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7875" yWindow="720" windowWidth="14805" windowHeight="9105" activeTab="4"/>
  </bookViews>
  <sheets>
    <sheet name="HKI" sheetId="1" r:id="rId1"/>
    <sheet name="HKII" sheetId="2" r:id="rId2"/>
    <sheet name="HK HE 16-17" sheetId="5" r:id="rId3"/>
    <sheet name="COI - CHAM THI TN 17-18" sheetId="6" r:id="rId4"/>
    <sheet name="CA NAM" sheetId="3" r:id="rId5"/>
  </sheets>
  <externalReferences>
    <externalReference r:id="rId6"/>
    <externalReference r:id="rId7"/>
    <externalReference r:id="rId8"/>
  </externalReferences>
  <definedNames>
    <definedName name="_xlnm._FilterDatabase" localSheetId="4" hidden="1">'CA NAM'!$A$4:$AU$498</definedName>
    <definedName name="_xlnm._FilterDatabase" localSheetId="3" hidden="1">'COI - CHAM THI TN 17-18'!$A$4:$AU$501</definedName>
    <definedName name="_xlnm._FilterDatabase" localSheetId="2" hidden="1">'HK HE 16-17'!$A$10:$AH$480</definedName>
    <definedName name="_xlnm._FilterDatabase" localSheetId="0" hidden="1">HKI!$A$4:$AU$500</definedName>
    <definedName name="_xlnm._FilterDatabase" localSheetId="1" hidden="1">HKII!$A$4:$AU$497</definedName>
    <definedName name="_xlnm.Print_Titles" localSheetId="0">HKI!$2:$4</definedName>
  </definedNames>
  <calcPr calcId="144525"/>
</workbook>
</file>

<file path=xl/calcChain.xml><?xml version="1.0" encoding="utf-8"?>
<calcChain xmlns="http://schemas.openxmlformats.org/spreadsheetml/2006/main">
  <c r="AT474" i="3" l="1"/>
  <c r="AT475" i="3"/>
  <c r="AT476" i="3"/>
  <c r="AT477" i="3"/>
  <c r="AT478" i="3"/>
  <c r="AT479" i="3"/>
  <c r="AT480" i="3"/>
  <c r="AT481" i="3"/>
  <c r="AT482" i="3"/>
  <c r="AT483" i="3"/>
  <c r="AT484" i="3"/>
  <c r="AT485" i="3"/>
  <c r="AT486" i="3"/>
  <c r="AT487" i="3"/>
  <c r="AT488" i="3"/>
  <c r="AT489" i="3"/>
  <c r="AT490" i="3"/>
  <c r="AT491" i="3"/>
  <c r="AT492" i="3"/>
  <c r="AT493" i="3"/>
  <c r="AT494" i="3"/>
  <c r="AT495" i="3"/>
  <c r="AT496" i="3"/>
  <c r="AT497" i="3"/>
  <c r="AT498" i="3"/>
  <c r="AS474" i="3"/>
  <c r="AS475" i="3"/>
  <c r="AS476" i="3"/>
  <c r="AS477" i="3"/>
  <c r="AS478" i="3"/>
  <c r="AS479" i="3"/>
  <c r="AS480" i="3"/>
  <c r="AS481" i="3"/>
  <c r="AS482" i="3"/>
  <c r="AS483" i="3"/>
  <c r="AS484" i="3"/>
  <c r="AS485" i="3"/>
  <c r="AS486" i="3"/>
  <c r="AS487" i="3"/>
  <c r="AS488" i="3"/>
  <c r="AS489" i="3"/>
  <c r="AS490" i="3"/>
  <c r="AS491" i="3"/>
  <c r="AS492" i="3"/>
  <c r="AS493" i="3"/>
  <c r="AS494" i="3"/>
  <c r="AS495" i="3"/>
  <c r="AS496" i="3"/>
  <c r="AS497" i="3"/>
  <c r="AS498" i="3"/>
  <c r="AR474" i="3"/>
  <c r="AR475" i="3"/>
  <c r="AR476" i="3"/>
  <c r="AR477" i="3"/>
  <c r="AR478" i="3"/>
  <c r="AR479" i="3"/>
  <c r="AR480" i="3"/>
  <c r="AR481" i="3"/>
  <c r="AR482" i="3"/>
  <c r="AR483" i="3"/>
  <c r="AR484" i="3"/>
  <c r="AR485" i="3"/>
  <c r="AR486" i="3"/>
  <c r="AR487" i="3"/>
  <c r="AR488" i="3"/>
  <c r="AR489" i="3"/>
  <c r="AR490" i="3"/>
  <c r="AR491" i="3"/>
  <c r="AR492" i="3"/>
  <c r="AR493" i="3"/>
  <c r="AR494" i="3"/>
  <c r="AR495" i="3"/>
  <c r="AR496" i="3"/>
  <c r="AR497" i="3"/>
  <c r="AR498" i="3"/>
  <c r="AQ474" i="3" l="1"/>
  <c r="AQ475" i="3"/>
  <c r="AQ476" i="3"/>
  <c r="AQ477" i="3"/>
  <c r="AQ478" i="3"/>
  <c r="AQ479" i="3"/>
  <c r="AQ480" i="3"/>
  <c r="AQ481" i="3"/>
  <c r="AQ482" i="3"/>
  <c r="AQ483" i="3"/>
  <c r="AQ484" i="3"/>
  <c r="AQ485" i="3"/>
  <c r="AQ486" i="3"/>
  <c r="AQ487" i="3"/>
  <c r="AQ488" i="3"/>
  <c r="AQ489" i="3"/>
  <c r="AQ490" i="3"/>
  <c r="AQ491" i="3"/>
  <c r="AQ492" i="3"/>
  <c r="AQ493" i="3"/>
  <c r="AQ494" i="3"/>
  <c r="AQ495" i="3"/>
  <c r="AQ496" i="3"/>
  <c r="AQ497" i="3"/>
  <c r="AQ498" i="3"/>
  <c r="AP474" i="3"/>
  <c r="AP475" i="3"/>
  <c r="AP476" i="3"/>
  <c r="AP477" i="3"/>
  <c r="AP478" i="3"/>
  <c r="AP479" i="3"/>
  <c r="AP480" i="3"/>
  <c r="AP481" i="3"/>
  <c r="AP482" i="3"/>
  <c r="AP483" i="3"/>
  <c r="AP484" i="3"/>
  <c r="AP485" i="3"/>
  <c r="AP486" i="3"/>
  <c r="AP487" i="3"/>
  <c r="AP488" i="3"/>
  <c r="AP489" i="3"/>
  <c r="AP490" i="3"/>
  <c r="AP491" i="3"/>
  <c r="AP492" i="3"/>
  <c r="AP493" i="3"/>
  <c r="AP494" i="3"/>
  <c r="AP495" i="3"/>
  <c r="AP496" i="3"/>
  <c r="AP497" i="3"/>
  <c r="AP498" i="3"/>
  <c r="AO474" i="3"/>
  <c r="AO475" i="3"/>
  <c r="AO476" i="3"/>
  <c r="AO477" i="3"/>
  <c r="AO478" i="3"/>
  <c r="AO479" i="3"/>
  <c r="AO480" i="3"/>
  <c r="AO481" i="3"/>
  <c r="AO482" i="3"/>
  <c r="AO483" i="3"/>
  <c r="AO484" i="3"/>
  <c r="AO485" i="3"/>
  <c r="AO486" i="3"/>
  <c r="AO487" i="3"/>
  <c r="AO488" i="3"/>
  <c r="AO489" i="3"/>
  <c r="AO490" i="3"/>
  <c r="AO491" i="3"/>
  <c r="AO492" i="3"/>
  <c r="AO493" i="3"/>
  <c r="AO494" i="3"/>
  <c r="AO495" i="3"/>
  <c r="AO496" i="3"/>
  <c r="AO497" i="3"/>
  <c r="AO498" i="3"/>
  <c r="AK474" i="3"/>
  <c r="AK475" i="3"/>
  <c r="AK476" i="3"/>
  <c r="AK477" i="3"/>
  <c r="AK478" i="3"/>
  <c r="AK479" i="3"/>
  <c r="AK480" i="3"/>
  <c r="AK481" i="3"/>
  <c r="AK482" i="3"/>
  <c r="AK483" i="3"/>
  <c r="AK484" i="3"/>
  <c r="AK485" i="3"/>
  <c r="AK486" i="3"/>
  <c r="AK487" i="3"/>
  <c r="AK488" i="3"/>
  <c r="AK489" i="3"/>
  <c r="AK490" i="3"/>
  <c r="AK491" i="3"/>
  <c r="AK492" i="3"/>
  <c r="AK493" i="3"/>
  <c r="AK494" i="3"/>
  <c r="AK495" i="3"/>
  <c r="AK496" i="3"/>
  <c r="AK497" i="3"/>
  <c r="AK498" i="3"/>
  <c r="AJ474" i="3"/>
  <c r="AJ475" i="3"/>
  <c r="AJ476" i="3"/>
  <c r="AJ477" i="3"/>
  <c r="AJ478" i="3"/>
  <c r="AJ479" i="3"/>
  <c r="AJ480" i="3"/>
  <c r="AJ481" i="3"/>
  <c r="AJ482" i="3"/>
  <c r="AJ483" i="3"/>
  <c r="AJ484" i="3"/>
  <c r="AJ485" i="3"/>
  <c r="AJ486" i="3"/>
  <c r="AJ487" i="3"/>
  <c r="AJ488" i="3"/>
  <c r="AJ489" i="3"/>
  <c r="AJ490" i="3"/>
  <c r="AJ491" i="3"/>
  <c r="AJ492" i="3"/>
  <c r="AJ493" i="3"/>
  <c r="AJ494" i="3"/>
  <c r="AJ495" i="3"/>
  <c r="AJ496" i="3"/>
  <c r="AJ497" i="3"/>
  <c r="AJ498" i="3"/>
  <c r="AI474" i="3"/>
  <c r="AI475" i="3"/>
  <c r="AI476" i="3"/>
  <c r="AI477" i="3"/>
  <c r="AI478" i="3"/>
  <c r="AI479" i="3"/>
  <c r="AI480" i="3"/>
  <c r="AI481" i="3"/>
  <c r="AI482" i="3"/>
  <c r="AI483" i="3"/>
  <c r="AI484" i="3"/>
  <c r="AI485" i="3"/>
  <c r="AI486" i="3"/>
  <c r="AI487" i="3"/>
  <c r="AI488" i="3"/>
  <c r="AI489" i="3"/>
  <c r="AI490" i="3"/>
  <c r="AI491" i="3"/>
  <c r="AI492" i="3"/>
  <c r="AI493" i="3"/>
  <c r="AI494" i="3"/>
  <c r="AI495" i="3"/>
  <c r="AI496" i="3"/>
  <c r="AI497" i="3"/>
  <c r="AI498" i="3"/>
  <c r="AD474" i="3"/>
  <c r="AD475" i="3"/>
  <c r="AD476" i="3"/>
  <c r="AD477" i="3"/>
  <c r="AD478" i="3"/>
  <c r="AD479" i="3"/>
  <c r="AD480" i="3"/>
  <c r="AD481" i="3"/>
  <c r="AD482" i="3"/>
  <c r="AD483" i="3"/>
  <c r="AD484" i="3"/>
  <c r="AD485" i="3"/>
  <c r="AD486" i="3"/>
  <c r="AD487" i="3"/>
  <c r="AD488" i="3"/>
  <c r="AD489" i="3"/>
  <c r="AD490" i="3"/>
  <c r="AD491" i="3"/>
  <c r="AD492" i="3"/>
  <c r="AD493" i="3"/>
  <c r="AD494" i="3"/>
  <c r="AD495" i="3"/>
  <c r="AD496" i="3"/>
  <c r="AD497" i="3"/>
  <c r="AD498" i="3"/>
  <c r="Z474" i="3"/>
  <c r="Z475" i="3"/>
  <c r="Z476" i="3"/>
  <c r="Z477" i="3"/>
  <c r="Z478" i="3"/>
  <c r="Z479" i="3"/>
  <c r="Z480" i="3"/>
  <c r="Z481" i="3"/>
  <c r="Z482" i="3"/>
  <c r="Z483" i="3"/>
  <c r="Z484" i="3"/>
  <c r="Z485" i="3"/>
  <c r="Z486" i="3"/>
  <c r="Z487" i="3"/>
  <c r="Z488" i="3"/>
  <c r="Z489" i="3"/>
  <c r="Z490" i="3"/>
  <c r="Z491" i="3"/>
  <c r="Z492" i="3"/>
  <c r="Z493" i="3"/>
  <c r="Z494" i="3"/>
  <c r="Z495" i="3"/>
  <c r="Z496" i="3"/>
  <c r="Z497" i="3"/>
  <c r="Z498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AT501" i="6" l="1"/>
  <c r="AS501" i="6"/>
  <c r="AR501" i="6"/>
  <c r="AQ501" i="6"/>
  <c r="AP501" i="6"/>
  <c r="AO501" i="6"/>
  <c r="AN501" i="6"/>
  <c r="AM501" i="6"/>
  <c r="AL501" i="6"/>
  <c r="AK501" i="6"/>
  <c r="AJ501" i="6"/>
  <c r="AI501" i="6"/>
  <c r="AH501" i="6"/>
  <c r="AG501" i="6"/>
  <c r="AF501" i="6"/>
  <c r="AE501" i="6"/>
  <c r="AD501" i="6"/>
  <c r="AC501" i="6"/>
  <c r="AB501" i="6"/>
  <c r="AA501" i="6"/>
  <c r="Z501" i="6"/>
  <c r="Y501" i="6"/>
  <c r="X501" i="6"/>
  <c r="W501" i="6"/>
  <c r="V501" i="6"/>
  <c r="U501" i="6"/>
  <c r="T501" i="6"/>
  <c r="S501" i="6"/>
  <c r="R501" i="6"/>
  <c r="Q501" i="6"/>
  <c r="P501" i="6"/>
  <c r="O501" i="6"/>
  <c r="N501" i="6"/>
  <c r="M501" i="6"/>
  <c r="L501" i="6"/>
  <c r="K501" i="6"/>
  <c r="J501" i="6"/>
  <c r="I501" i="6"/>
  <c r="H501" i="6"/>
  <c r="G501" i="6"/>
  <c r="F501" i="6"/>
  <c r="E501" i="6"/>
  <c r="A501" i="6"/>
  <c r="AT500" i="6"/>
  <c r="AS500" i="6"/>
  <c r="AR500" i="6"/>
  <c r="AQ500" i="6"/>
  <c r="AP500" i="6"/>
  <c r="AO500" i="6"/>
  <c r="AN500" i="6"/>
  <c r="AM500" i="6"/>
  <c r="AL500" i="6"/>
  <c r="AK500" i="6"/>
  <c r="AJ500" i="6"/>
  <c r="AI500" i="6"/>
  <c r="AH500" i="6"/>
  <c r="AG500" i="6"/>
  <c r="AF500" i="6"/>
  <c r="AE500" i="6"/>
  <c r="AD500" i="6"/>
  <c r="AC500" i="6"/>
  <c r="AB500" i="6"/>
  <c r="AA500" i="6"/>
  <c r="Z500" i="6"/>
  <c r="Y500" i="6"/>
  <c r="X500" i="6"/>
  <c r="W500" i="6"/>
  <c r="V500" i="6"/>
  <c r="U500" i="6"/>
  <c r="T500" i="6"/>
  <c r="S500" i="6"/>
  <c r="R500" i="6"/>
  <c r="Q500" i="6"/>
  <c r="P500" i="6"/>
  <c r="O500" i="6"/>
  <c r="N500" i="6"/>
  <c r="M500" i="6"/>
  <c r="L500" i="6"/>
  <c r="K500" i="6"/>
  <c r="J500" i="6"/>
  <c r="I500" i="6"/>
  <c r="H500" i="6"/>
  <c r="G500" i="6"/>
  <c r="F500" i="6"/>
  <c r="E500" i="6"/>
  <c r="A500" i="6"/>
  <c r="AT499" i="6"/>
  <c r="AS499" i="6"/>
  <c r="AR499" i="6"/>
  <c r="AQ499" i="6"/>
  <c r="AP499" i="6"/>
  <c r="AO499" i="6"/>
  <c r="AN499" i="6"/>
  <c r="AM499" i="6"/>
  <c r="AL499" i="6"/>
  <c r="AK499" i="6"/>
  <c r="AJ499" i="6"/>
  <c r="AI499" i="6"/>
  <c r="AH499" i="6"/>
  <c r="AG499" i="6"/>
  <c r="AF499" i="6"/>
  <c r="AE499" i="6"/>
  <c r="AD499" i="6"/>
  <c r="AC499" i="6"/>
  <c r="AB499" i="6"/>
  <c r="AA499" i="6"/>
  <c r="Z499" i="6"/>
  <c r="Y499" i="6"/>
  <c r="X499" i="6"/>
  <c r="W499" i="6"/>
  <c r="V499" i="6"/>
  <c r="U499" i="6"/>
  <c r="T499" i="6"/>
  <c r="S499" i="6"/>
  <c r="R499" i="6"/>
  <c r="Q499" i="6"/>
  <c r="P499" i="6"/>
  <c r="O499" i="6"/>
  <c r="N499" i="6"/>
  <c r="M499" i="6"/>
  <c r="L499" i="6"/>
  <c r="K499" i="6"/>
  <c r="J499" i="6"/>
  <c r="I499" i="6"/>
  <c r="H499" i="6"/>
  <c r="G499" i="6"/>
  <c r="F499" i="6"/>
  <c r="E499" i="6"/>
  <c r="A499" i="6"/>
  <c r="AT498" i="6"/>
  <c r="AS498" i="6"/>
  <c r="AR498" i="6"/>
  <c r="AQ498" i="6"/>
  <c r="AP498" i="6"/>
  <c r="AO498" i="6"/>
  <c r="AN498" i="6"/>
  <c r="AM498" i="6"/>
  <c r="AL498" i="6"/>
  <c r="AK498" i="6"/>
  <c r="AJ498" i="6"/>
  <c r="AI498" i="6"/>
  <c r="AH498" i="6"/>
  <c r="AG498" i="6"/>
  <c r="AF498" i="6"/>
  <c r="AE498" i="6"/>
  <c r="AD498" i="6"/>
  <c r="AC498" i="6"/>
  <c r="AB498" i="6"/>
  <c r="AA498" i="6"/>
  <c r="Z498" i="6"/>
  <c r="Y498" i="6"/>
  <c r="X498" i="6"/>
  <c r="W498" i="6"/>
  <c r="V498" i="6"/>
  <c r="U498" i="6"/>
  <c r="T498" i="6"/>
  <c r="S498" i="6"/>
  <c r="R498" i="6"/>
  <c r="Q498" i="6"/>
  <c r="P498" i="6"/>
  <c r="O498" i="6"/>
  <c r="N498" i="6"/>
  <c r="M498" i="6"/>
  <c r="L498" i="6"/>
  <c r="K498" i="6"/>
  <c r="J498" i="6"/>
  <c r="I498" i="6"/>
  <c r="H498" i="6"/>
  <c r="G498" i="6"/>
  <c r="F498" i="6"/>
  <c r="E498" i="6"/>
  <c r="A498" i="6"/>
  <c r="AT497" i="6"/>
  <c r="AS497" i="6"/>
  <c r="AR497" i="6"/>
  <c r="AQ497" i="6"/>
  <c r="AP497" i="6"/>
  <c r="AO497" i="6"/>
  <c r="AN497" i="6"/>
  <c r="AM497" i="6"/>
  <c r="AL497" i="6"/>
  <c r="AK497" i="6"/>
  <c r="AJ497" i="6"/>
  <c r="AI497" i="6"/>
  <c r="AH497" i="6"/>
  <c r="AG497" i="6"/>
  <c r="AF497" i="6"/>
  <c r="AE497" i="6"/>
  <c r="AD497" i="6"/>
  <c r="AC497" i="6"/>
  <c r="AB497" i="6"/>
  <c r="AA497" i="6"/>
  <c r="Z497" i="6"/>
  <c r="Y497" i="6"/>
  <c r="X497" i="6"/>
  <c r="W497" i="6"/>
  <c r="V497" i="6"/>
  <c r="U497" i="6"/>
  <c r="T497" i="6"/>
  <c r="S497" i="6"/>
  <c r="R497" i="6"/>
  <c r="Q497" i="6"/>
  <c r="P497" i="6"/>
  <c r="O497" i="6"/>
  <c r="N497" i="6"/>
  <c r="M497" i="6"/>
  <c r="L497" i="6"/>
  <c r="K497" i="6"/>
  <c r="J497" i="6"/>
  <c r="I497" i="6"/>
  <c r="H497" i="6"/>
  <c r="G497" i="6"/>
  <c r="F497" i="6"/>
  <c r="E497" i="6"/>
  <c r="A497" i="6"/>
  <c r="AT496" i="6"/>
  <c r="AS496" i="6"/>
  <c r="AR496" i="6"/>
  <c r="AQ496" i="6"/>
  <c r="AP496" i="6"/>
  <c r="AO496" i="6"/>
  <c r="AN496" i="6"/>
  <c r="AM496" i="6"/>
  <c r="AL496" i="6"/>
  <c r="AK496" i="6"/>
  <c r="AJ496" i="6"/>
  <c r="AI496" i="6"/>
  <c r="AH496" i="6"/>
  <c r="AG496" i="6"/>
  <c r="AF496" i="6"/>
  <c r="AE496" i="6"/>
  <c r="AD496" i="6"/>
  <c r="AC496" i="6"/>
  <c r="AB496" i="6"/>
  <c r="AA496" i="6"/>
  <c r="Z496" i="6"/>
  <c r="Y496" i="6"/>
  <c r="X496" i="6"/>
  <c r="W496" i="6"/>
  <c r="V496" i="6"/>
  <c r="U496" i="6"/>
  <c r="T496" i="6"/>
  <c r="S496" i="6"/>
  <c r="R496" i="6"/>
  <c r="Q496" i="6"/>
  <c r="P496" i="6"/>
  <c r="O496" i="6"/>
  <c r="N496" i="6"/>
  <c r="M496" i="6"/>
  <c r="L496" i="6"/>
  <c r="K496" i="6"/>
  <c r="J496" i="6"/>
  <c r="I496" i="6"/>
  <c r="H496" i="6"/>
  <c r="G496" i="6"/>
  <c r="F496" i="6"/>
  <c r="E496" i="6"/>
  <c r="A496" i="6"/>
  <c r="AT495" i="6"/>
  <c r="AS495" i="6"/>
  <c r="AR495" i="6"/>
  <c r="AQ495" i="6"/>
  <c r="AP495" i="6"/>
  <c r="AO495" i="6"/>
  <c r="AN495" i="6"/>
  <c r="AM495" i="6"/>
  <c r="AL495" i="6"/>
  <c r="AK495" i="6"/>
  <c r="AJ495" i="6"/>
  <c r="AI495" i="6"/>
  <c r="AH495" i="6"/>
  <c r="AG495" i="6"/>
  <c r="AF495" i="6"/>
  <c r="AE495" i="6"/>
  <c r="AD495" i="6"/>
  <c r="AC495" i="6"/>
  <c r="AB495" i="6"/>
  <c r="AA495" i="6"/>
  <c r="Z495" i="6"/>
  <c r="Y495" i="6"/>
  <c r="X495" i="6"/>
  <c r="W495" i="6"/>
  <c r="V495" i="6"/>
  <c r="U495" i="6"/>
  <c r="T495" i="6"/>
  <c r="S495" i="6"/>
  <c r="R495" i="6"/>
  <c r="Q495" i="6"/>
  <c r="P495" i="6"/>
  <c r="O495" i="6"/>
  <c r="N495" i="6"/>
  <c r="M495" i="6"/>
  <c r="L495" i="6"/>
  <c r="K495" i="6"/>
  <c r="J495" i="6"/>
  <c r="I495" i="6"/>
  <c r="H495" i="6"/>
  <c r="G495" i="6"/>
  <c r="F495" i="6"/>
  <c r="E495" i="6"/>
  <c r="A495" i="6"/>
  <c r="AT494" i="6"/>
  <c r="AS494" i="6"/>
  <c r="AR494" i="6"/>
  <c r="AQ494" i="6"/>
  <c r="AP494" i="6"/>
  <c r="AO494" i="6"/>
  <c r="AN494" i="6"/>
  <c r="AM494" i="6"/>
  <c r="AL494" i="6"/>
  <c r="AK494" i="6"/>
  <c r="AJ494" i="6"/>
  <c r="AI494" i="6"/>
  <c r="AH494" i="6"/>
  <c r="AG494" i="6"/>
  <c r="AF494" i="6"/>
  <c r="AE494" i="6"/>
  <c r="AD494" i="6"/>
  <c r="AC494" i="6"/>
  <c r="AB494" i="6"/>
  <c r="AA494" i="6"/>
  <c r="Z494" i="6"/>
  <c r="Y494" i="6"/>
  <c r="X494" i="6"/>
  <c r="W494" i="6"/>
  <c r="V494" i="6"/>
  <c r="U494" i="6"/>
  <c r="T494" i="6"/>
  <c r="S494" i="6"/>
  <c r="R494" i="6"/>
  <c r="Q494" i="6"/>
  <c r="P494" i="6"/>
  <c r="O494" i="6"/>
  <c r="N494" i="6"/>
  <c r="M494" i="6"/>
  <c r="L494" i="6"/>
  <c r="K494" i="6"/>
  <c r="J494" i="6"/>
  <c r="I494" i="6"/>
  <c r="H494" i="6"/>
  <c r="G494" i="6"/>
  <c r="F494" i="6"/>
  <c r="E494" i="6"/>
  <c r="A494" i="6"/>
  <c r="AT493" i="6"/>
  <c r="AS493" i="6"/>
  <c r="AR493" i="6"/>
  <c r="AQ493" i="6"/>
  <c r="AP493" i="6"/>
  <c r="AO493" i="6"/>
  <c r="AN493" i="6"/>
  <c r="AM493" i="6"/>
  <c r="AL493" i="6"/>
  <c r="AK493" i="6"/>
  <c r="AJ493" i="6"/>
  <c r="AI493" i="6"/>
  <c r="AH493" i="6"/>
  <c r="AG493" i="6"/>
  <c r="AF493" i="6"/>
  <c r="AE493" i="6"/>
  <c r="AD493" i="6"/>
  <c r="AC493" i="6"/>
  <c r="AB493" i="6"/>
  <c r="AA493" i="6"/>
  <c r="Z493" i="6"/>
  <c r="Y493" i="6"/>
  <c r="X493" i="6"/>
  <c r="W493" i="6"/>
  <c r="V493" i="6"/>
  <c r="U493" i="6"/>
  <c r="T493" i="6"/>
  <c r="S493" i="6"/>
  <c r="R493" i="6"/>
  <c r="Q493" i="6"/>
  <c r="P493" i="6"/>
  <c r="O493" i="6"/>
  <c r="N493" i="6"/>
  <c r="M493" i="6"/>
  <c r="L493" i="6"/>
  <c r="K493" i="6"/>
  <c r="J493" i="6"/>
  <c r="I493" i="6"/>
  <c r="H493" i="6"/>
  <c r="G493" i="6"/>
  <c r="F493" i="6"/>
  <c r="E493" i="6"/>
  <c r="A493" i="6"/>
  <c r="AT492" i="6"/>
  <c r="AS492" i="6"/>
  <c r="AR492" i="6"/>
  <c r="AQ492" i="6"/>
  <c r="AP492" i="6"/>
  <c r="AO492" i="6"/>
  <c r="AN492" i="6"/>
  <c r="AM492" i="6"/>
  <c r="AL492" i="6"/>
  <c r="AK492" i="6"/>
  <c r="AJ492" i="6"/>
  <c r="AI492" i="6"/>
  <c r="AH492" i="6"/>
  <c r="AG492" i="6"/>
  <c r="AF492" i="6"/>
  <c r="AE492" i="6"/>
  <c r="AD492" i="6"/>
  <c r="AC492" i="6"/>
  <c r="AB492" i="6"/>
  <c r="AA492" i="6"/>
  <c r="Z492" i="6"/>
  <c r="Y492" i="6"/>
  <c r="X492" i="6"/>
  <c r="W492" i="6"/>
  <c r="V492" i="6"/>
  <c r="U492" i="6"/>
  <c r="T492" i="6"/>
  <c r="S492" i="6"/>
  <c r="R492" i="6"/>
  <c r="Q492" i="6"/>
  <c r="P492" i="6"/>
  <c r="O492" i="6"/>
  <c r="N492" i="6"/>
  <c r="M492" i="6"/>
  <c r="L492" i="6"/>
  <c r="K492" i="6"/>
  <c r="J492" i="6"/>
  <c r="I492" i="6"/>
  <c r="H492" i="6"/>
  <c r="G492" i="6"/>
  <c r="F492" i="6"/>
  <c r="E492" i="6"/>
  <c r="A492" i="6"/>
  <c r="AT491" i="6"/>
  <c r="AS491" i="6"/>
  <c r="AR491" i="6"/>
  <c r="AQ491" i="6"/>
  <c r="AP491" i="6"/>
  <c r="AO491" i="6"/>
  <c r="AN491" i="6"/>
  <c r="AM491" i="6"/>
  <c r="AL491" i="6"/>
  <c r="AK491" i="6"/>
  <c r="AJ491" i="6"/>
  <c r="AI491" i="6"/>
  <c r="AH491" i="6"/>
  <c r="AG491" i="6"/>
  <c r="AF491" i="6"/>
  <c r="AE491" i="6"/>
  <c r="AD491" i="6"/>
  <c r="AC491" i="6"/>
  <c r="AB491" i="6"/>
  <c r="AA491" i="6"/>
  <c r="Z491" i="6"/>
  <c r="Y491" i="6"/>
  <c r="X491" i="6"/>
  <c r="W491" i="6"/>
  <c r="V491" i="6"/>
  <c r="U491" i="6"/>
  <c r="T491" i="6"/>
  <c r="S491" i="6"/>
  <c r="R491" i="6"/>
  <c r="Q491" i="6"/>
  <c r="P491" i="6"/>
  <c r="O491" i="6"/>
  <c r="N491" i="6"/>
  <c r="M491" i="6"/>
  <c r="L491" i="6"/>
  <c r="K491" i="6"/>
  <c r="J491" i="6"/>
  <c r="I491" i="6"/>
  <c r="H491" i="6"/>
  <c r="G491" i="6"/>
  <c r="F491" i="6"/>
  <c r="E491" i="6"/>
  <c r="A491" i="6"/>
  <c r="AT490" i="6"/>
  <c r="AS490" i="6"/>
  <c r="AR490" i="6"/>
  <c r="AQ490" i="6"/>
  <c r="AP490" i="6"/>
  <c r="AO490" i="6"/>
  <c r="AN490" i="6"/>
  <c r="AM490" i="6"/>
  <c r="AL490" i="6"/>
  <c r="AK490" i="6"/>
  <c r="AJ490" i="6"/>
  <c r="AI490" i="6"/>
  <c r="AH490" i="6"/>
  <c r="AG490" i="6"/>
  <c r="AF490" i="6"/>
  <c r="AE490" i="6"/>
  <c r="AD490" i="6"/>
  <c r="AC490" i="6"/>
  <c r="AB490" i="6"/>
  <c r="AA490" i="6"/>
  <c r="Z490" i="6"/>
  <c r="Y490" i="6"/>
  <c r="X490" i="6"/>
  <c r="W490" i="6"/>
  <c r="V490" i="6"/>
  <c r="U490" i="6"/>
  <c r="T490" i="6"/>
  <c r="S490" i="6"/>
  <c r="R490" i="6"/>
  <c r="Q490" i="6"/>
  <c r="P490" i="6"/>
  <c r="O490" i="6"/>
  <c r="N490" i="6"/>
  <c r="M490" i="6"/>
  <c r="L490" i="6"/>
  <c r="K490" i="6"/>
  <c r="J490" i="6"/>
  <c r="I490" i="6"/>
  <c r="H490" i="6"/>
  <c r="G490" i="6"/>
  <c r="F490" i="6"/>
  <c r="E490" i="6"/>
  <c r="A490" i="6"/>
  <c r="AT489" i="6"/>
  <c r="AS489" i="6"/>
  <c r="AR489" i="6"/>
  <c r="AQ489" i="6"/>
  <c r="AP489" i="6"/>
  <c r="AO489" i="6"/>
  <c r="AN489" i="6"/>
  <c r="AM489" i="6"/>
  <c r="AL489" i="6"/>
  <c r="AK489" i="6"/>
  <c r="AJ489" i="6"/>
  <c r="AI489" i="6"/>
  <c r="AH489" i="6"/>
  <c r="AG489" i="6"/>
  <c r="AF489" i="6"/>
  <c r="AE489" i="6"/>
  <c r="AD489" i="6"/>
  <c r="AC489" i="6"/>
  <c r="AB489" i="6"/>
  <c r="AA489" i="6"/>
  <c r="Z489" i="6"/>
  <c r="Y489" i="6"/>
  <c r="X489" i="6"/>
  <c r="W489" i="6"/>
  <c r="V489" i="6"/>
  <c r="U489" i="6"/>
  <c r="T489" i="6"/>
  <c r="S489" i="6"/>
  <c r="R489" i="6"/>
  <c r="Q489" i="6"/>
  <c r="P489" i="6"/>
  <c r="O489" i="6"/>
  <c r="N489" i="6"/>
  <c r="M489" i="6"/>
  <c r="L489" i="6"/>
  <c r="K489" i="6"/>
  <c r="J489" i="6"/>
  <c r="I489" i="6"/>
  <c r="H489" i="6"/>
  <c r="G489" i="6"/>
  <c r="F489" i="6"/>
  <c r="E489" i="6"/>
  <c r="A489" i="6"/>
  <c r="AT488" i="6"/>
  <c r="AS488" i="6"/>
  <c r="AR488" i="6"/>
  <c r="AQ488" i="6"/>
  <c r="AP488" i="6"/>
  <c r="AO488" i="6"/>
  <c r="AN488" i="6"/>
  <c r="AM488" i="6"/>
  <c r="AL488" i="6"/>
  <c r="AK488" i="6"/>
  <c r="AJ488" i="6"/>
  <c r="AI488" i="6"/>
  <c r="AH488" i="6"/>
  <c r="AG488" i="6"/>
  <c r="AF488" i="6"/>
  <c r="AE488" i="6"/>
  <c r="AD488" i="6"/>
  <c r="AC488" i="6"/>
  <c r="AB488" i="6"/>
  <c r="AA488" i="6"/>
  <c r="Z488" i="6"/>
  <c r="Y488" i="6"/>
  <c r="X488" i="6"/>
  <c r="W488" i="6"/>
  <c r="V488" i="6"/>
  <c r="U488" i="6"/>
  <c r="T488" i="6"/>
  <c r="S488" i="6"/>
  <c r="R488" i="6"/>
  <c r="Q488" i="6"/>
  <c r="P488" i="6"/>
  <c r="O488" i="6"/>
  <c r="N488" i="6"/>
  <c r="M488" i="6"/>
  <c r="L488" i="6"/>
  <c r="K488" i="6"/>
  <c r="J488" i="6"/>
  <c r="I488" i="6"/>
  <c r="H488" i="6"/>
  <c r="G488" i="6"/>
  <c r="F488" i="6"/>
  <c r="E488" i="6"/>
  <c r="A488" i="6"/>
  <c r="AT487" i="6"/>
  <c r="AS487" i="6"/>
  <c r="AR487" i="6"/>
  <c r="AQ487" i="6"/>
  <c r="AP487" i="6"/>
  <c r="AO487" i="6"/>
  <c r="AN487" i="6"/>
  <c r="AM487" i="6"/>
  <c r="AL487" i="6"/>
  <c r="AK487" i="6"/>
  <c r="AJ487" i="6"/>
  <c r="AI487" i="6"/>
  <c r="AH487" i="6"/>
  <c r="AG487" i="6"/>
  <c r="AF487" i="6"/>
  <c r="AE487" i="6"/>
  <c r="AD487" i="6"/>
  <c r="AC487" i="6"/>
  <c r="AB487" i="6"/>
  <c r="AA487" i="6"/>
  <c r="Z487" i="6"/>
  <c r="Y487" i="6"/>
  <c r="X487" i="6"/>
  <c r="W487" i="6"/>
  <c r="V487" i="6"/>
  <c r="U487" i="6"/>
  <c r="T487" i="6"/>
  <c r="S487" i="6"/>
  <c r="R487" i="6"/>
  <c r="Q487" i="6"/>
  <c r="P487" i="6"/>
  <c r="O487" i="6"/>
  <c r="N487" i="6"/>
  <c r="M487" i="6"/>
  <c r="L487" i="6"/>
  <c r="K487" i="6"/>
  <c r="J487" i="6"/>
  <c r="I487" i="6"/>
  <c r="H487" i="6"/>
  <c r="G487" i="6"/>
  <c r="F487" i="6"/>
  <c r="E487" i="6"/>
  <c r="A487" i="6"/>
  <c r="AT486" i="6"/>
  <c r="AS486" i="6"/>
  <c r="AR486" i="6"/>
  <c r="AQ486" i="6"/>
  <c r="AP486" i="6"/>
  <c r="AO486" i="6"/>
  <c r="AN486" i="6"/>
  <c r="AM486" i="6"/>
  <c r="AL486" i="6"/>
  <c r="AK486" i="6"/>
  <c r="AJ486" i="6"/>
  <c r="AI486" i="6"/>
  <c r="AH486" i="6"/>
  <c r="AG486" i="6"/>
  <c r="AF486" i="6"/>
  <c r="AE486" i="6"/>
  <c r="AD486" i="6"/>
  <c r="AC486" i="6"/>
  <c r="AB486" i="6"/>
  <c r="AA486" i="6"/>
  <c r="Z486" i="6"/>
  <c r="Y486" i="6"/>
  <c r="X486" i="6"/>
  <c r="W486" i="6"/>
  <c r="V486" i="6"/>
  <c r="U486" i="6"/>
  <c r="T486" i="6"/>
  <c r="S486" i="6"/>
  <c r="R486" i="6"/>
  <c r="Q486" i="6"/>
  <c r="P486" i="6"/>
  <c r="O486" i="6"/>
  <c r="N486" i="6"/>
  <c r="M486" i="6"/>
  <c r="L486" i="6"/>
  <c r="K486" i="6"/>
  <c r="J486" i="6"/>
  <c r="I486" i="6"/>
  <c r="H486" i="6"/>
  <c r="G486" i="6"/>
  <c r="F486" i="6"/>
  <c r="E486" i="6"/>
  <c r="A486" i="6"/>
  <c r="AT485" i="6"/>
  <c r="AS485" i="6"/>
  <c r="AR485" i="6"/>
  <c r="AQ485" i="6"/>
  <c r="AP485" i="6"/>
  <c r="AO485" i="6"/>
  <c r="AN485" i="6"/>
  <c r="AM485" i="6"/>
  <c r="AL485" i="6"/>
  <c r="AK485" i="6"/>
  <c r="AJ485" i="6"/>
  <c r="AI485" i="6"/>
  <c r="AH485" i="6"/>
  <c r="AG485" i="6"/>
  <c r="AF485" i="6"/>
  <c r="AE485" i="6"/>
  <c r="AD485" i="6"/>
  <c r="AC485" i="6"/>
  <c r="AB485" i="6"/>
  <c r="AA485" i="6"/>
  <c r="Z485" i="6"/>
  <c r="Y485" i="6"/>
  <c r="X485" i="6"/>
  <c r="W485" i="6"/>
  <c r="V485" i="6"/>
  <c r="U485" i="6"/>
  <c r="T485" i="6"/>
  <c r="S485" i="6"/>
  <c r="R485" i="6"/>
  <c r="Q485" i="6"/>
  <c r="P485" i="6"/>
  <c r="O485" i="6"/>
  <c r="N485" i="6"/>
  <c r="M485" i="6"/>
  <c r="L485" i="6"/>
  <c r="K485" i="6"/>
  <c r="J485" i="6"/>
  <c r="I485" i="6"/>
  <c r="H485" i="6"/>
  <c r="G485" i="6"/>
  <c r="F485" i="6"/>
  <c r="E485" i="6"/>
  <c r="A485" i="6"/>
  <c r="AT484" i="6"/>
  <c r="AS484" i="6"/>
  <c r="AR484" i="6"/>
  <c r="AQ484" i="6"/>
  <c r="AP484" i="6"/>
  <c r="AO484" i="6"/>
  <c r="AN484" i="6"/>
  <c r="AM484" i="6"/>
  <c r="AL484" i="6"/>
  <c r="AK484" i="6"/>
  <c r="AJ484" i="6"/>
  <c r="AI484" i="6"/>
  <c r="AH484" i="6"/>
  <c r="AG484" i="6"/>
  <c r="AF484" i="6"/>
  <c r="AE484" i="6"/>
  <c r="AD484" i="6"/>
  <c r="AC484" i="6"/>
  <c r="AB484" i="6"/>
  <c r="AA484" i="6"/>
  <c r="Z484" i="6"/>
  <c r="Y484" i="6"/>
  <c r="X484" i="6"/>
  <c r="W484" i="6"/>
  <c r="V484" i="6"/>
  <c r="U484" i="6"/>
  <c r="T484" i="6"/>
  <c r="S484" i="6"/>
  <c r="R484" i="6"/>
  <c r="Q484" i="6"/>
  <c r="P484" i="6"/>
  <c r="O484" i="6"/>
  <c r="N484" i="6"/>
  <c r="M484" i="6"/>
  <c r="L484" i="6"/>
  <c r="K484" i="6"/>
  <c r="J484" i="6"/>
  <c r="I484" i="6"/>
  <c r="H484" i="6"/>
  <c r="G484" i="6"/>
  <c r="F484" i="6"/>
  <c r="E484" i="6"/>
  <c r="A484" i="6"/>
  <c r="AT483" i="6"/>
  <c r="AS483" i="6"/>
  <c r="AR483" i="6"/>
  <c r="AQ483" i="6"/>
  <c r="AP483" i="6"/>
  <c r="AO483" i="6"/>
  <c r="AN483" i="6"/>
  <c r="AM483" i="6"/>
  <c r="AL483" i="6"/>
  <c r="AK483" i="6"/>
  <c r="AJ483" i="6"/>
  <c r="AI483" i="6"/>
  <c r="AH483" i="6"/>
  <c r="AG483" i="6"/>
  <c r="AF483" i="6"/>
  <c r="AE483" i="6"/>
  <c r="AD483" i="6"/>
  <c r="AC483" i="6"/>
  <c r="AB483" i="6"/>
  <c r="AA483" i="6"/>
  <c r="Z483" i="6"/>
  <c r="Y483" i="6"/>
  <c r="X483" i="6"/>
  <c r="W483" i="6"/>
  <c r="V483" i="6"/>
  <c r="U483" i="6"/>
  <c r="T483" i="6"/>
  <c r="S483" i="6"/>
  <c r="R483" i="6"/>
  <c r="Q483" i="6"/>
  <c r="P483" i="6"/>
  <c r="O483" i="6"/>
  <c r="N483" i="6"/>
  <c r="M483" i="6"/>
  <c r="L483" i="6"/>
  <c r="K483" i="6"/>
  <c r="J483" i="6"/>
  <c r="I483" i="6"/>
  <c r="H483" i="6"/>
  <c r="G483" i="6"/>
  <c r="F483" i="6"/>
  <c r="E483" i="6"/>
  <c r="A483" i="6"/>
  <c r="AT482" i="6"/>
  <c r="AS482" i="6"/>
  <c r="AR482" i="6"/>
  <c r="AQ482" i="6"/>
  <c r="AP482" i="6"/>
  <c r="AO482" i="6"/>
  <c r="AN482" i="6"/>
  <c r="AM482" i="6"/>
  <c r="AL482" i="6"/>
  <c r="AK482" i="6"/>
  <c r="AJ482" i="6"/>
  <c r="AI482" i="6"/>
  <c r="AH482" i="6"/>
  <c r="AG482" i="6"/>
  <c r="AF482" i="6"/>
  <c r="AE482" i="6"/>
  <c r="AD482" i="6"/>
  <c r="AC482" i="6"/>
  <c r="AB482" i="6"/>
  <c r="AA482" i="6"/>
  <c r="Z482" i="6"/>
  <c r="Y482" i="6"/>
  <c r="X482" i="6"/>
  <c r="W482" i="6"/>
  <c r="V482" i="6"/>
  <c r="U482" i="6"/>
  <c r="T482" i="6"/>
  <c r="S482" i="6"/>
  <c r="R482" i="6"/>
  <c r="Q482" i="6"/>
  <c r="P482" i="6"/>
  <c r="O482" i="6"/>
  <c r="N482" i="6"/>
  <c r="M482" i="6"/>
  <c r="L482" i="6"/>
  <c r="K482" i="6"/>
  <c r="J482" i="6"/>
  <c r="I482" i="6"/>
  <c r="H482" i="6"/>
  <c r="G482" i="6"/>
  <c r="F482" i="6"/>
  <c r="E482" i="6"/>
  <c r="A482" i="6"/>
  <c r="AT481" i="6"/>
  <c r="AS481" i="6"/>
  <c r="AR481" i="6"/>
  <c r="AQ481" i="6"/>
  <c r="AP481" i="6"/>
  <c r="AO481" i="6"/>
  <c r="AN481" i="6"/>
  <c r="AM481" i="6"/>
  <c r="AL481" i="6"/>
  <c r="AK481" i="6"/>
  <c r="AJ481" i="6"/>
  <c r="AI481" i="6"/>
  <c r="AH481" i="6"/>
  <c r="AG481" i="6"/>
  <c r="AF481" i="6"/>
  <c r="AE481" i="6"/>
  <c r="AD481" i="6"/>
  <c r="AC481" i="6"/>
  <c r="AB481" i="6"/>
  <c r="AA481" i="6"/>
  <c r="Z481" i="6"/>
  <c r="Y481" i="6"/>
  <c r="X481" i="6"/>
  <c r="W481" i="6"/>
  <c r="V481" i="6"/>
  <c r="U481" i="6"/>
  <c r="T481" i="6"/>
  <c r="S481" i="6"/>
  <c r="R481" i="6"/>
  <c r="Q481" i="6"/>
  <c r="P481" i="6"/>
  <c r="O481" i="6"/>
  <c r="N481" i="6"/>
  <c r="M481" i="6"/>
  <c r="L481" i="6"/>
  <c r="K481" i="6"/>
  <c r="J481" i="6"/>
  <c r="I481" i="6"/>
  <c r="H481" i="6"/>
  <c r="G481" i="6"/>
  <c r="F481" i="6"/>
  <c r="E481" i="6"/>
  <c r="A481" i="6"/>
  <c r="AT480" i="6"/>
  <c r="AS480" i="6"/>
  <c r="AR480" i="6"/>
  <c r="AQ480" i="6"/>
  <c r="AP480" i="6"/>
  <c r="AO480" i="6"/>
  <c r="AN480" i="6"/>
  <c r="AM480" i="6"/>
  <c r="AL480" i="6"/>
  <c r="AK480" i="6"/>
  <c r="AJ480" i="6"/>
  <c r="AI480" i="6"/>
  <c r="AH480" i="6"/>
  <c r="AG480" i="6"/>
  <c r="AF480" i="6"/>
  <c r="AE480" i="6"/>
  <c r="AD480" i="6"/>
  <c r="AC480" i="6"/>
  <c r="AB480" i="6"/>
  <c r="AA480" i="6"/>
  <c r="Z480" i="6"/>
  <c r="Y480" i="6"/>
  <c r="X480" i="6"/>
  <c r="W480" i="6"/>
  <c r="V480" i="6"/>
  <c r="U480" i="6"/>
  <c r="T480" i="6"/>
  <c r="S480" i="6"/>
  <c r="R480" i="6"/>
  <c r="Q480" i="6"/>
  <c r="P480" i="6"/>
  <c r="O480" i="6"/>
  <c r="N480" i="6"/>
  <c r="M480" i="6"/>
  <c r="L480" i="6"/>
  <c r="K480" i="6"/>
  <c r="J480" i="6"/>
  <c r="I480" i="6"/>
  <c r="H480" i="6"/>
  <c r="G480" i="6"/>
  <c r="F480" i="6"/>
  <c r="E480" i="6"/>
  <c r="A480" i="6"/>
  <c r="AT479" i="6"/>
  <c r="AS479" i="6"/>
  <c r="AR479" i="6"/>
  <c r="AQ479" i="6"/>
  <c r="AP479" i="6"/>
  <c r="AO479" i="6"/>
  <c r="AN479" i="6"/>
  <c r="AM479" i="6"/>
  <c r="AL479" i="6"/>
  <c r="AK479" i="6"/>
  <c r="AJ479" i="6"/>
  <c r="AI479" i="6"/>
  <c r="AH479" i="6"/>
  <c r="AG479" i="6"/>
  <c r="AF479" i="6"/>
  <c r="AE479" i="6"/>
  <c r="AD479" i="6"/>
  <c r="AC479" i="6"/>
  <c r="AB479" i="6"/>
  <c r="AA479" i="6"/>
  <c r="Z479" i="6"/>
  <c r="Y479" i="6"/>
  <c r="X479" i="6"/>
  <c r="W479" i="6"/>
  <c r="V479" i="6"/>
  <c r="U479" i="6"/>
  <c r="T479" i="6"/>
  <c r="S479" i="6"/>
  <c r="R479" i="6"/>
  <c r="Q479" i="6"/>
  <c r="P479" i="6"/>
  <c r="O479" i="6"/>
  <c r="N479" i="6"/>
  <c r="M479" i="6"/>
  <c r="L479" i="6"/>
  <c r="K479" i="6"/>
  <c r="J479" i="6"/>
  <c r="I479" i="6"/>
  <c r="H479" i="6"/>
  <c r="G479" i="6"/>
  <c r="F479" i="6"/>
  <c r="E479" i="6"/>
  <c r="A479" i="6"/>
  <c r="AT478" i="6"/>
  <c r="AS478" i="6"/>
  <c r="AR478" i="6"/>
  <c r="AQ478" i="6"/>
  <c r="AP478" i="6"/>
  <c r="AO478" i="6"/>
  <c r="AN478" i="6"/>
  <c r="AM478" i="6"/>
  <c r="AL478" i="6"/>
  <c r="AK478" i="6"/>
  <c r="AJ478" i="6"/>
  <c r="AI478" i="6"/>
  <c r="AH478" i="6"/>
  <c r="AG478" i="6"/>
  <c r="AF478" i="6"/>
  <c r="AE478" i="6"/>
  <c r="AD478" i="6"/>
  <c r="AC478" i="6"/>
  <c r="AB478" i="6"/>
  <c r="AA478" i="6"/>
  <c r="Z478" i="6"/>
  <c r="Y478" i="6"/>
  <c r="X478" i="6"/>
  <c r="W478" i="6"/>
  <c r="V478" i="6"/>
  <c r="U478" i="6"/>
  <c r="T478" i="6"/>
  <c r="S478" i="6"/>
  <c r="R478" i="6"/>
  <c r="Q478" i="6"/>
  <c r="P478" i="6"/>
  <c r="O478" i="6"/>
  <c r="N478" i="6"/>
  <c r="M478" i="6"/>
  <c r="L478" i="6"/>
  <c r="K478" i="6"/>
  <c r="J478" i="6"/>
  <c r="I478" i="6"/>
  <c r="H478" i="6"/>
  <c r="G478" i="6"/>
  <c r="F478" i="6"/>
  <c r="E478" i="6"/>
  <c r="A478" i="6"/>
  <c r="AT477" i="6"/>
  <c r="AS477" i="6"/>
  <c r="AR477" i="6"/>
  <c r="AQ477" i="6"/>
  <c r="AP477" i="6"/>
  <c r="AO477" i="6"/>
  <c r="AN477" i="6"/>
  <c r="AM477" i="6"/>
  <c r="AL477" i="6"/>
  <c r="AK477" i="6"/>
  <c r="AJ477" i="6"/>
  <c r="AI477" i="6"/>
  <c r="AH477" i="6"/>
  <c r="AG477" i="6"/>
  <c r="AF477" i="6"/>
  <c r="AE477" i="6"/>
  <c r="AD477" i="6"/>
  <c r="AC477" i="6"/>
  <c r="AB477" i="6"/>
  <c r="AA477" i="6"/>
  <c r="Z477" i="6"/>
  <c r="Y477" i="6"/>
  <c r="X477" i="6"/>
  <c r="W477" i="6"/>
  <c r="V477" i="6"/>
  <c r="U477" i="6"/>
  <c r="T477" i="6"/>
  <c r="S477" i="6"/>
  <c r="R477" i="6"/>
  <c r="Q477" i="6"/>
  <c r="P477" i="6"/>
  <c r="O477" i="6"/>
  <c r="N477" i="6"/>
  <c r="M477" i="6"/>
  <c r="L477" i="6"/>
  <c r="K477" i="6"/>
  <c r="J477" i="6"/>
  <c r="I477" i="6"/>
  <c r="H477" i="6"/>
  <c r="G477" i="6"/>
  <c r="F477" i="6"/>
  <c r="E477" i="6"/>
  <c r="A477" i="6"/>
  <c r="AT476" i="6"/>
  <c r="AS476" i="6"/>
  <c r="AR476" i="6"/>
  <c r="AQ476" i="6"/>
  <c r="AP476" i="6"/>
  <c r="AO476" i="6"/>
  <c r="AN476" i="6"/>
  <c r="AM476" i="6"/>
  <c r="AL476" i="6"/>
  <c r="AK476" i="6"/>
  <c r="AJ476" i="6"/>
  <c r="AI476" i="6"/>
  <c r="AH476" i="6"/>
  <c r="AG476" i="6"/>
  <c r="AF476" i="6"/>
  <c r="AE476" i="6"/>
  <c r="AD476" i="6"/>
  <c r="AC476" i="6"/>
  <c r="AB476" i="6"/>
  <c r="AA476" i="6"/>
  <c r="Z476" i="6"/>
  <c r="Y476" i="6"/>
  <c r="X476" i="6"/>
  <c r="W476" i="6"/>
  <c r="V476" i="6"/>
  <c r="U476" i="6"/>
  <c r="T476" i="6"/>
  <c r="S476" i="6"/>
  <c r="R476" i="6"/>
  <c r="Q476" i="6"/>
  <c r="P476" i="6"/>
  <c r="O476" i="6"/>
  <c r="N476" i="6"/>
  <c r="M476" i="6"/>
  <c r="L476" i="6"/>
  <c r="K476" i="6"/>
  <c r="J476" i="6"/>
  <c r="I476" i="6"/>
  <c r="H476" i="6"/>
  <c r="G476" i="6"/>
  <c r="F476" i="6"/>
  <c r="E476" i="6"/>
  <c r="A476" i="6"/>
  <c r="AT475" i="6"/>
  <c r="AS475" i="6"/>
  <c r="AR475" i="6"/>
  <c r="AQ475" i="6"/>
  <c r="AP475" i="6"/>
  <c r="AO475" i="6"/>
  <c r="AN475" i="6"/>
  <c r="AM475" i="6"/>
  <c r="AL475" i="6"/>
  <c r="AK475" i="6"/>
  <c r="AJ475" i="6"/>
  <c r="AI475" i="6"/>
  <c r="AH475" i="6"/>
  <c r="AG475" i="6"/>
  <c r="AF475" i="6"/>
  <c r="AE475" i="6"/>
  <c r="AD475" i="6"/>
  <c r="AC475" i="6"/>
  <c r="AB475" i="6"/>
  <c r="AA475" i="6"/>
  <c r="Z475" i="6"/>
  <c r="Y475" i="6"/>
  <c r="X475" i="6"/>
  <c r="W475" i="6"/>
  <c r="V475" i="6"/>
  <c r="U475" i="6"/>
  <c r="T475" i="6"/>
  <c r="S475" i="6"/>
  <c r="R475" i="6"/>
  <c r="Q475" i="6"/>
  <c r="P475" i="6"/>
  <c r="O475" i="6"/>
  <c r="N475" i="6"/>
  <c r="M475" i="6"/>
  <c r="L475" i="6"/>
  <c r="K475" i="6"/>
  <c r="J475" i="6"/>
  <c r="I475" i="6"/>
  <c r="H475" i="6"/>
  <c r="G475" i="6"/>
  <c r="F475" i="6"/>
  <c r="E475" i="6"/>
  <c r="A475" i="6"/>
  <c r="AT474" i="6"/>
  <c r="AS474" i="6"/>
  <c r="AR474" i="6"/>
  <c r="AQ474" i="6"/>
  <c r="AP474" i="6"/>
  <c r="AO474" i="6"/>
  <c r="AN474" i="6"/>
  <c r="AM474" i="6"/>
  <c r="AL474" i="6"/>
  <c r="AK474" i="6"/>
  <c r="AJ474" i="6"/>
  <c r="AI474" i="6"/>
  <c r="AH474" i="6"/>
  <c r="AG474" i="6"/>
  <c r="AF474" i="6"/>
  <c r="AE474" i="6"/>
  <c r="AD474" i="6"/>
  <c r="AC474" i="6"/>
  <c r="AB474" i="6"/>
  <c r="AA474" i="6"/>
  <c r="Z474" i="6"/>
  <c r="Y474" i="6"/>
  <c r="X474" i="6"/>
  <c r="W474" i="6"/>
  <c r="V474" i="6"/>
  <c r="U474" i="6"/>
  <c r="T474" i="6"/>
  <c r="S474" i="6"/>
  <c r="R474" i="6"/>
  <c r="Q474" i="6"/>
  <c r="P474" i="6"/>
  <c r="O474" i="6"/>
  <c r="N474" i="6"/>
  <c r="M474" i="6"/>
  <c r="L474" i="6"/>
  <c r="K474" i="6"/>
  <c r="J474" i="6"/>
  <c r="I474" i="6"/>
  <c r="H474" i="6"/>
  <c r="G474" i="6"/>
  <c r="F474" i="6"/>
  <c r="E474" i="6"/>
  <c r="A474" i="6"/>
  <c r="AS473" i="6"/>
  <c r="AR473" i="6"/>
  <c r="AP473" i="6"/>
  <c r="AO473" i="6"/>
  <c r="AQ473" i="6" s="1"/>
  <c r="AM473" i="6"/>
  <c r="AL473" i="6"/>
  <c r="AN473" i="6" s="1"/>
  <c r="AJ473" i="6"/>
  <c r="AI473" i="6"/>
  <c r="AG473" i="6"/>
  <c r="AF473" i="6"/>
  <c r="AE473" i="6"/>
  <c r="AH473" i="6" s="1"/>
  <c r="AC473" i="6"/>
  <c r="AB473" i="6"/>
  <c r="AA473" i="6"/>
  <c r="AD473" i="6" s="1"/>
  <c r="Y473" i="6"/>
  <c r="X473" i="6"/>
  <c r="W473" i="6"/>
  <c r="Z473" i="6" s="1"/>
  <c r="U473" i="6"/>
  <c r="T473" i="6"/>
  <c r="S473" i="6"/>
  <c r="Q473" i="6"/>
  <c r="P473" i="6"/>
  <c r="O473" i="6"/>
  <c r="N473" i="6"/>
  <c r="L473" i="6"/>
  <c r="K473" i="6"/>
  <c r="J473" i="6"/>
  <c r="I473" i="6"/>
  <c r="H473" i="6"/>
  <c r="G473" i="6"/>
  <c r="F473" i="6"/>
  <c r="E473" i="6"/>
  <c r="A473" i="6"/>
  <c r="AS472" i="6"/>
  <c r="AR472" i="6"/>
  <c r="AP472" i="6"/>
  <c r="AO472" i="6"/>
  <c r="AQ472" i="6" s="1"/>
  <c r="AM472" i="6"/>
  <c r="AL472" i="6"/>
  <c r="AN472" i="6" s="1"/>
  <c r="AJ472" i="6"/>
  <c r="AI472" i="6"/>
  <c r="AG472" i="6"/>
  <c r="AF472" i="6"/>
  <c r="AE472" i="6"/>
  <c r="AC472" i="6"/>
  <c r="AB472" i="6"/>
  <c r="AA472" i="6"/>
  <c r="Y472" i="6"/>
  <c r="X472" i="6"/>
  <c r="W472" i="6"/>
  <c r="U472" i="6"/>
  <c r="T472" i="6"/>
  <c r="S472" i="6"/>
  <c r="Q472" i="6"/>
  <c r="P472" i="6"/>
  <c r="O472" i="6"/>
  <c r="N472" i="6"/>
  <c r="R472" i="6" s="1"/>
  <c r="L472" i="6"/>
  <c r="K472" i="6"/>
  <c r="J472" i="6"/>
  <c r="I472" i="6"/>
  <c r="H472" i="6"/>
  <c r="G472" i="6"/>
  <c r="F472" i="6"/>
  <c r="E472" i="6"/>
  <c r="A472" i="6"/>
  <c r="AS471" i="6"/>
  <c r="AR471" i="6"/>
  <c r="AP471" i="6"/>
  <c r="AO471" i="6"/>
  <c r="AM471" i="6"/>
  <c r="AL471" i="6"/>
  <c r="AJ471" i="6"/>
  <c r="AI471" i="6"/>
  <c r="AG471" i="6"/>
  <c r="AF471" i="6"/>
  <c r="AE471" i="6"/>
  <c r="AH471" i="6" s="1"/>
  <c r="AC471" i="6"/>
  <c r="AB471" i="6"/>
  <c r="AA471" i="6"/>
  <c r="Y471" i="6"/>
  <c r="X471" i="6"/>
  <c r="W471" i="6"/>
  <c r="Z471" i="6" s="1"/>
  <c r="U471" i="6"/>
  <c r="T471" i="6"/>
  <c r="S471" i="6"/>
  <c r="Q471" i="6"/>
  <c r="P471" i="6"/>
  <c r="O471" i="6"/>
  <c r="N471" i="6"/>
  <c r="L471" i="6"/>
  <c r="K471" i="6"/>
  <c r="J471" i="6"/>
  <c r="I471" i="6"/>
  <c r="H471" i="6"/>
  <c r="G471" i="6"/>
  <c r="F471" i="6"/>
  <c r="E471" i="6"/>
  <c r="A471" i="6"/>
  <c r="AS470" i="6"/>
  <c r="AR470" i="6"/>
  <c r="AP470" i="6"/>
  <c r="AO470" i="6"/>
  <c r="AQ470" i="6" s="1"/>
  <c r="AM470" i="6"/>
  <c r="AL470" i="6"/>
  <c r="AN470" i="6" s="1"/>
  <c r="AJ470" i="6"/>
  <c r="AI470" i="6"/>
  <c r="AG470" i="6"/>
  <c r="AF470" i="6"/>
  <c r="AE470" i="6"/>
  <c r="AC470" i="6"/>
  <c r="AB470" i="6"/>
  <c r="AA470" i="6"/>
  <c r="Y470" i="6"/>
  <c r="X470" i="6"/>
  <c r="W470" i="6"/>
  <c r="U470" i="6"/>
  <c r="T470" i="6"/>
  <c r="S470" i="6"/>
  <c r="Q470" i="6"/>
  <c r="P470" i="6"/>
  <c r="O470" i="6"/>
  <c r="N470" i="6"/>
  <c r="R470" i="6" s="1"/>
  <c r="L470" i="6"/>
  <c r="K470" i="6"/>
  <c r="J470" i="6"/>
  <c r="I470" i="6"/>
  <c r="H470" i="6"/>
  <c r="G470" i="6"/>
  <c r="F470" i="6"/>
  <c r="E470" i="6"/>
  <c r="A470" i="6"/>
  <c r="AS469" i="6"/>
  <c r="AR469" i="6"/>
  <c r="AP469" i="6"/>
  <c r="AO469" i="6"/>
  <c r="AM469" i="6"/>
  <c r="AL469" i="6"/>
  <c r="AJ469" i="6"/>
  <c r="AI469" i="6"/>
  <c r="AG469" i="6"/>
  <c r="AF469" i="6"/>
  <c r="AE469" i="6"/>
  <c r="AH469" i="6" s="1"/>
  <c r="AC469" i="6"/>
  <c r="AB469" i="6"/>
  <c r="AA469" i="6"/>
  <c r="Y469" i="6"/>
  <c r="X469" i="6"/>
  <c r="W469" i="6"/>
  <c r="Z469" i="6" s="1"/>
  <c r="U469" i="6"/>
  <c r="T469" i="6"/>
  <c r="S469" i="6"/>
  <c r="Q469" i="6"/>
  <c r="P469" i="6"/>
  <c r="O469" i="6"/>
  <c r="N469" i="6"/>
  <c r="L469" i="6"/>
  <c r="K469" i="6"/>
  <c r="J469" i="6"/>
  <c r="I469" i="6"/>
  <c r="H469" i="6"/>
  <c r="G469" i="6"/>
  <c r="F469" i="6"/>
  <c r="E469" i="6"/>
  <c r="A469" i="6"/>
  <c r="AS468" i="6"/>
  <c r="AR468" i="6"/>
  <c r="AP468" i="6"/>
  <c r="AO468" i="6"/>
  <c r="AM468" i="6"/>
  <c r="AL468" i="6"/>
  <c r="AJ468" i="6"/>
  <c r="AI468" i="6"/>
  <c r="AG468" i="6"/>
  <c r="AF468" i="6"/>
  <c r="AE468" i="6"/>
  <c r="AC468" i="6"/>
  <c r="AB468" i="6"/>
  <c r="AA468" i="6"/>
  <c r="Y468" i="6"/>
  <c r="X468" i="6"/>
  <c r="W468" i="6"/>
  <c r="U468" i="6"/>
  <c r="T468" i="6"/>
  <c r="S468" i="6"/>
  <c r="Q468" i="6"/>
  <c r="P468" i="6"/>
  <c r="O468" i="6"/>
  <c r="N468" i="6"/>
  <c r="L468" i="6"/>
  <c r="K468" i="6"/>
  <c r="J468" i="6"/>
  <c r="I468" i="6"/>
  <c r="H468" i="6"/>
  <c r="G468" i="6"/>
  <c r="F468" i="6"/>
  <c r="E468" i="6"/>
  <c r="A468" i="6"/>
  <c r="AS467" i="6"/>
  <c r="AR467" i="6"/>
  <c r="AP467" i="6"/>
  <c r="AO467" i="6"/>
  <c r="AM467" i="6"/>
  <c r="AL467" i="6"/>
  <c r="AJ467" i="6"/>
  <c r="AI467" i="6"/>
  <c r="AG467" i="6"/>
  <c r="AF467" i="6"/>
  <c r="AE467" i="6"/>
  <c r="AC467" i="6"/>
  <c r="AB467" i="6"/>
  <c r="AA467" i="6"/>
  <c r="Y467" i="6"/>
  <c r="X467" i="6"/>
  <c r="W467" i="6"/>
  <c r="U467" i="6"/>
  <c r="T467" i="6"/>
  <c r="S467" i="6"/>
  <c r="Q467" i="6"/>
  <c r="P467" i="6"/>
  <c r="O467" i="6"/>
  <c r="N467" i="6"/>
  <c r="L467" i="6"/>
  <c r="K467" i="6"/>
  <c r="J467" i="6"/>
  <c r="I467" i="6"/>
  <c r="H467" i="6"/>
  <c r="G467" i="6"/>
  <c r="F467" i="6"/>
  <c r="E467" i="6"/>
  <c r="A467" i="6"/>
  <c r="AS466" i="6"/>
  <c r="AR466" i="6"/>
  <c r="AP466" i="6"/>
  <c r="AO466" i="6"/>
  <c r="AM466" i="6"/>
  <c r="AL466" i="6"/>
  <c r="AJ466" i="6"/>
  <c r="AI466" i="6"/>
  <c r="AG466" i="6"/>
  <c r="AF466" i="6"/>
  <c r="AE466" i="6"/>
  <c r="AC466" i="6"/>
  <c r="AB466" i="6"/>
  <c r="AA466" i="6"/>
  <c r="Y466" i="6"/>
  <c r="X466" i="6"/>
  <c r="W466" i="6"/>
  <c r="U466" i="6"/>
  <c r="T466" i="6"/>
  <c r="S466" i="6"/>
  <c r="Q466" i="6"/>
  <c r="P466" i="6"/>
  <c r="O466" i="6"/>
  <c r="N466" i="6"/>
  <c r="R466" i="6" s="1"/>
  <c r="L466" i="6"/>
  <c r="K466" i="6"/>
  <c r="J466" i="6"/>
  <c r="I466" i="6"/>
  <c r="H466" i="6"/>
  <c r="G466" i="6"/>
  <c r="F466" i="6"/>
  <c r="E466" i="6"/>
  <c r="A466" i="6"/>
  <c r="AS465" i="6"/>
  <c r="AR465" i="6"/>
  <c r="AP465" i="6"/>
  <c r="AO465" i="6"/>
  <c r="AM465" i="6"/>
  <c r="AL465" i="6"/>
  <c r="AJ465" i="6"/>
  <c r="AI465" i="6"/>
  <c r="AG465" i="6"/>
  <c r="AF465" i="6"/>
  <c r="AE465" i="6"/>
  <c r="AH465" i="6" s="1"/>
  <c r="AC465" i="6"/>
  <c r="AB465" i="6"/>
  <c r="AA465" i="6"/>
  <c r="Y465" i="6"/>
  <c r="X465" i="6"/>
  <c r="W465" i="6"/>
  <c r="Z465" i="6" s="1"/>
  <c r="U465" i="6"/>
  <c r="T465" i="6"/>
  <c r="S465" i="6"/>
  <c r="Q465" i="6"/>
  <c r="P465" i="6"/>
  <c r="O465" i="6"/>
  <c r="N465" i="6"/>
  <c r="L465" i="6"/>
  <c r="K465" i="6"/>
  <c r="J465" i="6"/>
  <c r="I465" i="6"/>
  <c r="H465" i="6"/>
  <c r="G465" i="6"/>
  <c r="F465" i="6"/>
  <c r="E465" i="6"/>
  <c r="A465" i="6"/>
  <c r="AS464" i="6"/>
  <c r="AR464" i="6"/>
  <c r="AP464" i="6"/>
  <c r="AO464" i="6"/>
  <c r="AM464" i="6"/>
  <c r="AL464" i="6"/>
  <c r="AN464" i="6" s="1"/>
  <c r="AJ464" i="6"/>
  <c r="AI464" i="6"/>
  <c r="AG464" i="6"/>
  <c r="AF464" i="6"/>
  <c r="AE464" i="6"/>
  <c r="AC464" i="6"/>
  <c r="AB464" i="6"/>
  <c r="AA464" i="6"/>
  <c r="Y464" i="6"/>
  <c r="X464" i="6"/>
  <c r="W464" i="6"/>
  <c r="U464" i="6"/>
  <c r="T464" i="6"/>
  <c r="S464" i="6"/>
  <c r="Q464" i="6"/>
  <c r="P464" i="6"/>
  <c r="O464" i="6"/>
  <c r="N464" i="6"/>
  <c r="R464" i="6" s="1"/>
  <c r="L464" i="6"/>
  <c r="K464" i="6"/>
  <c r="J464" i="6"/>
  <c r="I464" i="6"/>
  <c r="H464" i="6"/>
  <c r="G464" i="6"/>
  <c r="F464" i="6"/>
  <c r="E464" i="6"/>
  <c r="A464" i="6"/>
  <c r="AS463" i="6"/>
  <c r="AR463" i="6"/>
  <c r="AP463" i="6"/>
  <c r="AO463" i="6"/>
  <c r="AM463" i="6"/>
  <c r="AL463" i="6"/>
  <c r="AJ463" i="6"/>
  <c r="AI463" i="6"/>
  <c r="AG463" i="6"/>
  <c r="AF463" i="6"/>
  <c r="AE463" i="6"/>
  <c r="AH463" i="6" s="1"/>
  <c r="AC463" i="6"/>
  <c r="AB463" i="6"/>
  <c r="AA463" i="6"/>
  <c r="Y463" i="6"/>
  <c r="X463" i="6"/>
  <c r="W463" i="6"/>
  <c r="Z463" i="6" s="1"/>
  <c r="U463" i="6"/>
  <c r="T463" i="6"/>
  <c r="S463" i="6"/>
  <c r="Q463" i="6"/>
  <c r="P463" i="6"/>
  <c r="O463" i="6"/>
  <c r="N463" i="6"/>
  <c r="L463" i="6"/>
  <c r="K463" i="6"/>
  <c r="J463" i="6"/>
  <c r="I463" i="6"/>
  <c r="H463" i="6"/>
  <c r="G463" i="6"/>
  <c r="F463" i="6"/>
  <c r="E463" i="6"/>
  <c r="A463" i="6"/>
  <c r="AS462" i="6"/>
  <c r="AR462" i="6"/>
  <c r="AP462" i="6"/>
  <c r="AO462" i="6"/>
  <c r="AM462" i="6"/>
  <c r="AL462" i="6"/>
  <c r="AN462" i="6" s="1"/>
  <c r="AJ462" i="6"/>
  <c r="AI462" i="6"/>
  <c r="AG462" i="6"/>
  <c r="AF462" i="6"/>
  <c r="AE462" i="6"/>
  <c r="AC462" i="6"/>
  <c r="AB462" i="6"/>
  <c r="AA462" i="6"/>
  <c r="Y462" i="6"/>
  <c r="X462" i="6"/>
  <c r="W462" i="6"/>
  <c r="U462" i="6"/>
  <c r="T462" i="6"/>
  <c r="S462" i="6"/>
  <c r="Q462" i="6"/>
  <c r="P462" i="6"/>
  <c r="O462" i="6"/>
  <c r="N462" i="6"/>
  <c r="R462" i="6" s="1"/>
  <c r="L462" i="6"/>
  <c r="K462" i="6"/>
  <c r="J462" i="6"/>
  <c r="I462" i="6"/>
  <c r="H462" i="6"/>
  <c r="G462" i="6"/>
  <c r="F462" i="6"/>
  <c r="E462" i="6"/>
  <c r="A462" i="6"/>
  <c r="AS461" i="6"/>
  <c r="AR461" i="6"/>
  <c r="AP461" i="6"/>
  <c r="AO461" i="6"/>
  <c r="AM461" i="6"/>
  <c r="AL461" i="6"/>
  <c r="AJ461" i="6"/>
  <c r="AI461" i="6"/>
  <c r="AG461" i="6"/>
  <c r="AF461" i="6"/>
  <c r="AE461" i="6"/>
  <c r="AH461" i="6" s="1"/>
  <c r="AC461" i="6"/>
  <c r="AB461" i="6"/>
  <c r="AA461" i="6"/>
  <c r="Y461" i="6"/>
  <c r="X461" i="6"/>
  <c r="W461" i="6"/>
  <c r="Z461" i="6" s="1"/>
  <c r="U461" i="6"/>
  <c r="T461" i="6"/>
  <c r="S461" i="6"/>
  <c r="Q461" i="6"/>
  <c r="P461" i="6"/>
  <c r="O461" i="6"/>
  <c r="N461" i="6"/>
  <c r="L461" i="6"/>
  <c r="K461" i="6"/>
  <c r="J461" i="6"/>
  <c r="I461" i="6"/>
  <c r="H461" i="6"/>
  <c r="G461" i="6"/>
  <c r="F461" i="6"/>
  <c r="E461" i="6"/>
  <c r="A461" i="6"/>
  <c r="AS460" i="6"/>
  <c r="AR460" i="6"/>
  <c r="AP460" i="6"/>
  <c r="AO460" i="6"/>
  <c r="AQ460" i="6" s="1"/>
  <c r="AM460" i="6"/>
  <c r="AL460" i="6"/>
  <c r="AN460" i="6" s="1"/>
  <c r="AJ460" i="6"/>
  <c r="AI460" i="6"/>
  <c r="AG460" i="6"/>
  <c r="AF460" i="6"/>
  <c r="AH460" i="6" s="1"/>
  <c r="AE460" i="6"/>
  <c r="AC460" i="6"/>
  <c r="AB460" i="6"/>
  <c r="AA460" i="6"/>
  <c r="Y460" i="6"/>
  <c r="X460" i="6"/>
  <c r="Z460" i="6" s="1"/>
  <c r="W460" i="6"/>
  <c r="U460" i="6"/>
  <c r="T460" i="6"/>
  <c r="S460" i="6"/>
  <c r="Q460" i="6"/>
  <c r="P460" i="6"/>
  <c r="O460" i="6"/>
  <c r="N460" i="6"/>
  <c r="R460" i="6" s="1"/>
  <c r="L460" i="6"/>
  <c r="K460" i="6"/>
  <c r="J460" i="6"/>
  <c r="I460" i="6"/>
  <c r="H460" i="6"/>
  <c r="G460" i="6"/>
  <c r="F460" i="6"/>
  <c r="E460" i="6"/>
  <c r="M460" i="6" s="1"/>
  <c r="A460" i="6"/>
  <c r="AS459" i="6"/>
  <c r="AR459" i="6"/>
  <c r="AP459" i="6"/>
  <c r="AO459" i="6"/>
  <c r="AM459" i="6"/>
  <c r="AL459" i="6"/>
  <c r="AJ459" i="6"/>
  <c r="AI459" i="6"/>
  <c r="AG459" i="6"/>
  <c r="AF459" i="6"/>
  <c r="AE459" i="6"/>
  <c r="AC459" i="6"/>
  <c r="AB459" i="6"/>
  <c r="AA459" i="6"/>
  <c r="Y459" i="6"/>
  <c r="X459" i="6"/>
  <c r="W459" i="6"/>
  <c r="U459" i="6"/>
  <c r="T459" i="6"/>
  <c r="S459" i="6"/>
  <c r="Q459" i="6"/>
  <c r="P459" i="6"/>
  <c r="O459" i="6"/>
  <c r="N459" i="6"/>
  <c r="L459" i="6"/>
  <c r="K459" i="6"/>
  <c r="J459" i="6"/>
  <c r="I459" i="6"/>
  <c r="H459" i="6"/>
  <c r="G459" i="6"/>
  <c r="F459" i="6"/>
  <c r="E459" i="6"/>
  <c r="A459" i="6"/>
  <c r="AS458" i="6"/>
  <c r="AR458" i="6"/>
  <c r="AP458" i="6"/>
  <c r="AO458" i="6"/>
  <c r="AM458" i="6"/>
  <c r="AL458" i="6"/>
  <c r="AJ458" i="6"/>
  <c r="AI458" i="6"/>
  <c r="AG458" i="6"/>
  <c r="AF458" i="6"/>
  <c r="AE458" i="6"/>
  <c r="AC458" i="6"/>
  <c r="AB458" i="6"/>
  <c r="AA458" i="6"/>
  <c r="Y458" i="6"/>
  <c r="X458" i="6"/>
  <c r="W458" i="6"/>
  <c r="U458" i="6"/>
  <c r="T458" i="6"/>
  <c r="S458" i="6"/>
  <c r="Q458" i="6"/>
  <c r="P458" i="6"/>
  <c r="O458" i="6"/>
  <c r="N458" i="6"/>
  <c r="L458" i="6"/>
  <c r="K458" i="6"/>
  <c r="J458" i="6"/>
  <c r="I458" i="6"/>
  <c r="H458" i="6"/>
  <c r="G458" i="6"/>
  <c r="F458" i="6"/>
  <c r="E458" i="6"/>
  <c r="A458" i="6"/>
  <c r="AS457" i="6"/>
  <c r="AR457" i="6"/>
  <c r="AP457" i="6"/>
  <c r="AO457" i="6"/>
  <c r="AM457" i="6"/>
  <c r="AL457" i="6"/>
  <c r="AJ457" i="6"/>
  <c r="AI457" i="6"/>
  <c r="AG457" i="6"/>
  <c r="AF457" i="6"/>
  <c r="AE457" i="6"/>
  <c r="AC457" i="6"/>
  <c r="AB457" i="6"/>
  <c r="AA457" i="6"/>
  <c r="Y457" i="6"/>
  <c r="X457" i="6"/>
  <c r="W457" i="6"/>
  <c r="U457" i="6"/>
  <c r="T457" i="6"/>
  <c r="S457" i="6"/>
  <c r="Q457" i="6"/>
  <c r="P457" i="6"/>
  <c r="O457" i="6"/>
  <c r="N457" i="6"/>
  <c r="L457" i="6"/>
  <c r="K457" i="6"/>
  <c r="J457" i="6"/>
  <c r="I457" i="6"/>
  <c r="H457" i="6"/>
  <c r="G457" i="6"/>
  <c r="F457" i="6"/>
  <c r="E457" i="6"/>
  <c r="A457" i="6"/>
  <c r="AS456" i="6"/>
  <c r="AR456" i="6"/>
  <c r="AP456" i="6"/>
  <c r="AO456" i="6"/>
  <c r="AM456" i="6"/>
  <c r="AL456" i="6"/>
  <c r="AJ456" i="6"/>
  <c r="AI456" i="6"/>
  <c r="AG456" i="6"/>
  <c r="AF456" i="6"/>
  <c r="AE456" i="6"/>
  <c r="AC456" i="6"/>
  <c r="AB456" i="6"/>
  <c r="AA456" i="6"/>
  <c r="Y456" i="6"/>
  <c r="X456" i="6"/>
  <c r="W456" i="6"/>
  <c r="U456" i="6"/>
  <c r="T456" i="6"/>
  <c r="S456" i="6"/>
  <c r="Q456" i="6"/>
  <c r="P456" i="6"/>
  <c r="O456" i="6"/>
  <c r="N456" i="6"/>
  <c r="L456" i="6"/>
  <c r="K456" i="6"/>
  <c r="J456" i="6"/>
  <c r="I456" i="6"/>
  <c r="H456" i="6"/>
  <c r="G456" i="6"/>
  <c r="F456" i="6"/>
  <c r="E456" i="6"/>
  <c r="A456" i="6"/>
  <c r="AS455" i="6"/>
  <c r="AR455" i="6"/>
  <c r="AP455" i="6"/>
  <c r="AO455" i="6"/>
  <c r="AM455" i="6"/>
  <c r="AL455" i="6"/>
  <c r="AJ455" i="6"/>
  <c r="AI455" i="6"/>
  <c r="AG455" i="6"/>
  <c r="AF455" i="6"/>
  <c r="AE455" i="6"/>
  <c r="AC455" i="6"/>
  <c r="AB455" i="6"/>
  <c r="AA455" i="6"/>
  <c r="Y455" i="6"/>
  <c r="X455" i="6"/>
  <c r="W455" i="6"/>
  <c r="U455" i="6"/>
  <c r="T455" i="6"/>
  <c r="S455" i="6"/>
  <c r="Q455" i="6"/>
  <c r="P455" i="6"/>
  <c r="O455" i="6"/>
  <c r="N455" i="6"/>
  <c r="L455" i="6"/>
  <c r="K455" i="6"/>
  <c r="J455" i="6"/>
  <c r="I455" i="6"/>
  <c r="H455" i="6"/>
  <c r="G455" i="6"/>
  <c r="F455" i="6"/>
  <c r="E455" i="6"/>
  <c r="A455" i="6"/>
  <c r="AS454" i="6"/>
  <c r="AR454" i="6"/>
  <c r="AP454" i="6"/>
  <c r="AO454" i="6"/>
  <c r="AM454" i="6"/>
  <c r="AL454" i="6"/>
  <c r="AJ454" i="6"/>
  <c r="AI454" i="6"/>
  <c r="AG454" i="6"/>
  <c r="AF454" i="6"/>
  <c r="AE454" i="6"/>
  <c r="AC454" i="6"/>
  <c r="AB454" i="6"/>
  <c r="AA454" i="6"/>
  <c r="Y454" i="6"/>
  <c r="X454" i="6"/>
  <c r="W454" i="6"/>
  <c r="U454" i="6"/>
  <c r="T454" i="6"/>
  <c r="S454" i="6"/>
  <c r="Q454" i="6"/>
  <c r="P454" i="6"/>
  <c r="O454" i="6"/>
  <c r="N454" i="6"/>
  <c r="L454" i="6"/>
  <c r="K454" i="6"/>
  <c r="J454" i="6"/>
  <c r="I454" i="6"/>
  <c r="H454" i="6"/>
  <c r="G454" i="6"/>
  <c r="F454" i="6"/>
  <c r="E454" i="6"/>
  <c r="A454" i="6"/>
  <c r="AS453" i="6"/>
  <c r="AR453" i="6"/>
  <c r="AP453" i="6"/>
  <c r="AO453" i="6"/>
  <c r="AM453" i="6"/>
  <c r="AL453" i="6"/>
  <c r="AJ453" i="6"/>
  <c r="AI453" i="6"/>
  <c r="AG453" i="6"/>
  <c r="AF453" i="6"/>
  <c r="AE453" i="6"/>
  <c r="AC453" i="6"/>
  <c r="AB453" i="6"/>
  <c r="AA453" i="6"/>
  <c r="Y453" i="6"/>
  <c r="X453" i="6"/>
  <c r="W453" i="6"/>
  <c r="U453" i="6"/>
  <c r="T453" i="6"/>
  <c r="S453" i="6"/>
  <c r="Q453" i="6"/>
  <c r="P453" i="6"/>
  <c r="O453" i="6"/>
  <c r="N453" i="6"/>
  <c r="L453" i="6"/>
  <c r="K453" i="6"/>
  <c r="J453" i="6"/>
  <c r="I453" i="6"/>
  <c r="H453" i="6"/>
  <c r="G453" i="6"/>
  <c r="F453" i="6"/>
  <c r="E453" i="6"/>
  <c r="A453" i="6"/>
  <c r="AS452" i="6"/>
  <c r="AR452" i="6"/>
  <c r="AP452" i="6"/>
  <c r="AO452" i="6"/>
  <c r="AM452" i="6"/>
  <c r="AL452" i="6"/>
  <c r="AJ452" i="6"/>
  <c r="AI452" i="6"/>
  <c r="AG452" i="6"/>
  <c r="AF452" i="6"/>
  <c r="AE452" i="6"/>
  <c r="AC452" i="6"/>
  <c r="AB452" i="6"/>
  <c r="AA452" i="6"/>
  <c r="Y452" i="6"/>
  <c r="X452" i="6"/>
  <c r="W452" i="6"/>
  <c r="U452" i="6"/>
  <c r="T452" i="6"/>
  <c r="S452" i="6"/>
  <c r="Q452" i="6"/>
  <c r="P452" i="6"/>
  <c r="O452" i="6"/>
  <c r="N452" i="6"/>
  <c r="L452" i="6"/>
  <c r="K452" i="6"/>
  <c r="J452" i="6"/>
  <c r="I452" i="6"/>
  <c r="H452" i="6"/>
  <c r="G452" i="6"/>
  <c r="F452" i="6"/>
  <c r="E452" i="6"/>
  <c r="A452" i="6"/>
  <c r="AS451" i="6"/>
  <c r="AR451" i="6"/>
  <c r="AP451" i="6"/>
  <c r="AO451" i="6"/>
  <c r="AM451" i="6"/>
  <c r="AL451" i="6"/>
  <c r="AJ451" i="6"/>
  <c r="AI451" i="6"/>
  <c r="AG451" i="6"/>
  <c r="AF451" i="6"/>
  <c r="AE451" i="6"/>
  <c r="AC451" i="6"/>
  <c r="AB451" i="6"/>
  <c r="AA451" i="6"/>
  <c r="Y451" i="6"/>
  <c r="X451" i="6"/>
  <c r="W451" i="6"/>
  <c r="U451" i="6"/>
  <c r="T451" i="6"/>
  <c r="S451" i="6"/>
  <c r="Q451" i="6"/>
  <c r="P451" i="6"/>
  <c r="O451" i="6"/>
  <c r="N451" i="6"/>
  <c r="L451" i="6"/>
  <c r="K451" i="6"/>
  <c r="J451" i="6"/>
  <c r="I451" i="6"/>
  <c r="H451" i="6"/>
  <c r="G451" i="6"/>
  <c r="F451" i="6"/>
  <c r="E451" i="6"/>
  <c r="A451" i="6"/>
  <c r="AS450" i="6"/>
  <c r="AR450" i="6"/>
  <c r="AP450" i="6"/>
  <c r="AO450" i="6"/>
  <c r="AM450" i="6"/>
  <c r="AL450" i="6"/>
  <c r="AJ450" i="6"/>
  <c r="AI450" i="6"/>
  <c r="AG450" i="6"/>
  <c r="AF450" i="6"/>
  <c r="AE450" i="6"/>
  <c r="AC450" i="6"/>
  <c r="AB450" i="6"/>
  <c r="AA450" i="6"/>
  <c r="Y450" i="6"/>
  <c r="X450" i="6"/>
  <c r="W450" i="6"/>
  <c r="U450" i="6"/>
  <c r="T450" i="6"/>
  <c r="S450" i="6"/>
  <c r="Q450" i="6"/>
  <c r="P450" i="6"/>
  <c r="O450" i="6"/>
  <c r="N450" i="6"/>
  <c r="L450" i="6"/>
  <c r="K450" i="6"/>
  <c r="J450" i="6"/>
  <c r="I450" i="6"/>
  <c r="H450" i="6"/>
  <c r="G450" i="6"/>
  <c r="F450" i="6"/>
  <c r="E450" i="6"/>
  <c r="A450" i="6"/>
  <c r="AS449" i="6"/>
  <c r="AR449" i="6"/>
  <c r="AP449" i="6"/>
  <c r="AO449" i="6"/>
  <c r="AM449" i="6"/>
  <c r="AL449" i="6"/>
  <c r="AJ449" i="6"/>
  <c r="AI449" i="6"/>
  <c r="AG449" i="6"/>
  <c r="AF449" i="6"/>
  <c r="AE449" i="6"/>
  <c r="AC449" i="6"/>
  <c r="AB449" i="6"/>
  <c r="AA449" i="6"/>
  <c r="Y449" i="6"/>
  <c r="X449" i="6"/>
  <c r="W449" i="6"/>
  <c r="U449" i="6"/>
  <c r="T449" i="6"/>
  <c r="S449" i="6"/>
  <c r="Q449" i="6"/>
  <c r="P449" i="6"/>
  <c r="O449" i="6"/>
  <c r="N449" i="6"/>
  <c r="L449" i="6"/>
  <c r="K449" i="6"/>
  <c r="J449" i="6"/>
  <c r="I449" i="6"/>
  <c r="H449" i="6"/>
  <c r="G449" i="6"/>
  <c r="F449" i="6"/>
  <c r="E449" i="6"/>
  <c r="A449" i="6"/>
  <c r="AS448" i="6"/>
  <c r="AR448" i="6"/>
  <c r="AP448" i="6"/>
  <c r="AO448" i="6"/>
  <c r="AM448" i="6"/>
  <c r="AL448" i="6"/>
  <c r="AJ448" i="6"/>
  <c r="AI448" i="6"/>
  <c r="AG448" i="6"/>
  <c r="AF448" i="6"/>
  <c r="AE448" i="6"/>
  <c r="AC448" i="6"/>
  <c r="AB448" i="6"/>
  <c r="AA448" i="6"/>
  <c r="Y448" i="6"/>
  <c r="X448" i="6"/>
  <c r="W448" i="6"/>
  <c r="U448" i="6"/>
  <c r="T448" i="6"/>
  <c r="S448" i="6"/>
  <c r="Q448" i="6"/>
  <c r="P448" i="6"/>
  <c r="O448" i="6"/>
  <c r="N448" i="6"/>
  <c r="L448" i="6"/>
  <c r="K448" i="6"/>
  <c r="J448" i="6"/>
  <c r="I448" i="6"/>
  <c r="H448" i="6"/>
  <c r="G448" i="6"/>
  <c r="F448" i="6"/>
  <c r="E448" i="6"/>
  <c r="A448" i="6"/>
  <c r="AS447" i="6"/>
  <c r="AR447" i="6"/>
  <c r="AP447" i="6"/>
  <c r="AO447" i="6"/>
  <c r="AM447" i="6"/>
  <c r="AL447" i="6"/>
  <c r="AJ447" i="6"/>
  <c r="AI447" i="6"/>
  <c r="AG447" i="6"/>
  <c r="AF447" i="6"/>
  <c r="AE447" i="6"/>
  <c r="AC447" i="6"/>
  <c r="AB447" i="6"/>
  <c r="AA447" i="6"/>
  <c r="Y447" i="6"/>
  <c r="X447" i="6"/>
  <c r="W447" i="6"/>
  <c r="U447" i="6"/>
  <c r="T447" i="6"/>
  <c r="S447" i="6"/>
  <c r="Q447" i="6"/>
  <c r="P447" i="6"/>
  <c r="O447" i="6"/>
  <c r="N447" i="6"/>
  <c r="L447" i="6"/>
  <c r="K447" i="6"/>
  <c r="J447" i="6"/>
  <c r="I447" i="6"/>
  <c r="H447" i="6"/>
  <c r="G447" i="6"/>
  <c r="F447" i="6"/>
  <c r="E447" i="6"/>
  <c r="A447" i="6"/>
  <c r="AS446" i="6"/>
  <c r="AR446" i="6"/>
  <c r="AP446" i="6"/>
  <c r="AO446" i="6"/>
  <c r="AM446" i="6"/>
  <c r="AL446" i="6"/>
  <c r="AJ446" i="6"/>
  <c r="AI446" i="6"/>
  <c r="AG446" i="6"/>
  <c r="AF446" i="6"/>
  <c r="AE446" i="6"/>
  <c r="AC446" i="6"/>
  <c r="AB446" i="6"/>
  <c r="AA446" i="6"/>
  <c r="Y446" i="6"/>
  <c r="X446" i="6"/>
  <c r="W446" i="6"/>
  <c r="U446" i="6"/>
  <c r="T446" i="6"/>
  <c r="S446" i="6"/>
  <c r="Q446" i="6"/>
  <c r="P446" i="6"/>
  <c r="O446" i="6"/>
  <c r="N446" i="6"/>
  <c r="L446" i="6"/>
  <c r="K446" i="6"/>
  <c r="J446" i="6"/>
  <c r="I446" i="6"/>
  <c r="H446" i="6"/>
  <c r="G446" i="6"/>
  <c r="F446" i="6"/>
  <c r="E446" i="6"/>
  <c r="A446" i="6"/>
  <c r="AS445" i="6"/>
  <c r="AR445" i="6"/>
  <c r="AP445" i="6"/>
  <c r="AO445" i="6"/>
  <c r="AM445" i="6"/>
  <c r="AL445" i="6"/>
  <c r="AJ445" i="6"/>
  <c r="AI445" i="6"/>
  <c r="AG445" i="6"/>
  <c r="AF445" i="6"/>
  <c r="AE445" i="6"/>
  <c r="AC445" i="6"/>
  <c r="AB445" i="6"/>
  <c r="AA445" i="6"/>
  <c r="Y445" i="6"/>
  <c r="X445" i="6"/>
  <c r="W445" i="6"/>
  <c r="U445" i="6"/>
  <c r="T445" i="6"/>
  <c r="S445" i="6"/>
  <c r="Q445" i="6"/>
  <c r="P445" i="6"/>
  <c r="O445" i="6"/>
  <c r="N445" i="6"/>
  <c r="L445" i="6"/>
  <c r="K445" i="6"/>
  <c r="J445" i="6"/>
  <c r="I445" i="6"/>
  <c r="H445" i="6"/>
  <c r="G445" i="6"/>
  <c r="F445" i="6"/>
  <c r="E445" i="6"/>
  <c r="A445" i="6"/>
  <c r="AS444" i="6"/>
  <c r="AR444" i="6"/>
  <c r="AP444" i="6"/>
  <c r="AO444" i="6"/>
  <c r="AM444" i="6"/>
  <c r="AL444" i="6"/>
  <c r="AJ444" i="6"/>
  <c r="AI444" i="6"/>
  <c r="AG444" i="6"/>
  <c r="AF444" i="6"/>
  <c r="AE444" i="6"/>
  <c r="AC444" i="6"/>
  <c r="AB444" i="6"/>
  <c r="AA444" i="6"/>
  <c r="Y444" i="6"/>
  <c r="X444" i="6"/>
  <c r="W444" i="6"/>
  <c r="U444" i="6"/>
  <c r="T444" i="6"/>
  <c r="S444" i="6"/>
  <c r="Q444" i="6"/>
  <c r="P444" i="6"/>
  <c r="O444" i="6"/>
  <c r="N444" i="6"/>
  <c r="L444" i="6"/>
  <c r="K444" i="6"/>
  <c r="J444" i="6"/>
  <c r="I444" i="6"/>
  <c r="H444" i="6"/>
  <c r="G444" i="6"/>
  <c r="F444" i="6"/>
  <c r="E444" i="6"/>
  <c r="A444" i="6"/>
  <c r="AS443" i="6"/>
  <c r="AR443" i="6"/>
  <c r="AP443" i="6"/>
  <c r="AO443" i="6"/>
  <c r="AM443" i="6"/>
  <c r="AL443" i="6"/>
  <c r="AJ443" i="6"/>
  <c r="AI443" i="6"/>
  <c r="AG443" i="6"/>
  <c r="AF443" i="6"/>
  <c r="AE443" i="6"/>
  <c r="AC443" i="6"/>
  <c r="AB443" i="6"/>
  <c r="AA443" i="6"/>
  <c r="Y443" i="6"/>
  <c r="X443" i="6"/>
  <c r="W443" i="6"/>
  <c r="U443" i="6"/>
  <c r="T443" i="6"/>
  <c r="S443" i="6"/>
  <c r="Q443" i="6"/>
  <c r="P443" i="6"/>
  <c r="O443" i="6"/>
  <c r="N443" i="6"/>
  <c r="L443" i="6"/>
  <c r="K443" i="6"/>
  <c r="J443" i="6"/>
  <c r="I443" i="6"/>
  <c r="H443" i="6"/>
  <c r="G443" i="6"/>
  <c r="F443" i="6"/>
  <c r="E443" i="6"/>
  <c r="A443" i="6"/>
  <c r="AS442" i="6"/>
  <c r="AR442" i="6"/>
  <c r="AP442" i="6"/>
  <c r="AO442" i="6"/>
  <c r="AM442" i="6"/>
  <c r="AL442" i="6"/>
  <c r="AJ442" i="6"/>
  <c r="AI442" i="6"/>
  <c r="AG442" i="6"/>
  <c r="AF442" i="6"/>
  <c r="AE442" i="6"/>
  <c r="AC442" i="6"/>
  <c r="AB442" i="6"/>
  <c r="AA442" i="6"/>
  <c r="Y442" i="6"/>
  <c r="X442" i="6"/>
  <c r="W442" i="6"/>
  <c r="U442" i="6"/>
  <c r="T442" i="6"/>
  <c r="S442" i="6"/>
  <c r="Q442" i="6"/>
  <c r="P442" i="6"/>
  <c r="O442" i="6"/>
  <c r="N442" i="6"/>
  <c r="L442" i="6"/>
  <c r="K442" i="6"/>
  <c r="J442" i="6"/>
  <c r="I442" i="6"/>
  <c r="H442" i="6"/>
  <c r="G442" i="6"/>
  <c r="F442" i="6"/>
  <c r="E442" i="6"/>
  <c r="A442" i="6"/>
  <c r="AS441" i="6"/>
  <c r="AR441" i="6"/>
  <c r="AP441" i="6"/>
  <c r="AO441" i="6"/>
  <c r="AM441" i="6"/>
  <c r="AL441" i="6"/>
  <c r="AJ441" i="6"/>
  <c r="AI441" i="6"/>
  <c r="AG441" i="6"/>
  <c r="AF441" i="6"/>
  <c r="AE441" i="6"/>
  <c r="AC441" i="6"/>
  <c r="AB441" i="6"/>
  <c r="AA441" i="6"/>
  <c r="Y441" i="6"/>
  <c r="X441" i="6"/>
  <c r="W441" i="6"/>
  <c r="U441" i="6"/>
  <c r="T441" i="6"/>
  <c r="S441" i="6"/>
  <c r="Q441" i="6"/>
  <c r="P441" i="6"/>
  <c r="O441" i="6"/>
  <c r="N441" i="6"/>
  <c r="L441" i="6"/>
  <c r="K441" i="6"/>
  <c r="J441" i="6"/>
  <c r="I441" i="6"/>
  <c r="H441" i="6"/>
  <c r="G441" i="6"/>
  <c r="F441" i="6"/>
  <c r="E441" i="6"/>
  <c r="A441" i="6"/>
  <c r="AS440" i="6"/>
  <c r="AR440" i="6"/>
  <c r="AP440" i="6"/>
  <c r="AO440" i="6"/>
  <c r="AM440" i="6"/>
  <c r="AL440" i="6"/>
  <c r="AJ440" i="6"/>
  <c r="AI440" i="6"/>
  <c r="AG440" i="6"/>
  <c r="AF440" i="6"/>
  <c r="AE440" i="6"/>
  <c r="AC440" i="6"/>
  <c r="AB440" i="6"/>
  <c r="AA440" i="6"/>
  <c r="Y440" i="6"/>
  <c r="X440" i="6"/>
  <c r="W440" i="6"/>
  <c r="U440" i="6"/>
  <c r="T440" i="6"/>
  <c r="S440" i="6"/>
  <c r="Q440" i="6"/>
  <c r="P440" i="6"/>
  <c r="O440" i="6"/>
  <c r="N440" i="6"/>
  <c r="L440" i="6"/>
  <c r="K440" i="6"/>
  <c r="J440" i="6"/>
  <c r="I440" i="6"/>
  <c r="H440" i="6"/>
  <c r="G440" i="6"/>
  <c r="F440" i="6"/>
  <c r="E440" i="6"/>
  <c r="A440" i="6"/>
  <c r="AS439" i="6"/>
  <c r="AR439" i="6"/>
  <c r="AP439" i="6"/>
  <c r="AO439" i="6"/>
  <c r="AM439" i="6"/>
  <c r="AL439" i="6"/>
  <c r="AJ439" i="6"/>
  <c r="AI439" i="6"/>
  <c r="AG439" i="6"/>
  <c r="AF439" i="6"/>
  <c r="AE439" i="6"/>
  <c r="AC439" i="6"/>
  <c r="AB439" i="6"/>
  <c r="AA439" i="6"/>
  <c r="Y439" i="6"/>
  <c r="X439" i="6"/>
  <c r="W439" i="6"/>
  <c r="U439" i="6"/>
  <c r="T439" i="6"/>
  <c r="S439" i="6"/>
  <c r="Q439" i="6"/>
  <c r="P439" i="6"/>
  <c r="O439" i="6"/>
  <c r="N439" i="6"/>
  <c r="L439" i="6"/>
  <c r="K439" i="6"/>
  <c r="J439" i="6"/>
  <c r="I439" i="6"/>
  <c r="H439" i="6"/>
  <c r="G439" i="6"/>
  <c r="F439" i="6"/>
  <c r="E439" i="6"/>
  <c r="A439" i="6"/>
  <c r="AS438" i="6"/>
  <c r="AR438" i="6"/>
  <c r="AP438" i="6"/>
  <c r="AO438" i="6"/>
  <c r="AM438" i="6"/>
  <c r="AL438" i="6"/>
  <c r="AJ438" i="6"/>
  <c r="AI438" i="6"/>
  <c r="AG438" i="6"/>
  <c r="AF438" i="6"/>
  <c r="AE438" i="6"/>
  <c r="AC438" i="6"/>
  <c r="AB438" i="6"/>
  <c r="AA438" i="6"/>
  <c r="Y438" i="6"/>
  <c r="X438" i="6"/>
  <c r="W438" i="6"/>
  <c r="U438" i="6"/>
  <c r="T438" i="6"/>
  <c r="S438" i="6"/>
  <c r="Q438" i="6"/>
  <c r="P438" i="6"/>
  <c r="O438" i="6"/>
  <c r="N438" i="6"/>
  <c r="L438" i="6"/>
  <c r="K438" i="6"/>
  <c r="J438" i="6"/>
  <c r="I438" i="6"/>
  <c r="H438" i="6"/>
  <c r="G438" i="6"/>
  <c r="F438" i="6"/>
  <c r="E438" i="6"/>
  <c r="A438" i="6"/>
  <c r="AS437" i="6"/>
  <c r="AR437" i="6"/>
  <c r="AP437" i="6"/>
  <c r="AO437" i="6"/>
  <c r="AM437" i="6"/>
  <c r="AL437" i="6"/>
  <c r="AJ437" i="6"/>
  <c r="AI437" i="6"/>
  <c r="AG437" i="6"/>
  <c r="AF437" i="6"/>
  <c r="AE437" i="6"/>
  <c r="AC437" i="6"/>
  <c r="AB437" i="6"/>
  <c r="AA437" i="6"/>
  <c r="Y437" i="6"/>
  <c r="X437" i="6"/>
  <c r="W437" i="6"/>
  <c r="U437" i="6"/>
  <c r="T437" i="6"/>
  <c r="S437" i="6"/>
  <c r="Q437" i="6"/>
  <c r="P437" i="6"/>
  <c r="O437" i="6"/>
  <c r="N437" i="6"/>
  <c r="L437" i="6"/>
  <c r="K437" i="6"/>
  <c r="J437" i="6"/>
  <c r="I437" i="6"/>
  <c r="H437" i="6"/>
  <c r="G437" i="6"/>
  <c r="F437" i="6"/>
  <c r="E437" i="6"/>
  <c r="A437" i="6"/>
  <c r="AS436" i="6"/>
  <c r="AR436" i="6"/>
  <c r="AP436" i="6"/>
  <c r="AO436" i="6"/>
  <c r="AM436" i="6"/>
  <c r="AL436" i="6"/>
  <c r="AJ436" i="6"/>
  <c r="AI436" i="6"/>
  <c r="AG436" i="6"/>
  <c r="AF436" i="6"/>
  <c r="AE436" i="6"/>
  <c r="AC436" i="6"/>
  <c r="AB436" i="6"/>
  <c r="AA436" i="6"/>
  <c r="Y436" i="6"/>
  <c r="X436" i="6"/>
  <c r="W436" i="6"/>
  <c r="U436" i="6"/>
  <c r="T436" i="6"/>
  <c r="S436" i="6"/>
  <c r="Q436" i="6"/>
  <c r="P436" i="6"/>
  <c r="O436" i="6"/>
  <c r="N436" i="6"/>
  <c r="L436" i="6"/>
  <c r="K436" i="6"/>
  <c r="J436" i="6"/>
  <c r="I436" i="6"/>
  <c r="H436" i="6"/>
  <c r="G436" i="6"/>
  <c r="F436" i="6"/>
  <c r="E436" i="6"/>
  <c r="A436" i="6"/>
  <c r="AS435" i="6"/>
  <c r="AR435" i="6"/>
  <c r="AP435" i="6"/>
  <c r="AO435" i="6"/>
  <c r="AM435" i="6"/>
  <c r="AL435" i="6"/>
  <c r="AJ435" i="6"/>
  <c r="AI435" i="6"/>
  <c r="AG435" i="6"/>
  <c r="AF435" i="6"/>
  <c r="AE435" i="6"/>
  <c r="AC435" i="6"/>
  <c r="AB435" i="6"/>
  <c r="AA435" i="6"/>
  <c r="Y435" i="6"/>
  <c r="X435" i="6"/>
  <c r="W435" i="6"/>
  <c r="U435" i="6"/>
  <c r="T435" i="6"/>
  <c r="S435" i="6"/>
  <c r="Q435" i="6"/>
  <c r="P435" i="6"/>
  <c r="O435" i="6"/>
  <c r="N435" i="6"/>
  <c r="L435" i="6"/>
  <c r="K435" i="6"/>
  <c r="J435" i="6"/>
  <c r="I435" i="6"/>
  <c r="H435" i="6"/>
  <c r="G435" i="6"/>
  <c r="F435" i="6"/>
  <c r="E435" i="6"/>
  <c r="A435" i="6"/>
  <c r="AS434" i="6"/>
  <c r="AR434" i="6"/>
  <c r="AP434" i="6"/>
  <c r="AO434" i="6"/>
  <c r="AM434" i="6"/>
  <c r="AL434" i="6"/>
  <c r="AJ434" i="6"/>
  <c r="AI434" i="6"/>
  <c r="AG434" i="6"/>
  <c r="AF434" i="6"/>
  <c r="AE434" i="6"/>
  <c r="AC434" i="6"/>
  <c r="AB434" i="6"/>
  <c r="AA434" i="6"/>
  <c r="Y434" i="6"/>
  <c r="X434" i="6"/>
  <c r="W434" i="6"/>
  <c r="U434" i="6"/>
  <c r="T434" i="6"/>
  <c r="S434" i="6"/>
  <c r="Q434" i="6"/>
  <c r="P434" i="6"/>
  <c r="O434" i="6"/>
  <c r="N434" i="6"/>
  <c r="L434" i="6"/>
  <c r="K434" i="6"/>
  <c r="J434" i="6"/>
  <c r="I434" i="6"/>
  <c r="H434" i="6"/>
  <c r="G434" i="6"/>
  <c r="F434" i="6"/>
  <c r="E434" i="6"/>
  <c r="A434" i="6"/>
  <c r="AS433" i="6"/>
  <c r="AR433" i="6"/>
  <c r="AP433" i="6"/>
  <c r="AO433" i="6"/>
  <c r="AM433" i="6"/>
  <c r="AL433" i="6"/>
  <c r="AJ433" i="6"/>
  <c r="AI433" i="6"/>
  <c r="AG433" i="6"/>
  <c r="AF433" i="6"/>
  <c r="AE433" i="6"/>
  <c r="AC433" i="6"/>
  <c r="AB433" i="6"/>
  <c r="AA433" i="6"/>
  <c r="Y433" i="6"/>
  <c r="X433" i="6"/>
  <c r="W433" i="6"/>
  <c r="U433" i="6"/>
  <c r="T433" i="6"/>
  <c r="S433" i="6"/>
  <c r="Q433" i="6"/>
  <c r="P433" i="6"/>
  <c r="O433" i="6"/>
  <c r="N433" i="6"/>
  <c r="L433" i="6"/>
  <c r="K433" i="6"/>
  <c r="J433" i="6"/>
  <c r="I433" i="6"/>
  <c r="H433" i="6"/>
  <c r="G433" i="6"/>
  <c r="F433" i="6"/>
  <c r="E433" i="6"/>
  <c r="A433" i="6"/>
  <c r="AS432" i="6"/>
  <c r="AR432" i="6"/>
  <c r="AP432" i="6"/>
  <c r="AO432" i="6"/>
  <c r="AM432" i="6"/>
  <c r="AL432" i="6"/>
  <c r="AJ432" i="6"/>
  <c r="AI432" i="6"/>
  <c r="AG432" i="6"/>
  <c r="AF432" i="6"/>
  <c r="AE432" i="6"/>
  <c r="AC432" i="6"/>
  <c r="AB432" i="6"/>
  <c r="AA432" i="6"/>
  <c r="Y432" i="6"/>
  <c r="X432" i="6"/>
  <c r="W432" i="6"/>
  <c r="U432" i="6"/>
  <c r="T432" i="6"/>
  <c r="S432" i="6"/>
  <c r="Q432" i="6"/>
  <c r="P432" i="6"/>
  <c r="O432" i="6"/>
  <c r="N432" i="6"/>
  <c r="L432" i="6"/>
  <c r="K432" i="6"/>
  <c r="J432" i="6"/>
  <c r="I432" i="6"/>
  <c r="H432" i="6"/>
  <c r="G432" i="6"/>
  <c r="F432" i="6"/>
  <c r="E432" i="6"/>
  <c r="A432" i="6"/>
  <c r="AS431" i="6"/>
  <c r="AR431" i="6"/>
  <c r="AP431" i="6"/>
  <c r="AO431" i="6"/>
  <c r="AM431" i="6"/>
  <c r="AL431" i="6"/>
  <c r="AJ431" i="6"/>
  <c r="AI431" i="6"/>
  <c r="AG431" i="6"/>
  <c r="AF431" i="6"/>
  <c r="AE431" i="6"/>
  <c r="AC431" i="6"/>
  <c r="AB431" i="6"/>
  <c r="AA431" i="6"/>
  <c r="Y431" i="6"/>
  <c r="X431" i="6"/>
  <c r="W431" i="6"/>
  <c r="U431" i="6"/>
  <c r="T431" i="6"/>
  <c r="S431" i="6"/>
  <c r="Q431" i="6"/>
  <c r="P431" i="6"/>
  <c r="O431" i="6"/>
  <c r="N431" i="6"/>
  <c r="L431" i="6"/>
  <c r="K431" i="6"/>
  <c r="J431" i="6"/>
  <c r="I431" i="6"/>
  <c r="H431" i="6"/>
  <c r="G431" i="6"/>
  <c r="F431" i="6"/>
  <c r="E431" i="6"/>
  <c r="A431" i="6"/>
  <c r="AS430" i="6"/>
  <c r="AR430" i="6"/>
  <c r="AP430" i="6"/>
  <c r="AO430" i="6"/>
  <c r="AM430" i="6"/>
  <c r="AL430" i="6"/>
  <c r="AJ430" i="6"/>
  <c r="AI430" i="6"/>
  <c r="AG430" i="6"/>
  <c r="AF430" i="6"/>
  <c r="AE430" i="6"/>
  <c r="AC430" i="6"/>
  <c r="AB430" i="6"/>
  <c r="AA430" i="6"/>
  <c r="Y430" i="6"/>
  <c r="X430" i="6"/>
  <c r="W430" i="6"/>
  <c r="U430" i="6"/>
  <c r="T430" i="6"/>
  <c r="S430" i="6"/>
  <c r="Q430" i="6"/>
  <c r="P430" i="6"/>
  <c r="O430" i="6"/>
  <c r="N430" i="6"/>
  <c r="L430" i="6"/>
  <c r="K430" i="6"/>
  <c r="J430" i="6"/>
  <c r="I430" i="6"/>
  <c r="H430" i="6"/>
  <c r="G430" i="6"/>
  <c r="F430" i="6"/>
  <c r="E430" i="6"/>
  <c r="A430" i="6"/>
  <c r="AS429" i="6"/>
  <c r="AR429" i="6"/>
  <c r="AP429" i="6"/>
  <c r="AO429" i="6"/>
  <c r="AM429" i="6"/>
  <c r="AL429" i="6"/>
  <c r="AJ429" i="6"/>
  <c r="AI429" i="6"/>
  <c r="AG429" i="6"/>
  <c r="AF429" i="6"/>
  <c r="AE429" i="6"/>
  <c r="AC429" i="6"/>
  <c r="AB429" i="6"/>
  <c r="AA429" i="6"/>
  <c r="Y429" i="6"/>
  <c r="X429" i="6"/>
  <c r="W429" i="6"/>
  <c r="U429" i="6"/>
  <c r="T429" i="6"/>
  <c r="S429" i="6"/>
  <c r="Q429" i="6"/>
  <c r="P429" i="6"/>
  <c r="O429" i="6"/>
  <c r="N429" i="6"/>
  <c r="L429" i="6"/>
  <c r="K429" i="6"/>
  <c r="J429" i="6"/>
  <c r="I429" i="6"/>
  <c r="H429" i="6"/>
  <c r="G429" i="6"/>
  <c r="F429" i="6"/>
  <c r="E429" i="6"/>
  <c r="A429" i="6"/>
  <c r="AS428" i="6"/>
  <c r="AR428" i="6"/>
  <c r="AP428" i="6"/>
  <c r="AO428" i="6"/>
  <c r="AM428" i="6"/>
  <c r="AL428" i="6"/>
  <c r="AJ428" i="6"/>
  <c r="AI428" i="6"/>
  <c r="AG428" i="6"/>
  <c r="AF428" i="6"/>
  <c r="AE428" i="6"/>
  <c r="AC428" i="6"/>
  <c r="AB428" i="6"/>
  <c r="AA428" i="6"/>
  <c r="Y428" i="6"/>
  <c r="X428" i="6"/>
  <c r="W428" i="6"/>
  <c r="U428" i="6"/>
  <c r="T428" i="6"/>
  <c r="S428" i="6"/>
  <c r="Q428" i="6"/>
  <c r="P428" i="6"/>
  <c r="O428" i="6"/>
  <c r="N428" i="6"/>
  <c r="L428" i="6"/>
  <c r="K428" i="6"/>
  <c r="J428" i="6"/>
  <c r="I428" i="6"/>
  <c r="H428" i="6"/>
  <c r="G428" i="6"/>
  <c r="F428" i="6"/>
  <c r="E428" i="6"/>
  <c r="A428" i="6"/>
  <c r="AS427" i="6"/>
  <c r="AR427" i="6"/>
  <c r="AP427" i="6"/>
  <c r="AO427" i="6"/>
  <c r="AM427" i="6"/>
  <c r="AL427" i="6"/>
  <c r="AJ427" i="6"/>
  <c r="AI427" i="6"/>
  <c r="AG427" i="6"/>
  <c r="AF427" i="6"/>
  <c r="AE427" i="6"/>
  <c r="AC427" i="6"/>
  <c r="AB427" i="6"/>
  <c r="AA427" i="6"/>
  <c r="Y427" i="6"/>
  <c r="X427" i="6"/>
  <c r="W427" i="6"/>
  <c r="U427" i="6"/>
  <c r="T427" i="6"/>
  <c r="S427" i="6"/>
  <c r="Q427" i="6"/>
  <c r="P427" i="6"/>
  <c r="O427" i="6"/>
  <c r="N427" i="6"/>
  <c r="L427" i="6"/>
  <c r="K427" i="6"/>
  <c r="J427" i="6"/>
  <c r="I427" i="6"/>
  <c r="H427" i="6"/>
  <c r="G427" i="6"/>
  <c r="F427" i="6"/>
  <c r="E427" i="6"/>
  <c r="A427" i="6"/>
  <c r="AS426" i="6"/>
  <c r="AR426" i="6"/>
  <c r="AP426" i="6"/>
  <c r="AO426" i="6"/>
  <c r="AM426" i="6"/>
  <c r="AL426" i="6"/>
  <c r="AJ426" i="6"/>
  <c r="AI426" i="6"/>
  <c r="AG426" i="6"/>
  <c r="AF426" i="6"/>
  <c r="AE426" i="6"/>
  <c r="AC426" i="6"/>
  <c r="AB426" i="6"/>
  <c r="AA426" i="6"/>
  <c r="Y426" i="6"/>
  <c r="X426" i="6"/>
  <c r="W426" i="6"/>
  <c r="U426" i="6"/>
  <c r="T426" i="6"/>
  <c r="S426" i="6"/>
  <c r="Q426" i="6"/>
  <c r="P426" i="6"/>
  <c r="O426" i="6"/>
  <c r="N426" i="6"/>
  <c r="L426" i="6"/>
  <c r="K426" i="6"/>
  <c r="J426" i="6"/>
  <c r="I426" i="6"/>
  <c r="H426" i="6"/>
  <c r="G426" i="6"/>
  <c r="F426" i="6"/>
  <c r="E426" i="6"/>
  <c r="A426" i="6"/>
  <c r="AS425" i="6"/>
  <c r="AR425" i="6"/>
  <c r="AP425" i="6"/>
  <c r="AO425" i="6"/>
  <c r="AM425" i="6"/>
  <c r="AL425" i="6"/>
  <c r="AJ425" i="6"/>
  <c r="AI425" i="6"/>
  <c r="AG425" i="6"/>
  <c r="AF425" i="6"/>
  <c r="AE425" i="6"/>
  <c r="AC425" i="6"/>
  <c r="AB425" i="6"/>
  <c r="AA425" i="6"/>
  <c r="Y425" i="6"/>
  <c r="X425" i="6"/>
  <c r="W425" i="6"/>
  <c r="U425" i="6"/>
  <c r="T425" i="6"/>
  <c r="S425" i="6"/>
  <c r="Q425" i="6"/>
  <c r="P425" i="6"/>
  <c r="O425" i="6"/>
  <c r="N425" i="6"/>
  <c r="L425" i="6"/>
  <c r="K425" i="6"/>
  <c r="J425" i="6"/>
  <c r="I425" i="6"/>
  <c r="H425" i="6"/>
  <c r="G425" i="6"/>
  <c r="F425" i="6"/>
  <c r="E425" i="6"/>
  <c r="A425" i="6"/>
  <c r="AS424" i="6"/>
  <c r="AR424" i="6"/>
  <c r="AP424" i="6"/>
  <c r="AO424" i="6"/>
  <c r="AM424" i="6"/>
  <c r="AL424" i="6"/>
  <c r="AJ424" i="6"/>
  <c r="AI424" i="6"/>
  <c r="AG424" i="6"/>
  <c r="AF424" i="6"/>
  <c r="AE424" i="6"/>
  <c r="AC424" i="6"/>
  <c r="AB424" i="6"/>
  <c r="AA424" i="6"/>
  <c r="Y424" i="6"/>
  <c r="X424" i="6"/>
  <c r="W424" i="6"/>
  <c r="U424" i="6"/>
  <c r="T424" i="6"/>
  <c r="S424" i="6"/>
  <c r="Q424" i="6"/>
  <c r="P424" i="6"/>
  <c r="O424" i="6"/>
  <c r="N424" i="6"/>
  <c r="L424" i="6"/>
  <c r="K424" i="6"/>
  <c r="J424" i="6"/>
  <c r="I424" i="6"/>
  <c r="H424" i="6"/>
  <c r="G424" i="6"/>
  <c r="F424" i="6"/>
  <c r="E424" i="6"/>
  <c r="A424" i="6"/>
  <c r="AS423" i="6"/>
  <c r="AR423" i="6"/>
  <c r="AP423" i="6"/>
  <c r="AO423" i="6"/>
  <c r="AM423" i="6"/>
  <c r="AL423" i="6"/>
  <c r="AJ423" i="6"/>
  <c r="AI423" i="6"/>
  <c r="AG423" i="6"/>
  <c r="AF423" i="6"/>
  <c r="AE423" i="6"/>
  <c r="AC423" i="6"/>
  <c r="AB423" i="6"/>
  <c r="AA423" i="6"/>
  <c r="Y423" i="6"/>
  <c r="X423" i="6"/>
  <c r="W423" i="6"/>
  <c r="U423" i="6"/>
  <c r="T423" i="6"/>
  <c r="S423" i="6"/>
  <c r="Q423" i="6"/>
  <c r="P423" i="6"/>
  <c r="O423" i="6"/>
  <c r="N423" i="6"/>
  <c r="L423" i="6"/>
  <c r="K423" i="6"/>
  <c r="J423" i="6"/>
  <c r="I423" i="6"/>
  <c r="H423" i="6"/>
  <c r="G423" i="6"/>
  <c r="F423" i="6"/>
  <c r="E423" i="6"/>
  <c r="A423" i="6"/>
  <c r="AS422" i="6"/>
  <c r="AR422" i="6"/>
  <c r="AP422" i="6"/>
  <c r="AO422" i="6"/>
  <c r="AM422" i="6"/>
  <c r="AL422" i="6"/>
  <c r="AJ422" i="6"/>
  <c r="AI422" i="6"/>
  <c r="AG422" i="6"/>
  <c r="AF422" i="6"/>
  <c r="AE422" i="6"/>
  <c r="AC422" i="6"/>
  <c r="AB422" i="6"/>
  <c r="AA422" i="6"/>
  <c r="Y422" i="6"/>
  <c r="X422" i="6"/>
  <c r="W422" i="6"/>
  <c r="U422" i="6"/>
  <c r="T422" i="6"/>
  <c r="S422" i="6"/>
  <c r="Q422" i="6"/>
  <c r="P422" i="6"/>
  <c r="O422" i="6"/>
  <c r="N422" i="6"/>
  <c r="L422" i="6"/>
  <c r="K422" i="6"/>
  <c r="J422" i="6"/>
  <c r="I422" i="6"/>
  <c r="H422" i="6"/>
  <c r="G422" i="6"/>
  <c r="F422" i="6"/>
  <c r="E422" i="6"/>
  <c r="A422" i="6"/>
  <c r="AS421" i="6"/>
  <c r="AR421" i="6"/>
  <c r="AP421" i="6"/>
  <c r="AO421" i="6"/>
  <c r="AM421" i="6"/>
  <c r="AL421" i="6"/>
  <c r="AJ421" i="6"/>
  <c r="AI421" i="6"/>
  <c r="AG421" i="6"/>
  <c r="AF421" i="6"/>
  <c r="AE421" i="6"/>
  <c r="AC421" i="6"/>
  <c r="AB421" i="6"/>
  <c r="AA421" i="6"/>
  <c r="Y421" i="6"/>
  <c r="X421" i="6"/>
  <c r="W421" i="6"/>
  <c r="U421" i="6"/>
  <c r="T421" i="6"/>
  <c r="S421" i="6"/>
  <c r="Q421" i="6"/>
  <c r="P421" i="6"/>
  <c r="O421" i="6"/>
  <c r="N421" i="6"/>
  <c r="L421" i="6"/>
  <c r="K421" i="6"/>
  <c r="J421" i="6"/>
  <c r="I421" i="6"/>
  <c r="H421" i="6"/>
  <c r="G421" i="6"/>
  <c r="F421" i="6"/>
  <c r="E421" i="6"/>
  <c r="A421" i="6"/>
  <c r="AS420" i="6"/>
  <c r="AR420" i="6"/>
  <c r="AP420" i="6"/>
  <c r="AO420" i="6"/>
  <c r="AM420" i="6"/>
  <c r="AL420" i="6"/>
  <c r="AJ420" i="6"/>
  <c r="AI420" i="6"/>
  <c r="AG420" i="6"/>
  <c r="AF420" i="6"/>
  <c r="AE420" i="6"/>
  <c r="AC420" i="6"/>
  <c r="AB420" i="6"/>
  <c r="AA420" i="6"/>
  <c r="Y420" i="6"/>
  <c r="X420" i="6"/>
  <c r="W420" i="6"/>
  <c r="U420" i="6"/>
  <c r="T420" i="6"/>
  <c r="S420" i="6"/>
  <c r="Q420" i="6"/>
  <c r="P420" i="6"/>
  <c r="O420" i="6"/>
  <c r="N420" i="6"/>
  <c r="L420" i="6"/>
  <c r="K420" i="6"/>
  <c r="J420" i="6"/>
  <c r="I420" i="6"/>
  <c r="H420" i="6"/>
  <c r="G420" i="6"/>
  <c r="F420" i="6"/>
  <c r="E420" i="6"/>
  <c r="A420" i="6"/>
  <c r="AS419" i="6"/>
  <c r="AR419" i="6"/>
  <c r="AP419" i="6"/>
  <c r="AO419" i="6"/>
  <c r="AM419" i="6"/>
  <c r="AL419" i="6"/>
  <c r="AJ419" i="6"/>
  <c r="AI419" i="6"/>
  <c r="AG419" i="6"/>
  <c r="AF419" i="6"/>
  <c r="AE419" i="6"/>
  <c r="AC419" i="6"/>
  <c r="AB419" i="6"/>
  <c r="AA419" i="6"/>
  <c r="Y419" i="6"/>
  <c r="X419" i="6"/>
  <c r="W419" i="6"/>
  <c r="U419" i="6"/>
  <c r="T419" i="6"/>
  <c r="S419" i="6"/>
  <c r="Q419" i="6"/>
  <c r="P419" i="6"/>
  <c r="O419" i="6"/>
  <c r="N419" i="6"/>
  <c r="L419" i="6"/>
  <c r="K419" i="6"/>
  <c r="J419" i="6"/>
  <c r="I419" i="6"/>
  <c r="H419" i="6"/>
  <c r="G419" i="6"/>
  <c r="F419" i="6"/>
  <c r="E419" i="6"/>
  <c r="A419" i="6"/>
  <c r="AS418" i="6"/>
  <c r="AR418" i="6"/>
  <c r="AP418" i="6"/>
  <c r="AO418" i="6"/>
  <c r="AM418" i="6"/>
  <c r="AL418" i="6"/>
  <c r="AJ418" i="6"/>
  <c r="AI418" i="6"/>
  <c r="AG418" i="6"/>
  <c r="AF418" i="6"/>
  <c r="AE418" i="6"/>
  <c r="AC418" i="6"/>
  <c r="AB418" i="6"/>
  <c r="AA418" i="6"/>
  <c r="Y418" i="6"/>
  <c r="X418" i="6"/>
  <c r="W418" i="6"/>
  <c r="U418" i="6"/>
  <c r="T418" i="6"/>
  <c r="S418" i="6"/>
  <c r="Q418" i="6"/>
  <c r="P418" i="6"/>
  <c r="O418" i="6"/>
  <c r="N418" i="6"/>
  <c r="L418" i="6"/>
  <c r="K418" i="6"/>
  <c r="J418" i="6"/>
  <c r="I418" i="6"/>
  <c r="H418" i="6"/>
  <c r="G418" i="6"/>
  <c r="F418" i="6"/>
  <c r="E418" i="6"/>
  <c r="A418" i="6"/>
  <c r="AS417" i="6"/>
  <c r="AR417" i="6"/>
  <c r="AP417" i="6"/>
  <c r="AO417" i="6"/>
  <c r="AM417" i="6"/>
  <c r="AL417" i="6"/>
  <c r="AJ417" i="6"/>
  <c r="AI417" i="6"/>
  <c r="AG417" i="6"/>
  <c r="AF417" i="6"/>
  <c r="AE417" i="6"/>
  <c r="AC417" i="6"/>
  <c r="AB417" i="6"/>
  <c r="AA417" i="6"/>
  <c r="Y417" i="6"/>
  <c r="X417" i="6"/>
  <c r="W417" i="6"/>
  <c r="U417" i="6"/>
  <c r="T417" i="6"/>
  <c r="S417" i="6"/>
  <c r="Q417" i="6"/>
  <c r="P417" i="6"/>
  <c r="O417" i="6"/>
  <c r="N417" i="6"/>
  <c r="L417" i="6"/>
  <c r="K417" i="6"/>
  <c r="J417" i="6"/>
  <c r="I417" i="6"/>
  <c r="H417" i="6"/>
  <c r="G417" i="6"/>
  <c r="F417" i="6"/>
  <c r="E417" i="6"/>
  <c r="A417" i="6"/>
  <c r="AS416" i="6"/>
  <c r="AR416" i="6"/>
  <c r="AP416" i="6"/>
  <c r="AO416" i="6"/>
  <c r="AM416" i="6"/>
  <c r="AL416" i="6"/>
  <c r="AJ416" i="6"/>
  <c r="AI416" i="6"/>
  <c r="AG416" i="6"/>
  <c r="AF416" i="6"/>
  <c r="AE416" i="6"/>
  <c r="AC416" i="6"/>
  <c r="AB416" i="6"/>
  <c r="AA416" i="6"/>
  <c r="Y416" i="6"/>
  <c r="X416" i="6"/>
  <c r="W416" i="6"/>
  <c r="U416" i="6"/>
  <c r="T416" i="6"/>
  <c r="S416" i="6"/>
  <c r="Q416" i="6"/>
  <c r="P416" i="6"/>
  <c r="O416" i="6"/>
  <c r="N416" i="6"/>
  <c r="L416" i="6"/>
  <c r="K416" i="6"/>
  <c r="J416" i="6"/>
  <c r="I416" i="6"/>
  <c r="H416" i="6"/>
  <c r="G416" i="6"/>
  <c r="F416" i="6"/>
  <c r="E416" i="6"/>
  <c r="A416" i="6"/>
  <c r="AS415" i="6"/>
  <c r="AR415" i="6"/>
  <c r="AP415" i="6"/>
  <c r="AO415" i="6"/>
  <c r="AM415" i="6"/>
  <c r="AL415" i="6"/>
  <c r="AJ415" i="6"/>
  <c r="AI415" i="6"/>
  <c r="AG415" i="6"/>
  <c r="AF415" i="6"/>
  <c r="AE415" i="6"/>
  <c r="AC415" i="6"/>
  <c r="AB415" i="6"/>
  <c r="AA415" i="6"/>
  <c r="Y415" i="6"/>
  <c r="X415" i="6"/>
  <c r="W415" i="6"/>
  <c r="U415" i="6"/>
  <c r="T415" i="6"/>
  <c r="S415" i="6"/>
  <c r="Q415" i="6"/>
  <c r="P415" i="6"/>
  <c r="O415" i="6"/>
  <c r="N415" i="6"/>
  <c r="L415" i="6"/>
  <c r="K415" i="6"/>
  <c r="J415" i="6"/>
  <c r="I415" i="6"/>
  <c r="H415" i="6"/>
  <c r="G415" i="6"/>
  <c r="F415" i="6"/>
  <c r="E415" i="6"/>
  <c r="A415" i="6"/>
  <c r="AS414" i="6"/>
  <c r="AR414" i="6"/>
  <c r="AP414" i="6"/>
  <c r="AO414" i="6"/>
  <c r="AM414" i="6"/>
  <c r="AL414" i="6"/>
  <c r="AJ414" i="6"/>
  <c r="AI414" i="6"/>
  <c r="AG414" i="6"/>
  <c r="AF414" i="6"/>
  <c r="AE414" i="6"/>
  <c r="AC414" i="6"/>
  <c r="AB414" i="6"/>
  <c r="AA414" i="6"/>
  <c r="Y414" i="6"/>
  <c r="X414" i="6"/>
  <c r="W414" i="6"/>
  <c r="U414" i="6"/>
  <c r="T414" i="6"/>
  <c r="S414" i="6"/>
  <c r="Q414" i="6"/>
  <c r="P414" i="6"/>
  <c r="O414" i="6"/>
  <c r="N414" i="6"/>
  <c r="L414" i="6"/>
  <c r="K414" i="6"/>
  <c r="J414" i="6"/>
  <c r="I414" i="6"/>
  <c r="H414" i="6"/>
  <c r="G414" i="6"/>
  <c r="F414" i="6"/>
  <c r="E414" i="6"/>
  <c r="A414" i="6"/>
  <c r="AS413" i="6"/>
  <c r="AR413" i="6"/>
  <c r="AP413" i="6"/>
  <c r="AO413" i="6"/>
  <c r="AM413" i="6"/>
  <c r="AL413" i="6"/>
  <c r="AJ413" i="6"/>
  <c r="AI413" i="6"/>
  <c r="AG413" i="6"/>
  <c r="AF413" i="6"/>
  <c r="AE413" i="6"/>
  <c r="AC413" i="6"/>
  <c r="AB413" i="6"/>
  <c r="AA413" i="6"/>
  <c r="Y413" i="6"/>
  <c r="X413" i="6"/>
  <c r="W413" i="6"/>
  <c r="U413" i="6"/>
  <c r="T413" i="6"/>
  <c r="S413" i="6"/>
  <c r="Q413" i="6"/>
  <c r="P413" i="6"/>
  <c r="O413" i="6"/>
  <c r="N413" i="6"/>
  <c r="L413" i="6"/>
  <c r="K413" i="6"/>
  <c r="J413" i="6"/>
  <c r="I413" i="6"/>
  <c r="H413" i="6"/>
  <c r="G413" i="6"/>
  <c r="F413" i="6"/>
  <c r="E413" i="6"/>
  <c r="A413" i="6"/>
  <c r="AS412" i="6"/>
  <c r="AR412" i="6"/>
  <c r="AP412" i="6"/>
  <c r="AO412" i="6"/>
  <c r="AM412" i="6"/>
  <c r="AL412" i="6"/>
  <c r="AJ412" i="6"/>
  <c r="AI412" i="6"/>
  <c r="AG412" i="6"/>
  <c r="AF412" i="6"/>
  <c r="AE412" i="6"/>
  <c r="AC412" i="6"/>
  <c r="AB412" i="6"/>
  <c r="AA412" i="6"/>
  <c r="Y412" i="6"/>
  <c r="X412" i="6"/>
  <c r="W412" i="6"/>
  <c r="U412" i="6"/>
  <c r="T412" i="6"/>
  <c r="S412" i="6"/>
  <c r="Q412" i="6"/>
  <c r="P412" i="6"/>
  <c r="O412" i="6"/>
  <c r="N412" i="6"/>
  <c r="L412" i="6"/>
  <c r="K412" i="6"/>
  <c r="J412" i="6"/>
  <c r="I412" i="6"/>
  <c r="H412" i="6"/>
  <c r="G412" i="6"/>
  <c r="F412" i="6"/>
  <c r="E412" i="6"/>
  <c r="A412" i="6"/>
  <c r="AS411" i="6"/>
  <c r="AR411" i="6"/>
  <c r="AP411" i="6"/>
  <c r="AO411" i="6"/>
  <c r="AM411" i="6"/>
  <c r="AL411" i="6"/>
  <c r="AJ411" i="6"/>
  <c r="AI411" i="6"/>
  <c r="AG411" i="6"/>
  <c r="AF411" i="6"/>
  <c r="AE411" i="6"/>
  <c r="AC411" i="6"/>
  <c r="AB411" i="6"/>
  <c r="AA411" i="6"/>
  <c r="Y411" i="6"/>
  <c r="X411" i="6"/>
  <c r="W411" i="6"/>
  <c r="U411" i="6"/>
  <c r="T411" i="6"/>
  <c r="S411" i="6"/>
  <c r="Q411" i="6"/>
  <c r="P411" i="6"/>
  <c r="O411" i="6"/>
  <c r="N411" i="6"/>
  <c r="L411" i="6"/>
  <c r="K411" i="6"/>
  <c r="J411" i="6"/>
  <c r="I411" i="6"/>
  <c r="H411" i="6"/>
  <c r="G411" i="6"/>
  <c r="F411" i="6"/>
  <c r="E411" i="6"/>
  <c r="A411" i="6"/>
  <c r="AS410" i="6"/>
  <c r="AR410" i="6"/>
  <c r="AP410" i="6"/>
  <c r="AO410" i="6"/>
  <c r="AM410" i="6"/>
  <c r="AL410" i="6"/>
  <c r="AJ410" i="6"/>
  <c r="AI410" i="6"/>
  <c r="AG410" i="6"/>
  <c r="AF410" i="6"/>
  <c r="AE410" i="6"/>
  <c r="AC410" i="6"/>
  <c r="AB410" i="6"/>
  <c r="AA410" i="6"/>
  <c r="Y410" i="6"/>
  <c r="X410" i="6"/>
  <c r="W410" i="6"/>
  <c r="U410" i="6"/>
  <c r="T410" i="6"/>
  <c r="S410" i="6"/>
  <c r="Q410" i="6"/>
  <c r="P410" i="6"/>
  <c r="O410" i="6"/>
  <c r="N410" i="6"/>
  <c r="L410" i="6"/>
  <c r="K410" i="6"/>
  <c r="J410" i="6"/>
  <c r="I410" i="6"/>
  <c r="H410" i="6"/>
  <c r="G410" i="6"/>
  <c r="F410" i="6"/>
  <c r="E410" i="6"/>
  <c r="A410" i="6"/>
  <c r="AS409" i="6"/>
  <c r="AR409" i="6"/>
  <c r="AP409" i="6"/>
  <c r="AO409" i="6"/>
  <c r="AM409" i="6"/>
  <c r="AL409" i="6"/>
  <c r="AJ409" i="6"/>
  <c r="AI409" i="6"/>
  <c r="AG409" i="6"/>
  <c r="AF409" i="6"/>
  <c r="AE409" i="6"/>
  <c r="AC409" i="6"/>
  <c r="AB409" i="6"/>
  <c r="AA409" i="6"/>
  <c r="Y409" i="6"/>
  <c r="X409" i="6"/>
  <c r="W409" i="6"/>
  <c r="U409" i="6"/>
  <c r="T409" i="6"/>
  <c r="S409" i="6"/>
  <c r="Q409" i="6"/>
  <c r="P409" i="6"/>
  <c r="O409" i="6"/>
  <c r="N409" i="6"/>
  <c r="L409" i="6"/>
  <c r="K409" i="6"/>
  <c r="J409" i="6"/>
  <c r="I409" i="6"/>
  <c r="H409" i="6"/>
  <c r="G409" i="6"/>
  <c r="F409" i="6"/>
  <c r="E409" i="6"/>
  <c r="A409" i="6"/>
  <c r="AS408" i="6"/>
  <c r="AR408" i="6"/>
  <c r="AP408" i="6"/>
  <c r="AO408" i="6"/>
  <c r="AM408" i="6"/>
  <c r="AL408" i="6"/>
  <c r="AJ408" i="6"/>
  <c r="AI408" i="6"/>
  <c r="AG408" i="6"/>
  <c r="AF408" i="6"/>
  <c r="AE408" i="6"/>
  <c r="AC408" i="6"/>
  <c r="AB408" i="6"/>
  <c r="AA408" i="6"/>
  <c r="Y408" i="6"/>
  <c r="X408" i="6"/>
  <c r="W408" i="6"/>
  <c r="U408" i="6"/>
  <c r="T408" i="6"/>
  <c r="S408" i="6"/>
  <c r="Q408" i="6"/>
  <c r="P408" i="6"/>
  <c r="O408" i="6"/>
  <c r="N408" i="6"/>
  <c r="L408" i="6"/>
  <c r="K408" i="6"/>
  <c r="J408" i="6"/>
  <c r="I408" i="6"/>
  <c r="H408" i="6"/>
  <c r="G408" i="6"/>
  <c r="F408" i="6"/>
  <c r="E408" i="6"/>
  <c r="A408" i="6"/>
  <c r="AS407" i="6"/>
  <c r="AR407" i="6"/>
  <c r="AP407" i="6"/>
  <c r="AO407" i="6"/>
  <c r="AM407" i="6"/>
  <c r="AL407" i="6"/>
  <c r="AJ407" i="6"/>
  <c r="AI407" i="6"/>
  <c r="AG407" i="6"/>
  <c r="AF407" i="6"/>
  <c r="AE407" i="6"/>
  <c r="AC407" i="6"/>
  <c r="AB407" i="6"/>
  <c r="AA407" i="6"/>
  <c r="Y407" i="6"/>
  <c r="X407" i="6"/>
  <c r="W407" i="6"/>
  <c r="U407" i="6"/>
  <c r="T407" i="6"/>
  <c r="S407" i="6"/>
  <c r="Q407" i="6"/>
  <c r="P407" i="6"/>
  <c r="O407" i="6"/>
  <c r="N407" i="6"/>
  <c r="L407" i="6"/>
  <c r="K407" i="6"/>
  <c r="J407" i="6"/>
  <c r="I407" i="6"/>
  <c r="H407" i="6"/>
  <c r="G407" i="6"/>
  <c r="F407" i="6"/>
  <c r="E407" i="6"/>
  <c r="A407" i="6"/>
  <c r="AS406" i="6"/>
  <c r="AR406" i="6"/>
  <c r="AP406" i="6"/>
  <c r="AO406" i="6"/>
  <c r="AM406" i="6"/>
  <c r="AL406" i="6"/>
  <c r="AJ406" i="6"/>
  <c r="AI406" i="6"/>
  <c r="AG406" i="6"/>
  <c r="AF406" i="6"/>
  <c r="AE406" i="6"/>
  <c r="AC406" i="6"/>
  <c r="AB406" i="6"/>
  <c r="AA406" i="6"/>
  <c r="Y406" i="6"/>
  <c r="X406" i="6"/>
  <c r="W406" i="6"/>
  <c r="U406" i="6"/>
  <c r="T406" i="6"/>
  <c r="S406" i="6"/>
  <c r="Q406" i="6"/>
  <c r="P406" i="6"/>
  <c r="O406" i="6"/>
  <c r="N406" i="6"/>
  <c r="L406" i="6"/>
  <c r="K406" i="6"/>
  <c r="J406" i="6"/>
  <c r="I406" i="6"/>
  <c r="H406" i="6"/>
  <c r="G406" i="6"/>
  <c r="F406" i="6"/>
  <c r="E406" i="6"/>
  <c r="A406" i="6"/>
  <c r="AS405" i="6"/>
  <c r="AR405" i="6"/>
  <c r="AP405" i="6"/>
  <c r="AO405" i="6"/>
  <c r="AM405" i="6"/>
  <c r="AL405" i="6"/>
  <c r="AJ405" i="6"/>
  <c r="AI405" i="6"/>
  <c r="AG405" i="6"/>
  <c r="AF405" i="6"/>
  <c r="AE405" i="6"/>
  <c r="AC405" i="6"/>
  <c r="AB405" i="6"/>
  <c r="AA405" i="6"/>
  <c r="Y405" i="6"/>
  <c r="X405" i="6"/>
  <c r="W405" i="6"/>
  <c r="U405" i="6"/>
  <c r="T405" i="6"/>
  <c r="S405" i="6"/>
  <c r="Q405" i="6"/>
  <c r="P405" i="6"/>
  <c r="O405" i="6"/>
  <c r="N405" i="6"/>
  <c r="L405" i="6"/>
  <c r="K405" i="6"/>
  <c r="J405" i="6"/>
  <c r="I405" i="6"/>
  <c r="H405" i="6"/>
  <c r="G405" i="6"/>
  <c r="F405" i="6"/>
  <c r="E405" i="6"/>
  <c r="A405" i="6"/>
  <c r="AS404" i="6"/>
  <c r="AR404" i="6"/>
  <c r="AP404" i="6"/>
  <c r="AO404" i="6"/>
  <c r="AM404" i="6"/>
  <c r="AL404" i="6"/>
  <c r="AJ404" i="6"/>
  <c r="AI404" i="6"/>
  <c r="AG404" i="6"/>
  <c r="AF404" i="6"/>
  <c r="AE404" i="6"/>
  <c r="AC404" i="6"/>
  <c r="AB404" i="6"/>
  <c r="AA404" i="6"/>
  <c r="Y404" i="6"/>
  <c r="X404" i="6"/>
  <c r="W404" i="6"/>
  <c r="U404" i="6"/>
  <c r="T404" i="6"/>
  <c r="S404" i="6"/>
  <c r="Q404" i="6"/>
  <c r="P404" i="6"/>
  <c r="O404" i="6"/>
  <c r="N404" i="6"/>
  <c r="L404" i="6"/>
  <c r="K404" i="6"/>
  <c r="J404" i="6"/>
  <c r="I404" i="6"/>
  <c r="H404" i="6"/>
  <c r="G404" i="6"/>
  <c r="F404" i="6"/>
  <c r="E404" i="6"/>
  <c r="A404" i="6"/>
  <c r="AS403" i="6"/>
  <c r="AR403" i="6"/>
  <c r="AP403" i="6"/>
  <c r="AO403" i="6"/>
  <c r="AM403" i="6"/>
  <c r="AL403" i="6"/>
  <c r="AJ403" i="6"/>
  <c r="AI403" i="6"/>
  <c r="AG403" i="6"/>
  <c r="AF403" i="6"/>
  <c r="AE403" i="6"/>
  <c r="AC403" i="6"/>
  <c r="AB403" i="6"/>
  <c r="AA403" i="6"/>
  <c r="Y403" i="6"/>
  <c r="X403" i="6"/>
  <c r="W403" i="6"/>
  <c r="U403" i="6"/>
  <c r="T403" i="6"/>
  <c r="S403" i="6"/>
  <c r="Q403" i="6"/>
  <c r="P403" i="6"/>
  <c r="O403" i="6"/>
  <c r="N403" i="6"/>
  <c r="L403" i="6"/>
  <c r="K403" i="6"/>
  <c r="J403" i="6"/>
  <c r="I403" i="6"/>
  <c r="H403" i="6"/>
  <c r="G403" i="6"/>
  <c r="F403" i="6"/>
  <c r="E403" i="6"/>
  <c r="A403" i="6"/>
  <c r="AS402" i="6"/>
  <c r="AR402" i="6"/>
  <c r="AP402" i="6"/>
  <c r="AO402" i="6"/>
  <c r="AM402" i="6"/>
  <c r="AL402" i="6"/>
  <c r="AJ402" i="6"/>
  <c r="AI402" i="6"/>
  <c r="AG402" i="6"/>
  <c r="AF402" i="6"/>
  <c r="AE402" i="6"/>
  <c r="AC402" i="6"/>
  <c r="AB402" i="6"/>
  <c r="AA402" i="6"/>
  <c r="Y402" i="6"/>
  <c r="X402" i="6"/>
  <c r="W402" i="6"/>
  <c r="U402" i="6"/>
  <c r="T402" i="6"/>
  <c r="S402" i="6"/>
  <c r="Q402" i="6"/>
  <c r="P402" i="6"/>
  <c r="O402" i="6"/>
  <c r="N402" i="6"/>
  <c r="L402" i="6"/>
  <c r="K402" i="6"/>
  <c r="J402" i="6"/>
  <c r="I402" i="6"/>
  <c r="H402" i="6"/>
  <c r="G402" i="6"/>
  <c r="F402" i="6"/>
  <c r="E402" i="6"/>
  <c r="A402" i="6"/>
  <c r="AS401" i="6"/>
  <c r="AR401" i="6"/>
  <c r="AP401" i="6"/>
  <c r="AO401" i="6"/>
  <c r="AM401" i="6"/>
  <c r="AL401" i="6"/>
  <c r="AJ401" i="6"/>
  <c r="AI401" i="6"/>
  <c r="AG401" i="6"/>
  <c r="AF401" i="6"/>
  <c r="AE401" i="6"/>
  <c r="AC401" i="6"/>
  <c r="AB401" i="6"/>
  <c r="AA401" i="6"/>
  <c r="Y401" i="6"/>
  <c r="X401" i="6"/>
  <c r="W401" i="6"/>
  <c r="U401" i="6"/>
  <c r="T401" i="6"/>
  <c r="S401" i="6"/>
  <c r="Q401" i="6"/>
  <c r="P401" i="6"/>
  <c r="O401" i="6"/>
  <c r="N401" i="6"/>
  <c r="L401" i="6"/>
  <c r="K401" i="6"/>
  <c r="J401" i="6"/>
  <c r="I401" i="6"/>
  <c r="H401" i="6"/>
  <c r="G401" i="6"/>
  <c r="F401" i="6"/>
  <c r="E401" i="6"/>
  <c r="A401" i="6"/>
  <c r="AS400" i="6"/>
  <c r="AR400" i="6"/>
  <c r="AP400" i="6"/>
  <c r="AO400" i="6"/>
  <c r="AM400" i="6"/>
  <c r="AL400" i="6"/>
  <c r="AJ400" i="6"/>
  <c r="AI400" i="6"/>
  <c r="AG400" i="6"/>
  <c r="AF400" i="6"/>
  <c r="AE400" i="6"/>
  <c r="AC400" i="6"/>
  <c r="AB400" i="6"/>
  <c r="AA400" i="6"/>
  <c r="Y400" i="6"/>
  <c r="X400" i="6"/>
  <c r="W400" i="6"/>
  <c r="U400" i="6"/>
  <c r="T400" i="6"/>
  <c r="S400" i="6"/>
  <c r="Q400" i="6"/>
  <c r="P400" i="6"/>
  <c r="O400" i="6"/>
  <c r="N400" i="6"/>
  <c r="L400" i="6"/>
  <c r="K400" i="6"/>
  <c r="J400" i="6"/>
  <c r="I400" i="6"/>
  <c r="H400" i="6"/>
  <c r="G400" i="6"/>
  <c r="F400" i="6"/>
  <c r="E400" i="6"/>
  <c r="A400" i="6"/>
  <c r="AS399" i="6"/>
  <c r="AR399" i="6"/>
  <c r="AP399" i="6"/>
  <c r="AO399" i="6"/>
  <c r="AM399" i="6"/>
  <c r="AL399" i="6"/>
  <c r="AJ399" i="6"/>
  <c r="AI399" i="6"/>
  <c r="AG399" i="6"/>
  <c r="AF399" i="6"/>
  <c r="AE399" i="6"/>
  <c r="AC399" i="6"/>
  <c r="AB399" i="6"/>
  <c r="AA399" i="6"/>
  <c r="Y399" i="6"/>
  <c r="X399" i="6"/>
  <c r="W399" i="6"/>
  <c r="U399" i="6"/>
  <c r="T399" i="6"/>
  <c r="S399" i="6"/>
  <c r="Q399" i="6"/>
  <c r="P399" i="6"/>
  <c r="O399" i="6"/>
  <c r="N399" i="6"/>
  <c r="L399" i="6"/>
  <c r="K399" i="6"/>
  <c r="J399" i="6"/>
  <c r="I399" i="6"/>
  <c r="H399" i="6"/>
  <c r="G399" i="6"/>
  <c r="F399" i="6"/>
  <c r="E399" i="6"/>
  <c r="A399" i="6"/>
  <c r="AS398" i="6"/>
  <c r="AR398" i="6"/>
  <c r="AP398" i="6"/>
  <c r="AO398" i="6"/>
  <c r="AM398" i="6"/>
  <c r="AL398" i="6"/>
  <c r="AJ398" i="6"/>
  <c r="AI398" i="6"/>
  <c r="AG398" i="6"/>
  <c r="AF398" i="6"/>
  <c r="AE398" i="6"/>
  <c r="AC398" i="6"/>
  <c r="AB398" i="6"/>
  <c r="AA398" i="6"/>
  <c r="Y398" i="6"/>
  <c r="X398" i="6"/>
  <c r="W398" i="6"/>
  <c r="U398" i="6"/>
  <c r="T398" i="6"/>
  <c r="S398" i="6"/>
  <c r="Q398" i="6"/>
  <c r="P398" i="6"/>
  <c r="O398" i="6"/>
  <c r="N398" i="6"/>
  <c r="L398" i="6"/>
  <c r="K398" i="6"/>
  <c r="J398" i="6"/>
  <c r="I398" i="6"/>
  <c r="H398" i="6"/>
  <c r="G398" i="6"/>
  <c r="F398" i="6"/>
  <c r="E398" i="6"/>
  <c r="A398" i="6"/>
  <c r="AS397" i="6"/>
  <c r="AR397" i="6"/>
  <c r="AP397" i="6"/>
  <c r="AO397" i="6"/>
  <c r="AM397" i="6"/>
  <c r="AL397" i="6"/>
  <c r="AJ397" i="6"/>
  <c r="AI397" i="6"/>
  <c r="AG397" i="6"/>
  <c r="AF397" i="6"/>
  <c r="AE397" i="6"/>
  <c r="AC397" i="6"/>
  <c r="AB397" i="6"/>
  <c r="AA397" i="6"/>
  <c r="Y397" i="6"/>
  <c r="X397" i="6"/>
  <c r="W397" i="6"/>
  <c r="U397" i="6"/>
  <c r="T397" i="6"/>
  <c r="S397" i="6"/>
  <c r="Q397" i="6"/>
  <c r="P397" i="6"/>
  <c r="O397" i="6"/>
  <c r="N397" i="6"/>
  <c r="L397" i="6"/>
  <c r="K397" i="6"/>
  <c r="J397" i="6"/>
  <c r="I397" i="6"/>
  <c r="H397" i="6"/>
  <c r="G397" i="6"/>
  <c r="F397" i="6"/>
  <c r="E397" i="6"/>
  <c r="A397" i="6"/>
  <c r="AS396" i="6"/>
  <c r="AR396" i="6"/>
  <c r="AP396" i="6"/>
  <c r="AO396" i="6"/>
  <c r="AM396" i="6"/>
  <c r="AL396" i="6"/>
  <c r="AJ396" i="6"/>
  <c r="AI396" i="6"/>
  <c r="AG396" i="6"/>
  <c r="AF396" i="6"/>
  <c r="AE396" i="6"/>
  <c r="AC396" i="6"/>
  <c r="AB396" i="6"/>
  <c r="AA396" i="6"/>
  <c r="Y396" i="6"/>
  <c r="X396" i="6"/>
  <c r="W396" i="6"/>
  <c r="U396" i="6"/>
  <c r="T396" i="6"/>
  <c r="S396" i="6"/>
  <c r="Q396" i="6"/>
  <c r="P396" i="6"/>
  <c r="O396" i="6"/>
  <c r="N396" i="6"/>
  <c r="L396" i="6"/>
  <c r="K396" i="6"/>
  <c r="J396" i="6"/>
  <c r="I396" i="6"/>
  <c r="H396" i="6"/>
  <c r="G396" i="6"/>
  <c r="F396" i="6"/>
  <c r="E396" i="6"/>
  <c r="A396" i="6"/>
  <c r="AS395" i="6"/>
  <c r="AR395" i="6"/>
  <c r="AP395" i="6"/>
  <c r="AO395" i="6"/>
  <c r="AM395" i="6"/>
  <c r="AL395" i="6"/>
  <c r="AJ395" i="6"/>
  <c r="AI395" i="6"/>
  <c r="AG395" i="6"/>
  <c r="AF395" i="6"/>
  <c r="AE395" i="6"/>
  <c r="AC395" i="6"/>
  <c r="AB395" i="6"/>
  <c r="AA395" i="6"/>
  <c r="Y395" i="6"/>
  <c r="X395" i="6"/>
  <c r="W395" i="6"/>
  <c r="U395" i="6"/>
  <c r="T395" i="6"/>
  <c r="S395" i="6"/>
  <c r="Q395" i="6"/>
  <c r="P395" i="6"/>
  <c r="O395" i="6"/>
  <c r="N395" i="6"/>
  <c r="L395" i="6"/>
  <c r="K395" i="6"/>
  <c r="J395" i="6"/>
  <c r="I395" i="6"/>
  <c r="H395" i="6"/>
  <c r="G395" i="6"/>
  <c r="F395" i="6"/>
  <c r="E395" i="6"/>
  <c r="A395" i="6"/>
  <c r="AS394" i="6"/>
  <c r="AR394" i="6"/>
  <c r="AP394" i="6"/>
  <c r="AO394" i="6"/>
  <c r="AM394" i="6"/>
  <c r="AL394" i="6"/>
  <c r="AJ394" i="6"/>
  <c r="AI394" i="6"/>
  <c r="AG394" i="6"/>
  <c r="AF394" i="6"/>
  <c r="AE394" i="6"/>
  <c r="AC394" i="6"/>
  <c r="AB394" i="6"/>
  <c r="AA394" i="6"/>
  <c r="Y394" i="6"/>
  <c r="X394" i="6"/>
  <c r="W394" i="6"/>
  <c r="U394" i="6"/>
  <c r="T394" i="6"/>
  <c r="S394" i="6"/>
  <c r="Q394" i="6"/>
  <c r="P394" i="6"/>
  <c r="O394" i="6"/>
  <c r="N394" i="6"/>
  <c r="L394" i="6"/>
  <c r="K394" i="6"/>
  <c r="J394" i="6"/>
  <c r="I394" i="6"/>
  <c r="H394" i="6"/>
  <c r="G394" i="6"/>
  <c r="F394" i="6"/>
  <c r="E394" i="6"/>
  <c r="A394" i="6"/>
  <c r="AS393" i="6"/>
  <c r="AR393" i="6"/>
  <c r="AP393" i="6"/>
  <c r="AO393" i="6"/>
  <c r="AM393" i="6"/>
  <c r="AL393" i="6"/>
  <c r="AJ393" i="6"/>
  <c r="AI393" i="6"/>
  <c r="AG393" i="6"/>
  <c r="AF393" i="6"/>
  <c r="AE393" i="6"/>
  <c r="AC393" i="6"/>
  <c r="AB393" i="6"/>
  <c r="AA393" i="6"/>
  <c r="Y393" i="6"/>
  <c r="X393" i="6"/>
  <c r="W393" i="6"/>
  <c r="U393" i="6"/>
  <c r="T393" i="6"/>
  <c r="S393" i="6"/>
  <c r="Q393" i="6"/>
  <c r="P393" i="6"/>
  <c r="O393" i="6"/>
  <c r="N393" i="6"/>
  <c r="L393" i="6"/>
  <c r="K393" i="6"/>
  <c r="J393" i="6"/>
  <c r="I393" i="6"/>
  <c r="H393" i="6"/>
  <c r="G393" i="6"/>
  <c r="F393" i="6"/>
  <c r="E393" i="6"/>
  <c r="A393" i="6"/>
  <c r="AS392" i="6"/>
  <c r="AR392" i="6"/>
  <c r="AP392" i="6"/>
  <c r="AO392" i="6"/>
  <c r="AM392" i="6"/>
  <c r="AL392" i="6"/>
  <c r="AJ392" i="6"/>
  <c r="AI392" i="6"/>
  <c r="AG392" i="6"/>
  <c r="AF392" i="6"/>
  <c r="AE392" i="6"/>
  <c r="AC392" i="6"/>
  <c r="AB392" i="6"/>
  <c r="AA392" i="6"/>
  <c r="Y392" i="6"/>
  <c r="X392" i="6"/>
  <c r="W392" i="6"/>
  <c r="U392" i="6"/>
  <c r="T392" i="6"/>
  <c r="S392" i="6"/>
  <c r="Q392" i="6"/>
  <c r="P392" i="6"/>
  <c r="O392" i="6"/>
  <c r="N392" i="6"/>
  <c r="L392" i="6"/>
  <c r="K392" i="6"/>
  <c r="J392" i="6"/>
  <c r="I392" i="6"/>
  <c r="H392" i="6"/>
  <c r="G392" i="6"/>
  <c r="F392" i="6"/>
  <c r="E392" i="6"/>
  <c r="A392" i="6"/>
  <c r="AS391" i="6"/>
  <c r="AR391" i="6"/>
  <c r="AP391" i="6"/>
  <c r="AO391" i="6"/>
  <c r="AM391" i="6"/>
  <c r="AL391" i="6"/>
  <c r="AJ391" i="6"/>
  <c r="AI391" i="6"/>
  <c r="AG391" i="6"/>
  <c r="AF391" i="6"/>
  <c r="AE391" i="6"/>
  <c r="AC391" i="6"/>
  <c r="AB391" i="6"/>
  <c r="AA391" i="6"/>
  <c r="Y391" i="6"/>
  <c r="X391" i="6"/>
  <c r="W391" i="6"/>
  <c r="U391" i="6"/>
  <c r="T391" i="6"/>
  <c r="S391" i="6"/>
  <c r="Q391" i="6"/>
  <c r="P391" i="6"/>
  <c r="O391" i="6"/>
  <c r="N391" i="6"/>
  <c r="L391" i="6"/>
  <c r="K391" i="6"/>
  <c r="J391" i="6"/>
  <c r="I391" i="6"/>
  <c r="H391" i="6"/>
  <c r="G391" i="6"/>
  <c r="F391" i="6"/>
  <c r="E391" i="6"/>
  <c r="A391" i="6"/>
  <c r="AS390" i="6"/>
  <c r="AR390" i="6"/>
  <c r="AP390" i="6"/>
  <c r="AO390" i="6"/>
  <c r="AM390" i="6"/>
  <c r="AL390" i="6"/>
  <c r="AJ390" i="6"/>
  <c r="AI390" i="6"/>
  <c r="AG390" i="6"/>
  <c r="AF390" i="6"/>
  <c r="AE390" i="6"/>
  <c r="AC390" i="6"/>
  <c r="AB390" i="6"/>
  <c r="AA390" i="6"/>
  <c r="Y390" i="6"/>
  <c r="X390" i="6"/>
  <c r="W390" i="6"/>
  <c r="U390" i="6"/>
  <c r="T390" i="6"/>
  <c r="S390" i="6"/>
  <c r="Q390" i="6"/>
  <c r="P390" i="6"/>
  <c r="O390" i="6"/>
  <c r="N390" i="6"/>
  <c r="L390" i="6"/>
  <c r="K390" i="6"/>
  <c r="J390" i="6"/>
  <c r="I390" i="6"/>
  <c r="H390" i="6"/>
  <c r="G390" i="6"/>
  <c r="F390" i="6"/>
  <c r="E390" i="6"/>
  <c r="A390" i="6"/>
  <c r="AS389" i="6"/>
  <c r="AR389" i="6"/>
  <c r="AP389" i="6"/>
  <c r="AO389" i="6"/>
  <c r="AM389" i="6"/>
  <c r="AL389" i="6"/>
  <c r="AJ389" i="6"/>
  <c r="AI389" i="6"/>
  <c r="AG389" i="6"/>
  <c r="AF389" i="6"/>
  <c r="AE389" i="6"/>
  <c r="AC389" i="6"/>
  <c r="AB389" i="6"/>
  <c r="AA389" i="6"/>
  <c r="Y389" i="6"/>
  <c r="X389" i="6"/>
  <c r="W389" i="6"/>
  <c r="U389" i="6"/>
  <c r="T389" i="6"/>
  <c r="S389" i="6"/>
  <c r="Q389" i="6"/>
  <c r="P389" i="6"/>
  <c r="O389" i="6"/>
  <c r="N389" i="6"/>
  <c r="L389" i="6"/>
  <c r="K389" i="6"/>
  <c r="J389" i="6"/>
  <c r="I389" i="6"/>
  <c r="H389" i="6"/>
  <c r="G389" i="6"/>
  <c r="F389" i="6"/>
  <c r="E389" i="6"/>
  <c r="A389" i="6"/>
  <c r="AS388" i="6"/>
  <c r="AR388" i="6"/>
  <c r="AP388" i="6"/>
  <c r="AO388" i="6"/>
  <c r="AM388" i="6"/>
  <c r="AL388" i="6"/>
  <c r="AJ388" i="6"/>
  <c r="AI388" i="6"/>
  <c r="AG388" i="6"/>
  <c r="AF388" i="6"/>
  <c r="AE388" i="6"/>
  <c r="AC388" i="6"/>
  <c r="AB388" i="6"/>
  <c r="AA388" i="6"/>
  <c r="Y388" i="6"/>
  <c r="X388" i="6"/>
  <c r="W388" i="6"/>
  <c r="U388" i="6"/>
  <c r="T388" i="6"/>
  <c r="S388" i="6"/>
  <c r="Q388" i="6"/>
  <c r="P388" i="6"/>
  <c r="O388" i="6"/>
  <c r="N388" i="6"/>
  <c r="L388" i="6"/>
  <c r="K388" i="6"/>
  <c r="J388" i="6"/>
  <c r="I388" i="6"/>
  <c r="H388" i="6"/>
  <c r="G388" i="6"/>
  <c r="F388" i="6"/>
  <c r="E388" i="6"/>
  <c r="A388" i="6"/>
  <c r="AS387" i="6"/>
  <c r="AR387" i="6"/>
  <c r="AP387" i="6"/>
  <c r="AO387" i="6"/>
  <c r="AM387" i="6"/>
  <c r="AL387" i="6"/>
  <c r="AJ387" i="6"/>
  <c r="AI387" i="6"/>
  <c r="AG387" i="6"/>
  <c r="AF387" i="6"/>
  <c r="AE387" i="6"/>
  <c r="AC387" i="6"/>
  <c r="AB387" i="6"/>
  <c r="AA387" i="6"/>
  <c r="Y387" i="6"/>
  <c r="X387" i="6"/>
  <c r="W387" i="6"/>
  <c r="U387" i="6"/>
  <c r="T387" i="6"/>
  <c r="S387" i="6"/>
  <c r="Q387" i="6"/>
  <c r="P387" i="6"/>
  <c r="O387" i="6"/>
  <c r="N387" i="6"/>
  <c r="L387" i="6"/>
  <c r="K387" i="6"/>
  <c r="J387" i="6"/>
  <c r="I387" i="6"/>
  <c r="H387" i="6"/>
  <c r="G387" i="6"/>
  <c r="F387" i="6"/>
  <c r="E387" i="6"/>
  <c r="A387" i="6"/>
  <c r="AS386" i="6"/>
  <c r="AR386" i="6"/>
  <c r="AP386" i="6"/>
  <c r="AO386" i="6"/>
  <c r="AM386" i="6"/>
  <c r="AL386" i="6"/>
  <c r="AJ386" i="6"/>
  <c r="AI386" i="6"/>
  <c r="AG386" i="6"/>
  <c r="AF386" i="6"/>
  <c r="AE386" i="6"/>
  <c r="AC386" i="6"/>
  <c r="AB386" i="6"/>
  <c r="AA386" i="6"/>
  <c r="Y386" i="6"/>
  <c r="X386" i="6"/>
  <c r="W386" i="6"/>
  <c r="U386" i="6"/>
  <c r="T386" i="6"/>
  <c r="S386" i="6"/>
  <c r="Q386" i="6"/>
  <c r="P386" i="6"/>
  <c r="O386" i="6"/>
  <c r="N386" i="6"/>
  <c r="L386" i="6"/>
  <c r="K386" i="6"/>
  <c r="J386" i="6"/>
  <c r="I386" i="6"/>
  <c r="H386" i="6"/>
  <c r="G386" i="6"/>
  <c r="F386" i="6"/>
  <c r="E386" i="6"/>
  <c r="A386" i="6"/>
  <c r="AS385" i="6"/>
  <c r="AR385" i="6"/>
  <c r="AP385" i="6"/>
  <c r="AO385" i="6"/>
  <c r="AM385" i="6"/>
  <c r="AL385" i="6"/>
  <c r="AJ385" i="6"/>
  <c r="AI385" i="6"/>
  <c r="AG385" i="6"/>
  <c r="AF385" i="6"/>
  <c r="AE385" i="6"/>
  <c r="AC385" i="6"/>
  <c r="AB385" i="6"/>
  <c r="AA385" i="6"/>
  <c r="Y385" i="6"/>
  <c r="X385" i="6"/>
  <c r="W385" i="6"/>
  <c r="U385" i="6"/>
  <c r="T385" i="6"/>
  <c r="S385" i="6"/>
  <c r="Q385" i="6"/>
  <c r="P385" i="6"/>
  <c r="O385" i="6"/>
  <c r="N385" i="6"/>
  <c r="L385" i="6"/>
  <c r="K385" i="6"/>
  <c r="J385" i="6"/>
  <c r="I385" i="6"/>
  <c r="H385" i="6"/>
  <c r="G385" i="6"/>
  <c r="F385" i="6"/>
  <c r="E385" i="6"/>
  <c r="A385" i="6"/>
  <c r="AS384" i="6"/>
  <c r="AR384" i="6"/>
  <c r="AP384" i="6"/>
  <c r="AO384" i="6"/>
  <c r="AM384" i="6"/>
  <c r="AL384" i="6"/>
  <c r="AJ384" i="6"/>
  <c r="AI384" i="6"/>
  <c r="AG384" i="6"/>
  <c r="AF384" i="6"/>
  <c r="AE384" i="6"/>
  <c r="AC384" i="6"/>
  <c r="AB384" i="6"/>
  <c r="AA384" i="6"/>
  <c r="Y384" i="6"/>
  <c r="X384" i="6"/>
  <c r="W384" i="6"/>
  <c r="U384" i="6"/>
  <c r="T384" i="6"/>
  <c r="S384" i="6"/>
  <c r="Q384" i="6"/>
  <c r="P384" i="6"/>
  <c r="O384" i="6"/>
  <c r="N384" i="6"/>
  <c r="L384" i="6"/>
  <c r="K384" i="6"/>
  <c r="J384" i="6"/>
  <c r="I384" i="6"/>
  <c r="H384" i="6"/>
  <c r="G384" i="6"/>
  <c r="F384" i="6"/>
  <c r="E384" i="6"/>
  <c r="A384" i="6"/>
  <c r="AS383" i="6"/>
  <c r="AR383" i="6"/>
  <c r="AP383" i="6"/>
  <c r="AO383" i="6"/>
  <c r="AM383" i="6"/>
  <c r="AL383" i="6"/>
  <c r="AJ383" i="6"/>
  <c r="AI383" i="6"/>
  <c r="AG383" i="6"/>
  <c r="AF383" i="6"/>
  <c r="AE383" i="6"/>
  <c r="AC383" i="6"/>
  <c r="AB383" i="6"/>
  <c r="AA383" i="6"/>
  <c r="Y383" i="6"/>
  <c r="X383" i="6"/>
  <c r="W383" i="6"/>
  <c r="U383" i="6"/>
  <c r="T383" i="6"/>
  <c r="S383" i="6"/>
  <c r="Q383" i="6"/>
  <c r="P383" i="6"/>
  <c r="O383" i="6"/>
  <c r="N383" i="6"/>
  <c r="L383" i="6"/>
  <c r="K383" i="6"/>
  <c r="J383" i="6"/>
  <c r="I383" i="6"/>
  <c r="H383" i="6"/>
  <c r="G383" i="6"/>
  <c r="F383" i="6"/>
  <c r="E383" i="6"/>
  <c r="A383" i="6"/>
  <c r="AS382" i="6"/>
  <c r="AR382" i="6"/>
  <c r="AP382" i="6"/>
  <c r="AO382" i="6"/>
  <c r="AM382" i="6"/>
  <c r="AL382" i="6"/>
  <c r="AJ382" i="6"/>
  <c r="AI382" i="6"/>
  <c r="AG382" i="6"/>
  <c r="AF382" i="6"/>
  <c r="AE382" i="6"/>
  <c r="AC382" i="6"/>
  <c r="AB382" i="6"/>
  <c r="AA382" i="6"/>
  <c r="Y382" i="6"/>
  <c r="X382" i="6"/>
  <c r="W382" i="6"/>
  <c r="U382" i="6"/>
  <c r="T382" i="6"/>
  <c r="S382" i="6"/>
  <c r="Q382" i="6"/>
  <c r="P382" i="6"/>
  <c r="O382" i="6"/>
  <c r="N382" i="6"/>
  <c r="L382" i="6"/>
  <c r="K382" i="6"/>
  <c r="J382" i="6"/>
  <c r="I382" i="6"/>
  <c r="H382" i="6"/>
  <c r="G382" i="6"/>
  <c r="F382" i="6"/>
  <c r="E382" i="6"/>
  <c r="A382" i="6"/>
  <c r="AS381" i="6"/>
  <c r="AR381" i="6"/>
  <c r="AP381" i="6"/>
  <c r="AO381" i="6"/>
  <c r="AM381" i="6"/>
  <c r="AL381" i="6"/>
  <c r="AJ381" i="6"/>
  <c r="AI381" i="6"/>
  <c r="AG381" i="6"/>
  <c r="AF381" i="6"/>
  <c r="AE381" i="6"/>
  <c r="AC381" i="6"/>
  <c r="AB381" i="6"/>
  <c r="AA381" i="6"/>
  <c r="Y381" i="6"/>
  <c r="X381" i="6"/>
  <c r="W381" i="6"/>
  <c r="U381" i="6"/>
  <c r="T381" i="6"/>
  <c r="S381" i="6"/>
  <c r="Q381" i="6"/>
  <c r="P381" i="6"/>
  <c r="O381" i="6"/>
  <c r="N381" i="6"/>
  <c r="L381" i="6"/>
  <c r="K381" i="6"/>
  <c r="J381" i="6"/>
  <c r="I381" i="6"/>
  <c r="H381" i="6"/>
  <c r="G381" i="6"/>
  <c r="F381" i="6"/>
  <c r="E381" i="6"/>
  <c r="A381" i="6"/>
  <c r="AS380" i="6"/>
  <c r="AR380" i="6"/>
  <c r="AP380" i="6"/>
  <c r="AO380" i="6"/>
  <c r="AM380" i="6"/>
  <c r="AL380" i="6"/>
  <c r="AJ380" i="6"/>
  <c r="AI380" i="6"/>
  <c r="AG380" i="6"/>
  <c r="AF380" i="6"/>
  <c r="AE380" i="6"/>
  <c r="AC380" i="6"/>
  <c r="AB380" i="6"/>
  <c r="AA380" i="6"/>
  <c r="Y380" i="6"/>
  <c r="X380" i="6"/>
  <c r="W380" i="6"/>
  <c r="U380" i="6"/>
  <c r="T380" i="6"/>
  <c r="S380" i="6"/>
  <c r="Q380" i="6"/>
  <c r="P380" i="6"/>
  <c r="O380" i="6"/>
  <c r="N380" i="6"/>
  <c r="L380" i="6"/>
  <c r="K380" i="6"/>
  <c r="J380" i="6"/>
  <c r="I380" i="6"/>
  <c r="H380" i="6"/>
  <c r="G380" i="6"/>
  <c r="F380" i="6"/>
  <c r="E380" i="6"/>
  <c r="A380" i="6"/>
  <c r="AS379" i="6"/>
  <c r="AR379" i="6"/>
  <c r="AP379" i="6"/>
  <c r="AO379" i="6"/>
  <c r="AM379" i="6"/>
  <c r="AL379" i="6"/>
  <c r="AJ379" i="6"/>
  <c r="AI379" i="6"/>
  <c r="AG379" i="6"/>
  <c r="AF379" i="6"/>
  <c r="AE379" i="6"/>
  <c r="AC379" i="6"/>
  <c r="AB379" i="6"/>
  <c r="AA379" i="6"/>
  <c r="Y379" i="6"/>
  <c r="X379" i="6"/>
  <c r="W379" i="6"/>
  <c r="U379" i="6"/>
  <c r="T379" i="6"/>
  <c r="S379" i="6"/>
  <c r="Q379" i="6"/>
  <c r="P379" i="6"/>
  <c r="O379" i="6"/>
  <c r="N379" i="6"/>
  <c r="L379" i="6"/>
  <c r="K379" i="6"/>
  <c r="J379" i="6"/>
  <c r="I379" i="6"/>
  <c r="H379" i="6"/>
  <c r="G379" i="6"/>
  <c r="F379" i="6"/>
  <c r="E379" i="6"/>
  <c r="A379" i="6"/>
  <c r="AS378" i="6"/>
  <c r="AR378" i="6"/>
  <c r="AP378" i="6"/>
  <c r="AO378" i="6"/>
  <c r="AM378" i="6"/>
  <c r="AL378" i="6"/>
  <c r="AJ378" i="6"/>
  <c r="AI378" i="6"/>
  <c r="AG378" i="6"/>
  <c r="AF378" i="6"/>
  <c r="AE378" i="6"/>
  <c r="AC378" i="6"/>
  <c r="AB378" i="6"/>
  <c r="AA378" i="6"/>
  <c r="Y378" i="6"/>
  <c r="X378" i="6"/>
  <c r="W378" i="6"/>
  <c r="U378" i="6"/>
  <c r="T378" i="6"/>
  <c r="S378" i="6"/>
  <c r="Q378" i="6"/>
  <c r="P378" i="6"/>
  <c r="O378" i="6"/>
  <c r="N378" i="6"/>
  <c r="L378" i="6"/>
  <c r="K378" i="6"/>
  <c r="J378" i="6"/>
  <c r="I378" i="6"/>
  <c r="H378" i="6"/>
  <c r="G378" i="6"/>
  <c r="F378" i="6"/>
  <c r="E378" i="6"/>
  <c r="A378" i="6"/>
  <c r="AS377" i="6"/>
  <c r="AR377" i="6"/>
  <c r="AP377" i="6"/>
  <c r="AO377" i="6"/>
  <c r="AM377" i="6"/>
  <c r="AL377" i="6"/>
  <c r="AJ377" i="6"/>
  <c r="AI377" i="6"/>
  <c r="AG377" i="6"/>
  <c r="AF377" i="6"/>
  <c r="AE377" i="6"/>
  <c r="AC377" i="6"/>
  <c r="AB377" i="6"/>
  <c r="AA377" i="6"/>
  <c r="Y377" i="6"/>
  <c r="X377" i="6"/>
  <c r="W377" i="6"/>
  <c r="U377" i="6"/>
  <c r="T377" i="6"/>
  <c r="S377" i="6"/>
  <c r="Q377" i="6"/>
  <c r="P377" i="6"/>
  <c r="O377" i="6"/>
  <c r="N377" i="6"/>
  <c r="L377" i="6"/>
  <c r="K377" i="6"/>
  <c r="J377" i="6"/>
  <c r="I377" i="6"/>
  <c r="H377" i="6"/>
  <c r="G377" i="6"/>
  <c r="F377" i="6"/>
  <c r="E377" i="6"/>
  <c r="A377" i="6"/>
  <c r="AS376" i="6"/>
  <c r="AR376" i="6"/>
  <c r="AP376" i="6"/>
  <c r="AO376" i="6"/>
  <c r="AM376" i="6"/>
  <c r="AL376" i="6"/>
  <c r="AJ376" i="6"/>
  <c r="AI376" i="6"/>
  <c r="AG376" i="6"/>
  <c r="AF376" i="6"/>
  <c r="AE376" i="6"/>
  <c r="AC376" i="6"/>
  <c r="AB376" i="6"/>
  <c r="AA376" i="6"/>
  <c r="Y376" i="6"/>
  <c r="X376" i="6"/>
  <c r="W376" i="6"/>
  <c r="U376" i="6"/>
  <c r="T376" i="6"/>
  <c r="S376" i="6"/>
  <c r="Q376" i="6"/>
  <c r="P376" i="6"/>
  <c r="O376" i="6"/>
  <c r="N376" i="6"/>
  <c r="L376" i="6"/>
  <c r="K376" i="6"/>
  <c r="J376" i="6"/>
  <c r="I376" i="6"/>
  <c r="H376" i="6"/>
  <c r="G376" i="6"/>
  <c r="F376" i="6"/>
  <c r="E376" i="6"/>
  <c r="A376" i="6"/>
  <c r="AS375" i="6"/>
  <c r="AR375" i="6"/>
  <c r="AP375" i="6"/>
  <c r="AO375" i="6"/>
  <c r="AM375" i="6"/>
  <c r="AL375" i="6"/>
  <c r="AJ375" i="6"/>
  <c r="AI375" i="6"/>
  <c r="AG375" i="6"/>
  <c r="AF375" i="6"/>
  <c r="AE375" i="6"/>
  <c r="AC375" i="6"/>
  <c r="AB375" i="6"/>
  <c r="AA375" i="6"/>
  <c r="Y375" i="6"/>
  <c r="X375" i="6"/>
  <c r="W375" i="6"/>
  <c r="U375" i="6"/>
  <c r="T375" i="6"/>
  <c r="S375" i="6"/>
  <c r="Q375" i="6"/>
  <c r="P375" i="6"/>
  <c r="O375" i="6"/>
  <c r="N375" i="6"/>
  <c r="L375" i="6"/>
  <c r="K375" i="6"/>
  <c r="J375" i="6"/>
  <c r="I375" i="6"/>
  <c r="H375" i="6"/>
  <c r="G375" i="6"/>
  <c r="F375" i="6"/>
  <c r="E375" i="6"/>
  <c r="A375" i="6"/>
  <c r="AS374" i="6"/>
  <c r="AR374" i="6"/>
  <c r="AP374" i="6"/>
  <c r="AO374" i="6"/>
  <c r="AM374" i="6"/>
  <c r="AL374" i="6"/>
  <c r="AJ374" i="6"/>
  <c r="AI374" i="6"/>
  <c r="AG374" i="6"/>
  <c r="AF374" i="6"/>
  <c r="AE374" i="6"/>
  <c r="AC374" i="6"/>
  <c r="AB374" i="6"/>
  <c r="AA374" i="6"/>
  <c r="Y374" i="6"/>
  <c r="X374" i="6"/>
  <c r="W374" i="6"/>
  <c r="U374" i="6"/>
  <c r="T374" i="6"/>
  <c r="S374" i="6"/>
  <c r="Q374" i="6"/>
  <c r="P374" i="6"/>
  <c r="O374" i="6"/>
  <c r="N374" i="6"/>
  <c r="L374" i="6"/>
  <c r="K374" i="6"/>
  <c r="J374" i="6"/>
  <c r="I374" i="6"/>
  <c r="H374" i="6"/>
  <c r="G374" i="6"/>
  <c r="F374" i="6"/>
  <c r="E374" i="6"/>
  <c r="A374" i="6"/>
  <c r="AS373" i="6"/>
  <c r="AR373" i="6"/>
  <c r="AP373" i="6"/>
  <c r="AO373" i="6"/>
  <c r="AM373" i="6"/>
  <c r="AL373" i="6"/>
  <c r="AJ373" i="6"/>
  <c r="AI373" i="6"/>
  <c r="AG373" i="6"/>
  <c r="AF373" i="6"/>
  <c r="AE373" i="6"/>
  <c r="AC373" i="6"/>
  <c r="AB373" i="6"/>
  <c r="AA373" i="6"/>
  <c r="Y373" i="6"/>
  <c r="X373" i="6"/>
  <c r="W373" i="6"/>
  <c r="U373" i="6"/>
  <c r="T373" i="6"/>
  <c r="S373" i="6"/>
  <c r="Q373" i="6"/>
  <c r="P373" i="6"/>
  <c r="O373" i="6"/>
  <c r="N373" i="6"/>
  <c r="L373" i="6"/>
  <c r="K373" i="6"/>
  <c r="J373" i="6"/>
  <c r="I373" i="6"/>
  <c r="H373" i="6"/>
  <c r="G373" i="6"/>
  <c r="F373" i="6"/>
  <c r="E373" i="6"/>
  <c r="A373" i="6"/>
  <c r="AS372" i="6"/>
  <c r="AR372" i="6"/>
  <c r="AP372" i="6"/>
  <c r="AO372" i="6"/>
  <c r="AM372" i="6"/>
  <c r="AL372" i="6"/>
  <c r="AJ372" i="6"/>
  <c r="AI372" i="6"/>
  <c r="AG372" i="6"/>
  <c r="AF372" i="6"/>
  <c r="AE372" i="6"/>
  <c r="AC372" i="6"/>
  <c r="AB372" i="6"/>
  <c r="AA372" i="6"/>
  <c r="Y372" i="6"/>
  <c r="X372" i="6"/>
  <c r="W372" i="6"/>
  <c r="U372" i="6"/>
  <c r="T372" i="6"/>
  <c r="S372" i="6"/>
  <c r="Q372" i="6"/>
  <c r="P372" i="6"/>
  <c r="O372" i="6"/>
  <c r="N372" i="6"/>
  <c r="L372" i="6"/>
  <c r="K372" i="6"/>
  <c r="J372" i="6"/>
  <c r="I372" i="6"/>
  <c r="H372" i="6"/>
  <c r="G372" i="6"/>
  <c r="F372" i="6"/>
  <c r="E372" i="6"/>
  <c r="A372" i="6"/>
  <c r="AS371" i="6"/>
  <c r="AR371" i="6"/>
  <c r="AP371" i="6"/>
  <c r="AO371" i="6"/>
  <c r="AM371" i="6"/>
  <c r="AL371" i="6"/>
  <c r="AJ371" i="6"/>
  <c r="AI371" i="6"/>
  <c r="AG371" i="6"/>
  <c r="AF371" i="6"/>
  <c r="AE371" i="6"/>
  <c r="AC371" i="6"/>
  <c r="AB371" i="6"/>
  <c r="AA371" i="6"/>
  <c r="Y371" i="6"/>
  <c r="X371" i="6"/>
  <c r="W371" i="6"/>
  <c r="U371" i="6"/>
  <c r="T371" i="6"/>
  <c r="S371" i="6"/>
  <c r="Q371" i="6"/>
  <c r="P371" i="6"/>
  <c r="O371" i="6"/>
  <c r="N371" i="6"/>
  <c r="L371" i="6"/>
  <c r="K371" i="6"/>
  <c r="J371" i="6"/>
  <c r="I371" i="6"/>
  <c r="H371" i="6"/>
  <c r="G371" i="6"/>
  <c r="F371" i="6"/>
  <c r="E371" i="6"/>
  <c r="A371" i="6"/>
  <c r="AS370" i="6"/>
  <c r="AR370" i="6"/>
  <c r="AP370" i="6"/>
  <c r="AO370" i="6"/>
  <c r="AM370" i="6"/>
  <c r="AL370" i="6"/>
  <c r="AJ370" i="6"/>
  <c r="AI370" i="6"/>
  <c r="AG370" i="6"/>
  <c r="AF370" i="6"/>
  <c r="AE370" i="6"/>
  <c r="AC370" i="6"/>
  <c r="AB370" i="6"/>
  <c r="AA370" i="6"/>
  <c r="Y370" i="6"/>
  <c r="X370" i="6"/>
  <c r="W370" i="6"/>
  <c r="U370" i="6"/>
  <c r="T370" i="6"/>
  <c r="S370" i="6"/>
  <c r="Q370" i="6"/>
  <c r="P370" i="6"/>
  <c r="O370" i="6"/>
  <c r="N370" i="6"/>
  <c r="L370" i="6"/>
  <c r="K370" i="6"/>
  <c r="J370" i="6"/>
  <c r="I370" i="6"/>
  <c r="H370" i="6"/>
  <c r="G370" i="6"/>
  <c r="F370" i="6"/>
  <c r="E370" i="6"/>
  <c r="A370" i="6"/>
  <c r="AS369" i="6"/>
  <c r="AR369" i="6"/>
  <c r="AP369" i="6"/>
  <c r="AO369" i="6"/>
  <c r="AM369" i="6"/>
  <c r="AL369" i="6"/>
  <c r="AJ369" i="6"/>
  <c r="AI369" i="6"/>
  <c r="AG369" i="6"/>
  <c r="AF369" i="6"/>
  <c r="AE369" i="6"/>
  <c r="AC369" i="6"/>
  <c r="AB369" i="6"/>
  <c r="AA369" i="6"/>
  <c r="Y369" i="6"/>
  <c r="X369" i="6"/>
  <c r="W369" i="6"/>
  <c r="U369" i="6"/>
  <c r="T369" i="6"/>
  <c r="S369" i="6"/>
  <c r="Q369" i="6"/>
  <c r="P369" i="6"/>
  <c r="O369" i="6"/>
  <c r="N369" i="6"/>
  <c r="L369" i="6"/>
  <c r="K369" i="6"/>
  <c r="J369" i="6"/>
  <c r="I369" i="6"/>
  <c r="H369" i="6"/>
  <c r="G369" i="6"/>
  <c r="F369" i="6"/>
  <c r="E369" i="6"/>
  <c r="A369" i="6"/>
  <c r="AS368" i="6"/>
  <c r="AR368" i="6"/>
  <c r="AP368" i="6"/>
  <c r="AO368" i="6"/>
  <c r="AM368" i="6"/>
  <c r="AL368" i="6"/>
  <c r="AJ368" i="6"/>
  <c r="AI368" i="6"/>
  <c r="AG368" i="6"/>
  <c r="AF368" i="6"/>
  <c r="AE368" i="6"/>
  <c r="AC368" i="6"/>
  <c r="AB368" i="6"/>
  <c r="AA368" i="6"/>
  <c r="Y368" i="6"/>
  <c r="X368" i="6"/>
  <c r="W368" i="6"/>
  <c r="U368" i="6"/>
  <c r="T368" i="6"/>
  <c r="S368" i="6"/>
  <c r="Q368" i="6"/>
  <c r="P368" i="6"/>
  <c r="O368" i="6"/>
  <c r="N368" i="6"/>
  <c r="L368" i="6"/>
  <c r="K368" i="6"/>
  <c r="J368" i="6"/>
  <c r="I368" i="6"/>
  <c r="H368" i="6"/>
  <c r="G368" i="6"/>
  <c r="F368" i="6"/>
  <c r="E368" i="6"/>
  <c r="A368" i="6"/>
  <c r="AS367" i="6"/>
  <c r="AR367" i="6"/>
  <c r="AP367" i="6"/>
  <c r="AO367" i="6"/>
  <c r="AM367" i="6"/>
  <c r="AL367" i="6"/>
  <c r="AJ367" i="6"/>
  <c r="AI367" i="6"/>
  <c r="AG367" i="6"/>
  <c r="AF367" i="6"/>
  <c r="AE367" i="6"/>
  <c r="AC367" i="6"/>
  <c r="AB367" i="6"/>
  <c r="AA367" i="6"/>
  <c r="Y367" i="6"/>
  <c r="X367" i="6"/>
  <c r="W367" i="6"/>
  <c r="U367" i="6"/>
  <c r="T367" i="6"/>
  <c r="S367" i="6"/>
  <c r="Q367" i="6"/>
  <c r="P367" i="6"/>
  <c r="O367" i="6"/>
  <c r="N367" i="6"/>
  <c r="L367" i="6"/>
  <c r="K367" i="6"/>
  <c r="J367" i="6"/>
  <c r="I367" i="6"/>
  <c r="H367" i="6"/>
  <c r="G367" i="6"/>
  <c r="F367" i="6"/>
  <c r="E367" i="6"/>
  <c r="A367" i="6"/>
  <c r="AS366" i="6"/>
  <c r="AR366" i="6"/>
  <c r="AP366" i="6"/>
  <c r="AO366" i="6"/>
  <c r="AM366" i="6"/>
  <c r="AL366" i="6"/>
  <c r="AJ366" i="6"/>
  <c r="AI366" i="6"/>
  <c r="AG366" i="6"/>
  <c r="AF366" i="6"/>
  <c r="AE366" i="6"/>
  <c r="AC366" i="6"/>
  <c r="AB366" i="6"/>
  <c r="AA366" i="6"/>
  <c r="Y366" i="6"/>
  <c r="X366" i="6"/>
  <c r="W366" i="6"/>
  <c r="U366" i="6"/>
  <c r="T366" i="6"/>
  <c r="S366" i="6"/>
  <c r="Q366" i="6"/>
  <c r="P366" i="6"/>
  <c r="O366" i="6"/>
  <c r="N366" i="6"/>
  <c r="L366" i="6"/>
  <c r="K366" i="6"/>
  <c r="J366" i="6"/>
  <c r="I366" i="6"/>
  <c r="H366" i="6"/>
  <c r="G366" i="6"/>
  <c r="F366" i="6"/>
  <c r="E366" i="6"/>
  <c r="A366" i="6"/>
  <c r="AS365" i="6"/>
  <c r="AR365" i="6"/>
  <c r="AP365" i="6"/>
  <c r="AO365" i="6"/>
  <c r="AM365" i="6"/>
  <c r="AL365" i="6"/>
  <c r="AJ365" i="6"/>
  <c r="AI365" i="6"/>
  <c r="AG365" i="6"/>
  <c r="AF365" i="6"/>
  <c r="AE365" i="6"/>
  <c r="AC365" i="6"/>
  <c r="AB365" i="6"/>
  <c r="AA365" i="6"/>
  <c r="Y365" i="6"/>
  <c r="X365" i="6"/>
  <c r="W365" i="6"/>
  <c r="U365" i="6"/>
  <c r="T365" i="6"/>
  <c r="S365" i="6"/>
  <c r="Q365" i="6"/>
  <c r="P365" i="6"/>
  <c r="O365" i="6"/>
  <c r="N365" i="6"/>
  <c r="L365" i="6"/>
  <c r="K365" i="6"/>
  <c r="J365" i="6"/>
  <c r="I365" i="6"/>
  <c r="H365" i="6"/>
  <c r="G365" i="6"/>
  <c r="F365" i="6"/>
  <c r="E365" i="6"/>
  <c r="A365" i="6"/>
  <c r="AS364" i="6"/>
  <c r="AR364" i="6"/>
  <c r="AP364" i="6"/>
  <c r="AO364" i="6"/>
  <c r="AM364" i="6"/>
  <c r="AL364" i="6"/>
  <c r="AJ364" i="6"/>
  <c r="AI364" i="6"/>
  <c r="AG364" i="6"/>
  <c r="AF364" i="6"/>
  <c r="AE364" i="6"/>
  <c r="AC364" i="6"/>
  <c r="AB364" i="6"/>
  <c r="AA364" i="6"/>
  <c r="Y364" i="6"/>
  <c r="X364" i="6"/>
  <c r="W364" i="6"/>
  <c r="U364" i="6"/>
  <c r="T364" i="6"/>
  <c r="S364" i="6"/>
  <c r="Q364" i="6"/>
  <c r="P364" i="6"/>
  <c r="O364" i="6"/>
  <c r="N364" i="6"/>
  <c r="L364" i="6"/>
  <c r="K364" i="6"/>
  <c r="J364" i="6"/>
  <c r="I364" i="6"/>
  <c r="H364" i="6"/>
  <c r="G364" i="6"/>
  <c r="F364" i="6"/>
  <c r="E364" i="6"/>
  <c r="A364" i="6"/>
  <c r="AS363" i="6"/>
  <c r="AR363" i="6"/>
  <c r="AP363" i="6"/>
  <c r="AO363" i="6"/>
  <c r="AM363" i="6"/>
  <c r="AL363" i="6"/>
  <c r="AJ363" i="6"/>
  <c r="AI363" i="6"/>
  <c r="AG363" i="6"/>
  <c r="AF363" i="6"/>
  <c r="AE363" i="6"/>
  <c r="AC363" i="6"/>
  <c r="AB363" i="6"/>
  <c r="AA363" i="6"/>
  <c r="Y363" i="6"/>
  <c r="X363" i="6"/>
  <c r="W363" i="6"/>
  <c r="U363" i="6"/>
  <c r="T363" i="6"/>
  <c r="S363" i="6"/>
  <c r="Q363" i="6"/>
  <c r="P363" i="6"/>
  <c r="O363" i="6"/>
  <c r="N363" i="6"/>
  <c r="L363" i="6"/>
  <c r="K363" i="6"/>
  <c r="J363" i="6"/>
  <c r="I363" i="6"/>
  <c r="H363" i="6"/>
  <c r="G363" i="6"/>
  <c r="F363" i="6"/>
  <c r="E363" i="6"/>
  <c r="A363" i="6"/>
  <c r="AS362" i="6"/>
  <c r="AR362" i="6"/>
  <c r="AP362" i="6"/>
  <c r="AO362" i="6"/>
  <c r="AM362" i="6"/>
  <c r="AL362" i="6"/>
  <c r="AJ362" i="6"/>
  <c r="AI362" i="6"/>
  <c r="AG362" i="6"/>
  <c r="AF362" i="6"/>
  <c r="AE362" i="6"/>
  <c r="AC362" i="6"/>
  <c r="AB362" i="6"/>
  <c r="AA362" i="6"/>
  <c r="Y362" i="6"/>
  <c r="X362" i="6"/>
  <c r="W362" i="6"/>
  <c r="U362" i="6"/>
  <c r="T362" i="6"/>
  <c r="S362" i="6"/>
  <c r="Q362" i="6"/>
  <c r="P362" i="6"/>
  <c r="O362" i="6"/>
  <c r="N362" i="6"/>
  <c r="L362" i="6"/>
  <c r="K362" i="6"/>
  <c r="J362" i="6"/>
  <c r="I362" i="6"/>
  <c r="H362" i="6"/>
  <c r="G362" i="6"/>
  <c r="F362" i="6"/>
  <c r="E362" i="6"/>
  <c r="A362" i="6"/>
  <c r="AS361" i="6"/>
  <c r="AR361" i="6"/>
  <c r="AP361" i="6"/>
  <c r="AO361" i="6"/>
  <c r="AM361" i="6"/>
  <c r="AL361" i="6"/>
  <c r="AJ361" i="6"/>
  <c r="AI361" i="6"/>
  <c r="AG361" i="6"/>
  <c r="AF361" i="6"/>
  <c r="AE361" i="6"/>
  <c r="AC361" i="6"/>
  <c r="AB361" i="6"/>
  <c r="AA361" i="6"/>
  <c r="Y361" i="6"/>
  <c r="X361" i="6"/>
  <c r="W361" i="6"/>
  <c r="U361" i="6"/>
  <c r="T361" i="6"/>
  <c r="S361" i="6"/>
  <c r="Q361" i="6"/>
  <c r="P361" i="6"/>
  <c r="O361" i="6"/>
  <c r="N361" i="6"/>
  <c r="L361" i="6"/>
  <c r="K361" i="6"/>
  <c r="J361" i="6"/>
  <c r="I361" i="6"/>
  <c r="H361" i="6"/>
  <c r="G361" i="6"/>
  <c r="F361" i="6"/>
  <c r="E361" i="6"/>
  <c r="A361" i="6"/>
  <c r="AS360" i="6"/>
  <c r="AR360" i="6"/>
  <c r="AP360" i="6"/>
  <c r="AO360" i="6"/>
  <c r="AM360" i="6"/>
  <c r="AL360" i="6"/>
  <c r="AJ360" i="6"/>
  <c r="AI360" i="6"/>
  <c r="AG360" i="6"/>
  <c r="AF360" i="6"/>
  <c r="AE360" i="6"/>
  <c r="AC360" i="6"/>
  <c r="AB360" i="6"/>
  <c r="AA360" i="6"/>
  <c r="Y360" i="6"/>
  <c r="X360" i="6"/>
  <c r="W360" i="6"/>
  <c r="U360" i="6"/>
  <c r="T360" i="6"/>
  <c r="S360" i="6"/>
  <c r="Q360" i="6"/>
  <c r="P360" i="6"/>
  <c r="O360" i="6"/>
  <c r="N360" i="6"/>
  <c r="L360" i="6"/>
  <c r="K360" i="6"/>
  <c r="J360" i="6"/>
  <c r="I360" i="6"/>
  <c r="H360" i="6"/>
  <c r="G360" i="6"/>
  <c r="F360" i="6"/>
  <c r="E360" i="6"/>
  <c r="A360" i="6"/>
  <c r="AS359" i="6"/>
  <c r="AR359" i="6"/>
  <c r="AP359" i="6"/>
  <c r="AO359" i="6"/>
  <c r="AM359" i="6"/>
  <c r="AL359" i="6"/>
  <c r="AJ359" i="6"/>
  <c r="AI359" i="6"/>
  <c r="AG359" i="6"/>
  <c r="AF359" i="6"/>
  <c r="AE359" i="6"/>
  <c r="AC359" i="6"/>
  <c r="AB359" i="6"/>
  <c r="AA359" i="6"/>
  <c r="Y359" i="6"/>
  <c r="X359" i="6"/>
  <c r="W359" i="6"/>
  <c r="U359" i="6"/>
  <c r="T359" i="6"/>
  <c r="S359" i="6"/>
  <c r="Q359" i="6"/>
  <c r="P359" i="6"/>
  <c r="O359" i="6"/>
  <c r="N359" i="6"/>
  <c r="L359" i="6"/>
  <c r="K359" i="6"/>
  <c r="J359" i="6"/>
  <c r="I359" i="6"/>
  <c r="H359" i="6"/>
  <c r="G359" i="6"/>
  <c r="F359" i="6"/>
  <c r="E359" i="6"/>
  <c r="A359" i="6"/>
  <c r="AS358" i="6"/>
  <c r="AR358" i="6"/>
  <c r="AP358" i="6"/>
  <c r="AO358" i="6"/>
  <c r="AM358" i="6"/>
  <c r="AL358" i="6"/>
  <c r="AJ358" i="6"/>
  <c r="AI358" i="6"/>
  <c r="AG358" i="6"/>
  <c r="AF358" i="6"/>
  <c r="AE358" i="6"/>
  <c r="AC358" i="6"/>
  <c r="AB358" i="6"/>
  <c r="AA358" i="6"/>
  <c r="Y358" i="6"/>
  <c r="X358" i="6"/>
  <c r="W358" i="6"/>
  <c r="U358" i="6"/>
  <c r="T358" i="6"/>
  <c r="S358" i="6"/>
  <c r="Q358" i="6"/>
  <c r="P358" i="6"/>
  <c r="O358" i="6"/>
  <c r="N358" i="6"/>
  <c r="L358" i="6"/>
  <c r="K358" i="6"/>
  <c r="J358" i="6"/>
  <c r="I358" i="6"/>
  <c r="H358" i="6"/>
  <c r="G358" i="6"/>
  <c r="F358" i="6"/>
  <c r="E358" i="6"/>
  <c r="A358" i="6"/>
  <c r="AS357" i="6"/>
  <c r="AR357" i="6"/>
  <c r="AP357" i="6"/>
  <c r="AO357" i="6"/>
  <c r="AM357" i="6"/>
  <c r="AL357" i="6"/>
  <c r="AJ357" i="6"/>
  <c r="AI357" i="6"/>
  <c r="AG357" i="6"/>
  <c r="AF357" i="6"/>
  <c r="AE357" i="6"/>
  <c r="AC357" i="6"/>
  <c r="AB357" i="6"/>
  <c r="AA357" i="6"/>
  <c r="Y357" i="6"/>
  <c r="X357" i="6"/>
  <c r="W357" i="6"/>
  <c r="U357" i="6"/>
  <c r="T357" i="6"/>
  <c r="S357" i="6"/>
  <c r="Q357" i="6"/>
  <c r="P357" i="6"/>
  <c r="O357" i="6"/>
  <c r="N357" i="6"/>
  <c r="L357" i="6"/>
  <c r="K357" i="6"/>
  <c r="J357" i="6"/>
  <c r="I357" i="6"/>
  <c r="H357" i="6"/>
  <c r="G357" i="6"/>
  <c r="F357" i="6"/>
  <c r="E357" i="6"/>
  <c r="A357" i="6"/>
  <c r="AS356" i="6"/>
  <c r="AR356" i="6"/>
  <c r="AP356" i="6"/>
  <c r="AO356" i="6"/>
  <c r="AM356" i="6"/>
  <c r="AL356" i="6"/>
  <c r="AJ356" i="6"/>
  <c r="AI356" i="6"/>
  <c r="AG356" i="6"/>
  <c r="AF356" i="6"/>
  <c r="AE356" i="6"/>
  <c r="AC356" i="6"/>
  <c r="AB356" i="6"/>
  <c r="AA356" i="6"/>
  <c r="Y356" i="6"/>
  <c r="X356" i="6"/>
  <c r="W356" i="6"/>
  <c r="U356" i="6"/>
  <c r="T356" i="6"/>
  <c r="S356" i="6"/>
  <c r="Q356" i="6"/>
  <c r="P356" i="6"/>
  <c r="O356" i="6"/>
  <c r="N356" i="6"/>
  <c r="L356" i="6"/>
  <c r="K356" i="6"/>
  <c r="J356" i="6"/>
  <c r="I356" i="6"/>
  <c r="H356" i="6"/>
  <c r="G356" i="6"/>
  <c r="F356" i="6"/>
  <c r="E356" i="6"/>
  <c r="A356" i="6"/>
  <c r="AS355" i="6"/>
  <c r="AR355" i="6"/>
  <c r="AP355" i="6"/>
  <c r="AO355" i="6"/>
  <c r="AM355" i="6"/>
  <c r="AL355" i="6"/>
  <c r="AJ355" i="6"/>
  <c r="AI355" i="6"/>
  <c r="AG355" i="6"/>
  <c r="AF355" i="6"/>
  <c r="AE355" i="6"/>
  <c r="AC355" i="6"/>
  <c r="AB355" i="6"/>
  <c r="AA355" i="6"/>
  <c r="Y355" i="6"/>
  <c r="X355" i="6"/>
  <c r="W355" i="6"/>
  <c r="U355" i="6"/>
  <c r="T355" i="6"/>
  <c r="S355" i="6"/>
  <c r="Q355" i="6"/>
  <c r="P355" i="6"/>
  <c r="O355" i="6"/>
  <c r="N355" i="6"/>
  <c r="L355" i="6"/>
  <c r="K355" i="6"/>
  <c r="J355" i="6"/>
  <c r="I355" i="6"/>
  <c r="H355" i="6"/>
  <c r="G355" i="6"/>
  <c r="F355" i="6"/>
  <c r="E355" i="6"/>
  <c r="A355" i="6"/>
  <c r="AS354" i="6"/>
  <c r="AR354" i="6"/>
  <c r="AP354" i="6"/>
  <c r="AO354" i="6"/>
  <c r="AM354" i="6"/>
  <c r="AL354" i="6"/>
  <c r="AJ354" i="6"/>
  <c r="AI354" i="6"/>
  <c r="AG354" i="6"/>
  <c r="AF354" i="6"/>
  <c r="AE354" i="6"/>
  <c r="AC354" i="6"/>
  <c r="AB354" i="6"/>
  <c r="AA354" i="6"/>
  <c r="Y354" i="6"/>
  <c r="X354" i="6"/>
  <c r="W354" i="6"/>
  <c r="U354" i="6"/>
  <c r="T354" i="6"/>
  <c r="S354" i="6"/>
  <c r="Q354" i="6"/>
  <c r="P354" i="6"/>
  <c r="O354" i="6"/>
  <c r="N354" i="6"/>
  <c r="L354" i="6"/>
  <c r="K354" i="6"/>
  <c r="J354" i="6"/>
  <c r="I354" i="6"/>
  <c r="H354" i="6"/>
  <c r="G354" i="6"/>
  <c r="F354" i="6"/>
  <c r="E354" i="6"/>
  <c r="A354" i="6"/>
  <c r="AS353" i="6"/>
  <c r="AR353" i="6"/>
  <c r="AP353" i="6"/>
  <c r="AO353" i="6"/>
  <c r="AM353" i="6"/>
  <c r="AL353" i="6"/>
  <c r="AJ353" i="6"/>
  <c r="AI353" i="6"/>
  <c r="AG353" i="6"/>
  <c r="AF353" i="6"/>
  <c r="AE353" i="6"/>
  <c r="AC353" i="6"/>
  <c r="AB353" i="6"/>
  <c r="AA353" i="6"/>
  <c r="Y353" i="6"/>
  <c r="X353" i="6"/>
  <c r="W353" i="6"/>
  <c r="U353" i="6"/>
  <c r="T353" i="6"/>
  <c r="S353" i="6"/>
  <c r="Q353" i="6"/>
  <c r="P353" i="6"/>
  <c r="O353" i="6"/>
  <c r="N353" i="6"/>
  <c r="L353" i="6"/>
  <c r="K353" i="6"/>
  <c r="J353" i="6"/>
  <c r="I353" i="6"/>
  <c r="H353" i="6"/>
  <c r="G353" i="6"/>
  <c r="F353" i="6"/>
  <c r="E353" i="6"/>
  <c r="A353" i="6"/>
  <c r="AS352" i="6"/>
  <c r="AR352" i="6"/>
  <c r="AP352" i="6"/>
  <c r="AO352" i="6"/>
  <c r="AM352" i="6"/>
  <c r="AL352" i="6"/>
  <c r="AJ352" i="6"/>
  <c r="AI352" i="6"/>
  <c r="AG352" i="6"/>
  <c r="AF352" i="6"/>
  <c r="AE352" i="6"/>
  <c r="AC352" i="6"/>
  <c r="AB352" i="6"/>
  <c r="AA352" i="6"/>
  <c r="Y352" i="6"/>
  <c r="X352" i="6"/>
  <c r="W352" i="6"/>
  <c r="U352" i="6"/>
  <c r="T352" i="6"/>
  <c r="S352" i="6"/>
  <c r="Q352" i="6"/>
  <c r="P352" i="6"/>
  <c r="O352" i="6"/>
  <c r="N352" i="6"/>
  <c r="L352" i="6"/>
  <c r="K352" i="6"/>
  <c r="J352" i="6"/>
  <c r="I352" i="6"/>
  <c r="H352" i="6"/>
  <c r="G352" i="6"/>
  <c r="F352" i="6"/>
  <c r="E352" i="6"/>
  <c r="A352" i="6"/>
  <c r="AS351" i="6"/>
  <c r="AR351" i="6"/>
  <c r="AP351" i="6"/>
  <c r="AO351" i="6"/>
  <c r="AM351" i="6"/>
  <c r="AL351" i="6"/>
  <c r="AJ351" i="6"/>
  <c r="AI351" i="6"/>
  <c r="AG351" i="6"/>
  <c r="AF351" i="6"/>
  <c r="AE351" i="6"/>
  <c r="AC351" i="6"/>
  <c r="AB351" i="6"/>
  <c r="AA351" i="6"/>
  <c r="Y351" i="6"/>
  <c r="X351" i="6"/>
  <c r="W351" i="6"/>
  <c r="U351" i="6"/>
  <c r="T351" i="6"/>
  <c r="S351" i="6"/>
  <c r="Q351" i="6"/>
  <c r="P351" i="6"/>
  <c r="O351" i="6"/>
  <c r="N351" i="6"/>
  <c r="L351" i="6"/>
  <c r="K351" i="6"/>
  <c r="J351" i="6"/>
  <c r="I351" i="6"/>
  <c r="H351" i="6"/>
  <c r="G351" i="6"/>
  <c r="F351" i="6"/>
  <c r="E351" i="6"/>
  <c r="A351" i="6"/>
  <c r="AS350" i="6"/>
  <c r="AR350" i="6"/>
  <c r="AP350" i="6"/>
  <c r="AO350" i="6"/>
  <c r="AM350" i="6"/>
  <c r="AL350" i="6"/>
  <c r="AJ350" i="6"/>
  <c r="AI350" i="6"/>
  <c r="AG350" i="6"/>
  <c r="AF350" i="6"/>
  <c r="AE350" i="6"/>
  <c r="AC350" i="6"/>
  <c r="AB350" i="6"/>
  <c r="AA350" i="6"/>
  <c r="Y350" i="6"/>
  <c r="X350" i="6"/>
  <c r="W350" i="6"/>
  <c r="U350" i="6"/>
  <c r="T350" i="6"/>
  <c r="S350" i="6"/>
  <c r="Q350" i="6"/>
  <c r="P350" i="6"/>
  <c r="O350" i="6"/>
  <c r="N350" i="6"/>
  <c r="L350" i="6"/>
  <c r="K350" i="6"/>
  <c r="J350" i="6"/>
  <c r="I350" i="6"/>
  <c r="H350" i="6"/>
  <c r="G350" i="6"/>
  <c r="F350" i="6"/>
  <c r="E350" i="6"/>
  <c r="A350" i="6"/>
  <c r="AS349" i="6"/>
  <c r="AR349" i="6"/>
  <c r="AP349" i="6"/>
  <c r="AO349" i="6"/>
  <c r="AM349" i="6"/>
  <c r="AL349" i="6"/>
  <c r="AJ349" i="6"/>
  <c r="AI349" i="6"/>
  <c r="AG349" i="6"/>
  <c r="AF349" i="6"/>
  <c r="AE349" i="6"/>
  <c r="AC349" i="6"/>
  <c r="AB349" i="6"/>
  <c r="AA349" i="6"/>
  <c r="Y349" i="6"/>
  <c r="X349" i="6"/>
  <c r="W349" i="6"/>
  <c r="U349" i="6"/>
  <c r="T349" i="6"/>
  <c r="S349" i="6"/>
  <c r="Q349" i="6"/>
  <c r="P349" i="6"/>
  <c r="O349" i="6"/>
  <c r="N349" i="6"/>
  <c r="L349" i="6"/>
  <c r="K349" i="6"/>
  <c r="J349" i="6"/>
  <c r="I349" i="6"/>
  <c r="H349" i="6"/>
  <c r="G349" i="6"/>
  <c r="F349" i="6"/>
  <c r="E349" i="6"/>
  <c r="A349" i="6"/>
  <c r="AS348" i="6"/>
  <c r="AR348" i="6"/>
  <c r="AP348" i="6"/>
  <c r="AO348" i="6"/>
  <c r="AM348" i="6"/>
  <c r="AL348" i="6"/>
  <c r="AJ348" i="6"/>
  <c r="AI348" i="6"/>
  <c r="AG348" i="6"/>
  <c r="AF348" i="6"/>
  <c r="AE348" i="6"/>
  <c r="AC348" i="6"/>
  <c r="AB348" i="6"/>
  <c r="AA348" i="6"/>
  <c r="Y348" i="6"/>
  <c r="X348" i="6"/>
  <c r="W348" i="6"/>
  <c r="U348" i="6"/>
  <c r="T348" i="6"/>
  <c r="S348" i="6"/>
  <c r="Q348" i="6"/>
  <c r="P348" i="6"/>
  <c r="O348" i="6"/>
  <c r="N348" i="6"/>
  <c r="L348" i="6"/>
  <c r="K348" i="6"/>
  <c r="J348" i="6"/>
  <c r="I348" i="6"/>
  <c r="H348" i="6"/>
  <c r="G348" i="6"/>
  <c r="F348" i="6"/>
  <c r="E348" i="6"/>
  <c r="A348" i="6"/>
  <c r="AS347" i="6"/>
  <c r="AR347" i="6"/>
  <c r="AP347" i="6"/>
  <c r="AO347" i="6"/>
  <c r="AM347" i="6"/>
  <c r="AL347" i="6"/>
  <c r="AJ347" i="6"/>
  <c r="AI347" i="6"/>
  <c r="AG347" i="6"/>
  <c r="AF347" i="6"/>
  <c r="AE347" i="6"/>
  <c r="AC347" i="6"/>
  <c r="AB347" i="6"/>
  <c r="AA347" i="6"/>
  <c r="Y347" i="6"/>
  <c r="X347" i="6"/>
  <c r="W347" i="6"/>
  <c r="U347" i="6"/>
  <c r="T347" i="6"/>
  <c r="S347" i="6"/>
  <c r="Q347" i="6"/>
  <c r="P347" i="6"/>
  <c r="O347" i="6"/>
  <c r="N347" i="6"/>
  <c r="L347" i="6"/>
  <c r="K347" i="6"/>
  <c r="J347" i="6"/>
  <c r="I347" i="6"/>
  <c r="H347" i="6"/>
  <c r="G347" i="6"/>
  <c r="F347" i="6"/>
  <c r="E347" i="6"/>
  <c r="A347" i="6"/>
  <c r="AS346" i="6"/>
  <c r="AR346" i="6"/>
  <c r="AP346" i="6"/>
  <c r="AO346" i="6"/>
  <c r="AM346" i="6"/>
  <c r="AL346" i="6"/>
  <c r="AJ346" i="6"/>
  <c r="AI346" i="6"/>
  <c r="AG346" i="6"/>
  <c r="AF346" i="6"/>
  <c r="AE346" i="6"/>
  <c r="AC346" i="6"/>
  <c r="AB346" i="6"/>
  <c r="AA346" i="6"/>
  <c r="Y346" i="6"/>
  <c r="X346" i="6"/>
  <c r="W346" i="6"/>
  <c r="U346" i="6"/>
  <c r="T346" i="6"/>
  <c r="S346" i="6"/>
  <c r="Q346" i="6"/>
  <c r="P346" i="6"/>
  <c r="O346" i="6"/>
  <c r="N346" i="6"/>
  <c r="L346" i="6"/>
  <c r="K346" i="6"/>
  <c r="J346" i="6"/>
  <c r="I346" i="6"/>
  <c r="H346" i="6"/>
  <c r="G346" i="6"/>
  <c r="F346" i="6"/>
  <c r="E346" i="6"/>
  <c r="A346" i="6"/>
  <c r="AS345" i="6"/>
  <c r="AR345" i="6"/>
  <c r="AP345" i="6"/>
  <c r="AO345" i="6"/>
  <c r="AM345" i="6"/>
  <c r="AL345" i="6"/>
  <c r="AJ345" i="6"/>
  <c r="AI345" i="6"/>
  <c r="AG345" i="6"/>
  <c r="AF345" i="6"/>
  <c r="AE345" i="6"/>
  <c r="AC345" i="6"/>
  <c r="AB345" i="6"/>
  <c r="AA345" i="6"/>
  <c r="Y345" i="6"/>
  <c r="X345" i="6"/>
  <c r="W345" i="6"/>
  <c r="U345" i="6"/>
  <c r="T345" i="6"/>
  <c r="S345" i="6"/>
  <c r="Q345" i="6"/>
  <c r="P345" i="6"/>
  <c r="O345" i="6"/>
  <c r="N345" i="6"/>
  <c r="L345" i="6"/>
  <c r="K345" i="6"/>
  <c r="J345" i="6"/>
  <c r="I345" i="6"/>
  <c r="H345" i="6"/>
  <c r="G345" i="6"/>
  <c r="F345" i="6"/>
  <c r="E345" i="6"/>
  <c r="A345" i="6"/>
  <c r="AS344" i="6"/>
  <c r="AR344" i="6"/>
  <c r="AP344" i="6"/>
  <c r="AO344" i="6"/>
  <c r="AM344" i="6"/>
  <c r="AL344" i="6"/>
  <c r="AJ344" i="6"/>
  <c r="AI344" i="6"/>
  <c r="AG344" i="6"/>
  <c r="AF344" i="6"/>
  <c r="AE344" i="6"/>
  <c r="AC344" i="6"/>
  <c r="AB344" i="6"/>
  <c r="AA344" i="6"/>
  <c r="Y344" i="6"/>
  <c r="X344" i="6"/>
  <c r="W344" i="6"/>
  <c r="U344" i="6"/>
  <c r="T344" i="6"/>
  <c r="S344" i="6"/>
  <c r="Q344" i="6"/>
  <c r="P344" i="6"/>
  <c r="O344" i="6"/>
  <c r="N344" i="6"/>
  <c r="L344" i="6"/>
  <c r="K344" i="6"/>
  <c r="J344" i="6"/>
  <c r="I344" i="6"/>
  <c r="H344" i="6"/>
  <c r="G344" i="6"/>
  <c r="F344" i="6"/>
  <c r="E344" i="6"/>
  <c r="A344" i="6"/>
  <c r="AS343" i="6"/>
  <c r="AR343" i="6"/>
  <c r="AP343" i="6"/>
  <c r="AO343" i="6"/>
  <c r="AM343" i="6"/>
  <c r="AL343" i="6"/>
  <c r="AJ343" i="6"/>
  <c r="AI343" i="6"/>
  <c r="AG343" i="6"/>
  <c r="AF343" i="6"/>
  <c r="AE343" i="6"/>
  <c r="AC343" i="6"/>
  <c r="AB343" i="6"/>
  <c r="AA343" i="6"/>
  <c r="Y343" i="6"/>
  <c r="X343" i="6"/>
  <c r="W343" i="6"/>
  <c r="U343" i="6"/>
  <c r="T343" i="6"/>
  <c r="S343" i="6"/>
  <c r="Q343" i="6"/>
  <c r="P343" i="6"/>
  <c r="O343" i="6"/>
  <c r="N343" i="6"/>
  <c r="L343" i="6"/>
  <c r="K343" i="6"/>
  <c r="J343" i="6"/>
  <c r="I343" i="6"/>
  <c r="H343" i="6"/>
  <c r="G343" i="6"/>
  <c r="F343" i="6"/>
  <c r="E343" i="6"/>
  <c r="A343" i="6"/>
  <c r="AS342" i="6"/>
  <c r="AR342" i="6"/>
  <c r="AP342" i="6"/>
  <c r="AO342" i="6"/>
  <c r="AM342" i="6"/>
  <c r="AL342" i="6"/>
  <c r="AJ342" i="6"/>
  <c r="AI342" i="6"/>
  <c r="AG342" i="6"/>
  <c r="AF342" i="6"/>
  <c r="AE342" i="6"/>
  <c r="AC342" i="6"/>
  <c r="AB342" i="6"/>
  <c r="AA342" i="6"/>
  <c r="Y342" i="6"/>
  <c r="X342" i="6"/>
  <c r="W342" i="6"/>
  <c r="U342" i="6"/>
  <c r="T342" i="6"/>
  <c r="S342" i="6"/>
  <c r="Q342" i="6"/>
  <c r="P342" i="6"/>
  <c r="O342" i="6"/>
  <c r="N342" i="6"/>
  <c r="L342" i="6"/>
  <c r="K342" i="6"/>
  <c r="J342" i="6"/>
  <c r="I342" i="6"/>
  <c r="H342" i="6"/>
  <c r="G342" i="6"/>
  <c r="F342" i="6"/>
  <c r="E342" i="6"/>
  <c r="A342" i="6"/>
  <c r="AS341" i="6"/>
  <c r="AR341" i="6"/>
  <c r="AP341" i="6"/>
  <c r="AO341" i="6"/>
  <c r="AM341" i="6"/>
  <c r="AL341" i="6"/>
  <c r="AJ341" i="6"/>
  <c r="AI341" i="6"/>
  <c r="AG341" i="6"/>
  <c r="AF341" i="6"/>
  <c r="AE341" i="6"/>
  <c r="AC341" i="6"/>
  <c r="AB341" i="6"/>
  <c r="AA341" i="6"/>
  <c r="Y341" i="6"/>
  <c r="X341" i="6"/>
  <c r="W341" i="6"/>
  <c r="U341" i="6"/>
  <c r="T341" i="6"/>
  <c r="S341" i="6"/>
  <c r="Q341" i="6"/>
  <c r="P341" i="6"/>
  <c r="O341" i="6"/>
  <c r="N341" i="6"/>
  <c r="L341" i="6"/>
  <c r="K341" i="6"/>
  <c r="J341" i="6"/>
  <c r="I341" i="6"/>
  <c r="H341" i="6"/>
  <c r="G341" i="6"/>
  <c r="F341" i="6"/>
  <c r="E341" i="6"/>
  <c r="A341" i="6"/>
  <c r="AS340" i="6"/>
  <c r="AR340" i="6"/>
  <c r="AP340" i="6"/>
  <c r="AO340" i="6"/>
  <c r="AM340" i="6"/>
  <c r="AL340" i="6"/>
  <c r="AJ340" i="6"/>
  <c r="AI340" i="6"/>
  <c r="AG340" i="6"/>
  <c r="AF340" i="6"/>
  <c r="AE340" i="6"/>
  <c r="AC340" i="6"/>
  <c r="AB340" i="6"/>
  <c r="AA340" i="6"/>
  <c r="Y340" i="6"/>
  <c r="X340" i="6"/>
  <c r="W340" i="6"/>
  <c r="U340" i="6"/>
  <c r="T340" i="6"/>
  <c r="S340" i="6"/>
  <c r="Q340" i="6"/>
  <c r="P340" i="6"/>
  <c r="O340" i="6"/>
  <c r="N340" i="6"/>
  <c r="L340" i="6"/>
  <c r="K340" i="6"/>
  <c r="J340" i="6"/>
  <c r="I340" i="6"/>
  <c r="H340" i="6"/>
  <c r="G340" i="6"/>
  <c r="F340" i="6"/>
  <c r="E340" i="6"/>
  <c r="A340" i="6"/>
  <c r="AS339" i="6"/>
  <c r="AR339" i="6"/>
  <c r="AP339" i="6"/>
  <c r="AO339" i="6"/>
  <c r="AM339" i="6"/>
  <c r="AL339" i="6"/>
  <c r="AJ339" i="6"/>
  <c r="AI339" i="6"/>
  <c r="AG339" i="6"/>
  <c r="AF339" i="6"/>
  <c r="AE339" i="6"/>
  <c r="AC339" i="6"/>
  <c r="AB339" i="6"/>
  <c r="AA339" i="6"/>
  <c r="Y339" i="6"/>
  <c r="X339" i="6"/>
  <c r="W339" i="6"/>
  <c r="U339" i="6"/>
  <c r="T339" i="6"/>
  <c r="S339" i="6"/>
  <c r="Q339" i="6"/>
  <c r="P339" i="6"/>
  <c r="O339" i="6"/>
  <c r="N339" i="6"/>
  <c r="L339" i="6"/>
  <c r="K339" i="6"/>
  <c r="J339" i="6"/>
  <c r="I339" i="6"/>
  <c r="H339" i="6"/>
  <c r="G339" i="6"/>
  <c r="F339" i="6"/>
  <c r="E339" i="6"/>
  <c r="A339" i="6"/>
  <c r="AS338" i="6"/>
  <c r="AR338" i="6"/>
  <c r="AP338" i="6"/>
  <c r="AO338" i="6"/>
  <c r="AM338" i="6"/>
  <c r="AL338" i="6"/>
  <c r="AJ338" i="6"/>
  <c r="AI338" i="6"/>
  <c r="AG338" i="6"/>
  <c r="AF338" i="6"/>
  <c r="AE338" i="6"/>
  <c r="AC338" i="6"/>
  <c r="AB338" i="6"/>
  <c r="AA338" i="6"/>
  <c r="Y338" i="6"/>
  <c r="X338" i="6"/>
  <c r="W338" i="6"/>
  <c r="U338" i="6"/>
  <c r="T338" i="6"/>
  <c r="S338" i="6"/>
  <c r="Q338" i="6"/>
  <c r="P338" i="6"/>
  <c r="O338" i="6"/>
  <c r="N338" i="6"/>
  <c r="L338" i="6"/>
  <c r="K338" i="6"/>
  <c r="J338" i="6"/>
  <c r="I338" i="6"/>
  <c r="H338" i="6"/>
  <c r="G338" i="6"/>
  <c r="F338" i="6"/>
  <c r="E338" i="6"/>
  <c r="A338" i="6"/>
  <c r="AS337" i="6"/>
  <c r="AR337" i="6"/>
  <c r="AP337" i="6"/>
  <c r="AO337" i="6"/>
  <c r="AM337" i="6"/>
  <c r="AL337" i="6"/>
  <c r="AJ337" i="6"/>
  <c r="AI337" i="6"/>
  <c r="AG337" i="6"/>
  <c r="AF337" i="6"/>
  <c r="AE337" i="6"/>
  <c r="AC337" i="6"/>
  <c r="AB337" i="6"/>
  <c r="AA337" i="6"/>
  <c r="Y337" i="6"/>
  <c r="X337" i="6"/>
  <c r="W337" i="6"/>
  <c r="U337" i="6"/>
  <c r="T337" i="6"/>
  <c r="S337" i="6"/>
  <c r="Q337" i="6"/>
  <c r="P337" i="6"/>
  <c r="O337" i="6"/>
  <c r="N337" i="6"/>
  <c r="L337" i="6"/>
  <c r="K337" i="6"/>
  <c r="J337" i="6"/>
  <c r="I337" i="6"/>
  <c r="H337" i="6"/>
  <c r="G337" i="6"/>
  <c r="F337" i="6"/>
  <c r="E337" i="6"/>
  <c r="A337" i="6"/>
  <c r="AS336" i="6"/>
  <c r="AR336" i="6"/>
  <c r="AP336" i="6"/>
  <c r="AO336" i="6"/>
  <c r="AM336" i="6"/>
  <c r="AL336" i="6"/>
  <c r="AJ336" i="6"/>
  <c r="AI336" i="6"/>
  <c r="AG336" i="6"/>
  <c r="AF336" i="6"/>
  <c r="AE336" i="6"/>
  <c r="AC336" i="6"/>
  <c r="AB336" i="6"/>
  <c r="AA336" i="6"/>
  <c r="Y336" i="6"/>
  <c r="X336" i="6"/>
  <c r="W336" i="6"/>
  <c r="U336" i="6"/>
  <c r="T336" i="6"/>
  <c r="S336" i="6"/>
  <c r="Q336" i="6"/>
  <c r="P336" i="6"/>
  <c r="O336" i="6"/>
  <c r="N336" i="6"/>
  <c r="L336" i="6"/>
  <c r="K336" i="6"/>
  <c r="J336" i="6"/>
  <c r="I336" i="6"/>
  <c r="H336" i="6"/>
  <c r="G336" i="6"/>
  <c r="F336" i="6"/>
  <c r="E336" i="6"/>
  <c r="A336" i="6"/>
  <c r="AS335" i="6"/>
  <c r="AR335" i="6"/>
  <c r="AP335" i="6"/>
  <c r="AO335" i="6"/>
  <c r="AM335" i="6"/>
  <c r="AL335" i="6"/>
  <c r="AJ335" i="6"/>
  <c r="AI335" i="6"/>
  <c r="AG335" i="6"/>
  <c r="AF335" i="6"/>
  <c r="AE335" i="6"/>
  <c r="AC335" i="6"/>
  <c r="AB335" i="6"/>
  <c r="AA335" i="6"/>
  <c r="Y335" i="6"/>
  <c r="X335" i="6"/>
  <c r="W335" i="6"/>
  <c r="U335" i="6"/>
  <c r="T335" i="6"/>
  <c r="S335" i="6"/>
  <c r="Q335" i="6"/>
  <c r="P335" i="6"/>
  <c r="O335" i="6"/>
  <c r="N335" i="6"/>
  <c r="L335" i="6"/>
  <c r="K335" i="6"/>
  <c r="J335" i="6"/>
  <c r="I335" i="6"/>
  <c r="H335" i="6"/>
  <c r="G335" i="6"/>
  <c r="F335" i="6"/>
  <c r="E335" i="6"/>
  <c r="A335" i="6"/>
  <c r="AS334" i="6"/>
  <c r="AR334" i="6"/>
  <c r="AP334" i="6"/>
  <c r="AO334" i="6"/>
  <c r="AM334" i="6"/>
  <c r="AL334" i="6"/>
  <c r="AJ334" i="6"/>
  <c r="AI334" i="6"/>
  <c r="AG334" i="6"/>
  <c r="AF334" i="6"/>
  <c r="AE334" i="6"/>
  <c r="AC334" i="6"/>
  <c r="AB334" i="6"/>
  <c r="AA334" i="6"/>
  <c r="Y334" i="6"/>
  <c r="X334" i="6"/>
  <c r="W334" i="6"/>
  <c r="U334" i="6"/>
  <c r="T334" i="6"/>
  <c r="S334" i="6"/>
  <c r="Q334" i="6"/>
  <c r="P334" i="6"/>
  <c r="O334" i="6"/>
  <c r="N334" i="6"/>
  <c r="L334" i="6"/>
  <c r="K334" i="6"/>
  <c r="J334" i="6"/>
  <c r="I334" i="6"/>
  <c r="H334" i="6"/>
  <c r="G334" i="6"/>
  <c r="F334" i="6"/>
  <c r="E334" i="6"/>
  <c r="A334" i="6"/>
  <c r="AS333" i="6"/>
  <c r="AR333" i="6"/>
  <c r="AP333" i="6"/>
  <c r="AO333" i="6"/>
  <c r="AM333" i="6"/>
  <c r="AL333" i="6"/>
  <c r="AJ333" i="6"/>
  <c r="AI333" i="6"/>
  <c r="AG333" i="6"/>
  <c r="AF333" i="6"/>
  <c r="AE333" i="6"/>
  <c r="AC333" i="6"/>
  <c r="AB333" i="6"/>
  <c r="AA333" i="6"/>
  <c r="Y333" i="6"/>
  <c r="X333" i="6"/>
  <c r="W333" i="6"/>
  <c r="U333" i="6"/>
  <c r="T333" i="6"/>
  <c r="S333" i="6"/>
  <c r="Q333" i="6"/>
  <c r="P333" i="6"/>
  <c r="O333" i="6"/>
  <c r="N333" i="6"/>
  <c r="L333" i="6"/>
  <c r="K333" i="6"/>
  <c r="J333" i="6"/>
  <c r="I333" i="6"/>
  <c r="H333" i="6"/>
  <c r="G333" i="6"/>
  <c r="F333" i="6"/>
  <c r="E333" i="6"/>
  <c r="A333" i="6"/>
  <c r="AS332" i="6"/>
  <c r="AR332" i="6"/>
  <c r="AP332" i="6"/>
  <c r="AO332" i="6"/>
  <c r="AM332" i="6"/>
  <c r="AL332" i="6"/>
  <c r="AJ332" i="6"/>
  <c r="AI332" i="6"/>
  <c r="AG332" i="6"/>
  <c r="AF332" i="6"/>
  <c r="AE332" i="6"/>
  <c r="AC332" i="6"/>
  <c r="AB332" i="6"/>
  <c r="AA332" i="6"/>
  <c r="Y332" i="6"/>
  <c r="X332" i="6"/>
  <c r="W332" i="6"/>
  <c r="U332" i="6"/>
  <c r="T332" i="6"/>
  <c r="S332" i="6"/>
  <c r="Q332" i="6"/>
  <c r="P332" i="6"/>
  <c r="O332" i="6"/>
  <c r="N332" i="6"/>
  <c r="L332" i="6"/>
  <c r="K332" i="6"/>
  <c r="J332" i="6"/>
  <c r="I332" i="6"/>
  <c r="H332" i="6"/>
  <c r="G332" i="6"/>
  <c r="F332" i="6"/>
  <c r="E332" i="6"/>
  <c r="A332" i="6"/>
  <c r="AS331" i="6"/>
  <c r="AR331" i="6"/>
  <c r="AP331" i="6"/>
  <c r="AO331" i="6"/>
  <c r="AM331" i="6"/>
  <c r="AL331" i="6"/>
  <c r="AJ331" i="6"/>
  <c r="AI331" i="6"/>
  <c r="AG331" i="6"/>
  <c r="AF331" i="6"/>
  <c r="AE331" i="6"/>
  <c r="AC331" i="6"/>
  <c r="AB331" i="6"/>
  <c r="AA331" i="6"/>
  <c r="Y331" i="6"/>
  <c r="X331" i="6"/>
  <c r="W331" i="6"/>
  <c r="U331" i="6"/>
  <c r="T331" i="6"/>
  <c r="S331" i="6"/>
  <c r="Q331" i="6"/>
  <c r="P331" i="6"/>
  <c r="O331" i="6"/>
  <c r="N331" i="6"/>
  <c r="L331" i="6"/>
  <c r="K331" i="6"/>
  <c r="J331" i="6"/>
  <c r="I331" i="6"/>
  <c r="H331" i="6"/>
  <c r="G331" i="6"/>
  <c r="F331" i="6"/>
  <c r="E331" i="6"/>
  <c r="A331" i="6"/>
  <c r="AS330" i="6"/>
  <c r="AR330" i="6"/>
  <c r="AP330" i="6"/>
  <c r="AO330" i="6"/>
  <c r="AM330" i="6"/>
  <c r="AL330" i="6"/>
  <c r="AJ330" i="6"/>
  <c r="AI330" i="6"/>
  <c r="AG330" i="6"/>
  <c r="AF330" i="6"/>
  <c r="AE330" i="6"/>
  <c r="AC330" i="6"/>
  <c r="AB330" i="6"/>
  <c r="AA330" i="6"/>
  <c r="Y330" i="6"/>
  <c r="X330" i="6"/>
  <c r="W330" i="6"/>
  <c r="U330" i="6"/>
  <c r="T330" i="6"/>
  <c r="S330" i="6"/>
  <c r="Q330" i="6"/>
  <c r="P330" i="6"/>
  <c r="O330" i="6"/>
  <c r="N330" i="6"/>
  <c r="L330" i="6"/>
  <c r="K330" i="6"/>
  <c r="J330" i="6"/>
  <c r="I330" i="6"/>
  <c r="H330" i="6"/>
  <c r="G330" i="6"/>
  <c r="F330" i="6"/>
  <c r="E330" i="6"/>
  <c r="A330" i="6"/>
  <c r="AS329" i="6"/>
  <c r="AR329" i="6"/>
  <c r="AP329" i="6"/>
  <c r="AO329" i="6"/>
  <c r="AM329" i="6"/>
  <c r="AL329" i="6"/>
  <c r="AJ329" i="6"/>
  <c r="AI329" i="6"/>
  <c r="AG329" i="6"/>
  <c r="AF329" i="6"/>
  <c r="AE329" i="6"/>
  <c r="AC329" i="6"/>
  <c r="AB329" i="6"/>
  <c r="AA329" i="6"/>
  <c r="Y329" i="6"/>
  <c r="X329" i="6"/>
  <c r="W329" i="6"/>
  <c r="U329" i="6"/>
  <c r="T329" i="6"/>
  <c r="S329" i="6"/>
  <c r="Q329" i="6"/>
  <c r="P329" i="6"/>
  <c r="O329" i="6"/>
  <c r="N329" i="6"/>
  <c r="L329" i="6"/>
  <c r="K329" i="6"/>
  <c r="J329" i="6"/>
  <c r="I329" i="6"/>
  <c r="H329" i="6"/>
  <c r="G329" i="6"/>
  <c r="F329" i="6"/>
  <c r="E329" i="6"/>
  <c r="A329" i="6"/>
  <c r="AS328" i="6"/>
  <c r="AR328" i="6"/>
  <c r="AP328" i="6"/>
  <c r="AO328" i="6"/>
  <c r="AM328" i="6"/>
  <c r="AL328" i="6"/>
  <c r="AJ328" i="6"/>
  <c r="AI328" i="6"/>
  <c r="AG328" i="6"/>
  <c r="AF328" i="6"/>
  <c r="AE328" i="6"/>
  <c r="AC328" i="6"/>
  <c r="AB328" i="6"/>
  <c r="AA328" i="6"/>
  <c r="Y328" i="6"/>
  <c r="X328" i="6"/>
  <c r="W328" i="6"/>
  <c r="U328" i="6"/>
  <c r="T328" i="6"/>
  <c r="S328" i="6"/>
  <c r="Q328" i="6"/>
  <c r="P328" i="6"/>
  <c r="O328" i="6"/>
  <c r="N328" i="6"/>
  <c r="L328" i="6"/>
  <c r="K328" i="6"/>
  <c r="J328" i="6"/>
  <c r="I328" i="6"/>
  <c r="H328" i="6"/>
  <c r="G328" i="6"/>
  <c r="F328" i="6"/>
  <c r="E328" i="6"/>
  <c r="A328" i="6"/>
  <c r="AS327" i="6"/>
  <c r="AR327" i="6"/>
  <c r="AP327" i="6"/>
  <c r="AO327" i="6"/>
  <c r="AM327" i="6"/>
  <c r="AL327" i="6"/>
  <c r="AJ327" i="6"/>
  <c r="AI327" i="6"/>
  <c r="AG327" i="6"/>
  <c r="AF327" i="6"/>
  <c r="AE327" i="6"/>
  <c r="AC327" i="6"/>
  <c r="AB327" i="6"/>
  <c r="AA327" i="6"/>
  <c r="Y327" i="6"/>
  <c r="X327" i="6"/>
  <c r="W327" i="6"/>
  <c r="U327" i="6"/>
  <c r="T327" i="6"/>
  <c r="S327" i="6"/>
  <c r="Q327" i="6"/>
  <c r="P327" i="6"/>
  <c r="O327" i="6"/>
  <c r="N327" i="6"/>
  <c r="L327" i="6"/>
  <c r="K327" i="6"/>
  <c r="J327" i="6"/>
  <c r="I327" i="6"/>
  <c r="H327" i="6"/>
  <c r="G327" i="6"/>
  <c r="F327" i="6"/>
  <c r="E327" i="6"/>
  <c r="A327" i="6"/>
  <c r="AS326" i="6"/>
  <c r="AR326" i="6"/>
  <c r="AP326" i="6"/>
  <c r="AO326" i="6"/>
  <c r="AM326" i="6"/>
  <c r="AL326" i="6"/>
  <c r="AJ326" i="6"/>
  <c r="AI326" i="6"/>
  <c r="AG326" i="6"/>
  <c r="AF326" i="6"/>
  <c r="AE326" i="6"/>
  <c r="AC326" i="6"/>
  <c r="AB326" i="6"/>
  <c r="AA326" i="6"/>
  <c r="Y326" i="6"/>
  <c r="X326" i="6"/>
  <c r="W326" i="6"/>
  <c r="U326" i="6"/>
  <c r="T326" i="6"/>
  <c r="S326" i="6"/>
  <c r="Q326" i="6"/>
  <c r="P326" i="6"/>
  <c r="O326" i="6"/>
  <c r="N326" i="6"/>
  <c r="L326" i="6"/>
  <c r="K326" i="6"/>
  <c r="J326" i="6"/>
  <c r="I326" i="6"/>
  <c r="H326" i="6"/>
  <c r="G326" i="6"/>
  <c r="F326" i="6"/>
  <c r="E326" i="6"/>
  <c r="A326" i="6"/>
  <c r="AS325" i="6"/>
  <c r="AR325" i="6"/>
  <c r="AP325" i="6"/>
  <c r="AO325" i="6"/>
  <c r="AM325" i="6"/>
  <c r="AL325" i="6"/>
  <c r="AJ325" i="6"/>
  <c r="AI325" i="6"/>
  <c r="AG325" i="6"/>
  <c r="AF325" i="6"/>
  <c r="AE325" i="6"/>
  <c r="AC325" i="6"/>
  <c r="AB325" i="6"/>
  <c r="AA325" i="6"/>
  <c r="Y325" i="6"/>
  <c r="X325" i="6"/>
  <c r="W325" i="6"/>
  <c r="U325" i="6"/>
  <c r="T325" i="6"/>
  <c r="S325" i="6"/>
  <c r="Q325" i="6"/>
  <c r="P325" i="6"/>
  <c r="O325" i="6"/>
  <c r="N325" i="6"/>
  <c r="L325" i="6"/>
  <c r="K325" i="6"/>
  <c r="J325" i="6"/>
  <c r="I325" i="6"/>
  <c r="H325" i="6"/>
  <c r="G325" i="6"/>
  <c r="F325" i="6"/>
  <c r="E325" i="6"/>
  <c r="A325" i="6"/>
  <c r="AS324" i="6"/>
  <c r="AR324" i="6"/>
  <c r="AP324" i="6"/>
  <c r="AO324" i="6"/>
  <c r="AM324" i="6"/>
  <c r="AL324" i="6"/>
  <c r="AJ324" i="6"/>
  <c r="AI324" i="6"/>
  <c r="AG324" i="6"/>
  <c r="AF324" i="6"/>
  <c r="AE324" i="6"/>
  <c r="AC324" i="6"/>
  <c r="AB324" i="6"/>
  <c r="AA324" i="6"/>
  <c r="Y324" i="6"/>
  <c r="X324" i="6"/>
  <c r="W324" i="6"/>
  <c r="U324" i="6"/>
  <c r="T324" i="6"/>
  <c r="S324" i="6"/>
  <c r="Q324" i="6"/>
  <c r="P324" i="6"/>
  <c r="O324" i="6"/>
  <c r="N324" i="6"/>
  <c r="L324" i="6"/>
  <c r="K324" i="6"/>
  <c r="J324" i="6"/>
  <c r="I324" i="6"/>
  <c r="H324" i="6"/>
  <c r="G324" i="6"/>
  <c r="F324" i="6"/>
  <c r="E324" i="6"/>
  <c r="A324" i="6"/>
  <c r="AS323" i="6"/>
  <c r="AR323" i="6"/>
  <c r="AP323" i="6"/>
  <c r="AO323" i="6"/>
  <c r="AM323" i="6"/>
  <c r="AL323" i="6"/>
  <c r="AJ323" i="6"/>
  <c r="AI323" i="6"/>
  <c r="AG323" i="6"/>
  <c r="AF323" i="6"/>
  <c r="AE323" i="6"/>
  <c r="AC323" i="6"/>
  <c r="AB323" i="6"/>
  <c r="AA323" i="6"/>
  <c r="Y323" i="6"/>
  <c r="X323" i="6"/>
  <c r="W323" i="6"/>
  <c r="U323" i="6"/>
  <c r="T323" i="6"/>
  <c r="S323" i="6"/>
  <c r="Q323" i="6"/>
  <c r="P323" i="6"/>
  <c r="O323" i="6"/>
  <c r="N323" i="6"/>
  <c r="L323" i="6"/>
  <c r="K323" i="6"/>
  <c r="J323" i="6"/>
  <c r="I323" i="6"/>
  <c r="H323" i="6"/>
  <c r="G323" i="6"/>
  <c r="F323" i="6"/>
  <c r="E323" i="6"/>
  <c r="A323" i="6"/>
  <c r="AS322" i="6"/>
  <c r="AR322" i="6"/>
  <c r="AP322" i="6"/>
  <c r="AO322" i="6"/>
  <c r="AM322" i="6"/>
  <c r="AL322" i="6"/>
  <c r="AJ322" i="6"/>
  <c r="AI322" i="6"/>
  <c r="AG322" i="6"/>
  <c r="AF322" i="6"/>
  <c r="AE322" i="6"/>
  <c r="AC322" i="6"/>
  <c r="AB322" i="6"/>
  <c r="AA322" i="6"/>
  <c r="Y322" i="6"/>
  <c r="X322" i="6"/>
  <c r="W322" i="6"/>
  <c r="U322" i="6"/>
  <c r="T322" i="6"/>
  <c r="S322" i="6"/>
  <c r="Q322" i="6"/>
  <c r="P322" i="6"/>
  <c r="O322" i="6"/>
  <c r="N322" i="6"/>
  <c r="L322" i="6"/>
  <c r="K322" i="6"/>
  <c r="J322" i="6"/>
  <c r="I322" i="6"/>
  <c r="H322" i="6"/>
  <c r="G322" i="6"/>
  <c r="F322" i="6"/>
  <c r="E322" i="6"/>
  <c r="A322" i="6"/>
  <c r="AS321" i="6"/>
  <c r="AR321" i="6"/>
  <c r="AP321" i="6"/>
  <c r="AO321" i="6"/>
  <c r="AM321" i="6"/>
  <c r="AL321" i="6"/>
  <c r="AJ321" i="6"/>
  <c r="AI321" i="6"/>
  <c r="AG321" i="6"/>
  <c r="AF321" i="6"/>
  <c r="AE321" i="6"/>
  <c r="AC321" i="6"/>
  <c r="AB321" i="6"/>
  <c r="AA321" i="6"/>
  <c r="Y321" i="6"/>
  <c r="X321" i="6"/>
  <c r="W321" i="6"/>
  <c r="U321" i="6"/>
  <c r="T321" i="6"/>
  <c r="S321" i="6"/>
  <c r="Q321" i="6"/>
  <c r="P321" i="6"/>
  <c r="O321" i="6"/>
  <c r="N321" i="6"/>
  <c r="L321" i="6"/>
  <c r="K321" i="6"/>
  <c r="J321" i="6"/>
  <c r="I321" i="6"/>
  <c r="H321" i="6"/>
  <c r="G321" i="6"/>
  <c r="F321" i="6"/>
  <c r="E321" i="6"/>
  <c r="A321" i="6"/>
  <c r="AS320" i="6"/>
  <c r="AR320" i="6"/>
  <c r="AP320" i="6"/>
  <c r="AO320" i="6"/>
  <c r="AM320" i="6"/>
  <c r="AL320" i="6"/>
  <c r="AJ320" i="6"/>
  <c r="AI320" i="6"/>
  <c r="AG320" i="6"/>
  <c r="AF320" i="6"/>
  <c r="AE320" i="6"/>
  <c r="AC320" i="6"/>
  <c r="AB320" i="6"/>
  <c r="AA320" i="6"/>
  <c r="Y320" i="6"/>
  <c r="X320" i="6"/>
  <c r="W320" i="6"/>
  <c r="U320" i="6"/>
  <c r="T320" i="6"/>
  <c r="S320" i="6"/>
  <c r="Q320" i="6"/>
  <c r="P320" i="6"/>
  <c r="O320" i="6"/>
  <c r="N320" i="6"/>
  <c r="L320" i="6"/>
  <c r="K320" i="6"/>
  <c r="J320" i="6"/>
  <c r="I320" i="6"/>
  <c r="H320" i="6"/>
  <c r="G320" i="6"/>
  <c r="F320" i="6"/>
  <c r="E320" i="6"/>
  <c r="A320" i="6"/>
  <c r="AS319" i="6"/>
  <c r="AR319" i="6"/>
  <c r="AP319" i="6"/>
  <c r="AO319" i="6"/>
  <c r="AM319" i="6"/>
  <c r="AL319" i="6"/>
  <c r="AJ319" i="6"/>
  <c r="AI319" i="6"/>
  <c r="AG319" i="6"/>
  <c r="AF319" i="6"/>
  <c r="AE319" i="6"/>
  <c r="AC319" i="6"/>
  <c r="AB319" i="6"/>
  <c r="AA319" i="6"/>
  <c r="Y319" i="6"/>
  <c r="X319" i="6"/>
  <c r="W319" i="6"/>
  <c r="U319" i="6"/>
  <c r="T319" i="6"/>
  <c r="S319" i="6"/>
  <c r="Q319" i="6"/>
  <c r="P319" i="6"/>
  <c r="O319" i="6"/>
  <c r="N319" i="6"/>
  <c r="L319" i="6"/>
  <c r="K319" i="6"/>
  <c r="J319" i="6"/>
  <c r="I319" i="6"/>
  <c r="H319" i="6"/>
  <c r="G319" i="6"/>
  <c r="F319" i="6"/>
  <c r="E319" i="6"/>
  <c r="A319" i="6"/>
  <c r="AS318" i="6"/>
  <c r="AR318" i="6"/>
  <c r="AP318" i="6"/>
  <c r="AO318" i="6"/>
  <c r="AM318" i="6"/>
  <c r="AL318" i="6"/>
  <c r="AJ318" i="6"/>
  <c r="AI318" i="6"/>
  <c r="AG318" i="6"/>
  <c r="AF318" i="6"/>
  <c r="AE318" i="6"/>
  <c r="AC318" i="6"/>
  <c r="AB318" i="6"/>
  <c r="AA318" i="6"/>
  <c r="Y318" i="6"/>
  <c r="X318" i="6"/>
  <c r="W318" i="6"/>
  <c r="U318" i="6"/>
  <c r="T318" i="6"/>
  <c r="S318" i="6"/>
  <c r="Q318" i="6"/>
  <c r="P318" i="6"/>
  <c r="O318" i="6"/>
  <c r="N318" i="6"/>
  <c r="L318" i="6"/>
  <c r="K318" i="6"/>
  <c r="J318" i="6"/>
  <c r="I318" i="6"/>
  <c r="H318" i="6"/>
  <c r="G318" i="6"/>
  <c r="F318" i="6"/>
  <c r="E318" i="6"/>
  <c r="A318" i="6"/>
  <c r="AS317" i="6"/>
  <c r="AR317" i="6"/>
  <c r="AP317" i="6"/>
  <c r="AO317" i="6"/>
  <c r="AM317" i="6"/>
  <c r="AL317" i="6"/>
  <c r="AJ317" i="6"/>
  <c r="AI317" i="6"/>
  <c r="AG317" i="6"/>
  <c r="AF317" i="6"/>
  <c r="AE317" i="6"/>
  <c r="AC317" i="6"/>
  <c r="AB317" i="6"/>
  <c r="AA317" i="6"/>
  <c r="Y317" i="6"/>
  <c r="X317" i="6"/>
  <c r="W317" i="6"/>
  <c r="U317" i="6"/>
  <c r="T317" i="6"/>
  <c r="S317" i="6"/>
  <c r="Q317" i="6"/>
  <c r="P317" i="6"/>
  <c r="O317" i="6"/>
  <c r="N317" i="6"/>
  <c r="L317" i="6"/>
  <c r="K317" i="6"/>
  <c r="J317" i="6"/>
  <c r="I317" i="6"/>
  <c r="H317" i="6"/>
  <c r="G317" i="6"/>
  <c r="F317" i="6"/>
  <c r="E317" i="6"/>
  <c r="A317" i="6"/>
  <c r="AS316" i="6"/>
  <c r="AR316" i="6"/>
  <c r="AP316" i="6"/>
  <c r="AO316" i="6"/>
  <c r="AM316" i="6"/>
  <c r="AL316" i="6"/>
  <c r="AJ316" i="6"/>
  <c r="AI316" i="6"/>
  <c r="AG316" i="6"/>
  <c r="AF316" i="6"/>
  <c r="AE316" i="6"/>
  <c r="AC316" i="6"/>
  <c r="AB316" i="6"/>
  <c r="AA316" i="6"/>
  <c r="Y316" i="6"/>
  <c r="X316" i="6"/>
  <c r="W316" i="6"/>
  <c r="U316" i="6"/>
  <c r="T316" i="6"/>
  <c r="S316" i="6"/>
  <c r="Q316" i="6"/>
  <c r="P316" i="6"/>
  <c r="O316" i="6"/>
  <c r="N316" i="6"/>
  <c r="L316" i="6"/>
  <c r="K316" i="6"/>
  <c r="J316" i="6"/>
  <c r="I316" i="6"/>
  <c r="H316" i="6"/>
  <c r="G316" i="6"/>
  <c r="F316" i="6"/>
  <c r="E316" i="6"/>
  <c r="A316" i="6"/>
  <c r="AS315" i="6"/>
  <c r="AR315" i="6"/>
  <c r="AP315" i="6"/>
  <c r="AO315" i="6"/>
  <c r="AM315" i="6"/>
  <c r="AL315" i="6"/>
  <c r="AJ315" i="6"/>
  <c r="AI315" i="6"/>
  <c r="AG315" i="6"/>
  <c r="AF315" i="6"/>
  <c r="AE315" i="6"/>
  <c r="AC315" i="6"/>
  <c r="AB315" i="6"/>
  <c r="AA315" i="6"/>
  <c r="Y315" i="6"/>
  <c r="X315" i="6"/>
  <c r="W315" i="6"/>
  <c r="U315" i="6"/>
  <c r="T315" i="6"/>
  <c r="S315" i="6"/>
  <c r="Q315" i="6"/>
  <c r="P315" i="6"/>
  <c r="O315" i="6"/>
  <c r="N315" i="6"/>
  <c r="L315" i="6"/>
  <c r="K315" i="6"/>
  <c r="J315" i="6"/>
  <c r="I315" i="6"/>
  <c r="H315" i="6"/>
  <c r="G315" i="6"/>
  <c r="F315" i="6"/>
  <c r="E315" i="6"/>
  <c r="A315" i="6"/>
  <c r="AS314" i="6"/>
  <c r="AR314" i="6"/>
  <c r="AP314" i="6"/>
  <c r="AO314" i="6"/>
  <c r="AM314" i="6"/>
  <c r="AL314" i="6"/>
  <c r="AJ314" i="6"/>
  <c r="AI314" i="6"/>
  <c r="AG314" i="6"/>
  <c r="AF314" i="6"/>
  <c r="AE314" i="6"/>
  <c r="AC314" i="6"/>
  <c r="AB314" i="6"/>
  <c r="AA314" i="6"/>
  <c r="Y314" i="6"/>
  <c r="X314" i="6"/>
  <c r="W314" i="6"/>
  <c r="U314" i="6"/>
  <c r="T314" i="6"/>
  <c r="S314" i="6"/>
  <c r="Q314" i="6"/>
  <c r="P314" i="6"/>
  <c r="O314" i="6"/>
  <c r="N314" i="6"/>
  <c r="L314" i="6"/>
  <c r="K314" i="6"/>
  <c r="J314" i="6"/>
  <c r="I314" i="6"/>
  <c r="H314" i="6"/>
  <c r="G314" i="6"/>
  <c r="F314" i="6"/>
  <c r="E314" i="6"/>
  <c r="A314" i="6"/>
  <c r="AS313" i="6"/>
  <c r="AR313" i="6"/>
  <c r="AP313" i="6"/>
  <c r="AO313" i="6"/>
  <c r="AM313" i="6"/>
  <c r="AL313" i="6"/>
  <c r="AJ313" i="6"/>
  <c r="AI313" i="6"/>
  <c r="AG313" i="6"/>
  <c r="AF313" i="6"/>
  <c r="AE313" i="6"/>
  <c r="AC313" i="6"/>
  <c r="AB313" i="6"/>
  <c r="AA313" i="6"/>
  <c r="Y313" i="6"/>
  <c r="X313" i="6"/>
  <c r="W313" i="6"/>
  <c r="U313" i="6"/>
  <c r="T313" i="6"/>
  <c r="S313" i="6"/>
  <c r="Q313" i="6"/>
  <c r="P313" i="6"/>
  <c r="O313" i="6"/>
  <c r="N313" i="6"/>
  <c r="L313" i="6"/>
  <c r="K313" i="6"/>
  <c r="J313" i="6"/>
  <c r="I313" i="6"/>
  <c r="H313" i="6"/>
  <c r="G313" i="6"/>
  <c r="F313" i="6"/>
  <c r="E313" i="6"/>
  <c r="A313" i="6"/>
  <c r="AS312" i="6"/>
  <c r="AR312" i="6"/>
  <c r="AP312" i="6"/>
  <c r="AO312" i="6"/>
  <c r="AM312" i="6"/>
  <c r="AL312" i="6"/>
  <c r="AJ312" i="6"/>
  <c r="AI312" i="6"/>
  <c r="AG312" i="6"/>
  <c r="AF312" i="6"/>
  <c r="AE312" i="6"/>
  <c r="AC312" i="6"/>
  <c r="AB312" i="6"/>
  <c r="AA312" i="6"/>
  <c r="Y312" i="6"/>
  <c r="X312" i="6"/>
  <c r="W312" i="6"/>
  <c r="U312" i="6"/>
  <c r="T312" i="6"/>
  <c r="S312" i="6"/>
  <c r="Q312" i="6"/>
  <c r="P312" i="6"/>
  <c r="O312" i="6"/>
  <c r="N312" i="6"/>
  <c r="L312" i="6"/>
  <c r="K312" i="6"/>
  <c r="J312" i="6"/>
  <c r="I312" i="6"/>
  <c r="H312" i="6"/>
  <c r="G312" i="6"/>
  <c r="F312" i="6"/>
  <c r="E312" i="6"/>
  <c r="A312" i="6"/>
  <c r="AS311" i="6"/>
  <c r="AR311" i="6"/>
  <c r="AP311" i="6"/>
  <c r="AO311" i="6"/>
  <c r="AM311" i="6"/>
  <c r="AL311" i="6"/>
  <c r="AJ311" i="6"/>
  <c r="AI311" i="6"/>
  <c r="AG311" i="6"/>
  <c r="AF311" i="6"/>
  <c r="AE311" i="6"/>
  <c r="AC311" i="6"/>
  <c r="AB311" i="6"/>
  <c r="AA311" i="6"/>
  <c r="Y311" i="6"/>
  <c r="X311" i="6"/>
  <c r="W311" i="6"/>
  <c r="U311" i="6"/>
  <c r="T311" i="6"/>
  <c r="S311" i="6"/>
  <c r="Q311" i="6"/>
  <c r="P311" i="6"/>
  <c r="O311" i="6"/>
  <c r="N311" i="6"/>
  <c r="L311" i="6"/>
  <c r="K311" i="6"/>
  <c r="J311" i="6"/>
  <c r="I311" i="6"/>
  <c r="H311" i="6"/>
  <c r="G311" i="6"/>
  <c r="F311" i="6"/>
  <c r="E311" i="6"/>
  <c r="A311" i="6"/>
  <c r="AS310" i="6"/>
  <c r="AR310" i="6"/>
  <c r="AP310" i="6"/>
  <c r="AO310" i="6"/>
  <c r="AM310" i="6"/>
  <c r="AL310" i="6"/>
  <c r="AJ310" i="6"/>
  <c r="AI310" i="6"/>
  <c r="AG310" i="6"/>
  <c r="AF310" i="6"/>
  <c r="AE310" i="6"/>
  <c r="AC310" i="6"/>
  <c r="AB310" i="6"/>
  <c r="AA310" i="6"/>
  <c r="Y310" i="6"/>
  <c r="X310" i="6"/>
  <c r="W310" i="6"/>
  <c r="U310" i="6"/>
  <c r="T310" i="6"/>
  <c r="S310" i="6"/>
  <c r="Q310" i="6"/>
  <c r="P310" i="6"/>
  <c r="O310" i="6"/>
  <c r="N310" i="6"/>
  <c r="L310" i="6"/>
  <c r="K310" i="6"/>
  <c r="J310" i="6"/>
  <c r="I310" i="6"/>
  <c r="H310" i="6"/>
  <c r="G310" i="6"/>
  <c r="F310" i="6"/>
  <c r="E310" i="6"/>
  <c r="A310" i="6"/>
  <c r="AS309" i="6"/>
  <c r="AR309" i="6"/>
  <c r="AP309" i="6"/>
  <c r="AO309" i="6"/>
  <c r="AM309" i="6"/>
  <c r="AL309" i="6"/>
  <c r="AJ309" i="6"/>
  <c r="AI309" i="6"/>
  <c r="AG309" i="6"/>
  <c r="AF309" i="6"/>
  <c r="AE309" i="6"/>
  <c r="AC309" i="6"/>
  <c r="AB309" i="6"/>
  <c r="AA309" i="6"/>
  <c r="Y309" i="6"/>
  <c r="X309" i="6"/>
  <c r="W309" i="6"/>
  <c r="U309" i="6"/>
  <c r="T309" i="6"/>
  <c r="S309" i="6"/>
  <c r="Q309" i="6"/>
  <c r="P309" i="6"/>
  <c r="O309" i="6"/>
  <c r="N309" i="6"/>
  <c r="L309" i="6"/>
  <c r="K309" i="6"/>
  <c r="J309" i="6"/>
  <c r="I309" i="6"/>
  <c r="H309" i="6"/>
  <c r="G309" i="6"/>
  <c r="F309" i="6"/>
  <c r="E309" i="6"/>
  <c r="A309" i="6"/>
  <c r="AS308" i="6"/>
  <c r="AR308" i="6"/>
  <c r="AP308" i="6"/>
  <c r="AO308" i="6"/>
  <c r="AM308" i="6"/>
  <c r="AL308" i="6"/>
  <c r="AJ308" i="6"/>
  <c r="AI308" i="6"/>
  <c r="AG308" i="6"/>
  <c r="AF308" i="6"/>
  <c r="AE308" i="6"/>
  <c r="AC308" i="6"/>
  <c r="AB308" i="6"/>
  <c r="AA308" i="6"/>
  <c r="Y308" i="6"/>
  <c r="X308" i="6"/>
  <c r="W308" i="6"/>
  <c r="U308" i="6"/>
  <c r="T308" i="6"/>
  <c r="S308" i="6"/>
  <c r="Q308" i="6"/>
  <c r="P308" i="6"/>
  <c r="O308" i="6"/>
  <c r="N308" i="6"/>
  <c r="L308" i="6"/>
  <c r="K308" i="6"/>
  <c r="J308" i="6"/>
  <c r="I308" i="6"/>
  <c r="H308" i="6"/>
  <c r="G308" i="6"/>
  <c r="F308" i="6"/>
  <c r="E308" i="6"/>
  <c r="A308" i="6"/>
  <c r="AS307" i="6"/>
  <c r="AR307" i="6"/>
  <c r="AP307" i="6"/>
  <c r="AO307" i="6"/>
  <c r="AM307" i="6"/>
  <c r="AL307" i="6"/>
  <c r="AJ307" i="6"/>
  <c r="AI307" i="6"/>
  <c r="AG307" i="6"/>
  <c r="AF307" i="6"/>
  <c r="AE307" i="6"/>
  <c r="AC307" i="6"/>
  <c r="AB307" i="6"/>
  <c r="AA307" i="6"/>
  <c r="Y307" i="6"/>
  <c r="X307" i="6"/>
  <c r="W307" i="6"/>
  <c r="U307" i="6"/>
  <c r="T307" i="6"/>
  <c r="S307" i="6"/>
  <c r="Q307" i="6"/>
  <c r="P307" i="6"/>
  <c r="O307" i="6"/>
  <c r="N307" i="6"/>
  <c r="L307" i="6"/>
  <c r="K307" i="6"/>
  <c r="J307" i="6"/>
  <c r="I307" i="6"/>
  <c r="H307" i="6"/>
  <c r="G307" i="6"/>
  <c r="F307" i="6"/>
  <c r="E307" i="6"/>
  <c r="A307" i="6"/>
  <c r="AS306" i="6"/>
  <c r="AR306" i="6"/>
  <c r="AP306" i="6"/>
  <c r="AO306" i="6"/>
  <c r="AM306" i="6"/>
  <c r="AL306" i="6"/>
  <c r="AJ306" i="6"/>
  <c r="AI306" i="6"/>
  <c r="AG306" i="6"/>
  <c r="AF306" i="6"/>
  <c r="AE306" i="6"/>
  <c r="AC306" i="6"/>
  <c r="AB306" i="6"/>
  <c r="AA306" i="6"/>
  <c r="Y306" i="6"/>
  <c r="X306" i="6"/>
  <c r="W306" i="6"/>
  <c r="U306" i="6"/>
  <c r="T306" i="6"/>
  <c r="S306" i="6"/>
  <c r="Q306" i="6"/>
  <c r="P306" i="6"/>
  <c r="O306" i="6"/>
  <c r="N306" i="6"/>
  <c r="L306" i="6"/>
  <c r="K306" i="6"/>
  <c r="J306" i="6"/>
  <c r="I306" i="6"/>
  <c r="H306" i="6"/>
  <c r="G306" i="6"/>
  <c r="F306" i="6"/>
  <c r="E306" i="6"/>
  <c r="A306" i="6"/>
  <c r="AS305" i="6"/>
  <c r="AR305" i="6"/>
  <c r="AP305" i="6"/>
  <c r="AO305" i="6"/>
  <c r="AM305" i="6"/>
  <c r="AL305" i="6"/>
  <c r="AJ305" i="6"/>
  <c r="AI305" i="6"/>
  <c r="AG305" i="6"/>
  <c r="AF305" i="6"/>
  <c r="AE305" i="6"/>
  <c r="AC305" i="6"/>
  <c r="AB305" i="6"/>
  <c r="AA305" i="6"/>
  <c r="Y305" i="6"/>
  <c r="X305" i="6"/>
  <c r="W305" i="6"/>
  <c r="U305" i="6"/>
  <c r="T305" i="6"/>
  <c r="S305" i="6"/>
  <c r="Q305" i="6"/>
  <c r="P305" i="6"/>
  <c r="O305" i="6"/>
  <c r="N305" i="6"/>
  <c r="L305" i="6"/>
  <c r="K305" i="6"/>
  <c r="J305" i="6"/>
  <c r="I305" i="6"/>
  <c r="H305" i="6"/>
  <c r="G305" i="6"/>
  <c r="F305" i="6"/>
  <c r="E305" i="6"/>
  <c r="A305" i="6"/>
  <c r="AS304" i="6"/>
  <c r="AR304" i="6"/>
  <c r="AP304" i="6"/>
  <c r="AO304" i="6"/>
  <c r="AM304" i="6"/>
  <c r="AL304" i="6"/>
  <c r="AJ304" i="6"/>
  <c r="AI304" i="6"/>
  <c r="AG304" i="6"/>
  <c r="AF304" i="6"/>
  <c r="AE304" i="6"/>
  <c r="AC304" i="6"/>
  <c r="AB304" i="6"/>
  <c r="AA304" i="6"/>
  <c r="Y304" i="6"/>
  <c r="X304" i="6"/>
  <c r="W304" i="6"/>
  <c r="U304" i="6"/>
  <c r="T304" i="6"/>
  <c r="S304" i="6"/>
  <c r="Q304" i="6"/>
  <c r="P304" i="6"/>
  <c r="O304" i="6"/>
  <c r="N304" i="6"/>
  <c r="L304" i="6"/>
  <c r="K304" i="6"/>
  <c r="J304" i="6"/>
  <c r="I304" i="6"/>
  <c r="H304" i="6"/>
  <c r="G304" i="6"/>
  <c r="F304" i="6"/>
  <c r="E304" i="6"/>
  <c r="A304" i="6"/>
  <c r="AS303" i="6"/>
  <c r="AR303" i="6"/>
  <c r="AP303" i="6"/>
  <c r="AO303" i="6"/>
  <c r="AM303" i="6"/>
  <c r="AL303" i="6"/>
  <c r="AJ303" i="6"/>
  <c r="AI303" i="6"/>
  <c r="AG303" i="6"/>
  <c r="AF303" i="6"/>
  <c r="AE303" i="6"/>
  <c r="AC303" i="6"/>
  <c r="AB303" i="6"/>
  <c r="AA303" i="6"/>
  <c r="Y303" i="6"/>
  <c r="X303" i="6"/>
  <c r="W303" i="6"/>
  <c r="U303" i="6"/>
  <c r="T303" i="6"/>
  <c r="S303" i="6"/>
  <c r="Q303" i="6"/>
  <c r="P303" i="6"/>
  <c r="O303" i="6"/>
  <c r="N303" i="6"/>
  <c r="L303" i="6"/>
  <c r="K303" i="6"/>
  <c r="J303" i="6"/>
  <c r="I303" i="6"/>
  <c r="H303" i="6"/>
  <c r="G303" i="6"/>
  <c r="F303" i="6"/>
  <c r="E303" i="6"/>
  <c r="A303" i="6"/>
  <c r="AS302" i="6"/>
  <c r="AR302" i="6"/>
  <c r="AP302" i="6"/>
  <c r="AO302" i="6"/>
  <c r="AM302" i="6"/>
  <c r="AL302" i="6"/>
  <c r="AJ302" i="6"/>
  <c r="AI302" i="6"/>
  <c r="AG302" i="6"/>
  <c r="AF302" i="6"/>
  <c r="AE302" i="6"/>
  <c r="AC302" i="6"/>
  <c r="AB302" i="6"/>
  <c r="AA302" i="6"/>
  <c r="Y302" i="6"/>
  <c r="X302" i="6"/>
  <c r="W302" i="6"/>
  <c r="U302" i="6"/>
  <c r="T302" i="6"/>
  <c r="S302" i="6"/>
  <c r="Q302" i="6"/>
  <c r="P302" i="6"/>
  <c r="O302" i="6"/>
  <c r="N302" i="6"/>
  <c r="L302" i="6"/>
  <c r="K302" i="6"/>
  <c r="J302" i="6"/>
  <c r="I302" i="6"/>
  <c r="H302" i="6"/>
  <c r="G302" i="6"/>
  <c r="F302" i="6"/>
  <c r="E302" i="6"/>
  <c r="A302" i="6"/>
  <c r="AS301" i="6"/>
  <c r="AR301" i="6"/>
  <c r="AP301" i="6"/>
  <c r="AO301" i="6"/>
  <c r="AM301" i="6"/>
  <c r="AL301" i="6"/>
  <c r="AJ301" i="6"/>
  <c r="AI301" i="6"/>
  <c r="AG301" i="6"/>
  <c r="AF301" i="6"/>
  <c r="AE301" i="6"/>
  <c r="AC301" i="6"/>
  <c r="AB301" i="6"/>
  <c r="AA301" i="6"/>
  <c r="Y301" i="6"/>
  <c r="X301" i="6"/>
  <c r="W301" i="6"/>
  <c r="U301" i="6"/>
  <c r="T301" i="6"/>
  <c r="S301" i="6"/>
  <c r="Q301" i="6"/>
  <c r="P301" i="6"/>
  <c r="O301" i="6"/>
  <c r="N301" i="6"/>
  <c r="L301" i="6"/>
  <c r="K301" i="6"/>
  <c r="J301" i="6"/>
  <c r="I301" i="6"/>
  <c r="H301" i="6"/>
  <c r="G301" i="6"/>
  <c r="F301" i="6"/>
  <c r="E301" i="6"/>
  <c r="A301" i="6"/>
  <c r="AS300" i="6"/>
  <c r="AR300" i="6"/>
  <c r="AP300" i="6"/>
  <c r="AO300" i="6"/>
  <c r="AM300" i="6"/>
  <c r="AL300" i="6"/>
  <c r="AJ300" i="6"/>
  <c r="AI300" i="6"/>
  <c r="AG300" i="6"/>
  <c r="AF300" i="6"/>
  <c r="AE300" i="6"/>
  <c r="AC300" i="6"/>
  <c r="AB300" i="6"/>
  <c r="AA300" i="6"/>
  <c r="Y300" i="6"/>
  <c r="X300" i="6"/>
  <c r="W300" i="6"/>
  <c r="U300" i="6"/>
  <c r="T300" i="6"/>
  <c r="S300" i="6"/>
  <c r="Q300" i="6"/>
  <c r="P300" i="6"/>
  <c r="O300" i="6"/>
  <c r="N300" i="6"/>
  <c r="L300" i="6"/>
  <c r="K300" i="6"/>
  <c r="J300" i="6"/>
  <c r="I300" i="6"/>
  <c r="H300" i="6"/>
  <c r="G300" i="6"/>
  <c r="F300" i="6"/>
  <c r="E300" i="6"/>
  <c r="A300" i="6"/>
  <c r="AS299" i="6"/>
  <c r="AR299" i="6"/>
  <c r="AP299" i="6"/>
  <c r="AO299" i="6"/>
  <c r="AM299" i="6"/>
  <c r="AL299" i="6"/>
  <c r="AJ299" i="6"/>
  <c r="AI299" i="6"/>
  <c r="AG299" i="6"/>
  <c r="AF299" i="6"/>
  <c r="AE299" i="6"/>
  <c r="AC299" i="6"/>
  <c r="AB299" i="6"/>
  <c r="AA299" i="6"/>
  <c r="Y299" i="6"/>
  <c r="X299" i="6"/>
  <c r="W299" i="6"/>
  <c r="U299" i="6"/>
  <c r="T299" i="6"/>
  <c r="S299" i="6"/>
  <c r="Q299" i="6"/>
  <c r="P299" i="6"/>
  <c r="O299" i="6"/>
  <c r="N299" i="6"/>
  <c r="L299" i="6"/>
  <c r="K299" i="6"/>
  <c r="J299" i="6"/>
  <c r="I299" i="6"/>
  <c r="H299" i="6"/>
  <c r="G299" i="6"/>
  <c r="F299" i="6"/>
  <c r="E299" i="6"/>
  <c r="A299" i="6"/>
  <c r="AS298" i="6"/>
  <c r="AR298" i="6"/>
  <c r="AP298" i="6"/>
  <c r="AO298" i="6"/>
  <c r="AM298" i="6"/>
  <c r="AL298" i="6"/>
  <c r="AJ298" i="6"/>
  <c r="AI298" i="6"/>
  <c r="AG298" i="6"/>
  <c r="AF298" i="6"/>
  <c r="AE298" i="6"/>
  <c r="AC298" i="6"/>
  <c r="AB298" i="6"/>
  <c r="AA298" i="6"/>
  <c r="Y298" i="6"/>
  <c r="X298" i="6"/>
  <c r="W298" i="6"/>
  <c r="U298" i="6"/>
  <c r="T298" i="6"/>
  <c r="S298" i="6"/>
  <c r="Q298" i="6"/>
  <c r="P298" i="6"/>
  <c r="O298" i="6"/>
  <c r="N298" i="6"/>
  <c r="L298" i="6"/>
  <c r="K298" i="6"/>
  <c r="J298" i="6"/>
  <c r="I298" i="6"/>
  <c r="H298" i="6"/>
  <c r="G298" i="6"/>
  <c r="F298" i="6"/>
  <c r="E298" i="6"/>
  <c r="A298" i="6"/>
  <c r="AS297" i="6"/>
  <c r="AR297" i="6"/>
  <c r="AP297" i="6"/>
  <c r="AO297" i="6"/>
  <c r="AM297" i="6"/>
  <c r="AL297" i="6"/>
  <c r="AJ297" i="6"/>
  <c r="AI297" i="6"/>
  <c r="AG297" i="6"/>
  <c r="AF297" i="6"/>
  <c r="AE297" i="6"/>
  <c r="AC297" i="6"/>
  <c r="AB297" i="6"/>
  <c r="AA297" i="6"/>
  <c r="Y297" i="6"/>
  <c r="X297" i="6"/>
  <c r="W297" i="6"/>
  <c r="U297" i="6"/>
  <c r="T297" i="6"/>
  <c r="S297" i="6"/>
  <c r="Q297" i="6"/>
  <c r="P297" i="6"/>
  <c r="O297" i="6"/>
  <c r="N297" i="6"/>
  <c r="L297" i="6"/>
  <c r="K297" i="6"/>
  <c r="J297" i="6"/>
  <c r="I297" i="6"/>
  <c r="H297" i="6"/>
  <c r="G297" i="6"/>
  <c r="F297" i="6"/>
  <c r="E297" i="6"/>
  <c r="A297" i="6"/>
  <c r="AS296" i="6"/>
  <c r="AR296" i="6"/>
  <c r="AP296" i="6"/>
  <c r="AO296" i="6"/>
  <c r="AM296" i="6"/>
  <c r="AL296" i="6"/>
  <c r="AJ296" i="6"/>
  <c r="AI296" i="6"/>
  <c r="AG296" i="6"/>
  <c r="AF296" i="6"/>
  <c r="AE296" i="6"/>
  <c r="AC296" i="6"/>
  <c r="AB296" i="6"/>
  <c r="AA296" i="6"/>
  <c r="Y296" i="6"/>
  <c r="X296" i="6"/>
  <c r="W296" i="6"/>
  <c r="U296" i="6"/>
  <c r="T296" i="6"/>
  <c r="S296" i="6"/>
  <c r="Q296" i="6"/>
  <c r="P296" i="6"/>
  <c r="O296" i="6"/>
  <c r="N296" i="6"/>
  <c r="L296" i="6"/>
  <c r="K296" i="6"/>
  <c r="J296" i="6"/>
  <c r="I296" i="6"/>
  <c r="H296" i="6"/>
  <c r="G296" i="6"/>
  <c r="F296" i="6"/>
  <c r="E296" i="6"/>
  <c r="A296" i="6"/>
  <c r="AS295" i="6"/>
  <c r="AR295" i="6"/>
  <c r="AP295" i="6"/>
  <c r="AO295" i="6"/>
  <c r="AM295" i="6"/>
  <c r="AL295" i="6"/>
  <c r="AJ295" i="6"/>
  <c r="AI295" i="6"/>
  <c r="AG295" i="6"/>
  <c r="AF295" i="6"/>
  <c r="AE295" i="6"/>
  <c r="AC295" i="6"/>
  <c r="AB295" i="6"/>
  <c r="AA295" i="6"/>
  <c r="Y295" i="6"/>
  <c r="X295" i="6"/>
  <c r="W295" i="6"/>
  <c r="U295" i="6"/>
  <c r="T295" i="6"/>
  <c r="S295" i="6"/>
  <c r="Q295" i="6"/>
  <c r="P295" i="6"/>
  <c r="O295" i="6"/>
  <c r="N295" i="6"/>
  <c r="L295" i="6"/>
  <c r="K295" i="6"/>
  <c r="J295" i="6"/>
  <c r="I295" i="6"/>
  <c r="H295" i="6"/>
  <c r="G295" i="6"/>
  <c r="F295" i="6"/>
  <c r="E295" i="6"/>
  <c r="A295" i="6"/>
  <c r="AS294" i="6"/>
  <c r="AR294" i="6"/>
  <c r="AP294" i="6"/>
  <c r="AO294" i="6"/>
  <c r="AM294" i="6"/>
  <c r="AL294" i="6"/>
  <c r="AJ294" i="6"/>
  <c r="AI294" i="6"/>
  <c r="AG294" i="6"/>
  <c r="AF294" i="6"/>
  <c r="AE294" i="6"/>
  <c r="AC294" i="6"/>
  <c r="AB294" i="6"/>
  <c r="AA294" i="6"/>
  <c r="Y294" i="6"/>
  <c r="X294" i="6"/>
  <c r="W294" i="6"/>
  <c r="U294" i="6"/>
  <c r="T294" i="6"/>
  <c r="S294" i="6"/>
  <c r="Q294" i="6"/>
  <c r="P294" i="6"/>
  <c r="O294" i="6"/>
  <c r="N294" i="6"/>
  <c r="L294" i="6"/>
  <c r="K294" i="6"/>
  <c r="J294" i="6"/>
  <c r="I294" i="6"/>
  <c r="H294" i="6"/>
  <c r="G294" i="6"/>
  <c r="F294" i="6"/>
  <c r="E294" i="6"/>
  <c r="A294" i="6"/>
  <c r="AS293" i="6"/>
  <c r="AR293" i="6"/>
  <c r="AP293" i="6"/>
  <c r="AO293" i="6"/>
  <c r="AM293" i="6"/>
  <c r="AL293" i="6"/>
  <c r="AJ293" i="6"/>
  <c r="AI293" i="6"/>
  <c r="AG293" i="6"/>
  <c r="AF293" i="6"/>
  <c r="AE293" i="6"/>
  <c r="AC293" i="6"/>
  <c r="AB293" i="6"/>
  <c r="AA293" i="6"/>
  <c r="Y293" i="6"/>
  <c r="X293" i="6"/>
  <c r="W293" i="6"/>
  <c r="U293" i="6"/>
  <c r="T293" i="6"/>
  <c r="S293" i="6"/>
  <c r="Q293" i="6"/>
  <c r="P293" i="6"/>
  <c r="O293" i="6"/>
  <c r="N293" i="6"/>
  <c r="L293" i="6"/>
  <c r="K293" i="6"/>
  <c r="J293" i="6"/>
  <c r="I293" i="6"/>
  <c r="H293" i="6"/>
  <c r="G293" i="6"/>
  <c r="F293" i="6"/>
  <c r="E293" i="6"/>
  <c r="A293" i="6"/>
  <c r="AS292" i="6"/>
  <c r="AR292" i="6"/>
  <c r="AP292" i="6"/>
  <c r="AO292" i="6"/>
  <c r="AM292" i="6"/>
  <c r="AL292" i="6"/>
  <c r="AJ292" i="6"/>
  <c r="AI292" i="6"/>
  <c r="AG292" i="6"/>
  <c r="AF292" i="6"/>
  <c r="AE292" i="6"/>
  <c r="AC292" i="6"/>
  <c r="AB292" i="6"/>
  <c r="AA292" i="6"/>
  <c r="Y292" i="6"/>
  <c r="X292" i="6"/>
  <c r="W292" i="6"/>
  <c r="U292" i="6"/>
  <c r="T292" i="6"/>
  <c r="S292" i="6"/>
  <c r="Q292" i="6"/>
  <c r="P292" i="6"/>
  <c r="O292" i="6"/>
  <c r="N292" i="6"/>
  <c r="L292" i="6"/>
  <c r="K292" i="6"/>
  <c r="J292" i="6"/>
  <c r="I292" i="6"/>
  <c r="H292" i="6"/>
  <c r="G292" i="6"/>
  <c r="F292" i="6"/>
  <c r="E292" i="6"/>
  <c r="A292" i="6"/>
  <c r="AS291" i="6"/>
  <c r="AR291" i="6"/>
  <c r="AP291" i="6"/>
  <c r="AO291" i="6"/>
  <c r="AM291" i="6"/>
  <c r="AL291" i="6"/>
  <c r="AJ291" i="6"/>
  <c r="AI291" i="6"/>
  <c r="AG291" i="6"/>
  <c r="AF291" i="6"/>
  <c r="AE291" i="6"/>
  <c r="AC291" i="6"/>
  <c r="AB291" i="6"/>
  <c r="AA291" i="6"/>
  <c r="Y291" i="6"/>
  <c r="X291" i="6"/>
  <c r="W291" i="6"/>
  <c r="U291" i="6"/>
  <c r="T291" i="6"/>
  <c r="S291" i="6"/>
  <c r="Q291" i="6"/>
  <c r="P291" i="6"/>
  <c r="O291" i="6"/>
  <c r="N291" i="6"/>
  <c r="L291" i="6"/>
  <c r="K291" i="6"/>
  <c r="J291" i="6"/>
  <c r="I291" i="6"/>
  <c r="H291" i="6"/>
  <c r="G291" i="6"/>
  <c r="F291" i="6"/>
  <c r="E291" i="6"/>
  <c r="A291" i="6"/>
  <c r="AS290" i="6"/>
  <c r="AR290" i="6"/>
  <c r="AP290" i="6"/>
  <c r="AO290" i="6"/>
  <c r="AM290" i="6"/>
  <c r="AL290" i="6"/>
  <c r="AJ290" i="6"/>
  <c r="AI290" i="6"/>
  <c r="AG290" i="6"/>
  <c r="AF290" i="6"/>
  <c r="AE290" i="6"/>
  <c r="AC290" i="6"/>
  <c r="AB290" i="6"/>
  <c r="AA290" i="6"/>
  <c r="Y290" i="6"/>
  <c r="X290" i="6"/>
  <c r="W290" i="6"/>
  <c r="U290" i="6"/>
  <c r="T290" i="6"/>
  <c r="S290" i="6"/>
  <c r="Q290" i="6"/>
  <c r="P290" i="6"/>
  <c r="O290" i="6"/>
  <c r="N290" i="6"/>
  <c r="L290" i="6"/>
  <c r="K290" i="6"/>
  <c r="J290" i="6"/>
  <c r="I290" i="6"/>
  <c r="H290" i="6"/>
  <c r="G290" i="6"/>
  <c r="F290" i="6"/>
  <c r="E290" i="6"/>
  <c r="A290" i="6"/>
  <c r="AS289" i="6"/>
  <c r="AR289" i="6"/>
  <c r="AP289" i="6"/>
  <c r="AO289" i="6"/>
  <c r="AM289" i="6"/>
  <c r="AL289" i="6"/>
  <c r="AJ289" i="6"/>
  <c r="AI289" i="6"/>
  <c r="AG289" i="6"/>
  <c r="AF289" i="6"/>
  <c r="AE289" i="6"/>
  <c r="AC289" i="6"/>
  <c r="AB289" i="6"/>
  <c r="AA289" i="6"/>
  <c r="Y289" i="6"/>
  <c r="X289" i="6"/>
  <c r="W289" i="6"/>
  <c r="U289" i="6"/>
  <c r="T289" i="6"/>
  <c r="S289" i="6"/>
  <c r="Q289" i="6"/>
  <c r="P289" i="6"/>
  <c r="O289" i="6"/>
  <c r="N289" i="6"/>
  <c r="L289" i="6"/>
  <c r="K289" i="6"/>
  <c r="J289" i="6"/>
  <c r="I289" i="6"/>
  <c r="H289" i="6"/>
  <c r="G289" i="6"/>
  <c r="F289" i="6"/>
  <c r="E289" i="6"/>
  <c r="A289" i="6"/>
  <c r="AS288" i="6"/>
  <c r="AR288" i="6"/>
  <c r="AP288" i="6"/>
  <c r="AO288" i="6"/>
  <c r="AM288" i="6"/>
  <c r="AL288" i="6"/>
  <c r="AJ288" i="6"/>
  <c r="AI288" i="6"/>
  <c r="AG288" i="6"/>
  <c r="AF288" i="6"/>
  <c r="AE288" i="6"/>
  <c r="AC288" i="6"/>
  <c r="AB288" i="6"/>
  <c r="AA288" i="6"/>
  <c r="Y288" i="6"/>
  <c r="X288" i="6"/>
  <c r="W288" i="6"/>
  <c r="U288" i="6"/>
  <c r="T288" i="6"/>
  <c r="S288" i="6"/>
  <c r="Q288" i="6"/>
  <c r="P288" i="6"/>
  <c r="O288" i="6"/>
  <c r="N288" i="6"/>
  <c r="L288" i="6"/>
  <c r="K288" i="6"/>
  <c r="J288" i="6"/>
  <c r="I288" i="6"/>
  <c r="H288" i="6"/>
  <c r="G288" i="6"/>
  <c r="F288" i="6"/>
  <c r="E288" i="6"/>
  <c r="A288" i="6"/>
  <c r="AS287" i="6"/>
  <c r="AR287" i="6"/>
  <c r="AP287" i="6"/>
  <c r="AO287" i="6"/>
  <c r="AM287" i="6"/>
  <c r="AL287" i="6"/>
  <c r="AJ287" i="6"/>
  <c r="AI287" i="6"/>
  <c r="AG287" i="6"/>
  <c r="AF287" i="6"/>
  <c r="AE287" i="6"/>
  <c r="AC287" i="6"/>
  <c r="AB287" i="6"/>
  <c r="AA287" i="6"/>
  <c r="Y287" i="6"/>
  <c r="X287" i="6"/>
  <c r="W287" i="6"/>
  <c r="U287" i="6"/>
  <c r="T287" i="6"/>
  <c r="S287" i="6"/>
  <c r="Q287" i="6"/>
  <c r="P287" i="6"/>
  <c r="O287" i="6"/>
  <c r="N287" i="6"/>
  <c r="L287" i="6"/>
  <c r="K287" i="6"/>
  <c r="J287" i="6"/>
  <c r="I287" i="6"/>
  <c r="H287" i="6"/>
  <c r="G287" i="6"/>
  <c r="F287" i="6"/>
  <c r="E287" i="6"/>
  <c r="A287" i="6"/>
  <c r="AS286" i="6"/>
  <c r="AR286" i="6"/>
  <c r="AP286" i="6"/>
  <c r="AO286" i="6"/>
  <c r="AM286" i="6"/>
  <c r="AL286" i="6"/>
  <c r="AJ286" i="6"/>
  <c r="AI286" i="6"/>
  <c r="AG286" i="6"/>
  <c r="AF286" i="6"/>
  <c r="AE286" i="6"/>
  <c r="AC286" i="6"/>
  <c r="AB286" i="6"/>
  <c r="AA286" i="6"/>
  <c r="Y286" i="6"/>
  <c r="X286" i="6"/>
  <c r="W286" i="6"/>
  <c r="U286" i="6"/>
  <c r="T286" i="6"/>
  <c r="S286" i="6"/>
  <c r="Q286" i="6"/>
  <c r="P286" i="6"/>
  <c r="O286" i="6"/>
  <c r="N286" i="6"/>
  <c r="L286" i="6"/>
  <c r="K286" i="6"/>
  <c r="J286" i="6"/>
  <c r="I286" i="6"/>
  <c r="H286" i="6"/>
  <c r="G286" i="6"/>
  <c r="F286" i="6"/>
  <c r="E286" i="6"/>
  <c r="A286" i="6"/>
  <c r="AS285" i="6"/>
  <c r="AR285" i="6"/>
  <c r="AP285" i="6"/>
  <c r="AO285" i="6"/>
  <c r="AM285" i="6"/>
  <c r="AL285" i="6"/>
  <c r="AJ285" i="6"/>
  <c r="AI285" i="6"/>
  <c r="AG285" i="6"/>
  <c r="AF285" i="6"/>
  <c r="AE285" i="6"/>
  <c r="AC285" i="6"/>
  <c r="AB285" i="6"/>
  <c r="AA285" i="6"/>
  <c r="Y285" i="6"/>
  <c r="X285" i="6"/>
  <c r="W285" i="6"/>
  <c r="U285" i="6"/>
  <c r="T285" i="6"/>
  <c r="S285" i="6"/>
  <c r="Q285" i="6"/>
  <c r="P285" i="6"/>
  <c r="O285" i="6"/>
  <c r="N285" i="6"/>
  <c r="L285" i="6"/>
  <c r="K285" i="6"/>
  <c r="J285" i="6"/>
  <c r="I285" i="6"/>
  <c r="H285" i="6"/>
  <c r="G285" i="6"/>
  <c r="F285" i="6"/>
  <c r="E285" i="6"/>
  <c r="A285" i="6"/>
  <c r="AS284" i="6"/>
  <c r="AR284" i="6"/>
  <c r="AP284" i="6"/>
  <c r="AO284" i="6"/>
  <c r="AM284" i="6"/>
  <c r="AL284" i="6"/>
  <c r="AJ284" i="6"/>
  <c r="AI284" i="6"/>
  <c r="AG284" i="6"/>
  <c r="AF284" i="6"/>
  <c r="AE284" i="6"/>
  <c r="AC284" i="6"/>
  <c r="AB284" i="6"/>
  <c r="AA284" i="6"/>
  <c r="Y284" i="6"/>
  <c r="X284" i="6"/>
  <c r="W284" i="6"/>
  <c r="U284" i="6"/>
  <c r="T284" i="6"/>
  <c r="S284" i="6"/>
  <c r="Q284" i="6"/>
  <c r="P284" i="6"/>
  <c r="O284" i="6"/>
  <c r="N284" i="6"/>
  <c r="L284" i="6"/>
  <c r="K284" i="6"/>
  <c r="J284" i="6"/>
  <c r="I284" i="6"/>
  <c r="H284" i="6"/>
  <c r="G284" i="6"/>
  <c r="F284" i="6"/>
  <c r="E284" i="6"/>
  <c r="A284" i="6"/>
  <c r="AS283" i="6"/>
  <c r="AR283" i="6"/>
  <c r="AP283" i="6"/>
  <c r="AO283" i="6"/>
  <c r="AM283" i="6"/>
  <c r="AL283" i="6"/>
  <c r="AJ283" i="6"/>
  <c r="AI283" i="6"/>
  <c r="AG283" i="6"/>
  <c r="AF283" i="6"/>
  <c r="AE283" i="6"/>
  <c r="AC283" i="6"/>
  <c r="AB283" i="6"/>
  <c r="AA283" i="6"/>
  <c r="Y283" i="6"/>
  <c r="X283" i="6"/>
  <c r="W283" i="6"/>
  <c r="U283" i="6"/>
  <c r="T283" i="6"/>
  <c r="S283" i="6"/>
  <c r="Q283" i="6"/>
  <c r="P283" i="6"/>
  <c r="O283" i="6"/>
  <c r="N283" i="6"/>
  <c r="L283" i="6"/>
  <c r="K283" i="6"/>
  <c r="J283" i="6"/>
  <c r="I283" i="6"/>
  <c r="H283" i="6"/>
  <c r="G283" i="6"/>
  <c r="F283" i="6"/>
  <c r="E283" i="6"/>
  <c r="A283" i="6"/>
  <c r="AS282" i="6"/>
  <c r="AR282" i="6"/>
  <c r="AP282" i="6"/>
  <c r="AO282" i="6"/>
  <c r="AM282" i="6"/>
  <c r="AL282" i="6"/>
  <c r="AJ282" i="6"/>
  <c r="AI282" i="6"/>
  <c r="AG282" i="6"/>
  <c r="AF282" i="6"/>
  <c r="AE282" i="6"/>
  <c r="AC282" i="6"/>
  <c r="AB282" i="6"/>
  <c r="AA282" i="6"/>
  <c r="Y282" i="6"/>
  <c r="X282" i="6"/>
  <c r="W282" i="6"/>
  <c r="U282" i="6"/>
  <c r="T282" i="6"/>
  <c r="S282" i="6"/>
  <c r="Q282" i="6"/>
  <c r="P282" i="6"/>
  <c r="O282" i="6"/>
  <c r="N282" i="6"/>
  <c r="L282" i="6"/>
  <c r="K282" i="6"/>
  <c r="J282" i="6"/>
  <c r="I282" i="6"/>
  <c r="H282" i="6"/>
  <c r="G282" i="6"/>
  <c r="F282" i="6"/>
  <c r="E282" i="6"/>
  <c r="A282" i="6"/>
  <c r="AS281" i="6"/>
  <c r="AR281" i="6"/>
  <c r="AP281" i="6"/>
  <c r="AO281" i="6"/>
  <c r="AM281" i="6"/>
  <c r="AL281" i="6"/>
  <c r="AJ281" i="6"/>
  <c r="AI281" i="6"/>
  <c r="AG281" i="6"/>
  <c r="AF281" i="6"/>
  <c r="AE281" i="6"/>
  <c r="AC281" i="6"/>
  <c r="AB281" i="6"/>
  <c r="AA281" i="6"/>
  <c r="Y281" i="6"/>
  <c r="X281" i="6"/>
  <c r="W281" i="6"/>
  <c r="U281" i="6"/>
  <c r="T281" i="6"/>
  <c r="S281" i="6"/>
  <c r="Q281" i="6"/>
  <c r="P281" i="6"/>
  <c r="O281" i="6"/>
  <c r="N281" i="6"/>
  <c r="L281" i="6"/>
  <c r="K281" i="6"/>
  <c r="J281" i="6"/>
  <c r="I281" i="6"/>
  <c r="H281" i="6"/>
  <c r="G281" i="6"/>
  <c r="F281" i="6"/>
  <c r="E281" i="6"/>
  <c r="A281" i="6"/>
  <c r="AS280" i="6"/>
  <c r="AR280" i="6"/>
  <c r="AP280" i="6"/>
  <c r="AO280" i="6"/>
  <c r="AM280" i="6"/>
  <c r="AL280" i="6"/>
  <c r="AJ280" i="6"/>
  <c r="AI280" i="6"/>
  <c r="AG280" i="6"/>
  <c r="AF280" i="6"/>
  <c r="AE280" i="6"/>
  <c r="AC280" i="6"/>
  <c r="AB280" i="6"/>
  <c r="AA280" i="6"/>
  <c r="Y280" i="6"/>
  <c r="X280" i="6"/>
  <c r="W280" i="6"/>
  <c r="U280" i="6"/>
  <c r="T280" i="6"/>
  <c r="S280" i="6"/>
  <c r="Q280" i="6"/>
  <c r="P280" i="6"/>
  <c r="O280" i="6"/>
  <c r="N280" i="6"/>
  <c r="L280" i="6"/>
  <c r="K280" i="6"/>
  <c r="J280" i="6"/>
  <c r="I280" i="6"/>
  <c r="H280" i="6"/>
  <c r="G280" i="6"/>
  <c r="F280" i="6"/>
  <c r="E280" i="6"/>
  <c r="A280" i="6"/>
  <c r="AS279" i="6"/>
  <c r="AR279" i="6"/>
  <c r="AP279" i="6"/>
  <c r="AO279" i="6"/>
  <c r="AM279" i="6"/>
  <c r="AL279" i="6"/>
  <c r="AJ279" i="6"/>
  <c r="AI279" i="6"/>
  <c r="AG279" i="6"/>
  <c r="AF279" i="6"/>
  <c r="AE279" i="6"/>
  <c r="AC279" i="6"/>
  <c r="AB279" i="6"/>
  <c r="AA279" i="6"/>
  <c r="Y279" i="6"/>
  <c r="X279" i="6"/>
  <c r="W279" i="6"/>
  <c r="U279" i="6"/>
  <c r="T279" i="6"/>
  <c r="S279" i="6"/>
  <c r="Q279" i="6"/>
  <c r="P279" i="6"/>
  <c r="O279" i="6"/>
  <c r="N279" i="6"/>
  <c r="L279" i="6"/>
  <c r="K279" i="6"/>
  <c r="J279" i="6"/>
  <c r="I279" i="6"/>
  <c r="H279" i="6"/>
  <c r="G279" i="6"/>
  <c r="F279" i="6"/>
  <c r="E279" i="6"/>
  <c r="A279" i="6"/>
  <c r="AS278" i="6"/>
  <c r="AR278" i="6"/>
  <c r="AP278" i="6"/>
  <c r="AO278" i="6"/>
  <c r="AM278" i="6"/>
  <c r="AL278" i="6"/>
  <c r="AJ278" i="6"/>
  <c r="AI278" i="6"/>
  <c r="AG278" i="6"/>
  <c r="AF278" i="6"/>
  <c r="AE278" i="6"/>
  <c r="AC278" i="6"/>
  <c r="AB278" i="6"/>
  <c r="AA278" i="6"/>
  <c r="Y278" i="6"/>
  <c r="X278" i="6"/>
  <c r="W278" i="6"/>
  <c r="U278" i="6"/>
  <c r="T278" i="6"/>
  <c r="S278" i="6"/>
  <c r="Q278" i="6"/>
  <c r="P278" i="6"/>
  <c r="O278" i="6"/>
  <c r="N278" i="6"/>
  <c r="L278" i="6"/>
  <c r="K278" i="6"/>
  <c r="J278" i="6"/>
  <c r="I278" i="6"/>
  <c r="H278" i="6"/>
  <c r="G278" i="6"/>
  <c r="F278" i="6"/>
  <c r="E278" i="6"/>
  <c r="A278" i="6"/>
  <c r="AS277" i="6"/>
  <c r="AR277" i="6"/>
  <c r="AP277" i="6"/>
  <c r="AO277" i="6"/>
  <c r="AM277" i="6"/>
  <c r="AL277" i="6"/>
  <c r="AJ277" i="6"/>
  <c r="AI277" i="6"/>
  <c r="AG277" i="6"/>
  <c r="AF277" i="6"/>
  <c r="AE277" i="6"/>
  <c r="AC277" i="6"/>
  <c r="AB277" i="6"/>
  <c r="AA277" i="6"/>
  <c r="Y277" i="6"/>
  <c r="X277" i="6"/>
  <c r="W277" i="6"/>
  <c r="U277" i="6"/>
  <c r="T277" i="6"/>
  <c r="S277" i="6"/>
  <c r="Q277" i="6"/>
  <c r="P277" i="6"/>
  <c r="O277" i="6"/>
  <c r="N277" i="6"/>
  <c r="L277" i="6"/>
  <c r="K277" i="6"/>
  <c r="J277" i="6"/>
  <c r="I277" i="6"/>
  <c r="H277" i="6"/>
  <c r="G277" i="6"/>
  <c r="F277" i="6"/>
  <c r="E277" i="6"/>
  <c r="A277" i="6"/>
  <c r="AS276" i="6"/>
  <c r="AR276" i="6"/>
  <c r="AP276" i="6"/>
  <c r="AO276" i="6"/>
  <c r="AM276" i="6"/>
  <c r="AL276" i="6"/>
  <c r="AJ276" i="6"/>
  <c r="AI276" i="6"/>
  <c r="AG276" i="6"/>
  <c r="AF276" i="6"/>
  <c r="AE276" i="6"/>
  <c r="AC276" i="6"/>
  <c r="AB276" i="6"/>
  <c r="AA276" i="6"/>
  <c r="Y276" i="6"/>
  <c r="X276" i="6"/>
  <c r="W276" i="6"/>
  <c r="U276" i="6"/>
  <c r="T276" i="6"/>
  <c r="S276" i="6"/>
  <c r="Q276" i="6"/>
  <c r="P276" i="6"/>
  <c r="O276" i="6"/>
  <c r="N276" i="6"/>
  <c r="L276" i="6"/>
  <c r="K276" i="6"/>
  <c r="J276" i="6"/>
  <c r="I276" i="6"/>
  <c r="H276" i="6"/>
  <c r="G276" i="6"/>
  <c r="F276" i="6"/>
  <c r="E276" i="6"/>
  <c r="A276" i="6"/>
  <c r="AS275" i="6"/>
  <c r="AR275" i="6"/>
  <c r="AP275" i="6"/>
  <c r="AO275" i="6"/>
  <c r="AM275" i="6"/>
  <c r="AL275" i="6"/>
  <c r="AJ275" i="6"/>
  <c r="AI275" i="6"/>
  <c r="AG275" i="6"/>
  <c r="AF275" i="6"/>
  <c r="AE275" i="6"/>
  <c r="AC275" i="6"/>
  <c r="AB275" i="6"/>
  <c r="AA275" i="6"/>
  <c r="Y275" i="6"/>
  <c r="X275" i="6"/>
  <c r="W275" i="6"/>
  <c r="U275" i="6"/>
  <c r="T275" i="6"/>
  <c r="S275" i="6"/>
  <c r="Q275" i="6"/>
  <c r="P275" i="6"/>
  <c r="O275" i="6"/>
  <c r="N275" i="6"/>
  <c r="L275" i="6"/>
  <c r="K275" i="6"/>
  <c r="J275" i="6"/>
  <c r="I275" i="6"/>
  <c r="H275" i="6"/>
  <c r="G275" i="6"/>
  <c r="F275" i="6"/>
  <c r="E275" i="6"/>
  <c r="A275" i="6"/>
  <c r="AS274" i="6"/>
  <c r="AR274" i="6"/>
  <c r="AP274" i="6"/>
  <c r="AO274" i="6"/>
  <c r="AM274" i="6"/>
  <c r="AL274" i="6"/>
  <c r="AJ274" i="6"/>
  <c r="AI274" i="6"/>
  <c r="AG274" i="6"/>
  <c r="AF274" i="6"/>
  <c r="AE274" i="6"/>
  <c r="AC274" i="6"/>
  <c r="AB274" i="6"/>
  <c r="AA274" i="6"/>
  <c r="Y274" i="6"/>
  <c r="X274" i="6"/>
  <c r="W274" i="6"/>
  <c r="U274" i="6"/>
  <c r="T274" i="6"/>
  <c r="S274" i="6"/>
  <c r="Q274" i="6"/>
  <c r="P274" i="6"/>
  <c r="O274" i="6"/>
  <c r="N274" i="6"/>
  <c r="L274" i="6"/>
  <c r="K274" i="6"/>
  <c r="J274" i="6"/>
  <c r="I274" i="6"/>
  <c r="H274" i="6"/>
  <c r="G274" i="6"/>
  <c r="F274" i="6"/>
  <c r="E274" i="6"/>
  <c r="A274" i="6"/>
  <c r="AS273" i="6"/>
  <c r="AR273" i="6"/>
  <c r="AP273" i="6"/>
  <c r="AO273" i="6"/>
  <c r="AM273" i="6"/>
  <c r="AL273" i="6"/>
  <c r="AJ273" i="6"/>
  <c r="AI273" i="6"/>
  <c r="AG273" i="6"/>
  <c r="AF273" i="6"/>
  <c r="AE273" i="6"/>
  <c r="AC273" i="6"/>
  <c r="AB273" i="6"/>
  <c r="AA273" i="6"/>
  <c r="Y273" i="6"/>
  <c r="X273" i="6"/>
  <c r="W273" i="6"/>
  <c r="U273" i="6"/>
  <c r="T273" i="6"/>
  <c r="S273" i="6"/>
  <c r="Q273" i="6"/>
  <c r="P273" i="6"/>
  <c r="O273" i="6"/>
  <c r="N273" i="6"/>
  <c r="L273" i="6"/>
  <c r="K273" i="6"/>
  <c r="J273" i="6"/>
  <c r="I273" i="6"/>
  <c r="H273" i="6"/>
  <c r="G273" i="6"/>
  <c r="F273" i="6"/>
  <c r="E273" i="6"/>
  <c r="A273" i="6"/>
  <c r="AS272" i="6"/>
  <c r="AR272" i="6"/>
  <c r="AP272" i="6"/>
  <c r="AO272" i="6"/>
  <c r="AM272" i="6"/>
  <c r="AL272" i="6"/>
  <c r="AJ272" i="6"/>
  <c r="AI272" i="6"/>
  <c r="AG272" i="6"/>
  <c r="AF272" i="6"/>
  <c r="AE272" i="6"/>
  <c r="AC272" i="6"/>
  <c r="AB272" i="6"/>
  <c r="AA272" i="6"/>
  <c r="Y272" i="6"/>
  <c r="X272" i="6"/>
  <c r="W272" i="6"/>
  <c r="U272" i="6"/>
  <c r="T272" i="6"/>
  <c r="S272" i="6"/>
  <c r="Q272" i="6"/>
  <c r="P272" i="6"/>
  <c r="O272" i="6"/>
  <c r="N272" i="6"/>
  <c r="L272" i="6"/>
  <c r="K272" i="6"/>
  <c r="J272" i="6"/>
  <c r="I272" i="6"/>
  <c r="H272" i="6"/>
  <c r="G272" i="6"/>
  <c r="F272" i="6"/>
  <c r="E272" i="6"/>
  <c r="A272" i="6"/>
  <c r="AS271" i="6"/>
  <c r="AR271" i="6"/>
  <c r="AP271" i="6"/>
  <c r="AO271" i="6"/>
  <c r="AM271" i="6"/>
  <c r="AL271" i="6"/>
  <c r="AJ271" i="6"/>
  <c r="AI271" i="6"/>
  <c r="AG271" i="6"/>
  <c r="AF271" i="6"/>
  <c r="AE271" i="6"/>
  <c r="AC271" i="6"/>
  <c r="AB271" i="6"/>
  <c r="AA271" i="6"/>
  <c r="Y271" i="6"/>
  <c r="X271" i="6"/>
  <c r="W271" i="6"/>
  <c r="U271" i="6"/>
  <c r="T271" i="6"/>
  <c r="S271" i="6"/>
  <c r="Q271" i="6"/>
  <c r="P271" i="6"/>
  <c r="O271" i="6"/>
  <c r="N271" i="6"/>
  <c r="L271" i="6"/>
  <c r="K271" i="6"/>
  <c r="J271" i="6"/>
  <c r="I271" i="6"/>
  <c r="H271" i="6"/>
  <c r="G271" i="6"/>
  <c r="F271" i="6"/>
  <c r="E271" i="6"/>
  <c r="A271" i="6"/>
  <c r="AS270" i="6"/>
  <c r="AR270" i="6"/>
  <c r="AP270" i="6"/>
  <c r="AO270" i="6"/>
  <c r="AM270" i="6"/>
  <c r="AL270" i="6"/>
  <c r="AJ270" i="6"/>
  <c r="AI270" i="6"/>
  <c r="AG270" i="6"/>
  <c r="AF270" i="6"/>
  <c r="AE270" i="6"/>
  <c r="AC270" i="6"/>
  <c r="AB270" i="6"/>
  <c r="AA270" i="6"/>
  <c r="Y270" i="6"/>
  <c r="X270" i="6"/>
  <c r="W270" i="6"/>
  <c r="U270" i="6"/>
  <c r="T270" i="6"/>
  <c r="S270" i="6"/>
  <c r="Q270" i="6"/>
  <c r="P270" i="6"/>
  <c r="O270" i="6"/>
  <c r="N270" i="6"/>
  <c r="L270" i="6"/>
  <c r="K270" i="6"/>
  <c r="J270" i="6"/>
  <c r="I270" i="6"/>
  <c r="H270" i="6"/>
  <c r="G270" i="6"/>
  <c r="F270" i="6"/>
  <c r="E270" i="6"/>
  <c r="A270" i="6"/>
  <c r="AS269" i="6"/>
  <c r="AR269" i="6"/>
  <c r="AP269" i="6"/>
  <c r="AO269" i="6"/>
  <c r="AM269" i="6"/>
  <c r="AL269" i="6"/>
  <c r="AJ269" i="6"/>
  <c r="AI269" i="6"/>
  <c r="AG269" i="6"/>
  <c r="AF269" i="6"/>
  <c r="AE269" i="6"/>
  <c r="AC269" i="6"/>
  <c r="AB269" i="6"/>
  <c r="AA269" i="6"/>
  <c r="Y269" i="6"/>
  <c r="X269" i="6"/>
  <c r="W269" i="6"/>
  <c r="U269" i="6"/>
  <c r="T269" i="6"/>
  <c r="S269" i="6"/>
  <c r="Q269" i="6"/>
  <c r="P269" i="6"/>
  <c r="O269" i="6"/>
  <c r="N269" i="6"/>
  <c r="L269" i="6"/>
  <c r="K269" i="6"/>
  <c r="J269" i="6"/>
  <c r="I269" i="6"/>
  <c r="H269" i="6"/>
  <c r="G269" i="6"/>
  <c r="F269" i="6"/>
  <c r="E269" i="6"/>
  <c r="A269" i="6"/>
  <c r="AS268" i="6"/>
  <c r="AR268" i="6"/>
  <c r="AP268" i="6"/>
  <c r="AO268" i="6"/>
  <c r="AM268" i="6"/>
  <c r="AL268" i="6"/>
  <c r="AJ268" i="6"/>
  <c r="AI268" i="6"/>
  <c r="AG268" i="6"/>
  <c r="AF268" i="6"/>
  <c r="AE268" i="6"/>
  <c r="AC268" i="6"/>
  <c r="AB268" i="6"/>
  <c r="AA268" i="6"/>
  <c r="Y268" i="6"/>
  <c r="X268" i="6"/>
  <c r="W268" i="6"/>
  <c r="U268" i="6"/>
  <c r="T268" i="6"/>
  <c r="S268" i="6"/>
  <c r="Q268" i="6"/>
  <c r="P268" i="6"/>
  <c r="O268" i="6"/>
  <c r="N268" i="6"/>
  <c r="L268" i="6"/>
  <c r="K268" i="6"/>
  <c r="J268" i="6"/>
  <c r="I268" i="6"/>
  <c r="H268" i="6"/>
  <c r="G268" i="6"/>
  <c r="F268" i="6"/>
  <c r="E268" i="6"/>
  <c r="A268" i="6"/>
  <c r="AS267" i="6"/>
  <c r="AR267" i="6"/>
  <c r="AP267" i="6"/>
  <c r="AO267" i="6"/>
  <c r="AM267" i="6"/>
  <c r="AL267" i="6"/>
  <c r="AJ267" i="6"/>
  <c r="AI267" i="6"/>
  <c r="AG267" i="6"/>
  <c r="AF267" i="6"/>
  <c r="AE267" i="6"/>
  <c r="AC267" i="6"/>
  <c r="AB267" i="6"/>
  <c r="AA267" i="6"/>
  <c r="Y267" i="6"/>
  <c r="X267" i="6"/>
  <c r="W267" i="6"/>
  <c r="U267" i="6"/>
  <c r="T267" i="6"/>
  <c r="S267" i="6"/>
  <c r="Q267" i="6"/>
  <c r="P267" i="6"/>
  <c r="O267" i="6"/>
  <c r="N267" i="6"/>
  <c r="L267" i="6"/>
  <c r="K267" i="6"/>
  <c r="J267" i="6"/>
  <c r="I267" i="6"/>
  <c r="H267" i="6"/>
  <c r="G267" i="6"/>
  <c r="F267" i="6"/>
  <c r="E267" i="6"/>
  <c r="A267" i="6"/>
  <c r="AS266" i="6"/>
  <c r="AR266" i="6"/>
  <c r="AP266" i="6"/>
  <c r="AO266" i="6"/>
  <c r="AM266" i="6"/>
  <c r="AL266" i="6"/>
  <c r="AJ266" i="6"/>
  <c r="AI266" i="6"/>
  <c r="AG266" i="6"/>
  <c r="AF266" i="6"/>
  <c r="AE266" i="6"/>
  <c r="AC266" i="6"/>
  <c r="AB266" i="6"/>
  <c r="AA266" i="6"/>
  <c r="Y266" i="6"/>
  <c r="X266" i="6"/>
  <c r="W266" i="6"/>
  <c r="U266" i="6"/>
  <c r="T266" i="6"/>
  <c r="S266" i="6"/>
  <c r="Q266" i="6"/>
  <c r="P266" i="6"/>
  <c r="O266" i="6"/>
  <c r="N266" i="6"/>
  <c r="L266" i="6"/>
  <c r="K266" i="6"/>
  <c r="J266" i="6"/>
  <c r="I266" i="6"/>
  <c r="H266" i="6"/>
  <c r="G266" i="6"/>
  <c r="F266" i="6"/>
  <c r="E266" i="6"/>
  <c r="A266" i="6"/>
  <c r="AS265" i="6"/>
  <c r="AR265" i="6"/>
  <c r="AP265" i="6"/>
  <c r="AO265" i="6"/>
  <c r="AM265" i="6"/>
  <c r="AL265" i="6"/>
  <c r="AJ265" i="6"/>
  <c r="AI265" i="6"/>
  <c r="AG265" i="6"/>
  <c r="AF265" i="6"/>
  <c r="AE265" i="6"/>
  <c r="AC265" i="6"/>
  <c r="AB265" i="6"/>
  <c r="AA265" i="6"/>
  <c r="Y265" i="6"/>
  <c r="X265" i="6"/>
  <c r="W265" i="6"/>
  <c r="U265" i="6"/>
  <c r="T265" i="6"/>
  <c r="S265" i="6"/>
  <c r="Q265" i="6"/>
  <c r="P265" i="6"/>
  <c r="O265" i="6"/>
  <c r="N265" i="6"/>
  <c r="L265" i="6"/>
  <c r="K265" i="6"/>
  <c r="J265" i="6"/>
  <c r="I265" i="6"/>
  <c r="H265" i="6"/>
  <c r="G265" i="6"/>
  <c r="F265" i="6"/>
  <c r="E265" i="6"/>
  <c r="A265" i="6"/>
  <c r="AS264" i="6"/>
  <c r="AR264" i="6"/>
  <c r="AP264" i="6"/>
  <c r="AO264" i="6"/>
  <c r="AM264" i="6"/>
  <c r="AL264" i="6"/>
  <c r="AJ264" i="6"/>
  <c r="AI264" i="6"/>
  <c r="AG264" i="6"/>
  <c r="AF264" i="6"/>
  <c r="AE264" i="6"/>
  <c r="AC264" i="6"/>
  <c r="AB264" i="6"/>
  <c r="AA264" i="6"/>
  <c r="Y264" i="6"/>
  <c r="X264" i="6"/>
  <c r="W264" i="6"/>
  <c r="U264" i="6"/>
  <c r="T264" i="6"/>
  <c r="S264" i="6"/>
  <c r="Q264" i="6"/>
  <c r="P264" i="6"/>
  <c r="O264" i="6"/>
  <c r="N264" i="6"/>
  <c r="L264" i="6"/>
  <c r="K264" i="6"/>
  <c r="J264" i="6"/>
  <c r="I264" i="6"/>
  <c r="H264" i="6"/>
  <c r="G264" i="6"/>
  <c r="F264" i="6"/>
  <c r="E264" i="6"/>
  <c r="A264" i="6"/>
  <c r="AS263" i="6"/>
  <c r="AR263" i="6"/>
  <c r="AP263" i="6"/>
  <c r="AO263" i="6"/>
  <c r="AM263" i="6"/>
  <c r="AL263" i="6"/>
  <c r="AJ263" i="6"/>
  <c r="AI263" i="6"/>
  <c r="AG263" i="6"/>
  <c r="AF263" i="6"/>
  <c r="AE263" i="6"/>
  <c r="AC263" i="6"/>
  <c r="AB263" i="6"/>
  <c r="AA263" i="6"/>
  <c r="Y263" i="6"/>
  <c r="X263" i="6"/>
  <c r="W263" i="6"/>
  <c r="U263" i="6"/>
  <c r="T263" i="6"/>
  <c r="S263" i="6"/>
  <c r="Q263" i="6"/>
  <c r="P263" i="6"/>
  <c r="O263" i="6"/>
  <c r="N263" i="6"/>
  <c r="L263" i="6"/>
  <c r="K263" i="6"/>
  <c r="J263" i="6"/>
  <c r="I263" i="6"/>
  <c r="H263" i="6"/>
  <c r="G263" i="6"/>
  <c r="F263" i="6"/>
  <c r="E263" i="6"/>
  <c r="A263" i="6"/>
  <c r="AS262" i="6"/>
  <c r="AR262" i="6"/>
  <c r="AP262" i="6"/>
  <c r="AO262" i="6"/>
  <c r="AM262" i="6"/>
  <c r="AL262" i="6"/>
  <c r="AJ262" i="6"/>
  <c r="AI262" i="6"/>
  <c r="AG262" i="6"/>
  <c r="AF262" i="6"/>
  <c r="AE262" i="6"/>
  <c r="AC262" i="6"/>
  <c r="AB262" i="6"/>
  <c r="AA262" i="6"/>
  <c r="Y262" i="6"/>
  <c r="X262" i="6"/>
  <c r="W262" i="6"/>
  <c r="U262" i="6"/>
  <c r="T262" i="6"/>
  <c r="S262" i="6"/>
  <c r="Q262" i="6"/>
  <c r="P262" i="6"/>
  <c r="O262" i="6"/>
  <c r="N262" i="6"/>
  <c r="L262" i="6"/>
  <c r="K262" i="6"/>
  <c r="J262" i="6"/>
  <c r="I262" i="6"/>
  <c r="H262" i="6"/>
  <c r="G262" i="6"/>
  <c r="F262" i="6"/>
  <c r="E262" i="6"/>
  <c r="A262" i="6"/>
  <c r="AS261" i="6"/>
  <c r="AR261" i="6"/>
  <c r="AP261" i="6"/>
  <c r="AO261" i="6"/>
  <c r="AM261" i="6"/>
  <c r="AL261" i="6"/>
  <c r="AJ261" i="6"/>
  <c r="AI261" i="6"/>
  <c r="AG261" i="6"/>
  <c r="AF261" i="6"/>
  <c r="AE261" i="6"/>
  <c r="AC261" i="6"/>
  <c r="AB261" i="6"/>
  <c r="AA261" i="6"/>
  <c r="Y261" i="6"/>
  <c r="X261" i="6"/>
  <c r="W261" i="6"/>
  <c r="U261" i="6"/>
  <c r="T261" i="6"/>
  <c r="S261" i="6"/>
  <c r="Q261" i="6"/>
  <c r="P261" i="6"/>
  <c r="O261" i="6"/>
  <c r="N261" i="6"/>
  <c r="L261" i="6"/>
  <c r="K261" i="6"/>
  <c r="J261" i="6"/>
  <c r="I261" i="6"/>
  <c r="H261" i="6"/>
  <c r="G261" i="6"/>
  <c r="F261" i="6"/>
  <c r="E261" i="6"/>
  <c r="A261" i="6"/>
  <c r="AS260" i="6"/>
  <c r="AR260" i="6"/>
  <c r="AP260" i="6"/>
  <c r="AO260" i="6"/>
  <c r="AM260" i="6"/>
  <c r="AL260" i="6"/>
  <c r="AJ260" i="6"/>
  <c r="AI260" i="6"/>
  <c r="AG260" i="6"/>
  <c r="AF260" i="6"/>
  <c r="AE260" i="6"/>
  <c r="AC260" i="6"/>
  <c r="AB260" i="6"/>
  <c r="AA260" i="6"/>
  <c r="Y260" i="6"/>
  <c r="X260" i="6"/>
  <c r="W260" i="6"/>
  <c r="U260" i="6"/>
  <c r="T260" i="6"/>
  <c r="S260" i="6"/>
  <c r="Q260" i="6"/>
  <c r="P260" i="6"/>
  <c r="O260" i="6"/>
  <c r="N260" i="6"/>
  <c r="L260" i="6"/>
  <c r="K260" i="6"/>
  <c r="J260" i="6"/>
  <c r="I260" i="6"/>
  <c r="H260" i="6"/>
  <c r="G260" i="6"/>
  <c r="F260" i="6"/>
  <c r="E260" i="6"/>
  <c r="A260" i="6"/>
  <c r="AS259" i="6"/>
  <c r="AR259" i="6"/>
  <c r="AP259" i="6"/>
  <c r="AO259" i="6"/>
  <c r="AM259" i="6"/>
  <c r="AL259" i="6"/>
  <c r="AJ259" i="6"/>
  <c r="AI259" i="6"/>
  <c r="AG259" i="6"/>
  <c r="AF259" i="6"/>
  <c r="AE259" i="6"/>
  <c r="AC259" i="6"/>
  <c r="AB259" i="6"/>
  <c r="AA259" i="6"/>
  <c r="Y259" i="6"/>
  <c r="X259" i="6"/>
  <c r="W259" i="6"/>
  <c r="U259" i="6"/>
  <c r="T259" i="6"/>
  <c r="S259" i="6"/>
  <c r="Q259" i="6"/>
  <c r="P259" i="6"/>
  <c r="O259" i="6"/>
  <c r="N259" i="6"/>
  <c r="L259" i="6"/>
  <c r="K259" i="6"/>
  <c r="J259" i="6"/>
  <c r="I259" i="6"/>
  <c r="H259" i="6"/>
  <c r="G259" i="6"/>
  <c r="F259" i="6"/>
  <c r="E259" i="6"/>
  <c r="A259" i="6"/>
  <c r="AS258" i="6"/>
  <c r="AR258" i="6"/>
  <c r="AP258" i="6"/>
  <c r="AO258" i="6"/>
  <c r="AM258" i="6"/>
  <c r="AL258" i="6"/>
  <c r="AJ258" i="6"/>
  <c r="AI258" i="6"/>
  <c r="AG258" i="6"/>
  <c r="AF258" i="6"/>
  <c r="AE258" i="6"/>
  <c r="AC258" i="6"/>
  <c r="AB258" i="6"/>
  <c r="AA258" i="6"/>
  <c r="Y258" i="6"/>
  <c r="X258" i="6"/>
  <c r="W258" i="6"/>
  <c r="U258" i="6"/>
  <c r="T258" i="6"/>
  <c r="S258" i="6"/>
  <c r="Q258" i="6"/>
  <c r="P258" i="6"/>
  <c r="O258" i="6"/>
  <c r="N258" i="6"/>
  <c r="L258" i="6"/>
  <c r="K258" i="6"/>
  <c r="J258" i="6"/>
  <c r="I258" i="6"/>
  <c r="H258" i="6"/>
  <c r="G258" i="6"/>
  <c r="F258" i="6"/>
  <c r="E258" i="6"/>
  <c r="A258" i="6"/>
  <c r="AS257" i="6"/>
  <c r="AR257" i="6"/>
  <c r="AP257" i="6"/>
  <c r="AO257" i="6"/>
  <c r="AM257" i="6"/>
  <c r="AL257" i="6"/>
  <c r="AJ257" i="6"/>
  <c r="AI257" i="6"/>
  <c r="AG257" i="6"/>
  <c r="AF257" i="6"/>
  <c r="AE257" i="6"/>
  <c r="AC257" i="6"/>
  <c r="AB257" i="6"/>
  <c r="AA257" i="6"/>
  <c r="Y257" i="6"/>
  <c r="X257" i="6"/>
  <c r="W257" i="6"/>
  <c r="U257" i="6"/>
  <c r="T257" i="6"/>
  <c r="S257" i="6"/>
  <c r="Q257" i="6"/>
  <c r="P257" i="6"/>
  <c r="O257" i="6"/>
  <c r="N257" i="6"/>
  <c r="L257" i="6"/>
  <c r="K257" i="6"/>
  <c r="J257" i="6"/>
  <c r="I257" i="6"/>
  <c r="H257" i="6"/>
  <c r="G257" i="6"/>
  <c r="F257" i="6"/>
  <c r="E257" i="6"/>
  <c r="A257" i="6"/>
  <c r="AS256" i="6"/>
  <c r="AR256" i="6"/>
  <c r="AP256" i="6"/>
  <c r="AO256" i="6"/>
  <c r="AM256" i="6"/>
  <c r="AL256" i="6"/>
  <c r="AJ256" i="6"/>
  <c r="AI256" i="6"/>
  <c r="AG256" i="6"/>
  <c r="AF256" i="6"/>
  <c r="AE256" i="6"/>
  <c r="AC256" i="6"/>
  <c r="AB256" i="6"/>
  <c r="AA256" i="6"/>
  <c r="Y256" i="6"/>
  <c r="X256" i="6"/>
  <c r="W256" i="6"/>
  <c r="U256" i="6"/>
  <c r="T256" i="6"/>
  <c r="S256" i="6"/>
  <c r="Q256" i="6"/>
  <c r="P256" i="6"/>
  <c r="O256" i="6"/>
  <c r="N256" i="6"/>
  <c r="L256" i="6"/>
  <c r="K256" i="6"/>
  <c r="J256" i="6"/>
  <c r="I256" i="6"/>
  <c r="H256" i="6"/>
  <c r="G256" i="6"/>
  <c r="F256" i="6"/>
  <c r="E256" i="6"/>
  <c r="A256" i="6"/>
  <c r="AS255" i="6"/>
  <c r="AR255" i="6"/>
  <c r="AP255" i="6"/>
  <c r="AO255" i="6"/>
  <c r="AM255" i="6"/>
  <c r="AL255" i="6"/>
  <c r="AJ255" i="6"/>
  <c r="AI255" i="6"/>
  <c r="AG255" i="6"/>
  <c r="AF255" i="6"/>
  <c r="AE255" i="6"/>
  <c r="AC255" i="6"/>
  <c r="AB255" i="6"/>
  <c r="AA255" i="6"/>
  <c r="Y255" i="6"/>
  <c r="X255" i="6"/>
  <c r="W255" i="6"/>
  <c r="U255" i="6"/>
  <c r="T255" i="6"/>
  <c r="S255" i="6"/>
  <c r="Q255" i="6"/>
  <c r="P255" i="6"/>
  <c r="O255" i="6"/>
  <c r="N255" i="6"/>
  <c r="L255" i="6"/>
  <c r="K255" i="6"/>
  <c r="J255" i="6"/>
  <c r="I255" i="6"/>
  <c r="H255" i="6"/>
  <c r="G255" i="6"/>
  <c r="F255" i="6"/>
  <c r="E255" i="6"/>
  <c r="A255" i="6"/>
  <c r="AS254" i="6"/>
  <c r="AR254" i="6"/>
  <c r="AP254" i="6"/>
  <c r="AO254" i="6"/>
  <c r="AM254" i="6"/>
  <c r="AL254" i="6"/>
  <c r="AJ254" i="6"/>
  <c r="AI254" i="6"/>
  <c r="AG254" i="6"/>
  <c r="AF254" i="6"/>
  <c r="AE254" i="6"/>
  <c r="AC254" i="6"/>
  <c r="AB254" i="6"/>
  <c r="AA254" i="6"/>
  <c r="Y254" i="6"/>
  <c r="X254" i="6"/>
  <c r="W254" i="6"/>
  <c r="U254" i="6"/>
  <c r="T254" i="6"/>
  <c r="S254" i="6"/>
  <c r="Q254" i="6"/>
  <c r="P254" i="6"/>
  <c r="O254" i="6"/>
  <c r="N254" i="6"/>
  <c r="L254" i="6"/>
  <c r="K254" i="6"/>
  <c r="J254" i="6"/>
  <c r="I254" i="6"/>
  <c r="H254" i="6"/>
  <c r="G254" i="6"/>
  <c r="F254" i="6"/>
  <c r="E254" i="6"/>
  <c r="A254" i="6"/>
  <c r="AS253" i="6"/>
  <c r="AR253" i="6"/>
  <c r="AP253" i="6"/>
  <c r="AO253" i="6"/>
  <c r="AM253" i="6"/>
  <c r="AL253" i="6"/>
  <c r="AJ253" i="6"/>
  <c r="AI253" i="6"/>
  <c r="AG253" i="6"/>
  <c r="AF253" i="6"/>
  <c r="AE253" i="6"/>
  <c r="AC253" i="6"/>
  <c r="AB253" i="6"/>
  <c r="AA253" i="6"/>
  <c r="Y253" i="6"/>
  <c r="X253" i="6"/>
  <c r="W253" i="6"/>
  <c r="U253" i="6"/>
  <c r="T253" i="6"/>
  <c r="S253" i="6"/>
  <c r="Q253" i="6"/>
  <c r="P253" i="6"/>
  <c r="O253" i="6"/>
  <c r="N253" i="6"/>
  <c r="L253" i="6"/>
  <c r="K253" i="6"/>
  <c r="J253" i="6"/>
  <c r="I253" i="6"/>
  <c r="H253" i="6"/>
  <c r="G253" i="6"/>
  <c r="F253" i="6"/>
  <c r="E253" i="6"/>
  <c r="A253" i="6"/>
  <c r="AS252" i="6"/>
  <c r="AR252" i="6"/>
  <c r="AP252" i="6"/>
  <c r="AO252" i="6"/>
  <c r="AM252" i="6"/>
  <c r="AL252" i="6"/>
  <c r="AJ252" i="6"/>
  <c r="AI252" i="6"/>
  <c r="AG252" i="6"/>
  <c r="AF252" i="6"/>
  <c r="AE252" i="6"/>
  <c r="AC252" i="6"/>
  <c r="AB252" i="6"/>
  <c r="AA252" i="6"/>
  <c r="Y252" i="6"/>
  <c r="X252" i="6"/>
  <c r="W252" i="6"/>
  <c r="U252" i="6"/>
  <c r="T252" i="6"/>
  <c r="S252" i="6"/>
  <c r="Q252" i="6"/>
  <c r="P252" i="6"/>
  <c r="O252" i="6"/>
  <c r="N252" i="6"/>
  <c r="L252" i="6"/>
  <c r="K252" i="6"/>
  <c r="J252" i="6"/>
  <c r="I252" i="6"/>
  <c r="H252" i="6"/>
  <c r="G252" i="6"/>
  <c r="F252" i="6"/>
  <c r="E252" i="6"/>
  <c r="A252" i="6"/>
  <c r="AS251" i="6"/>
  <c r="AR251" i="6"/>
  <c r="AP251" i="6"/>
  <c r="AO251" i="6"/>
  <c r="AM251" i="6"/>
  <c r="AL251" i="6"/>
  <c r="AJ251" i="6"/>
  <c r="AI251" i="6"/>
  <c r="AG251" i="6"/>
  <c r="AF251" i="6"/>
  <c r="AE251" i="6"/>
  <c r="AC251" i="6"/>
  <c r="AB251" i="6"/>
  <c r="AA251" i="6"/>
  <c r="Y251" i="6"/>
  <c r="X251" i="6"/>
  <c r="W251" i="6"/>
  <c r="U251" i="6"/>
  <c r="T251" i="6"/>
  <c r="S251" i="6"/>
  <c r="Q251" i="6"/>
  <c r="P251" i="6"/>
  <c r="O251" i="6"/>
  <c r="N251" i="6"/>
  <c r="L251" i="6"/>
  <c r="K251" i="6"/>
  <c r="J251" i="6"/>
  <c r="I251" i="6"/>
  <c r="H251" i="6"/>
  <c r="G251" i="6"/>
  <c r="F251" i="6"/>
  <c r="E251" i="6"/>
  <c r="A251" i="6"/>
  <c r="AS250" i="6"/>
  <c r="AR250" i="6"/>
  <c r="AP250" i="6"/>
  <c r="AO250" i="6"/>
  <c r="AM250" i="6"/>
  <c r="AL250" i="6"/>
  <c r="AJ250" i="6"/>
  <c r="AI250" i="6"/>
  <c r="AG250" i="6"/>
  <c r="AF250" i="6"/>
  <c r="AE250" i="6"/>
  <c r="AC250" i="6"/>
  <c r="AB250" i="6"/>
  <c r="AA250" i="6"/>
  <c r="Y250" i="6"/>
  <c r="X250" i="6"/>
  <c r="W250" i="6"/>
  <c r="U250" i="6"/>
  <c r="T250" i="6"/>
  <c r="S250" i="6"/>
  <c r="Q250" i="6"/>
  <c r="P250" i="6"/>
  <c r="O250" i="6"/>
  <c r="N250" i="6"/>
  <c r="L250" i="6"/>
  <c r="K250" i="6"/>
  <c r="J250" i="6"/>
  <c r="I250" i="6"/>
  <c r="H250" i="6"/>
  <c r="G250" i="6"/>
  <c r="F250" i="6"/>
  <c r="E250" i="6"/>
  <c r="A250" i="6"/>
  <c r="AS249" i="6"/>
  <c r="AR249" i="6"/>
  <c r="AP249" i="6"/>
  <c r="AO249" i="6"/>
  <c r="AM249" i="6"/>
  <c r="AL249" i="6"/>
  <c r="AJ249" i="6"/>
  <c r="AI249" i="6"/>
  <c r="AG249" i="6"/>
  <c r="AF249" i="6"/>
  <c r="AE249" i="6"/>
  <c r="AC249" i="6"/>
  <c r="AB249" i="6"/>
  <c r="AA249" i="6"/>
  <c r="Y249" i="6"/>
  <c r="X249" i="6"/>
  <c r="W249" i="6"/>
  <c r="U249" i="6"/>
  <c r="T249" i="6"/>
  <c r="S249" i="6"/>
  <c r="Q249" i="6"/>
  <c r="P249" i="6"/>
  <c r="O249" i="6"/>
  <c r="N249" i="6"/>
  <c r="L249" i="6"/>
  <c r="K249" i="6"/>
  <c r="J249" i="6"/>
  <c r="I249" i="6"/>
  <c r="H249" i="6"/>
  <c r="G249" i="6"/>
  <c r="F249" i="6"/>
  <c r="E249" i="6"/>
  <c r="A249" i="6"/>
  <c r="AS248" i="6"/>
  <c r="AR248" i="6"/>
  <c r="AP248" i="6"/>
  <c r="AO248" i="6"/>
  <c r="AM248" i="6"/>
  <c r="AL248" i="6"/>
  <c r="AJ248" i="6"/>
  <c r="AI248" i="6"/>
  <c r="AG248" i="6"/>
  <c r="AF248" i="6"/>
  <c r="AE248" i="6"/>
  <c r="AC248" i="6"/>
  <c r="AB248" i="6"/>
  <c r="AA248" i="6"/>
  <c r="Y248" i="6"/>
  <c r="X248" i="6"/>
  <c r="W248" i="6"/>
  <c r="U248" i="6"/>
  <c r="T248" i="6"/>
  <c r="S248" i="6"/>
  <c r="Q248" i="6"/>
  <c r="P248" i="6"/>
  <c r="O248" i="6"/>
  <c r="N248" i="6"/>
  <c r="L248" i="6"/>
  <c r="K248" i="6"/>
  <c r="J248" i="6"/>
  <c r="I248" i="6"/>
  <c r="H248" i="6"/>
  <c r="G248" i="6"/>
  <c r="F248" i="6"/>
  <c r="E248" i="6"/>
  <c r="A248" i="6"/>
  <c r="AS247" i="6"/>
  <c r="AR247" i="6"/>
  <c r="AP247" i="6"/>
  <c r="AO247" i="6"/>
  <c r="AM247" i="6"/>
  <c r="AL247" i="6"/>
  <c r="AJ247" i="6"/>
  <c r="AI247" i="6"/>
  <c r="AG247" i="6"/>
  <c r="AF247" i="6"/>
  <c r="AE247" i="6"/>
  <c r="AC247" i="6"/>
  <c r="AB247" i="6"/>
  <c r="AA247" i="6"/>
  <c r="Y247" i="6"/>
  <c r="X247" i="6"/>
  <c r="W247" i="6"/>
  <c r="U247" i="6"/>
  <c r="T247" i="6"/>
  <c r="S247" i="6"/>
  <c r="Q247" i="6"/>
  <c r="P247" i="6"/>
  <c r="O247" i="6"/>
  <c r="N247" i="6"/>
  <c r="L247" i="6"/>
  <c r="K247" i="6"/>
  <c r="J247" i="6"/>
  <c r="I247" i="6"/>
  <c r="H247" i="6"/>
  <c r="G247" i="6"/>
  <c r="F247" i="6"/>
  <c r="E247" i="6"/>
  <c r="A247" i="6"/>
  <c r="AS246" i="6"/>
  <c r="AR246" i="6"/>
  <c r="AP246" i="6"/>
  <c r="AO246" i="6"/>
  <c r="AM246" i="6"/>
  <c r="AL246" i="6"/>
  <c r="AJ246" i="6"/>
  <c r="AI246" i="6"/>
  <c r="AG246" i="6"/>
  <c r="AF246" i="6"/>
  <c r="AE246" i="6"/>
  <c r="AC246" i="6"/>
  <c r="AB246" i="6"/>
  <c r="AA246" i="6"/>
  <c r="Y246" i="6"/>
  <c r="X246" i="6"/>
  <c r="W246" i="6"/>
  <c r="U246" i="6"/>
  <c r="T246" i="6"/>
  <c r="S246" i="6"/>
  <c r="Q246" i="6"/>
  <c r="P246" i="6"/>
  <c r="O246" i="6"/>
  <c r="N246" i="6"/>
  <c r="L246" i="6"/>
  <c r="K246" i="6"/>
  <c r="J246" i="6"/>
  <c r="I246" i="6"/>
  <c r="H246" i="6"/>
  <c r="G246" i="6"/>
  <c r="F246" i="6"/>
  <c r="E246" i="6"/>
  <c r="A246" i="6"/>
  <c r="AS245" i="6"/>
  <c r="AR245" i="6"/>
  <c r="AP245" i="6"/>
  <c r="AO245" i="6"/>
  <c r="AM245" i="6"/>
  <c r="AL245" i="6"/>
  <c r="AJ245" i="6"/>
  <c r="AI245" i="6"/>
  <c r="AG245" i="6"/>
  <c r="AF245" i="6"/>
  <c r="AE245" i="6"/>
  <c r="AC245" i="6"/>
  <c r="AB245" i="6"/>
  <c r="AA245" i="6"/>
  <c r="Y245" i="6"/>
  <c r="X245" i="6"/>
  <c r="W245" i="6"/>
  <c r="U245" i="6"/>
  <c r="T245" i="6"/>
  <c r="S245" i="6"/>
  <c r="Q245" i="6"/>
  <c r="P245" i="6"/>
  <c r="O245" i="6"/>
  <c r="N245" i="6"/>
  <c r="L245" i="6"/>
  <c r="K245" i="6"/>
  <c r="J245" i="6"/>
  <c r="I245" i="6"/>
  <c r="H245" i="6"/>
  <c r="G245" i="6"/>
  <c r="F245" i="6"/>
  <c r="E245" i="6"/>
  <c r="A245" i="6"/>
  <c r="AS244" i="6"/>
  <c r="AR244" i="6"/>
  <c r="AP244" i="6"/>
  <c r="AO244" i="6"/>
  <c r="AM244" i="6"/>
  <c r="AL244" i="6"/>
  <c r="AJ244" i="6"/>
  <c r="AI244" i="6"/>
  <c r="AG244" i="6"/>
  <c r="AF244" i="6"/>
  <c r="AE244" i="6"/>
  <c r="AC244" i="6"/>
  <c r="AB244" i="6"/>
  <c r="AA244" i="6"/>
  <c r="Y244" i="6"/>
  <c r="X244" i="6"/>
  <c r="W244" i="6"/>
  <c r="U244" i="6"/>
  <c r="T244" i="6"/>
  <c r="S244" i="6"/>
  <c r="Q244" i="6"/>
  <c r="P244" i="6"/>
  <c r="O244" i="6"/>
  <c r="N244" i="6"/>
  <c r="L244" i="6"/>
  <c r="K244" i="6"/>
  <c r="J244" i="6"/>
  <c r="I244" i="6"/>
  <c r="H244" i="6"/>
  <c r="G244" i="6"/>
  <c r="F244" i="6"/>
  <c r="E244" i="6"/>
  <c r="A244" i="6"/>
  <c r="AS243" i="6"/>
  <c r="AR243" i="6"/>
  <c r="AP243" i="6"/>
  <c r="AO243" i="6"/>
  <c r="AM243" i="6"/>
  <c r="AL243" i="6"/>
  <c r="AJ243" i="6"/>
  <c r="AI243" i="6"/>
  <c r="AG243" i="6"/>
  <c r="AF243" i="6"/>
  <c r="AE243" i="6"/>
  <c r="AC243" i="6"/>
  <c r="AB243" i="6"/>
  <c r="AA243" i="6"/>
  <c r="Y243" i="6"/>
  <c r="X243" i="6"/>
  <c r="W243" i="6"/>
  <c r="U243" i="6"/>
  <c r="T243" i="6"/>
  <c r="S243" i="6"/>
  <c r="Q243" i="6"/>
  <c r="P243" i="6"/>
  <c r="O243" i="6"/>
  <c r="N243" i="6"/>
  <c r="L243" i="6"/>
  <c r="K243" i="6"/>
  <c r="J243" i="6"/>
  <c r="I243" i="6"/>
  <c r="H243" i="6"/>
  <c r="G243" i="6"/>
  <c r="F243" i="6"/>
  <c r="E243" i="6"/>
  <c r="A243" i="6"/>
  <c r="AS242" i="6"/>
  <c r="AR242" i="6"/>
  <c r="AP242" i="6"/>
  <c r="AO242" i="6"/>
  <c r="AM242" i="6"/>
  <c r="AL242" i="6"/>
  <c r="AJ242" i="6"/>
  <c r="AI242" i="6"/>
  <c r="AG242" i="6"/>
  <c r="AF242" i="6"/>
  <c r="AE242" i="6"/>
  <c r="AC242" i="6"/>
  <c r="AB242" i="6"/>
  <c r="AA242" i="6"/>
  <c r="Y242" i="6"/>
  <c r="X242" i="6"/>
  <c r="W242" i="6"/>
  <c r="U242" i="6"/>
  <c r="T242" i="6"/>
  <c r="S242" i="6"/>
  <c r="Q242" i="6"/>
  <c r="P242" i="6"/>
  <c r="O242" i="6"/>
  <c r="N242" i="6"/>
  <c r="L242" i="6"/>
  <c r="K242" i="6"/>
  <c r="J242" i="6"/>
  <c r="I242" i="6"/>
  <c r="H242" i="6"/>
  <c r="G242" i="6"/>
  <c r="F242" i="6"/>
  <c r="E242" i="6"/>
  <c r="A242" i="6"/>
  <c r="AS241" i="6"/>
  <c r="AR241" i="6"/>
  <c r="AP241" i="6"/>
  <c r="AO241" i="6"/>
  <c r="AM241" i="6"/>
  <c r="AL241" i="6"/>
  <c r="AJ241" i="6"/>
  <c r="AI241" i="6"/>
  <c r="AG241" i="6"/>
  <c r="AF241" i="6"/>
  <c r="AE241" i="6"/>
  <c r="AC241" i="6"/>
  <c r="AB241" i="6"/>
  <c r="AA241" i="6"/>
  <c r="Y241" i="6"/>
  <c r="X241" i="6"/>
  <c r="W241" i="6"/>
  <c r="U241" i="6"/>
  <c r="T241" i="6"/>
  <c r="S241" i="6"/>
  <c r="Q241" i="6"/>
  <c r="P241" i="6"/>
  <c r="O241" i="6"/>
  <c r="N241" i="6"/>
  <c r="L241" i="6"/>
  <c r="K241" i="6"/>
  <c r="J241" i="6"/>
  <c r="I241" i="6"/>
  <c r="H241" i="6"/>
  <c r="G241" i="6"/>
  <c r="F241" i="6"/>
  <c r="E241" i="6"/>
  <c r="A241" i="6"/>
  <c r="AS240" i="6"/>
  <c r="AR240" i="6"/>
  <c r="AP240" i="6"/>
  <c r="AO240" i="6"/>
  <c r="AM240" i="6"/>
  <c r="AL240" i="6"/>
  <c r="AJ240" i="6"/>
  <c r="AI240" i="6"/>
  <c r="AG240" i="6"/>
  <c r="AF240" i="6"/>
  <c r="AE240" i="6"/>
  <c r="AC240" i="6"/>
  <c r="AB240" i="6"/>
  <c r="AA240" i="6"/>
  <c r="Y240" i="6"/>
  <c r="X240" i="6"/>
  <c r="W240" i="6"/>
  <c r="U240" i="6"/>
  <c r="T240" i="6"/>
  <c r="S240" i="6"/>
  <c r="Q240" i="6"/>
  <c r="P240" i="6"/>
  <c r="O240" i="6"/>
  <c r="N240" i="6"/>
  <c r="L240" i="6"/>
  <c r="K240" i="6"/>
  <c r="J240" i="6"/>
  <c r="I240" i="6"/>
  <c r="H240" i="6"/>
  <c r="G240" i="6"/>
  <c r="F240" i="6"/>
  <c r="E240" i="6"/>
  <c r="A240" i="6"/>
  <c r="AS239" i="6"/>
  <c r="AR239" i="6"/>
  <c r="AP239" i="6"/>
  <c r="AO239" i="6"/>
  <c r="AM239" i="6"/>
  <c r="AL239" i="6"/>
  <c r="AJ239" i="6"/>
  <c r="AI239" i="6"/>
  <c r="AG239" i="6"/>
  <c r="AF239" i="6"/>
  <c r="AE239" i="6"/>
  <c r="AC239" i="6"/>
  <c r="AB239" i="6"/>
  <c r="AA239" i="6"/>
  <c r="Y239" i="6"/>
  <c r="X239" i="6"/>
  <c r="W239" i="6"/>
  <c r="U239" i="6"/>
  <c r="T239" i="6"/>
  <c r="S239" i="6"/>
  <c r="Q239" i="6"/>
  <c r="P239" i="6"/>
  <c r="O239" i="6"/>
  <c r="N239" i="6"/>
  <c r="L239" i="6"/>
  <c r="K239" i="6"/>
  <c r="J239" i="6"/>
  <c r="I239" i="6"/>
  <c r="H239" i="6"/>
  <c r="G239" i="6"/>
  <c r="F239" i="6"/>
  <c r="E239" i="6"/>
  <c r="A239" i="6"/>
  <c r="AS238" i="6"/>
  <c r="AR238" i="6"/>
  <c r="AP238" i="6"/>
  <c r="AO238" i="6"/>
  <c r="AM238" i="6"/>
  <c r="AL238" i="6"/>
  <c r="AJ238" i="6"/>
  <c r="AI238" i="6"/>
  <c r="AG238" i="6"/>
  <c r="AF238" i="6"/>
  <c r="AE238" i="6"/>
  <c r="AC238" i="6"/>
  <c r="AB238" i="6"/>
  <c r="AA238" i="6"/>
  <c r="Y238" i="6"/>
  <c r="X238" i="6"/>
  <c r="W238" i="6"/>
  <c r="U238" i="6"/>
  <c r="T238" i="6"/>
  <c r="S238" i="6"/>
  <c r="Q238" i="6"/>
  <c r="P238" i="6"/>
  <c r="O238" i="6"/>
  <c r="N238" i="6"/>
  <c r="L238" i="6"/>
  <c r="K238" i="6"/>
  <c r="J238" i="6"/>
  <c r="I238" i="6"/>
  <c r="H238" i="6"/>
  <c r="G238" i="6"/>
  <c r="F238" i="6"/>
  <c r="E238" i="6"/>
  <c r="A238" i="6"/>
  <c r="AS237" i="6"/>
  <c r="AR237" i="6"/>
  <c r="AP237" i="6"/>
  <c r="AO237" i="6"/>
  <c r="AM237" i="6"/>
  <c r="AL237" i="6"/>
  <c r="AJ237" i="6"/>
  <c r="AI237" i="6"/>
  <c r="AG237" i="6"/>
  <c r="AF237" i="6"/>
  <c r="AE237" i="6"/>
  <c r="AC237" i="6"/>
  <c r="AB237" i="6"/>
  <c r="AA237" i="6"/>
  <c r="Y237" i="6"/>
  <c r="X237" i="6"/>
  <c r="W237" i="6"/>
  <c r="U237" i="6"/>
  <c r="T237" i="6"/>
  <c r="S237" i="6"/>
  <c r="Q237" i="6"/>
  <c r="P237" i="6"/>
  <c r="O237" i="6"/>
  <c r="N237" i="6"/>
  <c r="L237" i="6"/>
  <c r="K237" i="6"/>
  <c r="J237" i="6"/>
  <c r="I237" i="6"/>
  <c r="H237" i="6"/>
  <c r="G237" i="6"/>
  <c r="F237" i="6"/>
  <c r="E237" i="6"/>
  <c r="A237" i="6"/>
  <c r="AS236" i="6"/>
  <c r="AR236" i="6"/>
  <c r="AP236" i="6"/>
  <c r="AO236" i="6"/>
  <c r="AM236" i="6"/>
  <c r="AL236" i="6"/>
  <c r="AJ236" i="6"/>
  <c r="AI236" i="6"/>
  <c r="AG236" i="6"/>
  <c r="AF236" i="6"/>
  <c r="AE236" i="6"/>
  <c r="AC236" i="6"/>
  <c r="AB236" i="6"/>
  <c r="AA236" i="6"/>
  <c r="Y236" i="6"/>
  <c r="X236" i="6"/>
  <c r="W236" i="6"/>
  <c r="U236" i="6"/>
  <c r="T236" i="6"/>
  <c r="S236" i="6"/>
  <c r="Q236" i="6"/>
  <c r="P236" i="6"/>
  <c r="O236" i="6"/>
  <c r="N236" i="6"/>
  <c r="L236" i="6"/>
  <c r="K236" i="6"/>
  <c r="J236" i="6"/>
  <c r="I236" i="6"/>
  <c r="H236" i="6"/>
  <c r="G236" i="6"/>
  <c r="F236" i="6"/>
  <c r="E236" i="6"/>
  <c r="A236" i="6"/>
  <c r="AS235" i="6"/>
  <c r="AR235" i="6"/>
  <c r="AP235" i="6"/>
  <c r="AO235" i="6"/>
  <c r="AM235" i="6"/>
  <c r="AL235" i="6"/>
  <c r="AJ235" i="6"/>
  <c r="AI235" i="6"/>
  <c r="AG235" i="6"/>
  <c r="AF235" i="6"/>
  <c r="AE235" i="6"/>
  <c r="AC235" i="6"/>
  <c r="AB235" i="6"/>
  <c r="AA235" i="6"/>
  <c r="Y235" i="6"/>
  <c r="X235" i="6"/>
  <c r="W235" i="6"/>
  <c r="U235" i="6"/>
  <c r="T235" i="6"/>
  <c r="S235" i="6"/>
  <c r="Q235" i="6"/>
  <c r="P235" i="6"/>
  <c r="O235" i="6"/>
  <c r="N235" i="6"/>
  <c r="L235" i="6"/>
  <c r="K235" i="6"/>
  <c r="J235" i="6"/>
  <c r="I235" i="6"/>
  <c r="H235" i="6"/>
  <c r="G235" i="6"/>
  <c r="F235" i="6"/>
  <c r="E235" i="6"/>
  <c r="A235" i="6"/>
  <c r="AS234" i="6"/>
  <c r="AR234" i="6"/>
  <c r="AP234" i="6"/>
  <c r="AO234" i="6"/>
  <c r="AM234" i="6"/>
  <c r="AL234" i="6"/>
  <c r="AJ234" i="6"/>
  <c r="AI234" i="6"/>
  <c r="AG234" i="6"/>
  <c r="AF234" i="6"/>
  <c r="AE234" i="6"/>
  <c r="AC234" i="6"/>
  <c r="AB234" i="6"/>
  <c r="AA234" i="6"/>
  <c r="Y234" i="6"/>
  <c r="X234" i="6"/>
  <c r="W234" i="6"/>
  <c r="U234" i="6"/>
  <c r="T234" i="6"/>
  <c r="S234" i="6"/>
  <c r="Q234" i="6"/>
  <c r="P234" i="6"/>
  <c r="O234" i="6"/>
  <c r="N234" i="6"/>
  <c r="L234" i="6"/>
  <c r="K234" i="6"/>
  <c r="J234" i="6"/>
  <c r="I234" i="6"/>
  <c r="H234" i="6"/>
  <c r="G234" i="6"/>
  <c r="F234" i="6"/>
  <c r="E234" i="6"/>
  <c r="A234" i="6"/>
  <c r="AS233" i="6"/>
  <c r="AR233" i="6"/>
  <c r="AP233" i="6"/>
  <c r="AO233" i="6"/>
  <c r="AM233" i="6"/>
  <c r="AL233" i="6"/>
  <c r="AJ233" i="6"/>
  <c r="AI233" i="6"/>
  <c r="AG233" i="6"/>
  <c r="AF233" i="6"/>
  <c r="AE233" i="6"/>
  <c r="AC233" i="6"/>
  <c r="AB233" i="6"/>
  <c r="AA233" i="6"/>
  <c r="Y233" i="6"/>
  <c r="X233" i="6"/>
  <c r="W233" i="6"/>
  <c r="U233" i="6"/>
  <c r="T233" i="6"/>
  <c r="S233" i="6"/>
  <c r="Q233" i="6"/>
  <c r="P233" i="6"/>
  <c r="O233" i="6"/>
  <c r="N233" i="6"/>
  <c r="L233" i="6"/>
  <c r="K233" i="6"/>
  <c r="J233" i="6"/>
  <c r="I233" i="6"/>
  <c r="H233" i="6"/>
  <c r="G233" i="6"/>
  <c r="F233" i="6"/>
  <c r="E233" i="6"/>
  <c r="A233" i="6"/>
  <c r="AS232" i="6"/>
  <c r="AR232" i="6"/>
  <c r="AP232" i="6"/>
  <c r="AO232" i="6"/>
  <c r="AM232" i="6"/>
  <c r="AL232" i="6"/>
  <c r="AJ232" i="6"/>
  <c r="AI232" i="6"/>
  <c r="AG232" i="6"/>
  <c r="AF232" i="6"/>
  <c r="AE232" i="6"/>
  <c r="AC232" i="6"/>
  <c r="AB232" i="6"/>
  <c r="AA232" i="6"/>
  <c r="Y232" i="6"/>
  <c r="X232" i="6"/>
  <c r="W232" i="6"/>
  <c r="U232" i="6"/>
  <c r="T232" i="6"/>
  <c r="S232" i="6"/>
  <c r="Q232" i="6"/>
  <c r="P232" i="6"/>
  <c r="O232" i="6"/>
  <c r="N232" i="6"/>
  <c r="L232" i="6"/>
  <c r="K232" i="6"/>
  <c r="J232" i="6"/>
  <c r="I232" i="6"/>
  <c r="H232" i="6"/>
  <c r="G232" i="6"/>
  <c r="F232" i="6"/>
  <c r="E232" i="6"/>
  <c r="A232" i="6"/>
  <c r="AS231" i="6"/>
  <c r="AR231" i="6"/>
  <c r="AP231" i="6"/>
  <c r="AO231" i="6"/>
  <c r="AM231" i="6"/>
  <c r="AL231" i="6"/>
  <c r="AJ231" i="6"/>
  <c r="AI231" i="6"/>
  <c r="AG231" i="6"/>
  <c r="AF231" i="6"/>
  <c r="AE231" i="6"/>
  <c r="AC231" i="6"/>
  <c r="AB231" i="6"/>
  <c r="AA231" i="6"/>
  <c r="Y231" i="6"/>
  <c r="X231" i="6"/>
  <c r="W231" i="6"/>
  <c r="U231" i="6"/>
  <c r="T231" i="6"/>
  <c r="S231" i="6"/>
  <c r="Q231" i="6"/>
  <c r="P231" i="6"/>
  <c r="O231" i="6"/>
  <c r="N231" i="6"/>
  <c r="L231" i="6"/>
  <c r="K231" i="6"/>
  <c r="J231" i="6"/>
  <c r="I231" i="6"/>
  <c r="H231" i="6"/>
  <c r="G231" i="6"/>
  <c r="F231" i="6"/>
  <c r="E231" i="6"/>
  <c r="A231" i="6"/>
  <c r="AS230" i="6"/>
  <c r="AR230" i="6"/>
  <c r="AP230" i="6"/>
  <c r="AO230" i="6"/>
  <c r="AM230" i="6"/>
  <c r="AL230" i="6"/>
  <c r="AJ230" i="6"/>
  <c r="AI230" i="6"/>
  <c r="AG230" i="6"/>
  <c r="AF230" i="6"/>
  <c r="AE230" i="6"/>
  <c r="AC230" i="6"/>
  <c r="AB230" i="6"/>
  <c r="AA230" i="6"/>
  <c r="Y230" i="6"/>
  <c r="X230" i="6"/>
  <c r="W230" i="6"/>
  <c r="U230" i="6"/>
  <c r="T230" i="6"/>
  <c r="S230" i="6"/>
  <c r="Q230" i="6"/>
  <c r="P230" i="6"/>
  <c r="O230" i="6"/>
  <c r="N230" i="6"/>
  <c r="L230" i="6"/>
  <c r="K230" i="6"/>
  <c r="J230" i="6"/>
  <c r="I230" i="6"/>
  <c r="H230" i="6"/>
  <c r="G230" i="6"/>
  <c r="F230" i="6"/>
  <c r="E230" i="6"/>
  <c r="A230" i="6"/>
  <c r="AS229" i="6"/>
  <c r="AR229" i="6"/>
  <c r="AP229" i="6"/>
  <c r="AO229" i="6"/>
  <c r="AM229" i="6"/>
  <c r="AL229" i="6"/>
  <c r="AJ229" i="6"/>
  <c r="AI229" i="6"/>
  <c r="AG229" i="6"/>
  <c r="AF229" i="6"/>
  <c r="AE229" i="6"/>
  <c r="AC229" i="6"/>
  <c r="AB229" i="6"/>
  <c r="AA229" i="6"/>
  <c r="Y229" i="6"/>
  <c r="X229" i="6"/>
  <c r="W229" i="6"/>
  <c r="U229" i="6"/>
  <c r="T229" i="6"/>
  <c r="S229" i="6"/>
  <c r="Q229" i="6"/>
  <c r="P229" i="6"/>
  <c r="O229" i="6"/>
  <c r="N229" i="6"/>
  <c r="L229" i="6"/>
  <c r="K229" i="6"/>
  <c r="J229" i="6"/>
  <c r="I229" i="6"/>
  <c r="H229" i="6"/>
  <c r="G229" i="6"/>
  <c r="F229" i="6"/>
  <c r="E229" i="6"/>
  <c r="A229" i="6"/>
  <c r="AS228" i="6"/>
  <c r="AR228" i="6"/>
  <c r="AP228" i="6"/>
  <c r="AO228" i="6"/>
  <c r="AM228" i="6"/>
  <c r="AL228" i="6"/>
  <c r="AJ228" i="6"/>
  <c r="AI228" i="6"/>
  <c r="AG228" i="6"/>
  <c r="AF228" i="6"/>
  <c r="AE228" i="6"/>
  <c r="AC228" i="6"/>
  <c r="AB228" i="6"/>
  <c r="AA228" i="6"/>
  <c r="Y228" i="6"/>
  <c r="X228" i="6"/>
  <c r="W228" i="6"/>
  <c r="U228" i="6"/>
  <c r="T228" i="6"/>
  <c r="S228" i="6"/>
  <c r="Q228" i="6"/>
  <c r="P228" i="6"/>
  <c r="O228" i="6"/>
  <c r="N228" i="6"/>
  <c r="L228" i="6"/>
  <c r="K228" i="6"/>
  <c r="J228" i="6"/>
  <c r="I228" i="6"/>
  <c r="H228" i="6"/>
  <c r="G228" i="6"/>
  <c r="F228" i="6"/>
  <c r="E228" i="6"/>
  <c r="A228" i="6"/>
  <c r="AS227" i="6"/>
  <c r="AR227" i="6"/>
  <c r="AP227" i="6"/>
  <c r="AO227" i="6"/>
  <c r="AM227" i="6"/>
  <c r="AL227" i="6"/>
  <c r="AJ227" i="6"/>
  <c r="AI227" i="6"/>
  <c r="AG227" i="6"/>
  <c r="AF227" i="6"/>
  <c r="AE227" i="6"/>
  <c r="AC227" i="6"/>
  <c r="AB227" i="6"/>
  <c r="AA227" i="6"/>
  <c r="Y227" i="6"/>
  <c r="X227" i="6"/>
  <c r="W227" i="6"/>
  <c r="U227" i="6"/>
  <c r="T227" i="6"/>
  <c r="S227" i="6"/>
  <c r="Q227" i="6"/>
  <c r="P227" i="6"/>
  <c r="O227" i="6"/>
  <c r="N227" i="6"/>
  <c r="L227" i="6"/>
  <c r="K227" i="6"/>
  <c r="J227" i="6"/>
  <c r="I227" i="6"/>
  <c r="H227" i="6"/>
  <c r="G227" i="6"/>
  <c r="F227" i="6"/>
  <c r="E227" i="6"/>
  <c r="A227" i="6"/>
  <c r="AS226" i="6"/>
  <c r="AR226" i="6"/>
  <c r="AP226" i="6"/>
  <c r="AO226" i="6"/>
  <c r="AM226" i="6"/>
  <c r="AL226" i="6"/>
  <c r="AJ226" i="6"/>
  <c r="AI226" i="6"/>
  <c r="AG226" i="6"/>
  <c r="AF226" i="6"/>
  <c r="AE226" i="6"/>
  <c r="AC226" i="6"/>
  <c r="AB226" i="6"/>
  <c r="AA226" i="6"/>
  <c r="Y226" i="6"/>
  <c r="X226" i="6"/>
  <c r="W226" i="6"/>
  <c r="U226" i="6"/>
  <c r="T226" i="6"/>
  <c r="S226" i="6"/>
  <c r="Q226" i="6"/>
  <c r="P226" i="6"/>
  <c r="O226" i="6"/>
  <c r="N226" i="6"/>
  <c r="L226" i="6"/>
  <c r="K226" i="6"/>
  <c r="J226" i="6"/>
  <c r="I226" i="6"/>
  <c r="H226" i="6"/>
  <c r="G226" i="6"/>
  <c r="F226" i="6"/>
  <c r="E226" i="6"/>
  <c r="A226" i="6"/>
  <c r="AS225" i="6"/>
  <c r="AR225" i="6"/>
  <c r="AP225" i="6"/>
  <c r="AO225" i="6"/>
  <c r="AM225" i="6"/>
  <c r="AL225" i="6"/>
  <c r="AJ225" i="6"/>
  <c r="AI225" i="6"/>
  <c r="AG225" i="6"/>
  <c r="AF225" i="6"/>
  <c r="AE225" i="6"/>
  <c r="AC225" i="6"/>
  <c r="AB225" i="6"/>
  <c r="AA225" i="6"/>
  <c r="Y225" i="6"/>
  <c r="X225" i="6"/>
  <c r="W225" i="6"/>
  <c r="U225" i="6"/>
  <c r="T225" i="6"/>
  <c r="S225" i="6"/>
  <c r="Q225" i="6"/>
  <c r="P225" i="6"/>
  <c r="O225" i="6"/>
  <c r="N225" i="6"/>
  <c r="L225" i="6"/>
  <c r="K225" i="6"/>
  <c r="J225" i="6"/>
  <c r="I225" i="6"/>
  <c r="H225" i="6"/>
  <c r="G225" i="6"/>
  <c r="F225" i="6"/>
  <c r="E225" i="6"/>
  <c r="A225" i="6"/>
  <c r="AS224" i="6"/>
  <c r="AR224" i="6"/>
  <c r="AP224" i="6"/>
  <c r="AO224" i="6"/>
  <c r="AM224" i="6"/>
  <c r="AL224" i="6"/>
  <c r="AJ224" i="6"/>
  <c r="AI224" i="6"/>
  <c r="AG224" i="6"/>
  <c r="AF224" i="6"/>
  <c r="AE224" i="6"/>
  <c r="AC224" i="6"/>
  <c r="AB224" i="6"/>
  <c r="AA224" i="6"/>
  <c r="Y224" i="6"/>
  <c r="X224" i="6"/>
  <c r="W224" i="6"/>
  <c r="U224" i="6"/>
  <c r="T224" i="6"/>
  <c r="S224" i="6"/>
  <c r="Q224" i="6"/>
  <c r="P224" i="6"/>
  <c r="O224" i="6"/>
  <c r="N224" i="6"/>
  <c r="L224" i="6"/>
  <c r="K224" i="6"/>
  <c r="J224" i="6"/>
  <c r="I224" i="6"/>
  <c r="H224" i="6"/>
  <c r="G224" i="6"/>
  <c r="F224" i="6"/>
  <c r="E224" i="6"/>
  <c r="A224" i="6"/>
  <c r="AS223" i="6"/>
  <c r="AR223" i="6"/>
  <c r="AP223" i="6"/>
  <c r="AO223" i="6"/>
  <c r="AM223" i="6"/>
  <c r="AL223" i="6"/>
  <c r="AJ223" i="6"/>
  <c r="AI223" i="6"/>
  <c r="AG223" i="6"/>
  <c r="AF223" i="6"/>
  <c r="AE223" i="6"/>
  <c r="AC223" i="6"/>
  <c r="AB223" i="6"/>
  <c r="AA223" i="6"/>
  <c r="Y223" i="6"/>
  <c r="X223" i="6"/>
  <c r="W223" i="6"/>
  <c r="U223" i="6"/>
  <c r="T223" i="6"/>
  <c r="S223" i="6"/>
  <c r="Q223" i="6"/>
  <c r="P223" i="6"/>
  <c r="O223" i="6"/>
  <c r="N223" i="6"/>
  <c r="L223" i="6"/>
  <c r="K223" i="6"/>
  <c r="J223" i="6"/>
  <c r="I223" i="6"/>
  <c r="H223" i="6"/>
  <c r="G223" i="6"/>
  <c r="F223" i="6"/>
  <c r="E223" i="6"/>
  <c r="A223" i="6"/>
  <c r="AS222" i="6"/>
  <c r="AR222" i="6"/>
  <c r="AP222" i="6"/>
  <c r="AO222" i="6"/>
  <c r="AM222" i="6"/>
  <c r="AL222" i="6"/>
  <c r="AJ222" i="6"/>
  <c r="AI222" i="6"/>
  <c r="AG222" i="6"/>
  <c r="AF222" i="6"/>
  <c r="AE222" i="6"/>
  <c r="AC222" i="6"/>
  <c r="AB222" i="6"/>
  <c r="AA222" i="6"/>
  <c r="Y222" i="6"/>
  <c r="X222" i="6"/>
  <c r="W222" i="6"/>
  <c r="U222" i="6"/>
  <c r="T222" i="6"/>
  <c r="S222" i="6"/>
  <c r="Q222" i="6"/>
  <c r="P222" i="6"/>
  <c r="O222" i="6"/>
  <c r="N222" i="6"/>
  <c r="L222" i="6"/>
  <c r="K222" i="6"/>
  <c r="J222" i="6"/>
  <c r="I222" i="6"/>
  <c r="H222" i="6"/>
  <c r="G222" i="6"/>
  <c r="F222" i="6"/>
  <c r="E222" i="6"/>
  <c r="A222" i="6"/>
  <c r="AS221" i="6"/>
  <c r="AR221" i="6"/>
  <c r="AP221" i="6"/>
  <c r="AO221" i="6"/>
  <c r="AM221" i="6"/>
  <c r="AL221" i="6"/>
  <c r="AJ221" i="6"/>
  <c r="AI221" i="6"/>
  <c r="AG221" i="6"/>
  <c r="AF221" i="6"/>
  <c r="AE221" i="6"/>
  <c r="AC221" i="6"/>
  <c r="AB221" i="6"/>
  <c r="AA221" i="6"/>
  <c r="Y221" i="6"/>
  <c r="X221" i="6"/>
  <c r="W221" i="6"/>
  <c r="U221" i="6"/>
  <c r="T221" i="6"/>
  <c r="S221" i="6"/>
  <c r="Q221" i="6"/>
  <c r="P221" i="6"/>
  <c r="O221" i="6"/>
  <c r="N221" i="6"/>
  <c r="L221" i="6"/>
  <c r="K221" i="6"/>
  <c r="J221" i="6"/>
  <c r="I221" i="6"/>
  <c r="H221" i="6"/>
  <c r="G221" i="6"/>
  <c r="F221" i="6"/>
  <c r="E221" i="6"/>
  <c r="A221" i="6"/>
  <c r="AS220" i="6"/>
  <c r="AR220" i="6"/>
  <c r="AP220" i="6"/>
  <c r="AO220" i="6"/>
  <c r="AM220" i="6"/>
  <c r="AL220" i="6"/>
  <c r="AJ220" i="6"/>
  <c r="AI220" i="6"/>
  <c r="AG220" i="6"/>
  <c r="AF220" i="6"/>
  <c r="AE220" i="6"/>
  <c r="AC220" i="6"/>
  <c r="AB220" i="6"/>
  <c r="AA220" i="6"/>
  <c r="Y220" i="6"/>
  <c r="X220" i="6"/>
  <c r="W220" i="6"/>
  <c r="U220" i="6"/>
  <c r="T220" i="6"/>
  <c r="S220" i="6"/>
  <c r="Q220" i="6"/>
  <c r="P220" i="6"/>
  <c r="O220" i="6"/>
  <c r="N220" i="6"/>
  <c r="L220" i="6"/>
  <c r="K220" i="6"/>
  <c r="J220" i="6"/>
  <c r="I220" i="6"/>
  <c r="H220" i="6"/>
  <c r="G220" i="6"/>
  <c r="F220" i="6"/>
  <c r="E220" i="6"/>
  <c r="A220" i="6"/>
  <c r="AS219" i="6"/>
  <c r="AR219" i="6"/>
  <c r="AP219" i="6"/>
  <c r="AO219" i="6"/>
  <c r="AM219" i="6"/>
  <c r="AL219" i="6"/>
  <c r="AJ219" i="6"/>
  <c r="AI219" i="6"/>
  <c r="AG219" i="6"/>
  <c r="AF219" i="6"/>
  <c r="AE219" i="6"/>
  <c r="AC219" i="6"/>
  <c r="AB219" i="6"/>
  <c r="AA219" i="6"/>
  <c r="Y219" i="6"/>
  <c r="X219" i="6"/>
  <c r="W219" i="6"/>
  <c r="U219" i="6"/>
  <c r="T219" i="6"/>
  <c r="S219" i="6"/>
  <c r="Q219" i="6"/>
  <c r="P219" i="6"/>
  <c r="O219" i="6"/>
  <c r="N219" i="6"/>
  <c r="L219" i="6"/>
  <c r="K219" i="6"/>
  <c r="J219" i="6"/>
  <c r="I219" i="6"/>
  <c r="H219" i="6"/>
  <c r="G219" i="6"/>
  <c r="F219" i="6"/>
  <c r="E219" i="6"/>
  <c r="A219" i="6"/>
  <c r="AS218" i="6"/>
  <c r="AR218" i="6"/>
  <c r="AP218" i="6"/>
  <c r="AO218" i="6"/>
  <c r="AM218" i="6"/>
  <c r="AL218" i="6"/>
  <c r="AJ218" i="6"/>
  <c r="AI218" i="6"/>
  <c r="AG218" i="6"/>
  <c r="AF218" i="6"/>
  <c r="AE218" i="6"/>
  <c r="AC218" i="6"/>
  <c r="AB218" i="6"/>
  <c r="AA218" i="6"/>
  <c r="Y218" i="6"/>
  <c r="X218" i="6"/>
  <c r="W218" i="6"/>
  <c r="U218" i="6"/>
  <c r="T218" i="6"/>
  <c r="S218" i="6"/>
  <c r="Q218" i="6"/>
  <c r="P218" i="6"/>
  <c r="O218" i="6"/>
  <c r="N218" i="6"/>
  <c r="L218" i="6"/>
  <c r="K218" i="6"/>
  <c r="J218" i="6"/>
  <c r="I218" i="6"/>
  <c r="H218" i="6"/>
  <c r="G218" i="6"/>
  <c r="F218" i="6"/>
  <c r="E218" i="6"/>
  <c r="A218" i="6"/>
  <c r="AS217" i="6"/>
  <c r="AR217" i="6"/>
  <c r="AP217" i="6"/>
  <c r="AO217" i="6"/>
  <c r="AM217" i="6"/>
  <c r="AL217" i="6"/>
  <c r="AJ217" i="6"/>
  <c r="AI217" i="6"/>
  <c r="AG217" i="6"/>
  <c r="AF217" i="6"/>
  <c r="AE217" i="6"/>
  <c r="AC217" i="6"/>
  <c r="AB217" i="6"/>
  <c r="AA217" i="6"/>
  <c r="Y217" i="6"/>
  <c r="X217" i="6"/>
  <c r="W217" i="6"/>
  <c r="U217" i="6"/>
  <c r="T217" i="6"/>
  <c r="S217" i="6"/>
  <c r="Q217" i="6"/>
  <c r="P217" i="6"/>
  <c r="O217" i="6"/>
  <c r="N217" i="6"/>
  <c r="L217" i="6"/>
  <c r="K217" i="6"/>
  <c r="J217" i="6"/>
  <c r="I217" i="6"/>
  <c r="H217" i="6"/>
  <c r="G217" i="6"/>
  <c r="F217" i="6"/>
  <c r="E217" i="6"/>
  <c r="A217" i="6"/>
  <c r="AS216" i="6"/>
  <c r="AR216" i="6"/>
  <c r="AP216" i="6"/>
  <c r="AO216" i="6"/>
  <c r="AM216" i="6"/>
  <c r="AL216" i="6"/>
  <c r="AJ216" i="6"/>
  <c r="AI216" i="6"/>
  <c r="AG216" i="6"/>
  <c r="AF216" i="6"/>
  <c r="AE216" i="6"/>
  <c r="AC216" i="6"/>
  <c r="AB216" i="6"/>
  <c r="AA216" i="6"/>
  <c r="Y216" i="6"/>
  <c r="X216" i="6"/>
  <c r="W216" i="6"/>
  <c r="U216" i="6"/>
  <c r="T216" i="6"/>
  <c r="S216" i="6"/>
  <c r="Q216" i="6"/>
  <c r="P216" i="6"/>
  <c r="O216" i="6"/>
  <c r="N216" i="6"/>
  <c r="L216" i="6"/>
  <c r="K216" i="6"/>
  <c r="J216" i="6"/>
  <c r="I216" i="6"/>
  <c r="H216" i="6"/>
  <c r="G216" i="6"/>
  <c r="F216" i="6"/>
  <c r="E216" i="6"/>
  <c r="A216" i="6"/>
  <c r="AS215" i="6"/>
  <c r="AR215" i="6"/>
  <c r="AP215" i="6"/>
  <c r="AO215" i="6"/>
  <c r="AM215" i="6"/>
  <c r="AL215" i="6"/>
  <c r="AJ215" i="6"/>
  <c r="AI215" i="6"/>
  <c r="AG215" i="6"/>
  <c r="AF215" i="6"/>
  <c r="AE215" i="6"/>
  <c r="AC215" i="6"/>
  <c r="AB215" i="6"/>
  <c r="AA215" i="6"/>
  <c r="Y215" i="6"/>
  <c r="X215" i="6"/>
  <c r="W215" i="6"/>
  <c r="U215" i="6"/>
  <c r="T215" i="6"/>
  <c r="S215" i="6"/>
  <c r="Q215" i="6"/>
  <c r="P215" i="6"/>
  <c r="O215" i="6"/>
  <c r="N215" i="6"/>
  <c r="L215" i="6"/>
  <c r="K215" i="6"/>
  <c r="J215" i="6"/>
  <c r="I215" i="6"/>
  <c r="H215" i="6"/>
  <c r="G215" i="6"/>
  <c r="F215" i="6"/>
  <c r="E215" i="6"/>
  <c r="A215" i="6"/>
  <c r="AS214" i="6"/>
  <c r="AR214" i="6"/>
  <c r="AP214" i="6"/>
  <c r="AO214" i="6"/>
  <c r="AM214" i="6"/>
  <c r="AL214" i="6"/>
  <c r="AJ214" i="6"/>
  <c r="AI214" i="6"/>
  <c r="AG214" i="6"/>
  <c r="AF214" i="6"/>
  <c r="AE214" i="6"/>
  <c r="AC214" i="6"/>
  <c r="AB214" i="6"/>
  <c r="AA214" i="6"/>
  <c r="Y214" i="6"/>
  <c r="X214" i="6"/>
  <c r="W214" i="6"/>
  <c r="U214" i="6"/>
  <c r="T214" i="6"/>
  <c r="S214" i="6"/>
  <c r="Q214" i="6"/>
  <c r="P214" i="6"/>
  <c r="O214" i="6"/>
  <c r="N214" i="6"/>
  <c r="L214" i="6"/>
  <c r="K214" i="6"/>
  <c r="J214" i="6"/>
  <c r="I214" i="6"/>
  <c r="H214" i="6"/>
  <c r="G214" i="6"/>
  <c r="F214" i="6"/>
  <c r="E214" i="6"/>
  <c r="A214" i="6"/>
  <c r="AS213" i="6"/>
  <c r="AR213" i="6"/>
  <c r="AP213" i="6"/>
  <c r="AO213" i="6"/>
  <c r="AM213" i="6"/>
  <c r="AL213" i="6"/>
  <c r="AJ213" i="6"/>
  <c r="AI213" i="6"/>
  <c r="AG213" i="6"/>
  <c r="AF213" i="6"/>
  <c r="AE213" i="6"/>
  <c r="AC213" i="6"/>
  <c r="AB213" i="6"/>
  <c r="AA213" i="6"/>
  <c r="Y213" i="6"/>
  <c r="X213" i="6"/>
  <c r="W213" i="6"/>
  <c r="U213" i="6"/>
  <c r="T213" i="6"/>
  <c r="S213" i="6"/>
  <c r="Q213" i="6"/>
  <c r="P213" i="6"/>
  <c r="O213" i="6"/>
  <c r="N213" i="6"/>
  <c r="L213" i="6"/>
  <c r="K213" i="6"/>
  <c r="J213" i="6"/>
  <c r="I213" i="6"/>
  <c r="H213" i="6"/>
  <c r="G213" i="6"/>
  <c r="F213" i="6"/>
  <c r="E213" i="6"/>
  <c r="A213" i="6"/>
  <c r="AS212" i="6"/>
  <c r="AR212" i="6"/>
  <c r="AP212" i="6"/>
  <c r="AO212" i="6"/>
  <c r="AM212" i="6"/>
  <c r="AL212" i="6"/>
  <c r="AJ212" i="6"/>
  <c r="AI212" i="6"/>
  <c r="AG212" i="6"/>
  <c r="AF212" i="6"/>
  <c r="AE212" i="6"/>
  <c r="AC212" i="6"/>
  <c r="AB212" i="6"/>
  <c r="AA212" i="6"/>
  <c r="Y212" i="6"/>
  <c r="X212" i="6"/>
  <c r="W212" i="6"/>
  <c r="U212" i="6"/>
  <c r="T212" i="6"/>
  <c r="S212" i="6"/>
  <c r="Q212" i="6"/>
  <c r="P212" i="6"/>
  <c r="O212" i="6"/>
  <c r="N212" i="6"/>
  <c r="L212" i="6"/>
  <c r="K212" i="6"/>
  <c r="J212" i="6"/>
  <c r="I212" i="6"/>
  <c r="H212" i="6"/>
  <c r="G212" i="6"/>
  <c r="F212" i="6"/>
  <c r="E212" i="6"/>
  <c r="A212" i="6"/>
  <c r="AS211" i="6"/>
  <c r="AR211" i="6"/>
  <c r="AP211" i="6"/>
  <c r="AO211" i="6"/>
  <c r="AM211" i="6"/>
  <c r="AL211" i="6"/>
  <c r="AJ211" i="6"/>
  <c r="AI211" i="6"/>
  <c r="AG211" i="6"/>
  <c r="AF211" i="6"/>
  <c r="AE211" i="6"/>
  <c r="AC211" i="6"/>
  <c r="AB211" i="6"/>
  <c r="AA211" i="6"/>
  <c r="Y211" i="6"/>
  <c r="X211" i="6"/>
  <c r="W211" i="6"/>
  <c r="U211" i="6"/>
  <c r="T211" i="6"/>
  <c r="S211" i="6"/>
  <c r="Q211" i="6"/>
  <c r="P211" i="6"/>
  <c r="O211" i="6"/>
  <c r="N211" i="6"/>
  <c r="L211" i="6"/>
  <c r="K211" i="6"/>
  <c r="J211" i="6"/>
  <c r="I211" i="6"/>
  <c r="H211" i="6"/>
  <c r="G211" i="6"/>
  <c r="F211" i="6"/>
  <c r="E211" i="6"/>
  <c r="A211" i="6"/>
  <c r="AS210" i="6"/>
  <c r="AR210" i="6"/>
  <c r="AP210" i="6"/>
  <c r="AO210" i="6"/>
  <c r="AM210" i="6"/>
  <c r="AL210" i="6"/>
  <c r="AJ210" i="6"/>
  <c r="AI210" i="6"/>
  <c r="AG210" i="6"/>
  <c r="AF210" i="6"/>
  <c r="AE210" i="6"/>
  <c r="AC210" i="6"/>
  <c r="AB210" i="6"/>
  <c r="AA210" i="6"/>
  <c r="Y210" i="6"/>
  <c r="X210" i="6"/>
  <c r="W210" i="6"/>
  <c r="U210" i="6"/>
  <c r="T210" i="6"/>
  <c r="S210" i="6"/>
  <c r="Q210" i="6"/>
  <c r="P210" i="6"/>
  <c r="O210" i="6"/>
  <c r="N210" i="6"/>
  <c r="L210" i="6"/>
  <c r="K210" i="6"/>
  <c r="J210" i="6"/>
  <c r="I210" i="6"/>
  <c r="H210" i="6"/>
  <c r="G210" i="6"/>
  <c r="F210" i="6"/>
  <c r="E210" i="6"/>
  <c r="A210" i="6"/>
  <c r="AS209" i="6"/>
  <c r="AR209" i="6"/>
  <c r="AP209" i="6"/>
  <c r="AO209" i="6"/>
  <c r="AM209" i="6"/>
  <c r="AL209" i="6"/>
  <c r="AJ209" i="6"/>
  <c r="AI209" i="6"/>
  <c r="AG209" i="6"/>
  <c r="AF209" i="6"/>
  <c r="AE209" i="6"/>
  <c r="AC209" i="6"/>
  <c r="AB209" i="6"/>
  <c r="AA209" i="6"/>
  <c r="Y209" i="6"/>
  <c r="X209" i="6"/>
  <c r="W209" i="6"/>
  <c r="U209" i="6"/>
  <c r="T209" i="6"/>
  <c r="S209" i="6"/>
  <c r="Q209" i="6"/>
  <c r="P209" i="6"/>
  <c r="O209" i="6"/>
  <c r="N209" i="6"/>
  <c r="L209" i="6"/>
  <c r="K209" i="6"/>
  <c r="J209" i="6"/>
  <c r="I209" i="6"/>
  <c r="H209" i="6"/>
  <c r="G209" i="6"/>
  <c r="F209" i="6"/>
  <c r="E209" i="6"/>
  <c r="A209" i="6"/>
  <c r="AS208" i="6"/>
  <c r="AR208" i="6"/>
  <c r="AP208" i="6"/>
  <c r="AO208" i="6"/>
  <c r="AM208" i="6"/>
  <c r="AL208" i="6"/>
  <c r="AJ208" i="6"/>
  <c r="AI208" i="6"/>
  <c r="AG208" i="6"/>
  <c r="AF208" i="6"/>
  <c r="AE208" i="6"/>
  <c r="AC208" i="6"/>
  <c r="AB208" i="6"/>
  <c r="AA208" i="6"/>
  <c r="Y208" i="6"/>
  <c r="X208" i="6"/>
  <c r="W208" i="6"/>
  <c r="U208" i="6"/>
  <c r="T208" i="6"/>
  <c r="S208" i="6"/>
  <c r="Q208" i="6"/>
  <c r="P208" i="6"/>
  <c r="O208" i="6"/>
  <c r="N208" i="6"/>
  <c r="L208" i="6"/>
  <c r="K208" i="6"/>
  <c r="J208" i="6"/>
  <c r="I208" i="6"/>
  <c r="H208" i="6"/>
  <c r="G208" i="6"/>
  <c r="F208" i="6"/>
  <c r="E208" i="6"/>
  <c r="A208" i="6"/>
  <c r="AS207" i="6"/>
  <c r="AR207" i="6"/>
  <c r="AP207" i="6"/>
  <c r="AO207" i="6"/>
  <c r="AM207" i="6"/>
  <c r="AL207" i="6"/>
  <c r="AJ207" i="6"/>
  <c r="AI207" i="6"/>
  <c r="AG207" i="6"/>
  <c r="AF207" i="6"/>
  <c r="AE207" i="6"/>
  <c r="AC207" i="6"/>
  <c r="AB207" i="6"/>
  <c r="AA207" i="6"/>
  <c r="Y207" i="6"/>
  <c r="X207" i="6"/>
  <c r="W207" i="6"/>
  <c r="U207" i="6"/>
  <c r="T207" i="6"/>
  <c r="S207" i="6"/>
  <c r="Q207" i="6"/>
  <c r="P207" i="6"/>
  <c r="O207" i="6"/>
  <c r="N207" i="6"/>
  <c r="L207" i="6"/>
  <c r="K207" i="6"/>
  <c r="J207" i="6"/>
  <c r="I207" i="6"/>
  <c r="H207" i="6"/>
  <c r="G207" i="6"/>
  <c r="F207" i="6"/>
  <c r="E207" i="6"/>
  <c r="A207" i="6"/>
  <c r="AS206" i="6"/>
  <c r="AR206" i="6"/>
  <c r="AP206" i="6"/>
  <c r="AO206" i="6"/>
  <c r="AM206" i="6"/>
  <c r="AL206" i="6"/>
  <c r="AJ206" i="6"/>
  <c r="AI206" i="6"/>
  <c r="AG206" i="6"/>
  <c r="AF206" i="6"/>
  <c r="AE206" i="6"/>
  <c r="AC206" i="6"/>
  <c r="AB206" i="6"/>
  <c r="AA206" i="6"/>
  <c r="Y206" i="6"/>
  <c r="X206" i="6"/>
  <c r="W206" i="6"/>
  <c r="U206" i="6"/>
  <c r="T206" i="6"/>
  <c r="S206" i="6"/>
  <c r="Q206" i="6"/>
  <c r="P206" i="6"/>
  <c r="O206" i="6"/>
  <c r="N206" i="6"/>
  <c r="L206" i="6"/>
  <c r="K206" i="6"/>
  <c r="J206" i="6"/>
  <c r="I206" i="6"/>
  <c r="H206" i="6"/>
  <c r="G206" i="6"/>
  <c r="F206" i="6"/>
  <c r="E206" i="6"/>
  <c r="A206" i="6"/>
  <c r="AS205" i="6"/>
  <c r="AR205" i="6"/>
  <c r="AP205" i="6"/>
  <c r="AO205" i="6"/>
  <c r="AM205" i="6"/>
  <c r="AL205" i="6"/>
  <c r="AJ205" i="6"/>
  <c r="AI205" i="6"/>
  <c r="AG205" i="6"/>
  <c r="AF205" i="6"/>
  <c r="AE205" i="6"/>
  <c r="AC205" i="6"/>
  <c r="AB205" i="6"/>
  <c r="AA205" i="6"/>
  <c r="Y205" i="6"/>
  <c r="X205" i="6"/>
  <c r="W205" i="6"/>
  <c r="U205" i="6"/>
  <c r="T205" i="6"/>
  <c r="S205" i="6"/>
  <c r="Q205" i="6"/>
  <c r="P205" i="6"/>
  <c r="O205" i="6"/>
  <c r="N205" i="6"/>
  <c r="L205" i="6"/>
  <c r="K205" i="6"/>
  <c r="J205" i="6"/>
  <c r="I205" i="6"/>
  <c r="H205" i="6"/>
  <c r="G205" i="6"/>
  <c r="F205" i="6"/>
  <c r="E205" i="6"/>
  <c r="A205" i="6"/>
  <c r="AS204" i="6"/>
  <c r="AR204" i="6"/>
  <c r="AP204" i="6"/>
  <c r="AO204" i="6"/>
  <c r="AM204" i="6"/>
  <c r="AL204" i="6"/>
  <c r="AJ204" i="6"/>
  <c r="AI204" i="6"/>
  <c r="AG204" i="6"/>
  <c r="AF204" i="6"/>
  <c r="AE204" i="6"/>
  <c r="AC204" i="6"/>
  <c r="AB204" i="6"/>
  <c r="AA204" i="6"/>
  <c r="Y204" i="6"/>
  <c r="X204" i="6"/>
  <c r="W204" i="6"/>
  <c r="U204" i="6"/>
  <c r="T204" i="6"/>
  <c r="S204" i="6"/>
  <c r="Q204" i="6"/>
  <c r="P204" i="6"/>
  <c r="O204" i="6"/>
  <c r="N204" i="6"/>
  <c r="L204" i="6"/>
  <c r="K204" i="6"/>
  <c r="J204" i="6"/>
  <c r="I204" i="6"/>
  <c r="H204" i="6"/>
  <c r="G204" i="6"/>
  <c r="F204" i="6"/>
  <c r="E204" i="6"/>
  <c r="A204" i="6"/>
  <c r="AS203" i="6"/>
  <c r="AR203" i="6"/>
  <c r="AP203" i="6"/>
  <c r="AO203" i="6"/>
  <c r="AM203" i="6"/>
  <c r="AL203" i="6"/>
  <c r="AJ203" i="6"/>
  <c r="AI203" i="6"/>
  <c r="AG203" i="6"/>
  <c r="AF203" i="6"/>
  <c r="AE203" i="6"/>
  <c r="AC203" i="6"/>
  <c r="AB203" i="6"/>
  <c r="AA203" i="6"/>
  <c r="Y203" i="6"/>
  <c r="X203" i="6"/>
  <c r="W203" i="6"/>
  <c r="U203" i="6"/>
  <c r="T203" i="6"/>
  <c r="S203" i="6"/>
  <c r="Q203" i="6"/>
  <c r="P203" i="6"/>
  <c r="O203" i="6"/>
  <c r="N203" i="6"/>
  <c r="L203" i="6"/>
  <c r="K203" i="6"/>
  <c r="J203" i="6"/>
  <c r="I203" i="6"/>
  <c r="H203" i="6"/>
  <c r="G203" i="6"/>
  <c r="F203" i="6"/>
  <c r="E203" i="6"/>
  <c r="A203" i="6"/>
  <c r="AS202" i="6"/>
  <c r="AR202" i="6"/>
  <c r="AP202" i="6"/>
  <c r="AO202" i="6"/>
  <c r="AM202" i="6"/>
  <c r="AL202" i="6"/>
  <c r="AJ202" i="6"/>
  <c r="AI202" i="6"/>
  <c r="AG202" i="6"/>
  <c r="AF202" i="6"/>
  <c r="AE202" i="6"/>
  <c r="AC202" i="6"/>
  <c r="AB202" i="6"/>
  <c r="AA202" i="6"/>
  <c r="Y202" i="6"/>
  <c r="X202" i="6"/>
  <c r="W202" i="6"/>
  <c r="U202" i="6"/>
  <c r="T202" i="6"/>
  <c r="S202" i="6"/>
  <c r="Q202" i="6"/>
  <c r="P202" i="6"/>
  <c r="O202" i="6"/>
  <c r="N202" i="6"/>
  <c r="L202" i="6"/>
  <c r="K202" i="6"/>
  <c r="J202" i="6"/>
  <c r="I202" i="6"/>
  <c r="H202" i="6"/>
  <c r="G202" i="6"/>
  <c r="F202" i="6"/>
  <c r="E202" i="6"/>
  <c r="A202" i="6"/>
  <c r="AS201" i="6"/>
  <c r="AR201" i="6"/>
  <c r="AP201" i="6"/>
  <c r="AO201" i="6"/>
  <c r="AM201" i="6"/>
  <c r="AL201" i="6"/>
  <c r="AJ201" i="6"/>
  <c r="AI201" i="6"/>
  <c r="AG201" i="6"/>
  <c r="AF201" i="6"/>
  <c r="AE201" i="6"/>
  <c r="AC201" i="6"/>
  <c r="AB201" i="6"/>
  <c r="AA201" i="6"/>
  <c r="Y201" i="6"/>
  <c r="X201" i="6"/>
  <c r="W201" i="6"/>
  <c r="U201" i="6"/>
  <c r="T201" i="6"/>
  <c r="S201" i="6"/>
  <c r="Q201" i="6"/>
  <c r="P201" i="6"/>
  <c r="O201" i="6"/>
  <c r="N201" i="6"/>
  <c r="L201" i="6"/>
  <c r="K201" i="6"/>
  <c r="J201" i="6"/>
  <c r="I201" i="6"/>
  <c r="H201" i="6"/>
  <c r="G201" i="6"/>
  <c r="F201" i="6"/>
  <c r="E201" i="6"/>
  <c r="A201" i="6"/>
  <c r="AS200" i="6"/>
  <c r="AR200" i="6"/>
  <c r="AP200" i="6"/>
  <c r="AO200" i="6"/>
  <c r="AM200" i="6"/>
  <c r="AL200" i="6"/>
  <c r="AJ200" i="6"/>
  <c r="AI200" i="6"/>
  <c r="AG200" i="6"/>
  <c r="AF200" i="6"/>
  <c r="AE200" i="6"/>
  <c r="AC200" i="6"/>
  <c r="AB200" i="6"/>
  <c r="AA200" i="6"/>
  <c r="Y200" i="6"/>
  <c r="X200" i="6"/>
  <c r="W200" i="6"/>
  <c r="U200" i="6"/>
  <c r="T200" i="6"/>
  <c r="S200" i="6"/>
  <c r="Q200" i="6"/>
  <c r="P200" i="6"/>
  <c r="O200" i="6"/>
  <c r="N200" i="6"/>
  <c r="L200" i="6"/>
  <c r="K200" i="6"/>
  <c r="J200" i="6"/>
  <c r="I200" i="6"/>
  <c r="H200" i="6"/>
  <c r="G200" i="6"/>
  <c r="F200" i="6"/>
  <c r="E200" i="6"/>
  <c r="A200" i="6"/>
  <c r="AS199" i="6"/>
  <c r="AR199" i="6"/>
  <c r="AP199" i="6"/>
  <c r="AO199" i="6"/>
  <c r="AM199" i="6"/>
  <c r="AL199" i="6"/>
  <c r="AJ199" i="6"/>
  <c r="AI199" i="6"/>
  <c r="AG199" i="6"/>
  <c r="AF199" i="6"/>
  <c r="AE199" i="6"/>
  <c r="AC199" i="6"/>
  <c r="AB199" i="6"/>
  <c r="AA199" i="6"/>
  <c r="Y199" i="6"/>
  <c r="X199" i="6"/>
  <c r="W199" i="6"/>
  <c r="U199" i="6"/>
  <c r="T199" i="6"/>
  <c r="S199" i="6"/>
  <c r="Q199" i="6"/>
  <c r="P199" i="6"/>
  <c r="O199" i="6"/>
  <c r="N199" i="6"/>
  <c r="L199" i="6"/>
  <c r="K199" i="6"/>
  <c r="J199" i="6"/>
  <c r="I199" i="6"/>
  <c r="H199" i="6"/>
  <c r="G199" i="6"/>
  <c r="F199" i="6"/>
  <c r="E199" i="6"/>
  <c r="A199" i="6"/>
  <c r="AS198" i="6"/>
  <c r="AR198" i="6"/>
  <c r="AP198" i="6"/>
  <c r="AO198" i="6"/>
  <c r="AM198" i="6"/>
  <c r="AL198" i="6"/>
  <c r="AJ198" i="6"/>
  <c r="AI198" i="6"/>
  <c r="AG198" i="6"/>
  <c r="AF198" i="6"/>
  <c r="AE198" i="6"/>
  <c r="AC198" i="6"/>
  <c r="AB198" i="6"/>
  <c r="AA198" i="6"/>
  <c r="Y198" i="6"/>
  <c r="X198" i="6"/>
  <c r="W198" i="6"/>
  <c r="U198" i="6"/>
  <c r="T198" i="6"/>
  <c r="S198" i="6"/>
  <c r="Q198" i="6"/>
  <c r="P198" i="6"/>
  <c r="O198" i="6"/>
  <c r="N198" i="6"/>
  <c r="L198" i="6"/>
  <c r="K198" i="6"/>
  <c r="J198" i="6"/>
  <c r="I198" i="6"/>
  <c r="H198" i="6"/>
  <c r="G198" i="6"/>
  <c r="F198" i="6"/>
  <c r="E198" i="6"/>
  <c r="A198" i="6"/>
  <c r="AS197" i="6"/>
  <c r="AR197" i="6"/>
  <c r="AP197" i="6"/>
  <c r="AO197" i="6"/>
  <c r="AM197" i="6"/>
  <c r="AL197" i="6"/>
  <c r="AJ197" i="6"/>
  <c r="AI197" i="6"/>
  <c r="AG197" i="6"/>
  <c r="AF197" i="6"/>
  <c r="AE197" i="6"/>
  <c r="AC197" i="6"/>
  <c r="AB197" i="6"/>
  <c r="AA197" i="6"/>
  <c r="Y197" i="6"/>
  <c r="X197" i="6"/>
  <c r="W197" i="6"/>
  <c r="U197" i="6"/>
  <c r="T197" i="6"/>
  <c r="S197" i="6"/>
  <c r="Q197" i="6"/>
  <c r="P197" i="6"/>
  <c r="O197" i="6"/>
  <c r="N197" i="6"/>
  <c r="L197" i="6"/>
  <c r="K197" i="6"/>
  <c r="J197" i="6"/>
  <c r="I197" i="6"/>
  <c r="H197" i="6"/>
  <c r="G197" i="6"/>
  <c r="F197" i="6"/>
  <c r="E197" i="6"/>
  <c r="A197" i="6"/>
  <c r="AS196" i="6"/>
  <c r="AR196" i="6"/>
  <c r="AP196" i="6"/>
  <c r="AO196" i="6"/>
  <c r="AM196" i="6"/>
  <c r="AL196" i="6"/>
  <c r="AJ196" i="6"/>
  <c r="AI196" i="6"/>
  <c r="AG196" i="6"/>
  <c r="AF196" i="6"/>
  <c r="AE196" i="6"/>
  <c r="AC196" i="6"/>
  <c r="AB196" i="6"/>
  <c r="AA196" i="6"/>
  <c r="Y196" i="6"/>
  <c r="X196" i="6"/>
  <c r="W196" i="6"/>
  <c r="U196" i="6"/>
  <c r="T196" i="6"/>
  <c r="S196" i="6"/>
  <c r="Q196" i="6"/>
  <c r="P196" i="6"/>
  <c r="O196" i="6"/>
  <c r="N196" i="6"/>
  <c r="L196" i="6"/>
  <c r="K196" i="6"/>
  <c r="J196" i="6"/>
  <c r="I196" i="6"/>
  <c r="H196" i="6"/>
  <c r="G196" i="6"/>
  <c r="F196" i="6"/>
  <c r="E196" i="6"/>
  <c r="A196" i="6"/>
  <c r="AS195" i="6"/>
  <c r="AR195" i="6"/>
  <c r="AP195" i="6"/>
  <c r="AO195" i="6"/>
  <c r="AM195" i="6"/>
  <c r="AL195" i="6"/>
  <c r="AJ195" i="6"/>
  <c r="AI195" i="6"/>
  <c r="AG195" i="6"/>
  <c r="AF195" i="6"/>
  <c r="AE195" i="6"/>
  <c r="AC195" i="6"/>
  <c r="AB195" i="6"/>
  <c r="AA195" i="6"/>
  <c r="Y195" i="6"/>
  <c r="X195" i="6"/>
  <c r="W195" i="6"/>
  <c r="U195" i="6"/>
  <c r="T195" i="6"/>
  <c r="S195" i="6"/>
  <c r="Q195" i="6"/>
  <c r="P195" i="6"/>
  <c r="O195" i="6"/>
  <c r="N195" i="6"/>
  <c r="L195" i="6"/>
  <c r="K195" i="6"/>
  <c r="J195" i="6"/>
  <c r="I195" i="6"/>
  <c r="H195" i="6"/>
  <c r="G195" i="6"/>
  <c r="F195" i="6"/>
  <c r="E195" i="6"/>
  <c r="A195" i="6"/>
  <c r="AS194" i="6"/>
  <c r="AR194" i="6"/>
  <c r="AP194" i="6"/>
  <c r="AO194" i="6"/>
  <c r="AM194" i="6"/>
  <c r="AL194" i="6"/>
  <c r="AJ194" i="6"/>
  <c r="AI194" i="6"/>
  <c r="AG194" i="6"/>
  <c r="AF194" i="6"/>
  <c r="AE194" i="6"/>
  <c r="AC194" i="6"/>
  <c r="AB194" i="6"/>
  <c r="AA194" i="6"/>
  <c r="Y194" i="6"/>
  <c r="X194" i="6"/>
  <c r="W194" i="6"/>
  <c r="U194" i="6"/>
  <c r="T194" i="6"/>
  <c r="S194" i="6"/>
  <c r="Q194" i="6"/>
  <c r="P194" i="6"/>
  <c r="O194" i="6"/>
  <c r="N194" i="6"/>
  <c r="L194" i="6"/>
  <c r="K194" i="6"/>
  <c r="J194" i="6"/>
  <c r="I194" i="6"/>
  <c r="H194" i="6"/>
  <c r="G194" i="6"/>
  <c r="F194" i="6"/>
  <c r="E194" i="6"/>
  <c r="A194" i="6"/>
  <c r="AS193" i="6"/>
  <c r="AR193" i="6"/>
  <c r="AP193" i="6"/>
  <c r="AO193" i="6"/>
  <c r="AM193" i="6"/>
  <c r="AL193" i="6"/>
  <c r="AJ193" i="6"/>
  <c r="AI193" i="6"/>
  <c r="AG193" i="6"/>
  <c r="AF193" i="6"/>
  <c r="AE193" i="6"/>
  <c r="AC193" i="6"/>
  <c r="AB193" i="6"/>
  <c r="AA193" i="6"/>
  <c r="Y193" i="6"/>
  <c r="X193" i="6"/>
  <c r="W193" i="6"/>
  <c r="U193" i="6"/>
  <c r="T193" i="6"/>
  <c r="S193" i="6"/>
  <c r="Q193" i="6"/>
  <c r="P193" i="6"/>
  <c r="O193" i="6"/>
  <c r="N193" i="6"/>
  <c r="L193" i="6"/>
  <c r="K193" i="6"/>
  <c r="J193" i="6"/>
  <c r="I193" i="6"/>
  <c r="H193" i="6"/>
  <c r="G193" i="6"/>
  <c r="F193" i="6"/>
  <c r="E193" i="6"/>
  <c r="A193" i="6"/>
  <c r="AS192" i="6"/>
  <c r="AR192" i="6"/>
  <c r="AP192" i="6"/>
  <c r="AO192" i="6"/>
  <c r="AM192" i="6"/>
  <c r="AL192" i="6"/>
  <c r="AJ192" i="6"/>
  <c r="AI192" i="6"/>
  <c r="AG192" i="6"/>
  <c r="AF192" i="6"/>
  <c r="AE192" i="6"/>
  <c r="AC192" i="6"/>
  <c r="AB192" i="6"/>
  <c r="AA192" i="6"/>
  <c r="Y192" i="6"/>
  <c r="X192" i="6"/>
  <c r="W192" i="6"/>
  <c r="U192" i="6"/>
  <c r="T192" i="6"/>
  <c r="S192" i="6"/>
  <c r="Q192" i="6"/>
  <c r="P192" i="6"/>
  <c r="O192" i="6"/>
  <c r="N192" i="6"/>
  <c r="L192" i="6"/>
  <c r="K192" i="6"/>
  <c r="J192" i="6"/>
  <c r="I192" i="6"/>
  <c r="H192" i="6"/>
  <c r="G192" i="6"/>
  <c r="F192" i="6"/>
  <c r="E192" i="6"/>
  <c r="A192" i="6"/>
  <c r="AS191" i="6"/>
  <c r="AR191" i="6"/>
  <c r="AP191" i="6"/>
  <c r="AO191" i="6"/>
  <c r="AM191" i="6"/>
  <c r="AL191" i="6"/>
  <c r="AJ191" i="6"/>
  <c r="AI191" i="6"/>
  <c r="AG191" i="6"/>
  <c r="AF191" i="6"/>
  <c r="AE191" i="6"/>
  <c r="AC191" i="6"/>
  <c r="AB191" i="6"/>
  <c r="AA191" i="6"/>
  <c r="Y191" i="6"/>
  <c r="X191" i="6"/>
  <c r="W191" i="6"/>
  <c r="U191" i="6"/>
  <c r="T191" i="6"/>
  <c r="S191" i="6"/>
  <c r="Q191" i="6"/>
  <c r="P191" i="6"/>
  <c r="O191" i="6"/>
  <c r="N191" i="6"/>
  <c r="L191" i="6"/>
  <c r="K191" i="6"/>
  <c r="J191" i="6"/>
  <c r="I191" i="6"/>
  <c r="H191" i="6"/>
  <c r="G191" i="6"/>
  <c r="F191" i="6"/>
  <c r="E191" i="6"/>
  <c r="A191" i="6"/>
  <c r="AS190" i="6"/>
  <c r="AR190" i="6"/>
  <c r="AP190" i="6"/>
  <c r="AO190" i="6"/>
  <c r="AM190" i="6"/>
  <c r="AL190" i="6"/>
  <c r="AJ190" i="6"/>
  <c r="AI190" i="6"/>
  <c r="AG190" i="6"/>
  <c r="AF190" i="6"/>
  <c r="AE190" i="6"/>
  <c r="AC190" i="6"/>
  <c r="AB190" i="6"/>
  <c r="AA190" i="6"/>
  <c r="Y190" i="6"/>
  <c r="X190" i="6"/>
  <c r="W190" i="6"/>
  <c r="U190" i="6"/>
  <c r="T190" i="6"/>
  <c r="S190" i="6"/>
  <c r="Q190" i="6"/>
  <c r="P190" i="6"/>
  <c r="O190" i="6"/>
  <c r="N190" i="6"/>
  <c r="L190" i="6"/>
  <c r="K190" i="6"/>
  <c r="J190" i="6"/>
  <c r="I190" i="6"/>
  <c r="H190" i="6"/>
  <c r="G190" i="6"/>
  <c r="F190" i="6"/>
  <c r="E190" i="6"/>
  <c r="A190" i="6"/>
  <c r="AS189" i="6"/>
  <c r="AR189" i="6"/>
  <c r="AP189" i="6"/>
  <c r="AO189" i="6"/>
  <c r="AM189" i="6"/>
  <c r="AL189" i="6"/>
  <c r="AJ189" i="6"/>
  <c r="AI189" i="6"/>
  <c r="AG189" i="6"/>
  <c r="AF189" i="6"/>
  <c r="AE189" i="6"/>
  <c r="AC189" i="6"/>
  <c r="AB189" i="6"/>
  <c r="AA189" i="6"/>
  <c r="Y189" i="6"/>
  <c r="X189" i="6"/>
  <c r="W189" i="6"/>
  <c r="U189" i="6"/>
  <c r="T189" i="6"/>
  <c r="S189" i="6"/>
  <c r="Q189" i="6"/>
  <c r="P189" i="6"/>
  <c r="O189" i="6"/>
  <c r="N189" i="6"/>
  <c r="L189" i="6"/>
  <c r="K189" i="6"/>
  <c r="J189" i="6"/>
  <c r="I189" i="6"/>
  <c r="H189" i="6"/>
  <c r="G189" i="6"/>
  <c r="F189" i="6"/>
  <c r="E189" i="6"/>
  <c r="A189" i="6"/>
  <c r="AS188" i="6"/>
  <c r="AR188" i="6"/>
  <c r="AP188" i="6"/>
  <c r="AO188" i="6"/>
  <c r="AM188" i="6"/>
  <c r="AL188" i="6"/>
  <c r="AJ188" i="6"/>
  <c r="AI188" i="6"/>
  <c r="AG188" i="6"/>
  <c r="AF188" i="6"/>
  <c r="AE188" i="6"/>
  <c r="AC188" i="6"/>
  <c r="AB188" i="6"/>
  <c r="AA188" i="6"/>
  <c r="Y188" i="6"/>
  <c r="X188" i="6"/>
  <c r="W188" i="6"/>
  <c r="U188" i="6"/>
  <c r="T188" i="6"/>
  <c r="S188" i="6"/>
  <c r="Q188" i="6"/>
  <c r="P188" i="6"/>
  <c r="O188" i="6"/>
  <c r="N188" i="6"/>
  <c r="L188" i="6"/>
  <c r="K188" i="6"/>
  <c r="J188" i="6"/>
  <c r="I188" i="6"/>
  <c r="H188" i="6"/>
  <c r="G188" i="6"/>
  <c r="F188" i="6"/>
  <c r="E188" i="6"/>
  <c r="A188" i="6"/>
  <c r="AS187" i="6"/>
  <c r="AR187" i="6"/>
  <c r="AP187" i="6"/>
  <c r="AO187" i="6"/>
  <c r="AM187" i="6"/>
  <c r="AL187" i="6"/>
  <c r="AJ187" i="6"/>
  <c r="AI187" i="6"/>
  <c r="AG187" i="6"/>
  <c r="AF187" i="6"/>
  <c r="AE187" i="6"/>
  <c r="AC187" i="6"/>
  <c r="AB187" i="6"/>
  <c r="AA187" i="6"/>
  <c r="Y187" i="6"/>
  <c r="X187" i="6"/>
  <c r="W187" i="6"/>
  <c r="U187" i="6"/>
  <c r="T187" i="6"/>
  <c r="S187" i="6"/>
  <c r="Q187" i="6"/>
  <c r="P187" i="6"/>
  <c r="O187" i="6"/>
  <c r="N187" i="6"/>
  <c r="L187" i="6"/>
  <c r="K187" i="6"/>
  <c r="J187" i="6"/>
  <c r="I187" i="6"/>
  <c r="H187" i="6"/>
  <c r="G187" i="6"/>
  <c r="F187" i="6"/>
  <c r="E187" i="6"/>
  <c r="A187" i="6"/>
  <c r="AS186" i="6"/>
  <c r="AR186" i="6"/>
  <c r="AP186" i="6"/>
  <c r="AO186" i="6"/>
  <c r="AM186" i="6"/>
  <c r="AL186" i="6"/>
  <c r="AJ186" i="6"/>
  <c r="AI186" i="6"/>
  <c r="AG186" i="6"/>
  <c r="AF186" i="6"/>
  <c r="AE186" i="6"/>
  <c r="AC186" i="6"/>
  <c r="AB186" i="6"/>
  <c r="AA186" i="6"/>
  <c r="Y186" i="6"/>
  <c r="X186" i="6"/>
  <c r="W186" i="6"/>
  <c r="U186" i="6"/>
  <c r="T186" i="6"/>
  <c r="S186" i="6"/>
  <c r="Q186" i="6"/>
  <c r="P186" i="6"/>
  <c r="O186" i="6"/>
  <c r="N186" i="6"/>
  <c r="L186" i="6"/>
  <c r="K186" i="6"/>
  <c r="J186" i="6"/>
  <c r="I186" i="6"/>
  <c r="H186" i="6"/>
  <c r="G186" i="6"/>
  <c r="F186" i="6"/>
  <c r="E186" i="6"/>
  <c r="A186" i="6"/>
  <c r="AS185" i="6"/>
  <c r="AR185" i="6"/>
  <c r="AP185" i="6"/>
  <c r="AO185" i="6"/>
  <c r="AM185" i="6"/>
  <c r="AL185" i="6"/>
  <c r="AJ185" i="6"/>
  <c r="AI185" i="6"/>
  <c r="AG185" i="6"/>
  <c r="AF185" i="6"/>
  <c r="AE185" i="6"/>
  <c r="AC185" i="6"/>
  <c r="AB185" i="6"/>
  <c r="AA185" i="6"/>
  <c r="Y185" i="6"/>
  <c r="X185" i="6"/>
  <c r="W185" i="6"/>
  <c r="U185" i="6"/>
  <c r="T185" i="6"/>
  <c r="S185" i="6"/>
  <c r="Q185" i="6"/>
  <c r="P185" i="6"/>
  <c r="O185" i="6"/>
  <c r="N185" i="6"/>
  <c r="L185" i="6"/>
  <c r="K185" i="6"/>
  <c r="J185" i="6"/>
  <c r="I185" i="6"/>
  <c r="H185" i="6"/>
  <c r="G185" i="6"/>
  <c r="F185" i="6"/>
  <c r="E185" i="6"/>
  <c r="A185" i="6"/>
  <c r="AS184" i="6"/>
  <c r="AR184" i="6"/>
  <c r="AP184" i="6"/>
  <c r="AO184" i="6"/>
  <c r="AM184" i="6"/>
  <c r="AL184" i="6"/>
  <c r="AJ184" i="6"/>
  <c r="AI184" i="6"/>
  <c r="AG184" i="6"/>
  <c r="AF184" i="6"/>
  <c r="AE184" i="6"/>
  <c r="AC184" i="6"/>
  <c r="AB184" i="6"/>
  <c r="AA184" i="6"/>
  <c r="Y184" i="6"/>
  <c r="X184" i="6"/>
  <c r="W184" i="6"/>
  <c r="U184" i="6"/>
  <c r="T184" i="6"/>
  <c r="S184" i="6"/>
  <c r="Q184" i="6"/>
  <c r="P184" i="6"/>
  <c r="O184" i="6"/>
  <c r="N184" i="6"/>
  <c r="L184" i="6"/>
  <c r="K184" i="6"/>
  <c r="J184" i="6"/>
  <c r="I184" i="6"/>
  <c r="H184" i="6"/>
  <c r="G184" i="6"/>
  <c r="F184" i="6"/>
  <c r="E184" i="6"/>
  <c r="A184" i="6"/>
  <c r="AS183" i="6"/>
  <c r="AR183" i="6"/>
  <c r="AP183" i="6"/>
  <c r="AO183" i="6"/>
  <c r="AM183" i="6"/>
  <c r="AL183" i="6"/>
  <c r="AJ183" i="6"/>
  <c r="AI183" i="6"/>
  <c r="AG183" i="6"/>
  <c r="AF183" i="6"/>
  <c r="AE183" i="6"/>
  <c r="AC183" i="6"/>
  <c r="AB183" i="6"/>
  <c r="AA183" i="6"/>
  <c r="Y183" i="6"/>
  <c r="X183" i="6"/>
  <c r="W183" i="6"/>
  <c r="U183" i="6"/>
  <c r="T183" i="6"/>
  <c r="S183" i="6"/>
  <c r="Q183" i="6"/>
  <c r="P183" i="6"/>
  <c r="O183" i="6"/>
  <c r="N183" i="6"/>
  <c r="L183" i="6"/>
  <c r="K183" i="6"/>
  <c r="J183" i="6"/>
  <c r="I183" i="6"/>
  <c r="H183" i="6"/>
  <c r="G183" i="6"/>
  <c r="F183" i="6"/>
  <c r="E183" i="6"/>
  <c r="A183" i="6"/>
  <c r="AS182" i="6"/>
  <c r="AR182" i="6"/>
  <c r="AP182" i="6"/>
  <c r="AO182" i="6"/>
  <c r="AM182" i="6"/>
  <c r="AL182" i="6"/>
  <c r="AJ182" i="6"/>
  <c r="AI182" i="6"/>
  <c r="AG182" i="6"/>
  <c r="AF182" i="6"/>
  <c r="AE182" i="6"/>
  <c r="AC182" i="6"/>
  <c r="AB182" i="6"/>
  <c r="AA182" i="6"/>
  <c r="Y182" i="6"/>
  <c r="X182" i="6"/>
  <c r="W182" i="6"/>
  <c r="U182" i="6"/>
  <c r="T182" i="6"/>
  <c r="S182" i="6"/>
  <c r="Q182" i="6"/>
  <c r="P182" i="6"/>
  <c r="O182" i="6"/>
  <c r="N182" i="6"/>
  <c r="L182" i="6"/>
  <c r="K182" i="6"/>
  <c r="J182" i="6"/>
  <c r="I182" i="6"/>
  <c r="H182" i="6"/>
  <c r="G182" i="6"/>
  <c r="F182" i="6"/>
  <c r="E182" i="6"/>
  <c r="A182" i="6"/>
  <c r="AS181" i="6"/>
  <c r="AR181" i="6"/>
  <c r="AP181" i="6"/>
  <c r="AO181" i="6"/>
  <c r="AM181" i="6"/>
  <c r="AL181" i="6"/>
  <c r="AJ181" i="6"/>
  <c r="AI181" i="6"/>
  <c r="AG181" i="6"/>
  <c r="AF181" i="6"/>
  <c r="AE181" i="6"/>
  <c r="AC181" i="6"/>
  <c r="AB181" i="6"/>
  <c r="AA181" i="6"/>
  <c r="Y181" i="6"/>
  <c r="X181" i="6"/>
  <c r="W181" i="6"/>
  <c r="U181" i="6"/>
  <c r="T181" i="6"/>
  <c r="S181" i="6"/>
  <c r="Q181" i="6"/>
  <c r="P181" i="6"/>
  <c r="O181" i="6"/>
  <c r="N181" i="6"/>
  <c r="L181" i="6"/>
  <c r="K181" i="6"/>
  <c r="J181" i="6"/>
  <c r="I181" i="6"/>
  <c r="H181" i="6"/>
  <c r="G181" i="6"/>
  <c r="F181" i="6"/>
  <c r="E181" i="6"/>
  <c r="A181" i="6"/>
  <c r="AS180" i="6"/>
  <c r="AR180" i="6"/>
  <c r="AP180" i="6"/>
  <c r="AO180" i="6"/>
  <c r="AM180" i="6"/>
  <c r="AL180" i="6"/>
  <c r="AJ180" i="6"/>
  <c r="AI180" i="6"/>
  <c r="AG180" i="6"/>
  <c r="AF180" i="6"/>
  <c r="AE180" i="6"/>
  <c r="AC180" i="6"/>
  <c r="AB180" i="6"/>
  <c r="AA180" i="6"/>
  <c r="Y180" i="6"/>
  <c r="X180" i="6"/>
  <c r="W180" i="6"/>
  <c r="U180" i="6"/>
  <c r="T180" i="6"/>
  <c r="S180" i="6"/>
  <c r="Q180" i="6"/>
  <c r="P180" i="6"/>
  <c r="O180" i="6"/>
  <c r="N180" i="6"/>
  <c r="L180" i="6"/>
  <c r="K180" i="6"/>
  <c r="J180" i="6"/>
  <c r="I180" i="6"/>
  <c r="H180" i="6"/>
  <c r="G180" i="6"/>
  <c r="F180" i="6"/>
  <c r="E180" i="6"/>
  <c r="A180" i="6"/>
  <c r="AS179" i="6"/>
  <c r="AR179" i="6"/>
  <c r="AP179" i="6"/>
  <c r="AO179" i="6"/>
  <c r="AM179" i="6"/>
  <c r="AL179" i="6"/>
  <c r="AJ179" i="6"/>
  <c r="AI179" i="6"/>
  <c r="AG179" i="6"/>
  <c r="AF179" i="6"/>
  <c r="AE179" i="6"/>
  <c r="AC179" i="6"/>
  <c r="AB179" i="6"/>
  <c r="AA179" i="6"/>
  <c r="Y179" i="6"/>
  <c r="X179" i="6"/>
  <c r="W179" i="6"/>
  <c r="U179" i="6"/>
  <c r="T179" i="6"/>
  <c r="S179" i="6"/>
  <c r="Q179" i="6"/>
  <c r="P179" i="6"/>
  <c r="O179" i="6"/>
  <c r="N179" i="6"/>
  <c r="L179" i="6"/>
  <c r="K179" i="6"/>
  <c r="J179" i="6"/>
  <c r="I179" i="6"/>
  <c r="H179" i="6"/>
  <c r="G179" i="6"/>
  <c r="F179" i="6"/>
  <c r="E179" i="6"/>
  <c r="A179" i="6"/>
  <c r="AS178" i="6"/>
  <c r="AR178" i="6"/>
  <c r="AP178" i="6"/>
  <c r="AO178" i="6"/>
  <c r="AM178" i="6"/>
  <c r="AL178" i="6"/>
  <c r="AJ178" i="6"/>
  <c r="AI178" i="6"/>
  <c r="AG178" i="6"/>
  <c r="AF178" i="6"/>
  <c r="AE178" i="6"/>
  <c r="AC178" i="6"/>
  <c r="AB178" i="6"/>
  <c r="AA178" i="6"/>
  <c r="Y178" i="6"/>
  <c r="X178" i="6"/>
  <c r="W178" i="6"/>
  <c r="U178" i="6"/>
  <c r="T178" i="6"/>
  <c r="S178" i="6"/>
  <c r="Q178" i="6"/>
  <c r="P178" i="6"/>
  <c r="O178" i="6"/>
  <c r="N178" i="6"/>
  <c r="L178" i="6"/>
  <c r="K178" i="6"/>
  <c r="J178" i="6"/>
  <c r="I178" i="6"/>
  <c r="H178" i="6"/>
  <c r="G178" i="6"/>
  <c r="F178" i="6"/>
  <c r="E178" i="6"/>
  <c r="A178" i="6"/>
  <c r="AS177" i="6"/>
  <c r="AR177" i="6"/>
  <c r="AP177" i="6"/>
  <c r="AO177" i="6"/>
  <c r="AM177" i="6"/>
  <c r="AL177" i="6"/>
  <c r="AJ177" i="6"/>
  <c r="AI177" i="6"/>
  <c r="AG177" i="6"/>
  <c r="AF177" i="6"/>
  <c r="AE177" i="6"/>
  <c r="AC177" i="6"/>
  <c r="AB177" i="6"/>
  <c r="AA177" i="6"/>
  <c r="Y177" i="6"/>
  <c r="X177" i="6"/>
  <c r="W177" i="6"/>
  <c r="U177" i="6"/>
  <c r="T177" i="6"/>
  <c r="S177" i="6"/>
  <c r="Q177" i="6"/>
  <c r="P177" i="6"/>
  <c r="O177" i="6"/>
  <c r="N177" i="6"/>
  <c r="L177" i="6"/>
  <c r="K177" i="6"/>
  <c r="J177" i="6"/>
  <c r="I177" i="6"/>
  <c r="H177" i="6"/>
  <c r="G177" i="6"/>
  <c r="F177" i="6"/>
  <c r="E177" i="6"/>
  <c r="A177" i="6"/>
  <c r="AS176" i="6"/>
  <c r="AR176" i="6"/>
  <c r="AP176" i="6"/>
  <c r="AO176" i="6"/>
  <c r="AM176" i="6"/>
  <c r="AL176" i="6"/>
  <c r="AJ176" i="6"/>
  <c r="AI176" i="6"/>
  <c r="AG176" i="6"/>
  <c r="AF176" i="6"/>
  <c r="AE176" i="6"/>
  <c r="AC176" i="6"/>
  <c r="AB176" i="6"/>
  <c r="AA176" i="6"/>
  <c r="Y176" i="6"/>
  <c r="X176" i="6"/>
  <c r="W176" i="6"/>
  <c r="U176" i="6"/>
  <c r="T176" i="6"/>
  <c r="S176" i="6"/>
  <c r="Q176" i="6"/>
  <c r="P176" i="6"/>
  <c r="O176" i="6"/>
  <c r="N176" i="6"/>
  <c r="L176" i="6"/>
  <c r="K176" i="6"/>
  <c r="J176" i="6"/>
  <c r="I176" i="6"/>
  <c r="H176" i="6"/>
  <c r="G176" i="6"/>
  <c r="F176" i="6"/>
  <c r="E176" i="6"/>
  <c r="A176" i="6"/>
  <c r="AS175" i="6"/>
  <c r="AR175" i="6"/>
  <c r="AP175" i="6"/>
  <c r="AO175" i="6"/>
  <c r="AM175" i="6"/>
  <c r="AL175" i="6"/>
  <c r="AJ175" i="6"/>
  <c r="AI175" i="6"/>
  <c r="AG175" i="6"/>
  <c r="AF175" i="6"/>
  <c r="AE175" i="6"/>
  <c r="AC175" i="6"/>
  <c r="AB175" i="6"/>
  <c r="AA175" i="6"/>
  <c r="Y175" i="6"/>
  <c r="X175" i="6"/>
  <c r="W175" i="6"/>
  <c r="U175" i="6"/>
  <c r="T175" i="6"/>
  <c r="S175" i="6"/>
  <c r="Q175" i="6"/>
  <c r="P175" i="6"/>
  <c r="O175" i="6"/>
  <c r="N175" i="6"/>
  <c r="L175" i="6"/>
  <c r="K175" i="6"/>
  <c r="J175" i="6"/>
  <c r="I175" i="6"/>
  <c r="H175" i="6"/>
  <c r="G175" i="6"/>
  <c r="F175" i="6"/>
  <c r="E175" i="6"/>
  <c r="A175" i="6"/>
  <c r="AS174" i="6"/>
  <c r="AR174" i="6"/>
  <c r="AP174" i="6"/>
  <c r="AO174" i="6"/>
  <c r="AM174" i="6"/>
  <c r="AL174" i="6"/>
  <c r="AJ174" i="6"/>
  <c r="AI174" i="6"/>
  <c r="AG174" i="6"/>
  <c r="AF174" i="6"/>
  <c r="AE174" i="6"/>
  <c r="AC174" i="6"/>
  <c r="AB174" i="6"/>
  <c r="AA174" i="6"/>
  <c r="Y174" i="6"/>
  <c r="X174" i="6"/>
  <c r="W174" i="6"/>
  <c r="U174" i="6"/>
  <c r="T174" i="6"/>
  <c r="S174" i="6"/>
  <c r="Q174" i="6"/>
  <c r="P174" i="6"/>
  <c r="O174" i="6"/>
  <c r="N174" i="6"/>
  <c r="L174" i="6"/>
  <c r="K174" i="6"/>
  <c r="J174" i="6"/>
  <c r="I174" i="6"/>
  <c r="H174" i="6"/>
  <c r="G174" i="6"/>
  <c r="F174" i="6"/>
  <c r="E174" i="6"/>
  <c r="A174" i="6"/>
  <c r="AS173" i="6"/>
  <c r="AR173" i="6"/>
  <c r="AP173" i="6"/>
  <c r="AO173" i="6"/>
  <c r="AM173" i="6"/>
  <c r="AL173" i="6"/>
  <c r="AJ173" i="6"/>
  <c r="AI173" i="6"/>
  <c r="AG173" i="6"/>
  <c r="AF173" i="6"/>
  <c r="AE173" i="6"/>
  <c r="AC173" i="6"/>
  <c r="AB173" i="6"/>
  <c r="AA173" i="6"/>
  <c r="Y173" i="6"/>
  <c r="X173" i="6"/>
  <c r="W173" i="6"/>
  <c r="U173" i="6"/>
  <c r="T173" i="6"/>
  <c r="S173" i="6"/>
  <c r="Q173" i="6"/>
  <c r="P173" i="6"/>
  <c r="O173" i="6"/>
  <c r="N173" i="6"/>
  <c r="L173" i="6"/>
  <c r="K173" i="6"/>
  <c r="J173" i="6"/>
  <c r="I173" i="6"/>
  <c r="H173" i="6"/>
  <c r="G173" i="6"/>
  <c r="F173" i="6"/>
  <c r="E173" i="6"/>
  <c r="A173" i="6"/>
  <c r="AS172" i="6"/>
  <c r="AR172" i="6"/>
  <c r="AP172" i="6"/>
  <c r="AO172" i="6"/>
  <c r="AM172" i="6"/>
  <c r="AL172" i="6"/>
  <c r="AJ172" i="6"/>
  <c r="AI172" i="6"/>
  <c r="AG172" i="6"/>
  <c r="AF172" i="6"/>
  <c r="AE172" i="6"/>
  <c r="AC172" i="6"/>
  <c r="AB172" i="6"/>
  <c r="AA172" i="6"/>
  <c r="Y172" i="6"/>
  <c r="X172" i="6"/>
  <c r="W172" i="6"/>
  <c r="U172" i="6"/>
  <c r="T172" i="6"/>
  <c r="S172" i="6"/>
  <c r="Q172" i="6"/>
  <c r="P172" i="6"/>
  <c r="O172" i="6"/>
  <c r="N172" i="6"/>
  <c r="L172" i="6"/>
  <c r="K172" i="6"/>
  <c r="J172" i="6"/>
  <c r="I172" i="6"/>
  <c r="H172" i="6"/>
  <c r="G172" i="6"/>
  <c r="F172" i="6"/>
  <c r="E172" i="6"/>
  <c r="A172" i="6"/>
  <c r="AS171" i="6"/>
  <c r="AR171" i="6"/>
  <c r="AP171" i="6"/>
  <c r="AO171" i="6"/>
  <c r="AM171" i="6"/>
  <c r="AL171" i="6"/>
  <c r="AJ171" i="6"/>
  <c r="AI171" i="6"/>
  <c r="AG171" i="6"/>
  <c r="AF171" i="6"/>
  <c r="AE171" i="6"/>
  <c r="AC171" i="6"/>
  <c r="AB171" i="6"/>
  <c r="AA171" i="6"/>
  <c r="Y171" i="6"/>
  <c r="X171" i="6"/>
  <c r="W171" i="6"/>
  <c r="U171" i="6"/>
  <c r="T171" i="6"/>
  <c r="S171" i="6"/>
  <c r="Q171" i="6"/>
  <c r="P171" i="6"/>
  <c r="O171" i="6"/>
  <c r="N171" i="6"/>
  <c r="L171" i="6"/>
  <c r="K171" i="6"/>
  <c r="J171" i="6"/>
  <c r="I171" i="6"/>
  <c r="H171" i="6"/>
  <c r="G171" i="6"/>
  <c r="F171" i="6"/>
  <c r="E171" i="6"/>
  <c r="A171" i="6"/>
  <c r="AS170" i="6"/>
  <c r="AR170" i="6"/>
  <c r="AP170" i="6"/>
  <c r="AO170" i="6"/>
  <c r="AM170" i="6"/>
  <c r="AL170" i="6"/>
  <c r="AJ170" i="6"/>
  <c r="AI170" i="6"/>
  <c r="AG170" i="6"/>
  <c r="AF170" i="6"/>
  <c r="AE170" i="6"/>
  <c r="AC170" i="6"/>
  <c r="AB170" i="6"/>
  <c r="AA170" i="6"/>
  <c r="Y170" i="6"/>
  <c r="X170" i="6"/>
  <c r="W170" i="6"/>
  <c r="U170" i="6"/>
  <c r="T170" i="6"/>
  <c r="S170" i="6"/>
  <c r="Q170" i="6"/>
  <c r="P170" i="6"/>
  <c r="O170" i="6"/>
  <c r="N170" i="6"/>
  <c r="L170" i="6"/>
  <c r="K170" i="6"/>
  <c r="J170" i="6"/>
  <c r="I170" i="6"/>
  <c r="H170" i="6"/>
  <c r="G170" i="6"/>
  <c r="F170" i="6"/>
  <c r="E170" i="6"/>
  <c r="A170" i="6"/>
  <c r="AS169" i="6"/>
  <c r="AR169" i="6"/>
  <c r="AP169" i="6"/>
  <c r="AO169" i="6"/>
  <c r="AM169" i="6"/>
  <c r="AL169" i="6"/>
  <c r="AJ169" i="6"/>
  <c r="AI169" i="6"/>
  <c r="AG169" i="6"/>
  <c r="AF169" i="6"/>
  <c r="AE169" i="6"/>
  <c r="AC169" i="6"/>
  <c r="AB169" i="6"/>
  <c r="AA169" i="6"/>
  <c r="Y169" i="6"/>
  <c r="X169" i="6"/>
  <c r="W169" i="6"/>
  <c r="U169" i="6"/>
  <c r="T169" i="6"/>
  <c r="S169" i="6"/>
  <c r="Q169" i="6"/>
  <c r="P169" i="6"/>
  <c r="O169" i="6"/>
  <c r="N169" i="6"/>
  <c r="L169" i="6"/>
  <c r="K169" i="6"/>
  <c r="J169" i="6"/>
  <c r="I169" i="6"/>
  <c r="H169" i="6"/>
  <c r="G169" i="6"/>
  <c r="F169" i="6"/>
  <c r="E169" i="6"/>
  <c r="A169" i="6"/>
  <c r="AS168" i="6"/>
  <c r="AR168" i="6"/>
  <c r="AP168" i="6"/>
  <c r="AO168" i="6"/>
  <c r="AM168" i="6"/>
  <c r="AL168" i="6"/>
  <c r="AJ168" i="6"/>
  <c r="AI168" i="6"/>
  <c r="AG168" i="6"/>
  <c r="AF168" i="6"/>
  <c r="AE168" i="6"/>
  <c r="AC168" i="6"/>
  <c r="AB168" i="6"/>
  <c r="AA168" i="6"/>
  <c r="Y168" i="6"/>
  <c r="X168" i="6"/>
  <c r="W168" i="6"/>
  <c r="U168" i="6"/>
  <c r="T168" i="6"/>
  <c r="S168" i="6"/>
  <c r="Q168" i="6"/>
  <c r="P168" i="6"/>
  <c r="O168" i="6"/>
  <c r="N168" i="6"/>
  <c r="L168" i="6"/>
  <c r="K168" i="6"/>
  <c r="J168" i="6"/>
  <c r="I168" i="6"/>
  <c r="H168" i="6"/>
  <c r="G168" i="6"/>
  <c r="F168" i="6"/>
  <c r="E168" i="6"/>
  <c r="A168" i="6"/>
  <c r="AS167" i="6"/>
  <c r="AR167" i="6"/>
  <c r="AP167" i="6"/>
  <c r="AO167" i="6"/>
  <c r="AM167" i="6"/>
  <c r="AL167" i="6"/>
  <c r="AJ167" i="6"/>
  <c r="AI167" i="6"/>
  <c r="AG167" i="6"/>
  <c r="AF167" i="6"/>
  <c r="AE167" i="6"/>
  <c r="AC167" i="6"/>
  <c r="AB167" i="6"/>
  <c r="AA167" i="6"/>
  <c r="Y167" i="6"/>
  <c r="X167" i="6"/>
  <c r="W167" i="6"/>
  <c r="U167" i="6"/>
  <c r="T167" i="6"/>
  <c r="S167" i="6"/>
  <c r="Q167" i="6"/>
  <c r="P167" i="6"/>
  <c r="O167" i="6"/>
  <c r="N167" i="6"/>
  <c r="L167" i="6"/>
  <c r="K167" i="6"/>
  <c r="J167" i="6"/>
  <c r="I167" i="6"/>
  <c r="H167" i="6"/>
  <c r="G167" i="6"/>
  <c r="F167" i="6"/>
  <c r="E167" i="6"/>
  <c r="A167" i="6"/>
  <c r="AS166" i="6"/>
  <c r="AR166" i="6"/>
  <c r="AP166" i="6"/>
  <c r="AO166" i="6"/>
  <c r="AM166" i="6"/>
  <c r="AL166" i="6"/>
  <c r="AJ166" i="6"/>
  <c r="AI166" i="6"/>
  <c r="AG166" i="6"/>
  <c r="AF166" i="6"/>
  <c r="AE166" i="6"/>
  <c r="AC166" i="6"/>
  <c r="AB166" i="6"/>
  <c r="AA166" i="6"/>
  <c r="Y166" i="6"/>
  <c r="X166" i="6"/>
  <c r="W166" i="6"/>
  <c r="U166" i="6"/>
  <c r="T166" i="6"/>
  <c r="S166" i="6"/>
  <c r="Q166" i="6"/>
  <c r="P166" i="6"/>
  <c r="O166" i="6"/>
  <c r="N166" i="6"/>
  <c r="L166" i="6"/>
  <c r="K166" i="6"/>
  <c r="J166" i="6"/>
  <c r="I166" i="6"/>
  <c r="H166" i="6"/>
  <c r="G166" i="6"/>
  <c r="F166" i="6"/>
  <c r="E166" i="6"/>
  <c r="A166" i="6"/>
  <c r="AS165" i="6"/>
  <c r="AR165" i="6"/>
  <c r="AP165" i="6"/>
  <c r="AO165" i="6"/>
  <c r="AM165" i="6"/>
  <c r="AL165" i="6"/>
  <c r="AJ165" i="6"/>
  <c r="AI165" i="6"/>
  <c r="AG165" i="6"/>
  <c r="AF165" i="6"/>
  <c r="AE165" i="6"/>
  <c r="AC165" i="6"/>
  <c r="AB165" i="6"/>
  <c r="AA165" i="6"/>
  <c r="Y165" i="6"/>
  <c r="X165" i="6"/>
  <c r="W165" i="6"/>
  <c r="U165" i="6"/>
  <c r="T165" i="6"/>
  <c r="S165" i="6"/>
  <c r="Q165" i="6"/>
  <c r="P165" i="6"/>
  <c r="O165" i="6"/>
  <c r="N165" i="6"/>
  <c r="L165" i="6"/>
  <c r="K165" i="6"/>
  <c r="J165" i="6"/>
  <c r="I165" i="6"/>
  <c r="H165" i="6"/>
  <c r="G165" i="6"/>
  <c r="F165" i="6"/>
  <c r="E165" i="6"/>
  <c r="A165" i="6"/>
  <c r="AS164" i="6"/>
  <c r="AR164" i="6"/>
  <c r="AP164" i="6"/>
  <c r="AO164" i="6"/>
  <c r="AM164" i="6"/>
  <c r="AL164" i="6"/>
  <c r="AJ164" i="6"/>
  <c r="AI164" i="6"/>
  <c r="AG164" i="6"/>
  <c r="AF164" i="6"/>
  <c r="AE164" i="6"/>
  <c r="AC164" i="6"/>
  <c r="AB164" i="6"/>
  <c r="AA164" i="6"/>
  <c r="Y164" i="6"/>
  <c r="X164" i="6"/>
  <c r="W164" i="6"/>
  <c r="U164" i="6"/>
  <c r="T164" i="6"/>
  <c r="S164" i="6"/>
  <c r="Q164" i="6"/>
  <c r="P164" i="6"/>
  <c r="O164" i="6"/>
  <c r="N164" i="6"/>
  <c r="L164" i="6"/>
  <c r="K164" i="6"/>
  <c r="J164" i="6"/>
  <c r="I164" i="6"/>
  <c r="H164" i="6"/>
  <c r="G164" i="6"/>
  <c r="F164" i="6"/>
  <c r="E164" i="6"/>
  <c r="A164" i="6"/>
  <c r="AS163" i="6"/>
  <c r="AR163" i="6"/>
  <c r="AP163" i="6"/>
  <c r="AO163" i="6"/>
  <c r="AM163" i="6"/>
  <c r="AL163" i="6"/>
  <c r="AJ163" i="6"/>
  <c r="AI163" i="6"/>
  <c r="AG163" i="6"/>
  <c r="AF163" i="6"/>
  <c r="AE163" i="6"/>
  <c r="AC163" i="6"/>
  <c r="AB163" i="6"/>
  <c r="AA163" i="6"/>
  <c r="Y163" i="6"/>
  <c r="X163" i="6"/>
  <c r="W163" i="6"/>
  <c r="U163" i="6"/>
  <c r="T163" i="6"/>
  <c r="S163" i="6"/>
  <c r="Q163" i="6"/>
  <c r="P163" i="6"/>
  <c r="O163" i="6"/>
  <c r="N163" i="6"/>
  <c r="L163" i="6"/>
  <c r="K163" i="6"/>
  <c r="J163" i="6"/>
  <c r="I163" i="6"/>
  <c r="H163" i="6"/>
  <c r="G163" i="6"/>
  <c r="F163" i="6"/>
  <c r="E163" i="6"/>
  <c r="A163" i="6"/>
  <c r="AS162" i="6"/>
  <c r="AR162" i="6"/>
  <c r="AP162" i="6"/>
  <c r="AO162" i="6"/>
  <c r="AM162" i="6"/>
  <c r="AL162" i="6"/>
  <c r="AJ162" i="6"/>
  <c r="AI162" i="6"/>
  <c r="AG162" i="6"/>
  <c r="AF162" i="6"/>
  <c r="AE162" i="6"/>
  <c r="AC162" i="6"/>
  <c r="AB162" i="6"/>
  <c r="AA162" i="6"/>
  <c r="Y162" i="6"/>
  <c r="X162" i="6"/>
  <c r="W162" i="6"/>
  <c r="U162" i="6"/>
  <c r="T162" i="6"/>
  <c r="S162" i="6"/>
  <c r="Q162" i="6"/>
  <c r="P162" i="6"/>
  <c r="O162" i="6"/>
  <c r="N162" i="6"/>
  <c r="L162" i="6"/>
  <c r="K162" i="6"/>
  <c r="J162" i="6"/>
  <c r="I162" i="6"/>
  <c r="H162" i="6"/>
  <c r="G162" i="6"/>
  <c r="F162" i="6"/>
  <c r="E162" i="6"/>
  <c r="A162" i="6"/>
  <c r="AS161" i="6"/>
  <c r="AR161" i="6"/>
  <c r="AP161" i="6"/>
  <c r="AO161" i="6"/>
  <c r="AM161" i="6"/>
  <c r="AL161" i="6"/>
  <c r="AJ161" i="6"/>
  <c r="AI161" i="6"/>
  <c r="AG161" i="6"/>
  <c r="AF161" i="6"/>
  <c r="AE161" i="6"/>
  <c r="AC161" i="6"/>
  <c r="AB161" i="6"/>
  <c r="AA161" i="6"/>
  <c r="Y161" i="6"/>
  <c r="X161" i="6"/>
  <c r="W161" i="6"/>
  <c r="U161" i="6"/>
  <c r="T161" i="6"/>
  <c r="S161" i="6"/>
  <c r="Q161" i="6"/>
  <c r="P161" i="6"/>
  <c r="O161" i="6"/>
  <c r="N161" i="6"/>
  <c r="L161" i="6"/>
  <c r="K161" i="6"/>
  <c r="J161" i="6"/>
  <c r="I161" i="6"/>
  <c r="H161" i="6"/>
  <c r="G161" i="6"/>
  <c r="F161" i="6"/>
  <c r="E161" i="6"/>
  <c r="A161" i="6"/>
  <c r="AS160" i="6"/>
  <c r="AR160" i="6"/>
  <c r="AP160" i="6"/>
  <c r="AO160" i="6"/>
  <c r="AM160" i="6"/>
  <c r="AL160" i="6"/>
  <c r="AJ160" i="6"/>
  <c r="AI160" i="6"/>
  <c r="AG160" i="6"/>
  <c r="AF160" i="6"/>
  <c r="AE160" i="6"/>
  <c r="AC160" i="6"/>
  <c r="AB160" i="6"/>
  <c r="AA160" i="6"/>
  <c r="Y160" i="6"/>
  <c r="X160" i="6"/>
  <c r="W160" i="6"/>
  <c r="U160" i="6"/>
  <c r="T160" i="6"/>
  <c r="S160" i="6"/>
  <c r="Q160" i="6"/>
  <c r="P160" i="6"/>
  <c r="O160" i="6"/>
  <c r="N160" i="6"/>
  <c r="L160" i="6"/>
  <c r="K160" i="6"/>
  <c r="J160" i="6"/>
  <c r="I160" i="6"/>
  <c r="H160" i="6"/>
  <c r="G160" i="6"/>
  <c r="F160" i="6"/>
  <c r="E160" i="6"/>
  <c r="A160" i="6"/>
  <c r="AS159" i="6"/>
  <c r="AR159" i="6"/>
  <c r="AP159" i="6"/>
  <c r="AO159" i="6"/>
  <c r="AM159" i="6"/>
  <c r="AL159" i="6"/>
  <c r="AJ159" i="6"/>
  <c r="AI159" i="6"/>
  <c r="AG159" i="6"/>
  <c r="AF159" i="6"/>
  <c r="AE159" i="6"/>
  <c r="AC159" i="6"/>
  <c r="AB159" i="6"/>
  <c r="AA159" i="6"/>
  <c r="Y159" i="6"/>
  <c r="X159" i="6"/>
  <c r="W159" i="6"/>
  <c r="U159" i="6"/>
  <c r="T159" i="6"/>
  <c r="S159" i="6"/>
  <c r="Q159" i="6"/>
  <c r="P159" i="6"/>
  <c r="O159" i="6"/>
  <c r="N159" i="6"/>
  <c r="L159" i="6"/>
  <c r="K159" i="6"/>
  <c r="J159" i="6"/>
  <c r="I159" i="6"/>
  <c r="H159" i="6"/>
  <c r="G159" i="6"/>
  <c r="F159" i="6"/>
  <c r="E159" i="6"/>
  <c r="A159" i="6"/>
  <c r="AS158" i="6"/>
  <c r="AR158" i="6"/>
  <c r="AP158" i="6"/>
  <c r="AO158" i="6"/>
  <c r="AM158" i="6"/>
  <c r="AL158" i="6"/>
  <c r="AJ158" i="6"/>
  <c r="AI158" i="6"/>
  <c r="AG158" i="6"/>
  <c r="AF158" i="6"/>
  <c r="AE158" i="6"/>
  <c r="AC158" i="6"/>
  <c r="AB158" i="6"/>
  <c r="AA158" i="6"/>
  <c r="Y158" i="6"/>
  <c r="X158" i="6"/>
  <c r="W158" i="6"/>
  <c r="U158" i="6"/>
  <c r="T158" i="6"/>
  <c r="S158" i="6"/>
  <c r="Q158" i="6"/>
  <c r="P158" i="6"/>
  <c r="O158" i="6"/>
  <c r="N158" i="6"/>
  <c r="L158" i="6"/>
  <c r="K158" i="6"/>
  <c r="J158" i="6"/>
  <c r="I158" i="6"/>
  <c r="H158" i="6"/>
  <c r="G158" i="6"/>
  <c r="F158" i="6"/>
  <c r="E158" i="6"/>
  <c r="A158" i="6"/>
  <c r="AS157" i="6"/>
  <c r="AR157" i="6"/>
  <c r="AP157" i="6"/>
  <c r="AO157" i="6"/>
  <c r="AM157" i="6"/>
  <c r="AL157" i="6"/>
  <c r="AJ157" i="6"/>
  <c r="AI157" i="6"/>
  <c r="AG157" i="6"/>
  <c r="AF157" i="6"/>
  <c r="AE157" i="6"/>
  <c r="AC157" i="6"/>
  <c r="AB157" i="6"/>
  <c r="AA157" i="6"/>
  <c r="Y157" i="6"/>
  <c r="X157" i="6"/>
  <c r="W157" i="6"/>
  <c r="U157" i="6"/>
  <c r="T157" i="6"/>
  <c r="S157" i="6"/>
  <c r="Q157" i="6"/>
  <c r="P157" i="6"/>
  <c r="O157" i="6"/>
  <c r="N157" i="6"/>
  <c r="L157" i="6"/>
  <c r="K157" i="6"/>
  <c r="J157" i="6"/>
  <c r="I157" i="6"/>
  <c r="H157" i="6"/>
  <c r="G157" i="6"/>
  <c r="F157" i="6"/>
  <c r="E157" i="6"/>
  <c r="A157" i="6"/>
  <c r="AS156" i="6"/>
  <c r="AR156" i="6"/>
  <c r="AP156" i="6"/>
  <c r="AO156" i="6"/>
  <c r="AM156" i="6"/>
  <c r="AL156" i="6"/>
  <c r="AJ156" i="6"/>
  <c r="AI156" i="6"/>
  <c r="AG156" i="6"/>
  <c r="AF156" i="6"/>
  <c r="AE156" i="6"/>
  <c r="AC156" i="6"/>
  <c r="AB156" i="6"/>
  <c r="AA156" i="6"/>
  <c r="Y156" i="6"/>
  <c r="X156" i="6"/>
  <c r="W156" i="6"/>
  <c r="U156" i="6"/>
  <c r="T156" i="6"/>
  <c r="S156" i="6"/>
  <c r="Q156" i="6"/>
  <c r="P156" i="6"/>
  <c r="O156" i="6"/>
  <c r="N156" i="6"/>
  <c r="L156" i="6"/>
  <c r="K156" i="6"/>
  <c r="J156" i="6"/>
  <c r="I156" i="6"/>
  <c r="H156" i="6"/>
  <c r="G156" i="6"/>
  <c r="F156" i="6"/>
  <c r="E156" i="6"/>
  <c r="A156" i="6"/>
  <c r="AS155" i="6"/>
  <c r="AR155" i="6"/>
  <c r="AP155" i="6"/>
  <c r="AO155" i="6"/>
  <c r="AM155" i="6"/>
  <c r="AL155" i="6"/>
  <c r="AJ155" i="6"/>
  <c r="AI155" i="6"/>
  <c r="AG155" i="6"/>
  <c r="AF155" i="6"/>
  <c r="AE155" i="6"/>
  <c r="AC155" i="6"/>
  <c r="AB155" i="6"/>
  <c r="AA155" i="6"/>
  <c r="Y155" i="6"/>
  <c r="X155" i="6"/>
  <c r="W155" i="6"/>
  <c r="U155" i="6"/>
  <c r="T155" i="6"/>
  <c r="S155" i="6"/>
  <c r="Q155" i="6"/>
  <c r="P155" i="6"/>
  <c r="O155" i="6"/>
  <c r="N155" i="6"/>
  <c r="L155" i="6"/>
  <c r="K155" i="6"/>
  <c r="J155" i="6"/>
  <c r="I155" i="6"/>
  <c r="H155" i="6"/>
  <c r="G155" i="6"/>
  <c r="F155" i="6"/>
  <c r="E155" i="6"/>
  <c r="A155" i="6"/>
  <c r="AS154" i="6"/>
  <c r="AR154" i="6"/>
  <c r="AP154" i="6"/>
  <c r="AO154" i="6"/>
  <c r="AM154" i="6"/>
  <c r="AL154" i="6"/>
  <c r="AJ154" i="6"/>
  <c r="AI154" i="6"/>
  <c r="AG154" i="6"/>
  <c r="AF154" i="6"/>
  <c r="AE154" i="6"/>
  <c r="AC154" i="6"/>
  <c r="AB154" i="6"/>
  <c r="AA154" i="6"/>
  <c r="Y154" i="6"/>
  <c r="X154" i="6"/>
  <c r="W154" i="6"/>
  <c r="U154" i="6"/>
  <c r="T154" i="6"/>
  <c r="S154" i="6"/>
  <c r="Q154" i="6"/>
  <c r="P154" i="6"/>
  <c r="O154" i="6"/>
  <c r="N154" i="6"/>
  <c r="L154" i="6"/>
  <c r="K154" i="6"/>
  <c r="J154" i="6"/>
  <c r="I154" i="6"/>
  <c r="H154" i="6"/>
  <c r="G154" i="6"/>
  <c r="F154" i="6"/>
  <c r="E154" i="6"/>
  <c r="A154" i="6"/>
  <c r="AS153" i="6"/>
  <c r="AR153" i="6"/>
  <c r="AP153" i="6"/>
  <c r="AO153" i="6"/>
  <c r="AM153" i="6"/>
  <c r="AL153" i="6"/>
  <c r="AJ153" i="6"/>
  <c r="AI153" i="6"/>
  <c r="AG153" i="6"/>
  <c r="AF153" i="6"/>
  <c r="AE153" i="6"/>
  <c r="AC153" i="6"/>
  <c r="AB153" i="6"/>
  <c r="AA153" i="6"/>
  <c r="Y153" i="6"/>
  <c r="X153" i="6"/>
  <c r="W153" i="6"/>
  <c r="U153" i="6"/>
  <c r="T153" i="6"/>
  <c r="S153" i="6"/>
  <c r="Q153" i="6"/>
  <c r="P153" i="6"/>
  <c r="O153" i="6"/>
  <c r="N153" i="6"/>
  <c r="L153" i="6"/>
  <c r="K153" i="6"/>
  <c r="J153" i="6"/>
  <c r="I153" i="6"/>
  <c r="H153" i="6"/>
  <c r="G153" i="6"/>
  <c r="F153" i="6"/>
  <c r="E153" i="6"/>
  <c r="A153" i="6"/>
  <c r="AS152" i="6"/>
  <c r="AR152" i="6"/>
  <c r="AP152" i="6"/>
  <c r="AO152" i="6"/>
  <c r="AM152" i="6"/>
  <c r="AL152" i="6"/>
  <c r="AJ152" i="6"/>
  <c r="AI152" i="6"/>
  <c r="AG152" i="6"/>
  <c r="AF152" i="6"/>
  <c r="AE152" i="6"/>
  <c r="AC152" i="6"/>
  <c r="AB152" i="6"/>
  <c r="AA152" i="6"/>
  <c r="Y152" i="6"/>
  <c r="X152" i="6"/>
  <c r="W152" i="6"/>
  <c r="U152" i="6"/>
  <c r="T152" i="6"/>
  <c r="S152" i="6"/>
  <c r="Q152" i="6"/>
  <c r="P152" i="6"/>
  <c r="O152" i="6"/>
  <c r="N152" i="6"/>
  <c r="L152" i="6"/>
  <c r="K152" i="6"/>
  <c r="J152" i="6"/>
  <c r="I152" i="6"/>
  <c r="H152" i="6"/>
  <c r="G152" i="6"/>
  <c r="F152" i="6"/>
  <c r="E152" i="6"/>
  <c r="A152" i="6"/>
  <c r="AS151" i="6"/>
  <c r="AR151" i="6"/>
  <c r="AP151" i="6"/>
  <c r="AO151" i="6"/>
  <c r="AM151" i="6"/>
  <c r="AL151" i="6"/>
  <c r="AJ151" i="6"/>
  <c r="AI151" i="6"/>
  <c r="AG151" i="6"/>
  <c r="AF151" i="6"/>
  <c r="AE151" i="6"/>
  <c r="AC151" i="6"/>
  <c r="AB151" i="6"/>
  <c r="AA151" i="6"/>
  <c r="Y151" i="6"/>
  <c r="X151" i="6"/>
  <c r="W151" i="6"/>
  <c r="U151" i="6"/>
  <c r="T151" i="6"/>
  <c r="S151" i="6"/>
  <c r="Q151" i="6"/>
  <c r="P151" i="6"/>
  <c r="O151" i="6"/>
  <c r="N151" i="6"/>
  <c r="L151" i="6"/>
  <c r="K151" i="6"/>
  <c r="J151" i="6"/>
  <c r="I151" i="6"/>
  <c r="H151" i="6"/>
  <c r="G151" i="6"/>
  <c r="F151" i="6"/>
  <c r="E151" i="6"/>
  <c r="A151" i="6"/>
  <c r="AS150" i="6"/>
  <c r="AR150" i="6"/>
  <c r="AP150" i="6"/>
  <c r="AO150" i="6"/>
  <c r="AM150" i="6"/>
  <c r="AL150" i="6"/>
  <c r="AJ150" i="6"/>
  <c r="AI150" i="6"/>
  <c r="AG150" i="6"/>
  <c r="AF150" i="6"/>
  <c r="AE150" i="6"/>
  <c r="AC150" i="6"/>
  <c r="AB150" i="6"/>
  <c r="AA150" i="6"/>
  <c r="Y150" i="6"/>
  <c r="X150" i="6"/>
  <c r="W150" i="6"/>
  <c r="U150" i="6"/>
  <c r="T150" i="6"/>
  <c r="S150" i="6"/>
  <c r="Q150" i="6"/>
  <c r="P150" i="6"/>
  <c r="O150" i="6"/>
  <c r="N150" i="6"/>
  <c r="L150" i="6"/>
  <c r="K150" i="6"/>
  <c r="J150" i="6"/>
  <c r="I150" i="6"/>
  <c r="H150" i="6"/>
  <c r="G150" i="6"/>
  <c r="F150" i="6"/>
  <c r="E150" i="6"/>
  <c r="A150" i="6"/>
  <c r="AS149" i="6"/>
  <c r="AR149" i="6"/>
  <c r="AP149" i="6"/>
  <c r="AO149" i="6"/>
  <c r="AM149" i="6"/>
  <c r="AL149" i="6"/>
  <c r="AJ149" i="6"/>
  <c r="AI149" i="6"/>
  <c r="AG149" i="6"/>
  <c r="AF149" i="6"/>
  <c r="AE149" i="6"/>
  <c r="AC149" i="6"/>
  <c r="AB149" i="6"/>
  <c r="AA149" i="6"/>
  <c r="Y149" i="6"/>
  <c r="X149" i="6"/>
  <c r="W149" i="6"/>
  <c r="U149" i="6"/>
  <c r="T149" i="6"/>
  <c r="S149" i="6"/>
  <c r="Q149" i="6"/>
  <c r="P149" i="6"/>
  <c r="O149" i="6"/>
  <c r="N149" i="6"/>
  <c r="L149" i="6"/>
  <c r="K149" i="6"/>
  <c r="J149" i="6"/>
  <c r="I149" i="6"/>
  <c r="H149" i="6"/>
  <c r="G149" i="6"/>
  <c r="F149" i="6"/>
  <c r="E149" i="6"/>
  <c r="A149" i="6"/>
  <c r="AS148" i="6"/>
  <c r="AR148" i="6"/>
  <c r="AP148" i="6"/>
  <c r="AO148" i="6"/>
  <c r="AM148" i="6"/>
  <c r="AL148" i="6"/>
  <c r="AJ148" i="6"/>
  <c r="AI148" i="6"/>
  <c r="AG148" i="6"/>
  <c r="AF148" i="6"/>
  <c r="AE148" i="6"/>
  <c r="AC148" i="6"/>
  <c r="AB148" i="6"/>
  <c r="AA148" i="6"/>
  <c r="Y148" i="6"/>
  <c r="X148" i="6"/>
  <c r="W148" i="6"/>
  <c r="U148" i="6"/>
  <c r="T148" i="6"/>
  <c r="S148" i="6"/>
  <c r="Q148" i="6"/>
  <c r="P148" i="6"/>
  <c r="O148" i="6"/>
  <c r="N148" i="6"/>
  <c r="L148" i="6"/>
  <c r="K148" i="6"/>
  <c r="J148" i="6"/>
  <c r="I148" i="6"/>
  <c r="H148" i="6"/>
  <c r="G148" i="6"/>
  <c r="F148" i="6"/>
  <c r="E148" i="6"/>
  <c r="A148" i="6"/>
  <c r="AS147" i="6"/>
  <c r="AR147" i="6"/>
  <c r="AP147" i="6"/>
  <c r="AO147" i="6"/>
  <c r="AM147" i="6"/>
  <c r="AL147" i="6"/>
  <c r="AJ147" i="6"/>
  <c r="AI147" i="6"/>
  <c r="AG147" i="6"/>
  <c r="AF147" i="6"/>
  <c r="AE147" i="6"/>
  <c r="AC147" i="6"/>
  <c r="AB147" i="6"/>
  <c r="AA147" i="6"/>
  <c r="Y147" i="6"/>
  <c r="X147" i="6"/>
  <c r="W147" i="6"/>
  <c r="U147" i="6"/>
  <c r="T147" i="6"/>
  <c r="S147" i="6"/>
  <c r="Q147" i="6"/>
  <c r="P147" i="6"/>
  <c r="O147" i="6"/>
  <c r="N147" i="6"/>
  <c r="L147" i="6"/>
  <c r="K147" i="6"/>
  <c r="J147" i="6"/>
  <c r="I147" i="6"/>
  <c r="H147" i="6"/>
  <c r="G147" i="6"/>
  <c r="F147" i="6"/>
  <c r="E147" i="6"/>
  <c r="A147" i="6"/>
  <c r="AS146" i="6"/>
  <c r="AR146" i="6"/>
  <c r="AP146" i="6"/>
  <c r="AO146" i="6"/>
  <c r="AM146" i="6"/>
  <c r="AL146" i="6"/>
  <c r="AJ146" i="6"/>
  <c r="AI146" i="6"/>
  <c r="AG146" i="6"/>
  <c r="AF146" i="6"/>
  <c r="AE146" i="6"/>
  <c r="AC146" i="6"/>
  <c r="AB146" i="6"/>
  <c r="AA146" i="6"/>
  <c r="Y146" i="6"/>
  <c r="X146" i="6"/>
  <c r="W146" i="6"/>
  <c r="U146" i="6"/>
  <c r="T146" i="6"/>
  <c r="S146" i="6"/>
  <c r="Q146" i="6"/>
  <c r="P146" i="6"/>
  <c r="O146" i="6"/>
  <c r="N146" i="6"/>
  <c r="L146" i="6"/>
  <c r="K146" i="6"/>
  <c r="J146" i="6"/>
  <c r="I146" i="6"/>
  <c r="H146" i="6"/>
  <c r="G146" i="6"/>
  <c r="F146" i="6"/>
  <c r="E146" i="6"/>
  <c r="A146" i="6"/>
  <c r="AS145" i="6"/>
  <c r="AR145" i="6"/>
  <c r="AP145" i="6"/>
  <c r="AO145" i="6"/>
  <c r="AM145" i="6"/>
  <c r="AL145" i="6"/>
  <c r="AJ145" i="6"/>
  <c r="AI145" i="6"/>
  <c r="AG145" i="6"/>
  <c r="AF145" i="6"/>
  <c r="AE145" i="6"/>
  <c r="AC145" i="6"/>
  <c r="AB145" i="6"/>
  <c r="AA145" i="6"/>
  <c r="Y145" i="6"/>
  <c r="X145" i="6"/>
  <c r="W145" i="6"/>
  <c r="U145" i="6"/>
  <c r="T145" i="6"/>
  <c r="S145" i="6"/>
  <c r="Q145" i="6"/>
  <c r="P145" i="6"/>
  <c r="O145" i="6"/>
  <c r="N145" i="6"/>
  <c r="L145" i="6"/>
  <c r="K145" i="6"/>
  <c r="J145" i="6"/>
  <c r="I145" i="6"/>
  <c r="H145" i="6"/>
  <c r="G145" i="6"/>
  <c r="F145" i="6"/>
  <c r="E145" i="6"/>
  <c r="A145" i="6"/>
  <c r="AS144" i="6"/>
  <c r="AR144" i="6"/>
  <c r="AP144" i="6"/>
  <c r="AO144" i="6"/>
  <c r="AM144" i="6"/>
  <c r="AL144" i="6"/>
  <c r="AJ144" i="6"/>
  <c r="AI144" i="6"/>
  <c r="AG144" i="6"/>
  <c r="AF144" i="6"/>
  <c r="AE144" i="6"/>
  <c r="AC144" i="6"/>
  <c r="AB144" i="6"/>
  <c r="AA144" i="6"/>
  <c r="Y144" i="6"/>
  <c r="X144" i="6"/>
  <c r="W144" i="6"/>
  <c r="U144" i="6"/>
  <c r="T144" i="6"/>
  <c r="S144" i="6"/>
  <c r="Q144" i="6"/>
  <c r="P144" i="6"/>
  <c r="O144" i="6"/>
  <c r="N144" i="6"/>
  <c r="L144" i="6"/>
  <c r="K144" i="6"/>
  <c r="J144" i="6"/>
  <c r="I144" i="6"/>
  <c r="H144" i="6"/>
  <c r="G144" i="6"/>
  <c r="F144" i="6"/>
  <c r="E144" i="6"/>
  <c r="A144" i="6"/>
  <c r="AS143" i="6"/>
  <c r="AR143" i="6"/>
  <c r="AP143" i="6"/>
  <c r="AO143" i="6"/>
  <c r="AM143" i="6"/>
  <c r="AL143" i="6"/>
  <c r="AJ143" i="6"/>
  <c r="AI143" i="6"/>
  <c r="AG143" i="6"/>
  <c r="AF143" i="6"/>
  <c r="AE143" i="6"/>
  <c r="AC143" i="6"/>
  <c r="AB143" i="6"/>
  <c r="AA143" i="6"/>
  <c r="Y143" i="6"/>
  <c r="X143" i="6"/>
  <c r="W143" i="6"/>
  <c r="U143" i="6"/>
  <c r="T143" i="6"/>
  <c r="S143" i="6"/>
  <c r="Q143" i="6"/>
  <c r="P143" i="6"/>
  <c r="O143" i="6"/>
  <c r="N143" i="6"/>
  <c r="L143" i="6"/>
  <c r="K143" i="6"/>
  <c r="J143" i="6"/>
  <c r="I143" i="6"/>
  <c r="H143" i="6"/>
  <c r="G143" i="6"/>
  <c r="F143" i="6"/>
  <c r="E143" i="6"/>
  <c r="A143" i="6"/>
  <c r="AS142" i="6"/>
  <c r="AR142" i="6"/>
  <c r="AP142" i="6"/>
  <c r="AO142" i="6"/>
  <c r="AM142" i="6"/>
  <c r="AL142" i="6"/>
  <c r="AJ142" i="6"/>
  <c r="AI142" i="6"/>
  <c r="AG142" i="6"/>
  <c r="AF142" i="6"/>
  <c r="AE142" i="6"/>
  <c r="AC142" i="6"/>
  <c r="AB142" i="6"/>
  <c r="AA142" i="6"/>
  <c r="Y142" i="6"/>
  <c r="X142" i="6"/>
  <c r="W142" i="6"/>
  <c r="U142" i="6"/>
  <c r="T142" i="6"/>
  <c r="S142" i="6"/>
  <c r="Q142" i="6"/>
  <c r="P142" i="6"/>
  <c r="O142" i="6"/>
  <c r="N142" i="6"/>
  <c r="L142" i="6"/>
  <c r="K142" i="6"/>
  <c r="J142" i="6"/>
  <c r="I142" i="6"/>
  <c r="H142" i="6"/>
  <c r="G142" i="6"/>
  <c r="F142" i="6"/>
  <c r="E142" i="6"/>
  <c r="A142" i="6"/>
  <c r="AS141" i="6"/>
  <c r="AR141" i="6"/>
  <c r="AP141" i="6"/>
  <c r="AO141" i="6"/>
  <c r="AM141" i="6"/>
  <c r="AL141" i="6"/>
  <c r="AJ141" i="6"/>
  <c r="AI141" i="6"/>
  <c r="AG141" i="6"/>
  <c r="AF141" i="6"/>
  <c r="AE141" i="6"/>
  <c r="AC141" i="6"/>
  <c r="AB141" i="6"/>
  <c r="AA141" i="6"/>
  <c r="Y141" i="6"/>
  <c r="X141" i="6"/>
  <c r="W141" i="6"/>
  <c r="U141" i="6"/>
  <c r="T141" i="6"/>
  <c r="S141" i="6"/>
  <c r="Q141" i="6"/>
  <c r="P141" i="6"/>
  <c r="O141" i="6"/>
  <c r="N141" i="6"/>
  <c r="L141" i="6"/>
  <c r="K141" i="6"/>
  <c r="J141" i="6"/>
  <c r="I141" i="6"/>
  <c r="H141" i="6"/>
  <c r="G141" i="6"/>
  <c r="F141" i="6"/>
  <c r="E141" i="6"/>
  <c r="A141" i="6"/>
  <c r="AS140" i="6"/>
  <c r="AR140" i="6"/>
  <c r="AP140" i="6"/>
  <c r="AO140" i="6"/>
  <c r="AM140" i="6"/>
  <c r="AL140" i="6"/>
  <c r="AJ140" i="6"/>
  <c r="AI140" i="6"/>
  <c r="AG140" i="6"/>
  <c r="AF140" i="6"/>
  <c r="AE140" i="6"/>
  <c r="AC140" i="6"/>
  <c r="AB140" i="6"/>
  <c r="AA140" i="6"/>
  <c r="Y140" i="6"/>
  <c r="X140" i="6"/>
  <c r="W140" i="6"/>
  <c r="U140" i="6"/>
  <c r="T140" i="6"/>
  <c r="S140" i="6"/>
  <c r="Q140" i="6"/>
  <c r="P140" i="6"/>
  <c r="O140" i="6"/>
  <c r="N140" i="6"/>
  <c r="L140" i="6"/>
  <c r="K140" i="6"/>
  <c r="J140" i="6"/>
  <c r="I140" i="6"/>
  <c r="H140" i="6"/>
  <c r="G140" i="6"/>
  <c r="F140" i="6"/>
  <c r="E140" i="6"/>
  <c r="A140" i="6"/>
  <c r="AS139" i="6"/>
  <c r="AR139" i="6"/>
  <c r="AP139" i="6"/>
  <c r="AO139" i="6"/>
  <c r="AM139" i="6"/>
  <c r="AL139" i="6"/>
  <c r="AJ139" i="6"/>
  <c r="AI139" i="6"/>
  <c r="AG139" i="6"/>
  <c r="AF139" i="6"/>
  <c r="AE139" i="6"/>
  <c r="AC139" i="6"/>
  <c r="AB139" i="6"/>
  <c r="AA139" i="6"/>
  <c r="Y139" i="6"/>
  <c r="X139" i="6"/>
  <c r="W139" i="6"/>
  <c r="U139" i="6"/>
  <c r="T139" i="6"/>
  <c r="S139" i="6"/>
  <c r="Q139" i="6"/>
  <c r="P139" i="6"/>
  <c r="O139" i="6"/>
  <c r="N139" i="6"/>
  <c r="L139" i="6"/>
  <c r="K139" i="6"/>
  <c r="J139" i="6"/>
  <c r="I139" i="6"/>
  <c r="H139" i="6"/>
  <c r="G139" i="6"/>
  <c r="F139" i="6"/>
  <c r="E139" i="6"/>
  <c r="A139" i="6"/>
  <c r="AS138" i="6"/>
  <c r="AR138" i="6"/>
  <c r="AP138" i="6"/>
  <c r="AO138" i="6"/>
  <c r="AM138" i="6"/>
  <c r="AL138" i="6"/>
  <c r="AJ138" i="6"/>
  <c r="AI138" i="6"/>
  <c r="AG138" i="6"/>
  <c r="AF138" i="6"/>
  <c r="AE138" i="6"/>
  <c r="AC138" i="6"/>
  <c r="AB138" i="6"/>
  <c r="AA138" i="6"/>
  <c r="Y138" i="6"/>
  <c r="X138" i="6"/>
  <c r="W138" i="6"/>
  <c r="U138" i="6"/>
  <c r="T138" i="6"/>
  <c r="S138" i="6"/>
  <c r="Q138" i="6"/>
  <c r="P138" i="6"/>
  <c r="O138" i="6"/>
  <c r="N138" i="6"/>
  <c r="L138" i="6"/>
  <c r="K138" i="6"/>
  <c r="J138" i="6"/>
  <c r="I138" i="6"/>
  <c r="H138" i="6"/>
  <c r="G138" i="6"/>
  <c r="F138" i="6"/>
  <c r="E138" i="6"/>
  <c r="A138" i="6"/>
  <c r="AS137" i="6"/>
  <c r="AR137" i="6"/>
  <c r="AP137" i="6"/>
  <c r="AO137" i="6"/>
  <c r="AM137" i="6"/>
  <c r="AL137" i="6"/>
  <c r="AJ137" i="6"/>
  <c r="AI137" i="6"/>
  <c r="AG137" i="6"/>
  <c r="AF137" i="6"/>
  <c r="AE137" i="6"/>
  <c r="AC137" i="6"/>
  <c r="AB137" i="6"/>
  <c r="AA137" i="6"/>
  <c r="Y137" i="6"/>
  <c r="X137" i="6"/>
  <c r="W137" i="6"/>
  <c r="U137" i="6"/>
  <c r="T137" i="6"/>
  <c r="S137" i="6"/>
  <c r="Q137" i="6"/>
  <c r="P137" i="6"/>
  <c r="O137" i="6"/>
  <c r="N137" i="6"/>
  <c r="L137" i="6"/>
  <c r="K137" i="6"/>
  <c r="J137" i="6"/>
  <c r="I137" i="6"/>
  <c r="H137" i="6"/>
  <c r="G137" i="6"/>
  <c r="F137" i="6"/>
  <c r="E137" i="6"/>
  <c r="A137" i="6"/>
  <c r="AS136" i="6"/>
  <c r="AR136" i="6"/>
  <c r="AP136" i="6"/>
  <c r="AO136" i="6"/>
  <c r="AM136" i="6"/>
  <c r="AL136" i="6"/>
  <c r="AJ136" i="6"/>
  <c r="AI136" i="6"/>
  <c r="AG136" i="6"/>
  <c r="AF136" i="6"/>
  <c r="AE136" i="6"/>
  <c r="AC136" i="6"/>
  <c r="AB136" i="6"/>
  <c r="AA136" i="6"/>
  <c r="Y136" i="6"/>
  <c r="X136" i="6"/>
  <c r="W136" i="6"/>
  <c r="U136" i="6"/>
  <c r="T136" i="6"/>
  <c r="S136" i="6"/>
  <c r="Q136" i="6"/>
  <c r="P136" i="6"/>
  <c r="O136" i="6"/>
  <c r="N136" i="6"/>
  <c r="L136" i="6"/>
  <c r="K136" i="6"/>
  <c r="J136" i="6"/>
  <c r="I136" i="6"/>
  <c r="H136" i="6"/>
  <c r="G136" i="6"/>
  <c r="F136" i="6"/>
  <c r="E136" i="6"/>
  <c r="A136" i="6"/>
  <c r="AS135" i="6"/>
  <c r="AR135" i="6"/>
  <c r="AP135" i="6"/>
  <c r="AO135" i="6"/>
  <c r="AM135" i="6"/>
  <c r="AL135" i="6"/>
  <c r="AJ135" i="6"/>
  <c r="AI135" i="6"/>
  <c r="AG135" i="6"/>
  <c r="AF135" i="6"/>
  <c r="AE135" i="6"/>
  <c r="AC135" i="6"/>
  <c r="AB135" i="6"/>
  <c r="AA135" i="6"/>
  <c r="Y135" i="6"/>
  <c r="X135" i="6"/>
  <c r="W135" i="6"/>
  <c r="U135" i="6"/>
  <c r="T135" i="6"/>
  <c r="S135" i="6"/>
  <c r="Q135" i="6"/>
  <c r="P135" i="6"/>
  <c r="O135" i="6"/>
  <c r="N135" i="6"/>
  <c r="L135" i="6"/>
  <c r="K135" i="6"/>
  <c r="J135" i="6"/>
  <c r="I135" i="6"/>
  <c r="H135" i="6"/>
  <c r="G135" i="6"/>
  <c r="F135" i="6"/>
  <c r="E135" i="6"/>
  <c r="A135" i="6"/>
  <c r="AS134" i="6"/>
  <c r="AR134" i="6"/>
  <c r="AP134" i="6"/>
  <c r="AO134" i="6"/>
  <c r="AM134" i="6"/>
  <c r="AL134" i="6"/>
  <c r="AJ134" i="6"/>
  <c r="AI134" i="6"/>
  <c r="AG134" i="6"/>
  <c r="AF134" i="6"/>
  <c r="AE134" i="6"/>
  <c r="AC134" i="6"/>
  <c r="AB134" i="6"/>
  <c r="AA134" i="6"/>
  <c r="Y134" i="6"/>
  <c r="X134" i="6"/>
  <c r="W134" i="6"/>
  <c r="U134" i="6"/>
  <c r="T134" i="6"/>
  <c r="S134" i="6"/>
  <c r="Q134" i="6"/>
  <c r="P134" i="6"/>
  <c r="O134" i="6"/>
  <c r="N134" i="6"/>
  <c r="L134" i="6"/>
  <c r="K134" i="6"/>
  <c r="J134" i="6"/>
  <c r="I134" i="6"/>
  <c r="H134" i="6"/>
  <c r="G134" i="6"/>
  <c r="F134" i="6"/>
  <c r="E134" i="6"/>
  <c r="A134" i="6"/>
  <c r="AS133" i="6"/>
  <c r="AR133" i="6"/>
  <c r="AP133" i="6"/>
  <c r="AO133" i="6"/>
  <c r="AM133" i="6"/>
  <c r="AL133" i="6"/>
  <c r="AJ133" i="6"/>
  <c r="AI133" i="6"/>
  <c r="AG133" i="6"/>
  <c r="AF133" i="6"/>
  <c r="AE133" i="6"/>
  <c r="AC133" i="6"/>
  <c r="AB133" i="6"/>
  <c r="AA133" i="6"/>
  <c r="Y133" i="6"/>
  <c r="X133" i="6"/>
  <c r="W133" i="6"/>
  <c r="U133" i="6"/>
  <c r="T133" i="6"/>
  <c r="S133" i="6"/>
  <c r="Q133" i="6"/>
  <c r="P133" i="6"/>
  <c r="O133" i="6"/>
  <c r="N133" i="6"/>
  <c r="L133" i="6"/>
  <c r="K133" i="6"/>
  <c r="J133" i="6"/>
  <c r="I133" i="6"/>
  <c r="H133" i="6"/>
  <c r="G133" i="6"/>
  <c r="F133" i="6"/>
  <c r="E133" i="6"/>
  <c r="A133" i="6"/>
  <c r="AS132" i="6"/>
  <c r="AR132" i="6"/>
  <c r="AP132" i="6"/>
  <c r="AO132" i="6"/>
  <c r="AM132" i="6"/>
  <c r="AL132" i="6"/>
  <c r="AJ132" i="6"/>
  <c r="AI132" i="6"/>
  <c r="AG132" i="6"/>
  <c r="AF132" i="6"/>
  <c r="AE132" i="6"/>
  <c r="AC132" i="6"/>
  <c r="AB132" i="6"/>
  <c r="AA132" i="6"/>
  <c r="Y132" i="6"/>
  <c r="X132" i="6"/>
  <c r="W132" i="6"/>
  <c r="U132" i="6"/>
  <c r="T132" i="6"/>
  <c r="S132" i="6"/>
  <c r="Q132" i="6"/>
  <c r="P132" i="6"/>
  <c r="O132" i="6"/>
  <c r="N132" i="6"/>
  <c r="L132" i="6"/>
  <c r="K132" i="6"/>
  <c r="J132" i="6"/>
  <c r="I132" i="6"/>
  <c r="H132" i="6"/>
  <c r="G132" i="6"/>
  <c r="F132" i="6"/>
  <c r="E132" i="6"/>
  <c r="A132" i="6"/>
  <c r="AS131" i="6"/>
  <c r="AR131" i="6"/>
  <c r="AP131" i="6"/>
  <c r="AO131" i="6"/>
  <c r="AM131" i="6"/>
  <c r="AL131" i="6"/>
  <c r="AJ131" i="6"/>
  <c r="AI131" i="6"/>
  <c r="AG131" i="6"/>
  <c r="AF131" i="6"/>
  <c r="AE131" i="6"/>
  <c r="AC131" i="6"/>
  <c r="AB131" i="6"/>
  <c r="AA131" i="6"/>
  <c r="Y131" i="6"/>
  <c r="X131" i="6"/>
  <c r="W131" i="6"/>
  <c r="U131" i="6"/>
  <c r="T131" i="6"/>
  <c r="S131" i="6"/>
  <c r="Q131" i="6"/>
  <c r="P131" i="6"/>
  <c r="O131" i="6"/>
  <c r="N131" i="6"/>
  <c r="L131" i="6"/>
  <c r="K131" i="6"/>
  <c r="J131" i="6"/>
  <c r="I131" i="6"/>
  <c r="H131" i="6"/>
  <c r="G131" i="6"/>
  <c r="F131" i="6"/>
  <c r="E131" i="6"/>
  <c r="A131" i="6"/>
  <c r="AS130" i="6"/>
  <c r="AR130" i="6"/>
  <c r="AP130" i="6"/>
  <c r="AO130" i="6"/>
  <c r="AM130" i="6"/>
  <c r="AL130" i="6"/>
  <c r="AJ130" i="6"/>
  <c r="AI130" i="6"/>
  <c r="AG130" i="6"/>
  <c r="AF130" i="6"/>
  <c r="AE130" i="6"/>
  <c r="AC130" i="6"/>
  <c r="AB130" i="6"/>
  <c r="AA130" i="6"/>
  <c r="Y130" i="6"/>
  <c r="X130" i="6"/>
  <c r="W130" i="6"/>
  <c r="U130" i="6"/>
  <c r="T130" i="6"/>
  <c r="S130" i="6"/>
  <c r="Q130" i="6"/>
  <c r="P130" i="6"/>
  <c r="O130" i="6"/>
  <c r="N130" i="6"/>
  <c r="L130" i="6"/>
  <c r="K130" i="6"/>
  <c r="J130" i="6"/>
  <c r="I130" i="6"/>
  <c r="H130" i="6"/>
  <c r="G130" i="6"/>
  <c r="F130" i="6"/>
  <c r="E130" i="6"/>
  <c r="A130" i="6"/>
  <c r="AS129" i="6"/>
  <c r="AR129" i="6"/>
  <c r="AP129" i="6"/>
  <c r="AO129" i="6"/>
  <c r="AM129" i="6"/>
  <c r="AL129" i="6"/>
  <c r="AJ129" i="6"/>
  <c r="AI129" i="6"/>
  <c r="AG129" i="6"/>
  <c r="AF129" i="6"/>
  <c r="AE129" i="6"/>
  <c r="AC129" i="6"/>
  <c r="AB129" i="6"/>
  <c r="AA129" i="6"/>
  <c r="Y129" i="6"/>
  <c r="X129" i="6"/>
  <c r="W129" i="6"/>
  <c r="U129" i="6"/>
  <c r="T129" i="6"/>
  <c r="S129" i="6"/>
  <c r="Q129" i="6"/>
  <c r="P129" i="6"/>
  <c r="O129" i="6"/>
  <c r="N129" i="6"/>
  <c r="L129" i="6"/>
  <c r="K129" i="6"/>
  <c r="J129" i="6"/>
  <c r="I129" i="6"/>
  <c r="H129" i="6"/>
  <c r="G129" i="6"/>
  <c r="F129" i="6"/>
  <c r="E129" i="6"/>
  <c r="A129" i="6"/>
  <c r="AS128" i="6"/>
  <c r="AR128" i="6"/>
  <c r="AP128" i="6"/>
  <c r="AO128" i="6"/>
  <c r="AM128" i="6"/>
  <c r="AL128" i="6"/>
  <c r="AJ128" i="6"/>
  <c r="AI128" i="6"/>
  <c r="AG128" i="6"/>
  <c r="AF128" i="6"/>
  <c r="AE128" i="6"/>
  <c r="AC128" i="6"/>
  <c r="AB128" i="6"/>
  <c r="AA128" i="6"/>
  <c r="Y128" i="6"/>
  <c r="X128" i="6"/>
  <c r="W128" i="6"/>
  <c r="U128" i="6"/>
  <c r="T128" i="6"/>
  <c r="S128" i="6"/>
  <c r="Q128" i="6"/>
  <c r="P128" i="6"/>
  <c r="O128" i="6"/>
  <c r="N128" i="6"/>
  <c r="L128" i="6"/>
  <c r="K128" i="6"/>
  <c r="J128" i="6"/>
  <c r="I128" i="6"/>
  <c r="H128" i="6"/>
  <c r="G128" i="6"/>
  <c r="F128" i="6"/>
  <c r="E128" i="6"/>
  <c r="A128" i="6"/>
  <c r="AS127" i="6"/>
  <c r="AR127" i="6"/>
  <c r="AP127" i="6"/>
  <c r="AO127" i="6"/>
  <c r="AM127" i="6"/>
  <c r="AL127" i="6"/>
  <c r="AJ127" i="6"/>
  <c r="AI127" i="6"/>
  <c r="AG127" i="6"/>
  <c r="AF127" i="6"/>
  <c r="AE127" i="6"/>
  <c r="AC127" i="6"/>
  <c r="AB127" i="6"/>
  <c r="AA127" i="6"/>
  <c r="Y127" i="6"/>
  <c r="X127" i="6"/>
  <c r="W127" i="6"/>
  <c r="U127" i="6"/>
  <c r="T127" i="6"/>
  <c r="S127" i="6"/>
  <c r="Q127" i="6"/>
  <c r="P127" i="6"/>
  <c r="O127" i="6"/>
  <c r="N127" i="6"/>
  <c r="L127" i="6"/>
  <c r="K127" i="6"/>
  <c r="J127" i="6"/>
  <c r="I127" i="6"/>
  <c r="H127" i="6"/>
  <c r="G127" i="6"/>
  <c r="F127" i="6"/>
  <c r="E127" i="6"/>
  <c r="A127" i="6"/>
  <c r="AS126" i="6"/>
  <c r="AR126" i="6"/>
  <c r="AP126" i="6"/>
  <c r="AO126" i="6"/>
  <c r="AM126" i="6"/>
  <c r="AL126" i="6"/>
  <c r="AJ126" i="6"/>
  <c r="AI126" i="6"/>
  <c r="AG126" i="6"/>
  <c r="AF126" i="6"/>
  <c r="AE126" i="6"/>
  <c r="AC126" i="6"/>
  <c r="AB126" i="6"/>
  <c r="AA126" i="6"/>
  <c r="Y126" i="6"/>
  <c r="X126" i="6"/>
  <c r="W126" i="6"/>
  <c r="U126" i="6"/>
  <c r="T126" i="6"/>
  <c r="S126" i="6"/>
  <c r="Q126" i="6"/>
  <c r="P126" i="6"/>
  <c r="O126" i="6"/>
  <c r="N126" i="6"/>
  <c r="L126" i="6"/>
  <c r="K126" i="6"/>
  <c r="J126" i="6"/>
  <c r="I126" i="6"/>
  <c r="H126" i="6"/>
  <c r="G126" i="6"/>
  <c r="F126" i="6"/>
  <c r="E126" i="6"/>
  <c r="A126" i="6"/>
  <c r="AS125" i="6"/>
  <c r="AR125" i="6"/>
  <c r="AP125" i="6"/>
  <c r="AO125" i="6"/>
  <c r="AM125" i="6"/>
  <c r="AL125" i="6"/>
  <c r="AJ125" i="6"/>
  <c r="AI125" i="6"/>
  <c r="AG125" i="6"/>
  <c r="AF125" i="6"/>
  <c r="AE125" i="6"/>
  <c r="AC125" i="6"/>
  <c r="AB125" i="6"/>
  <c r="AA125" i="6"/>
  <c r="Y125" i="6"/>
  <c r="X125" i="6"/>
  <c r="W125" i="6"/>
  <c r="U125" i="6"/>
  <c r="T125" i="6"/>
  <c r="S125" i="6"/>
  <c r="Q125" i="6"/>
  <c r="P125" i="6"/>
  <c r="O125" i="6"/>
  <c r="N125" i="6"/>
  <c r="L125" i="6"/>
  <c r="K125" i="6"/>
  <c r="J125" i="6"/>
  <c r="I125" i="6"/>
  <c r="H125" i="6"/>
  <c r="G125" i="6"/>
  <c r="F125" i="6"/>
  <c r="E125" i="6"/>
  <c r="A125" i="6"/>
  <c r="AS124" i="6"/>
  <c r="AR124" i="6"/>
  <c r="AP124" i="6"/>
  <c r="AO124" i="6"/>
  <c r="AM124" i="6"/>
  <c r="AL124" i="6"/>
  <c r="AJ124" i="6"/>
  <c r="AI124" i="6"/>
  <c r="AG124" i="6"/>
  <c r="AF124" i="6"/>
  <c r="AE124" i="6"/>
  <c r="AC124" i="6"/>
  <c r="AB124" i="6"/>
  <c r="AA124" i="6"/>
  <c r="Y124" i="6"/>
  <c r="X124" i="6"/>
  <c r="W124" i="6"/>
  <c r="U124" i="6"/>
  <c r="T124" i="6"/>
  <c r="S124" i="6"/>
  <c r="Q124" i="6"/>
  <c r="P124" i="6"/>
  <c r="O124" i="6"/>
  <c r="N124" i="6"/>
  <c r="L124" i="6"/>
  <c r="K124" i="6"/>
  <c r="J124" i="6"/>
  <c r="I124" i="6"/>
  <c r="H124" i="6"/>
  <c r="G124" i="6"/>
  <c r="F124" i="6"/>
  <c r="E124" i="6"/>
  <c r="A124" i="6"/>
  <c r="AS123" i="6"/>
  <c r="AR123" i="6"/>
  <c r="AP123" i="6"/>
  <c r="AO123" i="6"/>
  <c r="AM123" i="6"/>
  <c r="AL123" i="6"/>
  <c r="AJ123" i="6"/>
  <c r="AI123" i="6"/>
  <c r="AG123" i="6"/>
  <c r="AF123" i="6"/>
  <c r="AE123" i="6"/>
  <c r="AC123" i="6"/>
  <c r="AB123" i="6"/>
  <c r="AA123" i="6"/>
  <c r="Y123" i="6"/>
  <c r="X123" i="6"/>
  <c r="W123" i="6"/>
  <c r="U123" i="6"/>
  <c r="T123" i="6"/>
  <c r="S123" i="6"/>
  <c r="Q123" i="6"/>
  <c r="P123" i="6"/>
  <c r="O123" i="6"/>
  <c r="N123" i="6"/>
  <c r="L123" i="6"/>
  <c r="K123" i="6"/>
  <c r="J123" i="6"/>
  <c r="I123" i="6"/>
  <c r="H123" i="6"/>
  <c r="G123" i="6"/>
  <c r="F123" i="6"/>
  <c r="E123" i="6"/>
  <c r="A123" i="6"/>
  <c r="AS122" i="6"/>
  <c r="AR122" i="6"/>
  <c r="AP122" i="6"/>
  <c r="AO122" i="6"/>
  <c r="AM122" i="6"/>
  <c r="AL122" i="6"/>
  <c r="AJ122" i="6"/>
  <c r="AI122" i="6"/>
  <c r="AG122" i="6"/>
  <c r="AF122" i="6"/>
  <c r="AE122" i="6"/>
  <c r="AC122" i="6"/>
  <c r="AB122" i="6"/>
  <c r="AA122" i="6"/>
  <c r="Y122" i="6"/>
  <c r="X122" i="6"/>
  <c r="W122" i="6"/>
  <c r="U122" i="6"/>
  <c r="T122" i="6"/>
  <c r="S122" i="6"/>
  <c r="Q122" i="6"/>
  <c r="P122" i="6"/>
  <c r="O122" i="6"/>
  <c r="N122" i="6"/>
  <c r="L122" i="6"/>
  <c r="K122" i="6"/>
  <c r="J122" i="6"/>
  <c r="I122" i="6"/>
  <c r="H122" i="6"/>
  <c r="G122" i="6"/>
  <c r="F122" i="6"/>
  <c r="E122" i="6"/>
  <c r="A122" i="6"/>
  <c r="AS121" i="6"/>
  <c r="AR121" i="6"/>
  <c r="AP121" i="6"/>
  <c r="AO121" i="6"/>
  <c r="AM121" i="6"/>
  <c r="AL121" i="6"/>
  <c r="AJ121" i="6"/>
  <c r="AI121" i="6"/>
  <c r="AG121" i="6"/>
  <c r="AF121" i="6"/>
  <c r="AE121" i="6"/>
  <c r="AC121" i="6"/>
  <c r="AB121" i="6"/>
  <c r="AA121" i="6"/>
  <c r="Y121" i="6"/>
  <c r="X121" i="6"/>
  <c r="W121" i="6"/>
  <c r="U121" i="6"/>
  <c r="T121" i="6"/>
  <c r="S121" i="6"/>
  <c r="Q121" i="6"/>
  <c r="P121" i="6"/>
  <c r="O121" i="6"/>
  <c r="N121" i="6"/>
  <c r="L121" i="6"/>
  <c r="K121" i="6"/>
  <c r="J121" i="6"/>
  <c r="I121" i="6"/>
  <c r="H121" i="6"/>
  <c r="G121" i="6"/>
  <c r="F121" i="6"/>
  <c r="E121" i="6"/>
  <c r="A121" i="6"/>
  <c r="AS120" i="6"/>
  <c r="AR120" i="6"/>
  <c r="AP120" i="6"/>
  <c r="AO120" i="6"/>
  <c r="AM120" i="6"/>
  <c r="AL120" i="6"/>
  <c r="AJ120" i="6"/>
  <c r="AI120" i="6"/>
  <c r="AG120" i="6"/>
  <c r="AF120" i="6"/>
  <c r="AE120" i="6"/>
  <c r="AC120" i="6"/>
  <c r="AB120" i="6"/>
  <c r="AA120" i="6"/>
  <c r="Y120" i="6"/>
  <c r="X120" i="6"/>
  <c r="W120" i="6"/>
  <c r="U120" i="6"/>
  <c r="T120" i="6"/>
  <c r="S120" i="6"/>
  <c r="Q120" i="6"/>
  <c r="P120" i="6"/>
  <c r="O120" i="6"/>
  <c r="N120" i="6"/>
  <c r="L120" i="6"/>
  <c r="K120" i="6"/>
  <c r="J120" i="6"/>
  <c r="I120" i="6"/>
  <c r="H120" i="6"/>
  <c r="G120" i="6"/>
  <c r="F120" i="6"/>
  <c r="E120" i="6"/>
  <c r="A120" i="6"/>
  <c r="AS119" i="6"/>
  <c r="AR119" i="6"/>
  <c r="AP119" i="6"/>
  <c r="AO119" i="6"/>
  <c r="AM119" i="6"/>
  <c r="AL119" i="6"/>
  <c r="AJ119" i="6"/>
  <c r="AI119" i="6"/>
  <c r="AG119" i="6"/>
  <c r="AF119" i="6"/>
  <c r="AE119" i="6"/>
  <c r="AC119" i="6"/>
  <c r="AB119" i="6"/>
  <c r="AA119" i="6"/>
  <c r="Y119" i="6"/>
  <c r="X119" i="6"/>
  <c r="W119" i="6"/>
  <c r="U119" i="6"/>
  <c r="T119" i="6"/>
  <c r="S119" i="6"/>
  <c r="Q119" i="6"/>
  <c r="P119" i="6"/>
  <c r="O119" i="6"/>
  <c r="N119" i="6"/>
  <c r="L119" i="6"/>
  <c r="K119" i="6"/>
  <c r="J119" i="6"/>
  <c r="I119" i="6"/>
  <c r="H119" i="6"/>
  <c r="G119" i="6"/>
  <c r="F119" i="6"/>
  <c r="E119" i="6"/>
  <c r="A119" i="6"/>
  <c r="AS118" i="6"/>
  <c r="AR118" i="6"/>
  <c r="AP118" i="6"/>
  <c r="AO118" i="6"/>
  <c r="AM118" i="6"/>
  <c r="AL118" i="6"/>
  <c r="AJ118" i="6"/>
  <c r="AI118" i="6"/>
  <c r="AG118" i="6"/>
  <c r="AF118" i="6"/>
  <c r="AE118" i="6"/>
  <c r="AC118" i="6"/>
  <c r="AB118" i="6"/>
  <c r="AA118" i="6"/>
  <c r="Y118" i="6"/>
  <c r="X118" i="6"/>
  <c r="W118" i="6"/>
  <c r="U118" i="6"/>
  <c r="T118" i="6"/>
  <c r="S118" i="6"/>
  <c r="Q118" i="6"/>
  <c r="P118" i="6"/>
  <c r="O118" i="6"/>
  <c r="N118" i="6"/>
  <c r="L118" i="6"/>
  <c r="K118" i="6"/>
  <c r="J118" i="6"/>
  <c r="I118" i="6"/>
  <c r="H118" i="6"/>
  <c r="G118" i="6"/>
  <c r="F118" i="6"/>
  <c r="E118" i="6"/>
  <c r="A118" i="6"/>
  <c r="AS117" i="6"/>
  <c r="AR117" i="6"/>
  <c r="AP117" i="6"/>
  <c r="AO117" i="6"/>
  <c r="AM117" i="6"/>
  <c r="AL117" i="6"/>
  <c r="AJ117" i="6"/>
  <c r="AI117" i="6"/>
  <c r="AG117" i="6"/>
  <c r="AF117" i="6"/>
  <c r="AE117" i="6"/>
  <c r="AC117" i="6"/>
  <c r="AB117" i="6"/>
  <c r="AA117" i="6"/>
  <c r="Y117" i="6"/>
  <c r="X117" i="6"/>
  <c r="W117" i="6"/>
  <c r="U117" i="6"/>
  <c r="T117" i="6"/>
  <c r="S117" i="6"/>
  <c r="Q117" i="6"/>
  <c r="P117" i="6"/>
  <c r="O117" i="6"/>
  <c r="N117" i="6"/>
  <c r="L117" i="6"/>
  <c r="K117" i="6"/>
  <c r="J117" i="6"/>
  <c r="I117" i="6"/>
  <c r="H117" i="6"/>
  <c r="G117" i="6"/>
  <c r="F117" i="6"/>
  <c r="E117" i="6"/>
  <c r="A117" i="6"/>
  <c r="AS116" i="6"/>
  <c r="AR116" i="6"/>
  <c r="AP116" i="6"/>
  <c r="AO116" i="6"/>
  <c r="AM116" i="6"/>
  <c r="AL116" i="6"/>
  <c r="AJ116" i="6"/>
  <c r="AI116" i="6"/>
  <c r="AG116" i="6"/>
  <c r="AF116" i="6"/>
  <c r="AE116" i="6"/>
  <c r="AC116" i="6"/>
  <c r="AB116" i="6"/>
  <c r="AA116" i="6"/>
  <c r="Y116" i="6"/>
  <c r="X116" i="6"/>
  <c r="W116" i="6"/>
  <c r="U116" i="6"/>
  <c r="T116" i="6"/>
  <c r="S116" i="6"/>
  <c r="Q116" i="6"/>
  <c r="P116" i="6"/>
  <c r="O116" i="6"/>
  <c r="N116" i="6"/>
  <c r="L116" i="6"/>
  <c r="K116" i="6"/>
  <c r="J116" i="6"/>
  <c r="I116" i="6"/>
  <c r="H116" i="6"/>
  <c r="G116" i="6"/>
  <c r="F116" i="6"/>
  <c r="E116" i="6"/>
  <c r="A116" i="6"/>
  <c r="AS115" i="6"/>
  <c r="AR115" i="6"/>
  <c r="AP115" i="6"/>
  <c r="AO115" i="6"/>
  <c r="AM115" i="6"/>
  <c r="AL115" i="6"/>
  <c r="AJ115" i="6"/>
  <c r="AI115" i="6"/>
  <c r="AG115" i="6"/>
  <c r="AF115" i="6"/>
  <c r="AE115" i="6"/>
  <c r="AC115" i="6"/>
  <c r="AB115" i="6"/>
  <c r="AA115" i="6"/>
  <c r="Y115" i="6"/>
  <c r="X115" i="6"/>
  <c r="W115" i="6"/>
  <c r="U115" i="6"/>
  <c r="T115" i="6"/>
  <c r="S115" i="6"/>
  <c r="Q115" i="6"/>
  <c r="P115" i="6"/>
  <c r="O115" i="6"/>
  <c r="N115" i="6"/>
  <c r="L115" i="6"/>
  <c r="K115" i="6"/>
  <c r="J115" i="6"/>
  <c r="I115" i="6"/>
  <c r="H115" i="6"/>
  <c r="G115" i="6"/>
  <c r="F115" i="6"/>
  <c r="E115" i="6"/>
  <c r="A115" i="6"/>
  <c r="AS114" i="6"/>
  <c r="AR114" i="6"/>
  <c r="AP114" i="6"/>
  <c r="AO114" i="6"/>
  <c r="AM114" i="6"/>
  <c r="AL114" i="6"/>
  <c r="AJ114" i="6"/>
  <c r="AI114" i="6"/>
  <c r="AG114" i="6"/>
  <c r="AF114" i="6"/>
  <c r="AE114" i="6"/>
  <c r="AC114" i="6"/>
  <c r="AB114" i="6"/>
  <c r="AA114" i="6"/>
  <c r="Y114" i="6"/>
  <c r="X114" i="6"/>
  <c r="W114" i="6"/>
  <c r="U114" i="6"/>
  <c r="T114" i="6"/>
  <c r="S114" i="6"/>
  <c r="Q114" i="6"/>
  <c r="P114" i="6"/>
  <c r="O114" i="6"/>
  <c r="N114" i="6"/>
  <c r="L114" i="6"/>
  <c r="K114" i="6"/>
  <c r="J114" i="6"/>
  <c r="I114" i="6"/>
  <c r="H114" i="6"/>
  <c r="G114" i="6"/>
  <c r="F114" i="6"/>
  <c r="E114" i="6"/>
  <c r="A114" i="6"/>
  <c r="AS113" i="6"/>
  <c r="AR113" i="6"/>
  <c r="AP113" i="6"/>
  <c r="AO113" i="6"/>
  <c r="AM113" i="6"/>
  <c r="AL113" i="6"/>
  <c r="AJ113" i="6"/>
  <c r="AI113" i="6"/>
  <c r="AG113" i="6"/>
  <c r="AF113" i="6"/>
  <c r="AE113" i="6"/>
  <c r="AC113" i="6"/>
  <c r="AB113" i="6"/>
  <c r="AA113" i="6"/>
  <c r="Y113" i="6"/>
  <c r="X113" i="6"/>
  <c r="W113" i="6"/>
  <c r="U113" i="6"/>
  <c r="T113" i="6"/>
  <c r="S113" i="6"/>
  <c r="Q113" i="6"/>
  <c r="P113" i="6"/>
  <c r="O113" i="6"/>
  <c r="N113" i="6"/>
  <c r="L113" i="6"/>
  <c r="K113" i="6"/>
  <c r="J113" i="6"/>
  <c r="I113" i="6"/>
  <c r="H113" i="6"/>
  <c r="G113" i="6"/>
  <c r="F113" i="6"/>
  <c r="E113" i="6"/>
  <c r="A113" i="6"/>
  <c r="AS112" i="6"/>
  <c r="AR112" i="6"/>
  <c r="AP112" i="6"/>
  <c r="AO112" i="6"/>
  <c r="AM112" i="6"/>
  <c r="AL112" i="6"/>
  <c r="AJ112" i="6"/>
  <c r="AI112" i="6"/>
  <c r="AG112" i="6"/>
  <c r="AF112" i="6"/>
  <c r="AE112" i="6"/>
  <c r="AC112" i="6"/>
  <c r="AB112" i="6"/>
  <c r="AA112" i="6"/>
  <c r="Y112" i="6"/>
  <c r="X112" i="6"/>
  <c r="W112" i="6"/>
  <c r="U112" i="6"/>
  <c r="T112" i="6"/>
  <c r="S112" i="6"/>
  <c r="Q112" i="6"/>
  <c r="P112" i="6"/>
  <c r="O112" i="6"/>
  <c r="N112" i="6"/>
  <c r="L112" i="6"/>
  <c r="K112" i="6"/>
  <c r="J112" i="6"/>
  <c r="I112" i="6"/>
  <c r="H112" i="6"/>
  <c r="G112" i="6"/>
  <c r="F112" i="6"/>
  <c r="E112" i="6"/>
  <c r="A112" i="6"/>
  <c r="AS111" i="6"/>
  <c r="AR111" i="6"/>
  <c r="AP111" i="6"/>
  <c r="AO111" i="6"/>
  <c r="AM111" i="6"/>
  <c r="AL111" i="6"/>
  <c r="AJ111" i="6"/>
  <c r="AI111" i="6"/>
  <c r="AG111" i="6"/>
  <c r="AF111" i="6"/>
  <c r="AE111" i="6"/>
  <c r="AC111" i="6"/>
  <c r="AB111" i="6"/>
  <c r="AA111" i="6"/>
  <c r="Y111" i="6"/>
  <c r="X111" i="6"/>
  <c r="W111" i="6"/>
  <c r="U111" i="6"/>
  <c r="T111" i="6"/>
  <c r="S111" i="6"/>
  <c r="Q111" i="6"/>
  <c r="P111" i="6"/>
  <c r="O111" i="6"/>
  <c r="N111" i="6"/>
  <c r="L111" i="6"/>
  <c r="K111" i="6"/>
  <c r="J111" i="6"/>
  <c r="I111" i="6"/>
  <c r="H111" i="6"/>
  <c r="G111" i="6"/>
  <c r="F111" i="6"/>
  <c r="E111" i="6"/>
  <c r="A111" i="6"/>
  <c r="AS110" i="6"/>
  <c r="AR110" i="6"/>
  <c r="AP110" i="6"/>
  <c r="AO110" i="6"/>
  <c r="AM110" i="6"/>
  <c r="AL110" i="6"/>
  <c r="AJ110" i="6"/>
  <c r="AI110" i="6"/>
  <c r="AG110" i="6"/>
  <c r="AF110" i="6"/>
  <c r="AE110" i="6"/>
  <c r="AC110" i="6"/>
  <c r="AB110" i="6"/>
  <c r="AA110" i="6"/>
  <c r="Y110" i="6"/>
  <c r="X110" i="6"/>
  <c r="W110" i="6"/>
  <c r="U110" i="6"/>
  <c r="T110" i="6"/>
  <c r="S110" i="6"/>
  <c r="Q110" i="6"/>
  <c r="P110" i="6"/>
  <c r="O110" i="6"/>
  <c r="N110" i="6"/>
  <c r="L110" i="6"/>
  <c r="K110" i="6"/>
  <c r="J110" i="6"/>
  <c r="I110" i="6"/>
  <c r="H110" i="6"/>
  <c r="G110" i="6"/>
  <c r="F110" i="6"/>
  <c r="E110" i="6"/>
  <c r="A110" i="6"/>
  <c r="AS109" i="6"/>
  <c r="AR109" i="6"/>
  <c r="AP109" i="6"/>
  <c r="AO109" i="6"/>
  <c r="AM109" i="6"/>
  <c r="AL109" i="6"/>
  <c r="AJ109" i="6"/>
  <c r="AI109" i="6"/>
  <c r="AG109" i="6"/>
  <c r="AF109" i="6"/>
  <c r="AE109" i="6"/>
  <c r="AC109" i="6"/>
  <c r="AB109" i="6"/>
  <c r="AA109" i="6"/>
  <c r="Y109" i="6"/>
  <c r="X109" i="6"/>
  <c r="W109" i="6"/>
  <c r="U109" i="6"/>
  <c r="T109" i="6"/>
  <c r="S109" i="6"/>
  <c r="Q109" i="6"/>
  <c r="P109" i="6"/>
  <c r="O109" i="6"/>
  <c r="N109" i="6"/>
  <c r="L109" i="6"/>
  <c r="K109" i="6"/>
  <c r="J109" i="6"/>
  <c r="I109" i="6"/>
  <c r="H109" i="6"/>
  <c r="G109" i="6"/>
  <c r="F109" i="6"/>
  <c r="E109" i="6"/>
  <c r="A109" i="6"/>
  <c r="AS108" i="6"/>
  <c r="AR108" i="6"/>
  <c r="AP108" i="6"/>
  <c r="AO108" i="6"/>
  <c r="AM108" i="6"/>
  <c r="AL108" i="6"/>
  <c r="AJ108" i="6"/>
  <c r="AI108" i="6"/>
  <c r="AG108" i="6"/>
  <c r="AF108" i="6"/>
  <c r="AE108" i="6"/>
  <c r="AC108" i="6"/>
  <c r="AB108" i="6"/>
  <c r="AA108" i="6"/>
  <c r="Y108" i="6"/>
  <c r="X108" i="6"/>
  <c r="W108" i="6"/>
  <c r="U108" i="6"/>
  <c r="T108" i="6"/>
  <c r="S108" i="6"/>
  <c r="Q108" i="6"/>
  <c r="P108" i="6"/>
  <c r="O108" i="6"/>
  <c r="N108" i="6"/>
  <c r="L108" i="6"/>
  <c r="K108" i="6"/>
  <c r="J108" i="6"/>
  <c r="I108" i="6"/>
  <c r="H108" i="6"/>
  <c r="G108" i="6"/>
  <c r="F108" i="6"/>
  <c r="E108" i="6"/>
  <c r="A108" i="6"/>
  <c r="AS107" i="6"/>
  <c r="AR107" i="6"/>
  <c r="AP107" i="6"/>
  <c r="AO107" i="6"/>
  <c r="AM107" i="6"/>
  <c r="AL107" i="6"/>
  <c r="AJ107" i="6"/>
  <c r="AI107" i="6"/>
  <c r="AG107" i="6"/>
  <c r="AF107" i="6"/>
  <c r="AE107" i="6"/>
  <c r="AC107" i="6"/>
  <c r="AB107" i="6"/>
  <c r="AA107" i="6"/>
  <c r="Y107" i="6"/>
  <c r="X107" i="6"/>
  <c r="W107" i="6"/>
  <c r="U107" i="6"/>
  <c r="T107" i="6"/>
  <c r="S107" i="6"/>
  <c r="Q107" i="6"/>
  <c r="P107" i="6"/>
  <c r="O107" i="6"/>
  <c r="N107" i="6"/>
  <c r="L107" i="6"/>
  <c r="K107" i="6"/>
  <c r="J107" i="6"/>
  <c r="I107" i="6"/>
  <c r="H107" i="6"/>
  <c r="G107" i="6"/>
  <c r="F107" i="6"/>
  <c r="E107" i="6"/>
  <c r="A107" i="6"/>
  <c r="AS106" i="6"/>
  <c r="AR106" i="6"/>
  <c r="AP106" i="6"/>
  <c r="AO106" i="6"/>
  <c r="AM106" i="6"/>
  <c r="AL106" i="6"/>
  <c r="AJ106" i="6"/>
  <c r="AI106" i="6"/>
  <c r="AG106" i="6"/>
  <c r="AF106" i="6"/>
  <c r="AE106" i="6"/>
  <c r="AC106" i="6"/>
  <c r="AB106" i="6"/>
  <c r="AA106" i="6"/>
  <c r="Y106" i="6"/>
  <c r="X106" i="6"/>
  <c r="W106" i="6"/>
  <c r="U106" i="6"/>
  <c r="T106" i="6"/>
  <c r="S106" i="6"/>
  <c r="Q106" i="6"/>
  <c r="P106" i="6"/>
  <c r="O106" i="6"/>
  <c r="N106" i="6"/>
  <c r="L106" i="6"/>
  <c r="K106" i="6"/>
  <c r="J106" i="6"/>
  <c r="I106" i="6"/>
  <c r="H106" i="6"/>
  <c r="G106" i="6"/>
  <c r="F106" i="6"/>
  <c r="E106" i="6"/>
  <c r="A106" i="6"/>
  <c r="AS105" i="6"/>
  <c r="AR105" i="6"/>
  <c r="AP105" i="6"/>
  <c r="AO105" i="6"/>
  <c r="AM105" i="6"/>
  <c r="AL105" i="6"/>
  <c r="AJ105" i="6"/>
  <c r="AI105" i="6"/>
  <c r="AG105" i="6"/>
  <c r="AF105" i="6"/>
  <c r="AE105" i="6"/>
  <c r="AC105" i="6"/>
  <c r="AB105" i="6"/>
  <c r="AA105" i="6"/>
  <c r="Y105" i="6"/>
  <c r="X105" i="6"/>
  <c r="W105" i="6"/>
  <c r="U105" i="6"/>
  <c r="T105" i="6"/>
  <c r="S105" i="6"/>
  <c r="Q105" i="6"/>
  <c r="P105" i="6"/>
  <c r="O105" i="6"/>
  <c r="N105" i="6"/>
  <c r="L105" i="6"/>
  <c r="K105" i="6"/>
  <c r="J105" i="6"/>
  <c r="I105" i="6"/>
  <c r="H105" i="6"/>
  <c r="G105" i="6"/>
  <c r="F105" i="6"/>
  <c r="E105" i="6"/>
  <c r="A105" i="6"/>
  <c r="AS104" i="6"/>
  <c r="AR104" i="6"/>
  <c r="AP104" i="6"/>
  <c r="AO104" i="6"/>
  <c r="AM104" i="6"/>
  <c r="AL104" i="6"/>
  <c r="AJ104" i="6"/>
  <c r="AI104" i="6"/>
  <c r="AG104" i="6"/>
  <c r="AF104" i="6"/>
  <c r="AE104" i="6"/>
  <c r="AC104" i="6"/>
  <c r="AB104" i="6"/>
  <c r="AA104" i="6"/>
  <c r="Y104" i="6"/>
  <c r="X104" i="6"/>
  <c r="W104" i="6"/>
  <c r="U104" i="6"/>
  <c r="T104" i="6"/>
  <c r="S104" i="6"/>
  <c r="Q104" i="6"/>
  <c r="P104" i="6"/>
  <c r="O104" i="6"/>
  <c r="N104" i="6"/>
  <c r="L104" i="6"/>
  <c r="K104" i="6"/>
  <c r="J104" i="6"/>
  <c r="I104" i="6"/>
  <c r="H104" i="6"/>
  <c r="G104" i="6"/>
  <c r="F104" i="6"/>
  <c r="E104" i="6"/>
  <c r="A104" i="6"/>
  <c r="AS103" i="6"/>
  <c r="AR103" i="6"/>
  <c r="AP103" i="6"/>
  <c r="AO103" i="6"/>
  <c r="AM103" i="6"/>
  <c r="AL103" i="6"/>
  <c r="AJ103" i="6"/>
  <c r="AI103" i="6"/>
  <c r="AG103" i="6"/>
  <c r="AF103" i="6"/>
  <c r="AE103" i="6"/>
  <c r="AC103" i="6"/>
  <c r="AB103" i="6"/>
  <c r="AA103" i="6"/>
  <c r="Y103" i="6"/>
  <c r="X103" i="6"/>
  <c r="W103" i="6"/>
  <c r="U103" i="6"/>
  <c r="T103" i="6"/>
  <c r="S103" i="6"/>
  <c r="Q103" i="6"/>
  <c r="P103" i="6"/>
  <c r="O103" i="6"/>
  <c r="N103" i="6"/>
  <c r="L103" i="6"/>
  <c r="K103" i="6"/>
  <c r="J103" i="6"/>
  <c r="I103" i="6"/>
  <c r="H103" i="6"/>
  <c r="G103" i="6"/>
  <c r="F103" i="6"/>
  <c r="E103" i="6"/>
  <c r="A103" i="6"/>
  <c r="AS102" i="6"/>
  <c r="AR102" i="6"/>
  <c r="AP102" i="6"/>
  <c r="AO102" i="6"/>
  <c r="AM102" i="6"/>
  <c r="AL102" i="6"/>
  <c r="AJ102" i="6"/>
  <c r="AI102" i="6"/>
  <c r="AG102" i="6"/>
  <c r="AF102" i="6"/>
  <c r="AE102" i="6"/>
  <c r="AC102" i="6"/>
  <c r="AB102" i="6"/>
  <c r="AA102" i="6"/>
  <c r="Y102" i="6"/>
  <c r="X102" i="6"/>
  <c r="W102" i="6"/>
  <c r="U102" i="6"/>
  <c r="T102" i="6"/>
  <c r="S102" i="6"/>
  <c r="Q102" i="6"/>
  <c r="P102" i="6"/>
  <c r="O102" i="6"/>
  <c r="N102" i="6"/>
  <c r="L102" i="6"/>
  <c r="K102" i="6"/>
  <c r="J102" i="6"/>
  <c r="I102" i="6"/>
  <c r="H102" i="6"/>
  <c r="G102" i="6"/>
  <c r="F102" i="6"/>
  <c r="E102" i="6"/>
  <c r="A102" i="6"/>
  <c r="AS101" i="6"/>
  <c r="AR101" i="6"/>
  <c r="AP101" i="6"/>
  <c r="AO101" i="6"/>
  <c r="AM101" i="6"/>
  <c r="AL101" i="6"/>
  <c r="AJ101" i="6"/>
  <c r="AI101" i="6"/>
  <c r="AG101" i="6"/>
  <c r="AF101" i="6"/>
  <c r="AE101" i="6"/>
  <c r="AC101" i="6"/>
  <c r="AB101" i="6"/>
  <c r="AA101" i="6"/>
  <c r="Y101" i="6"/>
  <c r="X101" i="6"/>
  <c r="W101" i="6"/>
  <c r="U101" i="6"/>
  <c r="T101" i="6"/>
  <c r="S101" i="6"/>
  <c r="Q101" i="6"/>
  <c r="P101" i="6"/>
  <c r="O101" i="6"/>
  <c r="N101" i="6"/>
  <c r="L101" i="6"/>
  <c r="K101" i="6"/>
  <c r="J101" i="6"/>
  <c r="I101" i="6"/>
  <c r="H101" i="6"/>
  <c r="G101" i="6"/>
  <c r="F101" i="6"/>
  <c r="E101" i="6"/>
  <c r="A101" i="6"/>
  <c r="AS100" i="6"/>
  <c r="AR100" i="6"/>
  <c r="AP100" i="6"/>
  <c r="AO100" i="6"/>
  <c r="AM100" i="6"/>
  <c r="AL100" i="6"/>
  <c r="AJ100" i="6"/>
  <c r="AI100" i="6"/>
  <c r="AG100" i="6"/>
  <c r="AF100" i="6"/>
  <c r="AE100" i="6"/>
  <c r="AC100" i="6"/>
  <c r="AB100" i="6"/>
  <c r="AA100" i="6"/>
  <c r="Y100" i="6"/>
  <c r="X100" i="6"/>
  <c r="W100" i="6"/>
  <c r="U100" i="6"/>
  <c r="T100" i="6"/>
  <c r="S100" i="6"/>
  <c r="Q100" i="6"/>
  <c r="P100" i="6"/>
  <c r="O100" i="6"/>
  <c r="N100" i="6"/>
  <c r="L100" i="6"/>
  <c r="K100" i="6"/>
  <c r="J100" i="6"/>
  <c r="I100" i="6"/>
  <c r="H100" i="6"/>
  <c r="G100" i="6"/>
  <c r="F100" i="6"/>
  <c r="E100" i="6"/>
  <c r="A100" i="6"/>
  <c r="AS99" i="6"/>
  <c r="AR99" i="6"/>
  <c r="AP99" i="6"/>
  <c r="AO99" i="6"/>
  <c r="AM99" i="6"/>
  <c r="AL99" i="6"/>
  <c r="AJ99" i="6"/>
  <c r="AI99" i="6"/>
  <c r="AG99" i="6"/>
  <c r="AF99" i="6"/>
  <c r="AE99" i="6"/>
  <c r="AC99" i="6"/>
  <c r="AB99" i="6"/>
  <c r="AA99" i="6"/>
  <c r="Y99" i="6"/>
  <c r="X99" i="6"/>
  <c r="W99" i="6"/>
  <c r="U99" i="6"/>
  <c r="T99" i="6"/>
  <c r="S99" i="6"/>
  <c r="Q99" i="6"/>
  <c r="P99" i="6"/>
  <c r="O99" i="6"/>
  <c r="N99" i="6"/>
  <c r="L99" i="6"/>
  <c r="K99" i="6"/>
  <c r="J99" i="6"/>
  <c r="I99" i="6"/>
  <c r="H99" i="6"/>
  <c r="G99" i="6"/>
  <c r="F99" i="6"/>
  <c r="E99" i="6"/>
  <c r="A99" i="6"/>
  <c r="AS98" i="6"/>
  <c r="AR98" i="6"/>
  <c r="AP98" i="6"/>
  <c r="AO98" i="6"/>
  <c r="AM98" i="6"/>
  <c r="AL98" i="6"/>
  <c r="AJ98" i="6"/>
  <c r="AI98" i="6"/>
  <c r="AG98" i="6"/>
  <c r="AF98" i="6"/>
  <c r="AE98" i="6"/>
  <c r="AC98" i="6"/>
  <c r="AB98" i="6"/>
  <c r="AA98" i="6"/>
  <c r="Y98" i="6"/>
  <c r="X98" i="6"/>
  <c r="W98" i="6"/>
  <c r="U98" i="6"/>
  <c r="T98" i="6"/>
  <c r="S98" i="6"/>
  <c r="Q98" i="6"/>
  <c r="P98" i="6"/>
  <c r="O98" i="6"/>
  <c r="N98" i="6"/>
  <c r="L98" i="6"/>
  <c r="K98" i="6"/>
  <c r="J98" i="6"/>
  <c r="I98" i="6"/>
  <c r="H98" i="6"/>
  <c r="G98" i="6"/>
  <c r="F98" i="6"/>
  <c r="E98" i="6"/>
  <c r="A98" i="6"/>
  <c r="AS97" i="6"/>
  <c r="AR97" i="6"/>
  <c r="AP97" i="6"/>
  <c r="AO97" i="6"/>
  <c r="AM97" i="6"/>
  <c r="AL97" i="6"/>
  <c r="AJ97" i="6"/>
  <c r="AI97" i="6"/>
  <c r="AG97" i="6"/>
  <c r="AF97" i="6"/>
  <c r="AE97" i="6"/>
  <c r="AC97" i="6"/>
  <c r="AB97" i="6"/>
  <c r="AA97" i="6"/>
  <c r="Y97" i="6"/>
  <c r="X97" i="6"/>
  <c r="W97" i="6"/>
  <c r="U97" i="6"/>
  <c r="T97" i="6"/>
  <c r="S97" i="6"/>
  <c r="Q97" i="6"/>
  <c r="P97" i="6"/>
  <c r="O97" i="6"/>
  <c r="N97" i="6"/>
  <c r="L97" i="6"/>
  <c r="K97" i="6"/>
  <c r="J97" i="6"/>
  <c r="I97" i="6"/>
  <c r="H97" i="6"/>
  <c r="G97" i="6"/>
  <c r="F97" i="6"/>
  <c r="E97" i="6"/>
  <c r="A97" i="6"/>
  <c r="AS96" i="6"/>
  <c r="AR96" i="6"/>
  <c r="AP96" i="6"/>
  <c r="AO96" i="6"/>
  <c r="AM96" i="6"/>
  <c r="AL96" i="6"/>
  <c r="AJ96" i="6"/>
  <c r="AI96" i="6"/>
  <c r="AG96" i="6"/>
  <c r="AF96" i="6"/>
  <c r="AE96" i="6"/>
  <c r="AC96" i="6"/>
  <c r="AB96" i="6"/>
  <c r="AA96" i="6"/>
  <c r="Y96" i="6"/>
  <c r="X96" i="6"/>
  <c r="W96" i="6"/>
  <c r="U96" i="6"/>
  <c r="T96" i="6"/>
  <c r="S96" i="6"/>
  <c r="Q96" i="6"/>
  <c r="P96" i="6"/>
  <c r="O96" i="6"/>
  <c r="N96" i="6"/>
  <c r="L96" i="6"/>
  <c r="K96" i="6"/>
  <c r="J96" i="6"/>
  <c r="I96" i="6"/>
  <c r="H96" i="6"/>
  <c r="G96" i="6"/>
  <c r="F96" i="6"/>
  <c r="E96" i="6"/>
  <c r="A96" i="6"/>
  <c r="AS95" i="6"/>
  <c r="AR95" i="6"/>
  <c r="AP95" i="6"/>
  <c r="AO95" i="6"/>
  <c r="AM95" i="6"/>
  <c r="AL95" i="6"/>
  <c r="AJ95" i="6"/>
  <c r="AI95" i="6"/>
  <c r="AG95" i="6"/>
  <c r="AF95" i="6"/>
  <c r="AE95" i="6"/>
  <c r="AC95" i="6"/>
  <c r="AB95" i="6"/>
  <c r="AA95" i="6"/>
  <c r="Y95" i="6"/>
  <c r="X95" i="6"/>
  <c r="W95" i="6"/>
  <c r="U95" i="6"/>
  <c r="T95" i="6"/>
  <c r="S95" i="6"/>
  <c r="Q95" i="6"/>
  <c r="P95" i="6"/>
  <c r="O95" i="6"/>
  <c r="N95" i="6"/>
  <c r="L95" i="6"/>
  <c r="K95" i="6"/>
  <c r="J95" i="6"/>
  <c r="I95" i="6"/>
  <c r="H95" i="6"/>
  <c r="G95" i="6"/>
  <c r="F95" i="6"/>
  <c r="E95" i="6"/>
  <c r="A95" i="6"/>
  <c r="AS94" i="6"/>
  <c r="AR94" i="6"/>
  <c r="AP94" i="6"/>
  <c r="AO94" i="6"/>
  <c r="AM94" i="6"/>
  <c r="AL94" i="6"/>
  <c r="AJ94" i="6"/>
  <c r="AI94" i="6"/>
  <c r="AG94" i="6"/>
  <c r="AF94" i="6"/>
  <c r="AE94" i="6"/>
  <c r="AC94" i="6"/>
  <c r="AB94" i="6"/>
  <c r="AA94" i="6"/>
  <c r="Y94" i="6"/>
  <c r="X94" i="6"/>
  <c r="W94" i="6"/>
  <c r="U94" i="6"/>
  <c r="T94" i="6"/>
  <c r="S94" i="6"/>
  <c r="Q94" i="6"/>
  <c r="P94" i="6"/>
  <c r="O94" i="6"/>
  <c r="N94" i="6"/>
  <c r="L94" i="6"/>
  <c r="K94" i="6"/>
  <c r="J94" i="6"/>
  <c r="I94" i="6"/>
  <c r="H94" i="6"/>
  <c r="G94" i="6"/>
  <c r="F94" i="6"/>
  <c r="E94" i="6"/>
  <c r="A94" i="6"/>
  <c r="AS93" i="6"/>
  <c r="AR93" i="6"/>
  <c r="AP93" i="6"/>
  <c r="AO93" i="6"/>
  <c r="AM93" i="6"/>
  <c r="AL93" i="6"/>
  <c r="AJ93" i="6"/>
  <c r="AI93" i="6"/>
  <c r="AG93" i="6"/>
  <c r="AF93" i="6"/>
  <c r="AE93" i="6"/>
  <c r="AC93" i="6"/>
  <c r="AB93" i="6"/>
  <c r="AA93" i="6"/>
  <c r="Y93" i="6"/>
  <c r="X93" i="6"/>
  <c r="W93" i="6"/>
  <c r="U93" i="6"/>
  <c r="T93" i="6"/>
  <c r="S93" i="6"/>
  <c r="Q93" i="6"/>
  <c r="P93" i="6"/>
  <c r="O93" i="6"/>
  <c r="N93" i="6"/>
  <c r="L93" i="6"/>
  <c r="K93" i="6"/>
  <c r="J93" i="6"/>
  <c r="I93" i="6"/>
  <c r="H93" i="6"/>
  <c r="G93" i="6"/>
  <c r="F93" i="6"/>
  <c r="E93" i="6"/>
  <c r="A93" i="6"/>
  <c r="AS92" i="6"/>
  <c r="AR92" i="6"/>
  <c r="AP92" i="6"/>
  <c r="AO92" i="6"/>
  <c r="AM92" i="6"/>
  <c r="AL92" i="6"/>
  <c r="AJ92" i="6"/>
  <c r="AI92" i="6"/>
  <c r="AG92" i="6"/>
  <c r="AF92" i="6"/>
  <c r="AE92" i="6"/>
  <c r="AC92" i="6"/>
  <c r="AB92" i="6"/>
  <c r="AA92" i="6"/>
  <c r="Y92" i="6"/>
  <c r="X92" i="6"/>
  <c r="W92" i="6"/>
  <c r="U92" i="6"/>
  <c r="T92" i="6"/>
  <c r="S92" i="6"/>
  <c r="Q92" i="6"/>
  <c r="P92" i="6"/>
  <c r="O92" i="6"/>
  <c r="N92" i="6"/>
  <c r="L92" i="6"/>
  <c r="K92" i="6"/>
  <c r="J92" i="6"/>
  <c r="I92" i="6"/>
  <c r="H92" i="6"/>
  <c r="G92" i="6"/>
  <c r="F92" i="6"/>
  <c r="E92" i="6"/>
  <c r="A92" i="6"/>
  <c r="AS91" i="6"/>
  <c r="AR91" i="6"/>
  <c r="AP91" i="6"/>
  <c r="AO91" i="6"/>
  <c r="AM91" i="6"/>
  <c r="AL91" i="6"/>
  <c r="AJ91" i="6"/>
  <c r="AI91" i="6"/>
  <c r="AG91" i="6"/>
  <c r="AF91" i="6"/>
  <c r="AE91" i="6"/>
  <c r="AC91" i="6"/>
  <c r="AB91" i="6"/>
  <c r="AA91" i="6"/>
  <c r="Y91" i="6"/>
  <c r="X91" i="6"/>
  <c r="W91" i="6"/>
  <c r="U91" i="6"/>
  <c r="T91" i="6"/>
  <c r="S91" i="6"/>
  <c r="Q91" i="6"/>
  <c r="P91" i="6"/>
  <c r="O91" i="6"/>
  <c r="N91" i="6"/>
  <c r="L91" i="6"/>
  <c r="K91" i="6"/>
  <c r="J91" i="6"/>
  <c r="I91" i="6"/>
  <c r="H91" i="6"/>
  <c r="G91" i="6"/>
  <c r="F91" i="6"/>
  <c r="E91" i="6"/>
  <c r="A91" i="6"/>
  <c r="AS90" i="6"/>
  <c r="AR90" i="6"/>
  <c r="AP90" i="6"/>
  <c r="AO90" i="6"/>
  <c r="AM90" i="6"/>
  <c r="AL90" i="6"/>
  <c r="AJ90" i="6"/>
  <c r="AI90" i="6"/>
  <c r="AG90" i="6"/>
  <c r="AF90" i="6"/>
  <c r="AE90" i="6"/>
  <c r="AC90" i="6"/>
  <c r="AB90" i="6"/>
  <c r="AA90" i="6"/>
  <c r="Y90" i="6"/>
  <c r="X90" i="6"/>
  <c r="W90" i="6"/>
  <c r="U90" i="6"/>
  <c r="T90" i="6"/>
  <c r="S90" i="6"/>
  <c r="Q90" i="6"/>
  <c r="P90" i="6"/>
  <c r="O90" i="6"/>
  <c r="N90" i="6"/>
  <c r="L90" i="6"/>
  <c r="K90" i="6"/>
  <c r="J90" i="6"/>
  <c r="I90" i="6"/>
  <c r="H90" i="6"/>
  <c r="G90" i="6"/>
  <c r="F90" i="6"/>
  <c r="E90" i="6"/>
  <c r="A90" i="6"/>
  <c r="AS89" i="6"/>
  <c r="AR89" i="6"/>
  <c r="AP89" i="6"/>
  <c r="AO89" i="6"/>
  <c r="AM89" i="6"/>
  <c r="AL89" i="6"/>
  <c r="AJ89" i="6"/>
  <c r="AI89" i="6"/>
  <c r="AG89" i="6"/>
  <c r="AF89" i="6"/>
  <c r="AE89" i="6"/>
  <c r="AC89" i="6"/>
  <c r="AB89" i="6"/>
  <c r="AA89" i="6"/>
  <c r="Y89" i="6"/>
  <c r="X89" i="6"/>
  <c r="W89" i="6"/>
  <c r="U89" i="6"/>
  <c r="T89" i="6"/>
  <c r="S89" i="6"/>
  <c r="Q89" i="6"/>
  <c r="P89" i="6"/>
  <c r="O89" i="6"/>
  <c r="N89" i="6"/>
  <c r="L89" i="6"/>
  <c r="K89" i="6"/>
  <c r="J89" i="6"/>
  <c r="I89" i="6"/>
  <c r="H89" i="6"/>
  <c r="G89" i="6"/>
  <c r="F89" i="6"/>
  <c r="E89" i="6"/>
  <c r="A89" i="6"/>
  <c r="AS88" i="6"/>
  <c r="AR88" i="6"/>
  <c r="AP88" i="6"/>
  <c r="AO88" i="6"/>
  <c r="AM88" i="6"/>
  <c r="AL88" i="6"/>
  <c r="AJ88" i="6"/>
  <c r="AI88" i="6"/>
  <c r="AG88" i="6"/>
  <c r="AF88" i="6"/>
  <c r="AE88" i="6"/>
  <c r="AC88" i="6"/>
  <c r="AB88" i="6"/>
  <c r="AA88" i="6"/>
  <c r="Y88" i="6"/>
  <c r="X88" i="6"/>
  <c r="W88" i="6"/>
  <c r="U88" i="6"/>
  <c r="T88" i="6"/>
  <c r="S88" i="6"/>
  <c r="Q88" i="6"/>
  <c r="P88" i="6"/>
  <c r="O88" i="6"/>
  <c r="N88" i="6"/>
  <c r="L88" i="6"/>
  <c r="K88" i="6"/>
  <c r="J88" i="6"/>
  <c r="I88" i="6"/>
  <c r="H88" i="6"/>
  <c r="G88" i="6"/>
  <c r="F88" i="6"/>
  <c r="E88" i="6"/>
  <c r="A88" i="6"/>
  <c r="AS87" i="6"/>
  <c r="AR87" i="6"/>
  <c r="AP87" i="6"/>
  <c r="AO87" i="6"/>
  <c r="AM87" i="6"/>
  <c r="AL87" i="6"/>
  <c r="AJ87" i="6"/>
  <c r="AI87" i="6"/>
  <c r="AG87" i="6"/>
  <c r="AF87" i="6"/>
  <c r="AE87" i="6"/>
  <c r="AC87" i="6"/>
  <c r="AB87" i="6"/>
  <c r="AA87" i="6"/>
  <c r="Y87" i="6"/>
  <c r="X87" i="6"/>
  <c r="W87" i="6"/>
  <c r="U87" i="6"/>
  <c r="T87" i="6"/>
  <c r="S87" i="6"/>
  <c r="Q87" i="6"/>
  <c r="P87" i="6"/>
  <c r="O87" i="6"/>
  <c r="N87" i="6"/>
  <c r="L87" i="6"/>
  <c r="K87" i="6"/>
  <c r="J87" i="6"/>
  <c r="I87" i="6"/>
  <c r="H87" i="6"/>
  <c r="G87" i="6"/>
  <c r="F87" i="6"/>
  <c r="E87" i="6"/>
  <c r="A87" i="6"/>
  <c r="AS86" i="6"/>
  <c r="AR86" i="6"/>
  <c r="AP86" i="6"/>
  <c r="AO86" i="6"/>
  <c r="AM86" i="6"/>
  <c r="AL86" i="6"/>
  <c r="AJ86" i="6"/>
  <c r="AI86" i="6"/>
  <c r="AG86" i="6"/>
  <c r="AF86" i="6"/>
  <c r="AE86" i="6"/>
  <c r="AC86" i="6"/>
  <c r="AB86" i="6"/>
  <c r="AA86" i="6"/>
  <c r="Y86" i="6"/>
  <c r="X86" i="6"/>
  <c r="W86" i="6"/>
  <c r="U86" i="6"/>
  <c r="T86" i="6"/>
  <c r="S86" i="6"/>
  <c r="Q86" i="6"/>
  <c r="P86" i="6"/>
  <c r="O86" i="6"/>
  <c r="N86" i="6"/>
  <c r="L86" i="6"/>
  <c r="K86" i="6"/>
  <c r="J86" i="6"/>
  <c r="I86" i="6"/>
  <c r="H86" i="6"/>
  <c r="G86" i="6"/>
  <c r="F86" i="6"/>
  <c r="E86" i="6"/>
  <c r="A86" i="6"/>
  <c r="AS85" i="6"/>
  <c r="AR85" i="6"/>
  <c r="AP85" i="6"/>
  <c r="AO85" i="6"/>
  <c r="AM85" i="6"/>
  <c r="AL85" i="6"/>
  <c r="AJ85" i="6"/>
  <c r="AI85" i="6"/>
  <c r="AG85" i="6"/>
  <c r="AF85" i="6"/>
  <c r="AE85" i="6"/>
  <c r="AC85" i="6"/>
  <c r="AB85" i="6"/>
  <c r="AA85" i="6"/>
  <c r="Y85" i="6"/>
  <c r="X85" i="6"/>
  <c r="W85" i="6"/>
  <c r="U85" i="6"/>
  <c r="T85" i="6"/>
  <c r="S85" i="6"/>
  <c r="Q85" i="6"/>
  <c r="P85" i="6"/>
  <c r="O85" i="6"/>
  <c r="N85" i="6"/>
  <c r="L85" i="6"/>
  <c r="K85" i="6"/>
  <c r="J85" i="6"/>
  <c r="I85" i="6"/>
  <c r="H85" i="6"/>
  <c r="G85" i="6"/>
  <c r="F85" i="6"/>
  <c r="E85" i="6"/>
  <c r="A85" i="6"/>
  <c r="AS84" i="6"/>
  <c r="AR84" i="6"/>
  <c r="AP84" i="6"/>
  <c r="AO84" i="6"/>
  <c r="AM84" i="6"/>
  <c r="AL84" i="6"/>
  <c r="AJ84" i="6"/>
  <c r="AI84" i="6"/>
  <c r="AG84" i="6"/>
  <c r="AF84" i="6"/>
  <c r="AE84" i="6"/>
  <c r="AC84" i="6"/>
  <c r="AB84" i="6"/>
  <c r="AA84" i="6"/>
  <c r="Y84" i="6"/>
  <c r="X84" i="6"/>
  <c r="W84" i="6"/>
  <c r="U84" i="6"/>
  <c r="T84" i="6"/>
  <c r="S84" i="6"/>
  <c r="Q84" i="6"/>
  <c r="P84" i="6"/>
  <c r="O84" i="6"/>
  <c r="N84" i="6"/>
  <c r="L84" i="6"/>
  <c r="K84" i="6"/>
  <c r="J84" i="6"/>
  <c r="I84" i="6"/>
  <c r="H84" i="6"/>
  <c r="G84" i="6"/>
  <c r="F84" i="6"/>
  <c r="E84" i="6"/>
  <c r="A84" i="6"/>
  <c r="AS83" i="6"/>
  <c r="AR83" i="6"/>
  <c r="AP83" i="6"/>
  <c r="AO83" i="6"/>
  <c r="AM83" i="6"/>
  <c r="AL83" i="6"/>
  <c r="AJ83" i="6"/>
  <c r="AI83" i="6"/>
  <c r="AG83" i="6"/>
  <c r="AF83" i="6"/>
  <c r="AE83" i="6"/>
  <c r="AC83" i="6"/>
  <c r="AB83" i="6"/>
  <c r="AA83" i="6"/>
  <c r="Y83" i="6"/>
  <c r="X83" i="6"/>
  <c r="W83" i="6"/>
  <c r="U83" i="6"/>
  <c r="T83" i="6"/>
  <c r="S83" i="6"/>
  <c r="Q83" i="6"/>
  <c r="P83" i="6"/>
  <c r="O83" i="6"/>
  <c r="N83" i="6"/>
  <c r="L83" i="6"/>
  <c r="K83" i="6"/>
  <c r="J83" i="6"/>
  <c r="I83" i="6"/>
  <c r="H83" i="6"/>
  <c r="G83" i="6"/>
  <c r="F83" i="6"/>
  <c r="E83" i="6"/>
  <c r="A83" i="6"/>
  <c r="AS82" i="6"/>
  <c r="AR82" i="6"/>
  <c r="AP82" i="6"/>
  <c r="AO82" i="6"/>
  <c r="AM82" i="6"/>
  <c r="AL82" i="6"/>
  <c r="AJ82" i="6"/>
  <c r="AI82" i="6"/>
  <c r="AG82" i="6"/>
  <c r="AF82" i="6"/>
  <c r="AE82" i="6"/>
  <c r="AC82" i="6"/>
  <c r="AB82" i="6"/>
  <c r="AA82" i="6"/>
  <c r="Y82" i="6"/>
  <c r="X82" i="6"/>
  <c r="W82" i="6"/>
  <c r="U82" i="6"/>
  <c r="T82" i="6"/>
  <c r="S82" i="6"/>
  <c r="Q82" i="6"/>
  <c r="P82" i="6"/>
  <c r="O82" i="6"/>
  <c r="N82" i="6"/>
  <c r="L82" i="6"/>
  <c r="K82" i="6"/>
  <c r="J82" i="6"/>
  <c r="I82" i="6"/>
  <c r="H82" i="6"/>
  <c r="G82" i="6"/>
  <c r="F82" i="6"/>
  <c r="E82" i="6"/>
  <c r="A82" i="6"/>
  <c r="AS81" i="6"/>
  <c r="AR81" i="6"/>
  <c r="AP81" i="6"/>
  <c r="AO81" i="6"/>
  <c r="AM81" i="6"/>
  <c r="AL81" i="6"/>
  <c r="AJ81" i="6"/>
  <c r="AI81" i="6"/>
  <c r="AG81" i="6"/>
  <c r="AF81" i="6"/>
  <c r="AE81" i="6"/>
  <c r="AC81" i="6"/>
  <c r="AB81" i="6"/>
  <c r="AA81" i="6"/>
  <c r="Y81" i="6"/>
  <c r="X81" i="6"/>
  <c r="W81" i="6"/>
  <c r="U81" i="6"/>
  <c r="T81" i="6"/>
  <c r="S81" i="6"/>
  <c r="Q81" i="6"/>
  <c r="P81" i="6"/>
  <c r="O81" i="6"/>
  <c r="N81" i="6"/>
  <c r="L81" i="6"/>
  <c r="K81" i="6"/>
  <c r="J81" i="6"/>
  <c r="I81" i="6"/>
  <c r="H81" i="6"/>
  <c r="G81" i="6"/>
  <c r="F81" i="6"/>
  <c r="E81" i="6"/>
  <c r="A81" i="6"/>
  <c r="AS80" i="6"/>
  <c r="AR80" i="6"/>
  <c r="AP80" i="6"/>
  <c r="AO80" i="6"/>
  <c r="AM80" i="6"/>
  <c r="AL80" i="6"/>
  <c r="AJ80" i="6"/>
  <c r="AI80" i="6"/>
  <c r="AG80" i="6"/>
  <c r="AF80" i="6"/>
  <c r="AE80" i="6"/>
  <c r="AC80" i="6"/>
  <c r="AB80" i="6"/>
  <c r="AA80" i="6"/>
  <c r="Y80" i="6"/>
  <c r="X80" i="6"/>
  <c r="W80" i="6"/>
  <c r="U80" i="6"/>
  <c r="T80" i="6"/>
  <c r="S80" i="6"/>
  <c r="Q80" i="6"/>
  <c r="P80" i="6"/>
  <c r="O80" i="6"/>
  <c r="N80" i="6"/>
  <c r="L80" i="6"/>
  <c r="K80" i="6"/>
  <c r="J80" i="6"/>
  <c r="I80" i="6"/>
  <c r="H80" i="6"/>
  <c r="G80" i="6"/>
  <c r="F80" i="6"/>
  <c r="E80" i="6"/>
  <c r="A80" i="6"/>
  <c r="AS79" i="6"/>
  <c r="AR79" i="6"/>
  <c r="AP79" i="6"/>
  <c r="AO79" i="6"/>
  <c r="AM79" i="6"/>
  <c r="AL79" i="6"/>
  <c r="AJ79" i="6"/>
  <c r="AI79" i="6"/>
  <c r="AG79" i="6"/>
  <c r="AF79" i="6"/>
  <c r="AE79" i="6"/>
  <c r="AH79" i="6" s="1"/>
  <c r="AC79" i="6"/>
  <c r="AB79" i="6"/>
  <c r="AA79" i="6"/>
  <c r="Y79" i="6"/>
  <c r="X79" i="6"/>
  <c r="W79" i="6"/>
  <c r="Z79" i="6" s="1"/>
  <c r="U79" i="6"/>
  <c r="T79" i="6"/>
  <c r="S79" i="6"/>
  <c r="Q79" i="6"/>
  <c r="P79" i="6"/>
  <c r="O79" i="6"/>
  <c r="N79" i="6"/>
  <c r="L79" i="6"/>
  <c r="K79" i="6"/>
  <c r="J79" i="6"/>
  <c r="I79" i="6"/>
  <c r="H79" i="6"/>
  <c r="G79" i="6"/>
  <c r="F79" i="6"/>
  <c r="E79" i="6"/>
  <c r="A79" i="6"/>
  <c r="AS78" i="6"/>
  <c r="AR78" i="6"/>
  <c r="AP78" i="6"/>
  <c r="AO78" i="6"/>
  <c r="AQ78" i="6" s="1"/>
  <c r="AM78" i="6"/>
  <c r="AL78" i="6"/>
  <c r="AN78" i="6" s="1"/>
  <c r="AJ78" i="6"/>
  <c r="AI78" i="6"/>
  <c r="AG78" i="6"/>
  <c r="AF78" i="6"/>
  <c r="AH78" i="6" s="1"/>
  <c r="AE78" i="6"/>
  <c r="AC78" i="6"/>
  <c r="AB78" i="6"/>
  <c r="AA78" i="6"/>
  <c r="Y78" i="6"/>
  <c r="X78" i="6"/>
  <c r="W78" i="6"/>
  <c r="U78" i="6"/>
  <c r="T78" i="6"/>
  <c r="S78" i="6"/>
  <c r="V78" i="6" s="1"/>
  <c r="Q78" i="6"/>
  <c r="P78" i="6"/>
  <c r="O78" i="6"/>
  <c r="N78" i="6"/>
  <c r="R78" i="6" s="1"/>
  <c r="L78" i="6"/>
  <c r="K78" i="6"/>
  <c r="J78" i="6"/>
  <c r="I78" i="6"/>
  <c r="H78" i="6"/>
  <c r="G78" i="6"/>
  <c r="F78" i="6"/>
  <c r="E78" i="6"/>
  <c r="M78" i="6" s="1"/>
  <c r="A78" i="6"/>
  <c r="AS77" i="6"/>
  <c r="AR77" i="6"/>
  <c r="AP77" i="6"/>
  <c r="AO77" i="6"/>
  <c r="AM77" i="6"/>
  <c r="AL77" i="6"/>
  <c r="AJ77" i="6"/>
  <c r="AI77" i="6"/>
  <c r="AG77" i="6"/>
  <c r="AF77" i="6"/>
  <c r="AE77" i="6"/>
  <c r="AH77" i="6" s="1"/>
  <c r="AC77" i="6"/>
  <c r="AB77" i="6"/>
  <c r="AA77" i="6"/>
  <c r="Y77" i="6"/>
  <c r="X77" i="6"/>
  <c r="W77" i="6"/>
  <c r="Z77" i="6" s="1"/>
  <c r="U77" i="6"/>
  <c r="T77" i="6"/>
  <c r="S77" i="6"/>
  <c r="Q77" i="6"/>
  <c r="P77" i="6"/>
  <c r="O77" i="6"/>
  <c r="N77" i="6"/>
  <c r="L77" i="6"/>
  <c r="K77" i="6"/>
  <c r="J77" i="6"/>
  <c r="I77" i="6"/>
  <c r="H77" i="6"/>
  <c r="G77" i="6"/>
  <c r="F77" i="6"/>
  <c r="E77" i="6"/>
  <c r="A77" i="6"/>
  <c r="AS76" i="6"/>
  <c r="AR76" i="6"/>
  <c r="AP76" i="6"/>
  <c r="AO76" i="6"/>
  <c r="AQ76" i="6" s="1"/>
  <c r="AM76" i="6"/>
  <c r="AL76" i="6"/>
  <c r="AJ76" i="6"/>
  <c r="AI76" i="6"/>
  <c r="AG76" i="6"/>
  <c r="AF76" i="6"/>
  <c r="AE76" i="6"/>
  <c r="AC76" i="6"/>
  <c r="AB76" i="6"/>
  <c r="AA76" i="6"/>
  <c r="Y76" i="6"/>
  <c r="X76" i="6"/>
  <c r="W76" i="6"/>
  <c r="U76" i="6"/>
  <c r="T76" i="6"/>
  <c r="S76" i="6"/>
  <c r="V76" i="6" s="1"/>
  <c r="Q76" i="6"/>
  <c r="P76" i="6"/>
  <c r="O76" i="6"/>
  <c r="N76" i="6"/>
  <c r="R76" i="6" s="1"/>
  <c r="L76" i="6"/>
  <c r="K76" i="6"/>
  <c r="J76" i="6"/>
  <c r="I76" i="6"/>
  <c r="H76" i="6"/>
  <c r="G76" i="6"/>
  <c r="F76" i="6"/>
  <c r="E76" i="6"/>
  <c r="M76" i="6" s="1"/>
  <c r="A76" i="6"/>
  <c r="AS75" i="6"/>
  <c r="AR75" i="6"/>
  <c r="AP75" i="6"/>
  <c r="AO75" i="6"/>
  <c r="AM75" i="6"/>
  <c r="AL75" i="6"/>
  <c r="AJ75" i="6"/>
  <c r="AI75" i="6"/>
  <c r="AG75" i="6"/>
  <c r="AF75" i="6"/>
  <c r="AE75" i="6"/>
  <c r="AH75" i="6" s="1"/>
  <c r="AC75" i="6"/>
  <c r="AB75" i="6"/>
  <c r="AA75" i="6"/>
  <c r="Y75" i="6"/>
  <c r="X75" i="6"/>
  <c r="W75" i="6"/>
  <c r="Z75" i="6" s="1"/>
  <c r="U75" i="6"/>
  <c r="T75" i="6"/>
  <c r="S75" i="6"/>
  <c r="Q75" i="6"/>
  <c r="P75" i="6"/>
  <c r="O75" i="6"/>
  <c r="N75" i="6"/>
  <c r="L75" i="6"/>
  <c r="K75" i="6"/>
  <c r="J75" i="6"/>
  <c r="I75" i="6"/>
  <c r="H75" i="6"/>
  <c r="G75" i="6"/>
  <c r="F75" i="6"/>
  <c r="E75" i="6"/>
  <c r="A75" i="6"/>
  <c r="AS74" i="6"/>
  <c r="AR74" i="6"/>
  <c r="AP74" i="6"/>
  <c r="AO74" i="6"/>
  <c r="AQ74" i="6" s="1"/>
  <c r="AM74" i="6"/>
  <c r="AL74" i="6"/>
  <c r="AN74" i="6" s="1"/>
  <c r="AJ74" i="6"/>
  <c r="AI74" i="6"/>
  <c r="AG74" i="6"/>
  <c r="AF74" i="6"/>
  <c r="AE74" i="6"/>
  <c r="AC74" i="6"/>
  <c r="AB74" i="6"/>
  <c r="AA74" i="6"/>
  <c r="Y74" i="6"/>
  <c r="X74" i="6"/>
  <c r="W74" i="6"/>
  <c r="U74" i="6"/>
  <c r="T74" i="6"/>
  <c r="S74" i="6"/>
  <c r="V74" i="6" s="1"/>
  <c r="Q74" i="6"/>
  <c r="P74" i="6"/>
  <c r="O74" i="6"/>
  <c r="N74" i="6"/>
  <c r="R74" i="6" s="1"/>
  <c r="L74" i="6"/>
  <c r="K74" i="6"/>
  <c r="J74" i="6"/>
  <c r="I74" i="6"/>
  <c r="H74" i="6"/>
  <c r="G74" i="6"/>
  <c r="F74" i="6"/>
  <c r="E74" i="6"/>
  <c r="M74" i="6" s="1"/>
  <c r="A74" i="6"/>
  <c r="AS73" i="6"/>
  <c r="AR73" i="6"/>
  <c r="AP73" i="6"/>
  <c r="AO73" i="6"/>
  <c r="AM73" i="6"/>
  <c r="AL73" i="6"/>
  <c r="AJ73" i="6"/>
  <c r="AI73" i="6"/>
  <c r="AG73" i="6"/>
  <c r="AF73" i="6"/>
  <c r="AE73" i="6"/>
  <c r="AH73" i="6" s="1"/>
  <c r="AC73" i="6"/>
  <c r="AB73" i="6"/>
  <c r="AA73" i="6"/>
  <c r="Y73" i="6"/>
  <c r="X73" i="6"/>
  <c r="W73" i="6"/>
  <c r="Z73" i="6" s="1"/>
  <c r="U73" i="6"/>
  <c r="T73" i="6"/>
  <c r="S73" i="6"/>
  <c r="Q73" i="6"/>
  <c r="P73" i="6"/>
  <c r="O73" i="6"/>
  <c r="N73" i="6"/>
  <c r="L73" i="6"/>
  <c r="K73" i="6"/>
  <c r="J73" i="6"/>
  <c r="I73" i="6"/>
  <c r="H73" i="6"/>
  <c r="G73" i="6"/>
  <c r="F73" i="6"/>
  <c r="E73" i="6"/>
  <c r="A73" i="6"/>
  <c r="AS72" i="6"/>
  <c r="AR72" i="6"/>
  <c r="AP72" i="6"/>
  <c r="AO72" i="6"/>
  <c r="AM72" i="6"/>
  <c r="AL72" i="6"/>
  <c r="AN72" i="6" s="1"/>
  <c r="AJ72" i="6"/>
  <c r="AI72" i="6"/>
  <c r="AG72" i="6"/>
  <c r="AF72" i="6"/>
  <c r="AE72" i="6"/>
  <c r="AC72" i="6"/>
  <c r="AB72" i="6"/>
  <c r="AA72" i="6"/>
  <c r="Y72" i="6"/>
  <c r="X72" i="6"/>
  <c r="W72" i="6"/>
  <c r="U72" i="6"/>
  <c r="T72" i="6"/>
  <c r="S72" i="6"/>
  <c r="V72" i="6" s="1"/>
  <c r="Q72" i="6"/>
  <c r="P72" i="6"/>
  <c r="O72" i="6"/>
  <c r="N72" i="6"/>
  <c r="R72" i="6" s="1"/>
  <c r="L72" i="6"/>
  <c r="K72" i="6"/>
  <c r="J72" i="6"/>
  <c r="I72" i="6"/>
  <c r="H72" i="6"/>
  <c r="G72" i="6"/>
  <c r="F72" i="6"/>
  <c r="E72" i="6"/>
  <c r="M72" i="6" s="1"/>
  <c r="A72" i="6"/>
  <c r="AS71" i="6"/>
  <c r="AR71" i="6"/>
  <c r="AP71" i="6"/>
  <c r="AO71" i="6"/>
  <c r="AM71" i="6"/>
  <c r="AL71" i="6"/>
  <c r="AJ71" i="6"/>
  <c r="AI71" i="6"/>
  <c r="AG71" i="6"/>
  <c r="AF71" i="6"/>
  <c r="AE71" i="6"/>
  <c r="AH71" i="6" s="1"/>
  <c r="AC71" i="6"/>
  <c r="AB71" i="6"/>
  <c r="AA71" i="6"/>
  <c r="Y71" i="6"/>
  <c r="X71" i="6"/>
  <c r="W71" i="6"/>
  <c r="Z71" i="6" s="1"/>
  <c r="U71" i="6"/>
  <c r="T71" i="6"/>
  <c r="S71" i="6"/>
  <c r="Q71" i="6"/>
  <c r="P71" i="6"/>
  <c r="O71" i="6"/>
  <c r="N71" i="6"/>
  <c r="L71" i="6"/>
  <c r="K71" i="6"/>
  <c r="J71" i="6"/>
  <c r="I71" i="6"/>
  <c r="H71" i="6"/>
  <c r="G71" i="6"/>
  <c r="F71" i="6"/>
  <c r="E71" i="6"/>
  <c r="A71" i="6"/>
  <c r="AS70" i="6"/>
  <c r="AR70" i="6"/>
  <c r="AP70" i="6"/>
  <c r="AO70" i="6"/>
  <c r="AQ70" i="6" s="1"/>
  <c r="AM70" i="6"/>
  <c r="AL70" i="6"/>
  <c r="AN70" i="6" s="1"/>
  <c r="AJ70" i="6"/>
  <c r="AI70" i="6"/>
  <c r="AG70" i="6"/>
  <c r="AF70" i="6"/>
  <c r="AE70" i="6"/>
  <c r="AC70" i="6"/>
  <c r="AB70" i="6"/>
  <c r="AA70" i="6"/>
  <c r="AD70" i="6" s="1"/>
  <c r="Y70" i="6"/>
  <c r="X70" i="6"/>
  <c r="W70" i="6"/>
  <c r="U70" i="6"/>
  <c r="T70" i="6"/>
  <c r="S70" i="6"/>
  <c r="V70" i="6" s="1"/>
  <c r="Q70" i="6"/>
  <c r="P70" i="6"/>
  <c r="O70" i="6"/>
  <c r="N70" i="6"/>
  <c r="R70" i="6" s="1"/>
  <c r="L70" i="6"/>
  <c r="K70" i="6"/>
  <c r="J70" i="6"/>
  <c r="I70" i="6"/>
  <c r="H70" i="6"/>
  <c r="G70" i="6"/>
  <c r="F70" i="6"/>
  <c r="E70" i="6"/>
  <c r="M70" i="6" s="1"/>
  <c r="A70" i="6"/>
  <c r="AS69" i="6"/>
  <c r="AR69" i="6"/>
  <c r="AP69" i="6"/>
  <c r="AO69" i="6"/>
  <c r="AM69" i="6"/>
  <c r="AL69" i="6"/>
  <c r="AJ69" i="6"/>
  <c r="AI69" i="6"/>
  <c r="AG69" i="6"/>
  <c r="AF69" i="6"/>
  <c r="AE69" i="6"/>
  <c r="AH69" i="6" s="1"/>
  <c r="AC69" i="6"/>
  <c r="AB69" i="6"/>
  <c r="AA69" i="6"/>
  <c r="Y69" i="6"/>
  <c r="X69" i="6"/>
  <c r="W69" i="6"/>
  <c r="Z69" i="6" s="1"/>
  <c r="U69" i="6"/>
  <c r="T69" i="6"/>
  <c r="S69" i="6"/>
  <c r="Q69" i="6"/>
  <c r="P69" i="6"/>
  <c r="O69" i="6"/>
  <c r="N69" i="6"/>
  <c r="L69" i="6"/>
  <c r="K69" i="6"/>
  <c r="J69" i="6"/>
  <c r="I69" i="6"/>
  <c r="H69" i="6"/>
  <c r="G69" i="6"/>
  <c r="F69" i="6"/>
  <c r="E69" i="6"/>
  <c r="A69" i="6"/>
  <c r="AS68" i="6"/>
  <c r="AR68" i="6"/>
  <c r="AP68" i="6"/>
  <c r="AO68" i="6"/>
  <c r="AQ68" i="6" s="1"/>
  <c r="AM68" i="6"/>
  <c r="AL68" i="6"/>
  <c r="AN68" i="6" s="1"/>
  <c r="AJ68" i="6"/>
  <c r="AI68" i="6"/>
  <c r="AG68" i="6"/>
  <c r="AF68" i="6"/>
  <c r="AE68" i="6"/>
  <c r="AC68" i="6"/>
  <c r="AB68" i="6"/>
  <c r="AA68" i="6"/>
  <c r="AD68" i="6" s="1"/>
  <c r="Y68" i="6"/>
  <c r="X68" i="6"/>
  <c r="W68" i="6"/>
  <c r="U68" i="6"/>
  <c r="T68" i="6"/>
  <c r="S68" i="6"/>
  <c r="V68" i="6" s="1"/>
  <c r="Q68" i="6"/>
  <c r="P68" i="6"/>
  <c r="O68" i="6"/>
  <c r="N68" i="6"/>
  <c r="R68" i="6" s="1"/>
  <c r="L68" i="6"/>
  <c r="K68" i="6"/>
  <c r="J68" i="6"/>
  <c r="I68" i="6"/>
  <c r="H68" i="6"/>
  <c r="G68" i="6"/>
  <c r="F68" i="6"/>
  <c r="E68" i="6"/>
  <c r="M68" i="6" s="1"/>
  <c r="A68" i="6"/>
  <c r="AS67" i="6"/>
  <c r="AR67" i="6"/>
  <c r="AP67" i="6"/>
  <c r="AO67" i="6"/>
  <c r="AM67" i="6"/>
  <c r="AL67" i="6"/>
  <c r="AJ67" i="6"/>
  <c r="AI67" i="6"/>
  <c r="AG67" i="6"/>
  <c r="AF67" i="6"/>
  <c r="AE67" i="6"/>
  <c r="AH67" i="6" s="1"/>
  <c r="AC67" i="6"/>
  <c r="AB67" i="6"/>
  <c r="AA67" i="6"/>
  <c r="Y67" i="6"/>
  <c r="X67" i="6"/>
  <c r="W67" i="6"/>
  <c r="Z67" i="6" s="1"/>
  <c r="U67" i="6"/>
  <c r="T67" i="6"/>
  <c r="S67" i="6"/>
  <c r="Q67" i="6"/>
  <c r="P67" i="6"/>
  <c r="O67" i="6"/>
  <c r="N67" i="6"/>
  <c r="L67" i="6"/>
  <c r="K67" i="6"/>
  <c r="J67" i="6"/>
  <c r="I67" i="6"/>
  <c r="H67" i="6"/>
  <c r="G67" i="6"/>
  <c r="F67" i="6"/>
  <c r="E67" i="6"/>
  <c r="A67" i="6"/>
  <c r="AS66" i="6"/>
  <c r="AR66" i="6"/>
  <c r="AP66" i="6"/>
  <c r="AO66" i="6"/>
  <c r="AQ66" i="6" s="1"/>
  <c r="AM66" i="6"/>
  <c r="AL66" i="6"/>
  <c r="AN66" i="6" s="1"/>
  <c r="AJ66" i="6"/>
  <c r="AI66" i="6"/>
  <c r="AG66" i="6"/>
  <c r="AF66" i="6"/>
  <c r="AH66" i="6" s="1"/>
  <c r="AE66" i="6"/>
  <c r="AC66" i="6"/>
  <c r="AB66" i="6"/>
  <c r="AA66" i="6"/>
  <c r="AD66" i="6" s="1"/>
  <c r="Y66" i="6"/>
  <c r="X66" i="6"/>
  <c r="W66" i="6"/>
  <c r="U66" i="6"/>
  <c r="T66" i="6"/>
  <c r="S66" i="6"/>
  <c r="V66" i="6" s="1"/>
  <c r="Q66" i="6"/>
  <c r="P66" i="6"/>
  <c r="O66" i="6"/>
  <c r="N66" i="6"/>
  <c r="R66" i="6" s="1"/>
  <c r="L66" i="6"/>
  <c r="K66" i="6"/>
  <c r="J66" i="6"/>
  <c r="I66" i="6"/>
  <c r="H66" i="6"/>
  <c r="G66" i="6"/>
  <c r="F66" i="6"/>
  <c r="E66" i="6"/>
  <c r="M66" i="6" s="1"/>
  <c r="A66" i="6"/>
  <c r="AS65" i="6"/>
  <c r="AR65" i="6"/>
  <c r="AP65" i="6"/>
  <c r="AO65" i="6"/>
  <c r="AM65" i="6"/>
  <c r="AL65" i="6"/>
  <c r="AJ65" i="6"/>
  <c r="AI65" i="6"/>
  <c r="AG65" i="6"/>
  <c r="AF65" i="6"/>
  <c r="AE65" i="6"/>
  <c r="AH65" i="6" s="1"/>
  <c r="AC65" i="6"/>
  <c r="AB65" i="6"/>
  <c r="AA65" i="6"/>
  <c r="Y65" i="6"/>
  <c r="X65" i="6"/>
  <c r="W65" i="6"/>
  <c r="Z65" i="6" s="1"/>
  <c r="U65" i="6"/>
  <c r="T65" i="6"/>
  <c r="S65" i="6"/>
  <c r="Q65" i="6"/>
  <c r="P65" i="6"/>
  <c r="O65" i="6"/>
  <c r="N65" i="6"/>
  <c r="L65" i="6"/>
  <c r="K65" i="6"/>
  <c r="J65" i="6"/>
  <c r="I65" i="6"/>
  <c r="H65" i="6"/>
  <c r="G65" i="6"/>
  <c r="F65" i="6"/>
  <c r="E65" i="6"/>
  <c r="A65" i="6"/>
  <c r="AS64" i="6"/>
  <c r="AR64" i="6"/>
  <c r="AP64" i="6"/>
  <c r="AO64" i="6"/>
  <c r="AQ64" i="6" s="1"/>
  <c r="AM64" i="6"/>
  <c r="AL64" i="6"/>
  <c r="AN64" i="6" s="1"/>
  <c r="AJ64" i="6"/>
  <c r="AI64" i="6"/>
  <c r="AG64" i="6"/>
  <c r="AF64" i="6"/>
  <c r="AE64" i="6"/>
  <c r="AC64" i="6"/>
  <c r="AB64" i="6"/>
  <c r="AA64" i="6"/>
  <c r="AD64" i="6" s="1"/>
  <c r="Y64" i="6"/>
  <c r="X64" i="6"/>
  <c r="W64" i="6"/>
  <c r="U64" i="6"/>
  <c r="T64" i="6"/>
  <c r="S64" i="6"/>
  <c r="V64" i="6" s="1"/>
  <c r="Q64" i="6"/>
  <c r="P64" i="6"/>
  <c r="O64" i="6"/>
  <c r="N64" i="6"/>
  <c r="R64" i="6" s="1"/>
  <c r="L64" i="6"/>
  <c r="K64" i="6"/>
  <c r="J64" i="6"/>
  <c r="I64" i="6"/>
  <c r="H64" i="6"/>
  <c r="G64" i="6"/>
  <c r="F64" i="6"/>
  <c r="E64" i="6"/>
  <c r="M64" i="6" s="1"/>
  <c r="A64" i="6"/>
  <c r="AS63" i="6"/>
  <c r="AR63" i="6"/>
  <c r="AP63" i="6"/>
  <c r="AO63" i="6"/>
  <c r="AM63" i="6"/>
  <c r="AL63" i="6"/>
  <c r="AJ63" i="6"/>
  <c r="AI63" i="6"/>
  <c r="AG63" i="6"/>
  <c r="AF63" i="6"/>
  <c r="AE63" i="6"/>
  <c r="AH63" i="6" s="1"/>
  <c r="AC63" i="6"/>
  <c r="AB63" i="6"/>
  <c r="AA63" i="6"/>
  <c r="Y63" i="6"/>
  <c r="X63" i="6"/>
  <c r="W63" i="6"/>
  <c r="Z63" i="6" s="1"/>
  <c r="U63" i="6"/>
  <c r="T63" i="6"/>
  <c r="S63" i="6"/>
  <c r="Q63" i="6"/>
  <c r="P63" i="6"/>
  <c r="O63" i="6"/>
  <c r="N63" i="6"/>
  <c r="L63" i="6"/>
  <c r="K63" i="6"/>
  <c r="J63" i="6"/>
  <c r="I63" i="6"/>
  <c r="H63" i="6"/>
  <c r="G63" i="6"/>
  <c r="F63" i="6"/>
  <c r="E63" i="6"/>
  <c r="A63" i="6"/>
  <c r="AS62" i="6"/>
  <c r="AR62" i="6"/>
  <c r="AP62" i="6"/>
  <c r="AO62" i="6"/>
  <c r="AQ62" i="6" s="1"/>
  <c r="AM62" i="6"/>
  <c r="AL62" i="6"/>
  <c r="AN62" i="6" s="1"/>
  <c r="AJ62" i="6"/>
  <c r="AI62" i="6"/>
  <c r="AG62" i="6"/>
  <c r="AF62" i="6"/>
  <c r="AE62" i="6"/>
  <c r="AC62" i="6"/>
  <c r="AB62" i="6"/>
  <c r="AA62" i="6"/>
  <c r="AD62" i="6" s="1"/>
  <c r="Y62" i="6"/>
  <c r="X62" i="6"/>
  <c r="W62" i="6"/>
  <c r="U62" i="6"/>
  <c r="T62" i="6"/>
  <c r="S62" i="6"/>
  <c r="Q62" i="6"/>
  <c r="P62" i="6"/>
  <c r="O62" i="6"/>
  <c r="N62" i="6"/>
  <c r="L62" i="6"/>
  <c r="K62" i="6"/>
  <c r="J62" i="6"/>
  <c r="I62" i="6"/>
  <c r="H62" i="6"/>
  <c r="G62" i="6"/>
  <c r="F62" i="6"/>
  <c r="E62" i="6"/>
  <c r="M62" i="6" s="1"/>
  <c r="A62" i="6"/>
  <c r="AS61" i="6"/>
  <c r="AR61" i="6"/>
  <c r="AP61" i="6"/>
  <c r="AO61" i="6"/>
  <c r="AM61" i="6"/>
  <c r="AL61" i="6"/>
  <c r="AJ61" i="6"/>
  <c r="AI61" i="6"/>
  <c r="AG61" i="6"/>
  <c r="AF61" i="6"/>
  <c r="AE61" i="6"/>
  <c r="AH61" i="6" s="1"/>
  <c r="AC61" i="6"/>
  <c r="AB61" i="6"/>
  <c r="AA61" i="6"/>
  <c r="Y61" i="6"/>
  <c r="X61" i="6"/>
  <c r="W61" i="6"/>
  <c r="Z61" i="6" s="1"/>
  <c r="U61" i="6"/>
  <c r="T61" i="6"/>
  <c r="S61" i="6"/>
  <c r="Q61" i="6"/>
  <c r="P61" i="6"/>
  <c r="O61" i="6"/>
  <c r="N61" i="6"/>
  <c r="L61" i="6"/>
  <c r="K61" i="6"/>
  <c r="J61" i="6"/>
  <c r="I61" i="6"/>
  <c r="H61" i="6"/>
  <c r="G61" i="6"/>
  <c r="F61" i="6"/>
  <c r="E61" i="6"/>
  <c r="A61" i="6"/>
  <c r="AS60" i="6"/>
  <c r="AR60" i="6"/>
  <c r="AP60" i="6"/>
  <c r="AO60" i="6"/>
  <c r="AQ60" i="6" s="1"/>
  <c r="AM60" i="6"/>
  <c r="AL60" i="6"/>
  <c r="AN60" i="6" s="1"/>
  <c r="AJ60" i="6"/>
  <c r="AI60" i="6"/>
  <c r="AG60" i="6"/>
  <c r="AF60" i="6"/>
  <c r="AE60" i="6"/>
  <c r="AC60" i="6"/>
  <c r="AB60" i="6"/>
  <c r="AA60" i="6"/>
  <c r="Y60" i="6"/>
  <c r="X60" i="6"/>
  <c r="W60" i="6"/>
  <c r="U60" i="6"/>
  <c r="T60" i="6"/>
  <c r="S60" i="6"/>
  <c r="V60" i="6" s="1"/>
  <c r="Q60" i="6"/>
  <c r="P60" i="6"/>
  <c r="O60" i="6"/>
  <c r="N60" i="6"/>
  <c r="R60" i="6" s="1"/>
  <c r="L60" i="6"/>
  <c r="K60" i="6"/>
  <c r="J60" i="6"/>
  <c r="I60" i="6"/>
  <c r="H60" i="6"/>
  <c r="G60" i="6"/>
  <c r="F60" i="6"/>
  <c r="E60" i="6"/>
  <c r="M60" i="6" s="1"/>
  <c r="A60" i="6"/>
  <c r="AS59" i="6"/>
  <c r="AR59" i="6"/>
  <c r="AP59" i="6"/>
  <c r="AO59" i="6"/>
  <c r="AM59" i="6"/>
  <c r="AL59" i="6"/>
  <c r="AJ59" i="6"/>
  <c r="AI59" i="6"/>
  <c r="AG59" i="6"/>
  <c r="AF59" i="6"/>
  <c r="AE59" i="6"/>
  <c r="AH59" i="6" s="1"/>
  <c r="AC59" i="6"/>
  <c r="AB59" i="6"/>
  <c r="AA59" i="6"/>
  <c r="Y59" i="6"/>
  <c r="X59" i="6"/>
  <c r="W59" i="6"/>
  <c r="Z59" i="6" s="1"/>
  <c r="U59" i="6"/>
  <c r="T59" i="6"/>
  <c r="S59" i="6"/>
  <c r="Q59" i="6"/>
  <c r="P59" i="6"/>
  <c r="O59" i="6"/>
  <c r="N59" i="6"/>
  <c r="L59" i="6"/>
  <c r="K59" i="6"/>
  <c r="J59" i="6"/>
  <c r="I59" i="6"/>
  <c r="H59" i="6"/>
  <c r="G59" i="6"/>
  <c r="F59" i="6"/>
  <c r="E59" i="6"/>
  <c r="A59" i="6"/>
  <c r="AS58" i="6"/>
  <c r="AR58" i="6"/>
  <c r="AP58" i="6"/>
  <c r="AO58" i="6"/>
  <c r="AQ58" i="6" s="1"/>
  <c r="AM58" i="6"/>
  <c r="AL58" i="6"/>
  <c r="AN58" i="6" s="1"/>
  <c r="AJ58" i="6"/>
  <c r="AI58" i="6"/>
  <c r="AG58" i="6"/>
  <c r="AF58" i="6"/>
  <c r="AE58" i="6"/>
  <c r="AC58" i="6"/>
  <c r="AB58" i="6"/>
  <c r="AA58" i="6"/>
  <c r="AD58" i="6" s="1"/>
  <c r="Y58" i="6"/>
  <c r="X58" i="6"/>
  <c r="W58" i="6"/>
  <c r="U58" i="6"/>
  <c r="T58" i="6"/>
  <c r="S58" i="6"/>
  <c r="V58" i="6" s="1"/>
  <c r="Q58" i="6"/>
  <c r="P58" i="6"/>
  <c r="O58" i="6"/>
  <c r="N58" i="6"/>
  <c r="R58" i="6" s="1"/>
  <c r="L58" i="6"/>
  <c r="K58" i="6"/>
  <c r="J58" i="6"/>
  <c r="I58" i="6"/>
  <c r="H58" i="6"/>
  <c r="G58" i="6"/>
  <c r="F58" i="6"/>
  <c r="E58" i="6"/>
  <c r="M58" i="6" s="1"/>
  <c r="A58" i="6"/>
  <c r="AS57" i="6"/>
  <c r="AR57" i="6"/>
  <c r="AP57" i="6"/>
  <c r="AO57" i="6"/>
  <c r="AM57" i="6"/>
  <c r="AL57" i="6"/>
  <c r="AJ57" i="6"/>
  <c r="AI57" i="6"/>
  <c r="AG57" i="6"/>
  <c r="AF57" i="6"/>
  <c r="AE57" i="6"/>
  <c r="AH57" i="6" s="1"/>
  <c r="AC57" i="6"/>
  <c r="AB57" i="6"/>
  <c r="AA57" i="6"/>
  <c r="Y57" i="6"/>
  <c r="X57" i="6"/>
  <c r="W57" i="6"/>
  <c r="Z57" i="6" s="1"/>
  <c r="U57" i="6"/>
  <c r="T57" i="6"/>
  <c r="S57" i="6"/>
  <c r="Q57" i="6"/>
  <c r="P57" i="6"/>
  <c r="O57" i="6"/>
  <c r="N57" i="6"/>
  <c r="L57" i="6"/>
  <c r="K57" i="6"/>
  <c r="J57" i="6"/>
  <c r="I57" i="6"/>
  <c r="H57" i="6"/>
  <c r="G57" i="6"/>
  <c r="F57" i="6"/>
  <c r="E57" i="6"/>
  <c r="A57" i="6"/>
  <c r="AS56" i="6"/>
  <c r="AR56" i="6"/>
  <c r="AP56" i="6"/>
  <c r="AO56" i="6"/>
  <c r="AQ56" i="6" s="1"/>
  <c r="AM56" i="6"/>
  <c r="AL56" i="6"/>
  <c r="AN56" i="6" s="1"/>
  <c r="AJ56" i="6"/>
  <c r="AI56" i="6"/>
  <c r="AG56" i="6"/>
  <c r="AF56" i="6"/>
  <c r="AH56" i="6" s="1"/>
  <c r="AE56" i="6"/>
  <c r="AC56" i="6"/>
  <c r="AB56" i="6"/>
  <c r="AA56" i="6"/>
  <c r="Y56" i="6"/>
  <c r="X56" i="6"/>
  <c r="W56" i="6"/>
  <c r="U56" i="6"/>
  <c r="T56" i="6"/>
  <c r="S56" i="6"/>
  <c r="V56" i="6" s="1"/>
  <c r="Q56" i="6"/>
  <c r="P56" i="6"/>
  <c r="O56" i="6"/>
  <c r="N56" i="6"/>
  <c r="R56" i="6" s="1"/>
  <c r="L56" i="6"/>
  <c r="K56" i="6"/>
  <c r="J56" i="6"/>
  <c r="I56" i="6"/>
  <c r="H56" i="6"/>
  <c r="G56" i="6"/>
  <c r="F56" i="6"/>
  <c r="E56" i="6"/>
  <c r="M56" i="6" s="1"/>
  <c r="A56" i="6"/>
  <c r="AS55" i="6"/>
  <c r="AR55" i="6"/>
  <c r="AP55" i="6"/>
  <c r="AO55" i="6"/>
  <c r="AM55" i="6"/>
  <c r="AL55" i="6"/>
  <c r="AJ55" i="6"/>
  <c r="AI55" i="6"/>
  <c r="AG55" i="6"/>
  <c r="AF55" i="6"/>
  <c r="AE55" i="6"/>
  <c r="AH55" i="6" s="1"/>
  <c r="AC55" i="6"/>
  <c r="AB55" i="6"/>
  <c r="AA55" i="6"/>
  <c r="Y55" i="6"/>
  <c r="X55" i="6"/>
  <c r="W55" i="6"/>
  <c r="Z55" i="6" s="1"/>
  <c r="U55" i="6"/>
  <c r="T55" i="6"/>
  <c r="S55" i="6"/>
  <c r="Q55" i="6"/>
  <c r="P55" i="6"/>
  <c r="O55" i="6"/>
  <c r="N55" i="6"/>
  <c r="L55" i="6"/>
  <c r="K55" i="6"/>
  <c r="J55" i="6"/>
  <c r="I55" i="6"/>
  <c r="H55" i="6"/>
  <c r="G55" i="6"/>
  <c r="F55" i="6"/>
  <c r="E55" i="6"/>
  <c r="A55" i="6"/>
  <c r="AS54" i="6"/>
  <c r="AR54" i="6"/>
  <c r="AP54" i="6"/>
  <c r="AO54" i="6"/>
  <c r="AQ54" i="6" s="1"/>
  <c r="AM54" i="6"/>
  <c r="AL54" i="6"/>
  <c r="AN54" i="6" s="1"/>
  <c r="AJ54" i="6"/>
  <c r="AI54" i="6"/>
  <c r="AG54" i="6"/>
  <c r="AF54" i="6"/>
  <c r="AE54" i="6"/>
  <c r="AC54" i="6"/>
  <c r="AB54" i="6"/>
  <c r="AA54" i="6"/>
  <c r="AD54" i="6" s="1"/>
  <c r="Y54" i="6"/>
  <c r="X54" i="6"/>
  <c r="W54" i="6"/>
  <c r="U54" i="6"/>
  <c r="T54" i="6"/>
  <c r="S54" i="6"/>
  <c r="V54" i="6" s="1"/>
  <c r="Q54" i="6"/>
  <c r="P54" i="6"/>
  <c r="O54" i="6"/>
  <c r="N54" i="6"/>
  <c r="R54" i="6" s="1"/>
  <c r="L54" i="6"/>
  <c r="K54" i="6"/>
  <c r="J54" i="6"/>
  <c r="I54" i="6"/>
  <c r="H54" i="6"/>
  <c r="G54" i="6"/>
  <c r="F54" i="6"/>
  <c r="E54" i="6"/>
  <c r="M54" i="6" s="1"/>
  <c r="A54" i="6"/>
  <c r="AS53" i="6"/>
  <c r="AR53" i="6"/>
  <c r="AP53" i="6"/>
  <c r="AO53" i="6"/>
  <c r="AM53" i="6"/>
  <c r="AL53" i="6"/>
  <c r="AJ53" i="6"/>
  <c r="AI53" i="6"/>
  <c r="AG53" i="6"/>
  <c r="AF53" i="6"/>
  <c r="AE53" i="6"/>
  <c r="AH53" i="6" s="1"/>
  <c r="AC53" i="6"/>
  <c r="AB53" i="6"/>
  <c r="AA53" i="6"/>
  <c r="Y53" i="6"/>
  <c r="X53" i="6"/>
  <c r="W53" i="6"/>
  <c r="Z53" i="6" s="1"/>
  <c r="U53" i="6"/>
  <c r="T53" i="6"/>
  <c r="S53" i="6"/>
  <c r="Q53" i="6"/>
  <c r="P53" i="6"/>
  <c r="O53" i="6"/>
  <c r="N53" i="6"/>
  <c r="L53" i="6"/>
  <c r="K53" i="6"/>
  <c r="J53" i="6"/>
  <c r="I53" i="6"/>
  <c r="H53" i="6"/>
  <c r="G53" i="6"/>
  <c r="F53" i="6"/>
  <c r="E53" i="6"/>
  <c r="A53" i="6"/>
  <c r="AS52" i="6"/>
  <c r="AR52" i="6"/>
  <c r="AP52" i="6"/>
  <c r="AO52" i="6"/>
  <c r="AQ52" i="6" s="1"/>
  <c r="AM52" i="6"/>
  <c r="AL52" i="6"/>
  <c r="AN52" i="6" s="1"/>
  <c r="AJ52" i="6"/>
  <c r="AI52" i="6"/>
  <c r="AG52" i="6"/>
  <c r="AF52" i="6"/>
  <c r="AH52" i="6" s="1"/>
  <c r="AE52" i="6"/>
  <c r="AC52" i="6"/>
  <c r="AB52" i="6"/>
  <c r="AA52" i="6"/>
  <c r="AD52" i="6" s="1"/>
  <c r="Y52" i="6"/>
  <c r="X52" i="6"/>
  <c r="W52" i="6"/>
  <c r="U52" i="6"/>
  <c r="T52" i="6"/>
  <c r="S52" i="6"/>
  <c r="V52" i="6" s="1"/>
  <c r="Q52" i="6"/>
  <c r="P52" i="6"/>
  <c r="O52" i="6"/>
  <c r="N52" i="6"/>
  <c r="R52" i="6" s="1"/>
  <c r="L52" i="6"/>
  <c r="K52" i="6"/>
  <c r="J52" i="6"/>
  <c r="I52" i="6"/>
  <c r="H52" i="6"/>
  <c r="G52" i="6"/>
  <c r="F52" i="6"/>
  <c r="E52" i="6"/>
  <c r="M52" i="6" s="1"/>
  <c r="A52" i="6"/>
  <c r="AS51" i="6"/>
  <c r="AR51" i="6"/>
  <c r="AP51" i="6"/>
  <c r="AO51" i="6"/>
  <c r="AM51" i="6"/>
  <c r="AL51" i="6"/>
  <c r="AJ51" i="6"/>
  <c r="AI51" i="6"/>
  <c r="AG51" i="6"/>
  <c r="AF51" i="6"/>
  <c r="AE51" i="6"/>
  <c r="AH51" i="6" s="1"/>
  <c r="AC51" i="6"/>
  <c r="AB51" i="6"/>
  <c r="AA51" i="6"/>
  <c r="Y51" i="6"/>
  <c r="X51" i="6"/>
  <c r="W51" i="6"/>
  <c r="Z51" i="6" s="1"/>
  <c r="U51" i="6"/>
  <c r="T51" i="6"/>
  <c r="S51" i="6"/>
  <c r="Q51" i="6"/>
  <c r="P51" i="6"/>
  <c r="O51" i="6"/>
  <c r="N51" i="6"/>
  <c r="L51" i="6"/>
  <c r="K51" i="6"/>
  <c r="J51" i="6"/>
  <c r="I51" i="6"/>
  <c r="H51" i="6"/>
  <c r="G51" i="6"/>
  <c r="F51" i="6"/>
  <c r="E51" i="6"/>
  <c r="A51" i="6"/>
  <c r="AS50" i="6"/>
  <c r="AR50" i="6"/>
  <c r="AP50" i="6"/>
  <c r="AO50" i="6"/>
  <c r="AQ50" i="6" s="1"/>
  <c r="AM50" i="6"/>
  <c r="AL50" i="6"/>
  <c r="AN50" i="6" s="1"/>
  <c r="AJ50" i="6"/>
  <c r="AI50" i="6"/>
  <c r="AG50" i="6"/>
  <c r="AF50" i="6"/>
  <c r="AH50" i="6" s="1"/>
  <c r="AE50" i="6"/>
  <c r="AC50" i="6"/>
  <c r="AB50" i="6"/>
  <c r="AA50" i="6"/>
  <c r="Y50" i="6"/>
  <c r="X50" i="6"/>
  <c r="W50" i="6"/>
  <c r="U50" i="6"/>
  <c r="T50" i="6"/>
  <c r="S50" i="6"/>
  <c r="V50" i="6" s="1"/>
  <c r="Q50" i="6"/>
  <c r="P50" i="6"/>
  <c r="O50" i="6"/>
  <c r="N50" i="6"/>
  <c r="R50" i="6" s="1"/>
  <c r="L50" i="6"/>
  <c r="K50" i="6"/>
  <c r="J50" i="6"/>
  <c r="I50" i="6"/>
  <c r="H50" i="6"/>
  <c r="G50" i="6"/>
  <c r="F50" i="6"/>
  <c r="E50" i="6"/>
  <c r="M50" i="6" s="1"/>
  <c r="A50" i="6"/>
  <c r="AS49" i="6"/>
  <c r="AR49" i="6"/>
  <c r="AP49" i="6"/>
  <c r="AO49" i="6"/>
  <c r="AM49" i="6"/>
  <c r="AL49" i="6"/>
  <c r="AJ49" i="6"/>
  <c r="AI49" i="6"/>
  <c r="AG49" i="6"/>
  <c r="AF49" i="6"/>
  <c r="AE49" i="6"/>
  <c r="AH49" i="6" s="1"/>
  <c r="AC49" i="6"/>
  <c r="AB49" i="6"/>
  <c r="AA49" i="6"/>
  <c r="Y49" i="6"/>
  <c r="X49" i="6"/>
  <c r="W49" i="6"/>
  <c r="Z49" i="6" s="1"/>
  <c r="U49" i="6"/>
  <c r="T49" i="6"/>
  <c r="S49" i="6"/>
  <c r="Q49" i="6"/>
  <c r="P49" i="6"/>
  <c r="O49" i="6"/>
  <c r="N49" i="6"/>
  <c r="L49" i="6"/>
  <c r="K49" i="6"/>
  <c r="J49" i="6"/>
  <c r="I49" i="6"/>
  <c r="H49" i="6"/>
  <c r="G49" i="6"/>
  <c r="F49" i="6"/>
  <c r="E49" i="6"/>
  <c r="A49" i="6"/>
  <c r="AS48" i="6"/>
  <c r="AR48" i="6"/>
  <c r="AP48" i="6"/>
  <c r="AO48" i="6"/>
  <c r="AQ48" i="6" s="1"/>
  <c r="AM48" i="6"/>
  <c r="AL48" i="6"/>
  <c r="AN48" i="6" s="1"/>
  <c r="AJ48" i="6"/>
  <c r="AI48" i="6"/>
  <c r="AG48" i="6"/>
  <c r="AF48" i="6"/>
  <c r="AE48" i="6"/>
  <c r="AC48" i="6"/>
  <c r="AB48" i="6"/>
  <c r="AA48" i="6"/>
  <c r="Y48" i="6"/>
  <c r="X48" i="6"/>
  <c r="W48" i="6"/>
  <c r="U48" i="6"/>
  <c r="T48" i="6"/>
  <c r="S48" i="6"/>
  <c r="V48" i="6" s="1"/>
  <c r="Q48" i="6"/>
  <c r="P48" i="6"/>
  <c r="O48" i="6"/>
  <c r="N48" i="6"/>
  <c r="R48" i="6" s="1"/>
  <c r="L48" i="6"/>
  <c r="K48" i="6"/>
  <c r="J48" i="6"/>
  <c r="I48" i="6"/>
  <c r="H48" i="6"/>
  <c r="G48" i="6"/>
  <c r="F48" i="6"/>
  <c r="E48" i="6"/>
  <c r="M48" i="6" s="1"/>
  <c r="A48" i="6"/>
  <c r="AS47" i="6"/>
  <c r="AR47" i="6"/>
  <c r="AP47" i="6"/>
  <c r="AO47" i="6"/>
  <c r="AM47" i="6"/>
  <c r="AL47" i="6"/>
  <c r="AJ47" i="6"/>
  <c r="AI47" i="6"/>
  <c r="AG47" i="6"/>
  <c r="AF47" i="6"/>
  <c r="AE47" i="6"/>
  <c r="AH47" i="6" s="1"/>
  <c r="AC47" i="6"/>
  <c r="AB47" i="6"/>
  <c r="AA47" i="6"/>
  <c r="Y47" i="6"/>
  <c r="X47" i="6"/>
  <c r="W47" i="6"/>
  <c r="Z47" i="6" s="1"/>
  <c r="U47" i="6"/>
  <c r="T47" i="6"/>
  <c r="S47" i="6"/>
  <c r="Q47" i="6"/>
  <c r="P47" i="6"/>
  <c r="O47" i="6"/>
  <c r="N47" i="6"/>
  <c r="L47" i="6"/>
  <c r="K47" i="6"/>
  <c r="J47" i="6"/>
  <c r="I47" i="6"/>
  <c r="H47" i="6"/>
  <c r="G47" i="6"/>
  <c r="F47" i="6"/>
  <c r="E47" i="6"/>
  <c r="A47" i="6"/>
  <c r="AS46" i="6"/>
  <c r="AR46" i="6"/>
  <c r="AP46" i="6"/>
  <c r="AO46" i="6"/>
  <c r="AQ46" i="6" s="1"/>
  <c r="AM46" i="6"/>
  <c r="AL46" i="6"/>
  <c r="AN46" i="6" s="1"/>
  <c r="AJ46" i="6"/>
  <c r="AI46" i="6"/>
  <c r="AG46" i="6"/>
  <c r="AF46" i="6"/>
  <c r="AE46" i="6"/>
  <c r="AC46" i="6"/>
  <c r="AB46" i="6"/>
  <c r="AA46" i="6"/>
  <c r="Y46" i="6"/>
  <c r="X46" i="6"/>
  <c r="W46" i="6"/>
  <c r="U46" i="6"/>
  <c r="T46" i="6"/>
  <c r="S46" i="6"/>
  <c r="V46" i="6" s="1"/>
  <c r="Q46" i="6"/>
  <c r="P46" i="6"/>
  <c r="O46" i="6"/>
  <c r="N46" i="6"/>
  <c r="R46" i="6" s="1"/>
  <c r="L46" i="6"/>
  <c r="K46" i="6"/>
  <c r="J46" i="6"/>
  <c r="I46" i="6"/>
  <c r="H46" i="6"/>
  <c r="G46" i="6"/>
  <c r="F46" i="6"/>
  <c r="E46" i="6"/>
  <c r="M46" i="6" s="1"/>
  <c r="A46" i="6"/>
  <c r="AS45" i="6"/>
  <c r="AR45" i="6"/>
  <c r="AP45" i="6"/>
  <c r="AO45" i="6"/>
  <c r="AM45" i="6"/>
  <c r="AL45" i="6"/>
  <c r="AJ45" i="6"/>
  <c r="AI45" i="6"/>
  <c r="AG45" i="6"/>
  <c r="AF45" i="6"/>
  <c r="AE45" i="6"/>
  <c r="AH45" i="6" s="1"/>
  <c r="AC45" i="6"/>
  <c r="AB45" i="6"/>
  <c r="AA45" i="6"/>
  <c r="Y45" i="6"/>
  <c r="X45" i="6"/>
  <c r="W45" i="6"/>
  <c r="Z45" i="6" s="1"/>
  <c r="U45" i="6"/>
  <c r="T45" i="6"/>
  <c r="S45" i="6"/>
  <c r="Q45" i="6"/>
  <c r="P45" i="6"/>
  <c r="O45" i="6"/>
  <c r="N45" i="6"/>
  <c r="L45" i="6"/>
  <c r="K45" i="6"/>
  <c r="J45" i="6"/>
  <c r="I45" i="6"/>
  <c r="H45" i="6"/>
  <c r="G45" i="6"/>
  <c r="F45" i="6"/>
  <c r="E45" i="6"/>
  <c r="A45" i="6"/>
  <c r="AS44" i="6"/>
  <c r="AR44" i="6"/>
  <c r="AP44" i="6"/>
  <c r="AO44" i="6"/>
  <c r="AQ44" i="6" s="1"/>
  <c r="AM44" i="6"/>
  <c r="AL44" i="6"/>
  <c r="AN44" i="6" s="1"/>
  <c r="AJ44" i="6"/>
  <c r="AI44" i="6"/>
  <c r="AG44" i="6"/>
  <c r="AF44" i="6"/>
  <c r="AE44" i="6"/>
  <c r="AC44" i="6"/>
  <c r="AB44" i="6"/>
  <c r="AA44" i="6"/>
  <c r="AD44" i="6" s="1"/>
  <c r="Y44" i="6"/>
  <c r="X44" i="6"/>
  <c r="W44" i="6"/>
  <c r="U44" i="6"/>
  <c r="T44" i="6"/>
  <c r="S44" i="6"/>
  <c r="V44" i="6" s="1"/>
  <c r="Q44" i="6"/>
  <c r="P44" i="6"/>
  <c r="O44" i="6"/>
  <c r="N44" i="6"/>
  <c r="R44" i="6" s="1"/>
  <c r="L44" i="6"/>
  <c r="K44" i="6"/>
  <c r="J44" i="6"/>
  <c r="I44" i="6"/>
  <c r="H44" i="6"/>
  <c r="G44" i="6"/>
  <c r="F44" i="6"/>
  <c r="E44" i="6"/>
  <c r="M44" i="6" s="1"/>
  <c r="A44" i="6"/>
  <c r="AS43" i="6"/>
  <c r="AR43" i="6"/>
  <c r="AP43" i="6"/>
  <c r="AO43" i="6"/>
  <c r="AM43" i="6"/>
  <c r="AL43" i="6"/>
  <c r="AJ43" i="6"/>
  <c r="AI43" i="6"/>
  <c r="AG43" i="6"/>
  <c r="AF43" i="6"/>
  <c r="AE43" i="6"/>
  <c r="AH43" i="6" s="1"/>
  <c r="AC43" i="6"/>
  <c r="AB43" i="6"/>
  <c r="AA43" i="6"/>
  <c r="Y43" i="6"/>
  <c r="X43" i="6"/>
  <c r="W43" i="6"/>
  <c r="Z43" i="6" s="1"/>
  <c r="U43" i="6"/>
  <c r="T43" i="6"/>
  <c r="S43" i="6"/>
  <c r="Q43" i="6"/>
  <c r="P43" i="6"/>
  <c r="O43" i="6"/>
  <c r="N43" i="6"/>
  <c r="L43" i="6"/>
  <c r="K43" i="6"/>
  <c r="J43" i="6"/>
  <c r="I43" i="6"/>
  <c r="H43" i="6"/>
  <c r="G43" i="6"/>
  <c r="F43" i="6"/>
  <c r="E43" i="6"/>
  <c r="A43" i="6"/>
  <c r="AS42" i="6"/>
  <c r="AR42" i="6"/>
  <c r="AP42" i="6"/>
  <c r="AO42" i="6"/>
  <c r="AQ42" i="6" s="1"/>
  <c r="AM42" i="6"/>
  <c r="AL42" i="6"/>
  <c r="AN42" i="6" s="1"/>
  <c r="AJ42" i="6"/>
  <c r="AI42" i="6"/>
  <c r="AG42" i="6"/>
  <c r="AF42" i="6"/>
  <c r="AE42" i="6"/>
  <c r="AC42" i="6"/>
  <c r="AB42" i="6"/>
  <c r="AA42" i="6"/>
  <c r="AD42" i="6" s="1"/>
  <c r="Y42" i="6"/>
  <c r="X42" i="6"/>
  <c r="W42" i="6"/>
  <c r="U42" i="6"/>
  <c r="T42" i="6"/>
  <c r="S42" i="6"/>
  <c r="V42" i="6" s="1"/>
  <c r="Q42" i="6"/>
  <c r="P42" i="6"/>
  <c r="O42" i="6"/>
  <c r="N42" i="6"/>
  <c r="R42" i="6" s="1"/>
  <c r="L42" i="6"/>
  <c r="K42" i="6"/>
  <c r="J42" i="6"/>
  <c r="I42" i="6"/>
  <c r="H42" i="6"/>
  <c r="G42" i="6"/>
  <c r="F42" i="6"/>
  <c r="E42" i="6"/>
  <c r="M42" i="6" s="1"/>
  <c r="A42" i="6"/>
  <c r="AS41" i="6"/>
  <c r="AR41" i="6"/>
  <c r="AP41" i="6"/>
  <c r="AO41" i="6"/>
  <c r="AM41" i="6"/>
  <c r="AL41" i="6"/>
  <c r="AJ41" i="6"/>
  <c r="AI41" i="6"/>
  <c r="AG41" i="6"/>
  <c r="AF41" i="6"/>
  <c r="AE41" i="6"/>
  <c r="AH41" i="6" s="1"/>
  <c r="AC41" i="6"/>
  <c r="AB41" i="6"/>
  <c r="AA41" i="6"/>
  <c r="Y41" i="6"/>
  <c r="X41" i="6"/>
  <c r="W41" i="6"/>
  <c r="Z41" i="6" s="1"/>
  <c r="U41" i="6"/>
  <c r="T41" i="6"/>
  <c r="S41" i="6"/>
  <c r="Q41" i="6"/>
  <c r="P41" i="6"/>
  <c r="O41" i="6"/>
  <c r="N41" i="6"/>
  <c r="L41" i="6"/>
  <c r="K41" i="6"/>
  <c r="J41" i="6"/>
  <c r="I41" i="6"/>
  <c r="H41" i="6"/>
  <c r="G41" i="6"/>
  <c r="F41" i="6"/>
  <c r="E41" i="6"/>
  <c r="A41" i="6"/>
  <c r="AS40" i="6"/>
  <c r="AR40" i="6"/>
  <c r="AP40" i="6"/>
  <c r="AO40" i="6"/>
  <c r="AQ40" i="6" s="1"/>
  <c r="AM40" i="6"/>
  <c r="AL40" i="6"/>
  <c r="AN40" i="6" s="1"/>
  <c r="AJ40" i="6"/>
  <c r="AI40" i="6"/>
  <c r="AG40" i="6"/>
  <c r="AF40" i="6"/>
  <c r="AE40" i="6"/>
  <c r="AC40" i="6"/>
  <c r="AB40" i="6"/>
  <c r="AA40" i="6"/>
  <c r="Y40" i="6"/>
  <c r="X40" i="6"/>
  <c r="W40" i="6"/>
  <c r="U40" i="6"/>
  <c r="T40" i="6"/>
  <c r="S40" i="6"/>
  <c r="V40" i="6" s="1"/>
  <c r="Q40" i="6"/>
  <c r="P40" i="6"/>
  <c r="O40" i="6"/>
  <c r="N40" i="6"/>
  <c r="R40" i="6" s="1"/>
  <c r="L40" i="6"/>
  <c r="K40" i="6"/>
  <c r="J40" i="6"/>
  <c r="I40" i="6"/>
  <c r="H40" i="6"/>
  <c r="G40" i="6"/>
  <c r="F40" i="6"/>
  <c r="E40" i="6"/>
  <c r="M40" i="6" s="1"/>
  <c r="A40" i="6"/>
  <c r="AS39" i="6"/>
  <c r="AR39" i="6"/>
  <c r="AP39" i="6"/>
  <c r="AO39" i="6"/>
  <c r="AM39" i="6"/>
  <c r="AL39" i="6"/>
  <c r="AJ39" i="6"/>
  <c r="AI39" i="6"/>
  <c r="AG39" i="6"/>
  <c r="AF39" i="6"/>
  <c r="AE39" i="6"/>
  <c r="AH39" i="6" s="1"/>
  <c r="AC39" i="6"/>
  <c r="AB39" i="6"/>
  <c r="AA39" i="6"/>
  <c r="Y39" i="6"/>
  <c r="X39" i="6"/>
  <c r="W39" i="6"/>
  <c r="U39" i="6"/>
  <c r="T39" i="6"/>
  <c r="S39" i="6"/>
  <c r="Q39" i="6"/>
  <c r="P39" i="6"/>
  <c r="O39" i="6"/>
  <c r="N39" i="6"/>
  <c r="L39" i="6"/>
  <c r="K39" i="6"/>
  <c r="J39" i="6"/>
  <c r="I39" i="6"/>
  <c r="H39" i="6"/>
  <c r="G39" i="6"/>
  <c r="F39" i="6"/>
  <c r="E39" i="6"/>
  <c r="A39" i="6"/>
  <c r="AS38" i="6"/>
  <c r="AR38" i="6"/>
  <c r="AP38" i="6"/>
  <c r="AO38" i="6"/>
  <c r="AQ38" i="6" s="1"/>
  <c r="AM38" i="6"/>
  <c r="AL38" i="6"/>
  <c r="AN38" i="6" s="1"/>
  <c r="AJ38" i="6"/>
  <c r="AI38" i="6"/>
  <c r="AG38" i="6"/>
  <c r="AF38" i="6"/>
  <c r="AE38" i="6"/>
  <c r="AC38" i="6"/>
  <c r="AB38" i="6"/>
  <c r="AA38" i="6"/>
  <c r="AD38" i="6" s="1"/>
  <c r="Y38" i="6"/>
  <c r="X38" i="6"/>
  <c r="W38" i="6"/>
  <c r="U38" i="6"/>
  <c r="T38" i="6"/>
  <c r="S38" i="6"/>
  <c r="V38" i="6" s="1"/>
  <c r="Q38" i="6"/>
  <c r="P38" i="6"/>
  <c r="O38" i="6"/>
  <c r="N38" i="6"/>
  <c r="R38" i="6" s="1"/>
  <c r="L38" i="6"/>
  <c r="K38" i="6"/>
  <c r="J38" i="6"/>
  <c r="I38" i="6"/>
  <c r="H38" i="6"/>
  <c r="G38" i="6"/>
  <c r="F38" i="6"/>
  <c r="E38" i="6"/>
  <c r="M38" i="6" s="1"/>
  <c r="A38" i="6"/>
  <c r="AS37" i="6"/>
  <c r="AR37" i="6"/>
  <c r="AP37" i="6"/>
  <c r="AO37" i="6"/>
  <c r="AM37" i="6"/>
  <c r="AL37" i="6"/>
  <c r="AJ37" i="6"/>
  <c r="AI37" i="6"/>
  <c r="AG37" i="6"/>
  <c r="AF37" i="6"/>
  <c r="AE37" i="6"/>
  <c r="AH37" i="6" s="1"/>
  <c r="AC37" i="6"/>
  <c r="AB37" i="6"/>
  <c r="AA37" i="6"/>
  <c r="Y37" i="6"/>
  <c r="X37" i="6"/>
  <c r="W37" i="6"/>
  <c r="Z37" i="6" s="1"/>
  <c r="U37" i="6"/>
  <c r="T37" i="6"/>
  <c r="S37" i="6"/>
  <c r="Q37" i="6"/>
  <c r="P37" i="6"/>
  <c r="O37" i="6"/>
  <c r="N37" i="6"/>
  <c r="L37" i="6"/>
  <c r="K37" i="6"/>
  <c r="J37" i="6"/>
  <c r="I37" i="6"/>
  <c r="H37" i="6"/>
  <c r="G37" i="6"/>
  <c r="F37" i="6"/>
  <c r="E37" i="6"/>
  <c r="A37" i="6"/>
  <c r="AS36" i="6"/>
  <c r="AR36" i="6"/>
  <c r="AP36" i="6"/>
  <c r="AO36" i="6"/>
  <c r="AQ36" i="6" s="1"/>
  <c r="AM36" i="6"/>
  <c r="AL36" i="6"/>
  <c r="AN36" i="6" s="1"/>
  <c r="AJ36" i="6"/>
  <c r="AI36" i="6"/>
  <c r="AG36" i="6"/>
  <c r="AF36" i="6"/>
  <c r="AE36" i="6"/>
  <c r="AC36" i="6"/>
  <c r="AB36" i="6"/>
  <c r="AA36" i="6"/>
  <c r="AD36" i="6" s="1"/>
  <c r="Y36" i="6"/>
  <c r="X36" i="6"/>
  <c r="W36" i="6"/>
  <c r="U36" i="6"/>
  <c r="T36" i="6"/>
  <c r="S36" i="6"/>
  <c r="V36" i="6" s="1"/>
  <c r="Q36" i="6"/>
  <c r="P36" i="6"/>
  <c r="O36" i="6"/>
  <c r="N36" i="6"/>
  <c r="R36" i="6" s="1"/>
  <c r="L36" i="6"/>
  <c r="K36" i="6"/>
  <c r="J36" i="6"/>
  <c r="I36" i="6"/>
  <c r="H36" i="6"/>
  <c r="G36" i="6"/>
  <c r="F36" i="6"/>
  <c r="E36" i="6"/>
  <c r="M36" i="6" s="1"/>
  <c r="A36" i="6"/>
  <c r="AS35" i="6"/>
  <c r="AR35" i="6"/>
  <c r="AP35" i="6"/>
  <c r="AO35" i="6"/>
  <c r="AM35" i="6"/>
  <c r="AL35" i="6"/>
  <c r="AJ35" i="6"/>
  <c r="AI35" i="6"/>
  <c r="AG35" i="6"/>
  <c r="AF35" i="6"/>
  <c r="AE35" i="6"/>
  <c r="AC35" i="6"/>
  <c r="AB35" i="6"/>
  <c r="AD35" i="6" s="1"/>
  <c r="AA35" i="6"/>
  <c r="Y35" i="6"/>
  <c r="X35" i="6"/>
  <c r="W35" i="6"/>
  <c r="Z35" i="6" s="1"/>
  <c r="U35" i="6"/>
  <c r="T35" i="6"/>
  <c r="S35" i="6"/>
  <c r="Q35" i="6"/>
  <c r="P35" i="6"/>
  <c r="O35" i="6"/>
  <c r="N35" i="6"/>
  <c r="L35" i="6"/>
  <c r="K35" i="6"/>
  <c r="J35" i="6"/>
  <c r="I35" i="6"/>
  <c r="H35" i="6"/>
  <c r="G35" i="6"/>
  <c r="F35" i="6"/>
  <c r="E35" i="6"/>
  <c r="A35" i="6"/>
  <c r="AS34" i="6"/>
  <c r="AR34" i="6"/>
  <c r="AP34" i="6"/>
  <c r="AO34" i="6"/>
  <c r="AQ34" i="6" s="1"/>
  <c r="AM34" i="6"/>
  <c r="AL34" i="6"/>
  <c r="AN34" i="6" s="1"/>
  <c r="AJ34" i="6"/>
  <c r="AI34" i="6"/>
  <c r="AG34" i="6"/>
  <c r="AF34" i="6"/>
  <c r="AE34" i="6"/>
  <c r="AC34" i="6"/>
  <c r="AB34" i="6"/>
  <c r="AA34" i="6"/>
  <c r="AD34" i="6" s="1"/>
  <c r="Y34" i="6"/>
  <c r="X34" i="6"/>
  <c r="W34" i="6"/>
  <c r="U34" i="6"/>
  <c r="T34" i="6"/>
  <c r="S34" i="6"/>
  <c r="V34" i="6" s="1"/>
  <c r="Q34" i="6"/>
  <c r="P34" i="6"/>
  <c r="O34" i="6"/>
  <c r="N34" i="6"/>
  <c r="R34" i="6" s="1"/>
  <c r="L34" i="6"/>
  <c r="K34" i="6"/>
  <c r="J34" i="6"/>
  <c r="I34" i="6"/>
  <c r="H34" i="6"/>
  <c r="G34" i="6"/>
  <c r="F34" i="6"/>
  <c r="E34" i="6"/>
  <c r="M34" i="6" s="1"/>
  <c r="A34" i="6"/>
  <c r="AS33" i="6"/>
  <c r="AR33" i="6"/>
  <c r="AP33" i="6"/>
  <c r="AO33" i="6"/>
  <c r="AM33" i="6"/>
  <c r="AL33" i="6"/>
  <c r="AJ33" i="6"/>
  <c r="AI33" i="6"/>
  <c r="AG33" i="6"/>
  <c r="AF33" i="6"/>
  <c r="AE33" i="6"/>
  <c r="AH33" i="6" s="1"/>
  <c r="AC33" i="6"/>
  <c r="AB33" i="6"/>
  <c r="AA33" i="6"/>
  <c r="Y33" i="6"/>
  <c r="X33" i="6"/>
  <c r="W33" i="6"/>
  <c r="Z33" i="6" s="1"/>
  <c r="U33" i="6"/>
  <c r="T33" i="6"/>
  <c r="S33" i="6"/>
  <c r="Q33" i="6"/>
  <c r="P33" i="6"/>
  <c r="O33" i="6"/>
  <c r="N33" i="6"/>
  <c r="L33" i="6"/>
  <c r="K33" i="6"/>
  <c r="J33" i="6"/>
  <c r="I33" i="6"/>
  <c r="H33" i="6"/>
  <c r="G33" i="6"/>
  <c r="F33" i="6"/>
  <c r="E33" i="6"/>
  <c r="A33" i="6"/>
  <c r="AS32" i="6"/>
  <c r="AR32" i="6"/>
  <c r="AP32" i="6"/>
  <c r="AO32" i="6"/>
  <c r="AQ32" i="6" s="1"/>
  <c r="AM32" i="6"/>
  <c r="AL32" i="6"/>
  <c r="AN32" i="6" s="1"/>
  <c r="AJ32" i="6"/>
  <c r="AI32" i="6"/>
  <c r="AG32" i="6"/>
  <c r="AF32" i="6"/>
  <c r="AE32" i="6"/>
  <c r="AC32" i="6"/>
  <c r="AB32" i="6"/>
  <c r="AA32" i="6"/>
  <c r="AD32" i="6" s="1"/>
  <c r="Y32" i="6"/>
  <c r="X32" i="6"/>
  <c r="W32" i="6"/>
  <c r="U32" i="6"/>
  <c r="T32" i="6"/>
  <c r="S32" i="6"/>
  <c r="V32" i="6" s="1"/>
  <c r="Q32" i="6"/>
  <c r="P32" i="6"/>
  <c r="O32" i="6"/>
  <c r="N32" i="6"/>
  <c r="R32" i="6" s="1"/>
  <c r="L32" i="6"/>
  <c r="K32" i="6"/>
  <c r="J32" i="6"/>
  <c r="I32" i="6"/>
  <c r="H32" i="6"/>
  <c r="G32" i="6"/>
  <c r="F32" i="6"/>
  <c r="E32" i="6"/>
  <c r="M32" i="6" s="1"/>
  <c r="A32" i="6"/>
  <c r="AS31" i="6"/>
  <c r="AR31" i="6"/>
  <c r="AP31" i="6"/>
  <c r="AO31" i="6"/>
  <c r="AM31" i="6"/>
  <c r="AL31" i="6"/>
  <c r="AJ31" i="6"/>
  <c r="AI31" i="6"/>
  <c r="AG31" i="6"/>
  <c r="AF31" i="6"/>
  <c r="AE31" i="6"/>
  <c r="AH31" i="6" s="1"/>
  <c r="AC31" i="6"/>
  <c r="AB31" i="6"/>
  <c r="AA31" i="6"/>
  <c r="Y31" i="6"/>
  <c r="X31" i="6"/>
  <c r="W31" i="6"/>
  <c r="Z31" i="6" s="1"/>
  <c r="U31" i="6"/>
  <c r="T31" i="6"/>
  <c r="S31" i="6"/>
  <c r="Q31" i="6"/>
  <c r="P31" i="6"/>
  <c r="O31" i="6"/>
  <c r="N31" i="6"/>
  <c r="L31" i="6"/>
  <c r="K31" i="6"/>
  <c r="J31" i="6"/>
  <c r="I31" i="6"/>
  <c r="H31" i="6"/>
  <c r="G31" i="6"/>
  <c r="F31" i="6"/>
  <c r="E31" i="6"/>
  <c r="A31" i="6"/>
  <c r="AS30" i="6"/>
  <c r="AR30" i="6"/>
  <c r="AP30" i="6"/>
  <c r="AO30" i="6"/>
  <c r="AQ30" i="6" s="1"/>
  <c r="AM30" i="6"/>
  <c r="AL30" i="6"/>
  <c r="AN30" i="6" s="1"/>
  <c r="AJ30" i="6"/>
  <c r="AI30" i="6"/>
  <c r="AG30" i="6"/>
  <c r="AF30" i="6"/>
  <c r="AH30" i="6" s="1"/>
  <c r="AE30" i="6"/>
  <c r="AC30" i="6"/>
  <c r="AB30" i="6"/>
  <c r="AA30" i="6"/>
  <c r="Y30" i="6"/>
  <c r="X30" i="6"/>
  <c r="Z30" i="6" s="1"/>
  <c r="W30" i="6"/>
  <c r="U30" i="6"/>
  <c r="T30" i="6"/>
  <c r="S30" i="6"/>
  <c r="V30" i="6" s="1"/>
  <c r="Q30" i="6"/>
  <c r="P30" i="6"/>
  <c r="O30" i="6"/>
  <c r="N30" i="6"/>
  <c r="R30" i="6" s="1"/>
  <c r="L30" i="6"/>
  <c r="K30" i="6"/>
  <c r="J30" i="6"/>
  <c r="I30" i="6"/>
  <c r="H30" i="6"/>
  <c r="G30" i="6"/>
  <c r="F30" i="6"/>
  <c r="E30" i="6"/>
  <c r="M30" i="6" s="1"/>
  <c r="A30" i="6"/>
  <c r="AS29" i="6"/>
  <c r="AR29" i="6"/>
  <c r="AP29" i="6"/>
  <c r="AO29" i="6"/>
  <c r="AM29" i="6"/>
  <c r="AL29" i="6"/>
  <c r="AJ29" i="6"/>
  <c r="AI29" i="6"/>
  <c r="AG29" i="6"/>
  <c r="AF29" i="6"/>
  <c r="AE29" i="6"/>
  <c r="AH29" i="6" s="1"/>
  <c r="AC29" i="6"/>
  <c r="AB29" i="6"/>
  <c r="AA29" i="6"/>
  <c r="Y29" i="6"/>
  <c r="X29" i="6"/>
  <c r="W29" i="6"/>
  <c r="Z29" i="6" s="1"/>
  <c r="U29" i="6"/>
  <c r="T29" i="6"/>
  <c r="S29" i="6"/>
  <c r="Q29" i="6"/>
  <c r="P29" i="6"/>
  <c r="O29" i="6"/>
  <c r="N29" i="6"/>
  <c r="L29" i="6"/>
  <c r="K29" i="6"/>
  <c r="J29" i="6"/>
  <c r="I29" i="6"/>
  <c r="H29" i="6"/>
  <c r="G29" i="6"/>
  <c r="F29" i="6"/>
  <c r="E29" i="6"/>
  <c r="A29" i="6"/>
  <c r="AS28" i="6"/>
  <c r="AR28" i="6"/>
  <c r="AP28" i="6"/>
  <c r="AO28" i="6"/>
  <c r="AQ28" i="6" s="1"/>
  <c r="AM28" i="6"/>
  <c r="AL28" i="6"/>
  <c r="AN28" i="6" s="1"/>
  <c r="AJ28" i="6"/>
  <c r="AI28" i="6"/>
  <c r="AG28" i="6"/>
  <c r="AF28" i="6"/>
  <c r="AE28" i="6"/>
  <c r="AC28" i="6"/>
  <c r="AB28" i="6"/>
  <c r="AA28" i="6"/>
  <c r="AD28" i="6" s="1"/>
  <c r="Y28" i="6"/>
  <c r="X28" i="6"/>
  <c r="W28" i="6"/>
  <c r="U28" i="6"/>
  <c r="T28" i="6"/>
  <c r="S28" i="6"/>
  <c r="V28" i="6" s="1"/>
  <c r="Q28" i="6"/>
  <c r="P28" i="6"/>
  <c r="O28" i="6"/>
  <c r="N28" i="6"/>
  <c r="R28" i="6" s="1"/>
  <c r="L28" i="6"/>
  <c r="K28" i="6"/>
  <c r="J28" i="6"/>
  <c r="I28" i="6"/>
  <c r="H28" i="6"/>
  <c r="G28" i="6"/>
  <c r="F28" i="6"/>
  <c r="E28" i="6"/>
  <c r="M28" i="6" s="1"/>
  <c r="A28" i="6"/>
  <c r="AS27" i="6"/>
  <c r="AR27" i="6"/>
  <c r="AP27" i="6"/>
  <c r="AO27" i="6"/>
  <c r="AM27" i="6"/>
  <c r="AL27" i="6"/>
  <c r="AJ27" i="6"/>
  <c r="AI27" i="6"/>
  <c r="AG27" i="6"/>
  <c r="AF27" i="6"/>
  <c r="AE27" i="6"/>
  <c r="AH27" i="6" s="1"/>
  <c r="AC27" i="6"/>
  <c r="AB27" i="6"/>
  <c r="AA27" i="6"/>
  <c r="Y27" i="6"/>
  <c r="X27" i="6"/>
  <c r="W27" i="6"/>
  <c r="Z27" i="6" s="1"/>
  <c r="U27" i="6"/>
  <c r="T27" i="6"/>
  <c r="S27" i="6"/>
  <c r="Q27" i="6"/>
  <c r="P27" i="6"/>
  <c r="O27" i="6"/>
  <c r="N27" i="6"/>
  <c r="L27" i="6"/>
  <c r="K27" i="6"/>
  <c r="J27" i="6"/>
  <c r="I27" i="6"/>
  <c r="H27" i="6"/>
  <c r="G27" i="6"/>
  <c r="F27" i="6"/>
  <c r="E27" i="6"/>
  <c r="A27" i="6"/>
  <c r="AS26" i="6"/>
  <c r="AR26" i="6"/>
  <c r="AP26" i="6"/>
  <c r="AO26" i="6"/>
  <c r="AQ26" i="6" s="1"/>
  <c r="AM26" i="6"/>
  <c r="AL26" i="6"/>
  <c r="AN26" i="6" s="1"/>
  <c r="AJ26" i="6"/>
  <c r="AI26" i="6"/>
  <c r="AG26" i="6"/>
  <c r="AF26" i="6"/>
  <c r="AE26" i="6"/>
  <c r="AC26" i="6"/>
  <c r="AB26" i="6"/>
  <c r="AA26" i="6"/>
  <c r="Y26" i="6"/>
  <c r="X26" i="6"/>
  <c r="W26" i="6"/>
  <c r="U26" i="6"/>
  <c r="T26" i="6"/>
  <c r="S26" i="6"/>
  <c r="V26" i="6" s="1"/>
  <c r="Q26" i="6"/>
  <c r="P26" i="6"/>
  <c r="O26" i="6"/>
  <c r="N26" i="6"/>
  <c r="R26" i="6" s="1"/>
  <c r="L26" i="6"/>
  <c r="K26" i="6"/>
  <c r="J26" i="6"/>
  <c r="I26" i="6"/>
  <c r="H26" i="6"/>
  <c r="G26" i="6"/>
  <c r="F26" i="6"/>
  <c r="E26" i="6"/>
  <c r="M26" i="6" s="1"/>
  <c r="A26" i="6"/>
  <c r="AS25" i="6"/>
  <c r="AR25" i="6"/>
  <c r="AP25" i="6"/>
  <c r="AO25" i="6"/>
  <c r="AM25" i="6"/>
  <c r="AL25" i="6"/>
  <c r="AJ25" i="6"/>
  <c r="AI25" i="6"/>
  <c r="AG25" i="6"/>
  <c r="AF25" i="6"/>
  <c r="AE25" i="6"/>
  <c r="AH25" i="6" s="1"/>
  <c r="AC25" i="6"/>
  <c r="AB25" i="6"/>
  <c r="AA25" i="6"/>
  <c r="Y25" i="6"/>
  <c r="X25" i="6"/>
  <c r="W25" i="6"/>
  <c r="Z25" i="6" s="1"/>
  <c r="U25" i="6"/>
  <c r="T25" i="6"/>
  <c r="S25" i="6"/>
  <c r="Q25" i="6"/>
  <c r="P25" i="6"/>
  <c r="O25" i="6"/>
  <c r="N25" i="6"/>
  <c r="L25" i="6"/>
  <c r="K25" i="6"/>
  <c r="J25" i="6"/>
  <c r="I25" i="6"/>
  <c r="H25" i="6"/>
  <c r="G25" i="6"/>
  <c r="F25" i="6"/>
  <c r="E25" i="6"/>
  <c r="A25" i="6"/>
  <c r="AS24" i="6"/>
  <c r="AR24" i="6"/>
  <c r="AP24" i="6"/>
  <c r="AO24" i="6"/>
  <c r="AQ24" i="6" s="1"/>
  <c r="AM24" i="6"/>
  <c r="AL24" i="6"/>
  <c r="AN24" i="6" s="1"/>
  <c r="AJ24" i="6"/>
  <c r="AI24" i="6"/>
  <c r="AG24" i="6"/>
  <c r="AF24" i="6"/>
  <c r="AH24" i="6" s="1"/>
  <c r="AE24" i="6"/>
  <c r="AC24" i="6"/>
  <c r="AB24" i="6"/>
  <c r="AA24" i="6"/>
  <c r="Y24" i="6"/>
  <c r="X24" i="6"/>
  <c r="Z24" i="6" s="1"/>
  <c r="W24" i="6"/>
  <c r="U24" i="6"/>
  <c r="T24" i="6"/>
  <c r="S24" i="6"/>
  <c r="V24" i="6" s="1"/>
  <c r="Q24" i="6"/>
  <c r="P24" i="6"/>
  <c r="O24" i="6"/>
  <c r="N24" i="6"/>
  <c r="R24" i="6" s="1"/>
  <c r="L24" i="6"/>
  <c r="K24" i="6"/>
  <c r="J24" i="6"/>
  <c r="I24" i="6"/>
  <c r="H24" i="6"/>
  <c r="G24" i="6"/>
  <c r="F24" i="6"/>
  <c r="E24" i="6"/>
  <c r="M24" i="6" s="1"/>
  <c r="A24" i="6"/>
  <c r="AS23" i="6"/>
  <c r="AR23" i="6"/>
  <c r="AP23" i="6"/>
  <c r="AO23" i="6"/>
  <c r="AM23" i="6"/>
  <c r="AL23" i="6"/>
  <c r="AJ23" i="6"/>
  <c r="AI23" i="6"/>
  <c r="AG23" i="6"/>
  <c r="AF23" i="6"/>
  <c r="AE23" i="6"/>
  <c r="AH23" i="6" s="1"/>
  <c r="AC23" i="6"/>
  <c r="AB23" i="6"/>
  <c r="AA23" i="6"/>
  <c r="Y23" i="6"/>
  <c r="X23" i="6"/>
  <c r="W23" i="6"/>
  <c r="Z23" i="6" s="1"/>
  <c r="U23" i="6"/>
  <c r="T23" i="6"/>
  <c r="S23" i="6"/>
  <c r="Q23" i="6"/>
  <c r="P23" i="6"/>
  <c r="O23" i="6"/>
  <c r="N23" i="6"/>
  <c r="L23" i="6"/>
  <c r="K23" i="6"/>
  <c r="J23" i="6"/>
  <c r="I23" i="6"/>
  <c r="H23" i="6"/>
  <c r="G23" i="6"/>
  <c r="F23" i="6"/>
  <c r="E23" i="6"/>
  <c r="A23" i="6"/>
  <c r="AS22" i="6"/>
  <c r="AR22" i="6"/>
  <c r="AP22" i="6"/>
  <c r="AO22" i="6"/>
  <c r="AQ22" i="6" s="1"/>
  <c r="AM22" i="6"/>
  <c r="AL22" i="6"/>
  <c r="AN22" i="6" s="1"/>
  <c r="AJ22" i="6"/>
  <c r="AI22" i="6"/>
  <c r="AG22" i="6"/>
  <c r="AF22" i="6"/>
  <c r="AE22" i="6"/>
  <c r="AC22" i="6"/>
  <c r="AB22" i="6"/>
  <c r="AA22" i="6"/>
  <c r="AD22" i="6" s="1"/>
  <c r="Y22" i="6"/>
  <c r="X22" i="6"/>
  <c r="W22" i="6"/>
  <c r="U22" i="6"/>
  <c r="T22" i="6"/>
  <c r="S22" i="6"/>
  <c r="V22" i="6" s="1"/>
  <c r="Q22" i="6"/>
  <c r="P22" i="6"/>
  <c r="O22" i="6"/>
  <c r="N22" i="6"/>
  <c r="R22" i="6" s="1"/>
  <c r="L22" i="6"/>
  <c r="K22" i="6"/>
  <c r="J22" i="6"/>
  <c r="I22" i="6"/>
  <c r="H22" i="6"/>
  <c r="G22" i="6"/>
  <c r="F22" i="6"/>
  <c r="E22" i="6"/>
  <c r="M22" i="6" s="1"/>
  <c r="A22" i="6"/>
  <c r="AS21" i="6"/>
  <c r="AR21" i="6"/>
  <c r="AP21" i="6"/>
  <c r="AO21" i="6"/>
  <c r="AM21" i="6"/>
  <c r="AL21" i="6"/>
  <c r="AJ21" i="6"/>
  <c r="AI21" i="6"/>
  <c r="AG21" i="6"/>
  <c r="AF21" i="6"/>
  <c r="AE21" i="6"/>
  <c r="AH21" i="6" s="1"/>
  <c r="AC21" i="6"/>
  <c r="AB21" i="6"/>
  <c r="AA21" i="6"/>
  <c r="Y21" i="6"/>
  <c r="X21" i="6"/>
  <c r="W21" i="6"/>
  <c r="Z21" i="6" s="1"/>
  <c r="U21" i="6"/>
  <c r="T21" i="6"/>
  <c r="S21" i="6"/>
  <c r="Q21" i="6"/>
  <c r="P21" i="6"/>
  <c r="O21" i="6"/>
  <c r="N21" i="6"/>
  <c r="L21" i="6"/>
  <c r="K21" i="6"/>
  <c r="J21" i="6"/>
  <c r="I21" i="6"/>
  <c r="H21" i="6"/>
  <c r="G21" i="6"/>
  <c r="F21" i="6"/>
  <c r="E21" i="6"/>
  <c r="A21" i="6"/>
  <c r="AS20" i="6"/>
  <c r="AR20" i="6"/>
  <c r="AP20" i="6"/>
  <c r="AO20" i="6"/>
  <c r="AQ20" i="6" s="1"/>
  <c r="AM20" i="6"/>
  <c r="AL20" i="6"/>
  <c r="AN20" i="6" s="1"/>
  <c r="AJ20" i="6"/>
  <c r="AI20" i="6"/>
  <c r="AG20" i="6"/>
  <c r="AF20" i="6"/>
  <c r="AH20" i="6" s="1"/>
  <c r="AE20" i="6"/>
  <c r="AC20" i="6"/>
  <c r="AB20" i="6"/>
  <c r="AA20" i="6"/>
  <c r="Y20" i="6"/>
  <c r="X20" i="6"/>
  <c r="W20" i="6"/>
  <c r="U20" i="6"/>
  <c r="T20" i="6"/>
  <c r="S20" i="6"/>
  <c r="V20" i="6" s="1"/>
  <c r="Q20" i="6"/>
  <c r="P20" i="6"/>
  <c r="O20" i="6"/>
  <c r="N20" i="6"/>
  <c r="R20" i="6" s="1"/>
  <c r="L20" i="6"/>
  <c r="K20" i="6"/>
  <c r="J20" i="6"/>
  <c r="I20" i="6"/>
  <c r="H20" i="6"/>
  <c r="G20" i="6"/>
  <c r="F20" i="6"/>
  <c r="E20" i="6"/>
  <c r="M20" i="6" s="1"/>
  <c r="A20" i="6"/>
  <c r="AS19" i="6"/>
  <c r="AR19" i="6"/>
  <c r="AP19" i="6"/>
  <c r="AO19" i="6"/>
  <c r="AM19" i="6"/>
  <c r="AL19" i="6"/>
  <c r="AJ19" i="6"/>
  <c r="AI19" i="6"/>
  <c r="AG19" i="6"/>
  <c r="AF19" i="6"/>
  <c r="AE19" i="6"/>
  <c r="AH19" i="6" s="1"/>
  <c r="AC19" i="6"/>
  <c r="AB19" i="6"/>
  <c r="AA19" i="6"/>
  <c r="Y19" i="6"/>
  <c r="X19" i="6"/>
  <c r="W19" i="6"/>
  <c r="Z19" i="6" s="1"/>
  <c r="U19" i="6"/>
  <c r="T19" i="6"/>
  <c r="S19" i="6"/>
  <c r="Q19" i="6"/>
  <c r="P19" i="6"/>
  <c r="O19" i="6"/>
  <c r="N19" i="6"/>
  <c r="L19" i="6"/>
  <c r="K19" i="6"/>
  <c r="J19" i="6"/>
  <c r="I19" i="6"/>
  <c r="H19" i="6"/>
  <c r="G19" i="6"/>
  <c r="F19" i="6"/>
  <c r="E19" i="6"/>
  <c r="A19" i="6"/>
  <c r="AS18" i="6"/>
  <c r="AR18" i="6"/>
  <c r="AP18" i="6"/>
  <c r="AO18" i="6"/>
  <c r="AQ18" i="6" s="1"/>
  <c r="AM18" i="6"/>
  <c r="AL18" i="6"/>
  <c r="AN18" i="6" s="1"/>
  <c r="AJ18" i="6"/>
  <c r="AI18" i="6"/>
  <c r="AG18" i="6"/>
  <c r="AF18" i="6"/>
  <c r="AE18" i="6"/>
  <c r="AC18" i="6"/>
  <c r="AB18" i="6"/>
  <c r="AA18" i="6"/>
  <c r="AD18" i="6" s="1"/>
  <c r="Y18" i="6"/>
  <c r="X18" i="6"/>
  <c r="W18" i="6"/>
  <c r="U18" i="6"/>
  <c r="T18" i="6"/>
  <c r="S18" i="6"/>
  <c r="V18" i="6" s="1"/>
  <c r="Q18" i="6"/>
  <c r="P18" i="6"/>
  <c r="O18" i="6"/>
  <c r="N18" i="6"/>
  <c r="R18" i="6" s="1"/>
  <c r="L18" i="6"/>
  <c r="K18" i="6"/>
  <c r="J18" i="6"/>
  <c r="I18" i="6"/>
  <c r="H18" i="6"/>
  <c r="G18" i="6"/>
  <c r="F18" i="6"/>
  <c r="E18" i="6"/>
  <c r="M18" i="6" s="1"/>
  <c r="A18" i="6"/>
  <c r="AS17" i="6"/>
  <c r="AR17" i="6"/>
  <c r="AP17" i="6"/>
  <c r="AO17" i="6"/>
  <c r="AM17" i="6"/>
  <c r="AL17" i="6"/>
  <c r="AJ17" i="6"/>
  <c r="AI17" i="6"/>
  <c r="AG17" i="6"/>
  <c r="AF17" i="6"/>
  <c r="AE17" i="6"/>
  <c r="AH17" i="6" s="1"/>
  <c r="AC17" i="6"/>
  <c r="AB17" i="6"/>
  <c r="AD17" i="6" s="1"/>
  <c r="AA17" i="6"/>
  <c r="Y17" i="6"/>
  <c r="X17" i="6"/>
  <c r="W17" i="6"/>
  <c r="U17" i="6"/>
  <c r="T17" i="6"/>
  <c r="V17" i="6" s="1"/>
  <c r="S17" i="6"/>
  <c r="Q17" i="6"/>
  <c r="P17" i="6"/>
  <c r="O17" i="6"/>
  <c r="N17" i="6"/>
  <c r="L17" i="6"/>
  <c r="K17" i="6"/>
  <c r="J17" i="6"/>
  <c r="I17" i="6"/>
  <c r="H17" i="6"/>
  <c r="G17" i="6"/>
  <c r="F17" i="6"/>
  <c r="E17" i="6"/>
  <c r="A17" i="6"/>
  <c r="AS16" i="6"/>
  <c r="AR16" i="6"/>
  <c r="AP16" i="6"/>
  <c r="AO16" i="6"/>
  <c r="AQ16" i="6" s="1"/>
  <c r="AM16" i="6"/>
  <c r="AL16" i="6"/>
  <c r="AN16" i="6" s="1"/>
  <c r="AJ16" i="6"/>
  <c r="AI16" i="6"/>
  <c r="AG16" i="6"/>
  <c r="AF16" i="6"/>
  <c r="AE16" i="6"/>
  <c r="AC16" i="6"/>
  <c r="AB16" i="6"/>
  <c r="AA16" i="6"/>
  <c r="AD16" i="6" s="1"/>
  <c r="Y16" i="6"/>
  <c r="X16" i="6"/>
  <c r="W16" i="6"/>
  <c r="U16" i="6"/>
  <c r="T16" i="6"/>
  <c r="S16" i="6"/>
  <c r="V16" i="6" s="1"/>
  <c r="Q16" i="6"/>
  <c r="P16" i="6"/>
  <c r="O16" i="6"/>
  <c r="N16" i="6"/>
  <c r="R16" i="6" s="1"/>
  <c r="L16" i="6"/>
  <c r="K16" i="6"/>
  <c r="J16" i="6"/>
  <c r="I16" i="6"/>
  <c r="H16" i="6"/>
  <c r="G16" i="6"/>
  <c r="F16" i="6"/>
  <c r="E16" i="6"/>
  <c r="M16" i="6" s="1"/>
  <c r="A16" i="6"/>
  <c r="AS15" i="6"/>
  <c r="AR15" i="6"/>
  <c r="AP15" i="6"/>
  <c r="AO15" i="6"/>
  <c r="AM15" i="6"/>
  <c r="AL15" i="6"/>
  <c r="AJ15" i="6"/>
  <c r="AI15" i="6"/>
  <c r="AG15" i="6"/>
  <c r="AF15" i="6"/>
  <c r="AE15" i="6"/>
  <c r="AC15" i="6"/>
  <c r="AB15" i="6"/>
  <c r="AD15" i="6" s="1"/>
  <c r="AA15" i="6"/>
  <c r="Y15" i="6"/>
  <c r="X15" i="6"/>
  <c r="W15" i="6"/>
  <c r="U15" i="6"/>
  <c r="T15" i="6"/>
  <c r="V15" i="6" s="1"/>
  <c r="S15" i="6"/>
  <c r="Q15" i="6"/>
  <c r="P15" i="6"/>
  <c r="O15" i="6"/>
  <c r="N15" i="6"/>
  <c r="L15" i="6"/>
  <c r="K15" i="6"/>
  <c r="J15" i="6"/>
  <c r="I15" i="6"/>
  <c r="H15" i="6"/>
  <c r="G15" i="6"/>
  <c r="F15" i="6"/>
  <c r="E15" i="6"/>
  <c r="A15" i="6"/>
  <c r="AS14" i="6"/>
  <c r="AR14" i="6"/>
  <c r="AP14" i="6"/>
  <c r="AO14" i="6"/>
  <c r="AQ14" i="6" s="1"/>
  <c r="AM14" i="6"/>
  <c r="AL14" i="6"/>
  <c r="AN14" i="6" s="1"/>
  <c r="AJ14" i="6"/>
  <c r="AI14" i="6"/>
  <c r="AG14" i="6"/>
  <c r="AF14" i="6"/>
  <c r="AE14" i="6"/>
  <c r="AC14" i="6"/>
  <c r="AB14" i="6"/>
  <c r="AA14" i="6"/>
  <c r="AD14" i="6" s="1"/>
  <c r="Y14" i="6"/>
  <c r="X14" i="6"/>
  <c r="W14" i="6"/>
  <c r="U14" i="6"/>
  <c r="T14" i="6"/>
  <c r="S14" i="6"/>
  <c r="V14" i="6" s="1"/>
  <c r="Q14" i="6"/>
  <c r="P14" i="6"/>
  <c r="O14" i="6"/>
  <c r="N14" i="6"/>
  <c r="R14" i="6" s="1"/>
  <c r="L14" i="6"/>
  <c r="K14" i="6"/>
  <c r="J14" i="6"/>
  <c r="I14" i="6"/>
  <c r="H14" i="6"/>
  <c r="G14" i="6"/>
  <c r="F14" i="6"/>
  <c r="E14" i="6"/>
  <c r="M14" i="6" s="1"/>
  <c r="A14" i="6"/>
  <c r="AS13" i="6"/>
  <c r="AR13" i="6"/>
  <c r="AP13" i="6"/>
  <c r="AO13" i="6"/>
  <c r="AM13" i="6"/>
  <c r="AL13" i="6"/>
  <c r="AJ13" i="6"/>
  <c r="AI13" i="6"/>
  <c r="AG13" i="6"/>
  <c r="AF13" i="6"/>
  <c r="AE13" i="6"/>
  <c r="AC13" i="6"/>
  <c r="AB13" i="6"/>
  <c r="AD13" i="6" s="1"/>
  <c r="AA13" i="6"/>
  <c r="Y13" i="6"/>
  <c r="X13" i="6"/>
  <c r="W13" i="6"/>
  <c r="U13" i="6"/>
  <c r="T13" i="6"/>
  <c r="V13" i="6" s="1"/>
  <c r="S13" i="6"/>
  <c r="Q13" i="6"/>
  <c r="P13" i="6"/>
  <c r="O13" i="6"/>
  <c r="N13" i="6"/>
  <c r="L13" i="6"/>
  <c r="K13" i="6"/>
  <c r="J13" i="6"/>
  <c r="I13" i="6"/>
  <c r="H13" i="6"/>
  <c r="G13" i="6"/>
  <c r="F13" i="6"/>
  <c r="E13" i="6"/>
  <c r="A13" i="6"/>
  <c r="AS12" i="6"/>
  <c r="AR12" i="6"/>
  <c r="AP12" i="6"/>
  <c r="AO12" i="6"/>
  <c r="AQ12" i="6" s="1"/>
  <c r="AM12" i="6"/>
  <c r="AL12" i="6"/>
  <c r="AN12" i="6" s="1"/>
  <c r="AJ12" i="6"/>
  <c r="AI12" i="6"/>
  <c r="AG12" i="6"/>
  <c r="AF12" i="6"/>
  <c r="AE12" i="6"/>
  <c r="AC12" i="6"/>
  <c r="AB12" i="6"/>
  <c r="AA12" i="6"/>
  <c r="AD12" i="6" s="1"/>
  <c r="Y12" i="6"/>
  <c r="X12" i="6"/>
  <c r="W12" i="6"/>
  <c r="U12" i="6"/>
  <c r="T12" i="6"/>
  <c r="S12" i="6"/>
  <c r="V12" i="6" s="1"/>
  <c r="Q12" i="6"/>
  <c r="P12" i="6"/>
  <c r="O12" i="6"/>
  <c r="N12" i="6"/>
  <c r="R12" i="6" s="1"/>
  <c r="L12" i="6"/>
  <c r="K12" i="6"/>
  <c r="J12" i="6"/>
  <c r="I12" i="6"/>
  <c r="H12" i="6"/>
  <c r="G12" i="6"/>
  <c r="F12" i="6"/>
  <c r="E12" i="6"/>
  <c r="M12" i="6" s="1"/>
  <c r="A12" i="6"/>
  <c r="AS11" i="6"/>
  <c r="AR11" i="6"/>
  <c r="AP11" i="6"/>
  <c r="AO11" i="6"/>
  <c r="AM11" i="6"/>
  <c r="AL11" i="6"/>
  <c r="AJ11" i="6"/>
  <c r="AI11" i="6"/>
  <c r="AG11" i="6"/>
  <c r="AF11" i="6"/>
  <c r="AE11" i="6"/>
  <c r="AC11" i="6"/>
  <c r="AB11" i="6"/>
  <c r="AD11" i="6" s="1"/>
  <c r="AA11" i="6"/>
  <c r="Y11" i="6"/>
  <c r="X11" i="6"/>
  <c r="W11" i="6"/>
  <c r="U11" i="6"/>
  <c r="T11" i="6"/>
  <c r="V11" i="6" s="1"/>
  <c r="S11" i="6"/>
  <c r="Q11" i="6"/>
  <c r="P11" i="6"/>
  <c r="O11" i="6"/>
  <c r="N11" i="6"/>
  <c r="L11" i="6"/>
  <c r="K11" i="6"/>
  <c r="J11" i="6"/>
  <c r="I11" i="6"/>
  <c r="H11" i="6"/>
  <c r="G11" i="6"/>
  <c r="F11" i="6"/>
  <c r="E11" i="6"/>
  <c r="A11" i="6"/>
  <c r="AS10" i="6"/>
  <c r="AR10" i="6"/>
  <c r="AP10" i="6"/>
  <c r="AO10" i="6"/>
  <c r="AQ10" i="6" s="1"/>
  <c r="AM10" i="6"/>
  <c r="AL10" i="6"/>
  <c r="AN10" i="6" s="1"/>
  <c r="AJ10" i="6"/>
  <c r="AI10" i="6"/>
  <c r="AG10" i="6"/>
  <c r="AF10" i="6"/>
  <c r="AE10" i="6"/>
  <c r="AC10" i="6"/>
  <c r="AB10" i="6"/>
  <c r="AA10" i="6"/>
  <c r="AD10" i="6" s="1"/>
  <c r="Y10" i="6"/>
  <c r="X10" i="6"/>
  <c r="W10" i="6"/>
  <c r="U10" i="6"/>
  <c r="T10" i="6"/>
  <c r="S10" i="6"/>
  <c r="V10" i="6" s="1"/>
  <c r="Q10" i="6"/>
  <c r="P10" i="6"/>
  <c r="O10" i="6"/>
  <c r="N10" i="6"/>
  <c r="R10" i="6" s="1"/>
  <c r="L10" i="6"/>
  <c r="K10" i="6"/>
  <c r="J10" i="6"/>
  <c r="I10" i="6"/>
  <c r="H10" i="6"/>
  <c r="G10" i="6"/>
  <c r="F10" i="6"/>
  <c r="E10" i="6"/>
  <c r="M10" i="6" s="1"/>
  <c r="A10" i="6"/>
  <c r="AS9" i="6"/>
  <c r="AR9" i="6"/>
  <c r="AP9" i="6"/>
  <c r="AO9" i="6"/>
  <c r="AM9" i="6"/>
  <c r="AL9" i="6"/>
  <c r="AJ9" i="6"/>
  <c r="AI9" i="6"/>
  <c r="AG9" i="6"/>
  <c r="AF9" i="6"/>
  <c r="AE9" i="6"/>
  <c r="AC9" i="6"/>
  <c r="AB9" i="6"/>
  <c r="AD9" i="6" s="1"/>
  <c r="AA9" i="6"/>
  <c r="Y9" i="6"/>
  <c r="X9" i="6"/>
  <c r="W9" i="6"/>
  <c r="U9" i="6"/>
  <c r="T9" i="6"/>
  <c r="V9" i="6" s="1"/>
  <c r="S9" i="6"/>
  <c r="Q9" i="6"/>
  <c r="P9" i="6"/>
  <c r="O9" i="6"/>
  <c r="N9" i="6"/>
  <c r="L9" i="6"/>
  <c r="K9" i="6"/>
  <c r="J9" i="6"/>
  <c r="I9" i="6"/>
  <c r="H9" i="6"/>
  <c r="G9" i="6"/>
  <c r="F9" i="6"/>
  <c r="E9" i="6"/>
  <c r="A9" i="6"/>
  <c r="AS8" i="6"/>
  <c r="AR8" i="6"/>
  <c r="AP8" i="6"/>
  <c r="AO8" i="6"/>
  <c r="AQ8" i="6" s="1"/>
  <c r="AM8" i="6"/>
  <c r="AL8" i="6"/>
  <c r="AN8" i="6" s="1"/>
  <c r="AJ8" i="6"/>
  <c r="AI8" i="6"/>
  <c r="AG8" i="6"/>
  <c r="AF8" i="6"/>
  <c r="AE8" i="6"/>
  <c r="AC8" i="6"/>
  <c r="AB8" i="6"/>
  <c r="AA8" i="6"/>
  <c r="AD8" i="6" s="1"/>
  <c r="Y8" i="6"/>
  <c r="X8" i="6"/>
  <c r="W8" i="6"/>
  <c r="U8" i="6"/>
  <c r="T8" i="6"/>
  <c r="S8" i="6"/>
  <c r="V8" i="6" s="1"/>
  <c r="Q8" i="6"/>
  <c r="P8" i="6"/>
  <c r="O8" i="6"/>
  <c r="N8" i="6"/>
  <c r="R8" i="6" s="1"/>
  <c r="L8" i="6"/>
  <c r="K8" i="6"/>
  <c r="J8" i="6"/>
  <c r="I8" i="6"/>
  <c r="H8" i="6"/>
  <c r="G8" i="6"/>
  <c r="F8" i="6"/>
  <c r="E8" i="6"/>
  <c r="M8" i="6" s="1"/>
  <c r="A8" i="6"/>
  <c r="AS7" i="6"/>
  <c r="AR7" i="6"/>
  <c r="AP7" i="6"/>
  <c r="AO7" i="6"/>
  <c r="AM7" i="6"/>
  <c r="AL7" i="6"/>
  <c r="AJ7" i="6"/>
  <c r="AI7" i="6"/>
  <c r="AG7" i="6"/>
  <c r="AF7" i="6"/>
  <c r="AE7" i="6"/>
  <c r="AC7" i="6"/>
  <c r="AB7" i="6"/>
  <c r="AD7" i="6" s="1"/>
  <c r="AA7" i="6"/>
  <c r="Y7" i="6"/>
  <c r="X7" i="6"/>
  <c r="W7" i="6"/>
  <c r="U7" i="6"/>
  <c r="T7" i="6"/>
  <c r="V7" i="6" s="1"/>
  <c r="S7" i="6"/>
  <c r="Q7" i="6"/>
  <c r="P7" i="6"/>
  <c r="O7" i="6"/>
  <c r="N7" i="6"/>
  <c r="L7" i="6"/>
  <c r="K7" i="6"/>
  <c r="J7" i="6"/>
  <c r="I7" i="6"/>
  <c r="H7" i="6"/>
  <c r="G7" i="6"/>
  <c r="F7" i="6"/>
  <c r="E7" i="6"/>
  <c r="A7" i="6"/>
  <c r="AS6" i="6"/>
  <c r="AR6" i="6"/>
  <c r="AP6" i="6"/>
  <c r="AO6" i="6"/>
  <c r="AQ6" i="6" s="1"/>
  <c r="AM6" i="6"/>
  <c r="AL6" i="6"/>
  <c r="AN6" i="6" s="1"/>
  <c r="AJ6" i="6"/>
  <c r="AI6" i="6"/>
  <c r="AG6" i="6"/>
  <c r="AF6" i="6"/>
  <c r="AF1" i="6" s="1"/>
  <c r="AE6" i="6"/>
  <c r="AC6" i="6"/>
  <c r="AC1" i="6" s="1"/>
  <c r="AB6" i="6"/>
  <c r="AA6" i="6"/>
  <c r="AD6" i="6" s="1"/>
  <c r="Y6" i="6"/>
  <c r="X6" i="6"/>
  <c r="W6" i="6"/>
  <c r="U6" i="6"/>
  <c r="T6" i="6"/>
  <c r="S6" i="6"/>
  <c r="V6" i="6" s="1"/>
  <c r="Q6" i="6"/>
  <c r="P6" i="6"/>
  <c r="O6" i="6"/>
  <c r="N6" i="6"/>
  <c r="R6" i="6" s="1"/>
  <c r="L6" i="6"/>
  <c r="K6" i="6"/>
  <c r="J6" i="6"/>
  <c r="I6" i="6"/>
  <c r="H6" i="6"/>
  <c r="G6" i="6"/>
  <c r="F6" i="6"/>
  <c r="E6" i="6"/>
  <c r="M6" i="6" s="1"/>
  <c r="A6" i="6"/>
  <c r="AS5" i="6"/>
  <c r="AS502" i="6" s="1"/>
  <c r="AR5" i="6"/>
  <c r="AP5" i="6"/>
  <c r="AP502" i="6" s="1"/>
  <c r="AO5" i="6"/>
  <c r="AM5" i="6"/>
  <c r="AM502" i="6" s="1"/>
  <c r="AL5" i="6"/>
  <c r="AJ5" i="6"/>
  <c r="AJ1" i="6" s="1"/>
  <c r="AI5" i="6"/>
  <c r="AG5" i="6"/>
  <c r="AF5" i="6"/>
  <c r="AE5" i="6"/>
  <c r="AE502" i="6" s="1"/>
  <c r="AC5" i="6"/>
  <c r="AB5" i="6"/>
  <c r="AB502" i="6" s="1"/>
  <c r="AA5" i="6"/>
  <c r="Y5" i="6"/>
  <c r="X5" i="6"/>
  <c r="W5" i="6"/>
  <c r="W502" i="6" s="1"/>
  <c r="U5" i="6"/>
  <c r="T5" i="6"/>
  <c r="T502" i="6" s="1"/>
  <c r="S5" i="6"/>
  <c r="Q5" i="6"/>
  <c r="Q502" i="6" s="1"/>
  <c r="P5" i="6"/>
  <c r="O5" i="6"/>
  <c r="O502" i="6" s="1"/>
  <c r="N5" i="6"/>
  <c r="L5" i="6"/>
  <c r="L502" i="6" s="1"/>
  <c r="K5" i="6"/>
  <c r="J5" i="6"/>
  <c r="J502" i="6" s="1"/>
  <c r="I5" i="6"/>
  <c r="H5" i="6"/>
  <c r="H502" i="6" s="1"/>
  <c r="G5" i="6"/>
  <c r="F5" i="6"/>
  <c r="F502" i="6" s="1"/>
  <c r="E5" i="6"/>
  <c r="A5" i="6"/>
  <c r="AR1" i="6"/>
  <c r="AO1" i="6"/>
  <c r="AL1" i="6"/>
  <c r="AI1" i="6"/>
  <c r="AE1" i="6"/>
  <c r="AB1" i="6"/>
  <c r="X1" i="6"/>
  <c r="U1" i="6"/>
  <c r="S1" i="6"/>
  <c r="P1" i="6"/>
  <c r="N1" i="6"/>
  <c r="K1" i="6"/>
  <c r="I1" i="6"/>
  <c r="G1" i="6"/>
  <c r="E1" i="6"/>
  <c r="F1" i="6" l="1"/>
  <c r="H1" i="6"/>
  <c r="J1" i="6"/>
  <c r="L1" i="6"/>
  <c r="O1" i="6"/>
  <c r="Q1" i="6"/>
  <c r="T1" i="6"/>
  <c r="W1" i="6"/>
  <c r="AA1" i="6"/>
  <c r="AM1" i="6"/>
  <c r="AP1" i="6"/>
  <c r="AS1" i="6"/>
  <c r="E502" i="6"/>
  <c r="G502" i="6"/>
  <c r="I502" i="6"/>
  <c r="K502" i="6"/>
  <c r="N502" i="6"/>
  <c r="P502" i="6"/>
  <c r="S502" i="6"/>
  <c r="X502" i="6"/>
  <c r="AA502" i="6"/>
  <c r="AF502" i="6"/>
  <c r="AL502" i="6"/>
  <c r="AO502" i="6"/>
  <c r="AR502" i="6"/>
  <c r="Z10" i="6"/>
  <c r="AH10" i="6"/>
  <c r="M11" i="6"/>
  <c r="R11" i="6"/>
  <c r="AN11" i="6"/>
  <c r="AQ11" i="6"/>
  <c r="Z12" i="6"/>
  <c r="AH12" i="6"/>
  <c r="M13" i="6"/>
  <c r="Z14" i="6"/>
  <c r="AH14" i="6"/>
  <c r="M15" i="6"/>
  <c r="R15" i="6"/>
  <c r="AN15" i="6"/>
  <c r="AQ15" i="6"/>
  <c r="Z16" i="6"/>
  <c r="AH16" i="6"/>
  <c r="M17" i="6"/>
  <c r="R17" i="6"/>
  <c r="AN17" i="6"/>
  <c r="AQ17" i="6"/>
  <c r="Z18" i="6"/>
  <c r="AH18" i="6"/>
  <c r="M19" i="6"/>
  <c r="R19" i="6"/>
  <c r="V19" i="6"/>
  <c r="AD19" i="6"/>
  <c r="AN19" i="6"/>
  <c r="AQ19" i="6"/>
  <c r="Z20" i="6"/>
  <c r="R21" i="6"/>
  <c r="V21" i="6"/>
  <c r="AD21" i="6"/>
  <c r="AN21" i="6"/>
  <c r="AQ21" i="6"/>
  <c r="Z22" i="6"/>
  <c r="AH22" i="6"/>
  <c r="M23" i="6"/>
  <c r="M25" i="6"/>
  <c r="R25" i="6"/>
  <c r="V25" i="6"/>
  <c r="AD25" i="6"/>
  <c r="AN25" i="6"/>
  <c r="AQ25" i="6"/>
  <c r="AD26" i="6"/>
  <c r="M27" i="6"/>
  <c r="R27" i="6"/>
  <c r="V27" i="6"/>
  <c r="AD27" i="6"/>
  <c r="AN27" i="6"/>
  <c r="AQ27" i="6"/>
  <c r="Z28" i="6"/>
  <c r="M29" i="6"/>
  <c r="V31" i="6"/>
  <c r="AD31" i="6"/>
  <c r="AN31" i="6"/>
  <c r="AQ31" i="6"/>
  <c r="Z32" i="6"/>
  <c r="AH32" i="6"/>
  <c r="M33" i="6"/>
  <c r="R33" i="6"/>
  <c r="V33" i="6"/>
  <c r="AD33" i="6"/>
  <c r="AN33" i="6"/>
  <c r="AQ33" i="6"/>
  <c r="Z34" i="6"/>
  <c r="AH34" i="6"/>
  <c r="M35" i="6"/>
  <c r="R35" i="6"/>
  <c r="V35" i="6"/>
  <c r="AN35" i="6"/>
  <c r="AQ35" i="6"/>
  <c r="Z36" i="6"/>
  <c r="M37" i="6"/>
  <c r="R37" i="6"/>
  <c r="V37" i="6"/>
  <c r="AD37" i="6"/>
  <c r="AN37" i="6"/>
  <c r="AQ37" i="6"/>
  <c r="Z38" i="6"/>
  <c r="AH38" i="6"/>
  <c r="R39" i="6"/>
  <c r="V39" i="6"/>
  <c r="AD39" i="6"/>
  <c r="AN39" i="6"/>
  <c r="AQ39" i="6"/>
  <c r="Z40" i="6"/>
  <c r="AD40" i="6"/>
  <c r="M41" i="6"/>
  <c r="R41" i="6"/>
  <c r="V41" i="6"/>
  <c r="AD41" i="6"/>
  <c r="AH42" i="6"/>
  <c r="M43" i="6"/>
  <c r="R43" i="6"/>
  <c r="V43" i="6"/>
  <c r="AD43" i="6"/>
  <c r="AN43" i="6"/>
  <c r="AQ43" i="6"/>
  <c r="Z44" i="6"/>
  <c r="M45" i="6"/>
  <c r="R45" i="6"/>
  <c r="V45" i="6"/>
  <c r="AD45" i="6"/>
  <c r="AN45" i="6"/>
  <c r="AQ45" i="6"/>
  <c r="AD46" i="6"/>
  <c r="M47" i="6"/>
  <c r="R47" i="6"/>
  <c r="V47" i="6"/>
  <c r="AD47" i="6"/>
  <c r="AN47" i="6"/>
  <c r="AQ47" i="6"/>
  <c r="Z48" i="6"/>
  <c r="AD48" i="6"/>
  <c r="M49" i="6"/>
  <c r="Z50" i="6"/>
  <c r="M51" i="6"/>
  <c r="R51" i="6"/>
  <c r="V51" i="6"/>
  <c r="AD51" i="6"/>
  <c r="AN51" i="6"/>
  <c r="AQ51" i="6"/>
  <c r="Z52" i="6"/>
  <c r="V53" i="6"/>
  <c r="AD53" i="6"/>
  <c r="AN53" i="6"/>
  <c r="AQ53" i="6"/>
  <c r="Z54" i="6"/>
  <c r="AH54" i="6"/>
  <c r="M55" i="6"/>
  <c r="R55" i="6"/>
  <c r="V55" i="6"/>
  <c r="AD55" i="6"/>
  <c r="AN55" i="6"/>
  <c r="AQ55" i="6"/>
  <c r="M57" i="6"/>
  <c r="R57" i="6"/>
  <c r="V57" i="6"/>
  <c r="AD57" i="6"/>
  <c r="AN57" i="6"/>
  <c r="AQ57" i="6"/>
  <c r="Z58" i="6"/>
  <c r="M59" i="6"/>
  <c r="Z60" i="6"/>
  <c r="AD60" i="6"/>
  <c r="R61" i="6"/>
  <c r="V61" i="6"/>
  <c r="AD61" i="6"/>
  <c r="AN61" i="6"/>
  <c r="AQ61" i="6"/>
  <c r="Z62" i="6"/>
  <c r="AH62" i="6"/>
  <c r="AN63" i="6"/>
  <c r="AQ63" i="6"/>
  <c r="Z64" i="6"/>
  <c r="M65" i="6"/>
  <c r="M73" i="6"/>
  <c r="R73" i="6"/>
  <c r="V73" i="6"/>
  <c r="AD73" i="6"/>
  <c r="AN73" i="6"/>
  <c r="AQ73" i="6"/>
  <c r="Z74" i="6"/>
  <c r="M75" i="6"/>
  <c r="R75" i="6"/>
  <c r="V75" i="6"/>
  <c r="AD75" i="6"/>
  <c r="AN75" i="6"/>
  <c r="AQ75" i="6"/>
  <c r="AD76" i="6"/>
  <c r="M77" i="6"/>
  <c r="R77" i="6"/>
  <c r="V77" i="6"/>
  <c r="AD77" i="6"/>
  <c r="AN77" i="6"/>
  <c r="AQ77" i="6"/>
  <c r="Z78" i="6"/>
  <c r="AN79" i="6"/>
  <c r="AQ79" i="6"/>
  <c r="AD80" i="6"/>
  <c r="M81" i="6"/>
  <c r="R81" i="6"/>
  <c r="V81" i="6"/>
  <c r="AD81" i="6"/>
  <c r="AN81" i="6"/>
  <c r="AQ81" i="6"/>
  <c r="V82" i="6"/>
  <c r="AD82" i="6"/>
  <c r="M83" i="6"/>
  <c r="R83" i="6"/>
  <c r="V83" i="6"/>
  <c r="AD83" i="6"/>
  <c r="AN83" i="6"/>
  <c r="AQ83" i="6"/>
  <c r="Z84" i="6"/>
  <c r="AD84" i="6"/>
  <c r="M85" i="6"/>
  <c r="R85" i="6"/>
  <c r="V85" i="6"/>
  <c r="AD85" i="6"/>
  <c r="AN85" i="6"/>
  <c r="AQ85" i="6"/>
  <c r="AD86" i="6"/>
  <c r="M87" i="6"/>
  <c r="R87" i="6"/>
  <c r="V87" i="6"/>
  <c r="AD87" i="6"/>
  <c r="AN87" i="6"/>
  <c r="AQ87" i="6"/>
  <c r="AD88" i="6"/>
  <c r="M89" i="6"/>
  <c r="R89" i="6"/>
  <c r="V89" i="6"/>
  <c r="AD89" i="6"/>
  <c r="AN89" i="6"/>
  <c r="AQ89" i="6"/>
  <c r="Z90" i="6"/>
  <c r="AH90" i="6"/>
  <c r="M91" i="6"/>
  <c r="R91" i="6"/>
  <c r="V91" i="6"/>
  <c r="AD91" i="6"/>
  <c r="AN91" i="6"/>
  <c r="AQ91" i="6"/>
  <c r="Z92" i="6"/>
  <c r="AH92" i="6"/>
  <c r="M93" i="6"/>
  <c r="R93" i="6"/>
  <c r="Z93" i="6"/>
  <c r="AH93" i="6"/>
  <c r="AN93" i="6"/>
  <c r="AQ93" i="6"/>
  <c r="Z94" i="6"/>
  <c r="AH94" i="6"/>
  <c r="M95" i="6"/>
  <c r="R95" i="6"/>
  <c r="Z95" i="6"/>
  <c r="AH95" i="6"/>
  <c r="AN95" i="6"/>
  <c r="AQ95" i="6"/>
  <c r="Z96" i="6"/>
  <c r="AH96" i="6"/>
  <c r="M97" i="6"/>
  <c r="R97" i="6"/>
  <c r="Z97" i="6"/>
  <c r="AH97" i="6"/>
  <c r="AN97" i="6"/>
  <c r="AQ97" i="6"/>
  <c r="Z98" i="6"/>
  <c r="AH98" i="6"/>
  <c r="M99" i="6"/>
  <c r="R99" i="6"/>
  <c r="Z99" i="6"/>
  <c r="AH99" i="6"/>
  <c r="AN99" i="6"/>
  <c r="AQ99" i="6"/>
  <c r="Z100" i="6"/>
  <c r="AH100" i="6"/>
  <c r="M101" i="6"/>
  <c r="R101" i="6"/>
  <c r="Z101" i="6"/>
  <c r="AH101" i="6"/>
  <c r="AN101" i="6"/>
  <c r="AQ101" i="6"/>
  <c r="Z102" i="6"/>
  <c r="AH102" i="6"/>
  <c r="M103" i="6"/>
  <c r="R103" i="6"/>
  <c r="Z103" i="6"/>
  <c r="AH103" i="6"/>
  <c r="AN103" i="6"/>
  <c r="AQ103" i="6"/>
  <c r="Z104" i="6"/>
  <c r="AH104" i="6"/>
  <c r="M105" i="6"/>
  <c r="R105" i="6"/>
  <c r="Z105" i="6"/>
  <c r="AH105" i="6"/>
  <c r="AN105" i="6"/>
  <c r="AQ105" i="6"/>
  <c r="Z106" i="6"/>
  <c r="AH106" i="6"/>
  <c r="M107" i="6"/>
  <c r="R107" i="6"/>
  <c r="Z107" i="6"/>
  <c r="AH107" i="6"/>
  <c r="AN107" i="6"/>
  <c r="AQ107" i="6"/>
  <c r="Z108" i="6"/>
  <c r="M109" i="6"/>
  <c r="R109" i="6"/>
  <c r="V109" i="6"/>
  <c r="AD109" i="6"/>
  <c r="AN109" i="6"/>
  <c r="AQ109" i="6"/>
  <c r="Z110" i="6"/>
  <c r="AH110" i="6"/>
  <c r="M111" i="6"/>
  <c r="R111" i="6"/>
  <c r="V111" i="6"/>
  <c r="AD111" i="6"/>
  <c r="AN111" i="6"/>
  <c r="AQ111" i="6"/>
  <c r="Z112" i="6"/>
  <c r="AH112" i="6"/>
  <c r="M113" i="6"/>
  <c r="R113" i="6"/>
  <c r="V113" i="6"/>
  <c r="AD113" i="6"/>
  <c r="AN113" i="6"/>
  <c r="AQ113" i="6"/>
  <c r="AD114" i="6"/>
  <c r="M115" i="6"/>
  <c r="R115" i="6"/>
  <c r="V115" i="6"/>
  <c r="AD115" i="6"/>
  <c r="AN115" i="6"/>
  <c r="AQ115" i="6"/>
  <c r="AD116" i="6"/>
  <c r="M117" i="6"/>
  <c r="R117" i="6"/>
  <c r="V117" i="6"/>
  <c r="AD117" i="6"/>
  <c r="AN117" i="6"/>
  <c r="AQ117" i="6"/>
  <c r="V118" i="6"/>
  <c r="AD118" i="6"/>
  <c r="M119" i="6"/>
  <c r="R119" i="6"/>
  <c r="V119" i="6"/>
  <c r="AD119" i="6"/>
  <c r="AN119" i="6"/>
  <c r="AQ119" i="6"/>
  <c r="V120" i="6"/>
  <c r="AD120" i="6"/>
  <c r="M121" i="6"/>
  <c r="R121" i="6"/>
  <c r="V121" i="6"/>
  <c r="AD121" i="6"/>
  <c r="AN121" i="6"/>
  <c r="AQ121" i="6"/>
  <c r="Z122" i="6"/>
  <c r="AH122" i="6"/>
  <c r="M123" i="6"/>
  <c r="R123" i="6"/>
  <c r="V123" i="6"/>
  <c r="AD123" i="6"/>
  <c r="AN123" i="6"/>
  <c r="AQ123" i="6"/>
  <c r="Z124" i="6"/>
  <c r="AH124" i="6"/>
  <c r="M125" i="6"/>
  <c r="R125" i="6"/>
  <c r="V125" i="6"/>
  <c r="AD125" i="6"/>
  <c r="AN125" i="6"/>
  <c r="AQ125" i="6"/>
  <c r="Z126" i="6"/>
  <c r="AH126" i="6"/>
  <c r="M127" i="6"/>
  <c r="R127" i="6"/>
  <c r="V127" i="6"/>
  <c r="AD127" i="6"/>
  <c r="AN127" i="6"/>
  <c r="AQ127" i="6"/>
  <c r="Z128" i="6"/>
  <c r="AH128" i="6"/>
  <c r="M129" i="6"/>
  <c r="R129" i="6"/>
  <c r="V129" i="6"/>
  <c r="AD129" i="6"/>
  <c r="AN129" i="6"/>
  <c r="AQ129" i="6"/>
  <c r="Z130" i="6"/>
  <c r="AH130" i="6"/>
  <c r="M131" i="6"/>
  <c r="R131" i="6"/>
  <c r="V131" i="6"/>
  <c r="AD131" i="6"/>
  <c r="AN131" i="6"/>
  <c r="AQ131" i="6"/>
  <c r="Z132" i="6"/>
  <c r="AH132" i="6"/>
  <c r="M133" i="6"/>
  <c r="R133" i="6"/>
  <c r="V133" i="6"/>
  <c r="Z133" i="6"/>
  <c r="AH133" i="6"/>
  <c r="AN133" i="6"/>
  <c r="AQ133" i="6"/>
  <c r="Z134" i="6"/>
  <c r="AH134" i="6"/>
  <c r="M135" i="6"/>
  <c r="R135" i="6"/>
  <c r="V135" i="6"/>
  <c r="AD135" i="6"/>
  <c r="AH135" i="6"/>
  <c r="AN135" i="6"/>
  <c r="AQ135" i="6"/>
  <c r="Z136" i="6"/>
  <c r="AH136" i="6"/>
  <c r="M137" i="6"/>
  <c r="R137" i="6"/>
  <c r="V137" i="6"/>
  <c r="Z137" i="6"/>
  <c r="AH137" i="6"/>
  <c r="AN137" i="6"/>
  <c r="AQ137" i="6"/>
  <c r="Z138" i="6"/>
  <c r="AH138" i="6"/>
  <c r="M139" i="6"/>
  <c r="R139" i="6"/>
  <c r="V139" i="6"/>
  <c r="AH139" i="6"/>
  <c r="AN139" i="6"/>
  <c r="AQ139" i="6"/>
  <c r="Z140" i="6"/>
  <c r="AH140" i="6"/>
  <c r="M141" i="6"/>
  <c r="R141" i="6"/>
  <c r="V141" i="6"/>
  <c r="AH141" i="6"/>
  <c r="AN141" i="6"/>
  <c r="AQ141" i="6"/>
  <c r="Z142" i="6"/>
  <c r="AH142" i="6"/>
  <c r="M143" i="6"/>
  <c r="R143" i="6"/>
  <c r="Z143" i="6"/>
  <c r="AH143" i="6"/>
  <c r="AN143" i="6"/>
  <c r="AQ143" i="6"/>
  <c r="Z144" i="6"/>
  <c r="AH144" i="6"/>
  <c r="M145" i="6"/>
  <c r="R145" i="6"/>
  <c r="V145" i="6"/>
  <c r="AD145" i="6"/>
  <c r="AN145" i="6"/>
  <c r="AQ145" i="6"/>
  <c r="Z146" i="6"/>
  <c r="AH146" i="6"/>
  <c r="M147" i="6"/>
  <c r="R147" i="6"/>
  <c r="V147" i="6"/>
  <c r="AD147" i="6"/>
  <c r="AH147" i="6"/>
  <c r="AN147" i="6"/>
  <c r="AQ147" i="6"/>
  <c r="Z148" i="6"/>
  <c r="AH148" i="6"/>
  <c r="M149" i="6"/>
  <c r="R149" i="6"/>
  <c r="V149" i="6"/>
  <c r="Z149" i="6"/>
  <c r="AH149" i="6"/>
  <c r="AN149" i="6"/>
  <c r="AQ149" i="6"/>
  <c r="Z150" i="6"/>
  <c r="AH150" i="6"/>
  <c r="M151" i="6"/>
  <c r="R151" i="6"/>
  <c r="V151" i="6"/>
  <c r="AD151" i="6"/>
  <c r="AH151" i="6"/>
  <c r="AN151" i="6"/>
  <c r="AQ151" i="6"/>
  <c r="Z152" i="6"/>
  <c r="AH152" i="6"/>
  <c r="M153" i="6"/>
  <c r="R153" i="6"/>
  <c r="V153" i="6"/>
  <c r="AD153" i="6"/>
  <c r="AH153" i="6"/>
  <c r="AN153" i="6"/>
  <c r="AQ153" i="6"/>
  <c r="Z154" i="6"/>
  <c r="AH154" i="6"/>
  <c r="M155" i="6"/>
  <c r="R155" i="6"/>
  <c r="V155" i="6"/>
  <c r="AH155" i="6"/>
  <c r="AN155" i="6"/>
  <c r="AQ155" i="6"/>
  <c r="Z156" i="6"/>
  <c r="AH156" i="6"/>
  <c r="M157" i="6"/>
  <c r="R157" i="6"/>
  <c r="V157" i="6"/>
  <c r="AD157" i="6"/>
  <c r="AH157" i="6"/>
  <c r="AN157" i="6"/>
  <c r="AQ157" i="6"/>
  <c r="Z158" i="6"/>
  <c r="AH158" i="6"/>
  <c r="M159" i="6"/>
  <c r="R159" i="6"/>
  <c r="V159" i="6"/>
  <c r="Z159" i="6"/>
  <c r="AH159" i="6"/>
  <c r="AN159" i="6"/>
  <c r="AQ159" i="6"/>
  <c r="Z160" i="6"/>
  <c r="AH160" i="6"/>
  <c r="M161" i="6"/>
  <c r="R161" i="6"/>
  <c r="V161" i="6"/>
  <c r="AD161" i="6"/>
  <c r="AN161" i="6"/>
  <c r="AQ161" i="6"/>
  <c r="Z162" i="6"/>
  <c r="AH162" i="6"/>
  <c r="M163" i="6"/>
  <c r="R163" i="6"/>
  <c r="V163" i="6"/>
  <c r="AD163" i="6"/>
  <c r="AN163" i="6"/>
  <c r="AQ163" i="6"/>
  <c r="Z164" i="6"/>
  <c r="AH164" i="6"/>
  <c r="M165" i="6"/>
  <c r="R165" i="6"/>
  <c r="V165" i="6"/>
  <c r="AH165" i="6"/>
  <c r="AN165" i="6"/>
  <c r="AQ165" i="6"/>
  <c r="Z166" i="6"/>
  <c r="AH166" i="6"/>
  <c r="M167" i="6"/>
  <c r="R167" i="6"/>
  <c r="V167" i="6"/>
  <c r="AH167" i="6"/>
  <c r="AN167" i="6"/>
  <c r="AQ167" i="6"/>
  <c r="Z168" i="6"/>
  <c r="AH168" i="6"/>
  <c r="M169" i="6"/>
  <c r="R169" i="6"/>
  <c r="V169" i="6"/>
  <c r="AD169" i="6"/>
  <c r="AH169" i="6"/>
  <c r="AN169" i="6"/>
  <c r="AQ169" i="6"/>
  <c r="Z170" i="6"/>
  <c r="AH170" i="6"/>
  <c r="M171" i="6"/>
  <c r="R171" i="6"/>
  <c r="V171" i="6"/>
  <c r="Z171" i="6"/>
  <c r="AH171" i="6"/>
  <c r="AN171" i="6"/>
  <c r="AQ171" i="6"/>
  <c r="Z172" i="6"/>
  <c r="AH172" i="6"/>
  <c r="M173" i="6"/>
  <c r="R173" i="6"/>
  <c r="V173" i="6"/>
  <c r="AD173" i="6"/>
  <c r="AN173" i="6"/>
  <c r="AQ173" i="6"/>
  <c r="Z174" i="6"/>
  <c r="AH174" i="6"/>
  <c r="M175" i="6"/>
  <c r="R175" i="6"/>
  <c r="Z175" i="6"/>
  <c r="AH175" i="6"/>
  <c r="AN175" i="6"/>
  <c r="AQ175" i="6"/>
  <c r="Z176" i="6"/>
  <c r="AH176" i="6"/>
  <c r="M177" i="6"/>
  <c r="R177" i="6"/>
  <c r="Z177" i="6"/>
  <c r="AH177" i="6"/>
  <c r="AN177" i="6"/>
  <c r="AQ177" i="6"/>
  <c r="Z178" i="6"/>
  <c r="AH178" i="6"/>
  <c r="M179" i="6"/>
  <c r="R179" i="6"/>
  <c r="AD179" i="6"/>
  <c r="AH179" i="6"/>
  <c r="AN179" i="6"/>
  <c r="AQ179" i="6"/>
  <c r="Z180" i="6"/>
  <c r="AH180" i="6"/>
  <c r="M181" i="6"/>
  <c r="R181" i="6"/>
  <c r="V181" i="6"/>
  <c r="Z181" i="6"/>
  <c r="AH181" i="6"/>
  <c r="AN181" i="6"/>
  <c r="AQ181" i="6"/>
  <c r="Z182" i="6"/>
  <c r="AH182" i="6"/>
  <c r="M183" i="6"/>
  <c r="R183" i="6"/>
  <c r="V183" i="6"/>
  <c r="AD183" i="6"/>
  <c r="AH183" i="6"/>
  <c r="AN183" i="6"/>
  <c r="AQ183" i="6"/>
  <c r="Z184" i="6"/>
  <c r="AH184" i="6"/>
  <c r="M185" i="6"/>
  <c r="R185" i="6"/>
  <c r="V185" i="6"/>
  <c r="AD185" i="6"/>
  <c r="AN185" i="6"/>
  <c r="AQ185" i="6"/>
  <c r="Z186" i="6"/>
  <c r="AH186" i="6"/>
  <c r="M187" i="6"/>
  <c r="R187" i="6"/>
  <c r="V187" i="6"/>
  <c r="Z187" i="6"/>
  <c r="AH187" i="6"/>
  <c r="AN187" i="6"/>
  <c r="AQ187" i="6"/>
  <c r="Z188" i="6"/>
  <c r="AH188" i="6"/>
  <c r="M189" i="6"/>
  <c r="R189" i="6"/>
  <c r="V189" i="6"/>
  <c r="AD189" i="6"/>
  <c r="AN189" i="6"/>
  <c r="AQ189" i="6"/>
  <c r="Z190" i="6"/>
  <c r="AH190" i="6"/>
  <c r="M191" i="6"/>
  <c r="R191" i="6"/>
  <c r="V191" i="6"/>
  <c r="Z191" i="6"/>
  <c r="AH191" i="6"/>
  <c r="AN191" i="6"/>
  <c r="AQ191" i="6"/>
  <c r="Z192" i="6"/>
  <c r="AH192" i="6"/>
  <c r="M193" i="6"/>
  <c r="R193" i="6"/>
  <c r="Z193" i="6"/>
  <c r="AH193" i="6"/>
  <c r="AN193" i="6"/>
  <c r="AQ193" i="6"/>
  <c r="Z194" i="6"/>
  <c r="AH194" i="6"/>
  <c r="M195" i="6"/>
  <c r="R195" i="6"/>
  <c r="Z195" i="6"/>
  <c r="AH195" i="6"/>
  <c r="AN195" i="6"/>
  <c r="AQ195" i="6"/>
  <c r="Z196" i="6"/>
  <c r="AH196" i="6"/>
  <c r="M197" i="6"/>
  <c r="R197" i="6"/>
  <c r="Z197" i="6"/>
  <c r="AH197" i="6"/>
  <c r="AN197" i="6"/>
  <c r="AQ197" i="6"/>
  <c r="Z198" i="6"/>
  <c r="AH198" i="6"/>
  <c r="M199" i="6"/>
  <c r="R199" i="6"/>
  <c r="V199" i="6"/>
  <c r="AH199" i="6"/>
  <c r="AN199" i="6"/>
  <c r="AQ199" i="6"/>
  <c r="Z200" i="6"/>
  <c r="AH200" i="6"/>
  <c r="M201" i="6"/>
  <c r="R201" i="6"/>
  <c r="V201" i="6"/>
  <c r="AD201" i="6"/>
  <c r="AN201" i="6"/>
  <c r="AQ201" i="6"/>
  <c r="Z202" i="6"/>
  <c r="AH202" i="6"/>
  <c r="M203" i="6"/>
  <c r="R203" i="6"/>
  <c r="V203" i="6"/>
  <c r="AH203" i="6"/>
  <c r="AN203" i="6"/>
  <c r="AQ203" i="6"/>
  <c r="Z204" i="6"/>
  <c r="AH204" i="6"/>
  <c r="M205" i="6"/>
  <c r="R205" i="6"/>
  <c r="V205" i="6"/>
  <c r="AD205" i="6"/>
  <c r="AN205" i="6"/>
  <c r="AQ205" i="6"/>
  <c r="Z206" i="6"/>
  <c r="AH206" i="6"/>
  <c r="M207" i="6"/>
  <c r="R207" i="6"/>
  <c r="V207" i="6"/>
  <c r="AD207" i="6"/>
  <c r="AN207" i="6"/>
  <c r="AQ207" i="6"/>
  <c r="Z208" i="6"/>
  <c r="AH208" i="6"/>
  <c r="M209" i="6"/>
  <c r="R209" i="6"/>
  <c r="V209" i="6"/>
  <c r="AH209" i="6"/>
  <c r="AN209" i="6"/>
  <c r="AQ209" i="6"/>
  <c r="Z210" i="6"/>
  <c r="AH210" i="6"/>
  <c r="M211" i="6"/>
  <c r="R211" i="6"/>
  <c r="V211" i="6"/>
  <c r="AD211" i="6"/>
  <c r="AH211" i="6"/>
  <c r="AN211" i="6"/>
  <c r="AQ211" i="6"/>
  <c r="Z212" i="6"/>
  <c r="AH212" i="6"/>
  <c r="M213" i="6"/>
  <c r="R213" i="6"/>
  <c r="V213" i="6"/>
  <c r="AD213" i="6"/>
  <c r="AN213" i="6"/>
  <c r="AQ213" i="6"/>
  <c r="Z214" i="6"/>
  <c r="M215" i="6"/>
  <c r="R215" i="6"/>
  <c r="V215" i="6"/>
  <c r="AD215" i="6"/>
  <c r="AN215" i="6"/>
  <c r="AQ215" i="6"/>
  <c r="Z216" i="6"/>
  <c r="AH216" i="6"/>
  <c r="M217" i="6"/>
  <c r="R217" i="6"/>
  <c r="V217" i="6"/>
  <c r="AD217" i="6"/>
  <c r="AN217" i="6"/>
  <c r="AQ217" i="6"/>
  <c r="Z218" i="6"/>
  <c r="AD218" i="6"/>
  <c r="AH218" i="6"/>
  <c r="M219" i="6"/>
  <c r="R219" i="6"/>
  <c r="Z219" i="6"/>
  <c r="AH219" i="6"/>
  <c r="AN219" i="6"/>
  <c r="AQ219" i="6"/>
  <c r="Z220" i="6"/>
  <c r="AH220" i="6"/>
  <c r="M221" i="6"/>
  <c r="R221" i="6"/>
  <c r="Z221" i="6"/>
  <c r="AH221" i="6"/>
  <c r="AN221" i="6"/>
  <c r="AQ221" i="6"/>
  <c r="Z222" i="6"/>
  <c r="AH222" i="6"/>
  <c r="M223" i="6"/>
  <c r="R223" i="6"/>
  <c r="Z223" i="6"/>
  <c r="AH223" i="6"/>
  <c r="AN223" i="6"/>
  <c r="AQ223" i="6"/>
  <c r="Z224" i="6"/>
  <c r="AH224" i="6"/>
  <c r="M225" i="6"/>
  <c r="R225" i="6"/>
  <c r="Z225" i="6"/>
  <c r="AH225" i="6"/>
  <c r="AN225" i="6"/>
  <c r="AQ225" i="6"/>
  <c r="Z226" i="6"/>
  <c r="AH226" i="6"/>
  <c r="M227" i="6"/>
  <c r="R227" i="6"/>
  <c r="Z227" i="6"/>
  <c r="AH227" i="6"/>
  <c r="AN227" i="6"/>
  <c r="AQ227" i="6"/>
  <c r="Z228" i="6"/>
  <c r="AH228" i="6"/>
  <c r="M229" i="6"/>
  <c r="R229" i="6"/>
  <c r="Z229" i="6"/>
  <c r="AH229" i="6"/>
  <c r="AN229" i="6"/>
  <c r="AQ229" i="6"/>
  <c r="Z230" i="6"/>
  <c r="AH230" i="6"/>
  <c r="M231" i="6"/>
  <c r="R231" i="6"/>
  <c r="Z231" i="6"/>
  <c r="AH231" i="6"/>
  <c r="AN231" i="6"/>
  <c r="AQ231" i="6"/>
  <c r="Z232" i="6"/>
  <c r="AH232" i="6"/>
  <c r="M233" i="6"/>
  <c r="R233" i="6"/>
  <c r="Z233" i="6"/>
  <c r="AH233" i="6"/>
  <c r="AN233" i="6"/>
  <c r="AQ233" i="6"/>
  <c r="Z234" i="6"/>
  <c r="AH234" i="6"/>
  <c r="M235" i="6"/>
  <c r="R235" i="6"/>
  <c r="Z235" i="6"/>
  <c r="AH235" i="6"/>
  <c r="AN235" i="6"/>
  <c r="AQ235" i="6"/>
  <c r="Z236" i="6"/>
  <c r="AH236" i="6"/>
  <c r="M237" i="6"/>
  <c r="R237" i="6"/>
  <c r="Z237" i="6"/>
  <c r="AH237" i="6"/>
  <c r="AN237" i="6"/>
  <c r="AQ237" i="6"/>
  <c r="Z238" i="6"/>
  <c r="AH238" i="6"/>
  <c r="M239" i="6"/>
  <c r="R239" i="6"/>
  <c r="Z239" i="6"/>
  <c r="AH239" i="6"/>
  <c r="AN239" i="6"/>
  <c r="AQ239" i="6"/>
  <c r="Z240" i="6"/>
  <c r="AH240" i="6"/>
  <c r="M241" i="6"/>
  <c r="R241" i="6"/>
  <c r="Z241" i="6"/>
  <c r="AH241" i="6"/>
  <c r="AN241" i="6"/>
  <c r="AQ241" i="6"/>
  <c r="Z242" i="6"/>
  <c r="AH242" i="6"/>
  <c r="M243" i="6"/>
  <c r="R243" i="6"/>
  <c r="Z243" i="6"/>
  <c r="AH243" i="6"/>
  <c r="AN243" i="6"/>
  <c r="AQ243" i="6"/>
  <c r="Z244" i="6"/>
  <c r="AH244" i="6"/>
  <c r="M245" i="6"/>
  <c r="R245" i="6"/>
  <c r="Z245" i="6"/>
  <c r="AH245" i="6"/>
  <c r="AN245" i="6"/>
  <c r="AQ245" i="6"/>
  <c r="Z246" i="6"/>
  <c r="AH246" i="6"/>
  <c r="M247" i="6"/>
  <c r="R247" i="6"/>
  <c r="Z247" i="6"/>
  <c r="AH247" i="6"/>
  <c r="AN247" i="6"/>
  <c r="AQ247" i="6"/>
  <c r="Z248" i="6"/>
  <c r="AH248" i="6"/>
  <c r="M249" i="6"/>
  <c r="R249" i="6"/>
  <c r="Z249" i="6"/>
  <c r="AH249" i="6"/>
  <c r="AN249" i="6"/>
  <c r="AQ249" i="6"/>
  <c r="Z250" i="6"/>
  <c r="AH250" i="6"/>
  <c r="M251" i="6"/>
  <c r="R251" i="6"/>
  <c r="Z251" i="6"/>
  <c r="AH251" i="6"/>
  <c r="AN251" i="6"/>
  <c r="AQ251" i="6"/>
  <c r="Z252" i="6"/>
  <c r="AH252" i="6"/>
  <c r="M253" i="6"/>
  <c r="R253" i="6"/>
  <c r="Z253" i="6"/>
  <c r="AH253" i="6"/>
  <c r="AN253" i="6"/>
  <c r="AQ253" i="6"/>
  <c r="Z254" i="6"/>
  <c r="AH254" i="6"/>
  <c r="M255" i="6"/>
  <c r="R255" i="6"/>
  <c r="Z255" i="6"/>
  <c r="AH255" i="6"/>
  <c r="AN255" i="6"/>
  <c r="AQ255" i="6"/>
  <c r="Z256" i="6"/>
  <c r="AH256" i="6"/>
  <c r="M257" i="6"/>
  <c r="R257" i="6"/>
  <c r="V257" i="6"/>
  <c r="AD257" i="6"/>
  <c r="AN257" i="6"/>
  <c r="AQ257" i="6"/>
  <c r="Z258" i="6"/>
  <c r="AH258" i="6"/>
  <c r="M259" i="6"/>
  <c r="R259" i="6"/>
  <c r="V259" i="6"/>
  <c r="AD259" i="6"/>
  <c r="AN259" i="6"/>
  <c r="AQ259" i="6"/>
  <c r="Z260" i="6"/>
  <c r="AH260" i="6"/>
  <c r="R261" i="6"/>
  <c r="Z261" i="6"/>
  <c r="AH261" i="6"/>
  <c r="AN261" i="6"/>
  <c r="AQ261" i="6"/>
  <c r="Z262" i="6"/>
  <c r="AH262" i="6"/>
  <c r="M263" i="6"/>
  <c r="R263" i="6"/>
  <c r="Z263" i="6"/>
  <c r="AH263" i="6"/>
  <c r="AN263" i="6"/>
  <c r="AQ263" i="6"/>
  <c r="Z264" i="6"/>
  <c r="AH264" i="6"/>
  <c r="M265" i="6"/>
  <c r="R265" i="6"/>
  <c r="Z265" i="6"/>
  <c r="AH265" i="6"/>
  <c r="AN265" i="6"/>
  <c r="AQ265" i="6"/>
  <c r="Z266" i="6"/>
  <c r="AH266" i="6"/>
  <c r="M267" i="6"/>
  <c r="R267" i="6"/>
  <c r="Z267" i="6"/>
  <c r="AH267" i="6"/>
  <c r="AN267" i="6"/>
  <c r="AQ267" i="6"/>
  <c r="Z268" i="6"/>
  <c r="AH268" i="6"/>
  <c r="M269" i="6"/>
  <c r="R269" i="6"/>
  <c r="Z269" i="6"/>
  <c r="AH269" i="6"/>
  <c r="AN269" i="6"/>
  <c r="AQ269" i="6"/>
  <c r="Z270" i="6"/>
  <c r="AH270" i="6"/>
  <c r="M271" i="6"/>
  <c r="R271" i="6"/>
  <c r="Z271" i="6"/>
  <c r="AH271" i="6"/>
  <c r="AN271" i="6"/>
  <c r="AQ271" i="6"/>
  <c r="Z272" i="6"/>
  <c r="AH272" i="6"/>
  <c r="M273" i="6"/>
  <c r="R273" i="6"/>
  <c r="Z273" i="6"/>
  <c r="AH273" i="6"/>
  <c r="AN273" i="6"/>
  <c r="AQ273" i="6"/>
  <c r="Z274" i="6"/>
  <c r="AH274" i="6"/>
  <c r="M275" i="6"/>
  <c r="R275" i="6"/>
  <c r="Z275" i="6"/>
  <c r="AH275" i="6"/>
  <c r="AN275" i="6"/>
  <c r="AQ275" i="6"/>
  <c r="Z276" i="6"/>
  <c r="AH276" i="6"/>
  <c r="M277" i="6"/>
  <c r="R277" i="6"/>
  <c r="Z277" i="6"/>
  <c r="AH277" i="6"/>
  <c r="AN277" i="6"/>
  <c r="AQ277" i="6"/>
  <c r="Z278" i="6"/>
  <c r="AH278" i="6"/>
  <c r="M279" i="6"/>
  <c r="R279" i="6"/>
  <c r="Z279" i="6"/>
  <c r="AH279" i="6"/>
  <c r="AN279" i="6"/>
  <c r="AQ279" i="6"/>
  <c r="Z280" i="6"/>
  <c r="AH280" i="6"/>
  <c r="M281" i="6"/>
  <c r="R281" i="6"/>
  <c r="Z281" i="6"/>
  <c r="AH281" i="6"/>
  <c r="AN281" i="6"/>
  <c r="AQ281" i="6"/>
  <c r="Z282" i="6"/>
  <c r="AH282" i="6"/>
  <c r="M283" i="6"/>
  <c r="R283" i="6"/>
  <c r="Z283" i="6"/>
  <c r="AH283" i="6"/>
  <c r="AN283" i="6"/>
  <c r="AQ283" i="6"/>
  <c r="Z284" i="6"/>
  <c r="AH284" i="6"/>
  <c r="M285" i="6"/>
  <c r="R285" i="6"/>
  <c r="Z285" i="6"/>
  <c r="AH285" i="6"/>
  <c r="AN285" i="6"/>
  <c r="AQ285" i="6"/>
  <c r="Z286" i="6"/>
  <c r="AH286" i="6"/>
  <c r="M287" i="6"/>
  <c r="R287" i="6"/>
  <c r="Z287" i="6"/>
  <c r="AH287" i="6"/>
  <c r="AN287" i="6"/>
  <c r="AQ287" i="6"/>
  <c r="Z288" i="6"/>
  <c r="AH288" i="6"/>
  <c r="M289" i="6"/>
  <c r="R289" i="6"/>
  <c r="Z289" i="6"/>
  <c r="AH289" i="6"/>
  <c r="AN289" i="6"/>
  <c r="AQ289" i="6"/>
  <c r="Z290" i="6"/>
  <c r="AH290" i="6"/>
  <c r="M291" i="6"/>
  <c r="R291" i="6"/>
  <c r="Z291" i="6"/>
  <c r="AH291" i="6"/>
  <c r="AN291" i="6"/>
  <c r="AQ291" i="6"/>
  <c r="Z292" i="6"/>
  <c r="AH292" i="6"/>
  <c r="M293" i="6"/>
  <c r="R293" i="6"/>
  <c r="Z293" i="6"/>
  <c r="AH293" i="6"/>
  <c r="AN293" i="6"/>
  <c r="AQ293" i="6"/>
  <c r="Z294" i="6"/>
  <c r="AH294" i="6"/>
  <c r="M295" i="6"/>
  <c r="R295" i="6"/>
  <c r="Z295" i="6"/>
  <c r="AH295" i="6"/>
  <c r="AN295" i="6"/>
  <c r="AQ295" i="6"/>
  <c r="Z296" i="6"/>
  <c r="AH296" i="6"/>
  <c r="M297" i="6"/>
  <c r="R297" i="6"/>
  <c r="Z297" i="6"/>
  <c r="AH297" i="6"/>
  <c r="AN297" i="6"/>
  <c r="AQ297" i="6"/>
  <c r="Z298" i="6"/>
  <c r="AH298" i="6"/>
  <c r="M299" i="6"/>
  <c r="R299" i="6"/>
  <c r="Z299" i="6"/>
  <c r="AH299" i="6"/>
  <c r="AN299" i="6"/>
  <c r="AQ299" i="6"/>
  <c r="Z300" i="6"/>
  <c r="AH300" i="6"/>
  <c r="M301" i="6"/>
  <c r="R301" i="6"/>
  <c r="Z301" i="6"/>
  <c r="AH301" i="6"/>
  <c r="AN301" i="6"/>
  <c r="AQ301" i="6"/>
  <c r="Z302" i="6"/>
  <c r="AH302" i="6"/>
  <c r="M303" i="6"/>
  <c r="R303" i="6"/>
  <c r="Z303" i="6"/>
  <c r="AH303" i="6"/>
  <c r="AN303" i="6"/>
  <c r="AQ303" i="6"/>
  <c r="Z304" i="6"/>
  <c r="AH304" i="6"/>
  <c r="M305" i="6"/>
  <c r="R305" i="6"/>
  <c r="Z305" i="6"/>
  <c r="AH305" i="6"/>
  <c r="AN305" i="6"/>
  <c r="AQ305" i="6"/>
  <c r="Z306" i="6"/>
  <c r="AH306" i="6"/>
  <c r="M307" i="6"/>
  <c r="R307" i="6"/>
  <c r="Z307" i="6"/>
  <c r="AH307" i="6"/>
  <c r="AN307" i="6"/>
  <c r="AQ307" i="6"/>
  <c r="Z308" i="6"/>
  <c r="AH308" i="6"/>
  <c r="M309" i="6"/>
  <c r="R309" i="6"/>
  <c r="Z309" i="6"/>
  <c r="AH309" i="6"/>
  <c r="AN309" i="6"/>
  <c r="AQ309" i="6"/>
  <c r="Z310" i="6"/>
  <c r="AH310" i="6"/>
  <c r="M311" i="6"/>
  <c r="R311" i="6"/>
  <c r="Z311" i="6"/>
  <c r="AH311" i="6"/>
  <c r="AN311" i="6"/>
  <c r="AQ311" i="6"/>
  <c r="Z312" i="6"/>
  <c r="AH312" i="6"/>
  <c r="M313" i="6"/>
  <c r="R313" i="6"/>
  <c r="Z313" i="6"/>
  <c r="AH313" i="6"/>
  <c r="AN313" i="6"/>
  <c r="AQ313" i="6"/>
  <c r="Z314" i="6"/>
  <c r="AH314" i="6"/>
  <c r="M315" i="6"/>
  <c r="R315" i="6"/>
  <c r="Z315" i="6"/>
  <c r="AH315" i="6"/>
  <c r="AN315" i="6"/>
  <c r="AQ315" i="6"/>
  <c r="Z316" i="6"/>
  <c r="AH316" i="6"/>
  <c r="M317" i="6"/>
  <c r="R317" i="6"/>
  <c r="Z317" i="6"/>
  <c r="AH317" i="6"/>
  <c r="AN317" i="6"/>
  <c r="AQ317" i="6"/>
  <c r="Z318" i="6"/>
  <c r="M319" i="6"/>
  <c r="R319" i="6"/>
  <c r="V319" i="6"/>
  <c r="AD319" i="6"/>
  <c r="AN319" i="6"/>
  <c r="AQ319" i="6"/>
  <c r="Z320" i="6"/>
  <c r="M321" i="6"/>
  <c r="R321" i="6"/>
  <c r="V321" i="6"/>
  <c r="AD321" i="6"/>
  <c r="AN321" i="6"/>
  <c r="AQ321" i="6"/>
  <c r="Z322" i="6"/>
  <c r="M323" i="6"/>
  <c r="R323" i="6"/>
  <c r="V323" i="6"/>
  <c r="AH323" i="6"/>
  <c r="AN323" i="6"/>
  <c r="AQ323" i="6"/>
  <c r="Z324" i="6"/>
  <c r="AH324" i="6"/>
  <c r="M325" i="6"/>
  <c r="R325" i="6"/>
  <c r="Z325" i="6"/>
  <c r="AH325" i="6"/>
  <c r="AN325" i="6"/>
  <c r="AQ325" i="6"/>
  <c r="Z326" i="6"/>
  <c r="AH326" i="6"/>
  <c r="M327" i="6"/>
  <c r="R327" i="6"/>
  <c r="Z327" i="6"/>
  <c r="AN327" i="6"/>
  <c r="AQ327" i="6"/>
  <c r="V328" i="6"/>
  <c r="AD328" i="6"/>
  <c r="M329" i="6"/>
  <c r="R329" i="6"/>
  <c r="V329" i="6"/>
  <c r="AD329" i="6"/>
  <c r="AN329" i="6"/>
  <c r="AQ329" i="6"/>
  <c r="V330" i="6"/>
  <c r="AD330" i="6"/>
  <c r="M331" i="6"/>
  <c r="R331" i="6"/>
  <c r="V331" i="6"/>
  <c r="AD331" i="6"/>
  <c r="AN331" i="6"/>
  <c r="AQ331" i="6"/>
  <c r="V332" i="6"/>
  <c r="AD332" i="6"/>
  <c r="M333" i="6"/>
  <c r="R333" i="6"/>
  <c r="V333" i="6"/>
  <c r="AD333" i="6"/>
  <c r="AN333" i="6"/>
  <c r="AQ333" i="6"/>
  <c r="V334" i="6"/>
  <c r="AD334" i="6"/>
  <c r="M335" i="6"/>
  <c r="R335" i="6"/>
  <c r="V335" i="6"/>
  <c r="AD335" i="6"/>
  <c r="AN335" i="6"/>
  <c r="AQ335" i="6"/>
  <c r="V336" i="6"/>
  <c r="AD336" i="6"/>
  <c r="M337" i="6"/>
  <c r="R337" i="6"/>
  <c r="V337" i="6"/>
  <c r="AD337" i="6"/>
  <c r="AN337" i="6"/>
  <c r="AQ337" i="6"/>
  <c r="V338" i="6"/>
  <c r="AD338" i="6"/>
  <c r="M339" i="6"/>
  <c r="R339" i="6"/>
  <c r="V339" i="6"/>
  <c r="AD339" i="6"/>
  <c r="AN339" i="6"/>
  <c r="AQ339" i="6"/>
  <c r="V340" i="6"/>
  <c r="AD340" i="6"/>
  <c r="M341" i="6"/>
  <c r="R341" i="6"/>
  <c r="V341" i="6"/>
  <c r="AD341" i="6"/>
  <c r="AN341" i="6"/>
  <c r="AQ341" i="6"/>
  <c r="V342" i="6"/>
  <c r="AD342" i="6"/>
  <c r="M343" i="6"/>
  <c r="R343" i="6"/>
  <c r="V343" i="6"/>
  <c r="AD343" i="6"/>
  <c r="AN343" i="6"/>
  <c r="AQ343" i="6"/>
  <c r="V344" i="6"/>
  <c r="AD344" i="6"/>
  <c r="M345" i="6"/>
  <c r="R345" i="6"/>
  <c r="V345" i="6"/>
  <c r="AD345" i="6"/>
  <c r="AN345" i="6"/>
  <c r="AQ345" i="6"/>
  <c r="V346" i="6"/>
  <c r="AD346" i="6"/>
  <c r="M347" i="6"/>
  <c r="R347" i="6"/>
  <c r="V347" i="6"/>
  <c r="AD347" i="6"/>
  <c r="AN347" i="6"/>
  <c r="AQ347" i="6"/>
  <c r="V348" i="6"/>
  <c r="AD348" i="6"/>
  <c r="M349" i="6"/>
  <c r="R349" i="6"/>
  <c r="V349" i="6"/>
  <c r="AD349" i="6"/>
  <c r="AN349" i="6"/>
  <c r="AQ349" i="6"/>
  <c r="V350" i="6"/>
  <c r="AD350" i="6"/>
  <c r="M351" i="6"/>
  <c r="R351" i="6"/>
  <c r="V351" i="6"/>
  <c r="AD351" i="6"/>
  <c r="AN351" i="6"/>
  <c r="AQ351" i="6"/>
  <c r="V352" i="6"/>
  <c r="AD352" i="6"/>
  <c r="M353" i="6"/>
  <c r="R353" i="6"/>
  <c r="V353" i="6"/>
  <c r="AD353" i="6"/>
  <c r="AN353" i="6"/>
  <c r="AQ353" i="6"/>
  <c r="V354" i="6"/>
  <c r="AD354" i="6"/>
  <c r="M355" i="6"/>
  <c r="R355" i="6"/>
  <c r="V355" i="6"/>
  <c r="AD355" i="6"/>
  <c r="AN355" i="6"/>
  <c r="AQ355" i="6"/>
  <c r="V356" i="6"/>
  <c r="AD356" i="6"/>
  <c r="M357" i="6"/>
  <c r="R357" i="6"/>
  <c r="V357" i="6"/>
  <c r="AD357" i="6"/>
  <c r="AN357" i="6"/>
  <c r="AQ357" i="6"/>
  <c r="V358" i="6"/>
  <c r="AD358" i="6"/>
  <c r="M359" i="6"/>
  <c r="R359" i="6"/>
  <c r="V359" i="6"/>
  <c r="AD359" i="6"/>
  <c r="AN359" i="6"/>
  <c r="AQ359" i="6"/>
  <c r="V360" i="6"/>
  <c r="AD360" i="6"/>
  <c r="M361" i="6"/>
  <c r="R361" i="6"/>
  <c r="V361" i="6"/>
  <c r="AD361" i="6"/>
  <c r="AN361" i="6"/>
  <c r="AQ361" i="6"/>
  <c r="V362" i="6"/>
  <c r="AD362" i="6"/>
  <c r="M363" i="6"/>
  <c r="R363" i="6"/>
  <c r="V363" i="6"/>
  <c r="AD363" i="6"/>
  <c r="AN363" i="6"/>
  <c r="AQ363" i="6"/>
  <c r="V364" i="6"/>
  <c r="AD364" i="6"/>
  <c r="M365" i="6"/>
  <c r="R365" i="6"/>
  <c r="V365" i="6"/>
  <c r="AD365" i="6"/>
  <c r="AN365" i="6"/>
  <c r="AQ365" i="6"/>
  <c r="V366" i="6"/>
  <c r="AD366" i="6"/>
  <c r="M367" i="6"/>
  <c r="R367" i="6"/>
  <c r="V367" i="6"/>
  <c r="AD367" i="6"/>
  <c r="AN367" i="6"/>
  <c r="AQ367" i="6"/>
  <c r="V368" i="6"/>
  <c r="AD368" i="6"/>
  <c r="M369" i="6"/>
  <c r="R369" i="6"/>
  <c r="V369" i="6"/>
  <c r="AD369" i="6"/>
  <c r="AN369" i="6"/>
  <c r="AQ369" i="6"/>
  <c r="V370" i="6"/>
  <c r="AD370" i="6"/>
  <c r="M371" i="6"/>
  <c r="R371" i="6"/>
  <c r="V371" i="6"/>
  <c r="AD371" i="6"/>
  <c r="AN371" i="6"/>
  <c r="AQ371" i="6"/>
  <c r="V372" i="6"/>
  <c r="AD372" i="6"/>
  <c r="M373" i="6"/>
  <c r="R373" i="6"/>
  <c r="V373" i="6"/>
  <c r="AD373" i="6"/>
  <c r="AN373" i="6"/>
  <c r="AQ373" i="6"/>
  <c r="Z374" i="6"/>
  <c r="AD374" i="6"/>
  <c r="M375" i="6"/>
  <c r="R375" i="6"/>
  <c r="V375" i="6"/>
  <c r="AD375" i="6"/>
  <c r="AN375" i="6"/>
  <c r="AQ375" i="6"/>
  <c r="V376" i="6"/>
  <c r="AD376" i="6"/>
  <c r="M377" i="6"/>
  <c r="R377" i="6"/>
  <c r="V377" i="6"/>
  <c r="AD377" i="6"/>
  <c r="AN377" i="6"/>
  <c r="AQ377" i="6"/>
  <c r="Z378" i="6"/>
  <c r="AH378" i="6"/>
  <c r="M379" i="6"/>
  <c r="R379" i="6"/>
  <c r="V379" i="6"/>
  <c r="AD379" i="6"/>
  <c r="AN379" i="6"/>
  <c r="AQ379" i="6"/>
  <c r="Z380" i="6"/>
  <c r="AH380" i="6"/>
  <c r="M381" i="6"/>
  <c r="R381" i="6"/>
  <c r="V381" i="6"/>
  <c r="AD381" i="6"/>
  <c r="AN381" i="6"/>
  <c r="AQ381" i="6"/>
  <c r="Z382" i="6"/>
  <c r="M383" i="6"/>
  <c r="R383" i="6"/>
  <c r="V383" i="6"/>
  <c r="AD383" i="6"/>
  <c r="AN383" i="6"/>
  <c r="AQ383" i="6"/>
  <c r="Z384" i="6"/>
  <c r="AH384" i="6"/>
  <c r="M385" i="6"/>
  <c r="R385" i="6"/>
  <c r="V385" i="6"/>
  <c r="AD385" i="6"/>
  <c r="AN385" i="6"/>
  <c r="AQ385" i="6"/>
  <c r="Z386" i="6"/>
  <c r="AH386" i="6"/>
  <c r="M387" i="6"/>
  <c r="R387" i="6"/>
  <c r="V387" i="6"/>
  <c r="AD387" i="6"/>
  <c r="AN387" i="6"/>
  <c r="AQ387" i="6"/>
  <c r="Z388" i="6"/>
  <c r="AD388" i="6"/>
  <c r="M389" i="6"/>
  <c r="R389" i="6"/>
  <c r="V389" i="6"/>
  <c r="AD389" i="6"/>
  <c r="AN389" i="6"/>
  <c r="AQ389" i="6"/>
  <c r="V390" i="6"/>
  <c r="AD390" i="6"/>
  <c r="M391" i="6"/>
  <c r="R391" i="6"/>
  <c r="V391" i="6"/>
  <c r="AD391" i="6"/>
  <c r="AN391" i="6"/>
  <c r="AQ391" i="6"/>
  <c r="V392" i="6"/>
  <c r="AD392" i="6"/>
  <c r="M393" i="6"/>
  <c r="R393" i="6"/>
  <c r="V393" i="6"/>
  <c r="AD393" i="6"/>
  <c r="AN393" i="6"/>
  <c r="AQ393" i="6"/>
  <c r="V394" i="6"/>
  <c r="AD394" i="6"/>
  <c r="M395" i="6"/>
  <c r="R395" i="6"/>
  <c r="V395" i="6"/>
  <c r="AH395" i="6"/>
  <c r="AN395" i="6"/>
  <c r="AQ395" i="6"/>
  <c r="Z396" i="6"/>
  <c r="AH396" i="6"/>
  <c r="M397" i="6"/>
  <c r="R397" i="6"/>
  <c r="Z397" i="6"/>
  <c r="AH397" i="6"/>
  <c r="AN397" i="6"/>
  <c r="AQ397" i="6"/>
  <c r="Z398" i="6"/>
  <c r="AH398" i="6"/>
  <c r="M399" i="6"/>
  <c r="R399" i="6"/>
  <c r="Z399" i="6"/>
  <c r="AH399" i="6"/>
  <c r="AN399" i="6"/>
  <c r="AQ399" i="6"/>
  <c r="Z400" i="6"/>
  <c r="AH400" i="6"/>
  <c r="M401" i="6"/>
  <c r="R401" i="6"/>
  <c r="Z401" i="6"/>
  <c r="AH401" i="6"/>
  <c r="AN401" i="6"/>
  <c r="AQ401" i="6"/>
  <c r="Z402" i="6"/>
  <c r="AH402" i="6"/>
  <c r="M403" i="6"/>
  <c r="R403" i="6"/>
  <c r="Z403" i="6"/>
  <c r="AH403" i="6"/>
  <c r="AN403" i="6"/>
  <c r="AQ403" i="6"/>
  <c r="Z404" i="6"/>
  <c r="AH404" i="6"/>
  <c r="M405" i="6"/>
  <c r="R405" i="6"/>
  <c r="Z405" i="6"/>
  <c r="AH405" i="6"/>
  <c r="AN405" i="6"/>
  <c r="AQ405" i="6"/>
  <c r="Z406" i="6"/>
  <c r="AH406" i="6"/>
  <c r="M407" i="6"/>
  <c r="R407" i="6"/>
  <c r="Z407" i="6"/>
  <c r="AH407" i="6"/>
  <c r="AN407" i="6"/>
  <c r="AQ407" i="6"/>
  <c r="Z408" i="6"/>
  <c r="M409" i="6"/>
  <c r="R409" i="6"/>
  <c r="V409" i="6"/>
  <c r="AD409" i="6"/>
  <c r="AN409" i="6"/>
  <c r="AQ409" i="6"/>
  <c r="V410" i="6"/>
  <c r="AD410" i="6"/>
  <c r="M411" i="6"/>
  <c r="R411" i="6"/>
  <c r="Z411" i="6"/>
  <c r="AH411" i="6"/>
  <c r="AN411" i="6"/>
  <c r="AQ411" i="6"/>
  <c r="Z412" i="6"/>
  <c r="AH412" i="6"/>
  <c r="M413" i="6"/>
  <c r="R413" i="6"/>
  <c r="Z413" i="6"/>
  <c r="AH413" i="6"/>
  <c r="AN413" i="6"/>
  <c r="AQ413" i="6"/>
  <c r="Z414" i="6"/>
  <c r="AH414" i="6"/>
  <c r="M415" i="6"/>
  <c r="R415" i="6"/>
  <c r="Z415" i="6"/>
  <c r="AH415" i="6"/>
  <c r="AN415" i="6"/>
  <c r="AQ415" i="6"/>
  <c r="Z416" i="6"/>
  <c r="AH416" i="6"/>
  <c r="M417" i="6"/>
  <c r="R417" i="6"/>
  <c r="Z417" i="6"/>
  <c r="AH417" i="6"/>
  <c r="AN417" i="6"/>
  <c r="AQ417" i="6"/>
  <c r="Z418" i="6"/>
  <c r="AH418" i="6"/>
  <c r="M419" i="6"/>
  <c r="R419" i="6"/>
  <c r="Z419" i="6"/>
  <c r="AH419" i="6"/>
  <c r="AN419" i="6"/>
  <c r="AQ419" i="6"/>
  <c r="Z420" i="6"/>
  <c r="AH420" i="6"/>
  <c r="M421" i="6"/>
  <c r="R421" i="6"/>
  <c r="Z421" i="6"/>
  <c r="AH421" i="6"/>
  <c r="AN421" i="6"/>
  <c r="AQ421" i="6"/>
  <c r="Z422" i="6"/>
  <c r="AH422" i="6"/>
  <c r="M423" i="6"/>
  <c r="R423" i="6"/>
  <c r="Z423" i="6"/>
  <c r="AH423" i="6"/>
  <c r="AN423" i="6"/>
  <c r="AQ423" i="6"/>
  <c r="Z424" i="6"/>
  <c r="AH424" i="6"/>
  <c r="M425" i="6"/>
  <c r="R425" i="6"/>
  <c r="Z425" i="6"/>
  <c r="AH425" i="6"/>
  <c r="AN425" i="6"/>
  <c r="AQ425" i="6"/>
  <c r="Z426" i="6"/>
  <c r="AH426" i="6"/>
  <c r="M427" i="6"/>
  <c r="R427" i="6"/>
  <c r="Z427" i="6"/>
  <c r="AH427" i="6"/>
  <c r="AN427" i="6"/>
  <c r="AQ427" i="6"/>
  <c r="Z428" i="6"/>
  <c r="AH428" i="6"/>
  <c r="R429" i="6"/>
  <c r="Z429" i="6"/>
  <c r="AH429" i="6"/>
  <c r="AN429" i="6"/>
  <c r="AQ429" i="6"/>
  <c r="Z430" i="6"/>
  <c r="AH430" i="6"/>
  <c r="M431" i="6"/>
  <c r="R431" i="6"/>
  <c r="Z431" i="6"/>
  <c r="AH431" i="6"/>
  <c r="AN431" i="6"/>
  <c r="AQ431" i="6"/>
  <c r="Z432" i="6"/>
  <c r="AH432" i="6"/>
  <c r="M433" i="6"/>
  <c r="R433" i="6"/>
  <c r="Z433" i="6"/>
  <c r="AH433" i="6"/>
  <c r="AN433" i="6"/>
  <c r="AQ433" i="6"/>
  <c r="Z434" i="6"/>
  <c r="AH434" i="6"/>
  <c r="M435" i="6"/>
  <c r="R435" i="6"/>
  <c r="Z435" i="6"/>
  <c r="AH435" i="6"/>
  <c r="AN435" i="6"/>
  <c r="AQ435" i="6"/>
  <c r="Z436" i="6"/>
  <c r="AH436" i="6"/>
  <c r="M437" i="6"/>
  <c r="V437" i="6"/>
  <c r="AD437" i="6"/>
  <c r="AN437" i="6"/>
  <c r="AQ437" i="6"/>
  <c r="V438" i="6"/>
  <c r="AD438" i="6"/>
  <c r="M439" i="6"/>
  <c r="V439" i="6"/>
  <c r="AD439" i="6"/>
  <c r="AN439" i="6"/>
  <c r="AQ439" i="6"/>
  <c r="V440" i="6"/>
  <c r="AD440" i="6"/>
  <c r="M441" i="6"/>
  <c r="V441" i="6"/>
  <c r="AD441" i="6"/>
  <c r="AN441" i="6"/>
  <c r="AQ441" i="6"/>
  <c r="V442" i="6"/>
  <c r="AD442" i="6"/>
  <c r="M443" i="6"/>
  <c r="V443" i="6"/>
  <c r="AD443" i="6"/>
  <c r="AN443" i="6"/>
  <c r="AQ443" i="6"/>
  <c r="V444" i="6"/>
  <c r="AD444" i="6"/>
  <c r="M445" i="6"/>
  <c r="V445" i="6"/>
  <c r="AD445" i="6"/>
  <c r="AN445" i="6"/>
  <c r="AQ445" i="6"/>
  <c r="V446" i="6"/>
  <c r="AD446" i="6"/>
  <c r="M447" i="6"/>
  <c r="V447" i="6"/>
  <c r="AD447" i="6"/>
  <c r="AN447" i="6"/>
  <c r="AQ447" i="6"/>
  <c r="V448" i="6"/>
  <c r="AD448" i="6"/>
  <c r="M449" i="6"/>
  <c r="R449" i="6"/>
  <c r="V449" i="6"/>
  <c r="AD449" i="6"/>
  <c r="AN449" i="6"/>
  <c r="AQ449" i="6"/>
  <c r="V450" i="6"/>
  <c r="AD450" i="6"/>
  <c r="M451" i="6"/>
  <c r="R451" i="6"/>
  <c r="V451" i="6"/>
  <c r="AD451" i="6"/>
  <c r="AN451" i="6"/>
  <c r="AQ451" i="6"/>
  <c r="V452" i="6"/>
  <c r="AD452" i="6"/>
  <c r="M453" i="6"/>
  <c r="R453" i="6"/>
  <c r="V453" i="6"/>
  <c r="AD453" i="6"/>
  <c r="AN453" i="6"/>
  <c r="AQ453" i="6"/>
  <c r="V454" i="6"/>
  <c r="AD454" i="6"/>
  <c r="M455" i="6"/>
  <c r="R455" i="6"/>
  <c r="V455" i="6"/>
  <c r="AD455" i="6"/>
  <c r="AN455" i="6"/>
  <c r="AQ455" i="6"/>
  <c r="V456" i="6"/>
  <c r="AD456" i="6"/>
  <c r="M457" i="6"/>
  <c r="R457" i="6"/>
  <c r="V457" i="6"/>
  <c r="AD457" i="6"/>
  <c r="AN457" i="6"/>
  <c r="AQ457" i="6"/>
  <c r="V458" i="6"/>
  <c r="AD458" i="6"/>
  <c r="M459" i="6"/>
  <c r="R459" i="6"/>
  <c r="V459" i="6"/>
  <c r="AD459" i="6"/>
  <c r="AN459" i="6"/>
  <c r="M461" i="6"/>
  <c r="R461" i="6"/>
  <c r="V461" i="6"/>
  <c r="AD461" i="6"/>
  <c r="AQ461" i="6"/>
  <c r="V462" i="6"/>
  <c r="AD462" i="6"/>
  <c r="M463" i="6"/>
  <c r="R463" i="6"/>
  <c r="V463" i="6"/>
  <c r="AD463" i="6"/>
  <c r="AQ463" i="6"/>
  <c r="V464" i="6"/>
  <c r="AD464" i="6"/>
  <c r="M465" i="6"/>
  <c r="R465" i="6"/>
  <c r="V465" i="6"/>
  <c r="AD465" i="6"/>
  <c r="AQ465" i="6"/>
  <c r="V466" i="6"/>
  <c r="AD466" i="6"/>
  <c r="M467" i="6"/>
  <c r="R467" i="6"/>
  <c r="V467" i="6"/>
  <c r="AD467" i="6"/>
  <c r="AQ467" i="6"/>
  <c r="V468" i="6"/>
  <c r="AD468" i="6"/>
  <c r="M469" i="6"/>
  <c r="R469" i="6"/>
  <c r="V469" i="6"/>
  <c r="AD469" i="6"/>
  <c r="AQ469" i="6"/>
  <c r="V470" i="6"/>
  <c r="AD470" i="6"/>
  <c r="M471" i="6"/>
  <c r="R471" i="6"/>
  <c r="V471" i="6"/>
  <c r="AD471" i="6"/>
  <c r="AN471" i="6"/>
  <c r="AQ471" i="6"/>
  <c r="V472" i="6"/>
  <c r="AD472" i="6"/>
  <c r="M473" i="6"/>
  <c r="R473" i="6"/>
  <c r="V473" i="6"/>
  <c r="AJ502" i="6"/>
  <c r="AK6" i="6"/>
  <c r="AK8" i="6"/>
  <c r="AT10" i="6"/>
  <c r="AK10" i="6"/>
  <c r="AK12" i="6"/>
  <c r="AT12" i="6" s="1"/>
  <c r="AK14" i="6"/>
  <c r="AT14" i="6" s="1"/>
  <c r="AK16" i="6"/>
  <c r="AT16" i="6" s="1"/>
  <c r="AT18" i="6"/>
  <c r="AK18" i="6"/>
  <c r="AK20" i="6"/>
  <c r="AK22" i="6"/>
  <c r="AT22" i="6" s="1"/>
  <c r="AK24" i="6"/>
  <c r="Z26" i="6"/>
  <c r="AH26" i="6"/>
  <c r="AK26" i="6"/>
  <c r="AH28" i="6"/>
  <c r="AT28" i="6" s="1"/>
  <c r="AK28" i="6"/>
  <c r="AK30" i="6"/>
  <c r="AK32" i="6"/>
  <c r="AT32" i="6" s="1"/>
  <c r="AK34" i="6"/>
  <c r="AT34" i="6" s="1"/>
  <c r="AH36" i="6"/>
  <c r="AK36" i="6"/>
  <c r="AK38" i="6"/>
  <c r="AT38" i="6" s="1"/>
  <c r="Z39" i="6"/>
  <c r="AH40" i="6"/>
  <c r="AK40" i="6"/>
  <c r="AT40" i="6" s="1"/>
  <c r="AK42" i="6"/>
  <c r="AH44" i="6"/>
  <c r="AT44" i="6" s="1"/>
  <c r="AK44" i="6"/>
  <c r="Z46" i="6"/>
  <c r="AH46" i="6"/>
  <c r="AK46" i="6"/>
  <c r="AH48" i="6"/>
  <c r="AK48" i="6"/>
  <c r="AT48" i="6" s="1"/>
  <c r="AK50" i="6"/>
  <c r="AK52" i="6"/>
  <c r="AT52" i="6" s="1"/>
  <c r="AT54" i="6"/>
  <c r="AK54" i="6"/>
  <c r="AK56" i="6"/>
  <c r="AH58" i="6"/>
  <c r="AK58" i="6"/>
  <c r="AT58" i="6" s="1"/>
  <c r="AH60" i="6"/>
  <c r="AK60" i="6"/>
  <c r="R62" i="6"/>
  <c r="V62" i="6"/>
  <c r="AT62" i="6" s="1"/>
  <c r="AK62" i="6"/>
  <c r="AH64" i="6"/>
  <c r="AK64" i="6"/>
  <c r="AK66" i="6"/>
  <c r="AK68" i="6"/>
  <c r="AK70" i="6"/>
  <c r="AH72" i="6"/>
  <c r="AK72" i="6"/>
  <c r="AQ72" i="6"/>
  <c r="AH74" i="6"/>
  <c r="AK74" i="6"/>
  <c r="Z76" i="6"/>
  <c r="AH76" i="6"/>
  <c r="AK76" i="6"/>
  <c r="AN76" i="6"/>
  <c r="AK78" i="6"/>
  <c r="M80" i="6"/>
  <c r="R80" i="6"/>
  <c r="V80" i="6"/>
  <c r="Z80" i="6"/>
  <c r="AH80" i="6"/>
  <c r="AK80" i="6"/>
  <c r="AN80" i="6"/>
  <c r="AQ80" i="6"/>
  <c r="Z81" i="6"/>
  <c r="AH81" i="6"/>
  <c r="M82" i="6"/>
  <c r="R82" i="6"/>
  <c r="Z82" i="6"/>
  <c r="AH82" i="6"/>
  <c r="AK82" i="6"/>
  <c r="AN82" i="6"/>
  <c r="AQ82" i="6"/>
  <c r="Z83" i="6"/>
  <c r="AH83" i="6"/>
  <c r="M84" i="6"/>
  <c r="R84" i="6"/>
  <c r="V84" i="6"/>
  <c r="AH84" i="6"/>
  <c r="AK84" i="6"/>
  <c r="AN84" i="6"/>
  <c r="AQ84" i="6"/>
  <c r="Z85" i="6"/>
  <c r="AH85" i="6"/>
  <c r="M86" i="6"/>
  <c r="R86" i="6"/>
  <c r="V86" i="6"/>
  <c r="Z86" i="6"/>
  <c r="AH86" i="6"/>
  <c r="AK86" i="6"/>
  <c r="AN86" i="6"/>
  <c r="AQ86" i="6"/>
  <c r="Z87" i="6"/>
  <c r="AH87" i="6"/>
  <c r="M88" i="6"/>
  <c r="R88" i="6"/>
  <c r="V88" i="6"/>
  <c r="Z88" i="6"/>
  <c r="AH88" i="6"/>
  <c r="AK88" i="6"/>
  <c r="AN88" i="6"/>
  <c r="AQ88" i="6"/>
  <c r="Z89" i="6"/>
  <c r="AH89" i="6"/>
  <c r="M90" i="6"/>
  <c r="R90" i="6"/>
  <c r="V90" i="6"/>
  <c r="AD90" i="6"/>
  <c r="AK90" i="6"/>
  <c r="AN90" i="6"/>
  <c r="AQ90" i="6"/>
  <c r="Z91" i="6"/>
  <c r="AH91" i="6"/>
  <c r="M92" i="6"/>
  <c r="R92" i="6"/>
  <c r="V92" i="6"/>
  <c r="AD92" i="6"/>
  <c r="AK92" i="6"/>
  <c r="AN92" i="6"/>
  <c r="AQ92" i="6"/>
  <c r="V93" i="6"/>
  <c r="AD93" i="6"/>
  <c r="M94" i="6"/>
  <c r="R94" i="6"/>
  <c r="V94" i="6"/>
  <c r="AD94" i="6"/>
  <c r="AK94" i="6"/>
  <c r="AN94" i="6"/>
  <c r="AQ94" i="6"/>
  <c r="V95" i="6"/>
  <c r="AD95" i="6"/>
  <c r="M96" i="6"/>
  <c r="R96" i="6"/>
  <c r="V96" i="6"/>
  <c r="AD96" i="6"/>
  <c r="AK96" i="6"/>
  <c r="AN96" i="6"/>
  <c r="AQ96" i="6"/>
  <c r="V97" i="6"/>
  <c r="AD97" i="6"/>
  <c r="M98" i="6"/>
  <c r="R98" i="6"/>
  <c r="V98" i="6"/>
  <c r="AD98" i="6"/>
  <c r="AK98" i="6"/>
  <c r="AN98" i="6"/>
  <c r="AQ98" i="6"/>
  <c r="V99" i="6"/>
  <c r="AD99" i="6"/>
  <c r="M100" i="6"/>
  <c r="R100" i="6"/>
  <c r="V100" i="6"/>
  <c r="AD100" i="6"/>
  <c r="AK100" i="6"/>
  <c r="AN100" i="6"/>
  <c r="AQ100" i="6"/>
  <c r="V101" i="6"/>
  <c r="AD101" i="6"/>
  <c r="M102" i="6"/>
  <c r="R102" i="6"/>
  <c r="V102" i="6"/>
  <c r="AD102" i="6"/>
  <c r="AK102" i="6"/>
  <c r="AN102" i="6"/>
  <c r="AQ102" i="6"/>
  <c r="V103" i="6"/>
  <c r="AD103" i="6"/>
  <c r="M104" i="6"/>
  <c r="R104" i="6"/>
  <c r="V104" i="6"/>
  <c r="AD104" i="6"/>
  <c r="AK104" i="6"/>
  <c r="AN104" i="6"/>
  <c r="AQ104" i="6"/>
  <c r="V105" i="6"/>
  <c r="AD105" i="6"/>
  <c r="M106" i="6"/>
  <c r="R106" i="6"/>
  <c r="V106" i="6"/>
  <c r="AD106" i="6"/>
  <c r="AK106" i="6"/>
  <c r="AN106" i="6"/>
  <c r="AQ106" i="6"/>
  <c r="V107" i="6"/>
  <c r="AD107" i="6"/>
  <c r="M108" i="6"/>
  <c r="R108" i="6"/>
  <c r="V108" i="6"/>
  <c r="AD108" i="6"/>
  <c r="AH108" i="6"/>
  <c r="AK108" i="6"/>
  <c r="AN108" i="6"/>
  <c r="AQ108" i="6"/>
  <c r="Z109" i="6"/>
  <c r="AH109" i="6"/>
  <c r="M110" i="6"/>
  <c r="R110" i="6"/>
  <c r="V110" i="6"/>
  <c r="AD110" i="6"/>
  <c r="AK110" i="6"/>
  <c r="AN110" i="6"/>
  <c r="AQ110" i="6"/>
  <c r="Z111" i="6"/>
  <c r="AH111" i="6"/>
  <c r="M112" i="6"/>
  <c r="R112" i="6"/>
  <c r="V112" i="6"/>
  <c r="AD112" i="6"/>
  <c r="AK112" i="6"/>
  <c r="AN112" i="6"/>
  <c r="AQ112" i="6"/>
  <c r="Z113" i="6"/>
  <c r="AH113" i="6"/>
  <c r="M114" i="6"/>
  <c r="R114" i="6"/>
  <c r="V114" i="6"/>
  <c r="Z114" i="6"/>
  <c r="AH114" i="6"/>
  <c r="AK114" i="6"/>
  <c r="AN114" i="6"/>
  <c r="AQ114" i="6"/>
  <c r="Z115" i="6"/>
  <c r="AH115" i="6"/>
  <c r="M116" i="6"/>
  <c r="R116" i="6"/>
  <c r="V116" i="6"/>
  <c r="Z116" i="6"/>
  <c r="AH116" i="6"/>
  <c r="AK116" i="6"/>
  <c r="AN116" i="6"/>
  <c r="AQ116" i="6"/>
  <c r="Z117" i="6"/>
  <c r="AH117" i="6"/>
  <c r="M118" i="6"/>
  <c r="R118" i="6"/>
  <c r="Z118" i="6"/>
  <c r="AH118" i="6"/>
  <c r="AK118" i="6"/>
  <c r="AN118" i="6"/>
  <c r="AQ118" i="6"/>
  <c r="Z119" i="6"/>
  <c r="AH119" i="6"/>
  <c r="M120" i="6"/>
  <c r="R120" i="6"/>
  <c r="Z120" i="6"/>
  <c r="AH120" i="6"/>
  <c r="AK120" i="6"/>
  <c r="AN120" i="6"/>
  <c r="AQ120" i="6"/>
  <c r="Z121" i="6"/>
  <c r="AH121" i="6"/>
  <c r="M122" i="6"/>
  <c r="R122" i="6"/>
  <c r="V122" i="6"/>
  <c r="AD122" i="6"/>
  <c r="AK122" i="6"/>
  <c r="AN122" i="6"/>
  <c r="AQ122" i="6"/>
  <c r="Z123" i="6"/>
  <c r="AH123" i="6"/>
  <c r="M124" i="6"/>
  <c r="R124" i="6"/>
  <c r="V124" i="6"/>
  <c r="AD124" i="6"/>
  <c r="AK124" i="6"/>
  <c r="AN124" i="6"/>
  <c r="AQ124" i="6"/>
  <c r="Z125" i="6"/>
  <c r="AH125" i="6"/>
  <c r="M126" i="6"/>
  <c r="R126" i="6"/>
  <c r="V126" i="6"/>
  <c r="AD126" i="6"/>
  <c r="AK126" i="6"/>
  <c r="AN126" i="6"/>
  <c r="AQ126" i="6"/>
  <c r="Z127" i="6"/>
  <c r="AH127" i="6"/>
  <c r="M128" i="6"/>
  <c r="R128" i="6"/>
  <c r="V128" i="6"/>
  <c r="AD128" i="6"/>
  <c r="AK128" i="6"/>
  <c r="AN128" i="6"/>
  <c r="AQ128" i="6"/>
  <c r="Z129" i="6"/>
  <c r="AH129" i="6"/>
  <c r="M130" i="6"/>
  <c r="R130" i="6"/>
  <c r="V130" i="6"/>
  <c r="AD130" i="6"/>
  <c r="AK130" i="6"/>
  <c r="AN130" i="6"/>
  <c r="AQ130" i="6"/>
  <c r="Z131" i="6"/>
  <c r="AH131" i="6"/>
  <c r="M132" i="6"/>
  <c r="R132" i="6"/>
  <c r="V132" i="6"/>
  <c r="AD132" i="6"/>
  <c r="AK132" i="6"/>
  <c r="AN132" i="6"/>
  <c r="AQ132" i="6"/>
  <c r="AD133" i="6"/>
  <c r="M134" i="6"/>
  <c r="R134" i="6"/>
  <c r="V134" i="6"/>
  <c r="AD134" i="6"/>
  <c r="AK134" i="6"/>
  <c r="AI502" i="6"/>
  <c r="Z6" i="6"/>
  <c r="AH6" i="6"/>
  <c r="M7" i="6"/>
  <c r="R7" i="6"/>
  <c r="Z7" i="6"/>
  <c r="AH7" i="6"/>
  <c r="AK7" i="6"/>
  <c r="AN7" i="6"/>
  <c r="AQ7" i="6"/>
  <c r="Z8" i="6"/>
  <c r="AH8" i="6"/>
  <c r="M9" i="6"/>
  <c r="R9" i="6"/>
  <c r="Z9" i="6"/>
  <c r="AH9" i="6"/>
  <c r="AK9" i="6"/>
  <c r="AN9" i="6"/>
  <c r="AQ9" i="6"/>
  <c r="Z11" i="6"/>
  <c r="AH11" i="6"/>
  <c r="AK11" i="6"/>
  <c r="R13" i="6"/>
  <c r="Z13" i="6"/>
  <c r="AH13" i="6"/>
  <c r="AK13" i="6"/>
  <c r="AN13" i="6"/>
  <c r="AQ13" i="6"/>
  <c r="Z15" i="6"/>
  <c r="AH15" i="6"/>
  <c r="AK15" i="6"/>
  <c r="Z17" i="6"/>
  <c r="AK17" i="6"/>
  <c r="AK19" i="6"/>
  <c r="AD20" i="6"/>
  <c r="AT20" i="6" s="1"/>
  <c r="M21" i="6"/>
  <c r="AK21" i="6"/>
  <c r="R23" i="6"/>
  <c r="V23" i="6"/>
  <c r="AD23" i="6"/>
  <c r="AK23" i="6"/>
  <c r="AN23" i="6"/>
  <c r="AQ23" i="6"/>
  <c r="AD24" i="6"/>
  <c r="AT24" i="6" s="1"/>
  <c r="AK25" i="6"/>
  <c r="AK27" i="6"/>
  <c r="R29" i="6"/>
  <c r="V29" i="6"/>
  <c r="AD29" i="6"/>
  <c r="AK29" i="6"/>
  <c r="AN29" i="6"/>
  <c r="AQ29" i="6"/>
  <c r="AD30" i="6"/>
  <c r="AT30" i="6" s="1"/>
  <c r="M31" i="6"/>
  <c r="R31" i="6"/>
  <c r="AK31" i="6"/>
  <c r="AK33" i="6"/>
  <c r="AH35" i="6"/>
  <c r="AK35" i="6"/>
  <c r="AK37" i="6"/>
  <c r="M39" i="6"/>
  <c r="AK39" i="6"/>
  <c r="AK41" i="6"/>
  <c r="AN41" i="6"/>
  <c r="AQ41" i="6"/>
  <c r="Z42" i="6"/>
  <c r="AT42" i="6" s="1"/>
  <c r="AK43" i="6"/>
  <c r="AK45" i="6"/>
  <c r="AK47" i="6"/>
  <c r="R49" i="6"/>
  <c r="V49" i="6"/>
  <c r="AD49" i="6"/>
  <c r="AK49" i="6"/>
  <c r="AN49" i="6"/>
  <c r="AQ49" i="6"/>
  <c r="AD50" i="6"/>
  <c r="AT50" i="6" s="1"/>
  <c r="AK51" i="6"/>
  <c r="M53" i="6"/>
  <c r="R53" i="6"/>
  <c r="AK53" i="6"/>
  <c r="AK55" i="6"/>
  <c r="Z56" i="6"/>
  <c r="AT56" i="6" s="1"/>
  <c r="AD56" i="6"/>
  <c r="AK57" i="6"/>
  <c r="R59" i="6"/>
  <c r="V59" i="6"/>
  <c r="AD59" i="6"/>
  <c r="AK59" i="6"/>
  <c r="AN59" i="6"/>
  <c r="AQ59" i="6"/>
  <c r="M61" i="6"/>
  <c r="AK61" i="6"/>
  <c r="M63" i="6"/>
  <c r="R63" i="6"/>
  <c r="V63" i="6"/>
  <c r="AD63" i="6"/>
  <c r="AK63" i="6"/>
  <c r="R65" i="6"/>
  <c r="V65" i="6"/>
  <c r="AD65" i="6"/>
  <c r="AK65" i="6"/>
  <c r="AN65" i="6"/>
  <c r="AQ65" i="6"/>
  <c r="Z66" i="6"/>
  <c r="AT66" i="6" s="1"/>
  <c r="M67" i="6"/>
  <c r="R67" i="6"/>
  <c r="V67" i="6"/>
  <c r="AD67" i="6"/>
  <c r="AK67" i="6"/>
  <c r="AN67" i="6"/>
  <c r="AQ67" i="6"/>
  <c r="Z68" i="6"/>
  <c r="AT68" i="6" s="1"/>
  <c r="AH68" i="6"/>
  <c r="M69" i="6"/>
  <c r="R69" i="6"/>
  <c r="V69" i="6"/>
  <c r="AD69" i="6"/>
  <c r="AK69" i="6"/>
  <c r="AN69" i="6"/>
  <c r="AQ69" i="6"/>
  <c r="Z70" i="6"/>
  <c r="AT70" i="6" s="1"/>
  <c r="AH70" i="6"/>
  <c r="M71" i="6"/>
  <c r="R71" i="6"/>
  <c r="V71" i="6"/>
  <c r="AD71" i="6"/>
  <c r="AK71" i="6"/>
  <c r="AN71" i="6"/>
  <c r="AQ71" i="6"/>
  <c r="Z72" i="6"/>
  <c r="AT72" i="6" s="1"/>
  <c r="AD72" i="6"/>
  <c r="AK73" i="6"/>
  <c r="AD74" i="6"/>
  <c r="AT74" i="6" s="1"/>
  <c r="AK75" i="6"/>
  <c r="AK77" i="6"/>
  <c r="AD78" i="6"/>
  <c r="AT78" i="6" s="1"/>
  <c r="M79" i="6"/>
  <c r="R79" i="6"/>
  <c r="V79" i="6"/>
  <c r="AD79" i="6"/>
  <c r="AK79" i="6"/>
  <c r="AK81" i="6"/>
  <c r="AT81" i="6" s="1"/>
  <c r="AT83" i="6"/>
  <c r="AK83" i="6"/>
  <c r="AK85" i="6"/>
  <c r="AT85" i="6" s="1"/>
  <c r="AK87" i="6"/>
  <c r="AT87" i="6" s="1"/>
  <c r="AK89" i="6"/>
  <c r="AT89" i="6" s="1"/>
  <c r="AT91" i="6"/>
  <c r="AK91" i="6"/>
  <c r="AK93" i="6"/>
  <c r="AT93" i="6" s="1"/>
  <c r="AK95" i="6"/>
  <c r="AT95" i="6" s="1"/>
  <c r="AK97" i="6"/>
  <c r="AT97" i="6" s="1"/>
  <c r="AT99" i="6"/>
  <c r="AK99" i="6"/>
  <c r="AK101" i="6"/>
  <c r="AT101" i="6" s="1"/>
  <c r="AK103" i="6"/>
  <c r="AT103" i="6" s="1"/>
  <c r="AK105" i="6"/>
  <c r="AT105" i="6" s="1"/>
  <c r="AT107" i="6"/>
  <c r="AK107" i="6"/>
  <c r="AK109" i="6"/>
  <c r="AT109" i="6" s="1"/>
  <c r="AK111" i="6"/>
  <c r="AT111" i="6" s="1"/>
  <c r="AK113" i="6"/>
  <c r="AT113" i="6" s="1"/>
  <c r="AT115" i="6"/>
  <c r="AK115" i="6"/>
  <c r="AK117" i="6"/>
  <c r="AT117" i="6" s="1"/>
  <c r="AK119" i="6"/>
  <c r="AT119" i="6" s="1"/>
  <c r="AK121" i="6"/>
  <c r="AT121" i="6" s="1"/>
  <c r="AT123" i="6"/>
  <c r="AK123" i="6"/>
  <c r="AK125" i="6"/>
  <c r="AK127" i="6"/>
  <c r="AK129" i="6"/>
  <c r="AK131" i="6"/>
  <c r="AT131" i="6" s="1"/>
  <c r="AK133" i="6"/>
  <c r="AT133" i="6" s="1"/>
  <c r="AK135" i="6"/>
  <c r="AN134" i="6"/>
  <c r="AQ134" i="6"/>
  <c r="Z135" i="6"/>
  <c r="AT135" i="6" s="1"/>
  <c r="M136" i="6"/>
  <c r="R136" i="6"/>
  <c r="V136" i="6"/>
  <c r="AD136" i="6"/>
  <c r="AK136" i="6"/>
  <c r="AN136" i="6"/>
  <c r="AQ136" i="6"/>
  <c r="AD137" i="6"/>
  <c r="M138" i="6"/>
  <c r="R138" i="6"/>
  <c r="V138" i="6"/>
  <c r="AD138" i="6"/>
  <c r="AK138" i="6"/>
  <c r="AN138" i="6"/>
  <c r="AQ138" i="6"/>
  <c r="Z139" i="6"/>
  <c r="AD139" i="6"/>
  <c r="M140" i="6"/>
  <c r="R140" i="6"/>
  <c r="V140" i="6"/>
  <c r="AD140" i="6"/>
  <c r="AK140" i="6"/>
  <c r="AN140" i="6"/>
  <c r="AQ140" i="6"/>
  <c r="Z141" i="6"/>
  <c r="AD141" i="6"/>
  <c r="M142" i="6"/>
  <c r="R142" i="6"/>
  <c r="V142" i="6"/>
  <c r="AD142" i="6"/>
  <c r="AK142" i="6"/>
  <c r="AN142" i="6"/>
  <c r="AQ142" i="6"/>
  <c r="V143" i="6"/>
  <c r="AD143" i="6"/>
  <c r="M144" i="6"/>
  <c r="R144" i="6"/>
  <c r="V144" i="6"/>
  <c r="AD144" i="6"/>
  <c r="AK144" i="6"/>
  <c r="AN144" i="6"/>
  <c r="AQ144" i="6"/>
  <c r="Z145" i="6"/>
  <c r="AH145" i="6"/>
  <c r="M146" i="6"/>
  <c r="R146" i="6"/>
  <c r="V146" i="6"/>
  <c r="AD146" i="6"/>
  <c r="AK146" i="6"/>
  <c r="AN146" i="6"/>
  <c r="AQ146" i="6"/>
  <c r="Z147" i="6"/>
  <c r="M148" i="6"/>
  <c r="R148" i="6"/>
  <c r="V148" i="6"/>
  <c r="AD148" i="6"/>
  <c r="AK148" i="6"/>
  <c r="AN148" i="6"/>
  <c r="AQ148" i="6"/>
  <c r="AD149" i="6"/>
  <c r="M150" i="6"/>
  <c r="R150" i="6"/>
  <c r="V150" i="6"/>
  <c r="AD150" i="6"/>
  <c r="AK150" i="6"/>
  <c r="AN150" i="6"/>
  <c r="AQ150" i="6"/>
  <c r="Z151" i="6"/>
  <c r="M152" i="6"/>
  <c r="R152" i="6"/>
  <c r="V152" i="6"/>
  <c r="AD152" i="6"/>
  <c r="AK152" i="6"/>
  <c r="AN152" i="6"/>
  <c r="AQ152" i="6"/>
  <c r="Z153" i="6"/>
  <c r="M154" i="6"/>
  <c r="R154" i="6"/>
  <c r="V154" i="6"/>
  <c r="AD154" i="6"/>
  <c r="AK154" i="6"/>
  <c r="AN154" i="6"/>
  <c r="AQ154" i="6"/>
  <c r="Z155" i="6"/>
  <c r="AD155" i="6"/>
  <c r="M156" i="6"/>
  <c r="R156" i="6"/>
  <c r="V156" i="6"/>
  <c r="AD156" i="6"/>
  <c r="AK156" i="6"/>
  <c r="AN156" i="6"/>
  <c r="AQ156" i="6"/>
  <c r="Z157" i="6"/>
  <c r="M158" i="6"/>
  <c r="R158" i="6"/>
  <c r="V158" i="6"/>
  <c r="AD158" i="6"/>
  <c r="AK158" i="6"/>
  <c r="AN158" i="6"/>
  <c r="AQ158" i="6"/>
  <c r="AD159" i="6"/>
  <c r="M160" i="6"/>
  <c r="R160" i="6"/>
  <c r="V160" i="6"/>
  <c r="AD160" i="6"/>
  <c r="AK160" i="6"/>
  <c r="AN160" i="6"/>
  <c r="AQ160" i="6"/>
  <c r="Z161" i="6"/>
  <c r="AH161" i="6"/>
  <c r="M162" i="6"/>
  <c r="R162" i="6"/>
  <c r="V162" i="6"/>
  <c r="AD162" i="6"/>
  <c r="AK162" i="6"/>
  <c r="AN162" i="6"/>
  <c r="AQ162" i="6"/>
  <c r="Z163" i="6"/>
  <c r="AH163" i="6"/>
  <c r="M164" i="6"/>
  <c r="R164" i="6"/>
  <c r="V164" i="6"/>
  <c r="AD164" i="6"/>
  <c r="AK164" i="6"/>
  <c r="AN164" i="6"/>
  <c r="AQ164" i="6"/>
  <c r="Z165" i="6"/>
  <c r="AD165" i="6"/>
  <c r="M166" i="6"/>
  <c r="R166" i="6"/>
  <c r="V166" i="6"/>
  <c r="AD166" i="6"/>
  <c r="AK166" i="6"/>
  <c r="AN166" i="6"/>
  <c r="AQ166" i="6"/>
  <c r="Z167" i="6"/>
  <c r="AD167" i="6"/>
  <c r="M168" i="6"/>
  <c r="R168" i="6"/>
  <c r="V168" i="6"/>
  <c r="AD168" i="6"/>
  <c r="AK168" i="6"/>
  <c r="AN168" i="6"/>
  <c r="AQ168" i="6"/>
  <c r="Z169" i="6"/>
  <c r="M170" i="6"/>
  <c r="R170" i="6"/>
  <c r="V170" i="6"/>
  <c r="AD170" i="6"/>
  <c r="AK170" i="6"/>
  <c r="AN170" i="6"/>
  <c r="AQ170" i="6"/>
  <c r="AD171" i="6"/>
  <c r="M172" i="6"/>
  <c r="R172" i="6"/>
  <c r="V172" i="6"/>
  <c r="AD172" i="6"/>
  <c r="AK172" i="6"/>
  <c r="AN172" i="6"/>
  <c r="AQ172" i="6"/>
  <c r="Z173" i="6"/>
  <c r="AH173" i="6"/>
  <c r="M174" i="6"/>
  <c r="R174" i="6"/>
  <c r="V174" i="6"/>
  <c r="AD174" i="6"/>
  <c r="AK174" i="6"/>
  <c r="AN174" i="6"/>
  <c r="AQ174" i="6"/>
  <c r="V175" i="6"/>
  <c r="AD175" i="6"/>
  <c r="M176" i="6"/>
  <c r="R176" i="6"/>
  <c r="V176" i="6"/>
  <c r="AD176" i="6"/>
  <c r="AK176" i="6"/>
  <c r="AN176" i="6"/>
  <c r="AQ176" i="6"/>
  <c r="V177" i="6"/>
  <c r="AD177" i="6"/>
  <c r="M178" i="6"/>
  <c r="R178" i="6"/>
  <c r="V178" i="6"/>
  <c r="AD178" i="6"/>
  <c r="AK178" i="6"/>
  <c r="AN178" i="6"/>
  <c r="AQ178" i="6"/>
  <c r="V179" i="6"/>
  <c r="Z179" i="6"/>
  <c r="M180" i="6"/>
  <c r="R180" i="6"/>
  <c r="V180" i="6"/>
  <c r="AD180" i="6"/>
  <c r="AK180" i="6"/>
  <c r="AN180" i="6"/>
  <c r="AQ180" i="6"/>
  <c r="AD181" i="6"/>
  <c r="M182" i="6"/>
  <c r="R182" i="6"/>
  <c r="V182" i="6"/>
  <c r="AD182" i="6"/>
  <c r="AK182" i="6"/>
  <c r="AN182" i="6"/>
  <c r="AQ182" i="6"/>
  <c r="Z183" i="6"/>
  <c r="M184" i="6"/>
  <c r="R184" i="6"/>
  <c r="V184" i="6"/>
  <c r="AD184" i="6"/>
  <c r="AK184" i="6"/>
  <c r="AN184" i="6"/>
  <c r="AQ184" i="6"/>
  <c r="Z185" i="6"/>
  <c r="AH185" i="6"/>
  <c r="M186" i="6"/>
  <c r="R186" i="6"/>
  <c r="V186" i="6"/>
  <c r="AD186" i="6"/>
  <c r="AK186" i="6"/>
  <c r="AN186" i="6"/>
  <c r="AQ186" i="6"/>
  <c r="AD187" i="6"/>
  <c r="M188" i="6"/>
  <c r="R188" i="6"/>
  <c r="V188" i="6"/>
  <c r="AD188" i="6"/>
  <c r="AK188" i="6"/>
  <c r="AN188" i="6"/>
  <c r="AQ188" i="6"/>
  <c r="Z189" i="6"/>
  <c r="AH189" i="6"/>
  <c r="M190" i="6"/>
  <c r="R190" i="6"/>
  <c r="V190" i="6"/>
  <c r="AD190" i="6"/>
  <c r="AK190" i="6"/>
  <c r="AN190" i="6"/>
  <c r="AQ190" i="6"/>
  <c r="AD191" i="6"/>
  <c r="M192" i="6"/>
  <c r="R192" i="6"/>
  <c r="V192" i="6"/>
  <c r="AD192" i="6"/>
  <c r="AK192" i="6"/>
  <c r="AN192" i="6"/>
  <c r="AQ192" i="6"/>
  <c r="V193" i="6"/>
  <c r="AD193" i="6"/>
  <c r="M194" i="6"/>
  <c r="R194" i="6"/>
  <c r="V194" i="6"/>
  <c r="AD194" i="6"/>
  <c r="AK194" i="6"/>
  <c r="AN194" i="6"/>
  <c r="AQ194" i="6"/>
  <c r="V195" i="6"/>
  <c r="AD195" i="6"/>
  <c r="M196" i="6"/>
  <c r="R196" i="6"/>
  <c r="V196" i="6"/>
  <c r="AD196" i="6"/>
  <c r="AK196" i="6"/>
  <c r="AN196" i="6"/>
  <c r="AQ196" i="6"/>
  <c r="V197" i="6"/>
  <c r="AD197" i="6"/>
  <c r="M198" i="6"/>
  <c r="R198" i="6"/>
  <c r="V198" i="6"/>
  <c r="AD198" i="6"/>
  <c r="AK198" i="6"/>
  <c r="AN198" i="6"/>
  <c r="AQ198" i="6"/>
  <c r="Z199" i="6"/>
  <c r="AD199" i="6"/>
  <c r="M200" i="6"/>
  <c r="R200" i="6"/>
  <c r="V200" i="6"/>
  <c r="AD200" i="6"/>
  <c r="AK200" i="6"/>
  <c r="AN200" i="6"/>
  <c r="AQ200" i="6"/>
  <c r="Z201" i="6"/>
  <c r="AH201" i="6"/>
  <c r="M202" i="6"/>
  <c r="R202" i="6"/>
  <c r="V202" i="6"/>
  <c r="AD202" i="6"/>
  <c r="AK202" i="6"/>
  <c r="AN202" i="6"/>
  <c r="AQ202" i="6"/>
  <c r="Z203" i="6"/>
  <c r="AD203" i="6"/>
  <c r="M204" i="6"/>
  <c r="R204" i="6"/>
  <c r="V204" i="6"/>
  <c r="AD204" i="6"/>
  <c r="AK204" i="6"/>
  <c r="AN204" i="6"/>
  <c r="AQ204" i="6"/>
  <c r="Z205" i="6"/>
  <c r="AH205" i="6"/>
  <c r="M206" i="6"/>
  <c r="R206" i="6"/>
  <c r="V206" i="6"/>
  <c r="AD206" i="6"/>
  <c r="AK206" i="6"/>
  <c r="AN206" i="6"/>
  <c r="AQ206" i="6"/>
  <c r="Z207" i="6"/>
  <c r="AH207" i="6"/>
  <c r="M208" i="6"/>
  <c r="R208" i="6"/>
  <c r="V208" i="6"/>
  <c r="AD208" i="6"/>
  <c r="AK208" i="6"/>
  <c r="AN208" i="6"/>
  <c r="AQ208" i="6"/>
  <c r="Z209" i="6"/>
  <c r="AD209" i="6"/>
  <c r="M210" i="6"/>
  <c r="R210" i="6"/>
  <c r="V210" i="6"/>
  <c r="AD210" i="6"/>
  <c r="AK210" i="6"/>
  <c r="AN210" i="6"/>
  <c r="AQ210" i="6"/>
  <c r="Z211" i="6"/>
  <c r="M212" i="6"/>
  <c r="R212" i="6"/>
  <c r="V212" i="6"/>
  <c r="AD212" i="6"/>
  <c r="AK212" i="6"/>
  <c r="AN212" i="6"/>
  <c r="AQ212" i="6"/>
  <c r="Z213" i="6"/>
  <c r="AH213" i="6"/>
  <c r="M214" i="6"/>
  <c r="R214" i="6"/>
  <c r="V214" i="6"/>
  <c r="AD214" i="6"/>
  <c r="AH214" i="6"/>
  <c r="AK214" i="6"/>
  <c r="AN214" i="6"/>
  <c r="AQ214" i="6"/>
  <c r="Z215" i="6"/>
  <c r="AH215" i="6"/>
  <c r="M216" i="6"/>
  <c r="R216" i="6"/>
  <c r="V216" i="6"/>
  <c r="AD216" i="6"/>
  <c r="AK216" i="6"/>
  <c r="AN216" i="6"/>
  <c r="AQ216" i="6"/>
  <c r="Z217" i="6"/>
  <c r="AH217" i="6"/>
  <c r="M218" i="6"/>
  <c r="R218" i="6"/>
  <c r="V218" i="6"/>
  <c r="AK218" i="6"/>
  <c r="AN218" i="6"/>
  <c r="AQ218" i="6"/>
  <c r="V219" i="6"/>
  <c r="AD219" i="6"/>
  <c r="M220" i="6"/>
  <c r="R220" i="6"/>
  <c r="V220" i="6"/>
  <c r="AD220" i="6"/>
  <c r="AK220" i="6"/>
  <c r="AN220" i="6"/>
  <c r="AQ220" i="6"/>
  <c r="V221" i="6"/>
  <c r="AD221" i="6"/>
  <c r="M222" i="6"/>
  <c r="R222" i="6"/>
  <c r="V222" i="6"/>
  <c r="AD222" i="6"/>
  <c r="AK222" i="6"/>
  <c r="AN222" i="6"/>
  <c r="AQ222" i="6"/>
  <c r="V223" i="6"/>
  <c r="AD223" i="6"/>
  <c r="M224" i="6"/>
  <c r="R224" i="6"/>
  <c r="V224" i="6"/>
  <c r="AD224" i="6"/>
  <c r="AK224" i="6"/>
  <c r="AN224" i="6"/>
  <c r="AQ224" i="6"/>
  <c r="V225" i="6"/>
  <c r="AD225" i="6"/>
  <c r="M226" i="6"/>
  <c r="R226" i="6"/>
  <c r="V226" i="6"/>
  <c r="AD226" i="6"/>
  <c r="AK226" i="6"/>
  <c r="AN226" i="6"/>
  <c r="AQ226" i="6"/>
  <c r="V227" i="6"/>
  <c r="AD227" i="6"/>
  <c r="M228" i="6"/>
  <c r="R228" i="6"/>
  <c r="V228" i="6"/>
  <c r="AD228" i="6"/>
  <c r="AK228" i="6"/>
  <c r="AN228" i="6"/>
  <c r="AQ228" i="6"/>
  <c r="V229" i="6"/>
  <c r="AD229" i="6"/>
  <c r="M230" i="6"/>
  <c r="R230" i="6"/>
  <c r="V230" i="6"/>
  <c r="AD230" i="6"/>
  <c r="AK230" i="6"/>
  <c r="AN230" i="6"/>
  <c r="AQ230" i="6"/>
  <c r="V231" i="6"/>
  <c r="AD231" i="6"/>
  <c r="M232" i="6"/>
  <c r="R232" i="6"/>
  <c r="V232" i="6"/>
  <c r="AD232" i="6"/>
  <c r="AK232" i="6"/>
  <c r="AN232" i="6"/>
  <c r="AQ232" i="6"/>
  <c r="V233" i="6"/>
  <c r="AD233" i="6"/>
  <c r="M234" i="6"/>
  <c r="R234" i="6"/>
  <c r="V234" i="6"/>
  <c r="AD234" i="6"/>
  <c r="AK234" i="6"/>
  <c r="AN234" i="6"/>
  <c r="AQ234" i="6"/>
  <c r="V235" i="6"/>
  <c r="AD235" i="6"/>
  <c r="M236" i="6"/>
  <c r="R236" i="6"/>
  <c r="V236" i="6"/>
  <c r="AD236" i="6"/>
  <c r="AK236" i="6"/>
  <c r="AN236" i="6"/>
  <c r="AQ236" i="6"/>
  <c r="V237" i="6"/>
  <c r="AD237" i="6"/>
  <c r="M238" i="6"/>
  <c r="R238" i="6"/>
  <c r="V238" i="6"/>
  <c r="AD238" i="6"/>
  <c r="AK238" i="6"/>
  <c r="AN238" i="6"/>
  <c r="AQ238" i="6"/>
  <c r="V239" i="6"/>
  <c r="AD239" i="6"/>
  <c r="M240" i="6"/>
  <c r="R240" i="6"/>
  <c r="V240" i="6"/>
  <c r="AD240" i="6"/>
  <c r="AK240" i="6"/>
  <c r="AN240" i="6"/>
  <c r="AQ240" i="6"/>
  <c r="V241" i="6"/>
  <c r="AD241" i="6"/>
  <c r="M242" i="6"/>
  <c r="R242" i="6"/>
  <c r="V242" i="6"/>
  <c r="AD242" i="6"/>
  <c r="AK242" i="6"/>
  <c r="AN242" i="6"/>
  <c r="AQ242" i="6"/>
  <c r="V243" i="6"/>
  <c r="AD243" i="6"/>
  <c r="M244" i="6"/>
  <c r="R244" i="6"/>
  <c r="V244" i="6"/>
  <c r="AD244" i="6"/>
  <c r="AK244" i="6"/>
  <c r="AN244" i="6"/>
  <c r="AQ244" i="6"/>
  <c r="V245" i="6"/>
  <c r="AD245" i="6"/>
  <c r="M246" i="6"/>
  <c r="R246" i="6"/>
  <c r="V246" i="6"/>
  <c r="AD246" i="6"/>
  <c r="AK246" i="6"/>
  <c r="AN246" i="6"/>
  <c r="AQ246" i="6"/>
  <c r="V247" i="6"/>
  <c r="AD247" i="6"/>
  <c r="M248" i="6"/>
  <c r="R248" i="6"/>
  <c r="V248" i="6"/>
  <c r="AD248" i="6"/>
  <c r="AK248" i="6"/>
  <c r="AN248" i="6"/>
  <c r="AQ248" i="6"/>
  <c r="V249" i="6"/>
  <c r="AD249" i="6"/>
  <c r="M250" i="6"/>
  <c r="R250" i="6"/>
  <c r="V250" i="6"/>
  <c r="AD250" i="6"/>
  <c r="AK250" i="6"/>
  <c r="AN250" i="6"/>
  <c r="AQ250" i="6"/>
  <c r="V251" i="6"/>
  <c r="AD251" i="6"/>
  <c r="M252" i="6"/>
  <c r="R252" i="6"/>
  <c r="V252" i="6"/>
  <c r="AD252" i="6"/>
  <c r="AK252" i="6"/>
  <c r="AN252" i="6"/>
  <c r="AQ252" i="6"/>
  <c r="V253" i="6"/>
  <c r="AD253" i="6"/>
  <c r="M254" i="6"/>
  <c r="R254" i="6"/>
  <c r="V254" i="6"/>
  <c r="AD254" i="6"/>
  <c r="AK254" i="6"/>
  <c r="AN254" i="6"/>
  <c r="AQ254" i="6"/>
  <c r="V255" i="6"/>
  <c r="AD255" i="6"/>
  <c r="M256" i="6"/>
  <c r="R256" i="6"/>
  <c r="V256" i="6"/>
  <c r="AD256" i="6"/>
  <c r="AK256" i="6"/>
  <c r="AN256" i="6"/>
  <c r="AQ256" i="6"/>
  <c r="Z257" i="6"/>
  <c r="AH257" i="6"/>
  <c r="M258" i="6"/>
  <c r="R258" i="6"/>
  <c r="V258" i="6"/>
  <c r="AD258" i="6"/>
  <c r="AK258" i="6"/>
  <c r="AN258" i="6"/>
  <c r="AQ258" i="6"/>
  <c r="Z259" i="6"/>
  <c r="AH259" i="6"/>
  <c r="M260" i="6"/>
  <c r="R260" i="6"/>
  <c r="V260" i="6"/>
  <c r="AD260" i="6"/>
  <c r="AK260" i="6"/>
  <c r="AQ260" i="6"/>
  <c r="V261" i="6"/>
  <c r="AD261" i="6"/>
  <c r="M262" i="6"/>
  <c r="R262" i="6"/>
  <c r="V262" i="6"/>
  <c r="AD262" i="6"/>
  <c r="AK262" i="6"/>
  <c r="AN262" i="6"/>
  <c r="AQ262" i="6"/>
  <c r="V263" i="6"/>
  <c r="AD263" i="6"/>
  <c r="M264" i="6"/>
  <c r="R264" i="6"/>
  <c r="V264" i="6"/>
  <c r="AD264" i="6"/>
  <c r="AK264" i="6"/>
  <c r="AN264" i="6"/>
  <c r="AQ264" i="6"/>
  <c r="V265" i="6"/>
  <c r="AD265" i="6"/>
  <c r="M266" i="6"/>
  <c r="R266" i="6"/>
  <c r="V266" i="6"/>
  <c r="AD266" i="6"/>
  <c r="AK266" i="6"/>
  <c r="AN266" i="6"/>
  <c r="AQ266" i="6"/>
  <c r="V267" i="6"/>
  <c r="AD267" i="6"/>
  <c r="M268" i="6"/>
  <c r="R268" i="6"/>
  <c r="V268" i="6"/>
  <c r="AD268" i="6"/>
  <c r="AK268" i="6"/>
  <c r="AN268" i="6"/>
  <c r="AQ268" i="6"/>
  <c r="V269" i="6"/>
  <c r="AD269" i="6"/>
  <c r="M270" i="6"/>
  <c r="R270" i="6"/>
  <c r="V270" i="6"/>
  <c r="AD270" i="6"/>
  <c r="AK270" i="6"/>
  <c r="AN270" i="6"/>
  <c r="AQ270" i="6"/>
  <c r="V271" i="6"/>
  <c r="AD271" i="6"/>
  <c r="M272" i="6"/>
  <c r="R272" i="6"/>
  <c r="V272" i="6"/>
  <c r="AD272" i="6"/>
  <c r="AK272" i="6"/>
  <c r="AN272" i="6"/>
  <c r="AQ272" i="6"/>
  <c r="V273" i="6"/>
  <c r="AD273" i="6"/>
  <c r="M274" i="6"/>
  <c r="R274" i="6"/>
  <c r="V274" i="6"/>
  <c r="AD274" i="6"/>
  <c r="AK274" i="6"/>
  <c r="AN274" i="6"/>
  <c r="AQ274" i="6"/>
  <c r="V275" i="6"/>
  <c r="AD275" i="6"/>
  <c r="M276" i="6"/>
  <c r="R276" i="6"/>
  <c r="V276" i="6"/>
  <c r="AD276" i="6"/>
  <c r="AK276" i="6"/>
  <c r="AN276" i="6"/>
  <c r="AQ276" i="6"/>
  <c r="V277" i="6"/>
  <c r="AD277" i="6"/>
  <c r="M278" i="6"/>
  <c r="R278" i="6"/>
  <c r="V278" i="6"/>
  <c r="AD278" i="6"/>
  <c r="AK278" i="6"/>
  <c r="AN278" i="6"/>
  <c r="AQ278" i="6"/>
  <c r="V279" i="6"/>
  <c r="AD279" i="6"/>
  <c r="M280" i="6"/>
  <c r="R280" i="6"/>
  <c r="V280" i="6"/>
  <c r="AD280" i="6"/>
  <c r="AK280" i="6"/>
  <c r="AN280" i="6"/>
  <c r="AQ280" i="6"/>
  <c r="V281" i="6"/>
  <c r="AD281" i="6"/>
  <c r="M282" i="6"/>
  <c r="R282" i="6"/>
  <c r="V282" i="6"/>
  <c r="AD282" i="6"/>
  <c r="AK282" i="6"/>
  <c r="AN282" i="6"/>
  <c r="AQ282" i="6"/>
  <c r="V283" i="6"/>
  <c r="AD283" i="6"/>
  <c r="M284" i="6"/>
  <c r="R284" i="6"/>
  <c r="V284" i="6"/>
  <c r="AD284" i="6"/>
  <c r="AK284" i="6"/>
  <c r="AN284" i="6"/>
  <c r="AQ284" i="6"/>
  <c r="V285" i="6"/>
  <c r="AD285" i="6"/>
  <c r="M286" i="6"/>
  <c r="R286" i="6"/>
  <c r="V286" i="6"/>
  <c r="AD286" i="6"/>
  <c r="AK286" i="6"/>
  <c r="AN286" i="6"/>
  <c r="AQ286" i="6"/>
  <c r="V287" i="6"/>
  <c r="AD287" i="6"/>
  <c r="M288" i="6"/>
  <c r="R288" i="6"/>
  <c r="V288" i="6"/>
  <c r="AD288" i="6"/>
  <c r="AK288" i="6"/>
  <c r="AN288" i="6"/>
  <c r="AQ288" i="6"/>
  <c r="V289" i="6"/>
  <c r="AD289" i="6"/>
  <c r="M290" i="6"/>
  <c r="R290" i="6"/>
  <c r="V290" i="6"/>
  <c r="AD290" i="6"/>
  <c r="AK290" i="6"/>
  <c r="AN290" i="6"/>
  <c r="AQ290" i="6"/>
  <c r="V291" i="6"/>
  <c r="AD291" i="6"/>
  <c r="M292" i="6"/>
  <c r="R292" i="6"/>
  <c r="V292" i="6"/>
  <c r="AD292" i="6"/>
  <c r="AK292" i="6"/>
  <c r="AN292" i="6"/>
  <c r="AQ292" i="6"/>
  <c r="V293" i="6"/>
  <c r="AD293" i="6"/>
  <c r="M294" i="6"/>
  <c r="R294" i="6"/>
  <c r="V294" i="6"/>
  <c r="AD294" i="6"/>
  <c r="AK294" i="6"/>
  <c r="AN294" i="6"/>
  <c r="AQ294" i="6"/>
  <c r="V295" i="6"/>
  <c r="AD295" i="6"/>
  <c r="M296" i="6"/>
  <c r="R296" i="6"/>
  <c r="V296" i="6"/>
  <c r="AD296" i="6"/>
  <c r="AK296" i="6"/>
  <c r="AN296" i="6"/>
  <c r="AQ296" i="6"/>
  <c r="V297" i="6"/>
  <c r="AD297" i="6"/>
  <c r="M298" i="6"/>
  <c r="R298" i="6"/>
  <c r="V298" i="6"/>
  <c r="AD298" i="6"/>
  <c r="AK298" i="6"/>
  <c r="AN298" i="6"/>
  <c r="AQ298" i="6"/>
  <c r="V299" i="6"/>
  <c r="AD299" i="6"/>
  <c r="M300" i="6"/>
  <c r="R300" i="6"/>
  <c r="V300" i="6"/>
  <c r="AD300" i="6"/>
  <c r="AK300" i="6"/>
  <c r="AN300" i="6"/>
  <c r="AQ300" i="6"/>
  <c r="V301" i="6"/>
  <c r="AD301" i="6"/>
  <c r="M302" i="6"/>
  <c r="R302" i="6"/>
  <c r="V302" i="6"/>
  <c r="AT137" i="6"/>
  <c r="AK137" i="6"/>
  <c r="AK139" i="6"/>
  <c r="AT139" i="6" s="1"/>
  <c r="AK141" i="6"/>
  <c r="AT141" i="6" s="1"/>
  <c r="AK143" i="6"/>
  <c r="AT143" i="6" s="1"/>
  <c r="AT145" i="6"/>
  <c r="AK145" i="6"/>
  <c r="AK147" i="6"/>
  <c r="AT147" i="6" s="1"/>
  <c r="AK149" i="6"/>
  <c r="AT149" i="6" s="1"/>
  <c r="AK151" i="6"/>
  <c r="AT151" i="6" s="1"/>
  <c r="AT153" i="6"/>
  <c r="AK153" i="6"/>
  <c r="AK155" i="6"/>
  <c r="AT155" i="6" s="1"/>
  <c r="AK157" i="6"/>
  <c r="AT157" i="6" s="1"/>
  <c r="AK159" i="6"/>
  <c r="AT159" i="6" s="1"/>
  <c r="AT161" i="6"/>
  <c r="AK161" i="6"/>
  <c r="AK163" i="6"/>
  <c r="AT163" i="6" s="1"/>
  <c r="AK165" i="6"/>
  <c r="AT165" i="6" s="1"/>
  <c r="AK167" i="6"/>
  <c r="AT167" i="6" s="1"/>
  <c r="AT169" i="6"/>
  <c r="AK169" i="6"/>
  <c r="AK171" i="6"/>
  <c r="AT171" i="6" s="1"/>
  <c r="AK173" i="6"/>
  <c r="AT173" i="6" s="1"/>
  <c r="AK175" i="6"/>
  <c r="AT175" i="6" s="1"/>
  <c r="AT177" i="6"/>
  <c r="AK177" i="6"/>
  <c r="AK179" i="6"/>
  <c r="AT179" i="6" s="1"/>
  <c r="AK181" i="6"/>
  <c r="AT181" i="6" s="1"/>
  <c r="AK183" i="6"/>
  <c r="AT183" i="6" s="1"/>
  <c r="AK185" i="6"/>
  <c r="AT185" i="6" s="1"/>
  <c r="AK187" i="6"/>
  <c r="AT187" i="6" s="1"/>
  <c r="AK189" i="6"/>
  <c r="AK191" i="6"/>
  <c r="AK193" i="6"/>
  <c r="AK195" i="6"/>
  <c r="AK197" i="6"/>
  <c r="AK199" i="6"/>
  <c r="AK201" i="6"/>
  <c r="AK203" i="6"/>
  <c r="AK205" i="6"/>
  <c r="AK207" i="6"/>
  <c r="AK209" i="6"/>
  <c r="AK211" i="6"/>
  <c r="AK213" i="6"/>
  <c r="AK215" i="6"/>
  <c r="AK217" i="6"/>
  <c r="AK219" i="6"/>
  <c r="AK221" i="6"/>
  <c r="AK223" i="6"/>
  <c r="AK225" i="6"/>
  <c r="AK227" i="6"/>
  <c r="AK229" i="6"/>
  <c r="AK231" i="6"/>
  <c r="AK233" i="6"/>
  <c r="AK235" i="6"/>
  <c r="AK237" i="6"/>
  <c r="AK239" i="6"/>
  <c r="AK241" i="6"/>
  <c r="AK243" i="6"/>
  <c r="AK245" i="6"/>
  <c r="AK247" i="6"/>
  <c r="AK249" i="6"/>
  <c r="AK251" i="6"/>
  <c r="AK253" i="6"/>
  <c r="AK255" i="6"/>
  <c r="AK257" i="6"/>
  <c r="AK259" i="6"/>
  <c r="AK261" i="6"/>
  <c r="AK263" i="6"/>
  <c r="AT263" i="6" s="1"/>
  <c r="AK265" i="6"/>
  <c r="AT265" i="6" s="1"/>
  <c r="AK267" i="6"/>
  <c r="AT267" i="6" s="1"/>
  <c r="AT269" i="6"/>
  <c r="AK269" i="6"/>
  <c r="AK271" i="6"/>
  <c r="AT271" i="6" s="1"/>
  <c r="AK273" i="6"/>
  <c r="AT273" i="6" s="1"/>
  <c r="AK275" i="6"/>
  <c r="AT275" i="6" s="1"/>
  <c r="AT277" i="6"/>
  <c r="AK277" i="6"/>
  <c r="AK279" i="6"/>
  <c r="AT279" i="6" s="1"/>
  <c r="AK281" i="6"/>
  <c r="AT281" i="6" s="1"/>
  <c r="AK283" i="6"/>
  <c r="AT283" i="6" s="1"/>
  <c r="AT285" i="6"/>
  <c r="AK285" i="6"/>
  <c r="AK287" i="6"/>
  <c r="AT287" i="6" s="1"/>
  <c r="AK289" i="6"/>
  <c r="AT289" i="6" s="1"/>
  <c r="AK291" i="6"/>
  <c r="AT291" i="6" s="1"/>
  <c r="AT293" i="6"/>
  <c r="AK293" i="6"/>
  <c r="AK295" i="6"/>
  <c r="AT295" i="6" s="1"/>
  <c r="AK297" i="6"/>
  <c r="AT297" i="6" s="1"/>
  <c r="AK299" i="6"/>
  <c r="AT299" i="6" s="1"/>
  <c r="AT301" i="6"/>
  <c r="AK301" i="6"/>
  <c r="AK303" i="6"/>
  <c r="AD302" i="6"/>
  <c r="AK302" i="6"/>
  <c r="AN302" i="6"/>
  <c r="AQ302" i="6"/>
  <c r="V303" i="6"/>
  <c r="AT303" i="6" s="1"/>
  <c r="AD303" i="6"/>
  <c r="M304" i="6"/>
  <c r="R304" i="6"/>
  <c r="V304" i="6"/>
  <c r="AD304" i="6"/>
  <c r="AK304" i="6"/>
  <c r="AN304" i="6"/>
  <c r="AQ304" i="6"/>
  <c r="V305" i="6"/>
  <c r="AD305" i="6"/>
  <c r="M306" i="6"/>
  <c r="R306" i="6"/>
  <c r="V306" i="6"/>
  <c r="AD306" i="6"/>
  <c r="AK306" i="6"/>
  <c r="AN306" i="6"/>
  <c r="AQ306" i="6"/>
  <c r="V307" i="6"/>
  <c r="AD307" i="6"/>
  <c r="M308" i="6"/>
  <c r="R308" i="6"/>
  <c r="V308" i="6"/>
  <c r="AD308" i="6"/>
  <c r="AK308" i="6"/>
  <c r="AN308" i="6"/>
  <c r="AQ308" i="6"/>
  <c r="V309" i="6"/>
  <c r="AD309" i="6"/>
  <c r="M310" i="6"/>
  <c r="R310" i="6"/>
  <c r="V310" i="6"/>
  <c r="AD310" i="6"/>
  <c r="AK310" i="6"/>
  <c r="AN310" i="6"/>
  <c r="AQ310" i="6"/>
  <c r="V311" i="6"/>
  <c r="AD311" i="6"/>
  <c r="M312" i="6"/>
  <c r="R312" i="6"/>
  <c r="V312" i="6"/>
  <c r="AD312" i="6"/>
  <c r="AK312" i="6"/>
  <c r="AN312" i="6"/>
  <c r="AQ312" i="6"/>
  <c r="V313" i="6"/>
  <c r="AD313" i="6"/>
  <c r="M314" i="6"/>
  <c r="R314" i="6"/>
  <c r="V314" i="6"/>
  <c r="AD314" i="6"/>
  <c r="AK314" i="6"/>
  <c r="AN314" i="6"/>
  <c r="AQ314" i="6"/>
  <c r="V315" i="6"/>
  <c r="AD315" i="6"/>
  <c r="M316" i="6"/>
  <c r="R316" i="6"/>
  <c r="V316" i="6"/>
  <c r="AD316" i="6"/>
  <c r="AK316" i="6"/>
  <c r="AN316" i="6"/>
  <c r="AQ316" i="6"/>
  <c r="V317" i="6"/>
  <c r="AD317" i="6"/>
  <c r="M318" i="6"/>
  <c r="R318" i="6"/>
  <c r="V318" i="6"/>
  <c r="AD318" i="6"/>
  <c r="AH318" i="6"/>
  <c r="AK318" i="6"/>
  <c r="AN318" i="6"/>
  <c r="AQ318" i="6"/>
  <c r="Z319" i="6"/>
  <c r="AH319" i="6"/>
  <c r="M320" i="6"/>
  <c r="R320" i="6"/>
  <c r="V320" i="6"/>
  <c r="AD320" i="6"/>
  <c r="AH320" i="6"/>
  <c r="AK320" i="6"/>
  <c r="AN320" i="6"/>
  <c r="AQ320" i="6"/>
  <c r="Z321" i="6"/>
  <c r="AH321" i="6"/>
  <c r="M322" i="6"/>
  <c r="R322" i="6"/>
  <c r="V322" i="6"/>
  <c r="AD322" i="6"/>
  <c r="AH322" i="6"/>
  <c r="AK322" i="6"/>
  <c r="AN322" i="6"/>
  <c r="AQ322" i="6"/>
  <c r="Z323" i="6"/>
  <c r="AD323" i="6"/>
  <c r="M324" i="6"/>
  <c r="R324" i="6"/>
  <c r="V324" i="6"/>
  <c r="AD324" i="6"/>
  <c r="AK324" i="6"/>
  <c r="AN324" i="6"/>
  <c r="AQ324" i="6"/>
  <c r="V325" i="6"/>
  <c r="AD325" i="6"/>
  <c r="M326" i="6"/>
  <c r="R326" i="6"/>
  <c r="V326" i="6"/>
  <c r="AD326" i="6"/>
  <c r="AK326" i="6"/>
  <c r="AN326" i="6"/>
  <c r="AQ326" i="6"/>
  <c r="V327" i="6"/>
  <c r="AH327" i="6"/>
  <c r="M328" i="6"/>
  <c r="R328" i="6"/>
  <c r="Z328" i="6"/>
  <c r="AH328" i="6"/>
  <c r="AN328" i="6"/>
  <c r="AQ328" i="6"/>
  <c r="Z329" i="6"/>
  <c r="AH329" i="6"/>
  <c r="M330" i="6"/>
  <c r="R330" i="6"/>
  <c r="Z330" i="6"/>
  <c r="AH330" i="6"/>
  <c r="AK330" i="6"/>
  <c r="AN330" i="6"/>
  <c r="AQ330" i="6"/>
  <c r="Z331" i="6"/>
  <c r="AH331" i="6"/>
  <c r="M332" i="6"/>
  <c r="R332" i="6"/>
  <c r="Z332" i="6"/>
  <c r="AH332" i="6"/>
  <c r="AK332" i="6"/>
  <c r="AN332" i="6"/>
  <c r="AQ332" i="6"/>
  <c r="Z333" i="6"/>
  <c r="AH333" i="6"/>
  <c r="M334" i="6"/>
  <c r="R334" i="6"/>
  <c r="Z334" i="6"/>
  <c r="AH334" i="6"/>
  <c r="AK334" i="6"/>
  <c r="AN334" i="6"/>
  <c r="AQ334" i="6"/>
  <c r="Z335" i="6"/>
  <c r="AH335" i="6"/>
  <c r="M336" i="6"/>
  <c r="R336" i="6"/>
  <c r="Z336" i="6"/>
  <c r="AH336" i="6"/>
  <c r="AK336" i="6"/>
  <c r="AN336" i="6"/>
  <c r="AQ336" i="6"/>
  <c r="Z337" i="6"/>
  <c r="AH337" i="6"/>
  <c r="M338" i="6"/>
  <c r="R338" i="6"/>
  <c r="Z338" i="6"/>
  <c r="AH338" i="6"/>
  <c r="AK338" i="6"/>
  <c r="AN338" i="6"/>
  <c r="AQ338" i="6"/>
  <c r="Z339" i="6"/>
  <c r="AH339" i="6"/>
  <c r="M340" i="6"/>
  <c r="R340" i="6"/>
  <c r="Z340" i="6"/>
  <c r="AH340" i="6"/>
  <c r="AK340" i="6"/>
  <c r="AN340" i="6"/>
  <c r="AQ340" i="6"/>
  <c r="Z341" i="6"/>
  <c r="AH341" i="6"/>
  <c r="M342" i="6"/>
  <c r="R342" i="6"/>
  <c r="Z342" i="6"/>
  <c r="AH342" i="6"/>
  <c r="AK342" i="6"/>
  <c r="AN342" i="6"/>
  <c r="AQ342" i="6"/>
  <c r="Z343" i="6"/>
  <c r="AH343" i="6"/>
  <c r="M344" i="6"/>
  <c r="R344" i="6"/>
  <c r="Z344" i="6"/>
  <c r="AH344" i="6"/>
  <c r="AK344" i="6"/>
  <c r="AN344" i="6"/>
  <c r="AQ344" i="6"/>
  <c r="Z345" i="6"/>
  <c r="AH345" i="6"/>
  <c r="M346" i="6"/>
  <c r="R346" i="6"/>
  <c r="Z346" i="6"/>
  <c r="AH346" i="6"/>
  <c r="AK346" i="6"/>
  <c r="AN346" i="6"/>
  <c r="AQ346" i="6"/>
  <c r="Z347" i="6"/>
  <c r="AH347" i="6"/>
  <c r="M348" i="6"/>
  <c r="R348" i="6"/>
  <c r="Z348" i="6"/>
  <c r="AH348" i="6"/>
  <c r="AK348" i="6"/>
  <c r="AN348" i="6"/>
  <c r="AQ348" i="6"/>
  <c r="Z349" i="6"/>
  <c r="AH349" i="6"/>
  <c r="M350" i="6"/>
  <c r="R350" i="6"/>
  <c r="Z350" i="6"/>
  <c r="AH350" i="6"/>
  <c r="AK350" i="6"/>
  <c r="AN350" i="6"/>
  <c r="AQ350" i="6"/>
  <c r="Z351" i="6"/>
  <c r="AH351" i="6"/>
  <c r="M352" i="6"/>
  <c r="R352" i="6"/>
  <c r="Z352" i="6"/>
  <c r="AH352" i="6"/>
  <c r="AK352" i="6"/>
  <c r="AN352" i="6"/>
  <c r="AQ352" i="6"/>
  <c r="Z353" i="6"/>
  <c r="AH353" i="6"/>
  <c r="M354" i="6"/>
  <c r="R354" i="6"/>
  <c r="Z354" i="6"/>
  <c r="AH354" i="6"/>
  <c r="AK354" i="6"/>
  <c r="AN354" i="6"/>
  <c r="AQ354" i="6"/>
  <c r="Z355" i="6"/>
  <c r="AH355" i="6"/>
  <c r="M356" i="6"/>
  <c r="R356" i="6"/>
  <c r="Z356" i="6"/>
  <c r="AH356" i="6"/>
  <c r="AK356" i="6"/>
  <c r="AN356" i="6"/>
  <c r="AQ356" i="6"/>
  <c r="Z357" i="6"/>
  <c r="AH357" i="6"/>
  <c r="M358" i="6"/>
  <c r="R358" i="6"/>
  <c r="Z358" i="6"/>
  <c r="AH358" i="6"/>
  <c r="AK358" i="6"/>
  <c r="AN358" i="6"/>
  <c r="AQ358" i="6"/>
  <c r="Z359" i="6"/>
  <c r="AH359" i="6"/>
  <c r="M360" i="6"/>
  <c r="R360" i="6"/>
  <c r="Z360" i="6"/>
  <c r="AH360" i="6"/>
  <c r="AK360" i="6"/>
  <c r="AN360" i="6"/>
  <c r="AQ360" i="6"/>
  <c r="Z361" i="6"/>
  <c r="AH361" i="6"/>
  <c r="M362" i="6"/>
  <c r="R362" i="6"/>
  <c r="Z362" i="6"/>
  <c r="AH362" i="6"/>
  <c r="AK362" i="6"/>
  <c r="AN362" i="6"/>
  <c r="AQ362" i="6"/>
  <c r="Z363" i="6"/>
  <c r="AH363" i="6"/>
  <c r="M364" i="6"/>
  <c r="R364" i="6"/>
  <c r="Z364" i="6"/>
  <c r="AH364" i="6"/>
  <c r="AK364" i="6"/>
  <c r="AN364" i="6"/>
  <c r="AQ364" i="6"/>
  <c r="Z365" i="6"/>
  <c r="AH365" i="6"/>
  <c r="M366" i="6"/>
  <c r="R366" i="6"/>
  <c r="Z366" i="6"/>
  <c r="AH366" i="6"/>
  <c r="AK366" i="6"/>
  <c r="AN366" i="6"/>
  <c r="AQ366" i="6"/>
  <c r="Z367" i="6"/>
  <c r="AH367" i="6"/>
  <c r="M368" i="6"/>
  <c r="R368" i="6"/>
  <c r="Z368" i="6"/>
  <c r="AH368" i="6"/>
  <c r="AK368" i="6"/>
  <c r="AN368" i="6"/>
  <c r="AQ368" i="6"/>
  <c r="Z369" i="6"/>
  <c r="AH369" i="6"/>
  <c r="AT369" i="6" s="1"/>
  <c r="M370" i="6"/>
  <c r="R370" i="6"/>
  <c r="Z370" i="6"/>
  <c r="AH370" i="6"/>
  <c r="AK370" i="6"/>
  <c r="AN370" i="6"/>
  <c r="AQ370" i="6"/>
  <c r="Z371" i="6"/>
  <c r="AH371" i="6"/>
  <c r="M372" i="6"/>
  <c r="R372" i="6"/>
  <c r="Z372" i="6"/>
  <c r="AH372" i="6"/>
  <c r="AK372" i="6"/>
  <c r="AN372" i="6"/>
  <c r="AQ372" i="6"/>
  <c r="Z373" i="6"/>
  <c r="AH373" i="6"/>
  <c r="M374" i="6"/>
  <c r="R374" i="6"/>
  <c r="V374" i="6"/>
  <c r="AH374" i="6"/>
  <c r="AK374" i="6"/>
  <c r="AN374" i="6"/>
  <c r="AQ374" i="6"/>
  <c r="Z375" i="6"/>
  <c r="AH375" i="6"/>
  <c r="M376" i="6"/>
  <c r="R376" i="6"/>
  <c r="Z376" i="6"/>
  <c r="AH376" i="6"/>
  <c r="AK376" i="6"/>
  <c r="AN376" i="6"/>
  <c r="AQ376" i="6"/>
  <c r="Z377" i="6"/>
  <c r="AH377" i="6"/>
  <c r="AT377" i="6" s="1"/>
  <c r="M378" i="6"/>
  <c r="R378" i="6"/>
  <c r="V378" i="6"/>
  <c r="AD378" i="6"/>
  <c r="AK378" i="6"/>
  <c r="AN378" i="6"/>
  <c r="AQ378" i="6"/>
  <c r="Z379" i="6"/>
  <c r="AH379" i="6"/>
  <c r="M380" i="6"/>
  <c r="R380" i="6"/>
  <c r="V380" i="6"/>
  <c r="AD380" i="6"/>
  <c r="AK380" i="6"/>
  <c r="AN380" i="6"/>
  <c r="AQ380" i="6"/>
  <c r="Z381" i="6"/>
  <c r="AH381" i="6"/>
  <c r="M382" i="6"/>
  <c r="R382" i="6"/>
  <c r="V382" i="6"/>
  <c r="AD382" i="6"/>
  <c r="AH382" i="6"/>
  <c r="AK382" i="6"/>
  <c r="AN382" i="6"/>
  <c r="AQ382" i="6"/>
  <c r="AK305" i="6"/>
  <c r="AT307" i="6"/>
  <c r="AK307" i="6"/>
  <c r="AK309" i="6"/>
  <c r="AT309" i="6" s="1"/>
  <c r="AK311" i="6"/>
  <c r="AT311" i="6" s="1"/>
  <c r="AK313" i="6"/>
  <c r="AT313" i="6" s="1"/>
  <c r="AT315" i="6"/>
  <c r="AK315" i="6"/>
  <c r="AK317" i="6"/>
  <c r="AT317" i="6" s="1"/>
  <c r="AK319" i="6"/>
  <c r="AT319" i="6" s="1"/>
  <c r="AK321" i="6"/>
  <c r="AT321" i="6" s="1"/>
  <c r="AT323" i="6"/>
  <c r="AK323" i="6"/>
  <c r="AK325" i="6"/>
  <c r="AT325" i="6" s="1"/>
  <c r="AK327" i="6"/>
  <c r="AK329" i="6"/>
  <c r="AT329" i="6" s="1"/>
  <c r="AK331" i="6"/>
  <c r="AT331" i="6" s="1"/>
  <c r="AT333" i="6"/>
  <c r="AK333" i="6"/>
  <c r="AK335" i="6"/>
  <c r="AT335" i="6" s="1"/>
  <c r="AK337" i="6"/>
  <c r="AT337" i="6" s="1"/>
  <c r="AK339" i="6"/>
  <c r="AT339" i="6" s="1"/>
  <c r="AT341" i="6"/>
  <c r="AK341" i="6"/>
  <c r="AK343" i="6"/>
  <c r="AT343" i="6" s="1"/>
  <c r="AK345" i="6"/>
  <c r="AT345" i="6" s="1"/>
  <c r="AK347" i="6"/>
  <c r="AT347" i="6" s="1"/>
  <c r="AT349" i="6"/>
  <c r="AK349" i="6"/>
  <c r="AK351" i="6"/>
  <c r="AT351" i="6" s="1"/>
  <c r="AK353" i="6"/>
  <c r="AT353" i="6" s="1"/>
  <c r="AK355" i="6"/>
  <c r="AT355" i="6" s="1"/>
  <c r="AT357" i="6"/>
  <c r="AK357" i="6"/>
  <c r="AK359" i="6"/>
  <c r="AT359" i="6" s="1"/>
  <c r="AK361" i="6"/>
  <c r="AT361" i="6" s="1"/>
  <c r="AK363" i="6"/>
  <c r="AT363" i="6" s="1"/>
  <c r="AT365" i="6"/>
  <c r="AK365" i="6"/>
  <c r="AK367" i="6"/>
  <c r="AK369" i="6"/>
  <c r="AK371" i="6"/>
  <c r="AT371" i="6" s="1"/>
  <c r="AT373" i="6"/>
  <c r="AK373" i="6"/>
  <c r="AK375" i="6"/>
  <c r="AK377" i="6"/>
  <c r="AK379" i="6"/>
  <c r="AT379" i="6" s="1"/>
  <c r="AT381" i="6"/>
  <c r="AK381" i="6"/>
  <c r="AK383" i="6"/>
  <c r="AK385" i="6"/>
  <c r="AK387" i="6"/>
  <c r="AK389" i="6"/>
  <c r="AK391" i="6"/>
  <c r="AK393" i="6"/>
  <c r="AK395" i="6"/>
  <c r="AK397" i="6"/>
  <c r="AK399" i="6"/>
  <c r="AK401" i="6"/>
  <c r="AK403" i="6"/>
  <c r="AK405" i="6"/>
  <c r="AK407" i="6"/>
  <c r="AK409" i="6"/>
  <c r="AK411" i="6"/>
  <c r="AK413" i="6"/>
  <c r="AK415" i="6"/>
  <c r="AK417" i="6"/>
  <c r="AK419" i="6"/>
  <c r="AK421" i="6"/>
  <c r="AK429" i="6"/>
  <c r="AK431" i="6"/>
  <c r="AK433" i="6"/>
  <c r="AK435" i="6"/>
  <c r="AK437" i="6"/>
  <c r="AK439" i="6"/>
  <c r="AK441" i="6"/>
  <c r="AK443" i="6"/>
  <c r="AK445" i="6"/>
  <c r="AK447" i="6"/>
  <c r="AK449" i="6"/>
  <c r="AK451" i="6"/>
  <c r="AK453" i="6"/>
  <c r="AK455" i="6"/>
  <c r="AK457" i="6"/>
  <c r="AK459" i="6"/>
  <c r="AQ459" i="6"/>
  <c r="V460" i="6"/>
  <c r="AD460" i="6"/>
  <c r="AK461" i="6"/>
  <c r="AK463" i="6"/>
  <c r="AK465" i="6"/>
  <c r="AK467" i="6"/>
  <c r="AK469" i="6"/>
  <c r="AK471" i="6"/>
  <c r="AT471" i="6" s="1"/>
  <c r="AT473" i="6"/>
  <c r="AK473" i="6"/>
  <c r="Z383" i="6"/>
  <c r="AH383" i="6"/>
  <c r="M384" i="6"/>
  <c r="R384" i="6"/>
  <c r="V384" i="6"/>
  <c r="AD384" i="6"/>
  <c r="AK384" i="6"/>
  <c r="AN384" i="6"/>
  <c r="AQ384" i="6"/>
  <c r="Z385" i="6"/>
  <c r="AH385" i="6"/>
  <c r="M386" i="6"/>
  <c r="R386" i="6"/>
  <c r="V386" i="6"/>
  <c r="AD386" i="6"/>
  <c r="AK386" i="6"/>
  <c r="AN386" i="6"/>
  <c r="AQ386" i="6"/>
  <c r="Z387" i="6"/>
  <c r="AH387" i="6"/>
  <c r="M388" i="6"/>
  <c r="R388" i="6"/>
  <c r="V388" i="6"/>
  <c r="AH388" i="6"/>
  <c r="AK388" i="6"/>
  <c r="AN388" i="6"/>
  <c r="AQ388" i="6"/>
  <c r="Z389" i="6"/>
  <c r="AH389" i="6"/>
  <c r="M390" i="6"/>
  <c r="R390" i="6"/>
  <c r="Z390" i="6"/>
  <c r="AH390" i="6"/>
  <c r="AK390" i="6"/>
  <c r="AN390" i="6"/>
  <c r="AQ390" i="6"/>
  <c r="Z391" i="6"/>
  <c r="AH391" i="6"/>
  <c r="M392" i="6"/>
  <c r="R392" i="6"/>
  <c r="Z392" i="6"/>
  <c r="AH392" i="6"/>
  <c r="AK392" i="6"/>
  <c r="AN392" i="6"/>
  <c r="AQ392" i="6"/>
  <c r="Z393" i="6"/>
  <c r="AH393" i="6"/>
  <c r="M394" i="6"/>
  <c r="R394" i="6"/>
  <c r="Z394" i="6"/>
  <c r="AH394" i="6"/>
  <c r="AK394" i="6"/>
  <c r="AN394" i="6"/>
  <c r="AQ394" i="6"/>
  <c r="Z395" i="6"/>
  <c r="AD395" i="6"/>
  <c r="M396" i="6"/>
  <c r="R396" i="6"/>
  <c r="V396" i="6"/>
  <c r="AD396" i="6"/>
  <c r="AK396" i="6"/>
  <c r="AN396" i="6"/>
  <c r="AQ396" i="6"/>
  <c r="V397" i="6"/>
  <c r="AD397" i="6"/>
  <c r="M398" i="6"/>
  <c r="R398" i="6"/>
  <c r="V398" i="6"/>
  <c r="AD398" i="6"/>
  <c r="AK398" i="6"/>
  <c r="AN398" i="6"/>
  <c r="AQ398" i="6"/>
  <c r="V399" i="6"/>
  <c r="AD399" i="6"/>
  <c r="M400" i="6"/>
  <c r="R400" i="6"/>
  <c r="V400" i="6"/>
  <c r="AD400" i="6"/>
  <c r="AK400" i="6"/>
  <c r="AN400" i="6"/>
  <c r="AQ400" i="6"/>
  <c r="V401" i="6"/>
  <c r="AD401" i="6"/>
  <c r="M402" i="6"/>
  <c r="R402" i="6"/>
  <c r="V402" i="6"/>
  <c r="AD402" i="6"/>
  <c r="AK402" i="6"/>
  <c r="AN402" i="6"/>
  <c r="AQ402" i="6"/>
  <c r="V403" i="6"/>
  <c r="AD403" i="6"/>
  <c r="M404" i="6"/>
  <c r="R404" i="6"/>
  <c r="V404" i="6"/>
  <c r="AD404" i="6"/>
  <c r="AK404" i="6"/>
  <c r="AN404" i="6"/>
  <c r="AQ404" i="6"/>
  <c r="V405" i="6"/>
  <c r="AD405" i="6"/>
  <c r="M406" i="6"/>
  <c r="R406" i="6"/>
  <c r="V406" i="6"/>
  <c r="AD406" i="6"/>
  <c r="AK406" i="6"/>
  <c r="AN406" i="6"/>
  <c r="AQ406" i="6"/>
  <c r="V407" i="6"/>
  <c r="AD407" i="6"/>
  <c r="M408" i="6"/>
  <c r="R408" i="6"/>
  <c r="V408" i="6"/>
  <c r="AD408" i="6"/>
  <c r="AH408" i="6"/>
  <c r="AK408" i="6"/>
  <c r="AN408" i="6"/>
  <c r="AQ408" i="6"/>
  <c r="Z409" i="6"/>
  <c r="AT409" i="6" s="1"/>
  <c r="AH409" i="6"/>
  <c r="M410" i="6"/>
  <c r="R410" i="6"/>
  <c r="Z410" i="6"/>
  <c r="AH410" i="6"/>
  <c r="AK410" i="6"/>
  <c r="AN410" i="6"/>
  <c r="AQ410" i="6"/>
  <c r="V411" i="6"/>
  <c r="AT411" i="6" s="1"/>
  <c r="AD411" i="6"/>
  <c r="M412" i="6"/>
  <c r="R412" i="6"/>
  <c r="V412" i="6"/>
  <c r="AD412" i="6"/>
  <c r="AK412" i="6"/>
  <c r="AN412" i="6"/>
  <c r="AQ412" i="6"/>
  <c r="V413" i="6"/>
  <c r="AT413" i="6" s="1"/>
  <c r="AD413" i="6"/>
  <c r="M414" i="6"/>
  <c r="R414" i="6"/>
  <c r="V414" i="6"/>
  <c r="AD414" i="6"/>
  <c r="AK414" i="6"/>
  <c r="AN414" i="6"/>
  <c r="AQ414" i="6"/>
  <c r="V415" i="6"/>
  <c r="AT415" i="6" s="1"/>
  <c r="AD415" i="6"/>
  <c r="M416" i="6"/>
  <c r="R416" i="6"/>
  <c r="V416" i="6"/>
  <c r="AD416" i="6"/>
  <c r="AK416" i="6"/>
  <c r="AN416" i="6"/>
  <c r="AQ416" i="6"/>
  <c r="V417" i="6"/>
  <c r="AT417" i="6" s="1"/>
  <c r="AD417" i="6"/>
  <c r="M418" i="6"/>
  <c r="R418" i="6"/>
  <c r="V418" i="6"/>
  <c r="AD418" i="6"/>
  <c r="AK418" i="6"/>
  <c r="AN418" i="6"/>
  <c r="AQ418" i="6"/>
  <c r="V419" i="6"/>
  <c r="AT419" i="6" s="1"/>
  <c r="AD419" i="6"/>
  <c r="M420" i="6"/>
  <c r="R420" i="6"/>
  <c r="V420" i="6"/>
  <c r="AD420" i="6"/>
  <c r="AK420" i="6"/>
  <c r="AN420" i="6"/>
  <c r="AQ420" i="6"/>
  <c r="V421" i="6"/>
  <c r="AT421" i="6" s="1"/>
  <c r="AD421" i="6"/>
  <c r="M422" i="6"/>
  <c r="R422" i="6"/>
  <c r="V422" i="6"/>
  <c r="AD422" i="6"/>
  <c r="AK422" i="6"/>
  <c r="AN422" i="6"/>
  <c r="AQ422" i="6"/>
  <c r="V423" i="6"/>
  <c r="AD423" i="6"/>
  <c r="M424" i="6"/>
  <c r="V424" i="6"/>
  <c r="AD424" i="6"/>
  <c r="AK424" i="6"/>
  <c r="AN424" i="6"/>
  <c r="AQ424" i="6"/>
  <c r="V425" i="6"/>
  <c r="AD425" i="6"/>
  <c r="M426" i="6"/>
  <c r="V426" i="6"/>
  <c r="AD426" i="6"/>
  <c r="AK426" i="6"/>
  <c r="AN426" i="6"/>
  <c r="AQ426" i="6"/>
  <c r="V427" i="6"/>
  <c r="AD427" i="6"/>
  <c r="M428" i="6"/>
  <c r="R428" i="6"/>
  <c r="V428" i="6"/>
  <c r="AD428" i="6"/>
  <c r="AK428" i="6"/>
  <c r="AQ428" i="6"/>
  <c r="V429" i="6"/>
  <c r="AD429" i="6"/>
  <c r="M430" i="6"/>
  <c r="R430" i="6"/>
  <c r="V430" i="6"/>
  <c r="AD430" i="6"/>
  <c r="AK430" i="6"/>
  <c r="AN430" i="6"/>
  <c r="AQ430" i="6"/>
  <c r="V431" i="6"/>
  <c r="AD431" i="6"/>
  <c r="M432" i="6"/>
  <c r="R432" i="6"/>
  <c r="V432" i="6"/>
  <c r="AD432" i="6"/>
  <c r="AK432" i="6"/>
  <c r="AN432" i="6"/>
  <c r="AQ432" i="6"/>
  <c r="V433" i="6"/>
  <c r="AD433" i="6"/>
  <c r="M434" i="6"/>
  <c r="R434" i="6"/>
  <c r="V434" i="6"/>
  <c r="AD434" i="6"/>
  <c r="AK434" i="6"/>
  <c r="AN434" i="6"/>
  <c r="AQ434" i="6"/>
  <c r="V435" i="6"/>
  <c r="AD435" i="6"/>
  <c r="M436" i="6"/>
  <c r="R436" i="6"/>
  <c r="V436" i="6"/>
  <c r="AD436" i="6"/>
  <c r="AK436" i="6"/>
  <c r="AN436" i="6"/>
  <c r="AQ436" i="6"/>
  <c r="Z437" i="6"/>
  <c r="AH437" i="6"/>
  <c r="M438" i="6"/>
  <c r="R438" i="6"/>
  <c r="Z438" i="6"/>
  <c r="AH438" i="6"/>
  <c r="AN438" i="6"/>
  <c r="AQ438" i="6"/>
  <c r="Z439" i="6"/>
  <c r="AH439" i="6"/>
  <c r="M440" i="6"/>
  <c r="R440" i="6"/>
  <c r="Z440" i="6"/>
  <c r="AH440" i="6"/>
  <c r="AN440" i="6"/>
  <c r="AQ440" i="6"/>
  <c r="Z441" i="6"/>
  <c r="AH441" i="6"/>
  <c r="M442" i="6"/>
  <c r="R442" i="6"/>
  <c r="Z442" i="6"/>
  <c r="AH442" i="6"/>
  <c r="AN442" i="6"/>
  <c r="AQ442" i="6"/>
  <c r="Z443" i="6"/>
  <c r="AH443" i="6"/>
  <c r="M444" i="6"/>
  <c r="R444" i="6"/>
  <c r="Z444" i="6"/>
  <c r="AH444" i="6"/>
  <c r="AN444" i="6"/>
  <c r="AQ444" i="6"/>
  <c r="Z445" i="6"/>
  <c r="AH445" i="6"/>
  <c r="M446" i="6"/>
  <c r="R446" i="6"/>
  <c r="Z446" i="6"/>
  <c r="AH446" i="6"/>
  <c r="AN446" i="6"/>
  <c r="AQ446" i="6"/>
  <c r="Z447" i="6"/>
  <c r="AH447" i="6"/>
  <c r="M448" i="6"/>
  <c r="R448" i="6"/>
  <c r="Z448" i="6"/>
  <c r="AH448" i="6"/>
  <c r="AK448" i="6"/>
  <c r="AN448" i="6"/>
  <c r="AQ448" i="6"/>
  <c r="Z449" i="6"/>
  <c r="AT449" i="6" s="1"/>
  <c r="AH449" i="6"/>
  <c r="M450" i="6"/>
  <c r="R450" i="6"/>
  <c r="Z450" i="6"/>
  <c r="AH450" i="6"/>
  <c r="AK450" i="6"/>
  <c r="AN450" i="6"/>
  <c r="AQ450" i="6"/>
  <c r="Z451" i="6"/>
  <c r="AT451" i="6" s="1"/>
  <c r="AH451" i="6"/>
  <c r="M452" i="6"/>
  <c r="R452" i="6"/>
  <c r="Z452" i="6"/>
  <c r="AH452" i="6"/>
  <c r="AK452" i="6"/>
  <c r="AN452" i="6"/>
  <c r="AQ452" i="6"/>
  <c r="Z453" i="6"/>
  <c r="AT453" i="6" s="1"/>
  <c r="AH453" i="6"/>
  <c r="M454" i="6"/>
  <c r="R454" i="6"/>
  <c r="Z454" i="6"/>
  <c r="AH454" i="6"/>
  <c r="AK454" i="6"/>
  <c r="AN454" i="6"/>
  <c r="AQ454" i="6"/>
  <c r="Z455" i="6"/>
  <c r="AT455" i="6" s="1"/>
  <c r="AH455" i="6"/>
  <c r="M456" i="6"/>
  <c r="R456" i="6"/>
  <c r="Z456" i="6"/>
  <c r="AH456" i="6"/>
  <c r="AK456" i="6"/>
  <c r="AN456" i="6"/>
  <c r="AQ456" i="6"/>
  <c r="Z457" i="6"/>
  <c r="AT457" i="6" s="1"/>
  <c r="AH457" i="6"/>
  <c r="M458" i="6"/>
  <c r="R458" i="6"/>
  <c r="Z458" i="6"/>
  <c r="AH458" i="6"/>
  <c r="AK458" i="6"/>
  <c r="AN458" i="6"/>
  <c r="AQ458" i="6"/>
  <c r="Z459" i="6"/>
  <c r="AT459" i="6" s="1"/>
  <c r="AH459" i="6"/>
  <c r="AK460" i="6"/>
  <c r="Z462" i="6"/>
  <c r="AH462" i="6"/>
  <c r="AK462" i="6"/>
  <c r="Z464" i="6"/>
  <c r="AH464" i="6"/>
  <c r="AK464" i="6"/>
  <c r="Z466" i="6"/>
  <c r="AH466" i="6"/>
  <c r="AK466" i="6"/>
  <c r="AN466" i="6"/>
  <c r="Z467" i="6"/>
  <c r="AH467" i="6"/>
  <c r="R468" i="6"/>
  <c r="Z468" i="6"/>
  <c r="AH468" i="6"/>
  <c r="AK468" i="6"/>
  <c r="AN468" i="6"/>
  <c r="Z470" i="6"/>
  <c r="AH470" i="6"/>
  <c r="AK470" i="6"/>
  <c r="M472" i="6"/>
  <c r="Z472" i="6"/>
  <c r="AH472" i="6"/>
  <c r="AK472" i="6"/>
  <c r="AT7" i="6"/>
  <c r="AT9" i="6"/>
  <c r="AT11" i="6"/>
  <c r="AT13" i="6"/>
  <c r="AT15" i="6"/>
  <c r="AT17" i="6"/>
  <c r="AT19" i="6"/>
  <c r="AT21" i="6"/>
  <c r="AT23" i="6"/>
  <c r="AT25" i="6"/>
  <c r="AT27" i="6"/>
  <c r="AT29" i="6"/>
  <c r="AT31" i="6"/>
  <c r="AT33" i="6"/>
  <c r="AT35" i="6"/>
  <c r="AT37" i="6"/>
  <c r="AT39" i="6"/>
  <c r="AT41" i="6"/>
  <c r="AT43" i="6"/>
  <c r="AT45" i="6"/>
  <c r="AT47" i="6"/>
  <c r="AT49" i="6"/>
  <c r="AT51" i="6"/>
  <c r="AT53" i="6"/>
  <c r="AT55" i="6"/>
  <c r="AT57" i="6"/>
  <c r="AT71" i="6"/>
  <c r="AT73" i="6"/>
  <c r="AT75" i="6"/>
  <c r="AT77" i="6"/>
  <c r="AT79" i="6"/>
  <c r="AT125" i="6"/>
  <c r="AT127" i="6"/>
  <c r="AT129" i="6"/>
  <c r="AT118" i="6"/>
  <c r="M5" i="6"/>
  <c r="AK5" i="6"/>
  <c r="AQ5" i="6"/>
  <c r="AT189" i="6"/>
  <c r="AT191" i="6"/>
  <c r="AT193" i="6"/>
  <c r="AT195" i="6"/>
  <c r="AT197" i="6"/>
  <c r="AT199" i="6"/>
  <c r="AT201" i="6"/>
  <c r="AT203" i="6"/>
  <c r="AT205" i="6"/>
  <c r="AT207" i="6"/>
  <c r="AT209" i="6"/>
  <c r="AT211" i="6"/>
  <c r="AT213" i="6"/>
  <c r="AT215" i="6"/>
  <c r="AT217" i="6"/>
  <c r="AT219" i="6"/>
  <c r="AT221" i="6"/>
  <c r="AT223" i="6"/>
  <c r="AT225" i="6"/>
  <c r="AT227" i="6"/>
  <c r="AT229" i="6"/>
  <c r="AT231" i="6"/>
  <c r="AT233" i="6"/>
  <c r="AT235" i="6"/>
  <c r="AT237" i="6"/>
  <c r="AT239" i="6"/>
  <c r="AT241" i="6"/>
  <c r="AT243" i="6"/>
  <c r="AT245" i="6"/>
  <c r="AT247" i="6"/>
  <c r="AT249" i="6"/>
  <c r="AT251" i="6"/>
  <c r="AT253" i="6"/>
  <c r="AT255" i="6"/>
  <c r="AT257" i="6"/>
  <c r="AT259" i="6"/>
  <c r="R5" i="6"/>
  <c r="V5" i="6"/>
  <c r="Z5" i="6"/>
  <c r="AD5" i="6"/>
  <c r="AH5" i="6"/>
  <c r="AN5" i="6"/>
  <c r="AT132" i="6"/>
  <c r="AT134" i="6"/>
  <c r="AT136" i="6"/>
  <c r="AT138" i="6"/>
  <c r="AT140" i="6"/>
  <c r="AT142" i="6"/>
  <c r="AT144" i="6"/>
  <c r="AT146" i="6"/>
  <c r="AT148" i="6"/>
  <c r="AT150" i="6"/>
  <c r="AT152" i="6"/>
  <c r="AT154" i="6"/>
  <c r="AT156" i="6"/>
  <c r="AT158" i="6"/>
  <c r="AT160" i="6"/>
  <c r="AT162" i="6"/>
  <c r="AT164" i="6"/>
  <c r="AT166" i="6"/>
  <c r="AT168" i="6"/>
  <c r="AT170" i="6"/>
  <c r="AT172" i="6"/>
  <c r="AT174" i="6"/>
  <c r="AN260" i="6"/>
  <c r="AT260" i="6" s="1"/>
  <c r="M261" i="6"/>
  <c r="AT261" i="6" s="1"/>
  <c r="AT262" i="6"/>
  <c r="AT264" i="6"/>
  <c r="AT266" i="6"/>
  <c r="AT268" i="6"/>
  <c r="AT270" i="6"/>
  <c r="AT272" i="6"/>
  <c r="AT274" i="6"/>
  <c r="AT276" i="6"/>
  <c r="AT278" i="6"/>
  <c r="AT280" i="6"/>
  <c r="AT282" i="6"/>
  <c r="AT284" i="6"/>
  <c r="AT286" i="6"/>
  <c r="AT288" i="6"/>
  <c r="AT290" i="6"/>
  <c r="AT292" i="6"/>
  <c r="AT294" i="6"/>
  <c r="AT296" i="6"/>
  <c r="AT298" i="6"/>
  <c r="AT300" i="6"/>
  <c r="AT302" i="6"/>
  <c r="AT304" i="6"/>
  <c r="AT306" i="6"/>
  <c r="AT308" i="6"/>
  <c r="AT310" i="6"/>
  <c r="AT312" i="6"/>
  <c r="AT314" i="6"/>
  <c r="AT316" i="6"/>
  <c r="AT318" i="6"/>
  <c r="AT320" i="6"/>
  <c r="AT322" i="6"/>
  <c r="AT324" i="6"/>
  <c r="AT326" i="6"/>
  <c r="AD327" i="6"/>
  <c r="AT327" i="6" s="1"/>
  <c r="AK328" i="6"/>
  <c r="AT328" i="6" s="1"/>
  <c r="AT330" i="6"/>
  <c r="AT332" i="6"/>
  <c r="AT334" i="6"/>
  <c r="AT336" i="6"/>
  <c r="AT338" i="6"/>
  <c r="AT340" i="6"/>
  <c r="AT342" i="6"/>
  <c r="AT344" i="6"/>
  <c r="AT346" i="6"/>
  <c r="AT348" i="6"/>
  <c r="AT350" i="6"/>
  <c r="AT352" i="6"/>
  <c r="AT354" i="6"/>
  <c r="AT356" i="6"/>
  <c r="AT358" i="6"/>
  <c r="AT360" i="6"/>
  <c r="AT362" i="6"/>
  <c r="AT364" i="6"/>
  <c r="AT366" i="6"/>
  <c r="AT368" i="6"/>
  <c r="AT370" i="6"/>
  <c r="AT372" i="6"/>
  <c r="AT374" i="6"/>
  <c r="AT376" i="6"/>
  <c r="AT378" i="6"/>
  <c r="AT380" i="6"/>
  <c r="AT382" i="6"/>
  <c r="AT384" i="6"/>
  <c r="AT386" i="6"/>
  <c r="AT388" i="6"/>
  <c r="AT390" i="6"/>
  <c r="AT392" i="6"/>
  <c r="AT394" i="6"/>
  <c r="AT396" i="6"/>
  <c r="AT398" i="6"/>
  <c r="AT400" i="6"/>
  <c r="AT402" i="6"/>
  <c r="AT404" i="6"/>
  <c r="AT406" i="6"/>
  <c r="AT408" i="6"/>
  <c r="AT410" i="6"/>
  <c r="AT412" i="6"/>
  <c r="AT414" i="6"/>
  <c r="AT416" i="6"/>
  <c r="AT418" i="6"/>
  <c r="AT420" i="6"/>
  <c r="AT422" i="6"/>
  <c r="AK423" i="6"/>
  <c r="AT423" i="6" s="1"/>
  <c r="R424" i="6"/>
  <c r="AT424" i="6" s="1"/>
  <c r="AK425" i="6"/>
  <c r="AT425" i="6" s="1"/>
  <c r="R426" i="6"/>
  <c r="AT426" i="6" s="1"/>
  <c r="AK427" i="6"/>
  <c r="AT427" i="6" s="1"/>
  <c r="AN428" i="6"/>
  <c r="AT428" i="6" s="1"/>
  <c r="M429" i="6"/>
  <c r="AT429" i="6" s="1"/>
  <c r="AT430" i="6"/>
  <c r="AT432" i="6"/>
  <c r="AT434" i="6"/>
  <c r="AT436" i="6"/>
  <c r="R437" i="6"/>
  <c r="AT437" i="6" s="1"/>
  <c r="AK438" i="6"/>
  <c r="AT438" i="6" s="1"/>
  <c r="R439" i="6"/>
  <c r="AT439" i="6" s="1"/>
  <c r="AK440" i="6"/>
  <c r="AT440" i="6" s="1"/>
  <c r="R441" i="6"/>
  <c r="AT441" i="6" s="1"/>
  <c r="AK442" i="6"/>
  <c r="AT442" i="6" s="1"/>
  <c r="R443" i="6"/>
  <c r="AT443" i="6" s="1"/>
  <c r="AK444" i="6"/>
  <c r="AT444" i="6" s="1"/>
  <c r="R445" i="6"/>
  <c r="AT445" i="6" s="1"/>
  <c r="AK446" i="6"/>
  <c r="AT446" i="6" s="1"/>
  <c r="R447" i="6"/>
  <c r="AT447" i="6" s="1"/>
  <c r="AT448" i="6"/>
  <c r="AT450" i="6"/>
  <c r="AT452" i="6"/>
  <c r="AT454" i="6"/>
  <c r="AT456" i="6"/>
  <c r="AT458" i="6"/>
  <c r="AT460" i="6"/>
  <c r="AN461" i="6"/>
  <c r="AT461" i="6" s="1"/>
  <c r="M462" i="6"/>
  <c r="AT462" i="6" s="1"/>
  <c r="AQ462" i="6"/>
  <c r="AN463" i="6"/>
  <c r="AT463" i="6" s="1"/>
  <c r="M464" i="6"/>
  <c r="AQ464" i="6"/>
  <c r="AN465" i="6"/>
  <c r="AT465" i="6" s="1"/>
  <c r="M466" i="6"/>
  <c r="AT466" i="6" s="1"/>
  <c r="AQ466" i="6"/>
  <c r="AN467" i="6"/>
  <c r="AT467" i="6" s="1"/>
  <c r="M468" i="6"/>
  <c r="AQ468" i="6"/>
  <c r="AN469" i="6"/>
  <c r="AT469" i="6" s="1"/>
  <c r="M470" i="6"/>
  <c r="AT470" i="6" s="1"/>
  <c r="AT472" i="6"/>
  <c r="AT59" i="6" l="1"/>
  <c r="AT435" i="6"/>
  <c r="AT433" i="6"/>
  <c r="AT431" i="6"/>
  <c r="AT407" i="6"/>
  <c r="AT405" i="6"/>
  <c r="AT403" i="6"/>
  <c r="AT401" i="6"/>
  <c r="AT399" i="6"/>
  <c r="AT397" i="6"/>
  <c r="AT395" i="6"/>
  <c r="AT393" i="6"/>
  <c r="AT391" i="6"/>
  <c r="AT389" i="6"/>
  <c r="AT387" i="6"/>
  <c r="AT385" i="6"/>
  <c r="AT383" i="6"/>
  <c r="AT375" i="6"/>
  <c r="AT367" i="6"/>
  <c r="AT305" i="6"/>
  <c r="AT65" i="6"/>
  <c r="AT8" i="6"/>
  <c r="AT6" i="6"/>
  <c r="AT76" i="6"/>
  <c r="AT64" i="6"/>
  <c r="AT60" i="6"/>
  <c r="AT46" i="6"/>
  <c r="AT36" i="6"/>
  <c r="AT26" i="6"/>
  <c r="AT218" i="6"/>
  <c r="AT216" i="6"/>
  <c r="AT210" i="6"/>
  <c r="AT208" i="6"/>
  <c r="AT206" i="6"/>
  <c r="AT204" i="6"/>
  <c r="AT202" i="6"/>
  <c r="AT200" i="6"/>
  <c r="AT198" i="6"/>
  <c r="AT196" i="6"/>
  <c r="AT194" i="6"/>
  <c r="AT192" i="6"/>
  <c r="AT186" i="6"/>
  <c r="AT184" i="6"/>
  <c r="AT180" i="6"/>
  <c r="AT178" i="6"/>
  <c r="AT176" i="6"/>
  <c r="AT63" i="6"/>
  <c r="AT116" i="6"/>
  <c r="AT108" i="6"/>
  <c r="AT106" i="6"/>
  <c r="AT104" i="6"/>
  <c r="AT102" i="6"/>
  <c r="AT100" i="6"/>
  <c r="AT98" i="6"/>
  <c r="AT96" i="6"/>
  <c r="AT94" i="6"/>
  <c r="AT92" i="6"/>
  <c r="AT90" i="6"/>
  <c r="AT86" i="6"/>
  <c r="AT84" i="6"/>
  <c r="AT82" i="6"/>
  <c r="AT258" i="6"/>
  <c r="AT256" i="6"/>
  <c r="AT254" i="6"/>
  <c r="AT252" i="6"/>
  <c r="AT250" i="6"/>
  <c r="AT248" i="6"/>
  <c r="AT246" i="6"/>
  <c r="AT244" i="6"/>
  <c r="AT242" i="6"/>
  <c r="AT240" i="6"/>
  <c r="AT238" i="6"/>
  <c r="AT236" i="6"/>
  <c r="AT234" i="6"/>
  <c r="AT232" i="6"/>
  <c r="AT230" i="6"/>
  <c r="AT228" i="6"/>
  <c r="AT226" i="6"/>
  <c r="AT224" i="6"/>
  <c r="AT222" i="6"/>
  <c r="AT220" i="6"/>
  <c r="AT214" i="6"/>
  <c r="AT212" i="6"/>
  <c r="AT190" i="6"/>
  <c r="AT188" i="6"/>
  <c r="AT182" i="6"/>
  <c r="AT69" i="6"/>
  <c r="AT67" i="6"/>
  <c r="AT61" i="6"/>
  <c r="AT130" i="6"/>
  <c r="AT128" i="6"/>
  <c r="AT126" i="6"/>
  <c r="AT124" i="6"/>
  <c r="AT122" i="6"/>
  <c r="AT120" i="6"/>
  <c r="AT114" i="6"/>
  <c r="AT112" i="6"/>
  <c r="AT110" i="6"/>
  <c r="AT88" i="6"/>
  <c r="AT80" i="6"/>
  <c r="AN502" i="6"/>
  <c r="AN1" i="6"/>
  <c r="AD502" i="6"/>
  <c r="AD1" i="6"/>
  <c r="V502" i="6"/>
  <c r="V1" i="6"/>
  <c r="AQ502" i="6"/>
  <c r="AQ1" i="6"/>
  <c r="M502" i="6"/>
  <c r="AT5" i="6"/>
  <c r="M1" i="6"/>
  <c r="AT468" i="6"/>
  <c r="AT464" i="6"/>
  <c r="AH502" i="6"/>
  <c r="AH1" i="6"/>
  <c r="Z502" i="6"/>
  <c r="Z1" i="6"/>
  <c r="R502" i="6"/>
  <c r="R1" i="6"/>
  <c r="AK502" i="6"/>
  <c r="AK1" i="6"/>
  <c r="AT502" i="6" l="1"/>
  <c r="AT1" i="6"/>
  <c r="AU2" i="6" s="1"/>
  <c r="A480" i="5" l="1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E474" i="3" l="1"/>
  <c r="F474" i="3"/>
  <c r="G474" i="3"/>
  <c r="H474" i="3"/>
  <c r="I474" i="3"/>
  <c r="J474" i="3"/>
  <c r="K474" i="3"/>
  <c r="L474" i="3"/>
  <c r="N474" i="3"/>
  <c r="O474" i="3"/>
  <c r="P474" i="3"/>
  <c r="Q474" i="3"/>
  <c r="S474" i="3"/>
  <c r="T474" i="3"/>
  <c r="U474" i="3"/>
  <c r="W474" i="3"/>
  <c r="X474" i="3"/>
  <c r="Y474" i="3"/>
  <c r="AA474" i="3"/>
  <c r="AB474" i="3"/>
  <c r="AC474" i="3"/>
  <c r="AE474" i="3"/>
  <c r="AF474" i="3"/>
  <c r="AG474" i="3"/>
  <c r="AH474" i="3"/>
  <c r="AL474" i="3"/>
  <c r="AM474" i="3"/>
  <c r="AN474" i="3"/>
  <c r="E475" i="3"/>
  <c r="F475" i="3"/>
  <c r="G475" i="3"/>
  <c r="H475" i="3"/>
  <c r="I475" i="3"/>
  <c r="J475" i="3"/>
  <c r="K475" i="3"/>
  <c r="L475" i="3"/>
  <c r="N475" i="3"/>
  <c r="O475" i="3"/>
  <c r="P475" i="3"/>
  <c r="Q475" i="3"/>
  <c r="S475" i="3"/>
  <c r="T475" i="3"/>
  <c r="U475" i="3"/>
  <c r="W475" i="3"/>
  <c r="X475" i="3"/>
  <c r="Y475" i="3"/>
  <c r="AA475" i="3"/>
  <c r="AB475" i="3"/>
  <c r="AC475" i="3"/>
  <c r="AE475" i="3"/>
  <c r="AF475" i="3"/>
  <c r="AG475" i="3"/>
  <c r="AH475" i="3"/>
  <c r="AL475" i="3"/>
  <c r="AM475" i="3"/>
  <c r="AN475" i="3"/>
  <c r="E476" i="3"/>
  <c r="F476" i="3"/>
  <c r="G476" i="3"/>
  <c r="H476" i="3"/>
  <c r="I476" i="3"/>
  <c r="J476" i="3"/>
  <c r="K476" i="3"/>
  <c r="L476" i="3"/>
  <c r="N476" i="3"/>
  <c r="O476" i="3"/>
  <c r="P476" i="3"/>
  <c r="Q476" i="3"/>
  <c r="S476" i="3"/>
  <c r="T476" i="3"/>
  <c r="U476" i="3"/>
  <c r="W476" i="3"/>
  <c r="X476" i="3"/>
  <c r="Y476" i="3"/>
  <c r="AA476" i="3"/>
  <c r="AB476" i="3"/>
  <c r="AC476" i="3"/>
  <c r="AE476" i="3"/>
  <c r="AF476" i="3"/>
  <c r="AG476" i="3"/>
  <c r="AH476" i="3"/>
  <c r="AL476" i="3"/>
  <c r="AM476" i="3"/>
  <c r="AN476" i="3"/>
  <c r="E477" i="3"/>
  <c r="F477" i="3"/>
  <c r="G477" i="3"/>
  <c r="H477" i="3"/>
  <c r="I477" i="3"/>
  <c r="J477" i="3"/>
  <c r="K477" i="3"/>
  <c r="L477" i="3"/>
  <c r="N477" i="3"/>
  <c r="O477" i="3"/>
  <c r="P477" i="3"/>
  <c r="Q477" i="3"/>
  <c r="S477" i="3"/>
  <c r="T477" i="3"/>
  <c r="U477" i="3"/>
  <c r="W477" i="3"/>
  <c r="X477" i="3"/>
  <c r="Y477" i="3"/>
  <c r="AA477" i="3"/>
  <c r="AB477" i="3"/>
  <c r="AC477" i="3"/>
  <c r="AE477" i="3"/>
  <c r="AF477" i="3"/>
  <c r="AG477" i="3"/>
  <c r="AH477" i="3"/>
  <c r="AL477" i="3"/>
  <c r="AM477" i="3"/>
  <c r="AN477" i="3"/>
  <c r="E478" i="3"/>
  <c r="F478" i="3"/>
  <c r="G478" i="3"/>
  <c r="H478" i="3"/>
  <c r="I478" i="3"/>
  <c r="J478" i="3"/>
  <c r="K478" i="3"/>
  <c r="L478" i="3"/>
  <c r="N478" i="3"/>
  <c r="O478" i="3"/>
  <c r="P478" i="3"/>
  <c r="Q478" i="3"/>
  <c r="S478" i="3"/>
  <c r="T478" i="3"/>
  <c r="U478" i="3"/>
  <c r="W478" i="3"/>
  <c r="X478" i="3"/>
  <c r="Y478" i="3"/>
  <c r="AA478" i="3"/>
  <c r="AB478" i="3"/>
  <c r="AC478" i="3"/>
  <c r="AE478" i="3"/>
  <c r="AF478" i="3"/>
  <c r="AG478" i="3"/>
  <c r="AH478" i="3"/>
  <c r="AL478" i="3"/>
  <c r="AM478" i="3"/>
  <c r="AN478" i="3"/>
  <c r="E479" i="3"/>
  <c r="F479" i="3"/>
  <c r="G479" i="3"/>
  <c r="H479" i="3"/>
  <c r="I479" i="3"/>
  <c r="J479" i="3"/>
  <c r="K479" i="3"/>
  <c r="L479" i="3"/>
  <c r="N479" i="3"/>
  <c r="O479" i="3"/>
  <c r="P479" i="3"/>
  <c r="Q479" i="3"/>
  <c r="S479" i="3"/>
  <c r="T479" i="3"/>
  <c r="U479" i="3"/>
  <c r="W479" i="3"/>
  <c r="X479" i="3"/>
  <c r="Y479" i="3"/>
  <c r="AA479" i="3"/>
  <c r="AB479" i="3"/>
  <c r="AC479" i="3"/>
  <c r="AE479" i="3"/>
  <c r="AF479" i="3"/>
  <c r="AG479" i="3"/>
  <c r="AH479" i="3"/>
  <c r="AL479" i="3"/>
  <c r="AM479" i="3"/>
  <c r="AN479" i="3"/>
  <c r="E480" i="3"/>
  <c r="F480" i="3"/>
  <c r="G480" i="3"/>
  <c r="H480" i="3"/>
  <c r="I480" i="3"/>
  <c r="J480" i="3"/>
  <c r="K480" i="3"/>
  <c r="L480" i="3"/>
  <c r="N480" i="3"/>
  <c r="O480" i="3"/>
  <c r="P480" i="3"/>
  <c r="Q480" i="3"/>
  <c r="S480" i="3"/>
  <c r="T480" i="3"/>
  <c r="U480" i="3"/>
  <c r="W480" i="3"/>
  <c r="X480" i="3"/>
  <c r="Y480" i="3"/>
  <c r="AA480" i="3"/>
  <c r="AB480" i="3"/>
  <c r="AC480" i="3"/>
  <c r="AE480" i="3"/>
  <c r="AF480" i="3"/>
  <c r="AG480" i="3"/>
  <c r="AH480" i="3"/>
  <c r="AL480" i="3"/>
  <c r="AM480" i="3"/>
  <c r="AN480" i="3"/>
  <c r="E481" i="3"/>
  <c r="F481" i="3"/>
  <c r="G481" i="3"/>
  <c r="H481" i="3"/>
  <c r="I481" i="3"/>
  <c r="J481" i="3"/>
  <c r="K481" i="3"/>
  <c r="L481" i="3"/>
  <c r="N481" i="3"/>
  <c r="O481" i="3"/>
  <c r="P481" i="3"/>
  <c r="Q481" i="3"/>
  <c r="S481" i="3"/>
  <c r="T481" i="3"/>
  <c r="U481" i="3"/>
  <c r="W481" i="3"/>
  <c r="X481" i="3"/>
  <c r="Y481" i="3"/>
  <c r="AA481" i="3"/>
  <c r="AB481" i="3"/>
  <c r="AC481" i="3"/>
  <c r="AE481" i="3"/>
  <c r="AF481" i="3"/>
  <c r="AG481" i="3"/>
  <c r="AH481" i="3"/>
  <c r="AL481" i="3"/>
  <c r="AM481" i="3"/>
  <c r="AN481" i="3"/>
  <c r="E482" i="3"/>
  <c r="F482" i="3"/>
  <c r="G482" i="3"/>
  <c r="H482" i="3"/>
  <c r="I482" i="3"/>
  <c r="J482" i="3"/>
  <c r="K482" i="3"/>
  <c r="L482" i="3"/>
  <c r="N482" i="3"/>
  <c r="O482" i="3"/>
  <c r="P482" i="3"/>
  <c r="Q482" i="3"/>
  <c r="S482" i="3"/>
  <c r="T482" i="3"/>
  <c r="U482" i="3"/>
  <c r="W482" i="3"/>
  <c r="X482" i="3"/>
  <c r="Y482" i="3"/>
  <c r="AA482" i="3"/>
  <c r="AB482" i="3"/>
  <c r="AC482" i="3"/>
  <c r="AE482" i="3"/>
  <c r="AF482" i="3"/>
  <c r="AG482" i="3"/>
  <c r="AH482" i="3"/>
  <c r="AL482" i="3"/>
  <c r="AM482" i="3"/>
  <c r="AN482" i="3"/>
  <c r="E483" i="3"/>
  <c r="F483" i="3"/>
  <c r="G483" i="3"/>
  <c r="H483" i="3"/>
  <c r="I483" i="3"/>
  <c r="J483" i="3"/>
  <c r="K483" i="3"/>
  <c r="L483" i="3"/>
  <c r="N483" i="3"/>
  <c r="O483" i="3"/>
  <c r="P483" i="3"/>
  <c r="Q483" i="3"/>
  <c r="S483" i="3"/>
  <c r="T483" i="3"/>
  <c r="U483" i="3"/>
  <c r="W483" i="3"/>
  <c r="X483" i="3"/>
  <c r="Y483" i="3"/>
  <c r="AA483" i="3"/>
  <c r="AB483" i="3"/>
  <c r="AC483" i="3"/>
  <c r="AE483" i="3"/>
  <c r="AF483" i="3"/>
  <c r="AG483" i="3"/>
  <c r="AH483" i="3"/>
  <c r="AL483" i="3"/>
  <c r="AM483" i="3"/>
  <c r="AN483" i="3"/>
  <c r="E484" i="3"/>
  <c r="F484" i="3"/>
  <c r="G484" i="3"/>
  <c r="H484" i="3"/>
  <c r="I484" i="3"/>
  <c r="J484" i="3"/>
  <c r="K484" i="3"/>
  <c r="L484" i="3"/>
  <c r="N484" i="3"/>
  <c r="O484" i="3"/>
  <c r="P484" i="3"/>
  <c r="Q484" i="3"/>
  <c r="S484" i="3"/>
  <c r="T484" i="3"/>
  <c r="U484" i="3"/>
  <c r="W484" i="3"/>
  <c r="X484" i="3"/>
  <c r="Y484" i="3"/>
  <c r="AA484" i="3"/>
  <c r="AB484" i="3"/>
  <c r="AC484" i="3"/>
  <c r="AE484" i="3"/>
  <c r="AF484" i="3"/>
  <c r="AG484" i="3"/>
  <c r="AH484" i="3"/>
  <c r="AL484" i="3"/>
  <c r="AM484" i="3"/>
  <c r="AN484" i="3"/>
  <c r="E485" i="3"/>
  <c r="F485" i="3"/>
  <c r="G485" i="3"/>
  <c r="H485" i="3"/>
  <c r="I485" i="3"/>
  <c r="J485" i="3"/>
  <c r="K485" i="3"/>
  <c r="L485" i="3"/>
  <c r="N485" i="3"/>
  <c r="O485" i="3"/>
  <c r="P485" i="3"/>
  <c r="Q485" i="3"/>
  <c r="S485" i="3"/>
  <c r="T485" i="3"/>
  <c r="U485" i="3"/>
  <c r="W485" i="3"/>
  <c r="X485" i="3"/>
  <c r="Y485" i="3"/>
  <c r="AA485" i="3"/>
  <c r="AB485" i="3"/>
  <c r="AC485" i="3"/>
  <c r="AE485" i="3"/>
  <c r="AF485" i="3"/>
  <c r="AG485" i="3"/>
  <c r="AH485" i="3"/>
  <c r="AL485" i="3"/>
  <c r="AM485" i="3"/>
  <c r="AN485" i="3"/>
  <c r="E486" i="3"/>
  <c r="F486" i="3"/>
  <c r="G486" i="3"/>
  <c r="H486" i="3"/>
  <c r="I486" i="3"/>
  <c r="J486" i="3"/>
  <c r="K486" i="3"/>
  <c r="L486" i="3"/>
  <c r="N486" i="3"/>
  <c r="O486" i="3"/>
  <c r="P486" i="3"/>
  <c r="Q486" i="3"/>
  <c r="S486" i="3"/>
  <c r="T486" i="3"/>
  <c r="U486" i="3"/>
  <c r="W486" i="3"/>
  <c r="X486" i="3"/>
  <c r="Y486" i="3"/>
  <c r="AA486" i="3"/>
  <c r="AB486" i="3"/>
  <c r="AC486" i="3"/>
  <c r="AE486" i="3"/>
  <c r="AF486" i="3"/>
  <c r="AG486" i="3"/>
  <c r="AH486" i="3"/>
  <c r="AL486" i="3"/>
  <c r="AM486" i="3"/>
  <c r="AN486" i="3"/>
  <c r="E487" i="3"/>
  <c r="F487" i="3"/>
  <c r="G487" i="3"/>
  <c r="H487" i="3"/>
  <c r="I487" i="3"/>
  <c r="J487" i="3"/>
  <c r="K487" i="3"/>
  <c r="L487" i="3"/>
  <c r="N487" i="3"/>
  <c r="O487" i="3"/>
  <c r="P487" i="3"/>
  <c r="Q487" i="3"/>
  <c r="S487" i="3"/>
  <c r="T487" i="3"/>
  <c r="U487" i="3"/>
  <c r="W487" i="3"/>
  <c r="X487" i="3"/>
  <c r="Y487" i="3"/>
  <c r="AA487" i="3"/>
  <c r="AB487" i="3"/>
  <c r="AC487" i="3"/>
  <c r="AE487" i="3"/>
  <c r="AF487" i="3"/>
  <c r="AG487" i="3"/>
  <c r="AH487" i="3"/>
  <c r="AL487" i="3"/>
  <c r="AM487" i="3"/>
  <c r="AN487" i="3"/>
  <c r="E488" i="3"/>
  <c r="F488" i="3"/>
  <c r="G488" i="3"/>
  <c r="H488" i="3"/>
  <c r="I488" i="3"/>
  <c r="J488" i="3"/>
  <c r="K488" i="3"/>
  <c r="L488" i="3"/>
  <c r="N488" i="3"/>
  <c r="O488" i="3"/>
  <c r="P488" i="3"/>
  <c r="Q488" i="3"/>
  <c r="S488" i="3"/>
  <c r="T488" i="3"/>
  <c r="U488" i="3"/>
  <c r="W488" i="3"/>
  <c r="X488" i="3"/>
  <c r="Y488" i="3"/>
  <c r="AA488" i="3"/>
  <c r="AB488" i="3"/>
  <c r="AC488" i="3"/>
  <c r="AE488" i="3"/>
  <c r="AF488" i="3"/>
  <c r="AG488" i="3"/>
  <c r="AH488" i="3"/>
  <c r="AL488" i="3"/>
  <c r="AM488" i="3"/>
  <c r="AN488" i="3"/>
  <c r="E489" i="3"/>
  <c r="F489" i="3"/>
  <c r="G489" i="3"/>
  <c r="H489" i="3"/>
  <c r="I489" i="3"/>
  <c r="J489" i="3"/>
  <c r="K489" i="3"/>
  <c r="L489" i="3"/>
  <c r="N489" i="3"/>
  <c r="O489" i="3"/>
  <c r="P489" i="3"/>
  <c r="Q489" i="3"/>
  <c r="S489" i="3"/>
  <c r="T489" i="3"/>
  <c r="U489" i="3"/>
  <c r="W489" i="3"/>
  <c r="X489" i="3"/>
  <c r="Y489" i="3"/>
  <c r="AA489" i="3"/>
  <c r="AB489" i="3"/>
  <c r="AC489" i="3"/>
  <c r="AE489" i="3"/>
  <c r="AF489" i="3"/>
  <c r="AG489" i="3"/>
  <c r="AH489" i="3"/>
  <c r="AL489" i="3"/>
  <c r="AM489" i="3"/>
  <c r="AN489" i="3"/>
  <c r="E490" i="3"/>
  <c r="F490" i="3"/>
  <c r="G490" i="3"/>
  <c r="H490" i="3"/>
  <c r="I490" i="3"/>
  <c r="J490" i="3"/>
  <c r="K490" i="3"/>
  <c r="L490" i="3"/>
  <c r="N490" i="3"/>
  <c r="O490" i="3"/>
  <c r="P490" i="3"/>
  <c r="Q490" i="3"/>
  <c r="S490" i="3"/>
  <c r="T490" i="3"/>
  <c r="U490" i="3"/>
  <c r="W490" i="3"/>
  <c r="X490" i="3"/>
  <c r="Y490" i="3"/>
  <c r="AA490" i="3"/>
  <c r="AB490" i="3"/>
  <c r="AC490" i="3"/>
  <c r="AE490" i="3"/>
  <c r="AF490" i="3"/>
  <c r="AG490" i="3"/>
  <c r="AH490" i="3"/>
  <c r="AL490" i="3"/>
  <c r="AM490" i="3"/>
  <c r="AN490" i="3"/>
  <c r="E491" i="3"/>
  <c r="F491" i="3"/>
  <c r="G491" i="3"/>
  <c r="H491" i="3"/>
  <c r="I491" i="3"/>
  <c r="J491" i="3"/>
  <c r="K491" i="3"/>
  <c r="L491" i="3"/>
  <c r="N491" i="3"/>
  <c r="O491" i="3"/>
  <c r="P491" i="3"/>
  <c r="Q491" i="3"/>
  <c r="S491" i="3"/>
  <c r="T491" i="3"/>
  <c r="U491" i="3"/>
  <c r="W491" i="3"/>
  <c r="X491" i="3"/>
  <c r="Y491" i="3"/>
  <c r="AA491" i="3"/>
  <c r="AB491" i="3"/>
  <c r="AC491" i="3"/>
  <c r="AE491" i="3"/>
  <c r="AF491" i="3"/>
  <c r="AG491" i="3"/>
  <c r="AH491" i="3"/>
  <c r="AL491" i="3"/>
  <c r="AM491" i="3"/>
  <c r="AN491" i="3"/>
  <c r="E492" i="3"/>
  <c r="F492" i="3"/>
  <c r="G492" i="3"/>
  <c r="H492" i="3"/>
  <c r="I492" i="3"/>
  <c r="J492" i="3"/>
  <c r="K492" i="3"/>
  <c r="L492" i="3"/>
  <c r="N492" i="3"/>
  <c r="O492" i="3"/>
  <c r="P492" i="3"/>
  <c r="Q492" i="3"/>
  <c r="S492" i="3"/>
  <c r="T492" i="3"/>
  <c r="U492" i="3"/>
  <c r="W492" i="3"/>
  <c r="X492" i="3"/>
  <c r="Y492" i="3"/>
  <c r="AA492" i="3"/>
  <c r="AB492" i="3"/>
  <c r="AC492" i="3"/>
  <c r="AE492" i="3"/>
  <c r="AF492" i="3"/>
  <c r="AG492" i="3"/>
  <c r="AH492" i="3"/>
  <c r="AL492" i="3"/>
  <c r="AM492" i="3"/>
  <c r="AN492" i="3"/>
  <c r="E493" i="3"/>
  <c r="F493" i="3"/>
  <c r="G493" i="3"/>
  <c r="H493" i="3"/>
  <c r="I493" i="3"/>
  <c r="J493" i="3"/>
  <c r="K493" i="3"/>
  <c r="L493" i="3"/>
  <c r="N493" i="3"/>
  <c r="O493" i="3"/>
  <c r="P493" i="3"/>
  <c r="Q493" i="3"/>
  <c r="S493" i="3"/>
  <c r="T493" i="3"/>
  <c r="U493" i="3"/>
  <c r="W493" i="3"/>
  <c r="X493" i="3"/>
  <c r="Y493" i="3"/>
  <c r="AA493" i="3"/>
  <c r="AB493" i="3"/>
  <c r="AC493" i="3"/>
  <c r="AE493" i="3"/>
  <c r="AF493" i="3"/>
  <c r="AG493" i="3"/>
  <c r="AH493" i="3"/>
  <c r="AL493" i="3"/>
  <c r="AM493" i="3"/>
  <c r="AN493" i="3"/>
  <c r="E494" i="3"/>
  <c r="F494" i="3"/>
  <c r="G494" i="3"/>
  <c r="H494" i="3"/>
  <c r="I494" i="3"/>
  <c r="J494" i="3"/>
  <c r="K494" i="3"/>
  <c r="L494" i="3"/>
  <c r="N494" i="3"/>
  <c r="O494" i="3"/>
  <c r="P494" i="3"/>
  <c r="Q494" i="3"/>
  <c r="S494" i="3"/>
  <c r="T494" i="3"/>
  <c r="U494" i="3"/>
  <c r="W494" i="3"/>
  <c r="X494" i="3"/>
  <c r="Y494" i="3"/>
  <c r="AA494" i="3"/>
  <c r="AB494" i="3"/>
  <c r="AC494" i="3"/>
  <c r="AE494" i="3"/>
  <c r="AF494" i="3"/>
  <c r="AG494" i="3"/>
  <c r="AH494" i="3"/>
  <c r="AL494" i="3"/>
  <c r="AM494" i="3"/>
  <c r="AN494" i="3"/>
  <c r="E495" i="3"/>
  <c r="F495" i="3"/>
  <c r="G495" i="3"/>
  <c r="H495" i="3"/>
  <c r="I495" i="3"/>
  <c r="J495" i="3"/>
  <c r="K495" i="3"/>
  <c r="L495" i="3"/>
  <c r="N495" i="3"/>
  <c r="O495" i="3"/>
  <c r="P495" i="3"/>
  <c r="Q495" i="3"/>
  <c r="S495" i="3"/>
  <c r="T495" i="3"/>
  <c r="U495" i="3"/>
  <c r="W495" i="3"/>
  <c r="X495" i="3"/>
  <c r="Y495" i="3"/>
  <c r="AA495" i="3"/>
  <c r="AB495" i="3"/>
  <c r="AC495" i="3"/>
  <c r="AE495" i="3"/>
  <c r="AF495" i="3"/>
  <c r="AG495" i="3"/>
  <c r="AH495" i="3"/>
  <c r="AL495" i="3"/>
  <c r="AM495" i="3"/>
  <c r="AN495" i="3"/>
  <c r="E496" i="3"/>
  <c r="F496" i="3"/>
  <c r="G496" i="3"/>
  <c r="H496" i="3"/>
  <c r="I496" i="3"/>
  <c r="J496" i="3"/>
  <c r="K496" i="3"/>
  <c r="L496" i="3"/>
  <c r="N496" i="3"/>
  <c r="O496" i="3"/>
  <c r="P496" i="3"/>
  <c r="Q496" i="3"/>
  <c r="S496" i="3"/>
  <c r="T496" i="3"/>
  <c r="U496" i="3"/>
  <c r="W496" i="3"/>
  <c r="X496" i="3"/>
  <c r="Y496" i="3"/>
  <c r="AA496" i="3"/>
  <c r="AB496" i="3"/>
  <c r="AC496" i="3"/>
  <c r="AE496" i="3"/>
  <c r="AF496" i="3"/>
  <c r="AG496" i="3"/>
  <c r="AH496" i="3"/>
  <c r="AL496" i="3"/>
  <c r="AM496" i="3"/>
  <c r="AN496" i="3"/>
  <c r="E497" i="3"/>
  <c r="F497" i="3"/>
  <c r="G497" i="3"/>
  <c r="H497" i="3"/>
  <c r="I497" i="3"/>
  <c r="J497" i="3"/>
  <c r="K497" i="3"/>
  <c r="L497" i="3"/>
  <c r="N497" i="3"/>
  <c r="O497" i="3"/>
  <c r="P497" i="3"/>
  <c r="Q497" i="3"/>
  <c r="S497" i="3"/>
  <c r="T497" i="3"/>
  <c r="U497" i="3"/>
  <c r="W497" i="3"/>
  <c r="X497" i="3"/>
  <c r="Y497" i="3"/>
  <c r="AA497" i="3"/>
  <c r="AB497" i="3"/>
  <c r="AC497" i="3"/>
  <c r="AE497" i="3"/>
  <c r="AF497" i="3"/>
  <c r="AG497" i="3"/>
  <c r="AH497" i="3"/>
  <c r="AL497" i="3"/>
  <c r="AM497" i="3"/>
  <c r="AN497" i="3"/>
  <c r="E498" i="3"/>
  <c r="F498" i="3"/>
  <c r="G498" i="3"/>
  <c r="H498" i="3"/>
  <c r="I498" i="3"/>
  <c r="J498" i="3"/>
  <c r="K498" i="3"/>
  <c r="L498" i="3"/>
  <c r="N498" i="3"/>
  <c r="O498" i="3"/>
  <c r="P498" i="3"/>
  <c r="Q498" i="3"/>
  <c r="S498" i="3"/>
  <c r="T498" i="3"/>
  <c r="U498" i="3"/>
  <c r="W498" i="3"/>
  <c r="X498" i="3"/>
  <c r="Y498" i="3"/>
  <c r="AA498" i="3"/>
  <c r="AB498" i="3"/>
  <c r="AC498" i="3"/>
  <c r="AE498" i="3"/>
  <c r="AF498" i="3"/>
  <c r="AG498" i="3"/>
  <c r="AH498" i="3"/>
  <c r="AL498" i="3"/>
  <c r="AM498" i="3"/>
  <c r="AN498" i="3"/>
  <c r="AT474" i="2" l="1"/>
  <c r="AT475" i="2"/>
  <c r="AT476" i="2"/>
  <c r="AT477" i="2"/>
  <c r="AT478" i="2"/>
  <c r="AT479" i="2"/>
  <c r="AT480" i="2"/>
  <c r="AT481" i="2"/>
  <c r="AT482" i="2"/>
  <c r="AT483" i="2"/>
  <c r="AT484" i="2"/>
  <c r="AT485" i="2"/>
  <c r="AT486" i="2"/>
  <c r="AT487" i="2"/>
  <c r="AT488" i="2"/>
  <c r="AT489" i="2"/>
  <c r="AT490" i="2"/>
  <c r="AT491" i="2"/>
  <c r="AT492" i="2"/>
  <c r="AT493" i="2"/>
  <c r="AT494" i="2"/>
  <c r="AT495" i="2"/>
  <c r="AT496" i="2"/>
  <c r="AT497" i="2"/>
  <c r="AR474" i="2"/>
  <c r="AS474" i="2"/>
  <c r="AR475" i="2"/>
  <c r="AS475" i="2"/>
  <c r="AR476" i="2"/>
  <c r="AS476" i="2"/>
  <c r="AR477" i="2"/>
  <c r="AS477" i="2"/>
  <c r="AR478" i="2"/>
  <c r="AS478" i="2"/>
  <c r="AR479" i="2"/>
  <c r="AS479" i="2"/>
  <c r="AR480" i="2"/>
  <c r="AS480" i="2"/>
  <c r="AR481" i="2"/>
  <c r="AS481" i="2"/>
  <c r="AR482" i="2"/>
  <c r="AS482" i="2"/>
  <c r="AR483" i="2"/>
  <c r="AS483" i="2"/>
  <c r="AR484" i="2"/>
  <c r="AS484" i="2"/>
  <c r="AR485" i="2"/>
  <c r="AS485" i="2"/>
  <c r="AR486" i="2"/>
  <c r="AS486" i="2"/>
  <c r="AR487" i="2"/>
  <c r="AS487" i="2"/>
  <c r="AR488" i="2"/>
  <c r="AS488" i="2"/>
  <c r="AR489" i="2"/>
  <c r="AS489" i="2"/>
  <c r="AR490" i="2"/>
  <c r="AS490" i="2"/>
  <c r="AR491" i="2"/>
  <c r="AS491" i="2"/>
  <c r="AR492" i="2"/>
  <c r="AS492" i="2"/>
  <c r="AR493" i="2"/>
  <c r="AS493" i="2"/>
  <c r="AR494" i="2"/>
  <c r="AS494" i="2"/>
  <c r="AR495" i="2"/>
  <c r="AS495" i="2"/>
  <c r="AR496" i="2"/>
  <c r="AS496" i="2"/>
  <c r="AR497" i="2"/>
  <c r="AS497" i="2"/>
  <c r="E474" i="2"/>
  <c r="F474" i="2"/>
  <c r="G474" i="2"/>
  <c r="H474" i="2"/>
  <c r="I474" i="2"/>
  <c r="J474" i="2"/>
  <c r="K474" i="2"/>
  <c r="L474" i="2"/>
  <c r="M474" i="2"/>
  <c r="N474" i="2"/>
  <c r="O474" i="2"/>
  <c r="P474" i="2"/>
  <c r="Q474" i="2"/>
  <c r="R474" i="2"/>
  <c r="S474" i="2"/>
  <c r="T474" i="2"/>
  <c r="U474" i="2"/>
  <c r="V474" i="2"/>
  <c r="W474" i="2"/>
  <c r="X474" i="2"/>
  <c r="Y474" i="2"/>
  <c r="Z474" i="2"/>
  <c r="AA474" i="2"/>
  <c r="AB474" i="2"/>
  <c r="AC474" i="2"/>
  <c r="AD474" i="2"/>
  <c r="AE474" i="2"/>
  <c r="AF474" i="2"/>
  <c r="AG474" i="2"/>
  <c r="AH474" i="2"/>
  <c r="AI474" i="2"/>
  <c r="AJ474" i="2"/>
  <c r="AK474" i="2"/>
  <c r="AL474" i="2"/>
  <c r="AM474" i="2"/>
  <c r="AN474" i="2"/>
  <c r="AO474" i="2"/>
  <c r="AP474" i="2"/>
  <c r="AQ474" i="2"/>
  <c r="E475" i="2"/>
  <c r="F475" i="2"/>
  <c r="G475" i="2"/>
  <c r="H475" i="2"/>
  <c r="I475" i="2"/>
  <c r="J475" i="2"/>
  <c r="K475" i="2"/>
  <c r="L475" i="2"/>
  <c r="M475" i="2"/>
  <c r="N475" i="2"/>
  <c r="O475" i="2"/>
  <c r="P475" i="2"/>
  <c r="Q475" i="2"/>
  <c r="R475" i="2"/>
  <c r="S475" i="2"/>
  <c r="T475" i="2"/>
  <c r="U475" i="2"/>
  <c r="V475" i="2"/>
  <c r="W475" i="2"/>
  <c r="X475" i="2"/>
  <c r="Y475" i="2"/>
  <c r="Z475" i="2"/>
  <c r="AA475" i="2"/>
  <c r="AB475" i="2"/>
  <c r="AC475" i="2"/>
  <c r="AD475" i="2"/>
  <c r="AE475" i="2"/>
  <c r="AF475" i="2"/>
  <c r="AG475" i="2"/>
  <c r="AH475" i="2"/>
  <c r="AI475" i="2"/>
  <c r="AJ475" i="2"/>
  <c r="AK475" i="2"/>
  <c r="AL475" i="2"/>
  <c r="AM475" i="2"/>
  <c r="AN475" i="2"/>
  <c r="AO475" i="2"/>
  <c r="AP475" i="2"/>
  <c r="AQ475" i="2"/>
  <c r="E476" i="2"/>
  <c r="F476" i="2"/>
  <c r="G476" i="2"/>
  <c r="H476" i="2"/>
  <c r="I476" i="2"/>
  <c r="J476" i="2"/>
  <c r="K476" i="2"/>
  <c r="L476" i="2"/>
  <c r="M476" i="2"/>
  <c r="N476" i="2"/>
  <c r="O476" i="2"/>
  <c r="P476" i="2"/>
  <c r="Q476" i="2"/>
  <c r="R476" i="2"/>
  <c r="S476" i="2"/>
  <c r="T476" i="2"/>
  <c r="U476" i="2"/>
  <c r="V476" i="2"/>
  <c r="W476" i="2"/>
  <c r="X476" i="2"/>
  <c r="Y476" i="2"/>
  <c r="Z476" i="2"/>
  <c r="AA476" i="2"/>
  <c r="AB476" i="2"/>
  <c r="AC476" i="2"/>
  <c r="AD476" i="2"/>
  <c r="AE476" i="2"/>
  <c r="AF476" i="2"/>
  <c r="AG476" i="2"/>
  <c r="AH476" i="2"/>
  <c r="AI476" i="2"/>
  <c r="AJ476" i="2"/>
  <c r="AK476" i="2"/>
  <c r="AL476" i="2"/>
  <c r="AM476" i="2"/>
  <c r="AN476" i="2"/>
  <c r="AO476" i="2"/>
  <c r="AP476" i="2"/>
  <c r="AQ476" i="2"/>
  <c r="E477" i="2"/>
  <c r="F477" i="2"/>
  <c r="G477" i="2"/>
  <c r="H477" i="2"/>
  <c r="I477" i="2"/>
  <c r="J477" i="2"/>
  <c r="K477" i="2"/>
  <c r="L477" i="2"/>
  <c r="M477" i="2"/>
  <c r="N477" i="2"/>
  <c r="O477" i="2"/>
  <c r="P477" i="2"/>
  <c r="Q477" i="2"/>
  <c r="R477" i="2"/>
  <c r="S477" i="2"/>
  <c r="T477" i="2"/>
  <c r="U477" i="2"/>
  <c r="V477" i="2"/>
  <c r="W477" i="2"/>
  <c r="X477" i="2"/>
  <c r="Y477" i="2"/>
  <c r="Z477" i="2"/>
  <c r="AA477" i="2"/>
  <c r="AB477" i="2"/>
  <c r="AC477" i="2"/>
  <c r="AD477" i="2"/>
  <c r="AE477" i="2"/>
  <c r="AF477" i="2"/>
  <c r="AG477" i="2"/>
  <c r="AH477" i="2"/>
  <c r="AI477" i="2"/>
  <c r="AJ477" i="2"/>
  <c r="AK477" i="2"/>
  <c r="AL477" i="2"/>
  <c r="AM477" i="2"/>
  <c r="AN477" i="2"/>
  <c r="AO477" i="2"/>
  <c r="AP477" i="2"/>
  <c r="AQ477" i="2"/>
  <c r="E478" i="2"/>
  <c r="F478" i="2"/>
  <c r="G478" i="2"/>
  <c r="H478" i="2"/>
  <c r="I478" i="2"/>
  <c r="J478" i="2"/>
  <c r="K478" i="2"/>
  <c r="L478" i="2"/>
  <c r="M478" i="2"/>
  <c r="N478" i="2"/>
  <c r="O478" i="2"/>
  <c r="P478" i="2"/>
  <c r="Q478" i="2"/>
  <c r="R478" i="2"/>
  <c r="S478" i="2"/>
  <c r="T478" i="2"/>
  <c r="U478" i="2"/>
  <c r="V478" i="2"/>
  <c r="W478" i="2"/>
  <c r="X478" i="2"/>
  <c r="Y478" i="2"/>
  <c r="Z478" i="2"/>
  <c r="AA478" i="2"/>
  <c r="AB478" i="2"/>
  <c r="AC478" i="2"/>
  <c r="AD478" i="2"/>
  <c r="AE478" i="2"/>
  <c r="AF478" i="2"/>
  <c r="AG478" i="2"/>
  <c r="AH478" i="2"/>
  <c r="AI478" i="2"/>
  <c r="AJ478" i="2"/>
  <c r="AK478" i="2"/>
  <c r="AL478" i="2"/>
  <c r="AM478" i="2"/>
  <c r="AN478" i="2"/>
  <c r="AO478" i="2"/>
  <c r="AP478" i="2"/>
  <c r="AQ478" i="2"/>
  <c r="E479" i="2"/>
  <c r="F479" i="2"/>
  <c r="G479" i="2"/>
  <c r="H479" i="2"/>
  <c r="I479" i="2"/>
  <c r="J479" i="2"/>
  <c r="K479" i="2"/>
  <c r="L479" i="2"/>
  <c r="M479" i="2"/>
  <c r="N479" i="2"/>
  <c r="O479" i="2"/>
  <c r="P479" i="2"/>
  <c r="Q479" i="2"/>
  <c r="R479" i="2"/>
  <c r="S479" i="2"/>
  <c r="T479" i="2"/>
  <c r="U479" i="2"/>
  <c r="V479" i="2"/>
  <c r="W479" i="2"/>
  <c r="X479" i="2"/>
  <c r="Y479" i="2"/>
  <c r="Z479" i="2"/>
  <c r="AA479" i="2"/>
  <c r="AB479" i="2"/>
  <c r="AC479" i="2"/>
  <c r="AD479" i="2"/>
  <c r="AE479" i="2"/>
  <c r="AF479" i="2"/>
  <c r="AG479" i="2"/>
  <c r="AH479" i="2"/>
  <c r="AI479" i="2"/>
  <c r="AJ479" i="2"/>
  <c r="AK479" i="2"/>
  <c r="AL479" i="2"/>
  <c r="AM479" i="2"/>
  <c r="AN479" i="2"/>
  <c r="AO479" i="2"/>
  <c r="AP479" i="2"/>
  <c r="AQ479" i="2"/>
  <c r="E480" i="2"/>
  <c r="F480" i="2"/>
  <c r="G480" i="2"/>
  <c r="H480" i="2"/>
  <c r="I480" i="2"/>
  <c r="J480" i="2"/>
  <c r="K480" i="2"/>
  <c r="L480" i="2"/>
  <c r="M480" i="2"/>
  <c r="N480" i="2"/>
  <c r="O480" i="2"/>
  <c r="P480" i="2"/>
  <c r="Q480" i="2"/>
  <c r="R480" i="2"/>
  <c r="S480" i="2"/>
  <c r="T480" i="2"/>
  <c r="U480" i="2"/>
  <c r="V480" i="2"/>
  <c r="W480" i="2"/>
  <c r="X480" i="2"/>
  <c r="Y480" i="2"/>
  <c r="Z480" i="2"/>
  <c r="AA480" i="2"/>
  <c r="AB480" i="2"/>
  <c r="AC480" i="2"/>
  <c r="AD480" i="2"/>
  <c r="AE480" i="2"/>
  <c r="AF480" i="2"/>
  <c r="AG480" i="2"/>
  <c r="AH480" i="2"/>
  <c r="AI480" i="2"/>
  <c r="AJ480" i="2"/>
  <c r="AK480" i="2"/>
  <c r="AL480" i="2"/>
  <c r="AM480" i="2"/>
  <c r="AN480" i="2"/>
  <c r="AO480" i="2"/>
  <c r="AP480" i="2"/>
  <c r="AQ480" i="2"/>
  <c r="E481" i="2"/>
  <c r="F481" i="2"/>
  <c r="G481" i="2"/>
  <c r="H481" i="2"/>
  <c r="I481" i="2"/>
  <c r="J481" i="2"/>
  <c r="K481" i="2"/>
  <c r="L481" i="2"/>
  <c r="M481" i="2"/>
  <c r="N481" i="2"/>
  <c r="O481" i="2"/>
  <c r="P481" i="2"/>
  <c r="Q481" i="2"/>
  <c r="R481" i="2"/>
  <c r="S481" i="2"/>
  <c r="T481" i="2"/>
  <c r="U481" i="2"/>
  <c r="V481" i="2"/>
  <c r="W481" i="2"/>
  <c r="X481" i="2"/>
  <c r="Y481" i="2"/>
  <c r="Z481" i="2"/>
  <c r="AA481" i="2"/>
  <c r="AB481" i="2"/>
  <c r="AC481" i="2"/>
  <c r="AD481" i="2"/>
  <c r="AE481" i="2"/>
  <c r="AF481" i="2"/>
  <c r="AG481" i="2"/>
  <c r="AH481" i="2"/>
  <c r="AI481" i="2"/>
  <c r="AJ481" i="2"/>
  <c r="AK481" i="2"/>
  <c r="AL481" i="2"/>
  <c r="AM481" i="2"/>
  <c r="AN481" i="2"/>
  <c r="AO481" i="2"/>
  <c r="AP481" i="2"/>
  <c r="AQ481" i="2"/>
  <c r="E482" i="2"/>
  <c r="F482" i="2"/>
  <c r="G482" i="2"/>
  <c r="H482" i="2"/>
  <c r="I482" i="2"/>
  <c r="J482" i="2"/>
  <c r="K482" i="2"/>
  <c r="L482" i="2"/>
  <c r="M482" i="2"/>
  <c r="N482" i="2"/>
  <c r="O482" i="2"/>
  <c r="P482" i="2"/>
  <c r="Q482" i="2"/>
  <c r="R482" i="2"/>
  <c r="S482" i="2"/>
  <c r="T482" i="2"/>
  <c r="U482" i="2"/>
  <c r="V482" i="2"/>
  <c r="W482" i="2"/>
  <c r="X482" i="2"/>
  <c r="Y482" i="2"/>
  <c r="Z482" i="2"/>
  <c r="AA482" i="2"/>
  <c r="AB482" i="2"/>
  <c r="AC482" i="2"/>
  <c r="AD482" i="2"/>
  <c r="AE482" i="2"/>
  <c r="AF482" i="2"/>
  <c r="AG482" i="2"/>
  <c r="AH482" i="2"/>
  <c r="AI482" i="2"/>
  <c r="AJ482" i="2"/>
  <c r="AK482" i="2"/>
  <c r="AL482" i="2"/>
  <c r="AM482" i="2"/>
  <c r="AN482" i="2"/>
  <c r="AO482" i="2"/>
  <c r="AP482" i="2"/>
  <c r="AQ482" i="2"/>
  <c r="E483" i="2"/>
  <c r="F483" i="2"/>
  <c r="G483" i="2"/>
  <c r="H483" i="2"/>
  <c r="I483" i="2"/>
  <c r="J483" i="2"/>
  <c r="K483" i="2"/>
  <c r="L483" i="2"/>
  <c r="M483" i="2"/>
  <c r="N483" i="2"/>
  <c r="O483" i="2"/>
  <c r="P483" i="2"/>
  <c r="Q483" i="2"/>
  <c r="R483" i="2"/>
  <c r="S483" i="2"/>
  <c r="T483" i="2"/>
  <c r="U483" i="2"/>
  <c r="V483" i="2"/>
  <c r="W483" i="2"/>
  <c r="X483" i="2"/>
  <c r="Y483" i="2"/>
  <c r="Z483" i="2"/>
  <c r="AA483" i="2"/>
  <c r="AB483" i="2"/>
  <c r="AC483" i="2"/>
  <c r="AD483" i="2"/>
  <c r="AE483" i="2"/>
  <c r="AF483" i="2"/>
  <c r="AG483" i="2"/>
  <c r="AH483" i="2"/>
  <c r="AI483" i="2"/>
  <c r="AJ483" i="2"/>
  <c r="AK483" i="2"/>
  <c r="AL483" i="2"/>
  <c r="AM483" i="2"/>
  <c r="AN483" i="2"/>
  <c r="AO483" i="2"/>
  <c r="AP483" i="2"/>
  <c r="AQ483" i="2"/>
  <c r="E484" i="2"/>
  <c r="F484" i="2"/>
  <c r="G484" i="2"/>
  <c r="H484" i="2"/>
  <c r="I484" i="2"/>
  <c r="J484" i="2"/>
  <c r="K484" i="2"/>
  <c r="L484" i="2"/>
  <c r="M484" i="2"/>
  <c r="N484" i="2"/>
  <c r="O484" i="2"/>
  <c r="P484" i="2"/>
  <c r="Q484" i="2"/>
  <c r="R484" i="2"/>
  <c r="S484" i="2"/>
  <c r="T484" i="2"/>
  <c r="U484" i="2"/>
  <c r="V484" i="2"/>
  <c r="W484" i="2"/>
  <c r="X484" i="2"/>
  <c r="Y484" i="2"/>
  <c r="Z484" i="2"/>
  <c r="AA484" i="2"/>
  <c r="AB484" i="2"/>
  <c r="AC484" i="2"/>
  <c r="AD484" i="2"/>
  <c r="AE484" i="2"/>
  <c r="AF484" i="2"/>
  <c r="AG484" i="2"/>
  <c r="AH484" i="2"/>
  <c r="AI484" i="2"/>
  <c r="AJ484" i="2"/>
  <c r="AK484" i="2"/>
  <c r="AL484" i="2"/>
  <c r="AM484" i="2"/>
  <c r="AN484" i="2"/>
  <c r="AO484" i="2"/>
  <c r="AP484" i="2"/>
  <c r="AQ484" i="2"/>
  <c r="E485" i="2"/>
  <c r="F485" i="2"/>
  <c r="G485" i="2"/>
  <c r="H485" i="2"/>
  <c r="I485" i="2"/>
  <c r="J485" i="2"/>
  <c r="K485" i="2"/>
  <c r="L485" i="2"/>
  <c r="M485" i="2"/>
  <c r="N485" i="2"/>
  <c r="O485" i="2"/>
  <c r="P485" i="2"/>
  <c r="Q485" i="2"/>
  <c r="R485" i="2"/>
  <c r="S485" i="2"/>
  <c r="T485" i="2"/>
  <c r="U485" i="2"/>
  <c r="V485" i="2"/>
  <c r="W485" i="2"/>
  <c r="X485" i="2"/>
  <c r="Y485" i="2"/>
  <c r="Z485" i="2"/>
  <c r="AA485" i="2"/>
  <c r="AB485" i="2"/>
  <c r="AC485" i="2"/>
  <c r="AD485" i="2"/>
  <c r="AE485" i="2"/>
  <c r="AF485" i="2"/>
  <c r="AG485" i="2"/>
  <c r="AH485" i="2"/>
  <c r="AI485" i="2"/>
  <c r="AJ485" i="2"/>
  <c r="AK485" i="2"/>
  <c r="AL485" i="2"/>
  <c r="AM485" i="2"/>
  <c r="AN485" i="2"/>
  <c r="AO485" i="2"/>
  <c r="AP485" i="2"/>
  <c r="AQ485" i="2"/>
  <c r="E486" i="2"/>
  <c r="F486" i="2"/>
  <c r="G486" i="2"/>
  <c r="H486" i="2"/>
  <c r="I486" i="2"/>
  <c r="J486" i="2"/>
  <c r="K486" i="2"/>
  <c r="L486" i="2"/>
  <c r="M486" i="2"/>
  <c r="N486" i="2"/>
  <c r="O486" i="2"/>
  <c r="P486" i="2"/>
  <c r="Q486" i="2"/>
  <c r="R486" i="2"/>
  <c r="S486" i="2"/>
  <c r="T486" i="2"/>
  <c r="U486" i="2"/>
  <c r="V486" i="2"/>
  <c r="W486" i="2"/>
  <c r="X486" i="2"/>
  <c r="Y486" i="2"/>
  <c r="Z486" i="2"/>
  <c r="AA486" i="2"/>
  <c r="AB486" i="2"/>
  <c r="AC486" i="2"/>
  <c r="AD486" i="2"/>
  <c r="AE486" i="2"/>
  <c r="AF486" i="2"/>
  <c r="AG486" i="2"/>
  <c r="AH486" i="2"/>
  <c r="AI486" i="2"/>
  <c r="AJ486" i="2"/>
  <c r="AK486" i="2"/>
  <c r="AL486" i="2"/>
  <c r="AM486" i="2"/>
  <c r="AN486" i="2"/>
  <c r="AO486" i="2"/>
  <c r="AP486" i="2"/>
  <c r="AQ486" i="2"/>
  <c r="E487" i="2"/>
  <c r="F487" i="2"/>
  <c r="G487" i="2"/>
  <c r="H487" i="2"/>
  <c r="I487" i="2"/>
  <c r="J487" i="2"/>
  <c r="K487" i="2"/>
  <c r="L487" i="2"/>
  <c r="M487" i="2"/>
  <c r="N487" i="2"/>
  <c r="O487" i="2"/>
  <c r="P487" i="2"/>
  <c r="Q487" i="2"/>
  <c r="R487" i="2"/>
  <c r="S487" i="2"/>
  <c r="T487" i="2"/>
  <c r="U487" i="2"/>
  <c r="V487" i="2"/>
  <c r="W487" i="2"/>
  <c r="X487" i="2"/>
  <c r="Y487" i="2"/>
  <c r="Z487" i="2"/>
  <c r="AA487" i="2"/>
  <c r="AB487" i="2"/>
  <c r="AC487" i="2"/>
  <c r="AD487" i="2"/>
  <c r="AE487" i="2"/>
  <c r="AF487" i="2"/>
  <c r="AG487" i="2"/>
  <c r="AH487" i="2"/>
  <c r="AI487" i="2"/>
  <c r="AJ487" i="2"/>
  <c r="AK487" i="2"/>
  <c r="AL487" i="2"/>
  <c r="AM487" i="2"/>
  <c r="AN487" i="2"/>
  <c r="AO487" i="2"/>
  <c r="AP487" i="2"/>
  <c r="AQ487" i="2"/>
  <c r="E488" i="2"/>
  <c r="F488" i="2"/>
  <c r="G488" i="2"/>
  <c r="H488" i="2"/>
  <c r="I488" i="2"/>
  <c r="J488" i="2"/>
  <c r="K488" i="2"/>
  <c r="L488" i="2"/>
  <c r="M488" i="2"/>
  <c r="N488" i="2"/>
  <c r="O488" i="2"/>
  <c r="P488" i="2"/>
  <c r="Q488" i="2"/>
  <c r="R488" i="2"/>
  <c r="S488" i="2"/>
  <c r="T488" i="2"/>
  <c r="U488" i="2"/>
  <c r="V488" i="2"/>
  <c r="W488" i="2"/>
  <c r="X488" i="2"/>
  <c r="Y488" i="2"/>
  <c r="Z488" i="2"/>
  <c r="AA488" i="2"/>
  <c r="AB488" i="2"/>
  <c r="AC488" i="2"/>
  <c r="AD488" i="2"/>
  <c r="AE488" i="2"/>
  <c r="AF488" i="2"/>
  <c r="AG488" i="2"/>
  <c r="AH488" i="2"/>
  <c r="AI488" i="2"/>
  <c r="AJ488" i="2"/>
  <c r="AK488" i="2"/>
  <c r="AL488" i="2"/>
  <c r="AM488" i="2"/>
  <c r="AN488" i="2"/>
  <c r="AO488" i="2"/>
  <c r="AP488" i="2"/>
  <c r="AQ488" i="2"/>
  <c r="E489" i="2"/>
  <c r="F489" i="2"/>
  <c r="G489" i="2"/>
  <c r="H489" i="2"/>
  <c r="I489" i="2"/>
  <c r="J489" i="2"/>
  <c r="K489" i="2"/>
  <c r="L489" i="2"/>
  <c r="M489" i="2"/>
  <c r="N489" i="2"/>
  <c r="O489" i="2"/>
  <c r="P489" i="2"/>
  <c r="Q489" i="2"/>
  <c r="R489" i="2"/>
  <c r="S489" i="2"/>
  <c r="T489" i="2"/>
  <c r="U489" i="2"/>
  <c r="V489" i="2"/>
  <c r="W489" i="2"/>
  <c r="X489" i="2"/>
  <c r="Y489" i="2"/>
  <c r="Z489" i="2"/>
  <c r="AA489" i="2"/>
  <c r="AB489" i="2"/>
  <c r="AC489" i="2"/>
  <c r="AD489" i="2"/>
  <c r="AE489" i="2"/>
  <c r="AF489" i="2"/>
  <c r="AG489" i="2"/>
  <c r="AH489" i="2"/>
  <c r="AI489" i="2"/>
  <c r="AJ489" i="2"/>
  <c r="AK489" i="2"/>
  <c r="AL489" i="2"/>
  <c r="AM489" i="2"/>
  <c r="AN489" i="2"/>
  <c r="AO489" i="2"/>
  <c r="AP489" i="2"/>
  <c r="AQ489" i="2"/>
  <c r="E490" i="2"/>
  <c r="F490" i="2"/>
  <c r="G490" i="2"/>
  <c r="H490" i="2"/>
  <c r="I490" i="2"/>
  <c r="J490" i="2"/>
  <c r="K490" i="2"/>
  <c r="L490" i="2"/>
  <c r="M490" i="2"/>
  <c r="N490" i="2"/>
  <c r="O490" i="2"/>
  <c r="P490" i="2"/>
  <c r="Q490" i="2"/>
  <c r="R490" i="2"/>
  <c r="S490" i="2"/>
  <c r="T490" i="2"/>
  <c r="U490" i="2"/>
  <c r="V490" i="2"/>
  <c r="W490" i="2"/>
  <c r="X490" i="2"/>
  <c r="Y490" i="2"/>
  <c r="Z490" i="2"/>
  <c r="AA490" i="2"/>
  <c r="AB490" i="2"/>
  <c r="AC490" i="2"/>
  <c r="AD490" i="2"/>
  <c r="AE490" i="2"/>
  <c r="AF490" i="2"/>
  <c r="AG490" i="2"/>
  <c r="AH490" i="2"/>
  <c r="AI490" i="2"/>
  <c r="AJ490" i="2"/>
  <c r="AK490" i="2"/>
  <c r="AL490" i="2"/>
  <c r="AM490" i="2"/>
  <c r="AN490" i="2"/>
  <c r="AO490" i="2"/>
  <c r="AP490" i="2"/>
  <c r="AQ490" i="2"/>
  <c r="E491" i="2"/>
  <c r="F491" i="2"/>
  <c r="G491" i="2"/>
  <c r="H491" i="2"/>
  <c r="I491" i="2"/>
  <c r="J491" i="2"/>
  <c r="K491" i="2"/>
  <c r="L491" i="2"/>
  <c r="M491" i="2"/>
  <c r="N491" i="2"/>
  <c r="O491" i="2"/>
  <c r="P491" i="2"/>
  <c r="Q491" i="2"/>
  <c r="R491" i="2"/>
  <c r="S491" i="2"/>
  <c r="T491" i="2"/>
  <c r="U491" i="2"/>
  <c r="V491" i="2"/>
  <c r="W491" i="2"/>
  <c r="X491" i="2"/>
  <c r="Y491" i="2"/>
  <c r="Z491" i="2"/>
  <c r="AA491" i="2"/>
  <c r="AB491" i="2"/>
  <c r="AC491" i="2"/>
  <c r="AD491" i="2"/>
  <c r="AE491" i="2"/>
  <c r="AF491" i="2"/>
  <c r="AG491" i="2"/>
  <c r="AH491" i="2"/>
  <c r="AI491" i="2"/>
  <c r="AJ491" i="2"/>
  <c r="AK491" i="2"/>
  <c r="AL491" i="2"/>
  <c r="AM491" i="2"/>
  <c r="AN491" i="2"/>
  <c r="AO491" i="2"/>
  <c r="AP491" i="2"/>
  <c r="AQ491" i="2"/>
  <c r="E492" i="2"/>
  <c r="F492" i="2"/>
  <c r="G492" i="2"/>
  <c r="H492" i="2"/>
  <c r="I492" i="2"/>
  <c r="J492" i="2"/>
  <c r="K492" i="2"/>
  <c r="L492" i="2"/>
  <c r="M492" i="2"/>
  <c r="N492" i="2"/>
  <c r="O492" i="2"/>
  <c r="P492" i="2"/>
  <c r="Q492" i="2"/>
  <c r="R492" i="2"/>
  <c r="S492" i="2"/>
  <c r="T492" i="2"/>
  <c r="U492" i="2"/>
  <c r="V492" i="2"/>
  <c r="W492" i="2"/>
  <c r="X492" i="2"/>
  <c r="Y492" i="2"/>
  <c r="Z492" i="2"/>
  <c r="AA492" i="2"/>
  <c r="AB492" i="2"/>
  <c r="AC492" i="2"/>
  <c r="AD492" i="2"/>
  <c r="AE492" i="2"/>
  <c r="AF492" i="2"/>
  <c r="AG492" i="2"/>
  <c r="AH492" i="2"/>
  <c r="AI492" i="2"/>
  <c r="AJ492" i="2"/>
  <c r="AK492" i="2"/>
  <c r="AL492" i="2"/>
  <c r="AM492" i="2"/>
  <c r="AN492" i="2"/>
  <c r="AO492" i="2"/>
  <c r="AP492" i="2"/>
  <c r="AQ492" i="2"/>
  <c r="E493" i="2"/>
  <c r="F493" i="2"/>
  <c r="G493" i="2"/>
  <c r="H493" i="2"/>
  <c r="I493" i="2"/>
  <c r="J493" i="2"/>
  <c r="K493" i="2"/>
  <c r="L493" i="2"/>
  <c r="M493" i="2"/>
  <c r="N493" i="2"/>
  <c r="O493" i="2"/>
  <c r="P493" i="2"/>
  <c r="Q493" i="2"/>
  <c r="R493" i="2"/>
  <c r="S493" i="2"/>
  <c r="T493" i="2"/>
  <c r="U493" i="2"/>
  <c r="V493" i="2"/>
  <c r="W493" i="2"/>
  <c r="X493" i="2"/>
  <c r="Y493" i="2"/>
  <c r="Z493" i="2"/>
  <c r="AA493" i="2"/>
  <c r="AB493" i="2"/>
  <c r="AC493" i="2"/>
  <c r="AD493" i="2"/>
  <c r="AE493" i="2"/>
  <c r="AF493" i="2"/>
  <c r="AG493" i="2"/>
  <c r="AH493" i="2"/>
  <c r="AI493" i="2"/>
  <c r="AJ493" i="2"/>
  <c r="AK493" i="2"/>
  <c r="AL493" i="2"/>
  <c r="AM493" i="2"/>
  <c r="AN493" i="2"/>
  <c r="AO493" i="2"/>
  <c r="AP493" i="2"/>
  <c r="AQ493" i="2"/>
  <c r="E494" i="2"/>
  <c r="F494" i="2"/>
  <c r="G494" i="2"/>
  <c r="H494" i="2"/>
  <c r="I494" i="2"/>
  <c r="J494" i="2"/>
  <c r="K494" i="2"/>
  <c r="L494" i="2"/>
  <c r="M494" i="2"/>
  <c r="N494" i="2"/>
  <c r="O494" i="2"/>
  <c r="P494" i="2"/>
  <c r="Q494" i="2"/>
  <c r="R494" i="2"/>
  <c r="S494" i="2"/>
  <c r="T494" i="2"/>
  <c r="U494" i="2"/>
  <c r="V494" i="2"/>
  <c r="W494" i="2"/>
  <c r="X494" i="2"/>
  <c r="Y494" i="2"/>
  <c r="Z494" i="2"/>
  <c r="AA494" i="2"/>
  <c r="AB494" i="2"/>
  <c r="AC494" i="2"/>
  <c r="AD494" i="2"/>
  <c r="AE494" i="2"/>
  <c r="AF494" i="2"/>
  <c r="AG494" i="2"/>
  <c r="AH494" i="2"/>
  <c r="AI494" i="2"/>
  <c r="AJ494" i="2"/>
  <c r="AK494" i="2"/>
  <c r="AL494" i="2"/>
  <c r="AM494" i="2"/>
  <c r="AN494" i="2"/>
  <c r="AO494" i="2"/>
  <c r="AP494" i="2"/>
  <c r="AQ494" i="2"/>
  <c r="E495" i="2"/>
  <c r="F495" i="2"/>
  <c r="G495" i="2"/>
  <c r="H495" i="2"/>
  <c r="I495" i="2"/>
  <c r="J495" i="2"/>
  <c r="K495" i="2"/>
  <c r="L495" i="2"/>
  <c r="M495" i="2"/>
  <c r="N495" i="2"/>
  <c r="O495" i="2"/>
  <c r="P495" i="2"/>
  <c r="Q495" i="2"/>
  <c r="R495" i="2"/>
  <c r="S495" i="2"/>
  <c r="T495" i="2"/>
  <c r="U495" i="2"/>
  <c r="V495" i="2"/>
  <c r="W495" i="2"/>
  <c r="X495" i="2"/>
  <c r="Y495" i="2"/>
  <c r="Z495" i="2"/>
  <c r="AA495" i="2"/>
  <c r="AB495" i="2"/>
  <c r="AC495" i="2"/>
  <c r="AD495" i="2"/>
  <c r="AE495" i="2"/>
  <c r="AF495" i="2"/>
  <c r="AG495" i="2"/>
  <c r="AH495" i="2"/>
  <c r="AI495" i="2"/>
  <c r="AJ495" i="2"/>
  <c r="AK495" i="2"/>
  <c r="AL495" i="2"/>
  <c r="AM495" i="2"/>
  <c r="AN495" i="2"/>
  <c r="AO495" i="2"/>
  <c r="AP495" i="2"/>
  <c r="AQ495" i="2"/>
  <c r="E496" i="2"/>
  <c r="F496" i="2"/>
  <c r="G496" i="2"/>
  <c r="H496" i="2"/>
  <c r="I496" i="2"/>
  <c r="J496" i="2"/>
  <c r="K496" i="2"/>
  <c r="L496" i="2"/>
  <c r="M496" i="2"/>
  <c r="N496" i="2"/>
  <c r="O496" i="2"/>
  <c r="P496" i="2"/>
  <c r="Q496" i="2"/>
  <c r="R496" i="2"/>
  <c r="S496" i="2"/>
  <c r="T496" i="2"/>
  <c r="U496" i="2"/>
  <c r="V496" i="2"/>
  <c r="W496" i="2"/>
  <c r="X496" i="2"/>
  <c r="Y496" i="2"/>
  <c r="Z496" i="2"/>
  <c r="AA496" i="2"/>
  <c r="AB496" i="2"/>
  <c r="AC496" i="2"/>
  <c r="AD496" i="2"/>
  <c r="AE496" i="2"/>
  <c r="AF496" i="2"/>
  <c r="AG496" i="2"/>
  <c r="AH496" i="2"/>
  <c r="AI496" i="2"/>
  <c r="AJ496" i="2"/>
  <c r="AK496" i="2"/>
  <c r="AL496" i="2"/>
  <c r="AM496" i="2"/>
  <c r="AN496" i="2"/>
  <c r="AO496" i="2"/>
  <c r="AP496" i="2"/>
  <c r="AQ496" i="2"/>
  <c r="E497" i="2"/>
  <c r="F497" i="2"/>
  <c r="G497" i="2"/>
  <c r="H497" i="2"/>
  <c r="I497" i="2"/>
  <c r="J497" i="2"/>
  <c r="K497" i="2"/>
  <c r="L497" i="2"/>
  <c r="M497" i="2"/>
  <c r="N497" i="2"/>
  <c r="O497" i="2"/>
  <c r="P497" i="2"/>
  <c r="Q497" i="2"/>
  <c r="R497" i="2"/>
  <c r="S497" i="2"/>
  <c r="T497" i="2"/>
  <c r="U497" i="2"/>
  <c r="V497" i="2"/>
  <c r="W497" i="2"/>
  <c r="X497" i="2"/>
  <c r="Y497" i="2"/>
  <c r="Z497" i="2"/>
  <c r="AA497" i="2"/>
  <c r="AB497" i="2"/>
  <c r="AC497" i="2"/>
  <c r="AD497" i="2"/>
  <c r="AE497" i="2"/>
  <c r="AF497" i="2"/>
  <c r="AG497" i="2"/>
  <c r="AH497" i="2"/>
  <c r="AI497" i="2"/>
  <c r="AJ497" i="2"/>
  <c r="AK497" i="2"/>
  <c r="AL497" i="2"/>
  <c r="AM497" i="2"/>
  <c r="AN497" i="2"/>
  <c r="AO497" i="2"/>
  <c r="AP497" i="2"/>
  <c r="AQ497" i="2"/>
  <c r="E461" i="2" l="1"/>
  <c r="AO473" i="2"/>
  <c r="AA473" i="2"/>
  <c r="AM472" i="2"/>
  <c r="X472" i="2"/>
  <c r="AM471" i="2"/>
  <c r="X471" i="2"/>
  <c r="AF470" i="2"/>
  <c r="N470" i="2"/>
  <c r="AO469" i="2"/>
  <c r="AA469" i="2"/>
  <c r="AF468" i="2"/>
  <c r="Q468" i="2"/>
  <c r="AM467" i="2"/>
  <c r="X467" i="2"/>
  <c r="AI466" i="2"/>
  <c r="N466" i="2"/>
  <c r="AO465" i="2"/>
  <c r="AA465" i="2"/>
  <c r="AF464" i="2"/>
  <c r="N464" i="2"/>
  <c r="AO463" i="2"/>
  <c r="AA463" i="2"/>
  <c r="AI462" i="2"/>
  <c r="Q462" i="2"/>
  <c r="AO461" i="2"/>
  <c r="AI461" i="2"/>
  <c r="AA461" i="2"/>
  <c r="Q461" i="2"/>
  <c r="AO460" i="2"/>
  <c r="AI460" i="2"/>
  <c r="AA460" i="2"/>
  <c r="Q460" i="2"/>
  <c r="AO459" i="2"/>
  <c r="AI459" i="2"/>
  <c r="AA459" i="2"/>
  <c r="Q459" i="2"/>
  <c r="AO458" i="2"/>
  <c r="AI458" i="2"/>
  <c r="AA458" i="2"/>
  <c r="Q458" i="2"/>
  <c r="AO457" i="2"/>
  <c r="AI457" i="2"/>
  <c r="AE457" i="2"/>
  <c r="X457" i="2"/>
  <c r="N457" i="2"/>
  <c r="AO456" i="2"/>
  <c r="AF456" i="2"/>
  <c r="X456" i="2"/>
  <c r="AM455" i="2"/>
  <c r="AF455" i="2"/>
  <c r="X455" i="2"/>
  <c r="N455" i="2"/>
  <c r="AO454" i="2"/>
  <c r="AI454" i="2"/>
  <c r="AA454" i="2"/>
  <c r="Q454" i="2"/>
  <c r="AM453" i="2"/>
  <c r="AF453" i="2"/>
  <c r="X453" i="2"/>
  <c r="N453" i="2"/>
  <c r="AO452" i="2"/>
  <c r="AI452" i="2"/>
  <c r="AA452" i="2"/>
  <c r="Q452" i="2"/>
  <c r="AM451" i="2"/>
  <c r="AF451" i="2"/>
  <c r="X451" i="2"/>
  <c r="E451" i="2"/>
  <c r="AO450" i="2"/>
  <c r="AI450" i="2"/>
  <c r="AA450" i="2"/>
  <c r="Q450" i="2"/>
  <c r="L450" i="2"/>
  <c r="AO449" i="2"/>
  <c r="AI449" i="2"/>
  <c r="AA449" i="2"/>
  <c r="Q449" i="2"/>
  <c r="E449" i="2"/>
  <c r="AO448" i="2"/>
  <c r="AI448" i="2"/>
  <c r="AA448" i="2"/>
  <c r="Q448" i="2"/>
  <c r="L448" i="2"/>
  <c r="AO447" i="2"/>
  <c r="AI447" i="2"/>
  <c r="AF447" i="2"/>
  <c r="AA447" i="2"/>
  <c r="X447" i="2"/>
  <c r="Q447" i="2"/>
  <c r="AO446" i="2"/>
  <c r="AM446" i="2"/>
  <c r="AI446" i="2"/>
  <c r="AF446" i="2"/>
  <c r="AA446" i="2"/>
  <c r="X446" i="2"/>
  <c r="Q446" i="2"/>
  <c r="N446" i="2"/>
  <c r="AO445" i="2"/>
  <c r="AM445" i="2"/>
  <c r="AI445" i="2"/>
  <c r="AF445" i="2"/>
  <c r="AA445" i="2"/>
  <c r="X445" i="2"/>
  <c r="Q445" i="2"/>
  <c r="N445" i="2"/>
  <c r="AO444" i="2"/>
  <c r="AM444" i="2"/>
  <c r="AI444" i="2"/>
  <c r="AF444" i="2"/>
  <c r="AA444" i="2"/>
  <c r="X444" i="2"/>
  <c r="Q444" i="2"/>
  <c r="AO443" i="2"/>
  <c r="AM443" i="2"/>
  <c r="AI443" i="2"/>
  <c r="AF443" i="2"/>
  <c r="AA443" i="2"/>
  <c r="X443" i="2"/>
  <c r="Q443" i="2"/>
  <c r="N443" i="2"/>
  <c r="AO442" i="2"/>
  <c r="AM442" i="2"/>
  <c r="AI442" i="2"/>
  <c r="AF442" i="2"/>
  <c r="AA442" i="2"/>
  <c r="X442" i="2"/>
  <c r="Q442" i="2"/>
  <c r="N442" i="2"/>
  <c r="AO441" i="2"/>
  <c r="AM441" i="2"/>
  <c r="AI441" i="2"/>
  <c r="AF441" i="2"/>
  <c r="AE441" i="2"/>
  <c r="AA441" i="2"/>
  <c r="X441" i="2"/>
  <c r="Q441" i="2"/>
  <c r="N441" i="2"/>
  <c r="AP440" i="2"/>
  <c r="AO440" i="2"/>
  <c r="AM440" i="2"/>
  <c r="AI440" i="2"/>
  <c r="AF440" i="2"/>
  <c r="AA440" i="2"/>
  <c r="X440" i="2"/>
  <c r="W440" i="2"/>
  <c r="Q440" i="2"/>
  <c r="P440" i="2"/>
  <c r="AO439" i="2"/>
  <c r="AM439" i="2"/>
  <c r="AI439" i="2"/>
  <c r="AF439" i="2"/>
  <c r="AE439" i="2"/>
  <c r="AA439" i="2"/>
  <c r="X439" i="2"/>
  <c r="Q439" i="2"/>
  <c r="N439" i="2"/>
  <c r="AP438" i="2"/>
  <c r="AO438" i="2"/>
  <c r="AM438" i="2"/>
  <c r="AI438" i="2"/>
  <c r="AF438" i="2"/>
  <c r="AA438" i="2"/>
  <c r="X438" i="2"/>
  <c r="W438" i="2"/>
  <c r="Q438" i="2"/>
  <c r="P438" i="2"/>
  <c r="AP437" i="2"/>
  <c r="AO437" i="2"/>
  <c r="AM437" i="2"/>
  <c r="AI437" i="2"/>
  <c r="AF437" i="2"/>
  <c r="AA437" i="2"/>
  <c r="X437" i="2"/>
  <c r="W437" i="2"/>
  <c r="Q437" i="2"/>
  <c r="P437" i="2"/>
  <c r="N437" i="2"/>
  <c r="AO436" i="2"/>
  <c r="AM436" i="2"/>
  <c r="AJ436" i="2"/>
  <c r="AI436" i="2"/>
  <c r="AF436" i="2"/>
  <c r="AB436" i="2"/>
  <c r="AA436" i="2"/>
  <c r="X436" i="2"/>
  <c r="Q436" i="2"/>
  <c r="N436" i="2"/>
  <c r="AP435" i="2"/>
  <c r="AO435" i="2"/>
  <c r="AM435" i="2"/>
  <c r="AL435" i="2"/>
  <c r="AJ435" i="2"/>
  <c r="AI435" i="2"/>
  <c r="AG435" i="2"/>
  <c r="AF435" i="2"/>
  <c r="AE435" i="2"/>
  <c r="AB435" i="2"/>
  <c r="AA435" i="2"/>
  <c r="Y435" i="2"/>
  <c r="X435" i="2"/>
  <c r="W435" i="2"/>
  <c r="Q435" i="2"/>
  <c r="P435" i="2"/>
  <c r="O435" i="2"/>
  <c r="L435" i="2"/>
  <c r="K435" i="2"/>
  <c r="J435" i="2"/>
  <c r="I435" i="2"/>
  <c r="H435" i="2"/>
  <c r="G435" i="2"/>
  <c r="F435" i="2"/>
  <c r="AO434" i="2"/>
  <c r="AM434" i="2"/>
  <c r="AI434" i="2"/>
  <c r="AF434" i="2"/>
  <c r="AA434" i="2"/>
  <c r="X434" i="2"/>
  <c r="Q434" i="2"/>
  <c r="AO433" i="2"/>
  <c r="AM433" i="2"/>
  <c r="AL433" i="2"/>
  <c r="AI433" i="2"/>
  <c r="AF433" i="2"/>
  <c r="AA433" i="2"/>
  <c r="X433" i="2"/>
  <c r="Q433" i="2"/>
  <c r="O433" i="2"/>
  <c r="N433" i="2"/>
  <c r="AO432" i="2"/>
  <c r="AM432" i="2"/>
  <c r="AI432" i="2"/>
  <c r="AF432" i="2"/>
  <c r="AA432" i="2"/>
  <c r="X432" i="2"/>
  <c r="Q432" i="2"/>
  <c r="N432" i="2"/>
  <c r="AO431" i="2"/>
  <c r="AM431" i="2"/>
  <c r="AL431" i="2"/>
  <c r="AI431" i="2"/>
  <c r="AF431" i="2"/>
  <c r="AA431" i="2"/>
  <c r="X431" i="2"/>
  <c r="Q431" i="2"/>
  <c r="AO430" i="2"/>
  <c r="AM430" i="2"/>
  <c r="AI430" i="2"/>
  <c r="AF430" i="2"/>
  <c r="AA430" i="2"/>
  <c r="X430" i="2"/>
  <c r="Q430" i="2"/>
  <c r="N430" i="2"/>
  <c r="AO429" i="2"/>
  <c r="AM429" i="2"/>
  <c r="AL429" i="2"/>
  <c r="AI429" i="2"/>
  <c r="AF429" i="2"/>
  <c r="AA429" i="2"/>
  <c r="X429" i="2"/>
  <c r="Q429" i="2"/>
  <c r="O429" i="2"/>
  <c r="N429" i="2"/>
  <c r="AO428" i="2"/>
  <c r="AM428" i="2"/>
  <c r="AI428" i="2"/>
  <c r="AF428" i="2"/>
  <c r="AA428" i="2"/>
  <c r="X428" i="2"/>
  <c r="Q428" i="2"/>
  <c r="N428" i="2"/>
  <c r="AO427" i="2"/>
  <c r="AM427" i="2"/>
  <c r="AL427" i="2"/>
  <c r="AI427" i="2"/>
  <c r="AF427" i="2"/>
  <c r="AA427" i="2"/>
  <c r="X427" i="2"/>
  <c r="Q427" i="2"/>
  <c r="O427" i="2"/>
  <c r="N427" i="2"/>
  <c r="AO426" i="2"/>
  <c r="AM426" i="2"/>
  <c r="AI426" i="2"/>
  <c r="AF426" i="2"/>
  <c r="AA426" i="2"/>
  <c r="X426" i="2"/>
  <c r="Q426" i="2"/>
  <c r="N426" i="2"/>
  <c r="AO425" i="2"/>
  <c r="AM425" i="2"/>
  <c r="AL425" i="2"/>
  <c r="AI425" i="2"/>
  <c r="AF425" i="2"/>
  <c r="AA425" i="2"/>
  <c r="X425" i="2"/>
  <c r="Q425" i="2"/>
  <c r="O425" i="2"/>
  <c r="N425" i="2"/>
  <c r="AO424" i="2"/>
  <c r="AM424" i="2"/>
  <c r="AL424" i="2"/>
  <c r="AI424" i="2"/>
  <c r="AF424" i="2"/>
  <c r="AE424" i="2"/>
  <c r="AA424" i="2"/>
  <c r="X424" i="2"/>
  <c r="W424" i="2"/>
  <c r="Q424" i="2"/>
  <c r="O424" i="2"/>
  <c r="N424" i="2"/>
  <c r="AO423" i="2"/>
  <c r="AM423" i="2"/>
  <c r="AL423" i="2"/>
  <c r="AI423" i="2"/>
  <c r="AF423" i="2"/>
  <c r="AE423" i="2"/>
  <c r="AA423" i="2"/>
  <c r="X423" i="2"/>
  <c r="W423" i="2"/>
  <c r="Q423" i="2"/>
  <c r="P423" i="2"/>
  <c r="N423" i="2"/>
  <c r="AP422" i="2"/>
  <c r="AO422" i="2"/>
  <c r="AM422" i="2"/>
  <c r="AJ422" i="2"/>
  <c r="AI422" i="2"/>
  <c r="AF422" i="2"/>
  <c r="AB422" i="2"/>
  <c r="AA422" i="2"/>
  <c r="X422" i="2"/>
  <c r="Q422" i="2"/>
  <c r="O422" i="2"/>
  <c r="N422" i="2"/>
  <c r="AO421" i="2"/>
  <c r="AM421" i="2"/>
  <c r="AL421" i="2"/>
  <c r="AI421" i="2"/>
  <c r="AF421" i="2"/>
  <c r="AE421" i="2"/>
  <c r="AA421" i="2"/>
  <c r="X421" i="2"/>
  <c r="W421" i="2"/>
  <c r="Q421" i="2"/>
  <c r="P421" i="2"/>
  <c r="N421" i="2"/>
  <c r="AP420" i="2"/>
  <c r="AO420" i="2"/>
  <c r="AM420" i="2"/>
  <c r="AJ420" i="2"/>
  <c r="AI420" i="2"/>
  <c r="AF420" i="2"/>
  <c r="AB420" i="2"/>
  <c r="AA420" i="2"/>
  <c r="X420" i="2"/>
  <c r="Q420" i="2"/>
  <c r="O420" i="2"/>
  <c r="N420" i="2"/>
  <c r="AO419" i="2"/>
  <c r="AM419" i="2"/>
  <c r="AL419" i="2"/>
  <c r="AI419" i="2"/>
  <c r="AF419" i="2"/>
  <c r="AE419" i="2"/>
  <c r="AA419" i="2"/>
  <c r="X419" i="2"/>
  <c r="W419" i="2"/>
  <c r="Q419" i="2"/>
  <c r="P419" i="2"/>
  <c r="N419" i="2"/>
  <c r="AP418" i="2"/>
  <c r="AO418" i="2"/>
  <c r="AM418" i="2"/>
  <c r="AJ418" i="2"/>
  <c r="AI418" i="2"/>
  <c r="AF418" i="2"/>
  <c r="AB418" i="2"/>
  <c r="AA418" i="2"/>
  <c r="X418" i="2"/>
  <c r="Q418" i="2"/>
  <c r="O418" i="2"/>
  <c r="N418" i="2"/>
  <c r="AO417" i="2"/>
  <c r="AM417" i="2"/>
  <c r="AL417" i="2"/>
  <c r="AI417" i="2"/>
  <c r="AF417" i="2"/>
  <c r="AE417" i="2"/>
  <c r="AA417" i="2"/>
  <c r="X417" i="2"/>
  <c r="W417" i="2"/>
  <c r="Q417" i="2"/>
  <c r="P417" i="2"/>
  <c r="N417" i="2"/>
  <c r="AP416" i="2"/>
  <c r="AO416" i="2"/>
  <c r="AM416" i="2"/>
  <c r="AJ416" i="2"/>
  <c r="AI416" i="2"/>
  <c r="AF416" i="2"/>
  <c r="AB416" i="2"/>
  <c r="AA416" i="2"/>
  <c r="X416" i="2"/>
  <c r="Q416" i="2"/>
  <c r="O416" i="2"/>
  <c r="N416" i="2"/>
  <c r="AO415" i="2"/>
  <c r="AM415" i="2"/>
  <c r="AL415" i="2"/>
  <c r="AI415" i="2"/>
  <c r="AF415" i="2"/>
  <c r="AE415" i="2"/>
  <c r="AA415" i="2"/>
  <c r="X415" i="2"/>
  <c r="W415" i="2"/>
  <c r="Q415" i="2"/>
  <c r="P415" i="2"/>
  <c r="N415" i="2"/>
  <c r="AP414" i="2"/>
  <c r="AO414" i="2"/>
  <c r="AM414" i="2"/>
  <c r="AJ414" i="2"/>
  <c r="AI414" i="2"/>
  <c r="AF414" i="2"/>
  <c r="AB414" i="2"/>
  <c r="AA414" i="2"/>
  <c r="X414" i="2"/>
  <c r="Q414" i="2"/>
  <c r="O414" i="2"/>
  <c r="N414" i="2"/>
  <c r="AO413" i="2"/>
  <c r="AM413" i="2"/>
  <c r="AL413" i="2"/>
  <c r="AI413" i="2"/>
  <c r="AF413" i="2"/>
  <c r="AE413" i="2"/>
  <c r="AA413" i="2"/>
  <c r="X413" i="2"/>
  <c r="W413" i="2"/>
  <c r="Q413" i="2"/>
  <c r="P413" i="2"/>
  <c r="N413" i="2"/>
  <c r="AP412" i="2"/>
  <c r="AO412" i="2"/>
  <c r="AM412" i="2"/>
  <c r="AJ412" i="2"/>
  <c r="AI412" i="2"/>
  <c r="AF412" i="2"/>
  <c r="AB412" i="2"/>
  <c r="AA412" i="2"/>
  <c r="X412" i="2"/>
  <c r="Q412" i="2"/>
  <c r="O412" i="2"/>
  <c r="N412" i="2"/>
  <c r="AO411" i="2"/>
  <c r="AM411" i="2"/>
  <c r="AL411" i="2"/>
  <c r="AI411" i="2"/>
  <c r="AF411" i="2"/>
  <c r="AE411" i="2"/>
  <c r="AA411" i="2"/>
  <c r="X411" i="2"/>
  <c r="W411" i="2"/>
  <c r="Q411" i="2"/>
  <c r="P411" i="2"/>
  <c r="N411" i="2"/>
  <c r="AP410" i="2"/>
  <c r="AO410" i="2"/>
  <c r="AM410" i="2"/>
  <c r="AJ410" i="2"/>
  <c r="AI410" i="2"/>
  <c r="AF410" i="2"/>
  <c r="AB410" i="2"/>
  <c r="AA410" i="2"/>
  <c r="X410" i="2"/>
  <c r="Q410" i="2"/>
  <c r="O410" i="2"/>
  <c r="N410" i="2"/>
  <c r="AO409" i="2"/>
  <c r="AM409" i="2"/>
  <c r="AL409" i="2"/>
  <c r="AI409" i="2"/>
  <c r="AF409" i="2"/>
  <c r="AE409" i="2"/>
  <c r="AA409" i="2"/>
  <c r="X409" i="2"/>
  <c r="W409" i="2"/>
  <c r="Q409" i="2"/>
  <c r="P409" i="2"/>
  <c r="N409" i="2"/>
  <c r="AP408" i="2"/>
  <c r="AO408" i="2"/>
  <c r="AM408" i="2"/>
  <c r="AJ408" i="2"/>
  <c r="AI408" i="2"/>
  <c r="AF408" i="2"/>
  <c r="AB408" i="2"/>
  <c r="AA408" i="2"/>
  <c r="X408" i="2"/>
  <c r="W408" i="2"/>
  <c r="Q408" i="2"/>
  <c r="P408" i="2"/>
  <c r="O408" i="2"/>
  <c r="N408" i="2"/>
  <c r="AP407" i="2"/>
  <c r="AO407" i="2"/>
  <c r="AM407" i="2"/>
  <c r="AL407" i="2"/>
  <c r="AJ407" i="2"/>
  <c r="AI407" i="2"/>
  <c r="AF407" i="2"/>
  <c r="AE407" i="2"/>
  <c r="AB407" i="2"/>
  <c r="AA407" i="2"/>
  <c r="X407" i="2"/>
  <c r="W407" i="2"/>
  <c r="Q407" i="2"/>
  <c r="P407" i="2"/>
  <c r="O407" i="2"/>
  <c r="N407" i="2"/>
  <c r="AP406" i="2"/>
  <c r="AO406" i="2"/>
  <c r="AM406" i="2"/>
  <c r="AL406" i="2"/>
  <c r="AJ406" i="2"/>
  <c r="AI406" i="2"/>
  <c r="AF406" i="2"/>
  <c r="AE406" i="2"/>
  <c r="AB406" i="2"/>
  <c r="AA406" i="2"/>
  <c r="X406" i="2"/>
  <c r="W406" i="2"/>
  <c r="Q406" i="2"/>
  <c r="P406" i="2"/>
  <c r="O406" i="2"/>
  <c r="N406" i="2"/>
  <c r="AP405" i="2"/>
  <c r="AO405" i="2"/>
  <c r="AM405" i="2"/>
  <c r="AL405" i="2"/>
  <c r="AJ405" i="2"/>
  <c r="AI405" i="2"/>
  <c r="AF405" i="2"/>
  <c r="AE405" i="2"/>
  <c r="AB405" i="2"/>
  <c r="AA405" i="2"/>
  <c r="X405" i="2"/>
  <c r="W405" i="2"/>
  <c r="Q405" i="2"/>
  <c r="P405" i="2"/>
  <c r="O405" i="2"/>
  <c r="N405" i="2"/>
  <c r="AP404" i="2"/>
  <c r="AO404" i="2"/>
  <c r="AM404" i="2"/>
  <c r="AL404" i="2"/>
  <c r="AJ404" i="2"/>
  <c r="AI404" i="2"/>
  <c r="AF404" i="2"/>
  <c r="AE404" i="2"/>
  <c r="AB404" i="2"/>
  <c r="AA404" i="2"/>
  <c r="X404" i="2"/>
  <c r="W404" i="2"/>
  <c r="Q404" i="2"/>
  <c r="P404" i="2"/>
  <c r="O404" i="2"/>
  <c r="N404" i="2"/>
  <c r="AP403" i="2"/>
  <c r="AO403" i="2"/>
  <c r="AM403" i="2"/>
  <c r="AL403" i="2"/>
  <c r="AJ403" i="2"/>
  <c r="AI403" i="2"/>
  <c r="AF403" i="2"/>
  <c r="AE403" i="2"/>
  <c r="AB403" i="2"/>
  <c r="AA403" i="2"/>
  <c r="X403" i="2"/>
  <c r="W403" i="2"/>
  <c r="Q403" i="2"/>
  <c r="P403" i="2"/>
  <c r="O403" i="2"/>
  <c r="N403" i="2"/>
  <c r="AP402" i="2"/>
  <c r="AO402" i="2"/>
  <c r="AM402" i="2"/>
  <c r="AL402" i="2"/>
  <c r="AJ402" i="2"/>
  <c r="AI402" i="2"/>
  <c r="AF402" i="2"/>
  <c r="AE402" i="2"/>
  <c r="AB402" i="2"/>
  <c r="AA402" i="2"/>
  <c r="X402" i="2"/>
  <c r="W402" i="2"/>
  <c r="Q402" i="2"/>
  <c r="P402" i="2"/>
  <c r="AP401" i="2"/>
  <c r="AO401" i="2"/>
  <c r="AM401" i="2"/>
  <c r="AL401" i="2"/>
  <c r="AJ401" i="2"/>
  <c r="AI401" i="2"/>
  <c r="AF401" i="2"/>
  <c r="AE401" i="2"/>
  <c r="AB401" i="2"/>
  <c r="AA401" i="2"/>
  <c r="X401" i="2"/>
  <c r="W401" i="2"/>
  <c r="Q401" i="2"/>
  <c r="P401" i="2"/>
  <c r="O401" i="2"/>
  <c r="N401" i="2"/>
  <c r="AP400" i="2"/>
  <c r="AO400" i="2"/>
  <c r="AM400" i="2"/>
  <c r="AL400" i="2"/>
  <c r="AJ400" i="2"/>
  <c r="AI400" i="2"/>
  <c r="AF400" i="2"/>
  <c r="AE400" i="2"/>
  <c r="AB400" i="2"/>
  <c r="AA400" i="2"/>
  <c r="X400" i="2"/>
  <c r="W400" i="2"/>
  <c r="Q400" i="2"/>
  <c r="P400" i="2"/>
  <c r="O400" i="2"/>
  <c r="N400" i="2"/>
  <c r="AP399" i="2"/>
  <c r="AO399" i="2"/>
  <c r="AM399" i="2"/>
  <c r="AL399" i="2"/>
  <c r="AJ399" i="2"/>
  <c r="AI399" i="2"/>
  <c r="AF399" i="2"/>
  <c r="AE399" i="2"/>
  <c r="AB399" i="2"/>
  <c r="AA399" i="2"/>
  <c r="X399" i="2"/>
  <c r="W399" i="2"/>
  <c r="Q399" i="2"/>
  <c r="P399" i="2"/>
  <c r="AP398" i="2"/>
  <c r="AO398" i="2"/>
  <c r="AM398" i="2"/>
  <c r="AL398" i="2"/>
  <c r="AJ398" i="2"/>
  <c r="AI398" i="2"/>
  <c r="AF398" i="2"/>
  <c r="AE398" i="2"/>
  <c r="AB398" i="2"/>
  <c r="AA398" i="2"/>
  <c r="X398" i="2"/>
  <c r="W398" i="2"/>
  <c r="Q398" i="2"/>
  <c r="P398" i="2"/>
  <c r="O398" i="2"/>
  <c r="N398" i="2"/>
  <c r="AP397" i="2"/>
  <c r="AO397" i="2"/>
  <c r="AM397" i="2"/>
  <c r="AL397" i="2"/>
  <c r="AJ397" i="2"/>
  <c r="AI397" i="2"/>
  <c r="AF397" i="2"/>
  <c r="AE397" i="2"/>
  <c r="AB397" i="2"/>
  <c r="AA397" i="2"/>
  <c r="X397" i="2"/>
  <c r="W397" i="2"/>
  <c r="Q397" i="2"/>
  <c r="P397" i="2"/>
  <c r="O397" i="2"/>
  <c r="N397" i="2"/>
  <c r="AP396" i="2"/>
  <c r="AO396" i="2"/>
  <c r="AM396" i="2"/>
  <c r="AL396" i="2"/>
  <c r="AJ396" i="2"/>
  <c r="AI396" i="2"/>
  <c r="AF396" i="2"/>
  <c r="AE396" i="2"/>
  <c r="AB396" i="2"/>
  <c r="AA396" i="2"/>
  <c r="X396" i="2"/>
  <c r="W396" i="2"/>
  <c r="Q396" i="2"/>
  <c r="P396" i="2"/>
  <c r="O396" i="2"/>
  <c r="N396" i="2"/>
  <c r="AP395" i="2"/>
  <c r="AO395" i="2"/>
  <c r="AM395" i="2"/>
  <c r="AL395" i="2"/>
  <c r="AJ395" i="2"/>
  <c r="AI395" i="2"/>
  <c r="AF395" i="2"/>
  <c r="AE395" i="2"/>
  <c r="AB395" i="2"/>
  <c r="AA395" i="2"/>
  <c r="X395" i="2"/>
  <c r="W395" i="2"/>
  <c r="Q395" i="2"/>
  <c r="P395" i="2"/>
  <c r="O395" i="2"/>
  <c r="N395" i="2"/>
  <c r="AP394" i="2"/>
  <c r="AO394" i="2"/>
  <c r="AM394" i="2"/>
  <c r="AL394" i="2"/>
  <c r="AJ394" i="2"/>
  <c r="AI394" i="2"/>
  <c r="AF394" i="2"/>
  <c r="AE394" i="2"/>
  <c r="AB394" i="2"/>
  <c r="AA394" i="2"/>
  <c r="X394" i="2"/>
  <c r="W394" i="2"/>
  <c r="Q394" i="2"/>
  <c r="P394" i="2"/>
  <c r="O394" i="2"/>
  <c r="N394" i="2"/>
  <c r="AP393" i="2"/>
  <c r="AO393" i="2"/>
  <c r="AM393" i="2"/>
  <c r="AL393" i="2"/>
  <c r="AJ393" i="2"/>
  <c r="AI393" i="2"/>
  <c r="AF393" i="2"/>
  <c r="AE393" i="2"/>
  <c r="AB393" i="2"/>
  <c r="AA393" i="2"/>
  <c r="X393" i="2"/>
  <c r="W393" i="2"/>
  <c r="Q393" i="2"/>
  <c r="P393" i="2"/>
  <c r="O393" i="2"/>
  <c r="N393" i="2"/>
  <c r="AP392" i="2"/>
  <c r="AO392" i="2"/>
  <c r="AM392" i="2"/>
  <c r="AL392" i="2"/>
  <c r="AJ392" i="2"/>
  <c r="AI392" i="2"/>
  <c r="AF392" i="2"/>
  <c r="AE392" i="2"/>
  <c r="AB392" i="2"/>
  <c r="AA392" i="2"/>
  <c r="X392" i="2"/>
  <c r="W392" i="2"/>
  <c r="Q392" i="2"/>
  <c r="P392" i="2"/>
  <c r="O392" i="2"/>
  <c r="N392" i="2"/>
  <c r="AP391" i="2"/>
  <c r="AO391" i="2"/>
  <c r="AM391" i="2"/>
  <c r="AL391" i="2"/>
  <c r="AJ391" i="2"/>
  <c r="AI391" i="2"/>
  <c r="AF391" i="2"/>
  <c r="AE391" i="2"/>
  <c r="AB391" i="2"/>
  <c r="AA391" i="2"/>
  <c r="X391" i="2"/>
  <c r="W391" i="2"/>
  <c r="Q391" i="2"/>
  <c r="P391" i="2"/>
  <c r="O391" i="2"/>
  <c r="N391" i="2"/>
  <c r="AP390" i="2"/>
  <c r="AO390" i="2"/>
  <c r="AM390" i="2"/>
  <c r="AL390" i="2"/>
  <c r="AJ390" i="2"/>
  <c r="AI390" i="2"/>
  <c r="AF390" i="2"/>
  <c r="AE390" i="2"/>
  <c r="AB390" i="2"/>
  <c r="AA390" i="2"/>
  <c r="X390" i="2"/>
  <c r="W390" i="2"/>
  <c r="Q390" i="2"/>
  <c r="P390" i="2"/>
  <c r="O390" i="2"/>
  <c r="N390" i="2"/>
  <c r="AP389" i="2"/>
  <c r="AO389" i="2"/>
  <c r="AM389" i="2"/>
  <c r="AL389" i="2"/>
  <c r="AJ389" i="2"/>
  <c r="AI389" i="2"/>
  <c r="AF389" i="2"/>
  <c r="AE389" i="2"/>
  <c r="AB389" i="2"/>
  <c r="AA389" i="2"/>
  <c r="X389" i="2"/>
  <c r="W389" i="2"/>
  <c r="Q389" i="2"/>
  <c r="P389" i="2"/>
  <c r="O389" i="2"/>
  <c r="N389" i="2"/>
  <c r="AP388" i="2"/>
  <c r="AO388" i="2"/>
  <c r="AM388" i="2"/>
  <c r="AL388" i="2"/>
  <c r="AJ388" i="2"/>
  <c r="AI388" i="2"/>
  <c r="AF388" i="2"/>
  <c r="AE388" i="2"/>
  <c r="AB388" i="2"/>
  <c r="AA388" i="2"/>
  <c r="X388" i="2"/>
  <c r="W388" i="2"/>
  <c r="Q388" i="2"/>
  <c r="P388" i="2"/>
  <c r="O388" i="2"/>
  <c r="N388" i="2"/>
  <c r="AP387" i="2"/>
  <c r="AO387" i="2"/>
  <c r="AM387" i="2"/>
  <c r="AL387" i="2"/>
  <c r="AJ387" i="2"/>
  <c r="AI387" i="2"/>
  <c r="AF387" i="2"/>
  <c r="AE387" i="2"/>
  <c r="AB387" i="2"/>
  <c r="AA387" i="2"/>
  <c r="X387" i="2"/>
  <c r="W387" i="2"/>
  <c r="Q387" i="2"/>
  <c r="P387" i="2"/>
  <c r="O387" i="2"/>
  <c r="N387" i="2"/>
  <c r="AP386" i="2"/>
  <c r="AO386" i="2"/>
  <c r="AM386" i="2"/>
  <c r="AL386" i="2"/>
  <c r="AJ386" i="2"/>
  <c r="AI386" i="2"/>
  <c r="AF386" i="2"/>
  <c r="AE386" i="2"/>
  <c r="AB386" i="2"/>
  <c r="AA386" i="2"/>
  <c r="X386" i="2"/>
  <c r="W386" i="2"/>
  <c r="Q386" i="2"/>
  <c r="P386" i="2"/>
  <c r="O386" i="2"/>
  <c r="N386" i="2"/>
  <c r="AP385" i="2"/>
  <c r="AO385" i="2"/>
  <c r="AM385" i="2"/>
  <c r="AL385" i="2"/>
  <c r="AJ385" i="2"/>
  <c r="AI385" i="2"/>
  <c r="AF385" i="2"/>
  <c r="AE385" i="2"/>
  <c r="AB385" i="2"/>
  <c r="AA385" i="2"/>
  <c r="X385" i="2"/>
  <c r="W385" i="2"/>
  <c r="Q385" i="2"/>
  <c r="P385" i="2"/>
  <c r="O385" i="2"/>
  <c r="N385" i="2"/>
  <c r="AP384" i="2"/>
  <c r="AO384" i="2"/>
  <c r="AM384" i="2"/>
  <c r="AL384" i="2"/>
  <c r="AJ384" i="2"/>
  <c r="AI384" i="2"/>
  <c r="AF384" i="2"/>
  <c r="AE384" i="2"/>
  <c r="AB384" i="2"/>
  <c r="AA384" i="2"/>
  <c r="X384" i="2"/>
  <c r="W384" i="2"/>
  <c r="Q384" i="2"/>
  <c r="P384" i="2"/>
  <c r="AP383" i="2"/>
  <c r="AO383" i="2"/>
  <c r="AM383" i="2"/>
  <c r="AL383" i="2"/>
  <c r="AJ383" i="2"/>
  <c r="AI383" i="2"/>
  <c r="AF383" i="2"/>
  <c r="AE383" i="2"/>
  <c r="AB383" i="2"/>
  <c r="AA383" i="2"/>
  <c r="X383" i="2"/>
  <c r="W383" i="2"/>
  <c r="Q383" i="2"/>
  <c r="P383" i="2"/>
  <c r="O383" i="2"/>
  <c r="N383" i="2"/>
  <c r="AP382" i="2"/>
  <c r="AO382" i="2"/>
  <c r="AM382" i="2"/>
  <c r="AL382" i="2"/>
  <c r="AJ382" i="2"/>
  <c r="AI382" i="2"/>
  <c r="AF382" i="2"/>
  <c r="AE382" i="2"/>
  <c r="AB382" i="2"/>
  <c r="AA382" i="2"/>
  <c r="X382" i="2"/>
  <c r="W382" i="2"/>
  <c r="Q382" i="2"/>
  <c r="P382" i="2"/>
  <c r="O382" i="2"/>
  <c r="N382" i="2"/>
  <c r="AP381" i="2"/>
  <c r="AO381" i="2"/>
  <c r="AM381" i="2"/>
  <c r="AL381" i="2"/>
  <c r="AJ381" i="2"/>
  <c r="AI381" i="2"/>
  <c r="AF381" i="2"/>
  <c r="AE381" i="2"/>
  <c r="AB381" i="2"/>
  <c r="AA381" i="2"/>
  <c r="X381" i="2"/>
  <c r="W381" i="2"/>
  <c r="Q381" i="2"/>
  <c r="P381" i="2"/>
  <c r="AP380" i="2"/>
  <c r="AO380" i="2"/>
  <c r="AM380" i="2"/>
  <c r="AL380" i="2"/>
  <c r="AJ380" i="2"/>
  <c r="AI380" i="2"/>
  <c r="AF380" i="2"/>
  <c r="AE380" i="2"/>
  <c r="AB380" i="2"/>
  <c r="AA380" i="2"/>
  <c r="X380" i="2"/>
  <c r="W380" i="2"/>
  <c r="Q380" i="2"/>
  <c r="P380" i="2"/>
  <c r="O380" i="2"/>
  <c r="N380" i="2"/>
  <c r="AP379" i="2"/>
  <c r="AO379" i="2"/>
  <c r="AM379" i="2"/>
  <c r="AL379" i="2"/>
  <c r="AJ379" i="2"/>
  <c r="AI379" i="2"/>
  <c r="AF379" i="2"/>
  <c r="AE379" i="2"/>
  <c r="AB379" i="2"/>
  <c r="AA379" i="2"/>
  <c r="X379" i="2"/>
  <c r="W379" i="2"/>
  <c r="Q379" i="2"/>
  <c r="P379" i="2"/>
  <c r="O379" i="2"/>
  <c r="N379" i="2"/>
  <c r="AP378" i="2"/>
  <c r="AO378" i="2"/>
  <c r="AM378" i="2"/>
  <c r="AL378" i="2"/>
  <c r="AJ378" i="2"/>
  <c r="AI378" i="2"/>
  <c r="AF378" i="2"/>
  <c r="AE378" i="2"/>
  <c r="AB378" i="2"/>
  <c r="AA378" i="2"/>
  <c r="X378" i="2"/>
  <c r="W378" i="2"/>
  <c r="Q378" i="2"/>
  <c r="P378" i="2"/>
  <c r="O378" i="2"/>
  <c r="N378" i="2"/>
  <c r="AP377" i="2"/>
  <c r="AO377" i="2"/>
  <c r="AM377" i="2"/>
  <c r="AL377" i="2"/>
  <c r="AJ377" i="2"/>
  <c r="AI377" i="2"/>
  <c r="AF377" i="2"/>
  <c r="AE377" i="2"/>
  <c r="AB377" i="2"/>
  <c r="AA377" i="2"/>
  <c r="X377" i="2"/>
  <c r="W377" i="2"/>
  <c r="Q377" i="2"/>
  <c r="P377" i="2"/>
  <c r="O377" i="2"/>
  <c r="N377" i="2"/>
  <c r="G377" i="2"/>
  <c r="AP376" i="2"/>
  <c r="AO376" i="2"/>
  <c r="AM376" i="2"/>
  <c r="AL376" i="2"/>
  <c r="AJ376" i="2"/>
  <c r="AI376" i="2"/>
  <c r="AF376" i="2"/>
  <c r="AE376" i="2"/>
  <c r="AB376" i="2"/>
  <c r="AA376" i="2"/>
  <c r="X376" i="2"/>
  <c r="W376" i="2"/>
  <c r="Q376" i="2"/>
  <c r="P376" i="2"/>
  <c r="O376" i="2"/>
  <c r="N376" i="2"/>
  <c r="J376" i="2"/>
  <c r="AP375" i="2"/>
  <c r="AO375" i="2"/>
  <c r="AM375" i="2"/>
  <c r="AL375" i="2"/>
  <c r="AJ375" i="2"/>
  <c r="AI375" i="2"/>
  <c r="AF375" i="2"/>
  <c r="AE375" i="2"/>
  <c r="AB375" i="2"/>
  <c r="AA375" i="2"/>
  <c r="X375" i="2"/>
  <c r="W375" i="2"/>
  <c r="Q375" i="2"/>
  <c r="P375" i="2"/>
  <c r="O375" i="2"/>
  <c r="N375" i="2"/>
  <c r="G375" i="2"/>
  <c r="AP374" i="2"/>
  <c r="AO374" i="2"/>
  <c r="AM374" i="2"/>
  <c r="AL374" i="2"/>
  <c r="AJ374" i="2"/>
  <c r="AI374" i="2"/>
  <c r="AF374" i="2"/>
  <c r="AE374" i="2"/>
  <c r="AB374" i="2"/>
  <c r="AA374" i="2"/>
  <c r="X374" i="2"/>
  <c r="W374" i="2"/>
  <c r="Q374" i="2"/>
  <c r="P374" i="2"/>
  <c r="O374" i="2"/>
  <c r="N374" i="2"/>
  <c r="J374" i="2"/>
  <c r="AP373" i="2"/>
  <c r="AO373" i="2"/>
  <c r="AM373" i="2"/>
  <c r="AL373" i="2"/>
  <c r="AJ373" i="2"/>
  <c r="AI373" i="2"/>
  <c r="AF373" i="2"/>
  <c r="AE373" i="2"/>
  <c r="AB373" i="2"/>
  <c r="AA373" i="2"/>
  <c r="X373" i="2"/>
  <c r="W373" i="2"/>
  <c r="Q373" i="2"/>
  <c r="P373" i="2"/>
  <c r="O373" i="2"/>
  <c r="N373" i="2"/>
  <c r="G373" i="2"/>
  <c r="AP372" i="2"/>
  <c r="AO372" i="2"/>
  <c r="AM372" i="2"/>
  <c r="AL372" i="2"/>
  <c r="AJ372" i="2"/>
  <c r="AI372" i="2"/>
  <c r="AF372" i="2"/>
  <c r="AE372" i="2"/>
  <c r="AB372" i="2"/>
  <c r="AA372" i="2"/>
  <c r="X372" i="2"/>
  <c r="W372" i="2"/>
  <c r="Q372" i="2"/>
  <c r="P372" i="2"/>
  <c r="O372" i="2"/>
  <c r="N372" i="2"/>
  <c r="J372" i="2"/>
  <c r="AP371" i="2"/>
  <c r="AO371" i="2"/>
  <c r="AM371" i="2"/>
  <c r="AL371" i="2"/>
  <c r="AJ371" i="2"/>
  <c r="AI371" i="2"/>
  <c r="AF371" i="2"/>
  <c r="AE371" i="2"/>
  <c r="AB371" i="2"/>
  <c r="AA371" i="2"/>
  <c r="X371" i="2"/>
  <c r="W371" i="2"/>
  <c r="Q371" i="2"/>
  <c r="P371" i="2"/>
  <c r="O371" i="2"/>
  <c r="N371" i="2"/>
  <c r="J371" i="2"/>
  <c r="AP370" i="2"/>
  <c r="AO370" i="2"/>
  <c r="AM370" i="2"/>
  <c r="AL370" i="2"/>
  <c r="AJ370" i="2"/>
  <c r="AI370" i="2"/>
  <c r="AF370" i="2"/>
  <c r="AE370" i="2"/>
  <c r="AB370" i="2"/>
  <c r="AA370" i="2"/>
  <c r="X370" i="2"/>
  <c r="W370" i="2"/>
  <c r="Q370" i="2"/>
  <c r="P370" i="2"/>
  <c r="O370" i="2"/>
  <c r="N370" i="2"/>
  <c r="J370" i="2"/>
  <c r="AP369" i="2"/>
  <c r="AO369" i="2"/>
  <c r="AM369" i="2"/>
  <c r="AL369" i="2"/>
  <c r="AJ369" i="2"/>
  <c r="AI369" i="2"/>
  <c r="AF369" i="2"/>
  <c r="AE369" i="2"/>
  <c r="AB369" i="2"/>
  <c r="AA369" i="2"/>
  <c r="X369" i="2"/>
  <c r="W369" i="2"/>
  <c r="Q369" i="2"/>
  <c r="P369" i="2"/>
  <c r="O369" i="2"/>
  <c r="N369" i="2"/>
  <c r="J369" i="2"/>
  <c r="AP368" i="2"/>
  <c r="AO368" i="2"/>
  <c r="AM368" i="2"/>
  <c r="AL368" i="2"/>
  <c r="AJ368" i="2"/>
  <c r="AI368" i="2"/>
  <c r="AF368" i="2"/>
  <c r="AE368" i="2"/>
  <c r="AB368" i="2"/>
  <c r="AA368" i="2"/>
  <c r="X368" i="2"/>
  <c r="W368" i="2"/>
  <c r="Q368" i="2"/>
  <c r="P368" i="2"/>
  <c r="O368" i="2"/>
  <c r="N368" i="2"/>
  <c r="J368" i="2"/>
  <c r="AP367" i="2"/>
  <c r="AO367" i="2"/>
  <c r="AM367" i="2"/>
  <c r="AL367" i="2"/>
  <c r="AJ367" i="2"/>
  <c r="AI367" i="2"/>
  <c r="AF367" i="2"/>
  <c r="AE367" i="2"/>
  <c r="AB367" i="2"/>
  <c r="AA367" i="2"/>
  <c r="X367" i="2"/>
  <c r="W367" i="2"/>
  <c r="Q367" i="2"/>
  <c r="P367" i="2"/>
  <c r="O367" i="2"/>
  <c r="N367" i="2"/>
  <c r="J367" i="2"/>
  <c r="AP366" i="2"/>
  <c r="AO366" i="2"/>
  <c r="AM366" i="2"/>
  <c r="AL366" i="2"/>
  <c r="AJ366" i="2"/>
  <c r="AI366" i="2"/>
  <c r="AF366" i="2"/>
  <c r="AE366" i="2"/>
  <c r="AB366" i="2"/>
  <c r="AA366" i="2"/>
  <c r="X366" i="2"/>
  <c r="W366" i="2"/>
  <c r="Q366" i="2"/>
  <c r="P366" i="2"/>
  <c r="O366" i="2"/>
  <c r="N366" i="2"/>
  <c r="J366" i="2"/>
  <c r="AP365" i="2"/>
  <c r="AO365" i="2"/>
  <c r="AM365" i="2"/>
  <c r="AL365" i="2"/>
  <c r="AJ365" i="2"/>
  <c r="AI365" i="2"/>
  <c r="AF365" i="2"/>
  <c r="AE365" i="2"/>
  <c r="AB365" i="2"/>
  <c r="AA365" i="2"/>
  <c r="X365" i="2"/>
  <c r="W365" i="2"/>
  <c r="Q365" i="2"/>
  <c r="P365" i="2"/>
  <c r="O365" i="2"/>
  <c r="N365" i="2"/>
  <c r="J365" i="2"/>
  <c r="AP364" i="2"/>
  <c r="AO364" i="2"/>
  <c r="AM364" i="2"/>
  <c r="AL364" i="2"/>
  <c r="AJ364" i="2"/>
  <c r="AI364" i="2"/>
  <c r="AF364" i="2"/>
  <c r="AE364" i="2"/>
  <c r="AB364" i="2"/>
  <c r="AA364" i="2"/>
  <c r="X364" i="2"/>
  <c r="W364" i="2"/>
  <c r="Q364" i="2"/>
  <c r="P364" i="2"/>
  <c r="O364" i="2"/>
  <c r="N364" i="2"/>
  <c r="J364" i="2"/>
  <c r="AP363" i="2"/>
  <c r="AO363" i="2"/>
  <c r="AM363" i="2"/>
  <c r="AL363" i="2"/>
  <c r="AJ363" i="2"/>
  <c r="AI363" i="2"/>
  <c r="AF363" i="2"/>
  <c r="AE363" i="2"/>
  <c r="AB363" i="2"/>
  <c r="AA363" i="2"/>
  <c r="X363" i="2"/>
  <c r="W363" i="2"/>
  <c r="Q363" i="2"/>
  <c r="P363" i="2"/>
  <c r="O363" i="2"/>
  <c r="N363" i="2"/>
  <c r="J363" i="2"/>
  <c r="AP362" i="2"/>
  <c r="AO362" i="2"/>
  <c r="AM362" i="2"/>
  <c r="AL362" i="2"/>
  <c r="AJ362" i="2"/>
  <c r="AI362" i="2"/>
  <c r="AF362" i="2"/>
  <c r="AE362" i="2"/>
  <c r="AB362" i="2"/>
  <c r="AA362" i="2"/>
  <c r="X362" i="2"/>
  <c r="W362" i="2"/>
  <c r="Q362" i="2"/>
  <c r="P362" i="2"/>
  <c r="O362" i="2"/>
  <c r="N362" i="2"/>
  <c r="J362" i="2"/>
  <c r="AP361" i="2"/>
  <c r="AO361" i="2"/>
  <c r="AM361" i="2"/>
  <c r="AL361" i="2"/>
  <c r="AJ361" i="2"/>
  <c r="AI361" i="2"/>
  <c r="AF361" i="2"/>
  <c r="AE361" i="2"/>
  <c r="AB361" i="2"/>
  <c r="AA361" i="2"/>
  <c r="X361" i="2"/>
  <c r="W361" i="2"/>
  <c r="Q361" i="2"/>
  <c r="P361" i="2"/>
  <c r="O361" i="2"/>
  <c r="N361" i="2"/>
  <c r="J361" i="2"/>
  <c r="AP360" i="2"/>
  <c r="AO360" i="2"/>
  <c r="AM360" i="2"/>
  <c r="AL360" i="2"/>
  <c r="AJ360" i="2"/>
  <c r="AI360" i="2"/>
  <c r="AF360" i="2"/>
  <c r="AE360" i="2"/>
  <c r="AB360" i="2"/>
  <c r="AA360" i="2"/>
  <c r="X360" i="2"/>
  <c r="W360" i="2"/>
  <c r="Q360" i="2"/>
  <c r="P360" i="2"/>
  <c r="O360" i="2"/>
  <c r="N360" i="2"/>
  <c r="J360" i="2"/>
  <c r="AP359" i="2"/>
  <c r="AO359" i="2"/>
  <c r="AM359" i="2"/>
  <c r="AL359" i="2"/>
  <c r="AJ359" i="2"/>
  <c r="AI359" i="2"/>
  <c r="AF359" i="2"/>
  <c r="AE359" i="2"/>
  <c r="AB359" i="2"/>
  <c r="AA359" i="2"/>
  <c r="X359" i="2"/>
  <c r="W359" i="2"/>
  <c r="Q359" i="2"/>
  <c r="P359" i="2"/>
  <c r="O359" i="2"/>
  <c r="N359" i="2"/>
  <c r="J359" i="2"/>
  <c r="AP358" i="2"/>
  <c r="AO358" i="2"/>
  <c r="AM358" i="2"/>
  <c r="AL358" i="2"/>
  <c r="AJ358" i="2"/>
  <c r="AI358" i="2"/>
  <c r="AF358" i="2"/>
  <c r="AE358" i="2"/>
  <c r="AB358" i="2"/>
  <c r="AA358" i="2"/>
  <c r="X358" i="2"/>
  <c r="W358" i="2"/>
  <c r="Q358" i="2"/>
  <c r="P358" i="2"/>
  <c r="O358" i="2"/>
  <c r="N358" i="2"/>
  <c r="J358" i="2"/>
  <c r="AP357" i="2"/>
  <c r="AO357" i="2"/>
  <c r="AM357" i="2"/>
  <c r="AL357" i="2"/>
  <c r="AJ357" i="2"/>
  <c r="AI357" i="2"/>
  <c r="AF357" i="2"/>
  <c r="AE357" i="2"/>
  <c r="AB357" i="2"/>
  <c r="AA357" i="2"/>
  <c r="X357" i="2"/>
  <c r="W357" i="2"/>
  <c r="Q357" i="2"/>
  <c r="P357" i="2"/>
  <c r="O357" i="2"/>
  <c r="N357" i="2"/>
  <c r="J357" i="2"/>
  <c r="AP356" i="2"/>
  <c r="AO356" i="2"/>
  <c r="AM356" i="2"/>
  <c r="AL356" i="2"/>
  <c r="AJ356" i="2"/>
  <c r="AI356" i="2"/>
  <c r="AF356" i="2"/>
  <c r="AE356" i="2"/>
  <c r="AB356" i="2"/>
  <c r="AA356" i="2"/>
  <c r="X356" i="2"/>
  <c r="W356" i="2"/>
  <c r="Q356" i="2"/>
  <c r="P356" i="2"/>
  <c r="O356" i="2"/>
  <c r="N356" i="2"/>
  <c r="J356" i="2"/>
  <c r="AP355" i="2"/>
  <c r="AO355" i="2"/>
  <c r="AM355" i="2"/>
  <c r="AL355" i="2"/>
  <c r="AJ355" i="2"/>
  <c r="AI355" i="2"/>
  <c r="AF355" i="2"/>
  <c r="AE355" i="2"/>
  <c r="AB355" i="2"/>
  <c r="AA355" i="2"/>
  <c r="X355" i="2"/>
  <c r="W355" i="2"/>
  <c r="Q355" i="2"/>
  <c r="P355" i="2"/>
  <c r="O355" i="2"/>
  <c r="N355" i="2"/>
  <c r="J355" i="2"/>
  <c r="AP354" i="2"/>
  <c r="AO354" i="2"/>
  <c r="AM354" i="2"/>
  <c r="AL354" i="2"/>
  <c r="AJ354" i="2"/>
  <c r="AI354" i="2"/>
  <c r="AF354" i="2"/>
  <c r="AE354" i="2"/>
  <c r="AB354" i="2"/>
  <c r="AA354" i="2"/>
  <c r="X354" i="2"/>
  <c r="W354" i="2"/>
  <c r="Q354" i="2"/>
  <c r="P354" i="2"/>
  <c r="J354" i="2"/>
  <c r="AP353" i="2"/>
  <c r="AO353" i="2"/>
  <c r="AM353" i="2"/>
  <c r="AL353" i="2"/>
  <c r="AJ353" i="2"/>
  <c r="AI353" i="2"/>
  <c r="AF353" i="2"/>
  <c r="AE353" i="2"/>
  <c r="AB353" i="2"/>
  <c r="AA353" i="2"/>
  <c r="X353" i="2"/>
  <c r="W353" i="2"/>
  <c r="Q353" i="2"/>
  <c r="P353" i="2"/>
  <c r="J353" i="2"/>
  <c r="AP352" i="2"/>
  <c r="AO352" i="2"/>
  <c r="AM352" i="2"/>
  <c r="AL352" i="2"/>
  <c r="AJ352" i="2"/>
  <c r="AI352" i="2"/>
  <c r="AF352" i="2"/>
  <c r="AE352" i="2"/>
  <c r="AB352" i="2"/>
  <c r="AA352" i="2"/>
  <c r="X352" i="2"/>
  <c r="W352" i="2"/>
  <c r="Q352" i="2"/>
  <c r="P352" i="2"/>
  <c r="J352" i="2"/>
  <c r="AP351" i="2"/>
  <c r="AO351" i="2"/>
  <c r="AM351" i="2"/>
  <c r="AL351" i="2"/>
  <c r="AJ351" i="2"/>
  <c r="AI351" i="2"/>
  <c r="AF351" i="2"/>
  <c r="AE351" i="2"/>
  <c r="AB351" i="2"/>
  <c r="AA351" i="2"/>
  <c r="X351" i="2"/>
  <c r="W351" i="2"/>
  <c r="Q351" i="2"/>
  <c r="P351" i="2"/>
  <c r="J351" i="2"/>
  <c r="AP350" i="2"/>
  <c r="AO350" i="2"/>
  <c r="AM350" i="2"/>
  <c r="AL350" i="2"/>
  <c r="AJ350" i="2"/>
  <c r="AI350" i="2"/>
  <c r="AF350" i="2"/>
  <c r="AE350" i="2"/>
  <c r="AB350" i="2"/>
  <c r="AA350" i="2"/>
  <c r="X350" i="2"/>
  <c r="W350" i="2"/>
  <c r="Q350" i="2"/>
  <c r="P350" i="2"/>
  <c r="J350" i="2"/>
  <c r="AP349" i="2"/>
  <c r="AO349" i="2"/>
  <c r="AM349" i="2"/>
  <c r="AL349" i="2"/>
  <c r="AJ349" i="2"/>
  <c r="AI349" i="2"/>
  <c r="AF349" i="2"/>
  <c r="AE349" i="2"/>
  <c r="AB349" i="2"/>
  <c r="AA349" i="2"/>
  <c r="X349" i="2"/>
  <c r="W349" i="2"/>
  <c r="Q349" i="2"/>
  <c r="P349" i="2"/>
  <c r="J349" i="2"/>
  <c r="AP348" i="2"/>
  <c r="AO348" i="2"/>
  <c r="AM348" i="2"/>
  <c r="AL348" i="2"/>
  <c r="AJ348" i="2"/>
  <c r="AI348" i="2"/>
  <c r="AF348" i="2"/>
  <c r="AE348" i="2"/>
  <c r="AB348" i="2"/>
  <c r="AA348" i="2"/>
  <c r="X348" i="2"/>
  <c r="W348" i="2"/>
  <c r="Q348" i="2"/>
  <c r="P348" i="2"/>
  <c r="O348" i="2"/>
  <c r="N348" i="2"/>
  <c r="J348" i="2"/>
  <c r="AP347" i="2"/>
  <c r="AO347" i="2"/>
  <c r="AM347" i="2"/>
  <c r="AL347" i="2"/>
  <c r="AJ347" i="2"/>
  <c r="AI347" i="2"/>
  <c r="AF347" i="2"/>
  <c r="AE347" i="2"/>
  <c r="AB347" i="2"/>
  <c r="AA347" i="2"/>
  <c r="X347" i="2"/>
  <c r="W347" i="2"/>
  <c r="Q347" i="2"/>
  <c r="P347" i="2"/>
  <c r="L347" i="2"/>
  <c r="H347" i="2"/>
  <c r="AP346" i="2"/>
  <c r="AO346" i="2"/>
  <c r="AM346" i="2"/>
  <c r="AL346" i="2"/>
  <c r="AJ346" i="2"/>
  <c r="AI346" i="2"/>
  <c r="AF346" i="2"/>
  <c r="AE346" i="2"/>
  <c r="AB346" i="2"/>
  <c r="AA346" i="2"/>
  <c r="X346" i="2"/>
  <c r="W346" i="2"/>
  <c r="Q346" i="2"/>
  <c r="P346" i="2"/>
  <c r="O346" i="2"/>
  <c r="N346" i="2"/>
  <c r="L346" i="2"/>
  <c r="H346" i="2"/>
  <c r="AP345" i="2"/>
  <c r="AO345" i="2"/>
  <c r="AM345" i="2"/>
  <c r="AL345" i="2"/>
  <c r="AJ345" i="2"/>
  <c r="AI345" i="2"/>
  <c r="AF345" i="2"/>
  <c r="AE345" i="2"/>
  <c r="AB345" i="2"/>
  <c r="AA345" i="2"/>
  <c r="X345" i="2"/>
  <c r="W345" i="2"/>
  <c r="Q345" i="2"/>
  <c r="P345" i="2"/>
  <c r="O345" i="2"/>
  <c r="N345" i="2"/>
  <c r="L345" i="2"/>
  <c r="H345" i="2"/>
  <c r="AP344" i="2"/>
  <c r="AO344" i="2"/>
  <c r="AM344" i="2"/>
  <c r="AL344" i="2"/>
  <c r="AJ344" i="2"/>
  <c r="AI344" i="2"/>
  <c r="AF344" i="2"/>
  <c r="AE344" i="2"/>
  <c r="AB344" i="2"/>
  <c r="AA344" i="2"/>
  <c r="X344" i="2"/>
  <c r="W344" i="2"/>
  <c r="Q344" i="2"/>
  <c r="P344" i="2"/>
  <c r="O344" i="2"/>
  <c r="N344" i="2"/>
  <c r="L344" i="2"/>
  <c r="H344" i="2"/>
  <c r="AP343" i="2"/>
  <c r="AO343" i="2"/>
  <c r="AM343" i="2"/>
  <c r="AL343" i="2"/>
  <c r="AJ343" i="2"/>
  <c r="AI343" i="2"/>
  <c r="AF343" i="2"/>
  <c r="AE343" i="2"/>
  <c r="AB343" i="2"/>
  <c r="AA343" i="2"/>
  <c r="X343" i="2"/>
  <c r="W343" i="2"/>
  <c r="Q343" i="2"/>
  <c r="P343" i="2"/>
  <c r="O343" i="2"/>
  <c r="N343" i="2"/>
  <c r="L343" i="2"/>
  <c r="H343" i="2"/>
  <c r="AP342" i="2"/>
  <c r="AO342" i="2"/>
  <c r="AM342" i="2"/>
  <c r="AL342" i="2"/>
  <c r="AJ342" i="2"/>
  <c r="AI342" i="2"/>
  <c r="AF342" i="2"/>
  <c r="AE342" i="2"/>
  <c r="AB342" i="2"/>
  <c r="AA342" i="2"/>
  <c r="X342" i="2"/>
  <c r="W342" i="2"/>
  <c r="Q342" i="2"/>
  <c r="P342" i="2"/>
  <c r="O342" i="2"/>
  <c r="N342" i="2"/>
  <c r="L342" i="2"/>
  <c r="H342" i="2"/>
  <c r="AP341" i="2"/>
  <c r="AO341" i="2"/>
  <c r="AM341" i="2"/>
  <c r="AL341" i="2"/>
  <c r="AJ341" i="2"/>
  <c r="AI341" i="2"/>
  <c r="AF341" i="2"/>
  <c r="AE341" i="2"/>
  <c r="AB341" i="2"/>
  <c r="AA341" i="2"/>
  <c r="X341" i="2"/>
  <c r="W341" i="2"/>
  <c r="Q341" i="2"/>
  <c r="P341" i="2"/>
  <c r="O341" i="2"/>
  <c r="N341" i="2"/>
  <c r="L341" i="2"/>
  <c r="H341" i="2"/>
  <c r="AP340" i="2"/>
  <c r="AO340" i="2"/>
  <c r="AM340" i="2"/>
  <c r="AL340" i="2"/>
  <c r="AJ340" i="2"/>
  <c r="AI340" i="2"/>
  <c r="AF340" i="2"/>
  <c r="AE340" i="2"/>
  <c r="AB340" i="2"/>
  <c r="AA340" i="2"/>
  <c r="X340" i="2"/>
  <c r="W340" i="2"/>
  <c r="Q340" i="2"/>
  <c r="P340" i="2"/>
  <c r="O340" i="2"/>
  <c r="N340" i="2"/>
  <c r="L340" i="2"/>
  <c r="H340" i="2"/>
  <c r="AP339" i="2"/>
  <c r="AO339" i="2"/>
  <c r="AM339" i="2"/>
  <c r="AL339" i="2"/>
  <c r="AJ339" i="2"/>
  <c r="AI339" i="2"/>
  <c r="AF339" i="2"/>
  <c r="AE339" i="2"/>
  <c r="AB339" i="2"/>
  <c r="AA339" i="2"/>
  <c r="X339" i="2"/>
  <c r="W339" i="2"/>
  <c r="Q339" i="2"/>
  <c r="P339" i="2"/>
  <c r="O339" i="2"/>
  <c r="N339" i="2"/>
  <c r="L339" i="2"/>
  <c r="H339" i="2"/>
  <c r="AP338" i="2"/>
  <c r="AO338" i="2"/>
  <c r="AM338" i="2"/>
  <c r="AL338" i="2"/>
  <c r="AJ338" i="2"/>
  <c r="AI338" i="2"/>
  <c r="AF338" i="2"/>
  <c r="AE338" i="2"/>
  <c r="AB338" i="2"/>
  <c r="AA338" i="2"/>
  <c r="X338" i="2"/>
  <c r="W338" i="2"/>
  <c r="Q338" i="2"/>
  <c r="P338" i="2"/>
  <c r="O338" i="2"/>
  <c r="N338" i="2"/>
  <c r="L338" i="2"/>
  <c r="H338" i="2"/>
  <c r="AP337" i="2"/>
  <c r="AO337" i="2"/>
  <c r="AM337" i="2"/>
  <c r="AL337" i="2"/>
  <c r="AJ337" i="2"/>
  <c r="AI337" i="2"/>
  <c r="AF337" i="2"/>
  <c r="AE337" i="2"/>
  <c r="AB337" i="2"/>
  <c r="AA337" i="2"/>
  <c r="X337" i="2"/>
  <c r="W337" i="2"/>
  <c r="Q337" i="2"/>
  <c r="P337" i="2"/>
  <c r="O337" i="2"/>
  <c r="N337" i="2"/>
  <c r="L337" i="2"/>
  <c r="H337" i="2"/>
  <c r="AP336" i="2"/>
  <c r="AO336" i="2"/>
  <c r="AM336" i="2"/>
  <c r="AL336" i="2"/>
  <c r="AJ336" i="2"/>
  <c r="AI336" i="2"/>
  <c r="AF336" i="2"/>
  <c r="AE336" i="2"/>
  <c r="AB336" i="2"/>
  <c r="AA336" i="2"/>
  <c r="X336" i="2"/>
  <c r="W336" i="2"/>
  <c r="Q336" i="2"/>
  <c r="P336" i="2"/>
  <c r="O336" i="2"/>
  <c r="N336" i="2"/>
  <c r="L336" i="2"/>
  <c r="H336" i="2"/>
  <c r="AP335" i="2"/>
  <c r="AO335" i="2"/>
  <c r="AM335" i="2"/>
  <c r="AL335" i="2"/>
  <c r="AJ335" i="2"/>
  <c r="AI335" i="2"/>
  <c r="AF335" i="2"/>
  <c r="AE335" i="2"/>
  <c r="AB335" i="2"/>
  <c r="AA335" i="2"/>
  <c r="X335" i="2"/>
  <c r="W335" i="2"/>
  <c r="Q335" i="2"/>
  <c r="P335" i="2"/>
  <c r="O335" i="2"/>
  <c r="N335" i="2"/>
  <c r="L335" i="2"/>
  <c r="H335" i="2"/>
  <c r="AP334" i="2"/>
  <c r="AO334" i="2"/>
  <c r="AM334" i="2"/>
  <c r="AL334" i="2"/>
  <c r="AJ334" i="2"/>
  <c r="AI334" i="2"/>
  <c r="AF334" i="2"/>
  <c r="AE334" i="2"/>
  <c r="AB334" i="2"/>
  <c r="AA334" i="2"/>
  <c r="X334" i="2"/>
  <c r="W334" i="2"/>
  <c r="Q334" i="2"/>
  <c r="P334" i="2"/>
  <c r="O334" i="2"/>
  <c r="N334" i="2"/>
  <c r="L334" i="2"/>
  <c r="H334" i="2"/>
  <c r="AP333" i="2"/>
  <c r="AO333" i="2"/>
  <c r="AM333" i="2"/>
  <c r="AL333" i="2"/>
  <c r="AJ333" i="2"/>
  <c r="AI333" i="2"/>
  <c r="AF333" i="2"/>
  <c r="AE333" i="2"/>
  <c r="AB333" i="2"/>
  <c r="AA333" i="2"/>
  <c r="X333" i="2"/>
  <c r="W333" i="2"/>
  <c r="Q333" i="2"/>
  <c r="P333" i="2"/>
  <c r="O333" i="2"/>
  <c r="N333" i="2"/>
  <c r="L333" i="2"/>
  <c r="H333" i="2"/>
  <c r="AP332" i="2"/>
  <c r="AO332" i="2"/>
  <c r="AM332" i="2"/>
  <c r="AL332" i="2"/>
  <c r="AJ332" i="2"/>
  <c r="AI332" i="2"/>
  <c r="AF332" i="2"/>
  <c r="AE332" i="2"/>
  <c r="AB332" i="2"/>
  <c r="AA332" i="2"/>
  <c r="X332" i="2"/>
  <c r="W332" i="2"/>
  <c r="Q332" i="2"/>
  <c r="P332" i="2"/>
  <c r="O332" i="2"/>
  <c r="N332" i="2"/>
  <c r="L332" i="2"/>
  <c r="H332" i="2"/>
  <c r="AP331" i="2"/>
  <c r="AO331" i="2"/>
  <c r="AM331" i="2"/>
  <c r="AL331" i="2"/>
  <c r="AJ331" i="2"/>
  <c r="AI331" i="2"/>
  <c r="AF331" i="2"/>
  <c r="AE331" i="2"/>
  <c r="AB331" i="2"/>
  <c r="AA331" i="2"/>
  <c r="X331" i="2"/>
  <c r="W331" i="2"/>
  <c r="Q331" i="2"/>
  <c r="P331" i="2"/>
  <c r="O331" i="2"/>
  <c r="N331" i="2"/>
  <c r="L331" i="2"/>
  <c r="H331" i="2"/>
  <c r="AP330" i="2"/>
  <c r="AO330" i="2"/>
  <c r="AM330" i="2"/>
  <c r="AL330" i="2"/>
  <c r="AJ330" i="2"/>
  <c r="AI330" i="2"/>
  <c r="AF330" i="2"/>
  <c r="AE330" i="2"/>
  <c r="AB330" i="2"/>
  <c r="AA330" i="2"/>
  <c r="X330" i="2"/>
  <c r="W330" i="2"/>
  <c r="Q330" i="2"/>
  <c r="P330" i="2"/>
  <c r="O330" i="2"/>
  <c r="N330" i="2"/>
  <c r="L330" i="2"/>
  <c r="H330" i="2"/>
  <c r="AP329" i="2"/>
  <c r="AO329" i="2"/>
  <c r="AM329" i="2"/>
  <c r="AL329" i="2"/>
  <c r="AJ329" i="2"/>
  <c r="AI329" i="2"/>
  <c r="AF329" i="2"/>
  <c r="AE329" i="2"/>
  <c r="AB329" i="2"/>
  <c r="AA329" i="2"/>
  <c r="X329" i="2"/>
  <c r="W329" i="2"/>
  <c r="Q329" i="2"/>
  <c r="P329" i="2"/>
  <c r="L329" i="2"/>
  <c r="H329" i="2"/>
  <c r="AP328" i="2"/>
  <c r="AO328" i="2"/>
  <c r="AM328" i="2"/>
  <c r="AL328" i="2"/>
  <c r="AJ328" i="2"/>
  <c r="AI328" i="2"/>
  <c r="AF328" i="2"/>
  <c r="AE328" i="2"/>
  <c r="AB328" i="2"/>
  <c r="AA328" i="2"/>
  <c r="X328" i="2"/>
  <c r="W328" i="2"/>
  <c r="Q328" i="2"/>
  <c r="P328" i="2"/>
  <c r="O328" i="2"/>
  <c r="N328" i="2"/>
  <c r="L328" i="2"/>
  <c r="H328" i="2"/>
  <c r="AP327" i="2"/>
  <c r="AO327" i="2"/>
  <c r="AM327" i="2"/>
  <c r="AL327" i="2"/>
  <c r="AJ327" i="2"/>
  <c r="AI327" i="2"/>
  <c r="AF327" i="2"/>
  <c r="AE327" i="2"/>
  <c r="AB327" i="2"/>
  <c r="AA327" i="2"/>
  <c r="X327" i="2"/>
  <c r="W327" i="2"/>
  <c r="Q327" i="2"/>
  <c r="P327" i="2"/>
  <c r="O327" i="2"/>
  <c r="N327" i="2"/>
  <c r="L327" i="2"/>
  <c r="H327" i="2"/>
  <c r="F327" i="2"/>
  <c r="AP326" i="2"/>
  <c r="AO326" i="2"/>
  <c r="AM326" i="2"/>
  <c r="AL326" i="2"/>
  <c r="AJ326" i="2"/>
  <c r="AI326" i="2"/>
  <c r="AF326" i="2"/>
  <c r="AE326" i="2"/>
  <c r="AB326" i="2"/>
  <c r="AA326" i="2"/>
  <c r="X326" i="2"/>
  <c r="W326" i="2"/>
  <c r="Q326" i="2"/>
  <c r="P326" i="2"/>
  <c r="L326" i="2"/>
  <c r="J326" i="2"/>
  <c r="H326" i="2"/>
  <c r="F326" i="2"/>
  <c r="AP325" i="2"/>
  <c r="AO325" i="2"/>
  <c r="AM325" i="2"/>
  <c r="AL325" i="2"/>
  <c r="AJ325" i="2"/>
  <c r="AI325" i="2"/>
  <c r="AF325" i="2"/>
  <c r="AE325" i="2"/>
  <c r="AB325" i="2"/>
  <c r="AA325" i="2"/>
  <c r="X325" i="2"/>
  <c r="W325" i="2"/>
  <c r="Q325" i="2"/>
  <c r="P325" i="2"/>
  <c r="O325" i="2"/>
  <c r="N325" i="2"/>
  <c r="L325" i="2"/>
  <c r="J325" i="2"/>
  <c r="H325" i="2"/>
  <c r="F325" i="2"/>
  <c r="AP324" i="2"/>
  <c r="AO324" i="2"/>
  <c r="AM324" i="2"/>
  <c r="AL324" i="2"/>
  <c r="AJ324" i="2"/>
  <c r="AI324" i="2"/>
  <c r="AF324" i="2"/>
  <c r="AE324" i="2"/>
  <c r="AB324" i="2"/>
  <c r="AA324" i="2"/>
  <c r="X324" i="2"/>
  <c r="W324" i="2"/>
  <c r="Q324" i="2"/>
  <c r="P324" i="2"/>
  <c r="O324" i="2"/>
  <c r="N324" i="2"/>
  <c r="L324" i="2"/>
  <c r="J324" i="2"/>
  <c r="H324" i="2"/>
  <c r="F324" i="2"/>
  <c r="E324" i="2"/>
  <c r="AP323" i="2"/>
  <c r="AO323" i="2"/>
  <c r="AM323" i="2"/>
  <c r="AL323" i="2"/>
  <c r="AJ323" i="2"/>
  <c r="AI323" i="2"/>
  <c r="AF323" i="2"/>
  <c r="AE323" i="2"/>
  <c r="AB323" i="2"/>
  <c r="AA323" i="2"/>
  <c r="X323" i="2"/>
  <c r="W323" i="2"/>
  <c r="Q323" i="2"/>
  <c r="P323" i="2"/>
  <c r="O323" i="2"/>
  <c r="N323" i="2"/>
  <c r="L323" i="2"/>
  <c r="K323" i="2"/>
  <c r="J323" i="2"/>
  <c r="I323" i="2"/>
  <c r="H323" i="2"/>
  <c r="G323" i="2"/>
  <c r="F323" i="2"/>
  <c r="E323" i="2"/>
  <c r="AP322" i="2"/>
  <c r="AO322" i="2"/>
  <c r="AM322" i="2"/>
  <c r="AL322" i="2"/>
  <c r="AJ322" i="2"/>
  <c r="AI322" i="2"/>
  <c r="AF322" i="2"/>
  <c r="AE322" i="2"/>
  <c r="AB322" i="2"/>
  <c r="AA322" i="2"/>
  <c r="X322" i="2"/>
  <c r="W322" i="2"/>
  <c r="Q322" i="2"/>
  <c r="P322" i="2"/>
  <c r="O322" i="2"/>
  <c r="N322" i="2"/>
  <c r="L322" i="2"/>
  <c r="K322" i="2"/>
  <c r="J322" i="2"/>
  <c r="I322" i="2"/>
  <c r="H322" i="2"/>
  <c r="G322" i="2"/>
  <c r="F322" i="2"/>
  <c r="E322" i="2"/>
  <c r="AP321" i="2"/>
  <c r="AO321" i="2"/>
  <c r="AM321" i="2"/>
  <c r="AL321" i="2"/>
  <c r="AJ321" i="2"/>
  <c r="AI321" i="2"/>
  <c r="AF321" i="2"/>
  <c r="AE321" i="2"/>
  <c r="AB321" i="2"/>
  <c r="AA321" i="2"/>
  <c r="X321" i="2"/>
  <c r="W321" i="2"/>
  <c r="Q321" i="2"/>
  <c r="P321" i="2"/>
  <c r="O321" i="2"/>
  <c r="N321" i="2"/>
  <c r="L321" i="2"/>
  <c r="K321" i="2"/>
  <c r="J321" i="2"/>
  <c r="I321" i="2"/>
  <c r="H321" i="2"/>
  <c r="G321" i="2"/>
  <c r="F321" i="2"/>
  <c r="E321" i="2"/>
  <c r="AP320" i="2"/>
  <c r="AO320" i="2"/>
  <c r="AM320" i="2"/>
  <c r="AL320" i="2"/>
  <c r="AJ320" i="2"/>
  <c r="AI320" i="2"/>
  <c r="AF320" i="2"/>
  <c r="AE320" i="2"/>
  <c r="AB320" i="2"/>
  <c r="AA320" i="2"/>
  <c r="X320" i="2"/>
  <c r="W320" i="2"/>
  <c r="Q320" i="2"/>
  <c r="P320" i="2"/>
  <c r="O320" i="2"/>
  <c r="N320" i="2"/>
  <c r="L320" i="2"/>
  <c r="K320" i="2"/>
  <c r="J320" i="2"/>
  <c r="I320" i="2"/>
  <c r="H320" i="2"/>
  <c r="G320" i="2"/>
  <c r="F320" i="2"/>
  <c r="E320" i="2"/>
  <c r="AP319" i="2"/>
  <c r="AO319" i="2"/>
  <c r="AM319" i="2"/>
  <c r="AL319" i="2"/>
  <c r="AJ319" i="2"/>
  <c r="AI319" i="2"/>
  <c r="AF319" i="2"/>
  <c r="AE319" i="2"/>
  <c r="AB319" i="2"/>
  <c r="AA319" i="2"/>
  <c r="X319" i="2"/>
  <c r="W319" i="2"/>
  <c r="Q319" i="2"/>
  <c r="P319" i="2"/>
  <c r="O319" i="2"/>
  <c r="N319" i="2"/>
  <c r="L319" i="2"/>
  <c r="K319" i="2"/>
  <c r="J319" i="2"/>
  <c r="I319" i="2"/>
  <c r="H319" i="2"/>
  <c r="G319" i="2"/>
  <c r="F319" i="2"/>
  <c r="E319" i="2"/>
  <c r="AP318" i="2"/>
  <c r="AO318" i="2"/>
  <c r="AM318" i="2"/>
  <c r="AL318" i="2"/>
  <c r="AJ318" i="2"/>
  <c r="AI318" i="2"/>
  <c r="AF318" i="2"/>
  <c r="AE318" i="2"/>
  <c r="AB318" i="2"/>
  <c r="AA318" i="2"/>
  <c r="X318" i="2"/>
  <c r="W318" i="2"/>
  <c r="Q318" i="2"/>
  <c r="P318" i="2"/>
  <c r="N318" i="2"/>
  <c r="L318" i="2"/>
  <c r="K318" i="2"/>
  <c r="J318" i="2"/>
  <c r="I318" i="2"/>
  <c r="H318" i="2"/>
  <c r="G318" i="2"/>
  <c r="F318" i="2"/>
  <c r="E318" i="2"/>
  <c r="AP317" i="2"/>
  <c r="AO317" i="2"/>
  <c r="AM317" i="2"/>
  <c r="AL317" i="2"/>
  <c r="AJ317" i="2"/>
  <c r="AI317" i="2"/>
  <c r="AF317" i="2"/>
  <c r="AE317" i="2"/>
  <c r="AB317" i="2"/>
  <c r="AA317" i="2"/>
  <c r="X317" i="2"/>
  <c r="W317" i="2"/>
  <c r="Q317" i="2"/>
  <c r="P317" i="2"/>
  <c r="N317" i="2"/>
  <c r="L317" i="2"/>
  <c r="K317" i="2"/>
  <c r="J317" i="2"/>
  <c r="I317" i="2"/>
  <c r="H317" i="2"/>
  <c r="G317" i="2"/>
  <c r="F317" i="2"/>
  <c r="E317" i="2"/>
  <c r="AP316" i="2"/>
  <c r="AO316" i="2"/>
  <c r="AM316" i="2"/>
  <c r="AL316" i="2"/>
  <c r="AJ316" i="2"/>
  <c r="AI316" i="2"/>
  <c r="AF316" i="2"/>
  <c r="AE316" i="2"/>
  <c r="AB316" i="2"/>
  <c r="AA316" i="2"/>
  <c r="X316" i="2"/>
  <c r="W316" i="2"/>
  <c r="Q316" i="2"/>
  <c r="P316" i="2"/>
  <c r="O316" i="2"/>
  <c r="N316" i="2"/>
  <c r="L316" i="2"/>
  <c r="K316" i="2"/>
  <c r="J316" i="2"/>
  <c r="I316" i="2"/>
  <c r="H316" i="2"/>
  <c r="G316" i="2"/>
  <c r="F316" i="2"/>
  <c r="E316" i="2"/>
  <c r="AP315" i="2"/>
  <c r="AO315" i="2"/>
  <c r="AM315" i="2"/>
  <c r="AL315" i="2"/>
  <c r="AJ315" i="2"/>
  <c r="AI315" i="2"/>
  <c r="AF315" i="2"/>
  <c r="AE315" i="2"/>
  <c r="AB315" i="2"/>
  <c r="AA315" i="2"/>
  <c r="X315" i="2"/>
  <c r="W315" i="2"/>
  <c r="Q315" i="2"/>
  <c r="P315" i="2"/>
  <c r="L315" i="2"/>
  <c r="K315" i="2"/>
  <c r="J315" i="2"/>
  <c r="I315" i="2"/>
  <c r="H315" i="2"/>
  <c r="G315" i="2"/>
  <c r="F315" i="2"/>
  <c r="E315" i="2"/>
  <c r="AP314" i="2"/>
  <c r="AO314" i="2"/>
  <c r="AM314" i="2"/>
  <c r="AL314" i="2"/>
  <c r="AJ314" i="2"/>
  <c r="AI314" i="2"/>
  <c r="AF314" i="2"/>
  <c r="AE314" i="2"/>
  <c r="AB314" i="2"/>
  <c r="AA314" i="2"/>
  <c r="X314" i="2"/>
  <c r="W314" i="2"/>
  <c r="Q314" i="2"/>
  <c r="P314" i="2"/>
  <c r="L314" i="2"/>
  <c r="K314" i="2"/>
  <c r="J314" i="2"/>
  <c r="I314" i="2"/>
  <c r="H314" i="2"/>
  <c r="G314" i="2"/>
  <c r="F314" i="2"/>
  <c r="E314" i="2"/>
  <c r="AP313" i="2"/>
  <c r="AO313" i="2"/>
  <c r="AM313" i="2"/>
  <c r="AL313" i="2"/>
  <c r="AJ313" i="2"/>
  <c r="AI313" i="2"/>
  <c r="AF313" i="2"/>
  <c r="AE313" i="2"/>
  <c r="AB313" i="2"/>
  <c r="AA313" i="2"/>
  <c r="X313" i="2"/>
  <c r="W313" i="2"/>
  <c r="Q313" i="2"/>
  <c r="P313" i="2"/>
  <c r="L313" i="2"/>
  <c r="K313" i="2"/>
  <c r="J313" i="2"/>
  <c r="I313" i="2"/>
  <c r="H313" i="2"/>
  <c r="G313" i="2"/>
  <c r="F313" i="2"/>
  <c r="E313" i="2"/>
  <c r="AP312" i="2"/>
  <c r="AO312" i="2"/>
  <c r="AM312" i="2"/>
  <c r="AL312" i="2"/>
  <c r="AJ312" i="2"/>
  <c r="AI312" i="2"/>
  <c r="AF312" i="2"/>
  <c r="AE312" i="2"/>
  <c r="AB312" i="2"/>
  <c r="AA312" i="2"/>
  <c r="X312" i="2"/>
  <c r="W312" i="2"/>
  <c r="Q312" i="2"/>
  <c r="P312" i="2"/>
  <c r="L312" i="2"/>
  <c r="K312" i="2"/>
  <c r="J312" i="2"/>
  <c r="I312" i="2"/>
  <c r="H312" i="2"/>
  <c r="G312" i="2"/>
  <c r="F312" i="2"/>
  <c r="E312" i="2"/>
  <c r="AP311" i="2"/>
  <c r="AO311" i="2"/>
  <c r="AM311" i="2"/>
  <c r="AL311" i="2"/>
  <c r="AJ311" i="2"/>
  <c r="AI311" i="2"/>
  <c r="AF311" i="2"/>
  <c r="AE311" i="2"/>
  <c r="AB311" i="2"/>
  <c r="AA311" i="2"/>
  <c r="X311" i="2"/>
  <c r="W311" i="2"/>
  <c r="Q311" i="2"/>
  <c r="P311" i="2"/>
  <c r="L311" i="2"/>
  <c r="K311" i="2"/>
  <c r="J311" i="2"/>
  <c r="I311" i="2"/>
  <c r="H311" i="2"/>
  <c r="G311" i="2"/>
  <c r="F311" i="2"/>
  <c r="E311" i="2"/>
  <c r="AP310" i="2"/>
  <c r="AO310" i="2"/>
  <c r="AM310" i="2"/>
  <c r="AL310" i="2"/>
  <c r="AJ310" i="2"/>
  <c r="AI310" i="2"/>
  <c r="AF310" i="2"/>
  <c r="AE310" i="2"/>
  <c r="AB310" i="2"/>
  <c r="AA310" i="2"/>
  <c r="X310" i="2"/>
  <c r="W310" i="2"/>
  <c r="Q310" i="2"/>
  <c r="P310" i="2"/>
  <c r="L310" i="2"/>
  <c r="K310" i="2"/>
  <c r="J310" i="2"/>
  <c r="I310" i="2"/>
  <c r="H310" i="2"/>
  <c r="G310" i="2"/>
  <c r="F310" i="2"/>
  <c r="E310" i="2"/>
  <c r="AP309" i="2"/>
  <c r="AO309" i="2"/>
  <c r="AM309" i="2"/>
  <c r="AL309" i="2"/>
  <c r="AJ309" i="2"/>
  <c r="AI309" i="2"/>
  <c r="AF309" i="2"/>
  <c r="AE309" i="2"/>
  <c r="AB309" i="2"/>
  <c r="AA309" i="2"/>
  <c r="X309" i="2"/>
  <c r="W309" i="2"/>
  <c r="Q309" i="2"/>
  <c r="P309" i="2"/>
  <c r="L309" i="2"/>
  <c r="K309" i="2"/>
  <c r="J309" i="2"/>
  <c r="I309" i="2"/>
  <c r="H309" i="2"/>
  <c r="G309" i="2"/>
  <c r="F309" i="2"/>
  <c r="E309" i="2"/>
  <c r="AP307" i="2"/>
  <c r="AO307" i="2"/>
  <c r="AM307" i="2"/>
  <c r="AL307" i="2"/>
  <c r="AJ307" i="2"/>
  <c r="AI307" i="2"/>
  <c r="AF307" i="2"/>
  <c r="AE307" i="2"/>
  <c r="AB307" i="2"/>
  <c r="AA307" i="2"/>
  <c r="X307" i="2"/>
  <c r="W307" i="2"/>
  <c r="Q307" i="2"/>
  <c r="P307" i="2"/>
  <c r="L307" i="2"/>
  <c r="K307" i="2"/>
  <c r="J307" i="2"/>
  <c r="I307" i="2"/>
  <c r="H307" i="2"/>
  <c r="G307" i="2"/>
  <c r="F307" i="2"/>
  <c r="E307" i="2"/>
  <c r="AP306" i="2"/>
  <c r="AO306" i="2"/>
  <c r="AM306" i="2"/>
  <c r="AL306" i="2"/>
  <c r="AJ306" i="2"/>
  <c r="AI306" i="2"/>
  <c r="AF306" i="2"/>
  <c r="AE306" i="2"/>
  <c r="AB306" i="2"/>
  <c r="AA306" i="2"/>
  <c r="X306" i="2"/>
  <c r="W306" i="2"/>
  <c r="Q306" i="2"/>
  <c r="P306" i="2"/>
  <c r="L306" i="2"/>
  <c r="K306" i="2"/>
  <c r="J306" i="2"/>
  <c r="I306" i="2"/>
  <c r="H306" i="2"/>
  <c r="G306" i="2"/>
  <c r="F306" i="2"/>
  <c r="E306" i="2"/>
  <c r="AP305" i="2"/>
  <c r="AO305" i="2"/>
  <c r="AM305" i="2"/>
  <c r="AL305" i="2"/>
  <c r="AJ305" i="2"/>
  <c r="AI305" i="2"/>
  <c r="AF305" i="2"/>
  <c r="AE305" i="2"/>
  <c r="AB305" i="2"/>
  <c r="AA305" i="2"/>
  <c r="X305" i="2"/>
  <c r="W305" i="2"/>
  <c r="Q305" i="2"/>
  <c r="P305" i="2"/>
  <c r="L305" i="2"/>
  <c r="K305" i="2"/>
  <c r="J305" i="2"/>
  <c r="I305" i="2"/>
  <c r="H305" i="2"/>
  <c r="G305" i="2"/>
  <c r="F305" i="2"/>
  <c r="E305" i="2"/>
  <c r="AP304" i="2"/>
  <c r="AO304" i="2"/>
  <c r="AM304" i="2"/>
  <c r="AL304" i="2"/>
  <c r="AJ304" i="2"/>
  <c r="AI304" i="2"/>
  <c r="AF304" i="2"/>
  <c r="AE304" i="2"/>
  <c r="AB304" i="2"/>
  <c r="AA304" i="2"/>
  <c r="X304" i="2"/>
  <c r="W304" i="2"/>
  <c r="Q304" i="2"/>
  <c r="P304" i="2"/>
  <c r="L304" i="2"/>
  <c r="K304" i="2"/>
  <c r="J304" i="2"/>
  <c r="I304" i="2"/>
  <c r="H304" i="2"/>
  <c r="G304" i="2"/>
  <c r="F304" i="2"/>
  <c r="E304" i="2"/>
  <c r="AP303" i="2"/>
  <c r="AO303" i="2"/>
  <c r="AM303" i="2"/>
  <c r="AL303" i="2"/>
  <c r="AJ303" i="2"/>
  <c r="AI303" i="2"/>
  <c r="AF303" i="2"/>
  <c r="AE303" i="2"/>
  <c r="AB303" i="2"/>
  <c r="AA303" i="2"/>
  <c r="X303" i="2"/>
  <c r="W303" i="2"/>
  <c r="Q303" i="2"/>
  <c r="P303" i="2"/>
  <c r="L303" i="2"/>
  <c r="K303" i="2"/>
  <c r="J303" i="2"/>
  <c r="I303" i="2"/>
  <c r="H303" i="2"/>
  <c r="G303" i="2"/>
  <c r="F303" i="2"/>
  <c r="E303" i="2"/>
  <c r="AP302" i="2"/>
  <c r="AO302" i="2"/>
  <c r="AM302" i="2"/>
  <c r="AL302" i="2"/>
  <c r="AJ302" i="2"/>
  <c r="AI302" i="2"/>
  <c r="AF302" i="2"/>
  <c r="AE302" i="2"/>
  <c r="AB302" i="2"/>
  <c r="AA302" i="2"/>
  <c r="X302" i="2"/>
  <c r="W302" i="2"/>
  <c r="Q302" i="2"/>
  <c r="P302" i="2"/>
  <c r="L302" i="2"/>
  <c r="K302" i="2"/>
  <c r="J302" i="2"/>
  <c r="I302" i="2"/>
  <c r="H302" i="2"/>
  <c r="G302" i="2"/>
  <c r="F302" i="2"/>
  <c r="E302" i="2"/>
  <c r="AP301" i="2"/>
  <c r="AO301" i="2"/>
  <c r="AM301" i="2"/>
  <c r="AL301" i="2"/>
  <c r="AJ301" i="2"/>
  <c r="AI301" i="2"/>
  <c r="AF301" i="2"/>
  <c r="AE301" i="2"/>
  <c r="AB301" i="2"/>
  <c r="AA301" i="2"/>
  <c r="X301" i="2"/>
  <c r="W301" i="2"/>
  <c r="Q301" i="2"/>
  <c r="P301" i="2"/>
  <c r="L301" i="2"/>
  <c r="K301" i="2"/>
  <c r="J301" i="2"/>
  <c r="I301" i="2"/>
  <c r="H301" i="2"/>
  <c r="G301" i="2"/>
  <c r="F301" i="2"/>
  <c r="E301" i="2"/>
  <c r="AP299" i="2"/>
  <c r="AO299" i="2"/>
  <c r="AM299" i="2"/>
  <c r="AL299" i="2"/>
  <c r="AJ299" i="2"/>
  <c r="AI299" i="2"/>
  <c r="AF299" i="2"/>
  <c r="AE299" i="2"/>
  <c r="AB299" i="2"/>
  <c r="AA299" i="2"/>
  <c r="X299" i="2"/>
  <c r="W299" i="2"/>
  <c r="Q299" i="2"/>
  <c r="P299" i="2"/>
  <c r="L299" i="2"/>
  <c r="K299" i="2"/>
  <c r="J299" i="2"/>
  <c r="I299" i="2"/>
  <c r="H299" i="2"/>
  <c r="G299" i="2"/>
  <c r="F299" i="2"/>
  <c r="E299" i="2"/>
  <c r="AP298" i="2"/>
  <c r="AO298" i="2"/>
  <c r="AM298" i="2"/>
  <c r="AL298" i="2"/>
  <c r="AJ298" i="2"/>
  <c r="AI298" i="2"/>
  <c r="AF298" i="2"/>
  <c r="AE298" i="2"/>
  <c r="AB298" i="2"/>
  <c r="AA298" i="2"/>
  <c r="X298" i="2"/>
  <c r="W298" i="2"/>
  <c r="Q298" i="2"/>
  <c r="P298" i="2"/>
  <c r="L298" i="2"/>
  <c r="K298" i="2"/>
  <c r="J298" i="2"/>
  <c r="I298" i="2"/>
  <c r="H298" i="2"/>
  <c r="G298" i="2"/>
  <c r="F298" i="2"/>
  <c r="E298" i="2"/>
  <c r="AP297" i="2"/>
  <c r="AO297" i="2"/>
  <c r="AM297" i="2"/>
  <c r="AL297" i="2"/>
  <c r="AJ297" i="2"/>
  <c r="AI297" i="2"/>
  <c r="AF297" i="2"/>
  <c r="AE297" i="2"/>
  <c r="AB297" i="2"/>
  <c r="AA297" i="2"/>
  <c r="X297" i="2"/>
  <c r="W297" i="2"/>
  <c r="Q297" i="2"/>
  <c r="P297" i="2"/>
  <c r="L297" i="2"/>
  <c r="K297" i="2"/>
  <c r="J297" i="2"/>
  <c r="I297" i="2"/>
  <c r="H297" i="2"/>
  <c r="G297" i="2"/>
  <c r="F297" i="2"/>
  <c r="E297" i="2"/>
  <c r="AP296" i="2"/>
  <c r="AO296" i="2"/>
  <c r="AM296" i="2"/>
  <c r="AL296" i="2"/>
  <c r="AJ296" i="2"/>
  <c r="AI296" i="2"/>
  <c r="AF296" i="2"/>
  <c r="AE296" i="2"/>
  <c r="AB296" i="2"/>
  <c r="AA296" i="2"/>
  <c r="X296" i="2"/>
  <c r="W296" i="2"/>
  <c r="Q296" i="2"/>
  <c r="P296" i="2"/>
  <c r="L296" i="2"/>
  <c r="K296" i="2"/>
  <c r="J296" i="2"/>
  <c r="I296" i="2"/>
  <c r="H296" i="2"/>
  <c r="G296" i="2"/>
  <c r="F296" i="2"/>
  <c r="E296" i="2"/>
  <c r="AP295" i="2"/>
  <c r="AO295" i="2"/>
  <c r="AM295" i="2"/>
  <c r="AL295" i="2"/>
  <c r="AJ295" i="2"/>
  <c r="AI295" i="2"/>
  <c r="AF295" i="2"/>
  <c r="AE295" i="2"/>
  <c r="AB295" i="2"/>
  <c r="AA295" i="2"/>
  <c r="X295" i="2"/>
  <c r="W295" i="2"/>
  <c r="Q295" i="2"/>
  <c r="P295" i="2"/>
  <c r="L295" i="2"/>
  <c r="K295" i="2"/>
  <c r="J295" i="2"/>
  <c r="I295" i="2"/>
  <c r="H295" i="2"/>
  <c r="G295" i="2"/>
  <c r="F295" i="2"/>
  <c r="E295" i="2"/>
  <c r="AP294" i="2"/>
  <c r="AO294" i="2"/>
  <c r="AM294" i="2"/>
  <c r="AL294" i="2"/>
  <c r="AJ294" i="2"/>
  <c r="AI294" i="2"/>
  <c r="AF294" i="2"/>
  <c r="AE294" i="2"/>
  <c r="AB294" i="2"/>
  <c r="AA294" i="2"/>
  <c r="X294" i="2"/>
  <c r="W294" i="2"/>
  <c r="Q294" i="2"/>
  <c r="P294" i="2"/>
  <c r="L294" i="2"/>
  <c r="K294" i="2"/>
  <c r="J294" i="2"/>
  <c r="I294" i="2"/>
  <c r="H294" i="2"/>
  <c r="G294" i="2"/>
  <c r="F294" i="2"/>
  <c r="E294" i="2"/>
  <c r="AP293" i="2"/>
  <c r="AO293" i="2"/>
  <c r="AM293" i="2"/>
  <c r="AL293" i="2"/>
  <c r="AJ293" i="2"/>
  <c r="AI293" i="2"/>
  <c r="AF293" i="2"/>
  <c r="AE293" i="2"/>
  <c r="AB293" i="2"/>
  <c r="AA293" i="2"/>
  <c r="X293" i="2"/>
  <c r="W293" i="2"/>
  <c r="Q293" i="2"/>
  <c r="P293" i="2"/>
  <c r="L293" i="2"/>
  <c r="K293" i="2"/>
  <c r="J293" i="2"/>
  <c r="I293" i="2"/>
  <c r="H293" i="2"/>
  <c r="G293" i="2"/>
  <c r="F293" i="2"/>
  <c r="E293" i="2"/>
  <c r="AP292" i="2"/>
  <c r="AO292" i="2"/>
  <c r="AM292" i="2"/>
  <c r="AL292" i="2"/>
  <c r="AJ292" i="2"/>
  <c r="AI292" i="2"/>
  <c r="AF292" i="2"/>
  <c r="AE292" i="2"/>
  <c r="AB292" i="2"/>
  <c r="AA292" i="2"/>
  <c r="X292" i="2"/>
  <c r="W292" i="2"/>
  <c r="Q292" i="2"/>
  <c r="P292" i="2"/>
  <c r="L292" i="2"/>
  <c r="K292" i="2"/>
  <c r="J292" i="2"/>
  <c r="I292" i="2"/>
  <c r="H292" i="2"/>
  <c r="G292" i="2"/>
  <c r="F292" i="2"/>
  <c r="E292" i="2"/>
  <c r="AP291" i="2"/>
  <c r="AO291" i="2"/>
  <c r="AM291" i="2"/>
  <c r="AL291" i="2"/>
  <c r="AJ291" i="2"/>
  <c r="AI291" i="2"/>
  <c r="AF291" i="2"/>
  <c r="AE291" i="2"/>
  <c r="AB291" i="2"/>
  <c r="AA291" i="2"/>
  <c r="X291" i="2"/>
  <c r="W291" i="2"/>
  <c r="Q291" i="2"/>
  <c r="P291" i="2"/>
  <c r="L291" i="2"/>
  <c r="K291" i="2"/>
  <c r="J291" i="2"/>
  <c r="I291" i="2"/>
  <c r="H291" i="2"/>
  <c r="G291" i="2"/>
  <c r="F291" i="2"/>
  <c r="E291" i="2"/>
  <c r="AP290" i="2"/>
  <c r="AO290" i="2"/>
  <c r="AM290" i="2"/>
  <c r="AL290" i="2"/>
  <c r="AJ290" i="2"/>
  <c r="AI290" i="2"/>
  <c r="AF290" i="2"/>
  <c r="AE290" i="2"/>
  <c r="AB290" i="2"/>
  <c r="AA290" i="2"/>
  <c r="X290" i="2"/>
  <c r="W290" i="2"/>
  <c r="Q290" i="2"/>
  <c r="P290" i="2"/>
  <c r="L290" i="2"/>
  <c r="K290" i="2"/>
  <c r="J290" i="2"/>
  <c r="I290" i="2"/>
  <c r="H290" i="2"/>
  <c r="G290" i="2"/>
  <c r="F290" i="2"/>
  <c r="E290" i="2"/>
  <c r="AP289" i="2"/>
  <c r="AO289" i="2"/>
  <c r="AM289" i="2"/>
  <c r="AL289" i="2"/>
  <c r="AJ289" i="2"/>
  <c r="AI289" i="2"/>
  <c r="AF289" i="2"/>
  <c r="AE289" i="2"/>
  <c r="AB289" i="2"/>
  <c r="AA289" i="2"/>
  <c r="X289" i="2"/>
  <c r="W289" i="2"/>
  <c r="Q289" i="2"/>
  <c r="P289" i="2"/>
  <c r="L289" i="2"/>
  <c r="K289" i="2"/>
  <c r="J289" i="2"/>
  <c r="I289" i="2"/>
  <c r="H289" i="2"/>
  <c r="G289" i="2"/>
  <c r="F289" i="2"/>
  <c r="E289" i="2"/>
  <c r="AP288" i="2"/>
  <c r="AO288" i="2"/>
  <c r="AM288" i="2"/>
  <c r="AL288" i="2"/>
  <c r="AJ288" i="2"/>
  <c r="AI288" i="2"/>
  <c r="AF288" i="2"/>
  <c r="AE288" i="2"/>
  <c r="AB288" i="2"/>
  <c r="AA288" i="2"/>
  <c r="X288" i="2"/>
  <c r="W288" i="2"/>
  <c r="Q288" i="2"/>
  <c r="P288" i="2"/>
  <c r="L288" i="2"/>
  <c r="K288" i="2"/>
  <c r="J288" i="2"/>
  <c r="I288" i="2"/>
  <c r="H288" i="2"/>
  <c r="G288" i="2"/>
  <c r="F288" i="2"/>
  <c r="E288" i="2"/>
  <c r="AP287" i="2"/>
  <c r="AO287" i="2"/>
  <c r="AM287" i="2"/>
  <c r="AL287" i="2"/>
  <c r="AJ287" i="2"/>
  <c r="AI287" i="2"/>
  <c r="AF287" i="2"/>
  <c r="AE287" i="2"/>
  <c r="AB287" i="2"/>
  <c r="AA287" i="2"/>
  <c r="X287" i="2"/>
  <c r="W287" i="2"/>
  <c r="Q287" i="2"/>
  <c r="P287" i="2"/>
  <c r="L287" i="2"/>
  <c r="K287" i="2"/>
  <c r="J287" i="2"/>
  <c r="I287" i="2"/>
  <c r="H287" i="2"/>
  <c r="G287" i="2"/>
  <c r="F287" i="2"/>
  <c r="E287" i="2"/>
  <c r="AP286" i="2"/>
  <c r="AO286" i="2"/>
  <c r="AM286" i="2"/>
  <c r="AL286" i="2"/>
  <c r="AJ286" i="2"/>
  <c r="AI286" i="2"/>
  <c r="AF286" i="2"/>
  <c r="AE286" i="2"/>
  <c r="AB286" i="2"/>
  <c r="AA286" i="2"/>
  <c r="X286" i="2"/>
  <c r="W286" i="2"/>
  <c r="Q286" i="2"/>
  <c r="P286" i="2"/>
  <c r="L286" i="2"/>
  <c r="K286" i="2"/>
  <c r="J286" i="2"/>
  <c r="I286" i="2"/>
  <c r="H286" i="2"/>
  <c r="G286" i="2"/>
  <c r="F286" i="2"/>
  <c r="E286" i="2"/>
  <c r="AP285" i="2"/>
  <c r="AO285" i="2"/>
  <c r="AM285" i="2"/>
  <c r="AL285" i="2"/>
  <c r="AJ285" i="2"/>
  <c r="AI285" i="2"/>
  <c r="AF285" i="2"/>
  <c r="AE285" i="2"/>
  <c r="AB285" i="2"/>
  <c r="AA285" i="2"/>
  <c r="X285" i="2"/>
  <c r="W285" i="2"/>
  <c r="Q285" i="2"/>
  <c r="P285" i="2"/>
  <c r="L285" i="2"/>
  <c r="K285" i="2"/>
  <c r="J285" i="2"/>
  <c r="I285" i="2"/>
  <c r="H285" i="2"/>
  <c r="G285" i="2"/>
  <c r="F285" i="2"/>
  <c r="E285" i="2"/>
  <c r="AP284" i="2"/>
  <c r="AO284" i="2"/>
  <c r="AM284" i="2"/>
  <c r="AL284" i="2"/>
  <c r="AJ284" i="2"/>
  <c r="AI284" i="2"/>
  <c r="AF284" i="2"/>
  <c r="AE284" i="2"/>
  <c r="AB284" i="2"/>
  <c r="AA284" i="2"/>
  <c r="X284" i="2"/>
  <c r="W284" i="2"/>
  <c r="Q284" i="2"/>
  <c r="P284" i="2"/>
  <c r="L284" i="2"/>
  <c r="K284" i="2"/>
  <c r="J284" i="2"/>
  <c r="I284" i="2"/>
  <c r="H284" i="2"/>
  <c r="G284" i="2"/>
  <c r="F284" i="2"/>
  <c r="E284" i="2"/>
  <c r="AP283" i="2"/>
  <c r="AO283" i="2"/>
  <c r="AM283" i="2"/>
  <c r="AL283" i="2"/>
  <c r="AJ283" i="2"/>
  <c r="AI283" i="2"/>
  <c r="AF283" i="2"/>
  <c r="AE283" i="2"/>
  <c r="AB283" i="2"/>
  <c r="AA283" i="2"/>
  <c r="X283" i="2"/>
  <c r="W283" i="2"/>
  <c r="Q283" i="2"/>
  <c r="P283" i="2"/>
  <c r="L283" i="2"/>
  <c r="K283" i="2"/>
  <c r="J283" i="2"/>
  <c r="I283" i="2"/>
  <c r="H283" i="2"/>
  <c r="G283" i="2"/>
  <c r="F283" i="2"/>
  <c r="E283" i="2"/>
  <c r="AP282" i="2"/>
  <c r="AO282" i="2"/>
  <c r="AM282" i="2"/>
  <c r="AL282" i="2"/>
  <c r="AJ282" i="2"/>
  <c r="AI282" i="2"/>
  <c r="AF282" i="2"/>
  <c r="AE282" i="2"/>
  <c r="AB282" i="2"/>
  <c r="AA282" i="2"/>
  <c r="X282" i="2"/>
  <c r="W282" i="2"/>
  <c r="Q282" i="2"/>
  <c r="P282" i="2"/>
  <c r="O282" i="2"/>
  <c r="N282" i="2"/>
  <c r="L282" i="2"/>
  <c r="K282" i="2"/>
  <c r="J282" i="2"/>
  <c r="I282" i="2"/>
  <c r="H282" i="2"/>
  <c r="G282" i="2"/>
  <c r="F282" i="2"/>
  <c r="E282" i="2"/>
  <c r="AP281" i="2"/>
  <c r="AO281" i="2"/>
  <c r="AM281" i="2"/>
  <c r="AL281" i="2"/>
  <c r="AJ281" i="2"/>
  <c r="AI281" i="2"/>
  <c r="AF281" i="2"/>
  <c r="AE281" i="2"/>
  <c r="AB281" i="2"/>
  <c r="AA281" i="2"/>
  <c r="X281" i="2"/>
  <c r="W281" i="2"/>
  <c r="Q281" i="2"/>
  <c r="P281" i="2"/>
  <c r="L281" i="2"/>
  <c r="K281" i="2"/>
  <c r="J281" i="2"/>
  <c r="I281" i="2"/>
  <c r="H281" i="2"/>
  <c r="G281" i="2"/>
  <c r="F281" i="2"/>
  <c r="E281" i="2"/>
  <c r="AP280" i="2"/>
  <c r="AO280" i="2"/>
  <c r="AM280" i="2"/>
  <c r="AL280" i="2"/>
  <c r="AJ280" i="2"/>
  <c r="AI280" i="2"/>
  <c r="AF280" i="2"/>
  <c r="AE280" i="2"/>
  <c r="AB280" i="2"/>
  <c r="AA280" i="2"/>
  <c r="X280" i="2"/>
  <c r="W280" i="2"/>
  <c r="Q280" i="2"/>
  <c r="P280" i="2"/>
  <c r="O280" i="2"/>
  <c r="N280" i="2"/>
  <c r="L280" i="2"/>
  <c r="K280" i="2"/>
  <c r="J280" i="2"/>
  <c r="I280" i="2"/>
  <c r="H280" i="2"/>
  <c r="G280" i="2"/>
  <c r="F280" i="2"/>
  <c r="E280" i="2"/>
  <c r="AP279" i="2"/>
  <c r="AO279" i="2"/>
  <c r="AM279" i="2"/>
  <c r="AL279" i="2"/>
  <c r="AJ279" i="2"/>
  <c r="AI279" i="2"/>
  <c r="AF279" i="2"/>
  <c r="AE279" i="2"/>
  <c r="AB279" i="2"/>
  <c r="AA279" i="2"/>
  <c r="X279" i="2"/>
  <c r="W279" i="2"/>
  <c r="Q279" i="2"/>
  <c r="P279" i="2"/>
  <c r="O279" i="2"/>
  <c r="N279" i="2"/>
  <c r="L279" i="2"/>
  <c r="K279" i="2"/>
  <c r="J279" i="2"/>
  <c r="I279" i="2"/>
  <c r="H279" i="2"/>
  <c r="G279" i="2"/>
  <c r="F279" i="2"/>
  <c r="E279" i="2"/>
  <c r="AP278" i="2"/>
  <c r="AO278" i="2"/>
  <c r="AM278" i="2"/>
  <c r="AL278" i="2"/>
  <c r="AJ278" i="2"/>
  <c r="AI278" i="2"/>
  <c r="AF278" i="2"/>
  <c r="AE278" i="2"/>
  <c r="AB278" i="2"/>
  <c r="AA278" i="2"/>
  <c r="X278" i="2"/>
  <c r="W278" i="2"/>
  <c r="Q278" i="2"/>
  <c r="P278" i="2"/>
  <c r="O278" i="2"/>
  <c r="N278" i="2"/>
  <c r="L278" i="2"/>
  <c r="K278" i="2"/>
  <c r="J278" i="2"/>
  <c r="I278" i="2"/>
  <c r="H278" i="2"/>
  <c r="G278" i="2"/>
  <c r="F278" i="2"/>
  <c r="E278" i="2"/>
  <c r="AP277" i="2"/>
  <c r="AO277" i="2"/>
  <c r="AM277" i="2"/>
  <c r="AL277" i="2"/>
  <c r="AJ277" i="2"/>
  <c r="AI277" i="2"/>
  <c r="AF277" i="2"/>
  <c r="AE277" i="2"/>
  <c r="AB277" i="2"/>
  <c r="AA277" i="2"/>
  <c r="X277" i="2"/>
  <c r="W277" i="2"/>
  <c r="Q277" i="2"/>
  <c r="P277" i="2"/>
  <c r="O277" i="2"/>
  <c r="N277" i="2"/>
  <c r="L277" i="2"/>
  <c r="K277" i="2"/>
  <c r="J277" i="2"/>
  <c r="I277" i="2"/>
  <c r="H277" i="2"/>
  <c r="G277" i="2"/>
  <c r="F277" i="2"/>
  <c r="E277" i="2"/>
  <c r="AP276" i="2"/>
  <c r="AO276" i="2"/>
  <c r="AM276" i="2"/>
  <c r="AL276" i="2"/>
  <c r="AJ276" i="2"/>
  <c r="AI276" i="2"/>
  <c r="AF276" i="2"/>
  <c r="AE276" i="2"/>
  <c r="AB276" i="2"/>
  <c r="AA276" i="2"/>
  <c r="X276" i="2"/>
  <c r="W276" i="2"/>
  <c r="Q276" i="2"/>
  <c r="P276" i="2"/>
  <c r="O276" i="2"/>
  <c r="N276" i="2"/>
  <c r="L276" i="2"/>
  <c r="K276" i="2"/>
  <c r="J276" i="2"/>
  <c r="I276" i="2"/>
  <c r="H276" i="2"/>
  <c r="G276" i="2"/>
  <c r="F276" i="2"/>
  <c r="E276" i="2"/>
  <c r="AP275" i="2"/>
  <c r="AO275" i="2"/>
  <c r="AM275" i="2"/>
  <c r="AL275" i="2"/>
  <c r="AJ275" i="2"/>
  <c r="AI275" i="2"/>
  <c r="AF275" i="2"/>
  <c r="AE275" i="2"/>
  <c r="AB275" i="2"/>
  <c r="AA275" i="2"/>
  <c r="X275" i="2"/>
  <c r="W275" i="2"/>
  <c r="Q275" i="2"/>
  <c r="P275" i="2"/>
  <c r="O275" i="2"/>
  <c r="N275" i="2"/>
  <c r="L275" i="2"/>
  <c r="K275" i="2"/>
  <c r="J275" i="2"/>
  <c r="I275" i="2"/>
  <c r="H275" i="2"/>
  <c r="G275" i="2"/>
  <c r="F275" i="2"/>
  <c r="E275" i="2"/>
  <c r="AP274" i="2"/>
  <c r="AO274" i="2"/>
  <c r="AM274" i="2"/>
  <c r="AL274" i="2"/>
  <c r="AJ274" i="2"/>
  <c r="AI274" i="2"/>
  <c r="AF274" i="2"/>
  <c r="AE274" i="2"/>
  <c r="AB274" i="2"/>
  <c r="AA274" i="2"/>
  <c r="X274" i="2"/>
  <c r="W274" i="2"/>
  <c r="Q274" i="2"/>
  <c r="P274" i="2"/>
  <c r="L274" i="2"/>
  <c r="K274" i="2"/>
  <c r="J274" i="2"/>
  <c r="I274" i="2"/>
  <c r="H274" i="2"/>
  <c r="G274" i="2"/>
  <c r="F274" i="2"/>
  <c r="E274" i="2"/>
  <c r="AP273" i="2"/>
  <c r="AO273" i="2"/>
  <c r="AM273" i="2"/>
  <c r="AL273" i="2"/>
  <c r="AJ273" i="2"/>
  <c r="AI273" i="2"/>
  <c r="AF273" i="2"/>
  <c r="AE273" i="2"/>
  <c r="AB273" i="2"/>
  <c r="AA273" i="2"/>
  <c r="X273" i="2"/>
  <c r="W273" i="2"/>
  <c r="Q273" i="2"/>
  <c r="P273" i="2"/>
  <c r="O273" i="2"/>
  <c r="N273" i="2"/>
  <c r="L273" i="2"/>
  <c r="K273" i="2"/>
  <c r="J273" i="2"/>
  <c r="I273" i="2"/>
  <c r="H273" i="2"/>
  <c r="G273" i="2"/>
  <c r="F273" i="2"/>
  <c r="E273" i="2"/>
  <c r="AP272" i="2"/>
  <c r="AO272" i="2"/>
  <c r="AM272" i="2"/>
  <c r="AL272" i="2"/>
  <c r="AJ272" i="2"/>
  <c r="AI272" i="2"/>
  <c r="AF272" i="2"/>
  <c r="AE272" i="2"/>
  <c r="AB272" i="2"/>
  <c r="AA272" i="2"/>
  <c r="X272" i="2"/>
  <c r="W272" i="2"/>
  <c r="Q272" i="2"/>
  <c r="P272" i="2"/>
  <c r="L272" i="2"/>
  <c r="K272" i="2"/>
  <c r="J272" i="2"/>
  <c r="I272" i="2"/>
  <c r="H272" i="2"/>
  <c r="G272" i="2"/>
  <c r="F272" i="2"/>
  <c r="E272" i="2"/>
  <c r="AP271" i="2"/>
  <c r="AO271" i="2"/>
  <c r="AM271" i="2"/>
  <c r="AL271" i="2"/>
  <c r="AJ271" i="2"/>
  <c r="AI271" i="2"/>
  <c r="AF271" i="2"/>
  <c r="AE271" i="2"/>
  <c r="AB271" i="2"/>
  <c r="AA271" i="2"/>
  <c r="X271" i="2"/>
  <c r="W271" i="2"/>
  <c r="Q271" i="2"/>
  <c r="P271" i="2"/>
  <c r="O271" i="2"/>
  <c r="N271" i="2"/>
  <c r="L271" i="2"/>
  <c r="K271" i="2"/>
  <c r="J271" i="2"/>
  <c r="I271" i="2"/>
  <c r="H271" i="2"/>
  <c r="G271" i="2"/>
  <c r="F271" i="2"/>
  <c r="E271" i="2"/>
  <c r="AP270" i="2"/>
  <c r="AO270" i="2"/>
  <c r="AM270" i="2"/>
  <c r="AL270" i="2"/>
  <c r="AJ270" i="2"/>
  <c r="AI270" i="2"/>
  <c r="AF270" i="2"/>
  <c r="AE270" i="2"/>
  <c r="AB270" i="2"/>
  <c r="AA270" i="2"/>
  <c r="X270" i="2"/>
  <c r="W270" i="2"/>
  <c r="Q270" i="2"/>
  <c r="P270" i="2"/>
  <c r="L270" i="2"/>
  <c r="K270" i="2"/>
  <c r="J270" i="2"/>
  <c r="I270" i="2"/>
  <c r="H270" i="2"/>
  <c r="G270" i="2"/>
  <c r="F270" i="2"/>
  <c r="E270" i="2"/>
  <c r="AP269" i="2"/>
  <c r="AO269" i="2"/>
  <c r="AM269" i="2"/>
  <c r="AL269" i="2"/>
  <c r="AJ269" i="2"/>
  <c r="AI269" i="2"/>
  <c r="AF269" i="2"/>
  <c r="AE269" i="2"/>
  <c r="AB269" i="2"/>
  <c r="AA269" i="2"/>
  <c r="X269" i="2"/>
  <c r="W269" i="2"/>
  <c r="Q269" i="2"/>
  <c r="P269" i="2"/>
  <c r="O269" i="2"/>
  <c r="N269" i="2"/>
  <c r="L269" i="2"/>
  <c r="K269" i="2"/>
  <c r="J269" i="2"/>
  <c r="I269" i="2"/>
  <c r="H269" i="2"/>
  <c r="G269" i="2"/>
  <c r="F269" i="2"/>
  <c r="E269" i="2"/>
  <c r="AP268" i="2"/>
  <c r="AO268" i="2"/>
  <c r="AM268" i="2"/>
  <c r="AL268" i="2"/>
  <c r="AJ268" i="2"/>
  <c r="AI268" i="2"/>
  <c r="AF268" i="2"/>
  <c r="AE268" i="2"/>
  <c r="AB268" i="2"/>
  <c r="AA268" i="2"/>
  <c r="X268" i="2"/>
  <c r="W268" i="2"/>
  <c r="Q268" i="2"/>
  <c r="P268" i="2"/>
  <c r="O268" i="2"/>
  <c r="L268" i="2"/>
  <c r="K268" i="2"/>
  <c r="J268" i="2"/>
  <c r="I268" i="2"/>
  <c r="H268" i="2"/>
  <c r="G268" i="2"/>
  <c r="F268" i="2"/>
  <c r="E268" i="2"/>
  <c r="AP267" i="2"/>
  <c r="AO267" i="2"/>
  <c r="AM267" i="2"/>
  <c r="AL267" i="2"/>
  <c r="AJ267" i="2"/>
  <c r="AI267" i="2"/>
  <c r="AF267" i="2"/>
  <c r="AE267" i="2"/>
  <c r="AB267" i="2"/>
  <c r="AA267" i="2"/>
  <c r="X267" i="2"/>
  <c r="W267" i="2"/>
  <c r="Q267" i="2"/>
  <c r="P267" i="2"/>
  <c r="O267" i="2"/>
  <c r="N267" i="2"/>
  <c r="L267" i="2"/>
  <c r="K267" i="2"/>
  <c r="J267" i="2"/>
  <c r="I267" i="2"/>
  <c r="H267" i="2"/>
  <c r="G267" i="2"/>
  <c r="F267" i="2"/>
  <c r="E267" i="2"/>
  <c r="AP266" i="2"/>
  <c r="AO266" i="2"/>
  <c r="AM266" i="2"/>
  <c r="AL266" i="2"/>
  <c r="AJ266" i="2"/>
  <c r="AI266" i="2"/>
  <c r="AF266" i="2"/>
  <c r="AE266" i="2"/>
  <c r="AB266" i="2"/>
  <c r="AA266" i="2"/>
  <c r="X266" i="2"/>
  <c r="W266" i="2"/>
  <c r="Q266" i="2"/>
  <c r="P266" i="2"/>
  <c r="L266" i="2"/>
  <c r="K266" i="2"/>
  <c r="J266" i="2"/>
  <c r="I266" i="2"/>
  <c r="H266" i="2"/>
  <c r="G266" i="2"/>
  <c r="F266" i="2"/>
  <c r="E266" i="2"/>
  <c r="AP265" i="2"/>
  <c r="AO265" i="2"/>
  <c r="AM265" i="2"/>
  <c r="AL265" i="2"/>
  <c r="AJ265" i="2"/>
  <c r="AI265" i="2"/>
  <c r="AF265" i="2"/>
  <c r="AE265" i="2"/>
  <c r="AB265" i="2"/>
  <c r="AA265" i="2"/>
  <c r="X265" i="2"/>
  <c r="W265" i="2"/>
  <c r="Q265" i="2"/>
  <c r="P265" i="2"/>
  <c r="L265" i="2"/>
  <c r="K265" i="2"/>
  <c r="J265" i="2"/>
  <c r="I265" i="2"/>
  <c r="H265" i="2"/>
  <c r="G265" i="2"/>
  <c r="F265" i="2"/>
  <c r="E265" i="2"/>
  <c r="AP264" i="2"/>
  <c r="AO264" i="2"/>
  <c r="AM264" i="2"/>
  <c r="AL264" i="2"/>
  <c r="AJ264" i="2"/>
  <c r="AI264" i="2"/>
  <c r="AF264" i="2"/>
  <c r="AE264" i="2"/>
  <c r="AB264" i="2"/>
  <c r="AA264" i="2"/>
  <c r="X264" i="2"/>
  <c r="W264" i="2"/>
  <c r="Q264" i="2"/>
  <c r="P264" i="2"/>
  <c r="L264" i="2"/>
  <c r="K264" i="2"/>
  <c r="J264" i="2"/>
  <c r="I264" i="2"/>
  <c r="H264" i="2"/>
  <c r="G264" i="2"/>
  <c r="F264" i="2"/>
  <c r="E264" i="2"/>
  <c r="AP263" i="2"/>
  <c r="AO263" i="2"/>
  <c r="AM263" i="2"/>
  <c r="AL263" i="2"/>
  <c r="AJ263" i="2"/>
  <c r="AI263" i="2"/>
  <c r="AF263" i="2"/>
  <c r="AE263" i="2"/>
  <c r="AB263" i="2"/>
  <c r="AA263" i="2"/>
  <c r="X263" i="2"/>
  <c r="W263" i="2"/>
  <c r="Q263" i="2"/>
  <c r="P263" i="2"/>
  <c r="L263" i="2"/>
  <c r="K263" i="2"/>
  <c r="J263" i="2"/>
  <c r="I263" i="2"/>
  <c r="H263" i="2"/>
  <c r="G263" i="2"/>
  <c r="F263" i="2"/>
  <c r="E263" i="2"/>
  <c r="AP262" i="2"/>
  <c r="AO262" i="2"/>
  <c r="AM262" i="2"/>
  <c r="AL262" i="2"/>
  <c r="AJ262" i="2"/>
  <c r="AI262" i="2"/>
  <c r="AF262" i="2"/>
  <c r="AE262" i="2"/>
  <c r="AB262" i="2"/>
  <c r="AA262" i="2"/>
  <c r="X262" i="2"/>
  <c r="W262" i="2"/>
  <c r="Q262" i="2"/>
  <c r="P262" i="2"/>
  <c r="O262" i="2"/>
  <c r="N262" i="2"/>
  <c r="L262" i="2"/>
  <c r="K262" i="2"/>
  <c r="J262" i="2"/>
  <c r="I262" i="2"/>
  <c r="H262" i="2"/>
  <c r="G262" i="2"/>
  <c r="F262" i="2"/>
  <c r="E262" i="2"/>
  <c r="AP261" i="2"/>
  <c r="AO261" i="2"/>
  <c r="AM261" i="2"/>
  <c r="AL261" i="2"/>
  <c r="AJ261" i="2"/>
  <c r="AI261" i="2"/>
  <c r="AF261" i="2"/>
  <c r="AE261" i="2"/>
  <c r="AB261" i="2"/>
  <c r="AA261" i="2"/>
  <c r="X261" i="2"/>
  <c r="W261" i="2"/>
  <c r="Q261" i="2"/>
  <c r="P261" i="2"/>
  <c r="L261" i="2"/>
  <c r="K261" i="2"/>
  <c r="J261" i="2"/>
  <c r="I261" i="2"/>
  <c r="H261" i="2"/>
  <c r="G261" i="2"/>
  <c r="F261" i="2"/>
  <c r="E261" i="2"/>
  <c r="AP260" i="2"/>
  <c r="AO260" i="2"/>
  <c r="AM260" i="2"/>
  <c r="AL260" i="2"/>
  <c r="AJ260" i="2"/>
  <c r="AI260" i="2"/>
  <c r="AF260" i="2"/>
  <c r="AE260" i="2"/>
  <c r="AB260" i="2"/>
  <c r="AA260" i="2"/>
  <c r="X260" i="2"/>
  <c r="W260" i="2"/>
  <c r="Q260" i="2"/>
  <c r="P260" i="2"/>
  <c r="O260" i="2"/>
  <c r="N260" i="2"/>
  <c r="L260" i="2"/>
  <c r="K260" i="2"/>
  <c r="J260" i="2"/>
  <c r="I260" i="2"/>
  <c r="H260" i="2"/>
  <c r="G260" i="2"/>
  <c r="F260" i="2"/>
  <c r="E260" i="2"/>
  <c r="AP259" i="2"/>
  <c r="AO259" i="2"/>
  <c r="AM259" i="2"/>
  <c r="AL259" i="2"/>
  <c r="AJ259" i="2"/>
  <c r="AI259" i="2"/>
  <c r="AF259" i="2"/>
  <c r="AE259" i="2"/>
  <c r="AB259" i="2"/>
  <c r="AA259" i="2"/>
  <c r="X259" i="2"/>
  <c r="W259" i="2"/>
  <c r="Q259" i="2"/>
  <c r="P259" i="2"/>
  <c r="L259" i="2"/>
  <c r="K259" i="2"/>
  <c r="J259" i="2"/>
  <c r="I259" i="2"/>
  <c r="H259" i="2"/>
  <c r="G259" i="2"/>
  <c r="F259" i="2"/>
  <c r="E259" i="2"/>
  <c r="AP258" i="2"/>
  <c r="AO258" i="2"/>
  <c r="AM258" i="2"/>
  <c r="AL258" i="2"/>
  <c r="AJ258" i="2"/>
  <c r="AI258" i="2"/>
  <c r="AF258" i="2"/>
  <c r="AE258" i="2"/>
  <c r="AB258" i="2"/>
  <c r="AA258" i="2"/>
  <c r="X258" i="2"/>
  <c r="W258" i="2"/>
  <c r="Q258" i="2"/>
  <c r="P258" i="2"/>
  <c r="L258" i="2"/>
  <c r="K258" i="2"/>
  <c r="J258" i="2"/>
  <c r="I258" i="2"/>
  <c r="H258" i="2"/>
  <c r="G258" i="2"/>
  <c r="F258" i="2"/>
  <c r="E258" i="2"/>
  <c r="AP257" i="2"/>
  <c r="AO257" i="2"/>
  <c r="AM257" i="2"/>
  <c r="AL257" i="2"/>
  <c r="AJ257" i="2"/>
  <c r="AI257" i="2"/>
  <c r="AF257" i="2"/>
  <c r="AE257" i="2"/>
  <c r="AB257" i="2"/>
  <c r="AA257" i="2"/>
  <c r="X257" i="2"/>
  <c r="W257" i="2"/>
  <c r="Q257" i="2"/>
  <c r="P257" i="2"/>
  <c r="L257" i="2"/>
  <c r="K257" i="2"/>
  <c r="J257" i="2"/>
  <c r="I257" i="2"/>
  <c r="H257" i="2"/>
  <c r="G257" i="2"/>
  <c r="F257" i="2"/>
  <c r="E257" i="2"/>
  <c r="AP256" i="2"/>
  <c r="AO256" i="2"/>
  <c r="AM256" i="2"/>
  <c r="AL256" i="2"/>
  <c r="AJ256" i="2"/>
  <c r="AI256" i="2"/>
  <c r="AF256" i="2"/>
  <c r="AE256" i="2"/>
  <c r="AB256" i="2"/>
  <c r="AA256" i="2"/>
  <c r="X256" i="2"/>
  <c r="W256" i="2"/>
  <c r="Q256" i="2"/>
  <c r="P256" i="2"/>
  <c r="L256" i="2"/>
  <c r="K256" i="2"/>
  <c r="J256" i="2"/>
  <c r="I256" i="2"/>
  <c r="H256" i="2"/>
  <c r="G256" i="2"/>
  <c r="F256" i="2"/>
  <c r="E256" i="2"/>
  <c r="AP255" i="2"/>
  <c r="AO255" i="2"/>
  <c r="AM255" i="2"/>
  <c r="AL255" i="2"/>
  <c r="AJ255" i="2"/>
  <c r="AI255" i="2"/>
  <c r="AF255" i="2"/>
  <c r="AE255" i="2"/>
  <c r="AB255" i="2"/>
  <c r="AA255" i="2"/>
  <c r="X255" i="2"/>
  <c r="W255" i="2"/>
  <c r="Q255" i="2"/>
  <c r="P255" i="2"/>
  <c r="L255" i="2"/>
  <c r="K255" i="2"/>
  <c r="J255" i="2"/>
  <c r="I255" i="2"/>
  <c r="H255" i="2"/>
  <c r="G255" i="2"/>
  <c r="F255" i="2"/>
  <c r="E255" i="2"/>
  <c r="AP254" i="2"/>
  <c r="AO254" i="2"/>
  <c r="AM254" i="2"/>
  <c r="AL254" i="2"/>
  <c r="AJ254" i="2"/>
  <c r="AI254" i="2"/>
  <c r="AF254" i="2"/>
  <c r="AE254" i="2"/>
  <c r="AB254" i="2"/>
  <c r="AA254" i="2"/>
  <c r="X254" i="2"/>
  <c r="W254" i="2"/>
  <c r="Q254" i="2"/>
  <c r="P254" i="2"/>
  <c r="L254" i="2"/>
  <c r="K254" i="2"/>
  <c r="J254" i="2"/>
  <c r="I254" i="2"/>
  <c r="H254" i="2"/>
  <c r="G254" i="2"/>
  <c r="F254" i="2"/>
  <c r="E254" i="2"/>
  <c r="AP253" i="2"/>
  <c r="AO253" i="2"/>
  <c r="AM253" i="2"/>
  <c r="AL253" i="2"/>
  <c r="AJ253" i="2"/>
  <c r="AI253" i="2"/>
  <c r="AF253" i="2"/>
  <c r="AE253" i="2"/>
  <c r="AB253" i="2"/>
  <c r="AA253" i="2"/>
  <c r="X253" i="2"/>
  <c r="W253" i="2"/>
  <c r="Q253" i="2"/>
  <c r="P253" i="2"/>
  <c r="L253" i="2"/>
  <c r="K253" i="2"/>
  <c r="J253" i="2"/>
  <c r="I253" i="2"/>
  <c r="H253" i="2"/>
  <c r="G253" i="2"/>
  <c r="F253" i="2"/>
  <c r="E253" i="2"/>
  <c r="AP252" i="2"/>
  <c r="AO252" i="2"/>
  <c r="AM252" i="2"/>
  <c r="AL252" i="2"/>
  <c r="AJ252" i="2"/>
  <c r="AI252" i="2"/>
  <c r="AF252" i="2"/>
  <c r="AE252" i="2"/>
  <c r="AB252" i="2"/>
  <c r="AA252" i="2"/>
  <c r="X252" i="2"/>
  <c r="W252" i="2"/>
  <c r="Q252" i="2"/>
  <c r="P252" i="2"/>
  <c r="L252" i="2"/>
  <c r="K252" i="2"/>
  <c r="J252" i="2"/>
  <c r="I252" i="2"/>
  <c r="H252" i="2"/>
  <c r="G252" i="2"/>
  <c r="F252" i="2"/>
  <c r="E252" i="2"/>
  <c r="AP251" i="2"/>
  <c r="AO251" i="2"/>
  <c r="AM251" i="2"/>
  <c r="AL251" i="2"/>
  <c r="AJ251" i="2"/>
  <c r="AI251" i="2"/>
  <c r="AF251" i="2"/>
  <c r="AE251" i="2"/>
  <c r="AB251" i="2"/>
  <c r="AA251" i="2"/>
  <c r="X251" i="2"/>
  <c r="W251" i="2"/>
  <c r="Q251" i="2"/>
  <c r="P251" i="2"/>
  <c r="L251" i="2"/>
  <c r="K251" i="2"/>
  <c r="J251" i="2"/>
  <c r="I251" i="2"/>
  <c r="H251" i="2"/>
  <c r="G251" i="2"/>
  <c r="F251" i="2"/>
  <c r="E251" i="2"/>
  <c r="AP250" i="2"/>
  <c r="AO250" i="2"/>
  <c r="AM250" i="2"/>
  <c r="AL250" i="2"/>
  <c r="AJ250" i="2"/>
  <c r="AI250" i="2"/>
  <c r="AF250" i="2"/>
  <c r="AE250" i="2"/>
  <c r="AB250" i="2"/>
  <c r="AA250" i="2"/>
  <c r="X250" i="2"/>
  <c r="W250" i="2"/>
  <c r="Q250" i="2"/>
  <c r="P250" i="2"/>
  <c r="O250" i="2"/>
  <c r="N250" i="2"/>
  <c r="L250" i="2"/>
  <c r="K250" i="2"/>
  <c r="J250" i="2"/>
  <c r="I250" i="2"/>
  <c r="H250" i="2"/>
  <c r="G250" i="2"/>
  <c r="F250" i="2"/>
  <c r="E250" i="2"/>
  <c r="AP249" i="2"/>
  <c r="AO249" i="2"/>
  <c r="AM249" i="2"/>
  <c r="AL249" i="2"/>
  <c r="AJ249" i="2"/>
  <c r="AI249" i="2"/>
  <c r="AF249" i="2"/>
  <c r="AE249" i="2"/>
  <c r="AB249" i="2"/>
  <c r="AA249" i="2"/>
  <c r="X249" i="2"/>
  <c r="W249" i="2"/>
  <c r="Q249" i="2"/>
  <c r="P249" i="2"/>
  <c r="L249" i="2"/>
  <c r="K249" i="2"/>
  <c r="J249" i="2"/>
  <c r="I249" i="2"/>
  <c r="H249" i="2"/>
  <c r="G249" i="2"/>
  <c r="F249" i="2"/>
  <c r="E249" i="2"/>
  <c r="AP248" i="2"/>
  <c r="AO248" i="2"/>
  <c r="AM248" i="2"/>
  <c r="AL248" i="2"/>
  <c r="AJ248" i="2"/>
  <c r="AI248" i="2"/>
  <c r="AF248" i="2"/>
  <c r="AE248" i="2"/>
  <c r="AB248" i="2"/>
  <c r="AA248" i="2"/>
  <c r="X248" i="2"/>
  <c r="W248" i="2"/>
  <c r="Q248" i="2"/>
  <c r="P248" i="2"/>
  <c r="O248" i="2"/>
  <c r="N248" i="2"/>
  <c r="L248" i="2"/>
  <c r="K248" i="2"/>
  <c r="J248" i="2"/>
  <c r="I248" i="2"/>
  <c r="H248" i="2"/>
  <c r="G248" i="2"/>
  <c r="F248" i="2"/>
  <c r="E248" i="2"/>
  <c r="AP247" i="2"/>
  <c r="AO247" i="2"/>
  <c r="AM247" i="2"/>
  <c r="AL247" i="2"/>
  <c r="AJ247" i="2"/>
  <c r="AI247" i="2"/>
  <c r="AF247" i="2"/>
  <c r="AE247" i="2"/>
  <c r="AB247" i="2"/>
  <c r="AA247" i="2"/>
  <c r="X247" i="2"/>
  <c r="W247" i="2"/>
  <c r="Q247" i="2"/>
  <c r="P247" i="2"/>
  <c r="O247" i="2"/>
  <c r="N247" i="2"/>
  <c r="L247" i="2"/>
  <c r="K247" i="2"/>
  <c r="J247" i="2"/>
  <c r="I247" i="2"/>
  <c r="H247" i="2"/>
  <c r="G247" i="2"/>
  <c r="F247" i="2"/>
  <c r="E247" i="2"/>
  <c r="AP246" i="2"/>
  <c r="AO246" i="2"/>
  <c r="AM246" i="2"/>
  <c r="AL246" i="2"/>
  <c r="AJ246" i="2"/>
  <c r="AI246" i="2"/>
  <c r="AF246" i="2"/>
  <c r="AE246" i="2"/>
  <c r="AB246" i="2"/>
  <c r="AA246" i="2"/>
  <c r="X246" i="2"/>
  <c r="W246" i="2"/>
  <c r="Q246" i="2"/>
  <c r="P246" i="2"/>
  <c r="O246" i="2"/>
  <c r="N246" i="2"/>
  <c r="L246" i="2"/>
  <c r="K246" i="2"/>
  <c r="J246" i="2"/>
  <c r="I246" i="2"/>
  <c r="H246" i="2"/>
  <c r="G246" i="2"/>
  <c r="F246" i="2"/>
  <c r="E246" i="2"/>
  <c r="AP245" i="2"/>
  <c r="AO245" i="2"/>
  <c r="AM245" i="2"/>
  <c r="AL245" i="2"/>
  <c r="AJ245" i="2"/>
  <c r="AI245" i="2"/>
  <c r="AF245" i="2"/>
  <c r="AE245" i="2"/>
  <c r="AB245" i="2"/>
  <c r="AA245" i="2"/>
  <c r="X245" i="2"/>
  <c r="W245" i="2"/>
  <c r="Q245" i="2"/>
  <c r="P245" i="2"/>
  <c r="L245" i="2"/>
  <c r="K245" i="2"/>
  <c r="J245" i="2"/>
  <c r="I245" i="2"/>
  <c r="H245" i="2"/>
  <c r="G245" i="2"/>
  <c r="F245" i="2"/>
  <c r="E245" i="2"/>
  <c r="AP244" i="2"/>
  <c r="AO244" i="2"/>
  <c r="AM244" i="2"/>
  <c r="AL244" i="2"/>
  <c r="AJ244" i="2"/>
  <c r="AI244" i="2"/>
  <c r="AF244" i="2"/>
  <c r="AE244" i="2"/>
  <c r="AB244" i="2"/>
  <c r="AA244" i="2"/>
  <c r="X244" i="2"/>
  <c r="W244" i="2"/>
  <c r="Q244" i="2"/>
  <c r="P244" i="2"/>
  <c r="L244" i="2"/>
  <c r="K244" i="2"/>
  <c r="J244" i="2"/>
  <c r="I244" i="2"/>
  <c r="H244" i="2"/>
  <c r="G244" i="2"/>
  <c r="F244" i="2"/>
  <c r="E244" i="2"/>
  <c r="AP243" i="2"/>
  <c r="AO243" i="2"/>
  <c r="AM243" i="2"/>
  <c r="AL243" i="2"/>
  <c r="AJ243" i="2"/>
  <c r="AI243" i="2"/>
  <c r="AF243" i="2"/>
  <c r="AE243" i="2"/>
  <c r="AB243" i="2"/>
  <c r="AA243" i="2"/>
  <c r="X243" i="2"/>
  <c r="W243" i="2"/>
  <c r="Q243" i="2"/>
  <c r="P243" i="2"/>
  <c r="L243" i="2"/>
  <c r="K243" i="2"/>
  <c r="J243" i="2"/>
  <c r="I243" i="2"/>
  <c r="H243" i="2"/>
  <c r="G243" i="2"/>
  <c r="F243" i="2"/>
  <c r="E243" i="2"/>
  <c r="AP242" i="2"/>
  <c r="AO242" i="2"/>
  <c r="AM242" i="2"/>
  <c r="AL242" i="2"/>
  <c r="AJ242" i="2"/>
  <c r="AI242" i="2"/>
  <c r="AF242" i="2"/>
  <c r="AE242" i="2"/>
  <c r="AB242" i="2"/>
  <c r="AA242" i="2"/>
  <c r="X242" i="2"/>
  <c r="W242" i="2"/>
  <c r="Q242" i="2"/>
  <c r="P242" i="2"/>
  <c r="L242" i="2"/>
  <c r="K242" i="2"/>
  <c r="J242" i="2"/>
  <c r="I242" i="2"/>
  <c r="H242" i="2"/>
  <c r="G242" i="2"/>
  <c r="F242" i="2"/>
  <c r="E242" i="2"/>
  <c r="AP241" i="2"/>
  <c r="AO241" i="2"/>
  <c r="AM241" i="2"/>
  <c r="AL241" i="2"/>
  <c r="AJ241" i="2"/>
  <c r="AI241" i="2"/>
  <c r="AF241" i="2"/>
  <c r="AE241" i="2"/>
  <c r="AB241" i="2"/>
  <c r="AA241" i="2"/>
  <c r="X241" i="2"/>
  <c r="W241" i="2"/>
  <c r="Q241" i="2"/>
  <c r="P241" i="2"/>
  <c r="L241" i="2"/>
  <c r="K241" i="2"/>
  <c r="J241" i="2"/>
  <c r="I241" i="2"/>
  <c r="H241" i="2"/>
  <c r="G241" i="2"/>
  <c r="F241" i="2"/>
  <c r="E241" i="2"/>
  <c r="AP240" i="2"/>
  <c r="AO240" i="2"/>
  <c r="AM240" i="2"/>
  <c r="AL240" i="2"/>
  <c r="AJ240" i="2"/>
  <c r="AI240" i="2"/>
  <c r="AF240" i="2"/>
  <c r="AE240" i="2"/>
  <c r="AB240" i="2"/>
  <c r="AA240" i="2"/>
  <c r="X240" i="2"/>
  <c r="W240" i="2"/>
  <c r="Q240" i="2"/>
  <c r="P240" i="2"/>
  <c r="L240" i="2"/>
  <c r="K240" i="2"/>
  <c r="J240" i="2"/>
  <c r="I240" i="2"/>
  <c r="H240" i="2"/>
  <c r="G240" i="2"/>
  <c r="F240" i="2"/>
  <c r="E240" i="2"/>
  <c r="AP239" i="2"/>
  <c r="AO239" i="2"/>
  <c r="AM239" i="2"/>
  <c r="AL239" i="2"/>
  <c r="AJ239" i="2"/>
  <c r="AI239" i="2"/>
  <c r="AF239" i="2"/>
  <c r="AE239" i="2"/>
  <c r="AB239" i="2"/>
  <c r="AA239" i="2"/>
  <c r="X239" i="2"/>
  <c r="W239" i="2"/>
  <c r="Q239" i="2"/>
  <c r="P239" i="2"/>
  <c r="O239" i="2"/>
  <c r="N239" i="2"/>
  <c r="L239" i="2"/>
  <c r="K239" i="2"/>
  <c r="J239" i="2"/>
  <c r="I239" i="2"/>
  <c r="H239" i="2"/>
  <c r="G239" i="2"/>
  <c r="F239" i="2"/>
  <c r="E239" i="2"/>
  <c r="AP238" i="2"/>
  <c r="AO238" i="2"/>
  <c r="AM238" i="2"/>
  <c r="AL238" i="2"/>
  <c r="AJ238" i="2"/>
  <c r="AI238" i="2"/>
  <c r="AF238" i="2"/>
  <c r="AE238" i="2"/>
  <c r="AB238" i="2"/>
  <c r="AA238" i="2"/>
  <c r="X238" i="2"/>
  <c r="W238" i="2"/>
  <c r="Q238" i="2"/>
  <c r="P238" i="2"/>
  <c r="L238" i="2"/>
  <c r="K238" i="2"/>
  <c r="J238" i="2"/>
  <c r="I238" i="2"/>
  <c r="H238" i="2"/>
  <c r="G238" i="2"/>
  <c r="F238" i="2"/>
  <c r="E238" i="2"/>
  <c r="AP237" i="2"/>
  <c r="AO237" i="2"/>
  <c r="AM237" i="2"/>
  <c r="AL237" i="2"/>
  <c r="AJ237" i="2"/>
  <c r="AI237" i="2"/>
  <c r="AF237" i="2"/>
  <c r="AE237" i="2"/>
  <c r="AB237" i="2"/>
  <c r="AA237" i="2"/>
  <c r="X237" i="2"/>
  <c r="W237" i="2"/>
  <c r="Q237" i="2"/>
  <c r="P237" i="2"/>
  <c r="O237" i="2"/>
  <c r="N237" i="2"/>
  <c r="L237" i="2"/>
  <c r="K237" i="2"/>
  <c r="J237" i="2"/>
  <c r="I237" i="2"/>
  <c r="H237" i="2"/>
  <c r="G237" i="2"/>
  <c r="F237" i="2"/>
  <c r="E237" i="2"/>
  <c r="AP236" i="2"/>
  <c r="AO236" i="2"/>
  <c r="AM236" i="2"/>
  <c r="AL236" i="2"/>
  <c r="AJ236" i="2"/>
  <c r="AI236" i="2"/>
  <c r="AF236" i="2"/>
  <c r="AE236" i="2"/>
  <c r="AB236" i="2"/>
  <c r="AA236" i="2"/>
  <c r="X236" i="2"/>
  <c r="W236" i="2"/>
  <c r="Q236" i="2"/>
  <c r="P236" i="2"/>
  <c r="O236" i="2"/>
  <c r="N236" i="2"/>
  <c r="L236" i="2"/>
  <c r="K236" i="2"/>
  <c r="J236" i="2"/>
  <c r="I236" i="2"/>
  <c r="H236" i="2"/>
  <c r="G236" i="2"/>
  <c r="F236" i="2"/>
  <c r="E236" i="2"/>
  <c r="AP235" i="2"/>
  <c r="AO235" i="2"/>
  <c r="AM235" i="2"/>
  <c r="AL235" i="2"/>
  <c r="AJ235" i="2"/>
  <c r="AI235" i="2"/>
  <c r="AF235" i="2"/>
  <c r="AE235" i="2"/>
  <c r="AB235" i="2"/>
  <c r="AA235" i="2"/>
  <c r="X235" i="2"/>
  <c r="W235" i="2"/>
  <c r="Q235" i="2"/>
  <c r="P235" i="2"/>
  <c r="O235" i="2"/>
  <c r="N235" i="2"/>
  <c r="L235" i="2"/>
  <c r="K235" i="2"/>
  <c r="J235" i="2"/>
  <c r="I235" i="2"/>
  <c r="H235" i="2"/>
  <c r="G235" i="2"/>
  <c r="F235" i="2"/>
  <c r="E235" i="2"/>
  <c r="AP234" i="2"/>
  <c r="AO234" i="2"/>
  <c r="AM234" i="2"/>
  <c r="AL234" i="2"/>
  <c r="AJ234" i="2"/>
  <c r="AI234" i="2"/>
  <c r="AF234" i="2"/>
  <c r="AE234" i="2"/>
  <c r="AB234" i="2"/>
  <c r="AA234" i="2"/>
  <c r="X234" i="2"/>
  <c r="W234" i="2"/>
  <c r="Q234" i="2"/>
  <c r="P234" i="2"/>
  <c r="O234" i="2"/>
  <c r="N234" i="2"/>
  <c r="L234" i="2"/>
  <c r="K234" i="2"/>
  <c r="J234" i="2"/>
  <c r="I234" i="2"/>
  <c r="H234" i="2"/>
  <c r="G234" i="2"/>
  <c r="F234" i="2"/>
  <c r="E234" i="2"/>
  <c r="AP233" i="2"/>
  <c r="AO233" i="2"/>
  <c r="AM233" i="2"/>
  <c r="AL233" i="2"/>
  <c r="AJ233" i="2"/>
  <c r="AI233" i="2"/>
  <c r="AF233" i="2"/>
  <c r="AE233" i="2"/>
  <c r="AB233" i="2"/>
  <c r="AA233" i="2"/>
  <c r="X233" i="2"/>
  <c r="W233" i="2"/>
  <c r="Q233" i="2"/>
  <c r="P233" i="2"/>
  <c r="O233" i="2"/>
  <c r="N233" i="2"/>
  <c r="L233" i="2"/>
  <c r="K233" i="2"/>
  <c r="J233" i="2"/>
  <c r="I233" i="2"/>
  <c r="H233" i="2"/>
  <c r="G233" i="2"/>
  <c r="F233" i="2"/>
  <c r="E233" i="2"/>
  <c r="AP232" i="2"/>
  <c r="AO232" i="2"/>
  <c r="AM232" i="2"/>
  <c r="AL232" i="2"/>
  <c r="AJ232" i="2"/>
  <c r="AI232" i="2"/>
  <c r="AF232" i="2"/>
  <c r="AE232" i="2"/>
  <c r="AB232" i="2"/>
  <c r="AA232" i="2"/>
  <c r="X232" i="2"/>
  <c r="W232" i="2"/>
  <c r="Q232" i="2"/>
  <c r="P232" i="2"/>
  <c r="O232" i="2"/>
  <c r="N232" i="2"/>
  <c r="L232" i="2"/>
  <c r="K232" i="2"/>
  <c r="J232" i="2"/>
  <c r="I232" i="2"/>
  <c r="H232" i="2"/>
  <c r="G232" i="2"/>
  <c r="F232" i="2"/>
  <c r="E232" i="2"/>
  <c r="AP231" i="2"/>
  <c r="AO231" i="2"/>
  <c r="AM231" i="2"/>
  <c r="AL231" i="2"/>
  <c r="AJ231" i="2"/>
  <c r="AI231" i="2"/>
  <c r="AF231" i="2"/>
  <c r="AE231" i="2"/>
  <c r="AB231" i="2"/>
  <c r="AA231" i="2"/>
  <c r="X231" i="2"/>
  <c r="W231" i="2"/>
  <c r="Q231" i="2"/>
  <c r="P231" i="2"/>
  <c r="L231" i="2"/>
  <c r="K231" i="2"/>
  <c r="J231" i="2"/>
  <c r="I231" i="2"/>
  <c r="H231" i="2"/>
  <c r="G231" i="2"/>
  <c r="F231" i="2"/>
  <c r="E231" i="2"/>
  <c r="AP230" i="2"/>
  <c r="AO230" i="2"/>
  <c r="AM230" i="2"/>
  <c r="AL230" i="2"/>
  <c r="AJ230" i="2"/>
  <c r="AI230" i="2"/>
  <c r="AF230" i="2"/>
  <c r="AE230" i="2"/>
  <c r="AB230" i="2"/>
  <c r="AA230" i="2"/>
  <c r="X230" i="2"/>
  <c r="W230" i="2"/>
  <c r="Q230" i="2"/>
  <c r="P230" i="2"/>
  <c r="O230" i="2"/>
  <c r="N230" i="2"/>
  <c r="L230" i="2"/>
  <c r="K230" i="2"/>
  <c r="J230" i="2"/>
  <c r="I230" i="2"/>
  <c r="H230" i="2"/>
  <c r="G230" i="2"/>
  <c r="F230" i="2"/>
  <c r="E230" i="2"/>
  <c r="AP229" i="2"/>
  <c r="AO229" i="2"/>
  <c r="AM229" i="2"/>
  <c r="AL229" i="2"/>
  <c r="AJ229" i="2"/>
  <c r="AI229" i="2"/>
  <c r="AF229" i="2"/>
  <c r="AE229" i="2"/>
  <c r="AB229" i="2"/>
  <c r="AA229" i="2"/>
  <c r="X229" i="2"/>
  <c r="W229" i="2"/>
  <c r="Q229" i="2"/>
  <c r="P229" i="2"/>
  <c r="L229" i="2"/>
  <c r="K229" i="2"/>
  <c r="J229" i="2"/>
  <c r="I229" i="2"/>
  <c r="H229" i="2"/>
  <c r="G229" i="2"/>
  <c r="F229" i="2"/>
  <c r="E229" i="2"/>
  <c r="AP228" i="2"/>
  <c r="AO228" i="2"/>
  <c r="AM228" i="2"/>
  <c r="AL228" i="2"/>
  <c r="AJ228" i="2"/>
  <c r="AI228" i="2"/>
  <c r="AF228" i="2"/>
  <c r="AE228" i="2"/>
  <c r="AB228" i="2"/>
  <c r="AA228" i="2"/>
  <c r="X228" i="2"/>
  <c r="W228" i="2"/>
  <c r="Q228" i="2"/>
  <c r="P228" i="2"/>
  <c r="O228" i="2"/>
  <c r="N228" i="2"/>
  <c r="L228" i="2"/>
  <c r="K228" i="2"/>
  <c r="J228" i="2"/>
  <c r="I228" i="2"/>
  <c r="H228" i="2"/>
  <c r="G228" i="2"/>
  <c r="F228" i="2"/>
  <c r="E228" i="2"/>
  <c r="AP227" i="2"/>
  <c r="AO227" i="2"/>
  <c r="AM227" i="2"/>
  <c r="AL227" i="2"/>
  <c r="AJ227" i="2"/>
  <c r="AI227" i="2"/>
  <c r="AF227" i="2"/>
  <c r="AE227" i="2"/>
  <c r="AB227" i="2"/>
  <c r="AA227" i="2"/>
  <c r="X227" i="2"/>
  <c r="W227" i="2"/>
  <c r="Q227" i="2"/>
  <c r="P227" i="2"/>
  <c r="O227" i="2"/>
  <c r="N227" i="2"/>
  <c r="L227" i="2"/>
  <c r="K227" i="2"/>
  <c r="J227" i="2"/>
  <c r="I227" i="2"/>
  <c r="H227" i="2"/>
  <c r="G227" i="2"/>
  <c r="F227" i="2"/>
  <c r="E227" i="2"/>
  <c r="AP226" i="2"/>
  <c r="AO226" i="2"/>
  <c r="AM226" i="2"/>
  <c r="AL226" i="2"/>
  <c r="AJ226" i="2"/>
  <c r="AI226" i="2"/>
  <c r="AF226" i="2"/>
  <c r="AE226" i="2"/>
  <c r="AB226" i="2"/>
  <c r="AA226" i="2"/>
  <c r="X226" i="2"/>
  <c r="W226" i="2"/>
  <c r="Q226" i="2"/>
  <c r="P226" i="2"/>
  <c r="O226" i="2"/>
  <c r="N226" i="2"/>
  <c r="L226" i="2"/>
  <c r="K226" i="2"/>
  <c r="J226" i="2"/>
  <c r="I226" i="2"/>
  <c r="H226" i="2"/>
  <c r="G226" i="2"/>
  <c r="F226" i="2"/>
  <c r="E226" i="2"/>
  <c r="AP225" i="2"/>
  <c r="AO225" i="2"/>
  <c r="AM225" i="2"/>
  <c r="AL225" i="2"/>
  <c r="AJ225" i="2"/>
  <c r="AI225" i="2"/>
  <c r="AF225" i="2"/>
  <c r="AE225" i="2"/>
  <c r="AB225" i="2"/>
  <c r="AA225" i="2"/>
  <c r="X225" i="2"/>
  <c r="W225" i="2"/>
  <c r="Q225" i="2"/>
  <c r="P225" i="2"/>
  <c r="O225" i="2"/>
  <c r="N225" i="2"/>
  <c r="L225" i="2"/>
  <c r="K225" i="2"/>
  <c r="J225" i="2"/>
  <c r="I225" i="2"/>
  <c r="H225" i="2"/>
  <c r="G225" i="2"/>
  <c r="F225" i="2"/>
  <c r="E225" i="2"/>
  <c r="AP224" i="2"/>
  <c r="AO224" i="2"/>
  <c r="AM224" i="2"/>
  <c r="AL224" i="2"/>
  <c r="AJ224" i="2"/>
  <c r="AI224" i="2"/>
  <c r="AF224" i="2"/>
  <c r="AE224" i="2"/>
  <c r="AB224" i="2"/>
  <c r="AA224" i="2"/>
  <c r="X224" i="2"/>
  <c r="W224" i="2"/>
  <c r="Q224" i="2"/>
  <c r="P224" i="2"/>
  <c r="L224" i="2"/>
  <c r="K224" i="2"/>
  <c r="J224" i="2"/>
  <c r="I224" i="2"/>
  <c r="H224" i="2"/>
  <c r="G224" i="2"/>
  <c r="F224" i="2"/>
  <c r="E224" i="2"/>
  <c r="AP223" i="2"/>
  <c r="AO223" i="2"/>
  <c r="AM223" i="2"/>
  <c r="AL223" i="2"/>
  <c r="AJ223" i="2"/>
  <c r="AI223" i="2"/>
  <c r="AF223" i="2"/>
  <c r="AE223" i="2"/>
  <c r="AB223" i="2"/>
  <c r="AA223" i="2"/>
  <c r="X223" i="2"/>
  <c r="W223" i="2"/>
  <c r="Q223" i="2"/>
  <c r="P223" i="2"/>
  <c r="O223" i="2"/>
  <c r="N223" i="2"/>
  <c r="L223" i="2"/>
  <c r="K223" i="2"/>
  <c r="J223" i="2"/>
  <c r="I223" i="2"/>
  <c r="H223" i="2"/>
  <c r="G223" i="2"/>
  <c r="F223" i="2"/>
  <c r="E223" i="2"/>
  <c r="AP222" i="2"/>
  <c r="AO222" i="2"/>
  <c r="AM222" i="2"/>
  <c r="AL222" i="2"/>
  <c r="AJ222" i="2"/>
  <c r="AI222" i="2"/>
  <c r="AF222" i="2"/>
  <c r="AE222" i="2"/>
  <c r="AB222" i="2"/>
  <c r="AA222" i="2"/>
  <c r="X222" i="2"/>
  <c r="W222" i="2"/>
  <c r="Q222" i="2"/>
  <c r="P222" i="2"/>
  <c r="L222" i="2"/>
  <c r="K222" i="2"/>
  <c r="J222" i="2"/>
  <c r="I222" i="2"/>
  <c r="H222" i="2"/>
  <c r="G222" i="2"/>
  <c r="F222" i="2"/>
  <c r="E222" i="2"/>
  <c r="AP221" i="2"/>
  <c r="AO221" i="2"/>
  <c r="AM221" i="2"/>
  <c r="AL221" i="2"/>
  <c r="AJ221" i="2"/>
  <c r="AI221" i="2"/>
  <c r="AF221" i="2"/>
  <c r="AE221" i="2"/>
  <c r="AB221" i="2"/>
  <c r="AA221" i="2"/>
  <c r="X221" i="2"/>
  <c r="W221" i="2"/>
  <c r="Q221" i="2"/>
  <c r="P221" i="2"/>
  <c r="O221" i="2"/>
  <c r="N221" i="2"/>
  <c r="L221" i="2"/>
  <c r="K221" i="2"/>
  <c r="J221" i="2"/>
  <c r="I221" i="2"/>
  <c r="H221" i="2"/>
  <c r="G221" i="2"/>
  <c r="F221" i="2"/>
  <c r="E221" i="2"/>
  <c r="AP220" i="2"/>
  <c r="AO220" i="2"/>
  <c r="AM220" i="2"/>
  <c r="AL220" i="2"/>
  <c r="AJ220" i="2"/>
  <c r="AI220" i="2"/>
  <c r="AF220" i="2"/>
  <c r="AE220" i="2"/>
  <c r="AB220" i="2"/>
  <c r="AA220" i="2"/>
  <c r="X220" i="2"/>
  <c r="W220" i="2"/>
  <c r="Q220" i="2"/>
  <c r="P220" i="2"/>
  <c r="O220" i="2"/>
  <c r="N220" i="2"/>
  <c r="L220" i="2"/>
  <c r="K220" i="2"/>
  <c r="J220" i="2"/>
  <c r="I220" i="2"/>
  <c r="H220" i="2"/>
  <c r="G220" i="2"/>
  <c r="F220" i="2"/>
  <c r="E220" i="2"/>
  <c r="AP219" i="2"/>
  <c r="AO219" i="2"/>
  <c r="AM219" i="2"/>
  <c r="AL219" i="2"/>
  <c r="AJ219" i="2"/>
  <c r="AI219" i="2"/>
  <c r="AF219" i="2"/>
  <c r="AE219" i="2"/>
  <c r="AB219" i="2"/>
  <c r="AA219" i="2"/>
  <c r="X219" i="2"/>
  <c r="W219" i="2"/>
  <c r="Q219" i="2"/>
  <c r="P219" i="2"/>
  <c r="O219" i="2"/>
  <c r="N219" i="2"/>
  <c r="L219" i="2"/>
  <c r="K219" i="2"/>
  <c r="J219" i="2"/>
  <c r="I219" i="2"/>
  <c r="H219" i="2"/>
  <c r="G219" i="2"/>
  <c r="F219" i="2"/>
  <c r="E219" i="2"/>
  <c r="AP218" i="2"/>
  <c r="AO218" i="2"/>
  <c r="AM218" i="2"/>
  <c r="AL218" i="2"/>
  <c r="AJ218" i="2"/>
  <c r="AI218" i="2"/>
  <c r="AF218" i="2"/>
  <c r="AE218" i="2"/>
  <c r="AB218" i="2"/>
  <c r="AA218" i="2"/>
  <c r="X218" i="2"/>
  <c r="W218" i="2"/>
  <c r="Q218" i="2"/>
  <c r="P218" i="2"/>
  <c r="L218" i="2"/>
  <c r="K218" i="2"/>
  <c r="J218" i="2"/>
  <c r="I218" i="2"/>
  <c r="H218" i="2"/>
  <c r="G218" i="2"/>
  <c r="F218" i="2"/>
  <c r="E218" i="2"/>
  <c r="AP217" i="2"/>
  <c r="AO217" i="2"/>
  <c r="AM217" i="2"/>
  <c r="AL217" i="2"/>
  <c r="AJ217" i="2"/>
  <c r="AI217" i="2"/>
  <c r="AF217" i="2"/>
  <c r="AE217" i="2"/>
  <c r="AB217" i="2"/>
  <c r="AA217" i="2"/>
  <c r="X217" i="2"/>
  <c r="W217" i="2"/>
  <c r="Q217" i="2"/>
  <c r="P217" i="2"/>
  <c r="O217" i="2"/>
  <c r="N217" i="2"/>
  <c r="L217" i="2"/>
  <c r="K217" i="2"/>
  <c r="J217" i="2"/>
  <c r="I217" i="2"/>
  <c r="H217" i="2"/>
  <c r="G217" i="2"/>
  <c r="F217" i="2"/>
  <c r="E217" i="2"/>
  <c r="AP216" i="2"/>
  <c r="AO216" i="2"/>
  <c r="AM216" i="2"/>
  <c r="AL216" i="2"/>
  <c r="AJ216" i="2"/>
  <c r="AI216" i="2"/>
  <c r="AF216" i="2"/>
  <c r="AE216" i="2"/>
  <c r="AB216" i="2"/>
  <c r="AA216" i="2"/>
  <c r="X216" i="2"/>
  <c r="W216" i="2"/>
  <c r="Q216" i="2"/>
  <c r="P216" i="2"/>
  <c r="L216" i="2"/>
  <c r="K216" i="2"/>
  <c r="J216" i="2"/>
  <c r="I216" i="2"/>
  <c r="H216" i="2"/>
  <c r="G216" i="2"/>
  <c r="F216" i="2"/>
  <c r="E216" i="2"/>
  <c r="AP215" i="2"/>
  <c r="AO215" i="2"/>
  <c r="AM215" i="2"/>
  <c r="AL215" i="2"/>
  <c r="AJ215" i="2"/>
  <c r="AI215" i="2"/>
  <c r="AF215" i="2"/>
  <c r="AE215" i="2"/>
  <c r="AB215" i="2"/>
  <c r="AA215" i="2"/>
  <c r="X215" i="2"/>
  <c r="W215" i="2"/>
  <c r="Q215" i="2"/>
  <c r="P215" i="2"/>
  <c r="O215" i="2"/>
  <c r="N215" i="2"/>
  <c r="L215" i="2"/>
  <c r="K215" i="2"/>
  <c r="J215" i="2"/>
  <c r="I215" i="2"/>
  <c r="H215" i="2"/>
  <c r="G215" i="2"/>
  <c r="F215" i="2"/>
  <c r="E215" i="2"/>
  <c r="AP214" i="2"/>
  <c r="AO214" i="2"/>
  <c r="AM214" i="2"/>
  <c r="AL214" i="2"/>
  <c r="AJ214" i="2"/>
  <c r="AI214" i="2"/>
  <c r="AF214" i="2"/>
  <c r="AE214" i="2"/>
  <c r="AB214" i="2"/>
  <c r="AA214" i="2"/>
  <c r="X214" i="2"/>
  <c r="W214" i="2"/>
  <c r="Q214" i="2"/>
  <c r="P214" i="2"/>
  <c r="O214" i="2"/>
  <c r="N214" i="2"/>
  <c r="L214" i="2"/>
  <c r="K214" i="2"/>
  <c r="J214" i="2"/>
  <c r="I214" i="2"/>
  <c r="H214" i="2"/>
  <c r="G214" i="2"/>
  <c r="F214" i="2"/>
  <c r="E214" i="2"/>
  <c r="AP213" i="2"/>
  <c r="AO213" i="2"/>
  <c r="AM213" i="2"/>
  <c r="AL213" i="2"/>
  <c r="AJ213" i="2"/>
  <c r="AI213" i="2"/>
  <c r="AF213" i="2"/>
  <c r="AE213" i="2"/>
  <c r="AB213" i="2"/>
  <c r="AA213" i="2"/>
  <c r="X213" i="2"/>
  <c r="W213" i="2"/>
  <c r="Q213" i="2"/>
  <c r="P213" i="2"/>
  <c r="O213" i="2"/>
  <c r="N213" i="2"/>
  <c r="L213" i="2"/>
  <c r="K213" i="2"/>
  <c r="J213" i="2"/>
  <c r="I213" i="2"/>
  <c r="H213" i="2"/>
  <c r="G213" i="2"/>
  <c r="F213" i="2"/>
  <c r="E213" i="2"/>
  <c r="AP212" i="2"/>
  <c r="AO212" i="2"/>
  <c r="AM212" i="2"/>
  <c r="AL212" i="2"/>
  <c r="AJ212" i="2"/>
  <c r="AI212" i="2"/>
  <c r="AF212" i="2"/>
  <c r="AE212" i="2"/>
  <c r="AB212" i="2"/>
  <c r="AA212" i="2"/>
  <c r="X212" i="2"/>
  <c r="W212" i="2"/>
  <c r="Q212" i="2"/>
  <c r="P212" i="2"/>
  <c r="L212" i="2"/>
  <c r="K212" i="2"/>
  <c r="J212" i="2"/>
  <c r="I212" i="2"/>
  <c r="H212" i="2"/>
  <c r="G212" i="2"/>
  <c r="F212" i="2"/>
  <c r="E212" i="2"/>
  <c r="AP211" i="2"/>
  <c r="AO211" i="2"/>
  <c r="AM211" i="2"/>
  <c r="AL211" i="2"/>
  <c r="AJ211" i="2"/>
  <c r="AI211" i="2"/>
  <c r="AF211" i="2"/>
  <c r="AE211" i="2"/>
  <c r="AB211" i="2"/>
  <c r="AA211" i="2"/>
  <c r="X211" i="2"/>
  <c r="W211" i="2"/>
  <c r="Q211" i="2"/>
  <c r="P211" i="2"/>
  <c r="O211" i="2"/>
  <c r="N211" i="2"/>
  <c r="L211" i="2"/>
  <c r="K211" i="2"/>
  <c r="J211" i="2"/>
  <c r="I211" i="2"/>
  <c r="H211" i="2"/>
  <c r="G211" i="2"/>
  <c r="F211" i="2"/>
  <c r="E211" i="2"/>
  <c r="AP210" i="2"/>
  <c r="AO210" i="2"/>
  <c r="AM210" i="2"/>
  <c r="AL210" i="2"/>
  <c r="AJ210" i="2"/>
  <c r="AI210" i="2"/>
  <c r="AF210" i="2"/>
  <c r="AE210" i="2"/>
  <c r="AB210" i="2"/>
  <c r="AA210" i="2"/>
  <c r="X210" i="2"/>
  <c r="W210" i="2"/>
  <c r="Q210" i="2"/>
  <c r="P210" i="2"/>
  <c r="L210" i="2"/>
  <c r="K210" i="2"/>
  <c r="J210" i="2"/>
  <c r="I210" i="2"/>
  <c r="H210" i="2"/>
  <c r="G210" i="2"/>
  <c r="F210" i="2"/>
  <c r="E210" i="2"/>
  <c r="AP209" i="2"/>
  <c r="AO209" i="2"/>
  <c r="AM209" i="2"/>
  <c r="AL209" i="2"/>
  <c r="AJ209" i="2"/>
  <c r="AI209" i="2"/>
  <c r="AF209" i="2"/>
  <c r="AE209" i="2"/>
  <c r="AB209" i="2"/>
  <c r="AA209" i="2"/>
  <c r="X209" i="2"/>
  <c r="W209" i="2"/>
  <c r="Q209" i="2"/>
  <c r="P209" i="2"/>
  <c r="O209" i="2"/>
  <c r="N209" i="2"/>
  <c r="L209" i="2"/>
  <c r="K209" i="2"/>
  <c r="J209" i="2"/>
  <c r="I209" i="2"/>
  <c r="H209" i="2"/>
  <c r="G209" i="2"/>
  <c r="F209" i="2"/>
  <c r="E209" i="2"/>
  <c r="AP208" i="2"/>
  <c r="AO208" i="2"/>
  <c r="AM208" i="2"/>
  <c r="AL208" i="2"/>
  <c r="AJ208" i="2"/>
  <c r="AI208" i="2"/>
  <c r="AF208" i="2"/>
  <c r="AE208" i="2"/>
  <c r="AB208" i="2"/>
  <c r="AA208" i="2"/>
  <c r="X208" i="2"/>
  <c r="W208" i="2"/>
  <c r="Q208" i="2"/>
  <c r="P208" i="2"/>
  <c r="L208" i="2"/>
  <c r="K208" i="2"/>
  <c r="J208" i="2"/>
  <c r="I208" i="2"/>
  <c r="H208" i="2"/>
  <c r="G208" i="2"/>
  <c r="F208" i="2"/>
  <c r="E208" i="2"/>
  <c r="AP207" i="2"/>
  <c r="AO207" i="2"/>
  <c r="AM207" i="2"/>
  <c r="AL207" i="2"/>
  <c r="AJ207" i="2"/>
  <c r="AI207" i="2"/>
  <c r="AF207" i="2"/>
  <c r="AE207" i="2"/>
  <c r="AB207" i="2"/>
  <c r="AA207" i="2"/>
  <c r="X207" i="2"/>
  <c r="W207" i="2"/>
  <c r="Q207" i="2"/>
  <c r="P207" i="2"/>
  <c r="O207" i="2"/>
  <c r="N207" i="2"/>
  <c r="L207" i="2"/>
  <c r="K207" i="2"/>
  <c r="J207" i="2"/>
  <c r="I207" i="2"/>
  <c r="H207" i="2"/>
  <c r="G207" i="2"/>
  <c r="F207" i="2"/>
  <c r="E207" i="2"/>
  <c r="AP206" i="2"/>
  <c r="AO206" i="2"/>
  <c r="AM206" i="2"/>
  <c r="AL206" i="2"/>
  <c r="AJ206" i="2"/>
  <c r="AI206" i="2"/>
  <c r="AF206" i="2"/>
  <c r="AE206" i="2"/>
  <c r="AB206" i="2"/>
  <c r="AA206" i="2"/>
  <c r="X206" i="2"/>
  <c r="W206" i="2"/>
  <c r="Q206" i="2"/>
  <c r="P206" i="2"/>
  <c r="O206" i="2"/>
  <c r="N206" i="2"/>
  <c r="L206" i="2"/>
  <c r="K206" i="2"/>
  <c r="J206" i="2"/>
  <c r="I206" i="2"/>
  <c r="H206" i="2"/>
  <c r="G206" i="2"/>
  <c r="F206" i="2"/>
  <c r="E206" i="2"/>
  <c r="AP205" i="2"/>
  <c r="AO205" i="2"/>
  <c r="AM205" i="2"/>
  <c r="AL205" i="2"/>
  <c r="AJ205" i="2"/>
  <c r="AI205" i="2"/>
  <c r="AF205" i="2"/>
  <c r="AE205" i="2"/>
  <c r="AB205" i="2"/>
  <c r="AA205" i="2"/>
  <c r="X205" i="2"/>
  <c r="W205" i="2"/>
  <c r="Q205" i="2"/>
  <c r="P205" i="2"/>
  <c r="O205" i="2"/>
  <c r="N205" i="2"/>
  <c r="L205" i="2"/>
  <c r="K205" i="2"/>
  <c r="J205" i="2"/>
  <c r="I205" i="2"/>
  <c r="H205" i="2"/>
  <c r="G205" i="2"/>
  <c r="F205" i="2"/>
  <c r="E205" i="2"/>
  <c r="AP204" i="2"/>
  <c r="AO204" i="2"/>
  <c r="AM204" i="2"/>
  <c r="AL204" i="2"/>
  <c r="AJ204" i="2"/>
  <c r="AI204" i="2"/>
  <c r="AF204" i="2"/>
  <c r="AE204" i="2"/>
  <c r="AB204" i="2"/>
  <c r="AA204" i="2"/>
  <c r="X204" i="2"/>
  <c r="W204" i="2"/>
  <c r="Q204" i="2"/>
  <c r="P204" i="2"/>
  <c r="O204" i="2"/>
  <c r="N204" i="2"/>
  <c r="L204" i="2"/>
  <c r="K204" i="2"/>
  <c r="J204" i="2"/>
  <c r="I204" i="2"/>
  <c r="H204" i="2"/>
  <c r="G204" i="2"/>
  <c r="F204" i="2"/>
  <c r="E204" i="2"/>
  <c r="AP203" i="2"/>
  <c r="AO203" i="2"/>
  <c r="AM203" i="2"/>
  <c r="AL203" i="2"/>
  <c r="AJ203" i="2"/>
  <c r="AI203" i="2"/>
  <c r="AF203" i="2"/>
  <c r="AE203" i="2"/>
  <c r="AB203" i="2"/>
  <c r="AA203" i="2"/>
  <c r="X203" i="2"/>
  <c r="W203" i="2"/>
  <c r="Q203" i="2"/>
  <c r="P203" i="2"/>
  <c r="L203" i="2"/>
  <c r="K203" i="2"/>
  <c r="J203" i="2"/>
  <c r="I203" i="2"/>
  <c r="H203" i="2"/>
  <c r="G203" i="2"/>
  <c r="F203" i="2"/>
  <c r="E203" i="2"/>
  <c r="AP202" i="2"/>
  <c r="AO202" i="2"/>
  <c r="AM202" i="2"/>
  <c r="AL202" i="2"/>
  <c r="AJ202" i="2"/>
  <c r="AI202" i="2"/>
  <c r="AF202" i="2"/>
  <c r="AE202" i="2"/>
  <c r="AB202" i="2"/>
  <c r="AA202" i="2"/>
  <c r="X202" i="2"/>
  <c r="W202" i="2"/>
  <c r="Q202" i="2"/>
  <c r="P202" i="2"/>
  <c r="L202" i="2"/>
  <c r="K202" i="2"/>
  <c r="J202" i="2"/>
  <c r="I202" i="2"/>
  <c r="H202" i="2"/>
  <c r="G202" i="2"/>
  <c r="F202" i="2"/>
  <c r="E202" i="2"/>
  <c r="AP201" i="2"/>
  <c r="AO201" i="2"/>
  <c r="AM201" i="2"/>
  <c r="AL201" i="2"/>
  <c r="AJ201" i="2"/>
  <c r="AI201" i="2"/>
  <c r="AF201" i="2"/>
  <c r="AE201" i="2"/>
  <c r="AB201" i="2"/>
  <c r="AA201" i="2"/>
  <c r="X201" i="2"/>
  <c r="W201" i="2"/>
  <c r="Q201" i="2"/>
  <c r="P201" i="2"/>
  <c r="L201" i="2"/>
  <c r="K201" i="2"/>
  <c r="J201" i="2"/>
  <c r="I201" i="2"/>
  <c r="H201" i="2"/>
  <c r="G201" i="2"/>
  <c r="F201" i="2"/>
  <c r="E201" i="2"/>
  <c r="AP200" i="2"/>
  <c r="AO200" i="2"/>
  <c r="AM200" i="2"/>
  <c r="AL200" i="2"/>
  <c r="AJ200" i="2"/>
  <c r="AI200" i="2"/>
  <c r="AF200" i="2"/>
  <c r="AE200" i="2"/>
  <c r="AB200" i="2"/>
  <c r="AA200" i="2"/>
  <c r="X200" i="2"/>
  <c r="W200" i="2"/>
  <c r="Q200" i="2"/>
  <c r="P200" i="2"/>
  <c r="L200" i="2"/>
  <c r="K200" i="2"/>
  <c r="J200" i="2"/>
  <c r="I200" i="2"/>
  <c r="H200" i="2"/>
  <c r="G200" i="2"/>
  <c r="F200" i="2"/>
  <c r="E200" i="2"/>
  <c r="AP199" i="2"/>
  <c r="AO199" i="2"/>
  <c r="AM199" i="2"/>
  <c r="AL199" i="2"/>
  <c r="AJ199" i="2"/>
  <c r="AI199" i="2"/>
  <c r="AF199" i="2"/>
  <c r="AE199" i="2"/>
  <c r="AB199" i="2"/>
  <c r="AA199" i="2"/>
  <c r="X199" i="2"/>
  <c r="W199" i="2"/>
  <c r="Q199" i="2"/>
  <c r="P199" i="2"/>
  <c r="O199" i="2"/>
  <c r="N199" i="2"/>
  <c r="L199" i="2"/>
  <c r="K199" i="2"/>
  <c r="J199" i="2"/>
  <c r="I199" i="2"/>
  <c r="H199" i="2"/>
  <c r="G199" i="2"/>
  <c r="F199" i="2"/>
  <c r="E199" i="2"/>
  <c r="AP198" i="2"/>
  <c r="AO198" i="2"/>
  <c r="AM198" i="2"/>
  <c r="AL198" i="2"/>
  <c r="AJ198" i="2"/>
  <c r="AI198" i="2"/>
  <c r="AF198" i="2"/>
  <c r="AE198" i="2"/>
  <c r="AB198" i="2"/>
  <c r="AA198" i="2"/>
  <c r="X198" i="2"/>
  <c r="W198" i="2"/>
  <c r="Q198" i="2"/>
  <c r="P198" i="2"/>
  <c r="O198" i="2"/>
  <c r="N198" i="2"/>
  <c r="L198" i="2"/>
  <c r="K198" i="2"/>
  <c r="J198" i="2"/>
  <c r="I198" i="2"/>
  <c r="H198" i="2"/>
  <c r="G198" i="2"/>
  <c r="F198" i="2"/>
  <c r="E198" i="2"/>
  <c r="AP197" i="2"/>
  <c r="AO197" i="2"/>
  <c r="AM197" i="2"/>
  <c r="AL197" i="2"/>
  <c r="AJ197" i="2"/>
  <c r="AI197" i="2"/>
  <c r="AF197" i="2"/>
  <c r="AE197" i="2"/>
  <c r="AB197" i="2"/>
  <c r="AA197" i="2"/>
  <c r="X197" i="2"/>
  <c r="W197" i="2"/>
  <c r="Q197" i="2"/>
  <c r="P197" i="2"/>
  <c r="O197" i="2"/>
  <c r="N197" i="2"/>
  <c r="L197" i="2"/>
  <c r="K197" i="2"/>
  <c r="J197" i="2"/>
  <c r="I197" i="2"/>
  <c r="H197" i="2"/>
  <c r="G197" i="2"/>
  <c r="F197" i="2"/>
  <c r="E197" i="2"/>
  <c r="AP196" i="2"/>
  <c r="AO196" i="2"/>
  <c r="AM196" i="2"/>
  <c r="AL196" i="2"/>
  <c r="AJ196" i="2"/>
  <c r="AI196" i="2"/>
  <c r="AF196" i="2"/>
  <c r="AE196" i="2"/>
  <c r="AB196" i="2"/>
  <c r="AA196" i="2"/>
  <c r="X196" i="2"/>
  <c r="W196" i="2"/>
  <c r="Q196" i="2"/>
  <c r="P196" i="2"/>
  <c r="O196" i="2"/>
  <c r="N196" i="2"/>
  <c r="L196" i="2"/>
  <c r="K196" i="2"/>
  <c r="J196" i="2"/>
  <c r="I196" i="2"/>
  <c r="H196" i="2"/>
  <c r="G196" i="2"/>
  <c r="F196" i="2"/>
  <c r="E196" i="2"/>
  <c r="AP195" i="2"/>
  <c r="AO195" i="2"/>
  <c r="AM195" i="2"/>
  <c r="AL195" i="2"/>
  <c r="AJ195" i="2"/>
  <c r="AI195" i="2"/>
  <c r="AF195" i="2"/>
  <c r="AE195" i="2"/>
  <c r="AB195" i="2"/>
  <c r="AA195" i="2"/>
  <c r="X195" i="2"/>
  <c r="W195" i="2"/>
  <c r="Q195" i="2"/>
  <c r="P195" i="2"/>
  <c r="O195" i="2"/>
  <c r="N195" i="2"/>
  <c r="L195" i="2"/>
  <c r="K195" i="2"/>
  <c r="J195" i="2"/>
  <c r="I195" i="2"/>
  <c r="H195" i="2"/>
  <c r="G195" i="2"/>
  <c r="F195" i="2"/>
  <c r="E195" i="2"/>
  <c r="AP194" i="2"/>
  <c r="AO194" i="2"/>
  <c r="AM194" i="2"/>
  <c r="AL194" i="2"/>
  <c r="AJ194" i="2"/>
  <c r="AI194" i="2"/>
  <c r="AF194" i="2"/>
  <c r="AE194" i="2"/>
  <c r="AB194" i="2"/>
  <c r="AA194" i="2"/>
  <c r="X194" i="2"/>
  <c r="W194" i="2"/>
  <c r="Q194" i="2"/>
  <c r="P194" i="2"/>
  <c r="L194" i="2"/>
  <c r="K194" i="2"/>
  <c r="J194" i="2"/>
  <c r="I194" i="2"/>
  <c r="H194" i="2"/>
  <c r="G194" i="2"/>
  <c r="F194" i="2"/>
  <c r="E194" i="2"/>
  <c r="AP193" i="2"/>
  <c r="AO193" i="2"/>
  <c r="AM193" i="2"/>
  <c r="AL193" i="2"/>
  <c r="AJ193" i="2"/>
  <c r="AI193" i="2"/>
  <c r="AF193" i="2"/>
  <c r="AE193" i="2"/>
  <c r="AB193" i="2"/>
  <c r="AA193" i="2"/>
  <c r="X193" i="2"/>
  <c r="W193" i="2"/>
  <c r="Q193" i="2"/>
  <c r="P193" i="2"/>
  <c r="L193" i="2"/>
  <c r="K193" i="2"/>
  <c r="J193" i="2"/>
  <c r="I193" i="2"/>
  <c r="H193" i="2"/>
  <c r="G193" i="2"/>
  <c r="F193" i="2"/>
  <c r="E193" i="2"/>
  <c r="AP192" i="2"/>
  <c r="AO192" i="2"/>
  <c r="AM192" i="2"/>
  <c r="AL192" i="2"/>
  <c r="AJ192" i="2"/>
  <c r="AI192" i="2"/>
  <c r="AF192" i="2"/>
  <c r="AE192" i="2"/>
  <c r="AB192" i="2"/>
  <c r="AA192" i="2"/>
  <c r="X192" i="2"/>
  <c r="W192" i="2"/>
  <c r="Q192" i="2"/>
  <c r="P192" i="2"/>
  <c r="L192" i="2"/>
  <c r="K192" i="2"/>
  <c r="J192" i="2"/>
  <c r="I192" i="2"/>
  <c r="H192" i="2"/>
  <c r="G192" i="2"/>
  <c r="F192" i="2"/>
  <c r="E192" i="2"/>
  <c r="AP191" i="2"/>
  <c r="AO191" i="2"/>
  <c r="AM191" i="2"/>
  <c r="AL191" i="2"/>
  <c r="AJ191" i="2"/>
  <c r="AI191" i="2"/>
  <c r="AF191" i="2"/>
  <c r="AE191" i="2"/>
  <c r="AB191" i="2"/>
  <c r="AA191" i="2"/>
  <c r="X191" i="2"/>
  <c r="W191" i="2"/>
  <c r="Q191" i="2"/>
  <c r="P191" i="2"/>
  <c r="L191" i="2"/>
  <c r="K191" i="2"/>
  <c r="J191" i="2"/>
  <c r="I191" i="2"/>
  <c r="H191" i="2"/>
  <c r="G191" i="2"/>
  <c r="F191" i="2"/>
  <c r="E191" i="2"/>
  <c r="AP190" i="2"/>
  <c r="AO190" i="2"/>
  <c r="AM190" i="2"/>
  <c r="AL190" i="2"/>
  <c r="AJ190" i="2"/>
  <c r="AI190" i="2"/>
  <c r="AF190" i="2"/>
  <c r="AE190" i="2"/>
  <c r="AB190" i="2"/>
  <c r="AA190" i="2"/>
  <c r="X190" i="2"/>
  <c r="W190" i="2"/>
  <c r="Q190" i="2"/>
  <c r="P190" i="2"/>
  <c r="L190" i="2"/>
  <c r="K190" i="2"/>
  <c r="J190" i="2"/>
  <c r="I190" i="2"/>
  <c r="H190" i="2"/>
  <c r="G190" i="2"/>
  <c r="F190" i="2"/>
  <c r="E190" i="2"/>
  <c r="AP189" i="2"/>
  <c r="AO189" i="2"/>
  <c r="AM189" i="2"/>
  <c r="AL189" i="2"/>
  <c r="AJ189" i="2"/>
  <c r="AI189" i="2"/>
  <c r="AF189" i="2"/>
  <c r="AE189" i="2"/>
  <c r="AB189" i="2"/>
  <c r="AA189" i="2"/>
  <c r="X189" i="2"/>
  <c r="W189" i="2"/>
  <c r="Q189" i="2"/>
  <c r="P189" i="2"/>
  <c r="L189" i="2"/>
  <c r="K189" i="2"/>
  <c r="J189" i="2"/>
  <c r="I189" i="2"/>
  <c r="H189" i="2"/>
  <c r="G189" i="2"/>
  <c r="F189" i="2"/>
  <c r="E189" i="2"/>
  <c r="AP188" i="2"/>
  <c r="AO188" i="2"/>
  <c r="AM188" i="2"/>
  <c r="AL188" i="2"/>
  <c r="AJ188" i="2"/>
  <c r="AI188" i="2"/>
  <c r="AF188" i="2"/>
  <c r="AE188" i="2"/>
  <c r="AB188" i="2"/>
  <c r="AA188" i="2"/>
  <c r="X188" i="2"/>
  <c r="W188" i="2"/>
  <c r="Q188" i="2"/>
  <c r="P188" i="2"/>
  <c r="L188" i="2"/>
  <c r="K188" i="2"/>
  <c r="J188" i="2"/>
  <c r="I188" i="2"/>
  <c r="H188" i="2"/>
  <c r="G188" i="2"/>
  <c r="F188" i="2"/>
  <c r="E188" i="2"/>
  <c r="AP187" i="2"/>
  <c r="AO187" i="2"/>
  <c r="AM187" i="2"/>
  <c r="AL187" i="2"/>
  <c r="AJ187" i="2"/>
  <c r="AI187" i="2"/>
  <c r="AF187" i="2"/>
  <c r="AE187" i="2"/>
  <c r="AB187" i="2"/>
  <c r="AA187" i="2"/>
  <c r="X187" i="2"/>
  <c r="W187" i="2"/>
  <c r="Q187" i="2"/>
  <c r="P187" i="2"/>
  <c r="L187" i="2"/>
  <c r="K187" i="2"/>
  <c r="J187" i="2"/>
  <c r="I187" i="2"/>
  <c r="H187" i="2"/>
  <c r="G187" i="2"/>
  <c r="F187" i="2"/>
  <c r="E187" i="2"/>
  <c r="AP186" i="2"/>
  <c r="AO186" i="2"/>
  <c r="AM186" i="2"/>
  <c r="AL186" i="2"/>
  <c r="AJ186" i="2"/>
  <c r="AI186" i="2"/>
  <c r="AF186" i="2"/>
  <c r="AE186" i="2"/>
  <c r="AB186" i="2"/>
  <c r="AA186" i="2"/>
  <c r="X186" i="2"/>
  <c r="W186" i="2"/>
  <c r="Q186" i="2"/>
  <c r="P186" i="2"/>
  <c r="L186" i="2"/>
  <c r="K186" i="2"/>
  <c r="J186" i="2"/>
  <c r="I186" i="2"/>
  <c r="H186" i="2"/>
  <c r="G186" i="2"/>
  <c r="F186" i="2"/>
  <c r="E186" i="2"/>
  <c r="AP185" i="2"/>
  <c r="AO185" i="2"/>
  <c r="AM185" i="2"/>
  <c r="AL185" i="2"/>
  <c r="AJ185" i="2"/>
  <c r="AI185" i="2"/>
  <c r="AF185" i="2"/>
  <c r="AE185" i="2"/>
  <c r="AB185" i="2"/>
  <c r="AA185" i="2"/>
  <c r="X185" i="2"/>
  <c r="W185" i="2"/>
  <c r="Q185" i="2"/>
  <c r="P185" i="2"/>
  <c r="L185" i="2"/>
  <c r="K185" i="2"/>
  <c r="J185" i="2"/>
  <c r="I185" i="2"/>
  <c r="H185" i="2"/>
  <c r="G185" i="2"/>
  <c r="F185" i="2"/>
  <c r="E185" i="2"/>
  <c r="AP184" i="2"/>
  <c r="AO184" i="2"/>
  <c r="AM184" i="2"/>
  <c r="AL184" i="2"/>
  <c r="AJ184" i="2"/>
  <c r="AI184" i="2"/>
  <c r="AF184" i="2"/>
  <c r="AE184" i="2"/>
  <c r="AB184" i="2"/>
  <c r="AA184" i="2"/>
  <c r="X184" i="2"/>
  <c r="W184" i="2"/>
  <c r="Q184" i="2"/>
  <c r="P184" i="2"/>
  <c r="L184" i="2"/>
  <c r="K184" i="2"/>
  <c r="J184" i="2"/>
  <c r="I184" i="2"/>
  <c r="H184" i="2"/>
  <c r="G184" i="2"/>
  <c r="F184" i="2"/>
  <c r="E184" i="2"/>
  <c r="AP183" i="2"/>
  <c r="AO183" i="2"/>
  <c r="AM183" i="2"/>
  <c r="AL183" i="2"/>
  <c r="AJ183" i="2"/>
  <c r="AI183" i="2"/>
  <c r="AF183" i="2"/>
  <c r="AE183" i="2"/>
  <c r="AB183" i="2"/>
  <c r="AA183" i="2"/>
  <c r="X183" i="2"/>
  <c r="W183" i="2"/>
  <c r="Q183" i="2"/>
  <c r="P183" i="2"/>
  <c r="L183" i="2"/>
  <c r="K183" i="2"/>
  <c r="J183" i="2"/>
  <c r="I183" i="2"/>
  <c r="H183" i="2"/>
  <c r="G183" i="2"/>
  <c r="F183" i="2"/>
  <c r="E183" i="2"/>
  <c r="AP182" i="2"/>
  <c r="AO182" i="2"/>
  <c r="AM182" i="2"/>
  <c r="AL182" i="2"/>
  <c r="AJ182" i="2"/>
  <c r="AI182" i="2"/>
  <c r="AF182" i="2"/>
  <c r="AE182" i="2"/>
  <c r="AB182" i="2"/>
  <c r="AA182" i="2"/>
  <c r="X182" i="2"/>
  <c r="W182" i="2"/>
  <c r="Q182" i="2"/>
  <c r="P182" i="2"/>
  <c r="L182" i="2"/>
  <c r="K182" i="2"/>
  <c r="J182" i="2"/>
  <c r="I182" i="2"/>
  <c r="H182" i="2"/>
  <c r="G182" i="2"/>
  <c r="F182" i="2"/>
  <c r="E182" i="2"/>
  <c r="AP181" i="2"/>
  <c r="AO181" i="2"/>
  <c r="AM181" i="2"/>
  <c r="AL181" i="2"/>
  <c r="AJ181" i="2"/>
  <c r="AI181" i="2"/>
  <c r="AF181" i="2"/>
  <c r="AE181" i="2"/>
  <c r="AB181" i="2"/>
  <c r="AA181" i="2"/>
  <c r="X181" i="2"/>
  <c r="W181" i="2"/>
  <c r="Q181" i="2"/>
  <c r="P181" i="2"/>
  <c r="L181" i="2"/>
  <c r="K181" i="2"/>
  <c r="J181" i="2"/>
  <c r="I181" i="2"/>
  <c r="H181" i="2"/>
  <c r="G181" i="2"/>
  <c r="F181" i="2"/>
  <c r="E181" i="2"/>
  <c r="AP180" i="2"/>
  <c r="AO180" i="2"/>
  <c r="AM180" i="2"/>
  <c r="AL180" i="2"/>
  <c r="AJ180" i="2"/>
  <c r="AI180" i="2"/>
  <c r="AF180" i="2"/>
  <c r="AE180" i="2"/>
  <c r="AB180" i="2"/>
  <c r="AA180" i="2"/>
  <c r="X180" i="2"/>
  <c r="W180" i="2"/>
  <c r="Q180" i="2"/>
  <c r="P180" i="2"/>
  <c r="L180" i="2"/>
  <c r="K180" i="2"/>
  <c r="J180" i="2"/>
  <c r="I180" i="2"/>
  <c r="H180" i="2"/>
  <c r="G180" i="2"/>
  <c r="F180" i="2"/>
  <c r="E180" i="2"/>
  <c r="AP179" i="2"/>
  <c r="AO179" i="2"/>
  <c r="AM179" i="2"/>
  <c r="AL179" i="2"/>
  <c r="AJ179" i="2"/>
  <c r="AI179" i="2"/>
  <c r="AF179" i="2"/>
  <c r="AE179" i="2"/>
  <c r="AB179" i="2"/>
  <c r="AA179" i="2"/>
  <c r="X179" i="2"/>
  <c r="W179" i="2"/>
  <c r="Q179" i="2"/>
  <c r="P179" i="2"/>
  <c r="L179" i="2"/>
  <c r="K179" i="2"/>
  <c r="J179" i="2"/>
  <c r="I179" i="2"/>
  <c r="H179" i="2"/>
  <c r="G179" i="2"/>
  <c r="F179" i="2"/>
  <c r="E179" i="2"/>
  <c r="AP178" i="2"/>
  <c r="AO178" i="2"/>
  <c r="AM178" i="2"/>
  <c r="AL178" i="2"/>
  <c r="AJ178" i="2"/>
  <c r="AI178" i="2"/>
  <c r="AF178" i="2"/>
  <c r="AE178" i="2"/>
  <c r="AB178" i="2"/>
  <c r="AA178" i="2"/>
  <c r="X178" i="2"/>
  <c r="W178" i="2"/>
  <c r="Q178" i="2"/>
  <c r="P178" i="2"/>
  <c r="L178" i="2"/>
  <c r="K178" i="2"/>
  <c r="J178" i="2"/>
  <c r="I178" i="2"/>
  <c r="H178" i="2"/>
  <c r="G178" i="2"/>
  <c r="F178" i="2"/>
  <c r="E178" i="2"/>
  <c r="AP177" i="2"/>
  <c r="AO177" i="2"/>
  <c r="AM177" i="2"/>
  <c r="AL177" i="2"/>
  <c r="AJ177" i="2"/>
  <c r="AI177" i="2"/>
  <c r="AF177" i="2"/>
  <c r="AE177" i="2"/>
  <c r="AB177" i="2"/>
  <c r="AA177" i="2"/>
  <c r="X177" i="2"/>
  <c r="W177" i="2"/>
  <c r="Q177" i="2"/>
  <c r="P177" i="2"/>
  <c r="L177" i="2"/>
  <c r="K177" i="2"/>
  <c r="J177" i="2"/>
  <c r="I177" i="2"/>
  <c r="H177" i="2"/>
  <c r="G177" i="2"/>
  <c r="F177" i="2"/>
  <c r="E177" i="2"/>
  <c r="AP176" i="2"/>
  <c r="AO176" i="2"/>
  <c r="AM176" i="2"/>
  <c r="AL176" i="2"/>
  <c r="AJ176" i="2"/>
  <c r="AI176" i="2"/>
  <c r="AF176" i="2"/>
  <c r="AE176" i="2"/>
  <c r="AB176" i="2"/>
  <c r="AA176" i="2"/>
  <c r="X176" i="2"/>
  <c r="W176" i="2"/>
  <c r="Q176" i="2"/>
  <c r="P176" i="2"/>
  <c r="L176" i="2"/>
  <c r="K176" i="2"/>
  <c r="J176" i="2"/>
  <c r="I176" i="2"/>
  <c r="H176" i="2"/>
  <c r="G176" i="2"/>
  <c r="F176" i="2"/>
  <c r="E176" i="2"/>
  <c r="AP175" i="2"/>
  <c r="AO175" i="2"/>
  <c r="AM175" i="2"/>
  <c r="AL175" i="2"/>
  <c r="AJ175" i="2"/>
  <c r="AI175" i="2"/>
  <c r="AF175" i="2"/>
  <c r="AE175" i="2"/>
  <c r="AB175" i="2"/>
  <c r="AA175" i="2"/>
  <c r="X175" i="2"/>
  <c r="W175" i="2"/>
  <c r="Q175" i="2"/>
  <c r="P175" i="2"/>
  <c r="L175" i="2"/>
  <c r="K175" i="2"/>
  <c r="J175" i="2"/>
  <c r="I175" i="2"/>
  <c r="H175" i="2"/>
  <c r="G175" i="2"/>
  <c r="F175" i="2"/>
  <c r="E175" i="2"/>
  <c r="AP174" i="2"/>
  <c r="AO174" i="2"/>
  <c r="AM174" i="2"/>
  <c r="AL174" i="2"/>
  <c r="AJ174" i="2"/>
  <c r="AI174" i="2"/>
  <c r="AF174" i="2"/>
  <c r="AE174" i="2"/>
  <c r="AB174" i="2"/>
  <c r="AA174" i="2"/>
  <c r="X174" i="2"/>
  <c r="W174" i="2"/>
  <c r="Q174" i="2"/>
  <c r="P174" i="2"/>
  <c r="L174" i="2"/>
  <c r="K174" i="2"/>
  <c r="J174" i="2"/>
  <c r="I174" i="2"/>
  <c r="H174" i="2"/>
  <c r="G174" i="2"/>
  <c r="F174" i="2"/>
  <c r="E174" i="2"/>
  <c r="AP173" i="2"/>
  <c r="AO173" i="2"/>
  <c r="AM173" i="2"/>
  <c r="AL173" i="2"/>
  <c r="AJ173" i="2"/>
  <c r="AI173" i="2"/>
  <c r="AF173" i="2"/>
  <c r="AE173" i="2"/>
  <c r="AB173" i="2"/>
  <c r="AA173" i="2"/>
  <c r="X173" i="2"/>
  <c r="W173" i="2"/>
  <c r="Q173" i="2"/>
  <c r="P173" i="2"/>
  <c r="L173" i="2"/>
  <c r="K173" i="2"/>
  <c r="J173" i="2"/>
  <c r="I173" i="2"/>
  <c r="H173" i="2"/>
  <c r="G173" i="2"/>
  <c r="F173" i="2"/>
  <c r="E173" i="2"/>
  <c r="AP172" i="2"/>
  <c r="AO172" i="2"/>
  <c r="AM172" i="2"/>
  <c r="AL172" i="2"/>
  <c r="AJ172" i="2"/>
  <c r="AI172" i="2"/>
  <c r="AF172" i="2"/>
  <c r="AE172" i="2"/>
  <c r="AB172" i="2"/>
  <c r="AA172" i="2"/>
  <c r="X172" i="2"/>
  <c r="W172" i="2"/>
  <c r="Q172" i="2"/>
  <c r="P172" i="2"/>
  <c r="L172" i="2"/>
  <c r="K172" i="2"/>
  <c r="J172" i="2"/>
  <c r="I172" i="2"/>
  <c r="H172" i="2"/>
  <c r="G172" i="2"/>
  <c r="F172" i="2"/>
  <c r="E172" i="2"/>
  <c r="AP171" i="2"/>
  <c r="AO171" i="2"/>
  <c r="AM171" i="2"/>
  <c r="AL171" i="2"/>
  <c r="AJ171" i="2"/>
  <c r="AI171" i="2"/>
  <c r="AF171" i="2"/>
  <c r="AE171" i="2"/>
  <c r="AB171" i="2"/>
  <c r="AA171" i="2"/>
  <c r="X171" i="2"/>
  <c r="W171" i="2"/>
  <c r="Q171" i="2"/>
  <c r="P171" i="2"/>
  <c r="L171" i="2"/>
  <c r="K171" i="2"/>
  <c r="J171" i="2"/>
  <c r="I171" i="2"/>
  <c r="H171" i="2"/>
  <c r="G171" i="2"/>
  <c r="F171" i="2"/>
  <c r="E171" i="2"/>
  <c r="AP170" i="2"/>
  <c r="AO170" i="2"/>
  <c r="AM170" i="2"/>
  <c r="AL170" i="2"/>
  <c r="AJ170" i="2"/>
  <c r="AI170" i="2"/>
  <c r="AF170" i="2"/>
  <c r="AE170" i="2"/>
  <c r="AB170" i="2"/>
  <c r="AA170" i="2"/>
  <c r="X170" i="2"/>
  <c r="W170" i="2"/>
  <c r="Q170" i="2"/>
  <c r="P170" i="2"/>
  <c r="L170" i="2"/>
  <c r="K170" i="2"/>
  <c r="J170" i="2"/>
  <c r="I170" i="2"/>
  <c r="H170" i="2"/>
  <c r="G170" i="2"/>
  <c r="F170" i="2"/>
  <c r="E170" i="2"/>
  <c r="AP169" i="2"/>
  <c r="AO169" i="2"/>
  <c r="AM169" i="2"/>
  <c r="AL169" i="2"/>
  <c r="AJ169" i="2"/>
  <c r="AI169" i="2"/>
  <c r="AF169" i="2"/>
  <c r="AE169" i="2"/>
  <c r="AB169" i="2"/>
  <c r="AA169" i="2"/>
  <c r="X169" i="2"/>
  <c r="W169" i="2"/>
  <c r="Q169" i="2"/>
  <c r="P169" i="2"/>
  <c r="L169" i="2"/>
  <c r="K169" i="2"/>
  <c r="J169" i="2"/>
  <c r="I169" i="2"/>
  <c r="H169" i="2"/>
  <c r="G169" i="2"/>
  <c r="F169" i="2"/>
  <c r="E169" i="2"/>
  <c r="AP168" i="2"/>
  <c r="AO168" i="2"/>
  <c r="AM168" i="2"/>
  <c r="AL168" i="2"/>
  <c r="AJ168" i="2"/>
  <c r="AI168" i="2"/>
  <c r="AF168" i="2"/>
  <c r="AE168" i="2"/>
  <c r="AB168" i="2"/>
  <c r="AA168" i="2"/>
  <c r="X168" i="2"/>
  <c r="W168" i="2"/>
  <c r="Q168" i="2"/>
  <c r="P168" i="2"/>
  <c r="L168" i="2"/>
  <c r="K168" i="2"/>
  <c r="J168" i="2"/>
  <c r="I168" i="2"/>
  <c r="H168" i="2"/>
  <c r="G168" i="2"/>
  <c r="F168" i="2"/>
  <c r="E168" i="2"/>
  <c r="AP167" i="2"/>
  <c r="AO167" i="2"/>
  <c r="AM167" i="2"/>
  <c r="AL167" i="2"/>
  <c r="AJ167" i="2"/>
  <c r="AI167" i="2"/>
  <c r="AF167" i="2"/>
  <c r="AE167" i="2"/>
  <c r="AB167" i="2"/>
  <c r="AA167" i="2"/>
  <c r="X167" i="2"/>
  <c r="W167" i="2"/>
  <c r="Q167" i="2"/>
  <c r="P167" i="2"/>
  <c r="O167" i="2"/>
  <c r="N167" i="2"/>
  <c r="L167" i="2"/>
  <c r="K167" i="2"/>
  <c r="J167" i="2"/>
  <c r="I167" i="2"/>
  <c r="H167" i="2"/>
  <c r="G167" i="2"/>
  <c r="F167" i="2"/>
  <c r="E167" i="2"/>
  <c r="AP166" i="2"/>
  <c r="AO166" i="2"/>
  <c r="AM166" i="2"/>
  <c r="AL166" i="2"/>
  <c r="AJ166" i="2"/>
  <c r="AI166" i="2"/>
  <c r="AF166" i="2"/>
  <c r="AE166" i="2"/>
  <c r="AB166" i="2"/>
  <c r="AA166" i="2"/>
  <c r="X166" i="2"/>
  <c r="W166" i="2"/>
  <c r="Q166" i="2"/>
  <c r="P166" i="2"/>
  <c r="O166" i="2"/>
  <c r="N166" i="2"/>
  <c r="L166" i="2"/>
  <c r="K166" i="2"/>
  <c r="J166" i="2"/>
  <c r="I166" i="2"/>
  <c r="H166" i="2"/>
  <c r="G166" i="2"/>
  <c r="F166" i="2"/>
  <c r="E166" i="2"/>
  <c r="AP165" i="2"/>
  <c r="AO165" i="2"/>
  <c r="AM165" i="2"/>
  <c r="AL165" i="2"/>
  <c r="AJ165" i="2"/>
  <c r="AI165" i="2"/>
  <c r="AF165" i="2"/>
  <c r="AE165" i="2"/>
  <c r="AB165" i="2"/>
  <c r="AA165" i="2"/>
  <c r="X165" i="2"/>
  <c r="W165" i="2"/>
  <c r="Q165" i="2"/>
  <c r="P165" i="2"/>
  <c r="O165" i="2"/>
  <c r="N165" i="2"/>
  <c r="L165" i="2"/>
  <c r="K165" i="2"/>
  <c r="J165" i="2"/>
  <c r="I165" i="2"/>
  <c r="H165" i="2"/>
  <c r="G165" i="2"/>
  <c r="F165" i="2"/>
  <c r="E165" i="2"/>
  <c r="AP164" i="2"/>
  <c r="AO164" i="2"/>
  <c r="AM164" i="2"/>
  <c r="AL164" i="2"/>
  <c r="AJ164" i="2"/>
  <c r="AI164" i="2"/>
  <c r="AF164" i="2"/>
  <c r="AE164" i="2"/>
  <c r="AB164" i="2"/>
  <c r="AA164" i="2"/>
  <c r="X164" i="2"/>
  <c r="W164" i="2"/>
  <c r="Q164" i="2"/>
  <c r="P164" i="2"/>
  <c r="L164" i="2"/>
  <c r="K164" i="2"/>
  <c r="J164" i="2"/>
  <c r="I164" i="2"/>
  <c r="H164" i="2"/>
  <c r="G164" i="2"/>
  <c r="F164" i="2"/>
  <c r="E164" i="2"/>
  <c r="AP163" i="2"/>
  <c r="AO163" i="2"/>
  <c r="AM163" i="2"/>
  <c r="AL163" i="2"/>
  <c r="AJ163" i="2"/>
  <c r="AI163" i="2"/>
  <c r="AF163" i="2"/>
  <c r="AE163" i="2"/>
  <c r="AB163" i="2"/>
  <c r="AA163" i="2"/>
  <c r="X163" i="2"/>
  <c r="W163" i="2"/>
  <c r="Q163" i="2"/>
  <c r="P163" i="2"/>
  <c r="L163" i="2"/>
  <c r="K163" i="2"/>
  <c r="J163" i="2"/>
  <c r="I163" i="2"/>
  <c r="H163" i="2"/>
  <c r="G163" i="2"/>
  <c r="F163" i="2"/>
  <c r="E163" i="2"/>
  <c r="AP162" i="2"/>
  <c r="AO162" i="2"/>
  <c r="AM162" i="2"/>
  <c r="AL162" i="2"/>
  <c r="AJ162" i="2"/>
  <c r="AI162" i="2"/>
  <c r="AF162" i="2"/>
  <c r="AE162" i="2"/>
  <c r="AB162" i="2"/>
  <c r="AA162" i="2"/>
  <c r="X162" i="2"/>
  <c r="W162" i="2"/>
  <c r="Q162" i="2"/>
  <c r="P162" i="2"/>
  <c r="L162" i="2"/>
  <c r="K162" i="2"/>
  <c r="J162" i="2"/>
  <c r="I162" i="2"/>
  <c r="H162" i="2"/>
  <c r="G162" i="2"/>
  <c r="F162" i="2"/>
  <c r="E162" i="2"/>
  <c r="AP161" i="2"/>
  <c r="AO161" i="2"/>
  <c r="AM161" i="2"/>
  <c r="AL161" i="2"/>
  <c r="AJ161" i="2"/>
  <c r="AI161" i="2"/>
  <c r="AF161" i="2"/>
  <c r="AE161" i="2"/>
  <c r="AB161" i="2"/>
  <c r="AA161" i="2"/>
  <c r="X161" i="2"/>
  <c r="W161" i="2"/>
  <c r="Q161" i="2"/>
  <c r="P161" i="2"/>
  <c r="L161" i="2"/>
  <c r="K161" i="2"/>
  <c r="J161" i="2"/>
  <c r="I161" i="2"/>
  <c r="H161" i="2"/>
  <c r="G161" i="2"/>
  <c r="F161" i="2"/>
  <c r="E161" i="2"/>
  <c r="AP160" i="2"/>
  <c r="AO160" i="2"/>
  <c r="AM160" i="2"/>
  <c r="AL160" i="2"/>
  <c r="AJ160" i="2"/>
  <c r="AI160" i="2"/>
  <c r="AF160" i="2"/>
  <c r="AE160" i="2"/>
  <c r="AB160" i="2"/>
  <c r="AA160" i="2"/>
  <c r="X160" i="2"/>
  <c r="W160" i="2"/>
  <c r="Q160" i="2"/>
  <c r="P160" i="2"/>
  <c r="L160" i="2"/>
  <c r="K160" i="2"/>
  <c r="J160" i="2"/>
  <c r="I160" i="2"/>
  <c r="H160" i="2"/>
  <c r="G160" i="2"/>
  <c r="F160" i="2"/>
  <c r="E160" i="2"/>
  <c r="AP159" i="2"/>
  <c r="AO159" i="2"/>
  <c r="AM159" i="2"/>
  <c r="AL159" i="2"/>
  <c r="AJ159" i="2"/>
  <c r="AI159" i="2"/>
  <c r="AF159" i="2"/>
  <c r="AE159" i="2"/>
  <c r="AB159" i="2"/>
  <c r="AA159" i="2"/>
  <c r="X159" i="2"/>
  <c r="W159" i="2"/>
  <c r="Q159" i="2"/>
  <c r="P159" i="2"/>
  <c r="L159" i="2"/>
  <c r="K159" i="2"/>
  <c r="J159" i="2"/>
  <c r="I159" i="2"/>
  <c r="H159" i="2"/>
  <c r="G159" i="2"/>
  <c r="F159" i="2"/>
  <c r="E159" i="2"/>
  <c r="AP158" i="2"/>
  <c r="AO158" i="2"/>
  <c r="AM158" i="2"/>
  <c r="AL158" i="2"/>
  <c r="AJ158" i="2"/>
  <c r="AI158" i="2"/>
  <c r="AF158" i="2"/>
  <c r="AE158" i="2"/>
  <c r="AB158" i="2"/>
  <c r="AA158" i="2"/>
  <c r="X158" i="2"/>
  <c r="W158" i="2"/>
  <c r="Q158" i="2"/>
  <c r="P158" i="2"/>
  <c r="L158" i="2"/>
  <c r="K158" i="2"/>
  <c r="J158" i="2"/>
  <c r="I158" i="2"/>
  <c r="H158" i="2"/>
  <c r="G158" i="2"/>
  <c r="F158" i="2"/>
  <c r="E158" i="2"/>
  <c r="AP157" i="2"/>
  <c r="AO157" i="2"/>
  <c r="AM157" i="2"/>
  <c r="AL157" i="2"/>
  <c r="AJ157" i="2"/>
  <c r="AI157" i="2"/>
  <c r="AF157" i="2"/>
  <c r="AE157" i="2"/>
  <c r="AB157" i="2"/>
  <c r="AA157" i="2"/>
  <c r="X157" i="2"/>
  <c r="W157" i="2"/>
  <c r="Q157" i="2"/>
  <c r="P157" i="2"/>
  <c r="L157" i="2"/>
  <c r="K157" i="2"/>
  <c r="J157" i="2"/>
  <c r="I157" i="2"/>
  <c r="H157" i="2"/>
  <c r="G157" i="2"/>
  <c r="F157" i="2"/>
  <c r="E157" i="2"/>
  <c r="AP156" i="2"/>
  <c r="AO156" i="2"/>
  <c r="AM156" i="2"/>
  <c r="AL156" i="2"/>
  <c r="AJ156" i="2"/>
  <c r="AI156" i="2"/>
  <c r="AF156" i="2"/>
  <c r="AE156" i="2"/>
  <c r="AB156" i="2"/>
  <c r="AA156" i="2"/>
  <c r="X156" i="2"/>
  <c r="W156" i="2"/>
  <c r="Q156" i="2"/>
  <c r="P156" i="2"/>
  <c r="L156" i="2"/>
  <c r="K156" i="2"/>
  <c r="J156" i="2"/>
  <c r="I156" i="2"/>
  <c r="H156" i="2"/>
  <c r="G156" i="2"/>
  <c r="F156" i="2"/>
  <c r="E156" i="2"/>
  <c r="AP155" i="2"/>
  <c r="AO155" i="2"/>
  <c r="AM155" i="2"/>
  <c r="AL155" i="2"/>
  <c r="AJ155" i="2"/>
  <c r="AI155" i="2"/>
  <c r="AF155" i="2"/>
  <c r="AE155" i="2"/>
  <c r="AB155" i="2"/>
  <c r="AA155" i="2"/>
  <c r="X155" i="2"/>
  <c r="W155" i="2"/>
  <c r="Q155" i="2"/>
  <c r="P155" i="2"/>
  <c r="O155" i="2"/>
  <c r="N155" i="2"/>
  <c r="L155" i="2"/>
  <c r="K155" i="2"/>
  <c r="J155" i="2"/>
  <c r="I155" i="2"/>
  <c r="H155" i="2"/>
  <c r="G155" i="2"/>
  <c r="F155" i="2"/>
  <c r="E155" i="2"/>
  <c r="AP154" i="2"/>
  <c r="AO154" i="2"/>
  <c r="AM154" i="2"/>
  <c r="AL154" i="2"/>
  <c r="AJ154" i="2"/>
  <c r="AI154" i="2"/>
  <c r="AF154" i="2"/>
  <c r="AE154" i="2"/>
  <c r="AB154" i="2"/>
  <c r="AA154" i="2"/>
  <c r="X154" i="2"/>
  <c r="W154" i="2"/>
  <c r="Q154" i="2"/>
  <c r="P154" i="2"/>
  <c r="L154" i="2"/>
  <c r="K154" i="2"/>
  <c r="J154" i="2"/>
  <c r="I154" i="2"/>
  <c r="H154" i="2"/>
  <c r="G154" i="2"/>
  <c r="F154" i="2"/>
  <c r="E154" i="2"/>
  <c r="AP153" i="2"/>
  <c r="AO153" i="2"/>
  <c r="AM153" i="2"/>
  <c r="AL153" i="2"/>
  <c r="AJ153" i="2"/>
  <c r="AI153" i="2"/>
  <c r="AF153" i="2"/>
  <c r="AE153" i="2"/>
  <c r="AB153" i="2"/>
  <c r="AA153" i="2"/>
  <c r="X153" i="2"/>
  <c r="W153" i="2"/>
  <c r="Q153" i="2"/>
  <c r="P153" i="2"/>
  <c r="O153" i="2"/>
  <c r="N153" i="2"/>
  <c r="L153" i="2"/>
  <c r="K153" i="2"/>
  <c r="J153" i="2"/>
  <c r="I153" i="2"/>
  <c r="H153" i="2"/>
  <c r="G153" i="2"/>
  <c r="F153" i="2"/>
  <c r="E153" i="2"/>
  <c r="AP152" i="2"/>
  <c r="AO152" i="2"/>
  <c r="AM152" i="2"/>
  <c r="AL152" i="2"/>
  <c r="AJ152" i="2"/>
  <c r="AI152" i="2"/>
  <c r="AF152" i="2"/>
  <c r="AE152" i="2"/>
  <c r="AB152" i="2"/>
  <c r="AA152" i="2"/>
  <c r="X152" i="2"/>
  <c r="W152" i="2"/>
  <c r="Q152" i="2"/>
  <c r="P152" i="2"/>
  <c r="L152" i="2"/>
  <c r="K152" i="2"/>
  <c r="J152" i="2"/>
  <c r="I152" i="2"/>
  <c r="H152" i="2"/>
  <c r="G152" i="2"/>
  <c r="F152" i="2"/>
  <c r="E152" i="2"/>
  <c r="AP151" i="2"/>
  <c r="AO151" i="2"/>
  <c r="AM151" i="2"/>
  <c r="AL151" i="2"/>
  <c r="AJ151" i="2"/>
  <c r="AI151" i="2"/>
  <c r="AF151" i="2"/>
  <c r="AE151" i="2"/>
  <c r="AB151" i="2"/>
  <c r="AA151" i="2"/>
  <c r="X151" i="2"/>
  <c r="W151" i="2"/>
  <c r="Q151" i="2"/>
  <c r="P151" i="2"/>
  <c r="L151" i="2"/>
  <c r="K151" i="2"/>
  <c r="J151" i="2"/>
  <c r="I151" i="2"/>
  <c r="H151" i="2"/>
  <c r="G151" i="2"/>
  <c r="F151" i="2"/>
  <c r="E151" i="2"/>
  <c r="AP150" i="2"/>
  <c r="AO150" i="2"/>
  <c r="AM150" i="2"/>
  <c r="AL150" i="2"/>
  <c r="AJ150" i="2"/>
  <c r="AI150" i="2"/>
  <c r="AF150" i="2"/>
  <c r="AE150" i="2"/>
  <c r="AB150" i="2"/>
  <c r="AA150" i="2"/>
  <c r="X150" i="2"/>
  <c r="W150" i="2"/>
  <c r="Q150" i="2"/>
  <c r="P150" i="2"/>
  <c r="L150" i="2"/>
  <c r="K150" i="2"/>
  <c r="J150" i="2"/>
  <c r="I150" i="2"/>
  <c r="H150" i="2"/>
  <c r="G150" i="2"/>
  <c r="F150" i="2"/>
  <c r="E150" i="2"/>
  <c r="AP149" i="2"/>
  <c r="AO149" i="2"/>
  <c r="AM149" i="2"/>
  <c r="AL149" i="2"/>
  <c r="AJ149" i="2"/>
  <c r="AI149" i="2"/>
  <c r="AF149" i="2"/>
  <c r="AE149" i="2"/>
  <c r="AB149" i="2"/>
  <c r="AA149" i="2"/>
  <c r="X149" i="2"/>
  <c r="W149" i="2"/>
  <c r="Q149" i="2"/>
  <c r="P149" i="2"/>
  <c r="L149" i="2"/>
  <c r="K149" i="2"/>
  <c r="J149" i="2"/>
  <c r="I149" i="2"/>
  <c r="H149" i="2"/>
  <c r="G149" i="2"/>
  <c r="F149" i="2"/>
  <c r="E149" i="2"/>
  <c r="AP148" i="2"/>
  <c r="AO148" i="2"/>
  <c r="AM148" i="2"/>
  <c r="AL148" i="2"/>
  <c r="AJ148" i="2"/>
  <c r="AI148" i="2"/>
  <c r="AF148" i="2"/>
  <c r="AE148" i="2"/>
  <c r="AB148" i="2"/>
  <c r="AA148" i="2"/>
  <c r="X148" i="2"/>
  <c r="W148" i="2"/>
  <c r="Q148" i="2"/>
  <c r="P148" i="2"/>
  <c r="L148" i="2"/>
  <c r="K148" i="2"/>
  <c r="J148" i="2"/>
  <c r="I148" i="2"/>
  <c r="H148" i="2"/>
  <c r="G148" i="2"/>
  <c r="F148" i="2"/>
  <c r="E148" i="2"/>
  <c r="AP147" i="2"/>
  <c r="AO147" i="2"/>
  <c r="AM147" i="2"/>
  <c r="AL147" i="2"/>
  <c r="AJ147" i="2"/>
  <c r="AI147" i="2"/>
  <c r="AF147" i="2"/>
  <c r="AE147" i="2"/>
  <c r="AB147" i="2"/>
  <c r="AA147" i="2"/>
  <c r="X147" i="2"/>
  <c r="W147" i="2"/>
  <c r="Q147" i="2"/>
  <c r="P147" i="2"/>
  <c r="L147" i="2"/>
  <c r="K147" i="2"/>
  <c r="J147" i="2"/>
  <c r="I147" i="2"/>
  <c r="H147" i="2"/>
  <c r="G147" i="2"/>
  <c r="F147" i="2"/>
  <c r="E147" i="2"/>
  <c r="AP146" i="2"/>
  <c r="AO146" i="2"/>
  <c r="AM146" i="2"/>
  <c r="AL146" i="2"/>
  <c r="AJ146" i="2"/>
  <c r="AI146" i="2"/>
  <c r="AF146" i="2"/>
  <c r="AE146" i="2"/>
  <c r="AB146" i="2"/>
  <c r="AA146" i="2"/>
  <c r="X146" i="2"/>
  <c r="W146" i="2"/>
  <c r="Q146" i="2"/>
  <c r="P146" i="2"/>
  <c r="L146" i="2"/>
  <c r="K146" i="2"/>
  <c r="J146" i="2"/>
  <c r="I146" i="2"/>
  <c r="H146" i="2"/>
  <c r="G146" i="2"/>
  <c r="F146" i="2"/>
  <c r="E146" i="2"/>
  <c r="AP145" i="2"/>
  <c r="AO145" i="2"/>
  <c r="AM145" i="2"/>
  <c r="AL145" i="2"/>
  <c r="AJ145" i="2"/>
  <c r="AI145" i="2"/>
  <c r="AF145" i="2"/>
  <c r="AE145" i="2"/>
  <c r="AB145" i="2"/>
  <c r="AA145" i="2"/>
  <c r="X145" i="2"/>
  <c r="W145" i="2"/>
  <c r="Q145" i="2"/>
  <c r="P145" i="2"/>
  <c r="L145" i="2"/>
  <c r="K145" i="2"/>
  <c r="J145" i="2"/>
  <c r="I145" i="2"/>
  <c r="H145" i="2"/>
  <c r="G145" i="2"/>
  <c r="F145" i="2"/>
  <c r="E145" i="2"/>
  <c r="AP144" i="2"/>
  <c r="AO144" i="2"/>
  <c r="AM144" i="2"/>
  <c r="AL144" i="2"/>
  <c r="AJ144" i="2"/>
  <c r="AI144" i="2"/>
  <c r="AF144" i="2"/>
  <c r="AE144" i="2"/>
  <c r="AB144" i="2"/>
  <c r="AA144" i="2"/>
  <c r="X144" i="2"/>
  <c r="W144" i="2"/>
  <c r="Q144" i="2"/>
  <c r="P144" i="2"/>
  <c r="N144" i="2"/>
  <c r="L144" i="2"/>
  <c r="K144" i="2"/>
  <c r="J144" i="2"/>
  <c r="I144" i="2"/>
  <c r="H144" i="2"/>
  <c r="G144" i="2"/>
  <c r="F144" i="2"/>
  <c r="E144" i="2"/>
  <c r="AP143" i="2"/>
  <c r="AO143" i="2"/>
  <c r="AM143" i="2"/>
  <c r="AL143" i="2"/>
  <c r="AJ143" i="2"/>
  <c r="AI143" i="2"/>
  <c r="AF143" i="2"/>
  <c r="AE143" i="2"/>
  <c r="AB143" i="2"/>
  <c r="AA143" i="2"/>
  <c r="X143" i="2"/>
  <c r="W143" i="2"/>
  <c r="Q143" i="2"/>
  <c r="P143" i="2"/>
  <c r="L143" i="2"/>
  <c r="K143" i="2"/>
  <c r="J143" i="2"/>
  <c r="I143" i="2"/>
  <c r="H143" i="2"/>
  <c r="G143" i="2"/>
  <c r="F143" i="2"/>
  <c r="E143" i="2"/>
  <c r="AP142" i="2"/>
  <c r="AO142" i="2"/>
  <c r="AM142" i="2"/>
  <c r="AL142" i="2"/>
  <c r="AJ142" i="2"/>
  <c r="AI142" i="2"/>
  <c r="AF142" i="2"/>
  <c r="AE142" i="2"/>
  <c r="AB142" i="2"/>
  <c r="AA142" i="2"/>
  <c r="X142" i="2"/>
  <c r="W142" i="2"/>
  <c r="Q142" i="2"/>
  <c r="P142" i="2"/>
  <c r="O142" i="2"/>
  <c r="N142" i="2"/>
  <c r="L142" i="2"/>
  <c r="K142" i="2"/>
  <c r="J142" i="2"/>
  <c r="I142" i="2"/>
  <c r="H142" i="2"/>
  <c r="G142" i="2"/>
  <c r="F142" i="2"/>
  <c r="E142" i="2"/>
  <c r="AP141" i="2"/>
  <c r="AO141" i="2"/>
  <c r="AM141" i="2"/>
  <c r="AL141" i="2"/>
  <c r="AJ141" i="2"/>
  <c r="AI141" i="2"/>
  <c r="AF141" i="2"/>
  <c r="AE141" i="2"/>
  <c r="AB141" i="2"/>
  <c r="AA141" i="2"/>
  <c r="X141" i="2"/>
  <c r="W141" i="2"/>
  <c r="Q141" i="2"/>
  <c r="P141" i="2"/>
  <c r="O141" i="2"/>
  <c r="N141" i="2"/>
  <c r="L141" i="2"/>
  <c r="K141" i="2"/>
  <c r="J141" i="2"/>
  <c r="I141" i="2"/>
  <c r="H141" i="2"/>
  <c r="G141" i="2"/>
  <c r="F141" i="2"/>
  <c r="E141" i="2"/>
  <c r="AP140" i="2"/>
  <c r="AO140" i="2"/>
  <c r="AM140" i="2"/>
  <c r="AL140" i="2"/>
  <c r="AJ140" i="2"/>
  <c r="AI140" i="2"/>
  <c r="AF140" i="2"/>
  <c r="AE140" i="2"/>
  <c r="AB140" i="2"/>
  <c r="AA140" i="2"/>
  <c r="X140" i="2"/>
  <c r="W140" i="2"/>
  <c r="Q140" i="2"/>
  <c r="P140" i="2"/>
  <c r="O140" i="2"/>
  <c r="N140" i="2"/>
  <c r="L140" i="2"/>
  <c r="K140" i="2"/>
  <c r="J140" i="2"/>
  <c r="I140" i="2"/>
  <c r="H140" i="2"/>
  <c r="G140" i="2"/>
  <c r="F140" i="2"/>
  <c r="E140" i="2"/>
  <c r="AP139" i="2"/>
  <c r="AO139" i="2"/>
  <c r="AM139" i="2"/>
  <c r="AL139" i="2"/>
  <c r="AJ139" i="2"/>
  <c r="AI139" i="2"/>
  <c r="AF139" i="2"/>
  <c r="AE139" i="2"/>
  <c r="AB139" i="2"/>
  <c r="AA139" i="2"/>
  <c r="X139" i="2"/>
  <c r="W139" i="2"/>
  <c r="Q139" i="2"/>
  <c r="P139" i="2"/>
  <c r="O139" i="2"/>
  <c r="N139" i="2"/>
  <c r="L139" i="2"/>
  <c r="K139" i="2"/>
  <c r="J139" i="2"/>
  <c r="I139" i="2"/>
  <c r="H139" i="2"/>
  <c r="G139" i="2"/>
  <c r="F139" i="2"/>
  <c r="E139" i="2"/>
  <c r="AP138" i="2"/>
  <c r="AO138" i="2"/>
  <c r="AM138" i="2"/>
  <c r="AL138" i="2"/>
  <c r="AJ138" i="2"/>
  <c r="AI138" i="2"/>
  <c r="AF138" i="2"/>
  <c r="AE138" i="2"/>
  <c r="AB138" i="2"/>
  <c r="AA138" i="2"/>
  <c r="X138" i="2"/>
  <c r="W138" i="2"/>
  <c r="Q138" i="2"/>
  <c r="P138" i="2"/>
  <c r="O138" i="2"/>
  <c r="N138" i="2"/>
  <c r="L138" i="2"/>
  <c r="K138" i="2"/>
  <c r="J138" i="2"/>
  <c r="I138" i="2"/>
  <c r="H138" i="2"/>
  <c r="G138" i="2"/>
  <c r="F138" i="2"/>
  <c r="E138" i="2"/>
  <c r="AP137" i="2"/>
  <c r="AO137" i="2"/>
  <c r="AM137" i="2"/>
  <c r="AL137" i="2"/>
  <c r="AJ137" i="2"/>
  <c r="AI137" i="2"/>
  <c r="AF137" i="2"/>
  <c r="AE137" i="2"/>
  <c r="AB137" i="2"/>
  <c r="AA137" i="2"/>
  <c r="X137" i="2"/>
  <c r="W137" i="2"/>
  <c r="Q137" i="2"/>
  <c r="P137" i="2"/>
  <c r="O137" i="2"/>
  <c r="N137" i="2"/>
  <c r="L137" i="2"/>
  <c r="K137" i="2"/>
  <c r="J137" i="2"/>
  <c r="I137" i="2"/>
  <c r="H137" i="2"/>
  <c r="G137" i="2"/>
  <c r="F137" i="2"/>
  <c r="E137" i="2"/>
  <c r="AP136" i="2"/>
  <c r="AO136" i="2"/>
  <c r="AM136" i="2"/>
  <c r="AL136" i="2"/>
  <c r="AJ136" i="2"/>
  <c r="AI136" i="2"/>
  <c r="AF136" i="2"/>
  <c r="AE136" i="2"/>
  <c r="AB136" i="2"/>
  <c r="AA136" i="2"/>
  <c r="X136" i="2"/>
  <c r="W136" i="2"/>
  <c r="Q136" i="2"/>
  <c r="P136" i="2"/>
  <c r="O136" i="2"/>
  <c r="N136" i="2"/>
  <c r="L136" i="2"/>
  <c r="K136" i="2"/>
  <c r="J136" i="2"/>
  <c r="I136" i="2"/>
  <c r="H136" i="2"/>
  <c r="G136" i="2"/>
  <c r="F136" i="2"/>
  <c r="E136" i="2"/>
  <c r="AP135" i="2"/>
  <c r="AO135" i="2"/>
  <c r="AM135" i="2"/>
  <c r="AL135" i="2"/>
  <c r="AJ135" i="2"/>
  <c r="AI135" i="2"/>
  <c r="AF135" i="2"/>
  <c r="AE135" i="2"/>
  <c r="AB135" i="2"/>
  <c r="AA135" i="2"/>
  <c r="X135" i="2"/>
  <c r="W135" i="2"/>
  <c r="Q135" i="2"/>
  <c r="P135" i="2"/>
  <c r="O135" i="2"/>
  <c r="N135" i="2"/>
  <c r="L135" i="2"/>
  <c r="K135" i="2"/>
  <c r="J135" i="2"/>
  <c r="I135" i="2"/>
  <c r="H135" i="2"/>
  <c r="G135" i="2"/>
  <c r="F135" i="2"/>
  <c r="E135" i="2"/>
  <c r="AP134" i="2"/>
  <c r="AO134" i="2"/>
  <c r="AM134" i="2"/>
  <c r="AL134" i="2"/>
  <c r="AJ134" i="2"/>
  <c r="AI134" i="2"/>
  <c r="AF134" i="2"/>
  <c r="AE134" i="2"/>
  <c r="AB134" i="2"/>
  <c r="AA134" i="2"/>
  <c r="X134" i="2"/>
  <c r="W134" i="2"/>
  <c r="Q134" i="2"/>
  <c r="P134" i="2"/>
  <c r="O134" i="2"/>
  <c r="N134" i="2"/>
  <c r="L134" i="2"/>
  <c r="K134" i="2"/>
  <c r="J134" i="2"/>
  <c r="I134" i="2"/>
  <c r="H134" i="2"/>
  <c r="G134" i="2"/>
  <c r="F134" i="2"/>
  <c r="E134" i="2"/>
  <c r="AP133" i="2"/>
  <c r="AO133" i="2"/>
  <c r="AM133" i="2"/>
  <c r="AL133" i="2"/>
  <c r="AJ133" i="2"/>
  <c r="AI133" i="2"/>
  <c r="AF133" i="2"/>
  <c r="AE133" i="2"/>
  <c r="AB133" i="2"/>
  <c r="AA133" i="2"/>
  <c r="X133" i="2"/>
  <c r="W133" i="2"/>
  <c r="Q133" i="2"/>
  <c r="P133" i="2"/>
  <c r="O133" i="2"/>
  <c r="N133" i="2"/>
  <c r="L133" i="2"/>
  <c r="K133" i="2"/>
  <c r="J133" i="2"/>
  <c r="I133" i="2"/>
  <c r="H133" i="2"/>
  <c r="G133" i="2"/>
  <c r="F133" i="2"/>
  <c r="E133" i="2"/>
  <c r="AP132" i="2"/>
  <c r="AO132" i="2"/>
  <c r="AM132" i="2"/>
  <c r="AL132" i="2"/>
  <c r="AJ132" i="2"/>
  <c r="AI132" i="2"/>
  <c r="AF132" i="2"/>
  <c r="AE132" i="2"/>
  <c r="AB132" i="2"/>
  <c r="AA132" i="2"/>
  <c r="X132" i="2"/>
  <c r="W132" i="2"/>
  <c r="Q132" i="2"/>
  <c r="P132" i="2"/>
  <c r="O132" i="2"/>
  <c r="N132" i="2"/>
  <c r="L132" i="2"/>
  <c r="K132" i="2"/>
  <c r="J132" i="2"/>
  <c r="I132" i="2"/>
  <c r="H132" i="2"/>
  <c r="G132" i="2"/>
  <c r="F132" i="2"/>
  <c r="E132" i="2"/>
  <c r="AP131" i="2"/>
  <c r="AO131" i="2"/>
  <c r="AM131" i="2"/>
  <c r="AL131" i="2"/>
  <c r="AJ131" i="2"/>
  <c r="AI131" i="2"/>
  <c r="AF131" i="2"/>
  <c r="AE131" i="2"/>
  <c r="AB131" i="2"/>
  <c r="AA131" i="2"/>
  <c r="X131" i="2"/>
  <c r="W131" i="2"/>
  <c r="Q131" i="2"/>
  <c r="P131" i="2"/>
  <c r="O131" i="2"/>
  <c r="N131" i="2"/>
  <c r="L131" i="2"/>
  <c r="K131" i="2"/>
  <c r="J131" i="2"/>
  <c r="I131" i="2"/>
  <c r="H131" i="2"/>
  <c r="G131" i="2"/>
  <c r="F131" i="2"/>
  <c r="E131" i="2"/>
  <c r="AP130" i="2"/>
  <c r="AO130" i="2"/>
  <c r="AM130" i="2"/>
  <c r="AL130" i="2"/>
  <c r="AJ130" i="2"/>
  <c r="AI130" i="2"/>
  <c r="AF130" i="2"/>
  <c r="AE130" i="2"/>
  <c r="AB130" i="2"/>
  <c r="AA130" i="2"/>
  <c r="X130" i="2"/>
  <c r="W130" i="2"/>
  <c r="Q130" i="2"/>
  <c r="P130" i="2"/>
  <c r="O130" i="2"/>
  <c r="N130" i="2"/>
  <c r="L130" i="2"/>
  <c r="K130" i="2"/>
  <c r="J130" i="2"/>
  <c r="I130" i="2"/>
  <c r="H130" i="2"/>
  <c r="G130" i="2"/>
  <c r="F130" i="2"/>
  <c r="E130" i="2"/>
  <c r="AP129" i="2"/>
  <c r="AO129" i="2"/>
  <c r="AM129" i="2"/>
  <c r="AL129" i="2"/>
  <c r="AJ129" i="2"/>
  <c r="AI129" i="2"/>
  <c r="AF129" i="2"/>
  <c r="AE129" i="2"/>
  <c r="AB129" i="2"/>
  <c r="AA129" i="2"/>
  <c r="X129" i="2"/>
  <c r="W129" i="2"/>
  <c r="Q129" i="2"/>
  <c r="P129" i="2"/>
  <c r="O129" i="2"/>
  <c r="N129" i="2"/>
  <c r="L129" i="2"/>
  <c r="K129" i="2"/>
  <c r="J129" i="2"/>
  <c r="I129" i="2"/>
  <c r="H129" i="2"/>
  <c r="G129" i="2"/>
  <c r="F129" i="2"/>
  <c r="E129" i="2"/>
  <c r="AP128" i="2"/>
  <c r="AO128" i="2"/>
  <c r="AM128" i="2"/>
  <c r="AL128" i="2"/>
  <c r="AJ128" i="2"/>
  <c r="AI128" i="2"/>
  <c r="AF128" i="2"/>
  <c r="AE128" i="2"/>
  <c r="AB128" i="2"/>
  <c r="AA128" i="2"/>
  <c r="X128" i="2"/>
  <c r="W128" i="2"/>
  <c r="Q128" i="2"/>
  <c r="P128" i="2"/>
  <c r="O128" i="2"/>
  <c r="N128" i="2"/>
  <c r="L128" i="2"/>
  <c r="K128" i="2"/>
  <c r="J128" i="2"/>
  <c r="I128" i="2"/>
  <c r="H128" i="2"/>
  <c r="G128" i="2"/>
  <c r="F128" i="2"/>
  <c r="E128" i="2"/>
  <c r="AP127" i="2"/>
  <c r="AO127" i="2"/>
  <c r="AM127" i="2"/>
  <c r="AL127" i="2"/>
  <c r="AJ127" i="2"/>
  <c r="AI127" i="2"/>
  <c r="AF127" i="2"/>
  <c r="AE127" i="2"/>
  <c r="AB127" i="2"/>
  <c r="AA127" i="2"/>
  <c r="X127" i="2"/>
  <c r="W127" i="2"/>
  <c r="Q127" i="2"/>
  <c r="P127" i="2"/>
  <c r="O127" i="2"/>
  <c r="N127" i="2"/>
  <c r="L127" i="2"/>
  <c r="K127" i="2"/>
  <c r="J127" i="2"/>
  <c r="I127" i="2"/>
  <c r="H127" i="2"/>
  <c r="G127" i="2"/>
  <c r="F127" i="2"/>
  <c r="E127" i="2"/>
  <c r="AP126" i="2"/>
  <c r="AO126" i="2"/>
  <c r="AM126" i="2"/>
  <c r="AL126" i="2"/>
  <c r="AJ126" i="2"/>
  <c r="AI126" i="2"/>
  <c r="AF126" i="2"/>
  <c r="AE126" i="2"/>
  <c r="AB126" i="2"/>
  <c r="AA126" i="2"/>
  <c r="X126" i="2"/>
  <c r="W126" i="2"/>
  <c r="Q126" i="2"/>
  <c r="P126" i="2"/>
  <c r="O126" i="2"/>
  <c r="N126" i="2"/>
  <c r="L126" i="2"/>
  <c r="K126" i="2"/>
  <c r="J126" i="2"/>
  <c r="I126" i="2"/>
  <c r="H126" i="2"/>
  <c r="G126" i="2"/>
  <c r="F126" i="2"/>
  <c r="E126" i="2"/>
  <c r="AP125" i="2"/>
  <c r="AO125" i="2"/>
  <c r="AM125" i="2"/>
  <c r="AL125" i="2"/>
  <c r="AJ125" i="2"/>
  <c r="AI125" i="2"/>
  <c r="AF125" i="2"/>
  <c r="AE125" i="2"/>
  <c r="AB125" i="2"/>
  <c r="AA125" i="2"/>
  <c r="X125" i="2"/>
  <c r="W125" i="2"/>
  <c r="Q125" i="2"/>
  <c r="P125" i="2"/>
  <c r="O125" i="2"/>
  <c r="N125" i="2"/>
  <c r="L125" i="2"/>
  <c r="K125" i="2"/>
  <c r="J125" i="2"/>
  <c r="I125" i="2"/>
  <c r="H125" i="2"/>
  <c r="G125" i="2"/>
  <c r="F125" i="2"/>
  <c r="E125" i="2"/>
  <c r="AP124" i="2"/>
  <c r="AO124" i="2"/>
  <c r="AM124" i="2"/>
  <c r="AL124" i="2"/>
  <c r="AJ124" i="2"/>
  <c r="AI124" i="2"/>
  <c r="AF124" i="2"/>
  <c r="AE124" i="2"/>
  <c r="AB124" i="2"/>
  <c r="AA124" i="2"/>
  <c r="X124" i="2"/>
  <c r="W124" i="2"/>
  <c r="Q124" i="2"/>
  <c r="P124" i="2"/>
  <c r="O124" i="2"/>
  <c r="N124" i="2"/>
  <c r="L124" i="2"/>
  <c r="K124" i="2"/>
  <c r="J124" i="2"/>
  <c r="I124" i="2"/>
  <c r="H124" i="2"/>
  <c r="G124" i="2"/>
  <c r="F124" i="2"/>
  <c r="E124" i="2"/>
  <c r="AP123" i="2"/>
  <c r="AO123" i="2"/>
  <c r="AM123" i="2"/>
  <c r="AL123" i="2"/>
  <c r="AJ123" i="2"/>
  <c r="AI123" i="2"/>
  <c r="AF123" i="2"/>
  <c r="AE123" i="2"/>
  <c r="AB123" i="2"/>
  <c r="AA123" i="2"/>
  <c r="X123" i="2"/>
  <c r="W123" i="2"/>
  <c r="Q123" i="2"/>
  <c r="P123" i="2"/>
  <c r="O123" i="2"/>
  <c r="N123" i="2"/>
  <c r="L123" i="2"/>
  <c r="K123" i="2"/>
  <c r="J123" i="2"/>
  <c r="I123" i="2"/>
  <c r="H123" i="2"/>
  <c r="G123" i="2"/>
  <c r="F123" i="2"/>
  <c r="E123" i="2"/>
  <c r="AP122" i="2"/>
  <c r="AO122" i="2"/>
  <c r="AM122" i="2"/>
  <c r="AL122" i="2"/>
  <c r="AJ122" i="2"/>
  <c r="AI122" i="2"/>
  <c r="AF122" i="2"/>
  <c r="AE122" i="2"/>
  <c r="AB122" i="2"/>
  <c r="AA122" i="2"/>
  <c r="X122" i="2"/>
  <c r="W122" i="2"/>
  <c r="Q122" i="2"/>
  <c r="P122" i="2"/>
  <c r="O122" i="2"/>
  <c r="N122" i="2"/>
  <c r="L122" i="2"/>
  <c r="K122" i="2"/>
  <c r="J122" i="2"/>
  <c r="I122" i="2"/>
  <c r="H122" i="2"/>
  <c r="G122" i="2"/>
  <c r="F122" i="2"/>
  <c r="E122" i="2"/>
  <c r="AP121" i="2"/>
  <c r="AO121" i="2"/>
  <c r="AM121" i="2"/>
  <c r="AL121" i="2"/>
  <c r="AJ121" i="2"/>
  <c r="AI121" i="2"/>
  <c r="AF121" i="2"/>
  <c r="AE121" i="2"/>
  <c r="AB121" i="2"/>
  <c r="AA121" i="2"/>
  <c r="X121" i="2"/>
  <c r="W121" i="2"/>
  <c r="Q121" i="2"/>
  <c r="P121" i="2"/>
  <c r="O121" i="2"/>
  <c r="L121" i="2"/>
  <c r="K121" i="2"/>
  <c r="J121" i="2"/>
  <c r="I121" i="2"/>
  <c r="H121" i="2"/>
  <c r="G121" i="2"/>
  <c r="F121" i="2"/>
  <c r="E121" i="2"/>
  <c r="AP120" i="2"/>
  <c r="AO120" i="2"/>
  <c r="AM120" i="2"/>
  <c r="AL120" i="2"/>
  <c r="AJ120" i="2"/>
  <c r="AI120" i="2"/>
  <c r="AF120" i="2"/>
  <c r="AE120" i="2"/>
  <c r="AB120" i="2"/>
  <c r="AA120" i="2"/>
  <c r="X120" i="2"/>
  <c r="W120" i="2"/>
  <c r="Q120" i="2"/>
  <c r="P120" i="2"/>
  <c r="L120" i="2"/>
  <c r="K120" i="2"/>
  <c r="J120" i="2"/>
  <c r="I120" i="2"/>
  <c r="H120" i="2"/>
  <c r="G120" i="2"/>
  <c r="F120" i="2"/>
  <c r="E120" i="2"/>
  <c r="AP119" i="2"/>
  <c r="AO119" i="2"/>
  <c r="AM119" i="2"/>
  <c r="AL119" i="2"/>
  <c r="AJ119" i="2"/>
  <c r="AI119" i="2"/>
  <c r="AF119" i="2"/>
  <c r="AE119" i="2"/>
  <c r="AB119" i="2"/>
  <c r="AA119" i="2"/>
  <c r="X119" i="2"/>
  <c r="W119" i="2"/>
  <c r="Q119" i="2"/>
  <c r="P119" i="2"/>
  <c r="L119" i="2"/>
  <c r="K119" i="2"/>
  <c r="J119" i="2"/>
  <c r="I119" i="2"/>
  <c r="H119" i="2"/>
  <c r="G119" i="2"/>
  <c r="F119" i="2"/>
  <c r="E119" i="2"/>
  <c r="AP118" i="2"/>
  <c r="AO118" i="2"/>
  <c r="AM118" i="2"/>
  <c r="AL118" i="2"/>
  <c r="AJ118" i="2"/>
  <c r="AI118" i="2"/>
  <c r="AF118" i="2"/>
  <c r="AE118" i="2"/>
  <c r="AB118" i="2"/>
  <c r="AA118" i="2"/>
  <c r="X118" i="2"/>
  <c r="W118" i="2"/>
  <c r="Q118" i="2"/>
  <c r="P118" i="2"/>
  <c r="L118" i="2"/>
  <c r="K118" i="2"/>
  <c r="J118" i="2"/>
  <c r="I118" i="2"/>
  <c r="H118" i="2"/>
  <c r="G118" i="2"/>
  <c r="F118" i="2"/>
  <c r="E118" i="2"/>
  <c r="AP117" i="2"/>
  <c r="AO117" i="2"/>
  <c r="AM117" i="2"/>
  <c r="AL117" i="2"/>
  <c r="AJ117" i="2"/>
  <c r="AI117" i="2"/>
  <c r="AF117" i="2"/>
  <c r="AE117" i="2"/>
  <c r="AB117" i="2"/>
  <c r="AA117" i="2"/>
  <c r="X117" i="2"/>
  <c r="W117" i="2"/>
  <c r="Q117" i="2"/>
  <c r="P117" i="2"/>
  <c r="L117" i="2"/>
  <c r="K117" i="2"/>
  <c r="J117" i="2"/>
  <c r="I117" i="2"/>
  <c r="H117" i="2"/>
  <c r="G117" i="2"/>
  <c r="F117" i="2"/>
  <c r="E117" i="2"/>
  <c r="AP116" i="2"/>
  <c r="AO116" i="2"/>
  <c r="AM116" i="2"/>
  <c r="AL116" i="2"/>
  <c r="AJ116" i="2"/>
  <c r="AI116" i="2"/>
  <c r="AF116" i="2"/>
  <c r="AE116" i="2"/>
  <c r="AB116" i="2"/>
  <c r="AA116" i="2"/>
  <c r="X116" i="2"/>
  <c r="W116" i="2"/>
  <c r="Q116" i="2"/>
  <c r="P116" i="2"/>
  <c r="L116" i="2"/>
  <c r="K116" i="2"/>
  <c r="J116" i="2"/>
  <c r="I116" i="2"/>
  <c r="H116" i="2"/>
  <c r="G116" i="2"/>
  <c r="F116" i="2"/>
  <c r="E116" i="2"/>
  <c r="AP115" i="2"/>
  <c r="AO115" i="2"/>
  <c r="AM115" i="2"/>
  <c r="AL115" i="2"/>
  <c r="AJ115" i="2"/>
  <c r="AI115" i="2"/>
  <c r="AF115" i="2"/>
  <c r="AE115" i="2"/>
  <c r="AB115" i="2"/>
  <c r="AA115" i="2"/>
  <c r="X115" i="2"/>
  <c r="W115" i="2"/>
  <c r="Q115" i="2"/>
  <c r="P115" i="2"/>
  <c r="L115" i="2"/>
  <c r="K115" i="2"/>
  <c r="J115" i="2"/>
  <c r="I115" i="2"/>
  <c r="H115" i="2"/>
  <c r="G115" i="2"/>
  <c r="F115" i="2"/>
  <c r="E115" i="2"/>
  <c r="AP114" i="2"/>
  <c r="AM114" i="2"/>
  <c r="AJ114" i="2"/>
  <c r="AG114" i="2"/>
  <c r="AE114" i="2"/>
  <c r="AB114" i="2"/>
  <c r="AA114" i="2"/>
  <c r="Y114" i="2"/>
  <c r="X114" i="2"/>
  <c r="Q114" i="2"/>
  <c r="P114" i="2"/>
  <c r="O114" i="2"/>
  <c r="N114" i="2"/>
  <c r="L114" i="2"/>
  <c r="K114" i="2"/>
  <c r="J114" i="2"/>
  <c r="I114" i="2"/>
  <c r="H114" i="2"/>
  <c r="G114" i="2"/>
  <c r="F114" i="2"/>
  <c r="E114" i="2"/>
  <c r="AP113" i="2"/>
  <c r="AO113" i="2"/>
  <c r="AM113" i="2"/>
  <c r="AL113" i="2"/>
  <c r="AJ113" i="2"/>
  <c r="AI113" i="2"/>
  <c r="AF113" i="2"/>
  <c r="AE113" i="2"/>
  <c r="AB113" i="2"/>
  <c r="AA113" i="2"/>
  <c r="X113" i="2"/>
  <c r="W113" i="2"/>
  <c r="Q113" i="2"/>
  <c r="P113" i="2"/>
  <c r="L113" i="2"/>
  <c r="K113" i="2"/>
  <c r="J113" i="2"/>
  <c r="I113" i="2"/>
  <c r="H113" i="2"/>
  <c r="G113" i="2"/>
  <c r="F113" i="2"/>
  <c r="E113" i="2"/>
  <c r="AP112" i="2"/>
  <c r="AO112" i="2"/>
  <c r="AM112" i="2"/>
  <c r="AL112" i="2"/>
  <c r="AJ112" i="2"/>
  <c r="AI112" i="2"/>
  <c r="AF112" i="2"/>
  <c r="AE112" i="2"/>
  <c r="AB112" i="2"/>
  <c r="AA112" i="2"/>
  <c r="X112" i="2"/>
  <c r="W112" i="2"/>
  <c r="Q112" i="2"/>
  <c r="P112" i="2"/>
  <c r="L112" i="2"/>
  <c r="K112" i="2"/>
  <c r="J112" i="2"/>
  <c r="I112" i="2"/>
  <c r="H112" i="2"/>
  <c r="G112" i="2"/>
  <c r="F112" i="2"/>
  <c r="E112" i="2"/>
  <c r="AP111" i="2"/>
  <c r="AO111" i="2"/>
  <c r="AM111" i="2"/>
  <c r="AL111" i="2"/>
  <c r="AJ111" i="2"/>
  <c r="AI111" i="2"/>
  <c r="AF111" i="2"/>
  <c r="AE111" i="2"/>
  <c r="AB111" i="2"/>
  <c r="AA111" i="2"/>
  <c r="X111" i="2"/>
  <c r="W111" i="2"/>
  <c r="Q111" i="2"/>
  <c r="P111" i="2"/>
  <c r="O111" i="2"/>
  <c r="N111" i="2"/>
  <c r="L111" i="2"/>
  <c r="K111" i="2"/>
  <c r="J111" i="2"/>
  <c r="I111" i="2"/>
  <c r="H111" i="2"/>
  <c r="G111" i="2"/>
  <c r="F111" i="2"/>
  <c r="E111" i="2"/>
  <c r="AP110" i="2"/>
  <c r="AO110" i="2"/>
  <c r="AM110" i="2"/>
  <c r="AL110" i="2"/>
  <c r="AJ110" i="2"/>
  <c r="AI110" i="2"/>
  <c r="AF110" i="2"/>
  <c r="AE110" i="2"/>
  <c r="AB110" i="2"/>
  <c r="AA110" i="2"/>
  <c r="X110" i="2"/>
  <c r="W110" i="2"/>
  <c r="Q110" i="2"/>
  <c r="P110" i="2"/>
  <c r="O110" i="2"/>
  <c r="N110" i="2"/>
  <c r="L110" i="2"/>
  <c r="K110" i="2"/>
  <c r="J110" i="2"/>
  <c r="I110" i="2"/>
  <c r="H110" i="2"/>
  <c r="G110" i="2"/>
  <c r="F110" i="2"/>
  <c r="E110" i="2"/>
  <c r="AP109" i="2"/>
  <c r="AO109" i="2"/>
  <c r="AM109" i="2"/>
  <c r="AL109" i="2"/>
  <c r="AJ109" i="2"/>
  <c r="AI109" i="2"/>
  <c r="AF109" i="2"/>
  <c r="AE109" i="2"/>
  <c r="AB109" i="2"/>
  <c r="AA109" i="2"/>
  <c r="X109" i="2"/>
  <c r="W109" i="2"/>
  <c r="Q109" i="2"/>
  <c r="P109" i="2"/>
  <c r="O109" i="2"/>
  <c r="N109" i="2"/>
  <c r="L109" i="2"/>
  <c r="K109" i="2"/>
  <c r="J109" i="2"/>
  <c r="I109" i="2"/>
  <c r="H109" i="2"/>
  <c r="G109" i="2"/>
  <c r="F109" i="2"/>
  <c r="E109" i="2"/>
  <c r="AP108" i="2"/>
  <c r="AO108" i="2"/>
  <c r="AM108" i="2"/>
  <c r="AL108" i="2"/>
  <c r="AJ108" i="2"/>
  <c r="AI108" i="2"/>
  <c r="AF108" i="2"/>
  <c r="AE108" i="2"/>
  <c r="AB108" i="2"/>
  <c r="AA108" i="2"/>
  <c r="X108" i="2"/>
  <c r="W108" i="2"/>
  <c r="Q108" i="2"/>
  <c r="P108" i="2"/>
  <c r="L108" i="2"/>
  <c r="K108" i="2"/>
  <c r="J108" i="2"/>
  <c r="I108" i="2"/>
  <c r="H108" i="2"/>
  <c r="G108" i="2"/>
  <c r="F108" i="2"/>
  <c r="E108" i="2"/>
  <c r="AP107" i="2"/>
  <c r="AO107" i="2"/>
  <c r="AM107" i="2"/>
  <c r="AL107" i="2"/>
  <c r="AJ107" i="2"/>
  <c r="AI107" i="2"/>
  <c r="AF107" i="2"/>
  <c r="AE107" i="2"/>
  <c r="AB107" i="2"/>
  <c r="AA107" i="2"/>
  <c r="X107" i="2"/>
  <c r="W107" i="2"/>
  <c r="Q107" i="2"/>
  <c r="P107" i="2"/>
  <c r="L107" i="2"/>
  <c r="K107" i="2"/>
  <c r="J107" i="2"/>
  <c r="I107" i="2"/>
  <c r="H107" i="2"/>
  <c r="G107" i="2"/>
  <c r="F107" i="2"/>
  <c r="E107" i="2"/>
  <c r="AP106" i="2"/>
  <c r="AO106" i="2"/>
  <c r="AM106" i="2"/>
  <c r="AL106" i="2"/>
  <c r="AJ106" i="2"/>
  <c r="AI106" i="2"/>
  <c r="AF106" i="2"/>
  <c r="AE106" i="2"/>
  <c r="AB106" i="2"/>
  <c r="AA106" i="2"/>
  <c r="X106" i="2"/>
  <c r="W106" i="2"/>
  <c r="Q106" i="2"/>
  <c r="P106" i="2"/>
  <c r="L106" i="2"/>
  <c r="K106" i="2"/>
  <c r="J106" i="2"/>
  <c r="I106" i="2"/>
  <c r="H106" i="2"/>
  <c r="G106" i="2"/>
  <c r="F106" i="2"/>
  <c r="E106" i="2"/>
  <c r="AP105" i="2"/>
  <c r="AO105" i="2"/>
  <c r="AM105" i="2"/>
  <c r="AL105" i="2"/>
  <c r="AJ105" i="2"/>
  <c r="AI105" i="2"/>
  <c r="AF105" i="2"/>
  <c r="AE105" i="2"/>
  <c r="AB105" i="2"/>
  <c r="AA105" i="2"/>
  <c r="X105" i="2"/>
  <c r="W105" i="2"/>
  <c r="Q105" i="2"/>
  <c r="P105" i="2"/>
  <c r="L105" i="2"/>
  <c r="K105" i="2"/>
  <c r="J105" i="2"/>
  <c r="I105" i="2"/>
  <c r="H105" i="2"/>
  <c r="G105" i="2"/>
  <c r="F105" i="2"/>
  <c r="E105" i="2"/>
  <c r="AP104" i="2"/>
  <c r="AO104" i="2"/>
  <c r="AM104" i="2"/>
  <c r="AL104" i="2"/>
  <c r="AJ104" i="2"/>
  <c r="AI104" i="2"/>
  <c r="AF104" i="2"/>
  <c r="AE104" i="2"/>
  <c r="AB104" i="2"/>
  <c r="AA104" i="2"/>
  <c r="X104" i="2"/>
  <c r="W104" i="2"/>
  <c r="Q104" i="2"/>
  <c r="P104" i="2"/>
  <c r="L104" i="2"/>
  <c r="K104" i="2"/>
  <c r="J104" i="2"/>
  <c r="I104" i="2"/>
  <c r="H104" i="2"/>
  <c r="G104" i="2"/>
  <c r="F104" i="2"/>
  <c r="E104" i="2"/>
  <c r="AP103" i="2"/>
  <c r="AO103" i="2"/>
  <c r="AM103" i="2"/>
  <c r="AL103" i="2"/>
  <c r="AJ103" i="2"/>
  <c r="AI103" i="2"/>
  <c r="AF103" i="2"/>
  <c r="AE103" i="2"/>
  <c r="AB103" i="2"/>
  <c r="AA103" i="2"/>
  <c r="X103" i="2"/>
  <c r="W103" i="2"/>
  <c r="Q103" i="2"/>
  <c r="P103" i="2"/>
  <c r="L103" i="2"/>
  <c r="K103" i="2"/>
  <c r="J103" i="2"/>
  <c r="I103" i="2"/>
  <c r="H103" i="2"/>
  <c r="G103" i="2"/>
  <c r="F103" i="2"/>
  <c r="E103" i="2"/>
  <c r="AP102" i="2"/>
  <c r="AO102" i="2"/>
  <c r="AM102" i="2"/>
  <c r="AL102" i="2"/>
  <c r="AJ102" i="2"/>
  <c r="AI102" i="2"/>
  <c r="AF102" i="2"/>
  <c r="AE102" i="2"/>
  <c r="AB102" i="2"/>
  <c r="AA102" i="2"/>
  <c r="X102" i="2"/>
  <c r="W102" i="2"/>
  <c r="Q102" i="2"/>
  <c r="P102" i="2"/>
  <c r="O102" i="2"/>
  <c r="N102" i="2"/>
  <c r="L102" i="2"/>
  <c r="K102" i="2"/>
  <c r="J102" i="2"/>
  <c r="I102" i="2"/>
  <c r="H102" i="2"/>
  <c r="G102" i="2"/>
  <c r="F102" i="2"/>
  <c r="E102" i="2"/>
  <c r="AP101" i="2"/>
  <c r="AO101" i="2"/>
  <c r="AM101" i="2"/>
  <c r="AL101" i="2"/>
  <c r="AJ101" i="2"/>
  <c r="AI101" i="2"/>
  <c r="AF101" i="2"/>
  <c r="AE101" i="2"/>
  <c r="AB101" i="2"/>
  <c r="AA101" i="2"/>
  <c r="X101" i="2"/>
  <c r="W101" i="2"/>
  <c r="Q101" i="2"/>
  <c r="P101" i="2"/>
  <c r="O101" i="2"/>
  <c r="N101" i="2"/>
  <c r="L101" i="2"/>
  <c r="K101" i="2"/>
  <c r="J101" i="2"/>
  <c r="I101" i="2"/>
  <c r="H101" i="2"/>
  <c r="G101" i="2"/>
  <c r="F101" i="2"/>
  <c r="E101" i="2"/>
  <c r="AP100" i="2"/>
  <c r="AO100" i="2"/>
  <c r="AM100" i="2"/>
  <c r="AL100" i="2"/>
  <c r="AJ100" i="2"/>
  <c r="AI100" i="2"/>
  <c r="AF100" i="2"/>
  <c r="AE100" i="2"/>
  <c r="AB100" i="2"/>
  <c r="AA100" i="2"/>
  <c r="X100" i="2"/>
  <c r="W100" i="2"/>
  <c r="Q100" i="2"/>
  <c r="P100" i="2"/>
  <c r="L100" i="2"/>
  <c r="K100" i="2"/>
  <c r="J100" i="2"/>
  <c r="I100" i="2"/>
  <c r="H100" i="2"/>
  <c r="G100" i="2"/>
  <c r="F100" i="2"/>
  <c r="E100" i="2"/>
  <c r="AP99" i="2"/>
  <c r="AO99" i="2"/>
  <c r="AM99" i="2"/>
  <c r="AL99" i="2"/>
  <c r="AJ99" i="2"/>
  <c r="AI99" i="2"/>
  <c r="AF99" i="2"/>
  <c r="AE99" i="2"/>
  <c r="AB99" i="2"/>
  <c r="AA99" i="2"/>
  <c r="Y99" i="2"/>
  <c r="X99" i="2"/>
  <c r="W99" i="2"/>
  <c r="Q99" i="2"/>
  <c r="P99" i="2"/>
  <c r="L99" i="2"/>
  <c r="K99" i="2"/>
  <c r="J99" i="2"/>
  <c r="I99" i="2"/>
  <c r="H99" i="2"/>
  <c r="G99" i="2"/>
  <c r="F99" i="2"/>
  <c r="E99" i="2"/>
  <c r="AP98" i="2"/>
  <c r="AO98" i="2"/>
  <c r="AM98" i="2"/>
  <c r="AL98" i="2"/>
  <c r="AJ98" i="2"/>
  <c r="AI98" i="2"/>
  <c r="AG98" i="2"/>
  <c r="AF98" i="2"/>
  <c r="AE98" i="2"/>
  <c r="AB98" i="2"/>
  <c r="AA98" i="2"/>
  <c r="X98" i="2"/>
  <c r="W98" i="2"/>
  <c r="Q98" i="2"/>
  <c r="P98" i="2"/>
  <c r="L98" i="2"/>
  <c r="K98" i="2"/>
  <c r="J98" i="2"/>
  <c r="I98" i="2"/>
  <c r="H98" i="2"/>
  <c r="G98" i="2"/>
  <c r="F98" i="2"/>
  <c r="E98" i="2"/>
  <c r="AP97" i="2"/>
  <c r="AO97" i="2"/>
  <c r="AM97" i="2"/>
  <c r="AL97" i="2"/>
  <c r="AJ97" i="2"/>
  <c r="AI97" i="2"/>
  <c r="AF97" i="2"/>
  <c r="AE97" i="2"/>
  <c r="AB97" i="2"/>
  <c r="AA97" i="2"/>
  <c r="Y97" i="2"/>
  <c r="X97" i="2"/>
  <c r="W97" i="2"/>
  <c r="Q97" i="2"/>
  <c r="P97" i="2"/>
  <c r="L97" i="2"/>
  <c r="K97" i="2"/>
  <c r="J97" i="2"/>
  <c r="I97" i="2"/>
  <c r="H97" i="2"/>
  <c r="G97" i="2"/>
  <c r="F97" i="2"/>
  <c r="E97" i="2"/>
  <c r="AP96" i="2"/>
  <c r="AO96" i="2"/>
  <c r="AM96" i="2"/>
  <c r="AL96" i="2"/>
  <c r="AJ96" i="2"/>
  <c r="AI96" i="2"/>
  <c r="AG96" i="2"/>
  <c r="AF96" i="2"/>
  <c r="AE96" i="2"/>
  <c r="AB96" i="2"/>
  <c r="AA96" i="2"/>
  <c r="X96" i="2"/>
  <c r="W96" i="2"/>
  <c r="Q96" i="2"/>
  <c r="P96" i="2"/>
  <c r="L96" i="2"/>
  <c r="K96" i="2"/>
  <c r="J96" i="2"/>
  <c r="I96" i="2"/>
  <c r="H96" i="2"/>
  <c r="G96" i="2"/>
  <c r="F96" i="2"/>
  <c r="E96" i="2"/>
  <c r="AP95" i="2"/>
  <c r="AO95" i="2"/>
  <c r="AM95" i="2"/>
  <c r="AL95" i="2"/>
  <c r="AJ95" i="2"/>
  <c r="AI95" i="2"/>
  <c r="AF95" i="2"/>
  <c r="AE95" i="2"/>
  <c r="AB95" i="2"/>
  <c r="AA95" i="2"/>
  <c r="Y95" i="2"/>
  <c r="X95" i="2"/>
  <c r="W95" i="2"/>
  <c r="Q95" i="2"/>
  <c r="P95" i="2"/>
  <c r="L95" i="2"/>
  <c r="K95" i="2"/>
  <c r="J95" i="2"/>
  <c r="I95" i="2"/>
  <c r="H95" i="2"/>
  <c r="G95" i="2"/>
  <c r="F95" i="2"/>
  <c r="E95" i="2"/>
  <c r="AP94" i="2"/>
  <c r="AO94" i="2"/>
  <c r="AM94" i="2"/>
  <c r="AL94" i="2"/>
  <c r="AJ94" i="2"/>
  <c r="AI94" i="2"/>
  <c r="AG94" i="2"/>
  <c r="AF94" i="2"/>
  <c r="AE94" i="2"/>
  <c r="AB94" i="2"/>
  <c r="AA94" i="2"/>
  <c r="X94" i="2"/>
  <c r="W94" i="2"/>
  <c r="Q94" i="2"/>
  <c r="P94" i="2"/>
  <c r="L94" i="2"/>
  <c r="K94" i="2"/>
  <c r="J94" i="2"/>
  <c r="I94" i="2"/>
  <c r="H94" i="2"/>
  <c r="G94" i="2"/>
  <c r="F94" i="2"/>
  <c r="E94" i="2"/>
  <c r="AP93" i="2"/>
  <c r="AO93" i="2"/>
  <c r="AM93" i="2"/>
  <c r="AL93" i="2"/>
  <c r="AJ93" i="2"/>
  <c r="AI93" i="2"/>
  <c r="AF93" i="2"/>
  <c r="AE93" i="2"/>
  <c r="AB93" i="2"/>
  <c r="AA93" i="2"/>
  <c r="Y93" i="2"/>
  <c r="X93" i="2"/>
  <c r="W93" i="2"/>
  <c r="Q93" i="2"/>
  <c r="P93" i="2"/>
  <c r="L93" i="2"/>
  <c r="K93" i="2"/>
  <c r="J93" i="2"/>
  <c r="I93" i="2"/>
  <c r="H93" i="2"/>
  <c r="G93" i="2"/>
  <c r="F93" i="2"/>
  <c r="E93" i="2"/>
  <c r="AP92" i="2"/>
  <c r="AO92" i="2"/>
  <c r="AM92" i="2"/>
  <c r="AL92" i="2"/>
  <c r="AJ92" i="2"/>
  <c r="AI92" i="2"/>
  <c r="AG92" i="2"/>
  <c r="AF92" i="2"/>
  <c r="AE92" i="2"/>
  <c r="AB92" i="2"/>
  <c r="AA92" i="2"/>
  <c r="X92" i="2"/>
  <c r="W92" i="2"/>
  <c r="Q92" i="2"/>
  <c r="P92" i="2"/>
  <c r="L92" i="2"/>
  <c r="K92" i="2"/>
  <c r="J92" i="2"/>
  <c r="I92" i="2"/>
  <c r="H92" i="2"/>
  <c r="G92" i="2"/>
  <c r="F92" i="2"/>
  <c r="E92" i="2"/>
  <c r="AP91" i="2"/>
  <c r="AO91" i="2"/>
  <c r="AM91" i="2"/>
  <c r="AL91" i="2"/>
  <c r="AJ91" i="2"/>
  <c r="AI91" i="2"/>
  <c r="AG91" i="2"/>
  <c r="AF91" i="2"/>
  <c r="AE91" i="2"/>
  <c r="AB91" i="2"/>
  <c r="AA91" i="2"/>
  <c r="Y91" i="2"/>
  <c r="X91" i="2"/>
  <c r="W91" i="2"/>
  <c r="Q91" i="2"/>
  <c r="P91" i="2"/>
  <c r="L91" i="2"/>
  <c r="K91" i="2"/>
  <c r="J91" i="2"/>
  <c r="I91" i="2"/>
  <c r="H91" i="2"/>
  <c r="G91" i="2"/>
  <c r="F91" i="2"/>
  <c r="E91" i="2"/>
  <c r="AP90" i="2"/>
  <c r="AO90" i="2"/>
  <c r="AM90" i="2"/>
  <c r="AL90" i="2"/>
  <c r="AJ90" i="2"/>
  <c r="AI90" i="2"/>
  <c r="AF90" i="2"/>
  <c r="AE90" i="2"/>
  <c r="AB90" i="2"/>
  <c r="AA90" i="2"/>
  <c r="Y90" i="2"/>
  <c r="X90" i="2"/>
  <c r="W90" i="2"/>
  <c r="Q90" i="2"/>
  <c r="P90" i="2"/>
  <c r="O90" i="2"/>
  <c r="N90" i="2"/>
  <c r="L90" i="2"/>
  <c r="K90" i="2"/>
  <c r="J90" i="2"/>
  <c r="I90" i="2"/>
  <c r="H90" i="2"/>
  <c r="G90" i="2"/>
  <c r="F90" i="2"/>
  <c r="E90" i="2"/>
  <c r="AP89" i="2"/>
  <c r="AO89" i="2"/>
  <c r="AM89" i="2"/>
  <c r="AL89" i="2"/>
  <c r="AJ89" i="2"/>
  <c r="AI89" i="2"/>
  <c r="AG89" i="2"/>
  <c r="AF89" i="2"/>
  <c r="AE89" i="2"/>
  <c r="AB89" i="2"/>
  <c r="AA89" i="2"/>
  <c r="X89" i="2"/>
  <c r="W89" i="2"/>
  <c r="Q89" i="2"/>
  <c r="P89" i="2"/>
  <c r="O89" i="2"/>
  <c r="N89" i="2"/>
  <c r="L89" i="2"/>
  <c r="K89" i="2"/>
  <c r="J89" i="2"/>
  <c r="I89" i="2"/>
  <c r="H89" i="2"/>
  <c r="G89" i="2"/>
  <c r="F89" i="2"/>
  <c r="E89" i="2"/>
  <c r="AP88" i="2"/>
  <c r="AO88" i="2"/>
  <c r="AM88" i="2"/>
  <c r="AL88" i="2"/>
  <c r="AJ88" i="2"/>
  <c r="AI88" i="2"/>
  <c r="AF88" i="2"/>
  <c r="AE88" i="2"/>
  <c r="AB88" i="2"/>
  <c r="AA88" i="2"/>
  <c r="Y88" i="2"/>
  <c r="X88" i="2"/>
  <c r="W88" i="2"/>
  <c r="Q88" i="2"/>
  <c r="P88" i="2"/>
  <c r="O88" i="2"/>
  <c r="N88" i="2"/>
  <c r="L88" i="2"/>
  <c r="K88" i="2"/>
  <c r="J88" i="2"/>
  <c r="I88" i="2"/>
  <c r="H88" i="2"/>
  <c r="G88" i="2"/>
  <c r="F88" i="2"/>
  <c r="E88" i="2"/>
  <c r="AP87" i="2"/>
  <c r="AO87" i="2"/>
  <c r="AM87" i="2"/>
  <c r="AL87" i="2"/>
  <c r="AJ87" i="2"/>
  <c r="AI87" i="2"/>
  <c r="AG87" i="2"/>
  <c r="AF87" i="2"/>
  <c r="AE87" i="2"/>
  <c r="AB87" i="2"/>
  <c r="AA87" i="2"/>
  <c r="X87" i="2"/>
  <c r="W87" i="2"/>
  <c r="Q87" i="2"/>
  <c r="P87" i="2"/>
  <c r="O87" i="2"/>
  <c r="N87" i="2"/>
  <c r="L87" i="2"/>
  <c r="K87" i="2"/>
  <c r="J87" i="2"/>
  <c r="I87" i="2"/>
  <c r="H87" i="2"/>
  <c r="G87" i="2"/>
  <c r="F87" i="2"/>
  <c r="E87" i="2"/>
  <c r="AP86" i="2"/>
  <c r="AO86" i="2"/>
  <c r="AM86" i="2"/>
  <c r="AL86" i="2"/>
  <c r="AJ86" i="2"/>
  <c r="AI86" i="2"/>
  <c r="AF86" i="2"/>
  <c r="AE86" i="2"/>
  <c r="AB86" i="2"/>
  <c r="AA86" i="2"/>
  <c r="Y86" i="2"/>
  <c r="X86" i="2"/>
  <c r="W86" i="2"/>
  <c r="Q86" i="2"/>
  <c r="P86" i="2"/>
  <c r="O86" i="2"/>
  <c r="N86" i="2"/>
  <c r="L86" i="2"/>
  <c r="K86" i="2"/>
  <c r="J86" i="2"/>
  <c r="I86" i="2"/>
  <c r="H86" i="2"/>
  <c r="G86" i="2"/>
  <c r="F86" i="2"/>
  <c r="E86" i="2"/>
  <c r="AP85" i="2"/>
  <c r="AO85" i="2"/>
  <c r="AM85" i="2"/>
  <c r="AL85" i="2"/>
  <c r="AJ85" i="2"/>
  <c r="AI85" i="2"/>
  <c r="AG85" i="2"/>
  <c r="AF85" i="2"/>
  <c r="AE85" i="2"/>
  <c r="AB85" i="2"/>
  <c r="AA85" i="2"/>
  <c r="X85" i="2"/>
  <c r="W85" i="2"/>
  <c r="Q85" i="2"/>
  <c r="P85" i="2"/>
  <c r="L85" i="2"/>
  <c r="K85" i="2"/>
  <c r="J85" i="2"/>
  <c r="I85" i="2"/>
  <c r="H85" i="2"/>
  <c r="G85" i="2"/>
  <c r="F85" i="2"/>
  <c r="E85" i="2"/>
  <c r="AP84" i="2"/>
  <c r="AO84" i="2"/>
  <c r="AM84" i="2"/>
  <c r="AL84" i="2"/>
  <c r="AJ84" i="2"/>
  <c r="AI84" i="2"/>
  <c r="AF84" i="2"/>
  <c r="AE84" i="2"/>
  <c r="AB84" i="2"/>
  <c r="AA84" i="2"/>
  <c r="Y84" i="2"/>
  <c r="X84" i="2"/>
  <c r="W84" i="2"/>
  <c r="Q84" i="2"/>
  <c r="P84" i="2"/>
  <c r="O84" i="2"/>
  <c r="N84" i="2"/>
  <c r="L84" i="2"/>
  <c r="K84" i="2"/>
  <c r="J84" i="2"/>
  <c r="I84" i="2"/>
  <c r="H84" i="2"/>
  <c r="G84" i="2"/>
  <c r="F84" i="2"/>
  <c r="E84" i="2"/>
  <c r="AP83" i="2"/>
  <c r="AO83" i="2"/>
  <c r="AM83" i="2"/>
  <c r="AL83" i="2"/>
  <c r="AJ83" i="2"/>
  <c r="AI83" i="2"/>
  <c r="AG83" i="2"/>
  <c r="AF83" i="2"/>
  <c r="AE83" i="2"/>
  <c r="AB83" i="2"/>
  <c r="AA83" i="2"/>
  <c r="X83" i="2"/>
  <c r="W83" i="2"/>
  <c r="Q83" i="2"/>
  <c r="P83" i="2"/>
  <c r="L83" i="2"/>
  <c r="K83" i="2"/>
  <c r="J83" i="2"/>
  <c r="I83" i="2"/>
  <c r="H83" i="2"/>
  <c r="G83" i="2"/>
  <c r="F83" i="2"/>
  <c r="E83" i="2"/>
  <c r="AP82" i="2"/>
  <c r="AO82" i="2"/>
  <c r="AM82" i="2"/>
  <c r="AL82" i="2"/>
  <c r="AJ82" i="2"/>
  <c r="AI82" i="2"/>
  <c r="AF82" i="2"/>
  <c r="AE82" i="2"/>
  <c r="AB82" i="2"/>
  <c r="AA82" i="2"/>
  <c r="Y82" i="2"/>
  <c r="X82" i="2"/>
  <c r="W82" i="2"/>
  <c r="Q82" i="2"/>
  <c r="P82" i="2"/>
  <c r="L82" i="2"/>
  <c r="K82" i="2"/>
  <c r="J82" i="2"/>
  <c r="I82" i="2"/>
  <c r="H82" i="2"/>
  <c r="G82" i="2"/>
  <c r="F82" i="2"/>
  <c r="E82" i="2"/>
  <c r="AP81" i="2"/>
  <c r="AO81" i="2"/>
  <c r="AM81" i="2"/>
  <c r="AL81" i="2"/>
  <c r="AJ81" i="2"/>
  <c r="AI81" i="2"/>
  <c r="AG81" i="2"/>
  <c r="AF81" i="2"/>
  <c r="AE81" i="2"/>
  <c r="AB81" i="2"/>
  <c r="AA81" i="2"/>
  <c r="X81" i="2"/>
  <c r="W81" i="2"/>
  <c r="Q81" i="2"/>
  <c r="P81" i="2"/>
  <c r="L81" i="2"/>
  <c r="K81" i="2"/>
  <c r="J81" i="2"/>
  <c r="I81" i="2"/>
  <c r="H81" i="2"/>
  <c r="G81" i="2"/>
  <c r="F81" i="2"/>
  <c r="E81" i="2"/>
  <c r="AP80" i="2"/>
  <c r="AO80" i="2"/>
  <c r="AM80" i="2"/>
  <c r="AL80" i="2"/>
  <c r="AJ80" i="2"/>
  <c r="AI80" i="2"/>
  <c r="AF80" i="2"/>
  <c r="AE80" i="2"/>
  <c r="AB80" i="2"/>
  <c r="AA80" i="2"/>
  <c r="Y80" i="2"/>
  <c r="X80" i="2"/>
  <c r="W80" i="2"/>
  <c r="Q80" i="2"/>
  <c r="P80" i="2"/>
  <c r="L80" i="2"/>
  <c r="K80" i="2"/>
  <c r="J80" i="2"/>
  <c r="I80" i="2"/>
  <c r="H80" i="2"/>
  <c r="G80" i="2"/>
  <c r="F80" i="2"/>
  <c r="E80" i="2"/>
  <c r="AP79" i="2"/>
  <c r="AO79" i="2"/>
  <c r="AM79" i="2"/>
  <c r="AL79" i="2"/>
  <c r="AJ79" i="2"/>
  <c r="AI79" i="2"/>
  <c r="AG79" i="2"/>
  <c r="AF79" i="2"/>
  <c r="AE79" i="2"/>
  <c r="AB79" i="2"/>
  <c r="AA79" i="2"/>
  <c r="X79" i="2"/>
  <c r="W79" i="2"/>
  <c r="Q79" i="2"/>
  <c r="P79" i="2"/>
  <c r="L79" i="2"/>
  <c r="K79" i="2"/>
  <c r="J79" i="2"/>
  <c r="I79" i="2"/>
  <c r="H79" i="2"/>
  <c r="G79" i="2"/>
  <c r="F79" i="2"/>
  <c r="E79" i="2"/>
  <c r="AP78" i="2"/>
  <c r="AO78" i="2"/>
  <c r="AM78" i="2"/>
  <c r="AL78" i="2"/>
  <c r="AJ78" i="2"/>
  <c r="AI78" i="2"/>
  <c r="AF78" i="2"/>
  <c r="AE78" i="2"/>
  <c r="AB78" i="2"/>
  <c r="AA78" i="2"/>
  <c r="Y78" i="2"/>
  <c r="X78" i="2"/>
  <c r="W78" i="2"/>
  <c r="Q78" i="2"/>
  <c r="P78" i="2"/>
  <c r="L78" i="2"/>
  <c r="K78" i="2"/>
  <c r="J78" i="2"/>
  <c r="I78" i="2"/>
  <c r="H78" i="2"/>
  <c r="G78" i="2"/>
  <c r="F78" i="2"/>
  <c r="E78" i="2"/>
  <c r="AP77" i="2"/>
  <c r="AO77" i="2"/>
  <c r="AM77" i="2"/>
  <c r="AL77" i="2"/>
  <c r="AJ77" i="2"/>
  <c r="AI77" i="2"/>
  <c r="AG77" i="2"/>
  <c r="AF77" i="2"/>
  <c r="AE77" i="2"/>
  <c r="AB77" i="2"/>
  <c r="AA77" i="2"/>
  <c r="X77" i="2"/>
  <c r="W77" i="2"/>
  <c r="Q77" i="2"/>
  <c r="P77" i="2"/>
  <c r="L77" i="2"/>
  <c r="K77" i="2"/>
  <c r="J77" i="2"/>
  <c r="I77" i="2"/>
  <c r="H77" i="2"/>
  <c r="G77" i="2"/>
  <c r="F77" i="2"/>
  <c r="E77" i="2"/>
  <c r="AP76" i="2"/>
  <c r="AO76" i="2"/>
  <c r="AM76" i="2"/>
  <c r="AL76" i="2"/>
  <c r="AJ76" i="2"/>
  <c r="AI76" i="2"/>
  <c r="AF76" i="2"/>
  <c r="AE76" i="2"/>
  <c r="AB76" i="2"/>
  <c r="AA76" i="2"/>
  <c r="Y76" i="2"/>
  <c r="X76" i="2"/>
  <c r="W76" i="2"/>
  <c r="Q76" i="2"/>
  <c r="P76" i="2"/>
  <c r="L76" i="2"/>
  <c r="K76" i="2"/>
  <c r="J76" i="2"/>
  <c r="I76" i="2"/>
  <c r="H76" i="2"/>
  <c r="G76" i="2"/>
  <c r="F76" i="2"/>
  <c r="E76" i="2"/>
  <c r="AP75" i="2"/>
  <c r="AO75" i="2"/>
  <c r="AM75" i="2"/>
  <c r="AL75" i="2"/>
  <c r="AJ75" i="2"/>
  <c r="AI75" i="2"/>
  <c r="AG75" i="2"/>
  <c r="AF75" i="2"/>
  <c r="AE75" i="2"/>
  <c r="AB75" i="2"/>
  <c r="AA75" i="2"/>
  <c r="X75" i="2"/>
  <c r="W75" i="2"/>
  <c r="Q75" i="2"/>
  <c r="P75" i="2"/>
  <c r="L75" i="2"/>
  <c r="K75" i="2"/>
  <c r="J75" i="2"/>
  <c r="I75" i="2"/>
  <c r="H75" i="2"/>
  <c r="G75" i="2"/>
  <c r="F75" i="2"/>
  <c r="E75" i="2"/>
  <c r="AP74" i="2"/>
  <c r="AO74" i="2"/>
  <c r="AM74" i="2"/>
  <c r="AL74" i="2"/>
  <c r="AJ74" i="2"/>
  <c r="AI74" i="2"/>
  <c r="AF74" i="2"/>
  <c r="AE74" i="2"/>
  <c r="AB74" i="2"/>
  <c r="AA74" i="2"/>
  <c r="Y74" i="2"/>
  <c r="X74" i="2"/>
  <c r="W74" i="2"/>
  <c r="Q74" i="2"/>
  <c r="P74" i="2"/>
  <c r="O74" i="2"/>
  <c r="N74" i="2"/>
  <c r="L74" i="2"/>
  <c r="K74" i="2"/>
  <c r="J74" i="2"/>
  <c r="I74" i="2"/>
  <c r="H74" i="2"/>
  <c r="G74" i="2"/>
  <c r="F74" i="2"/>
  <c r="E74" i="2"/>
  <c r="AP73" i="2"/>
  <c r="AO73" i="2"/>
  <c r="AM73" i="2"/>
  <c r="AL73" i="2"/>
  <c r="AJ73" i="2"/>
  <c r="AI73" i="2"/>
  <c r="AG73" i="2"/>
  <c r="AF73" i="2"/>
  <c r="AE73" i="2"/>
  <c r="AB73" i="2"/>
  <c r="AA73" i="2"/>
  <c r="X73" i="2"/>
  <c r="W73" i="2"/>
  <c r="Q73" i="2"/>
  <c r="P73" i="2"/>
  <c r="N73" i="2"/>
  <c r="L73" i="2"/>
  <c r="K73" i="2"/>
  <c r="J73" i="2"/>
  <c r="I73" i="2"/>
  <c r="H73" i="2"/>
  <c r="G73" i="2"/>
  <c r="F73" i="2"/>
  <c r="E73" i="2"/>
  <c r="AP72" i="2"/>
  <c r="AO72" i="2"/>
  <c r="AM72" i="2"/>
  <c r="AL72" i="2"/>
  <c r="AJ72" i="2"/>
  <c r="AI72" i="2"/>
  <c r="AF72" i="2"/>
  <c r="AE72" i="2"/>
  <c r="AB72" i="2"/>
  <c r="AA72" i="2"/>
  <c r="X72" i="2"/>
  <c r="W72" i="2"/>
  <c r="Q72" i="2"/>
  <c r="P72" i="2"/>
  <c r="O72" i="2"/>
  <c r="N72" i="2"/>
  <c r="L72" i="2"/>
  <c r="K72" i="2"/>
  <c r="J72" i="2"/>
  <c r="I72" i="2"/>
  <c r="H72" i="2"/>
  <c r="G72" i="2"/>
  <c r="F72" i="2"/>
  <c r="E72" i="2"/>
  <c r="AP71" i="2"/>
  <c r="AO71" i="2"/>
  <c r="AM71" i="2"/>
  <c r="AL71" i="2"/>
  <c r="AJ71" i="2"/>
  <c r="AI71" i="2"/>
  <c r="AF71" i="2"/>
  <c r="AE71" i="2"/>
  <c r="AB71" i="2"/>
  <c r="AA71" i="2"/>
  <c r="X71" i="2"/>
  <c r="W71" i="2"/>
  <c r="Q71" i="2"/>
  <c r="P71" i="2"/>
  <c r="L71" i="2"/>
  <c r="K71" i="2"/>
  <c r="J71" i="2"/>
  <c r="I71" i="2"/>
  <c r="H71" i="2"/>
  <c r="G71" i="2"/>
  <c r="F71" i="2"/>
  <c r="E71" i="2"/>
  <c r="AP70" i="2"/>
  <c r="AO70" i="2"/>
  <c r="AM70" i="2"/>
  <c r="AL70" i="2"/>
  <c r="AJ70" i="2"/>
  <c r="AI70" i="2"/>
  <c r="AF70" i="2"/>
  <c r="AE70" i="2"/>
  <c r="AB70" i="2"/>
  <c r="AA70" i="2"/>
  <c r="X70" i="2"/>
  <c r="W70" i="2"/>
  <c r="Q70" i="2"/>
  <c r="P70" i="2"/>
  <c r="O70" i="2"/>
  <c r="N70" i="2"/>
  <c r="L70" i="2"/>
  <c r="K70" i="2"/>
  <c r="J70" i="2"/>
  <c r="I70" i="2"/>
  <c r="H70" i="2"/>
  <c r="G70" i="2"/>
  <c r="F70" i="2"/>
  <c r="E70" i="2"/>
  <c r="AP69" i="2"/>
  <c r="AO69" i="2"/>
  <c r="AM69" i="2"/>
  <c r="AL69" i="2"/>
  <c r="AJ69" i="2"/>
  <c r="AI69" i="2"/>
  <c r="AF69" i="2"/>
  <c r="AE69" i="2"/>
  <c r="AB69" i="2"/>
  <c r="AA69" i="2"/>
  <c r="X69" i="2"/>
  <c r="W69" i="2"/>
  <c r="Q69" i="2"/>
  <c r="P69" i="2"/>
  <c r="L69" i="2"/>
  <c r="K69" i="2"/>
  <c r="J69" i="2"/>
  <c r="I69" i="2"/>
  <c r="H69" i="2"/>
  <c r="G69" i="2"/>
  <c r="F69" i="2"/>
  <c r="E69" i="2"/>
  <c r="AP68" i="2"/>
  <c r="AO68" i="2"/>
  <c r="AM68" i="2"/>
  <c r="AL68" i="2"/>
  <c r="AJ68" i="2"/>
  <c r="AI68" i="2"/>
  <c r="AF68" i="2"/>
  <c r="AE68" i="2"/>
  <c r="AB68" i="2"/>
  <c r="AA68" i="2"/>
  <c r="X68" i="2"/>
  <c r="W68" i="2"/>
  <c r="Q68" i="2"/>
  <c r="P68" i="2"/>
  <c r="L68" i="2"/>
  <c r="K68" i="2"/>
  <c r="J68" i="2"/>
  <c r="I68" i="2"/>
  <c r="H68" i="2"/>
  <c r="G68" i="2"/>
  <c r="F68" i="2"/>
  <c r="E68" i="2"/>
  <c r="AP67" i="2"/>
  <c r="AO67" i="2"/>
  <c r="AM67" i="2"/>
  <c r="AL67" i="2"/>
  <c r="AJ67" i="2"/>
  <c r="AI67" i="2"/>
  <c r="AF67" i="2"/>
  <c r="AE67" i="2"/>
  <c r="AB67" i="2"/>
  <c r="AA67" i="2"/>
  <c r="X67" i="2"/>
  <c r="W67" i="2"/>
  <c r="Q67" i="2"/>
  <c r="P67" i="2"/>
  <c r="L67" i="2"/>
  <c r="K67" i="2"/>
  <c r="J67" i="2"/>
  <c r="I67" i="2"/>
  <c r="H67" i="2"/>
  <c r="G67" i="2"/>
  <c r="F67" i="2"/>
  <c r="E67" i="2"/>
  <c r="AP66" i="2"/>
  <c r="AO66" i="2"/>
  <c r="AM66" i="2"/>
  <c r="AL66" i="2"/>
  <c r="AJ66" i="2"/>
  <c r="AI66" i="2"/>
  <c r="AF66" i="2"/>
  <c r="AE66" i="2"/>
  <c r="AB66" i="2"/>
  <c r="AA66" i="2"/>
  <c r="X66" i="2"/>
  <c r="W66" i="2"/>
  <c r="Q66" i="2"/>
  <c r="P66" i="2"/>
  <c r="O66" i="2"/>
  <c r="N66" i="2"/>
  <c r="L66" i="2"/>
  <c r="K66" i="2"/>
  <c r="J66" i="2"/>
  <c r="I66" i="2"/>
  <c r="H66" i="2"/>
  <c r="G66" i="2"/>
  <c r="F66" i="2"/>
  <c r="E66" i="2"/>
  <c r="AP65" i="2"/>
  <c r="AO65" i="2"/>
  <c r="AM65" i="2"/>
  <c r="AL65" i="2"/>
  <c r="AJ65" i="2"/>
  <c r="AI65" i="2"/>
  <c r="AF65" i="2"/>
  <c r="AE65" i="2"/>
  <c r="AB65" i="2"/>
  <c r="AA65" i="2"/>
  <c r="X65" i="2"/>
  <c r="W65" i="2"/>
  <c r="Q65" i="2"/>
  <c r="P65" i="2"/>
  <c r="L65" i="2"/>
  <c r="K65" i="2"/>
  <c r="J65" i="2"/>
  <c r="I65" i="2"/>
  <c r="H65" i="2"/>
  <c r="G65" i="2"/>
  <c r="F65" i="2"/>
  <c r="E65" i="2"/>
  <c r="AP64" i="2"/>
  <c r="AO64" i="2"/>
  <c r="AM64" i="2"/>
  <c r="AL64" i="2"/>
  <c r="AJ64" i="2"/>
  <c r="AI64" i="2"/>
  <c r="AF64" i="2"/>
  <c r="AE64" i="2"/>
  <c r="AB64" i="2"/>
  <c r="AA64" i="2"/>
  <c r="X64" i="2"/>
  <c r="W64" i="2"/>
  <c r="Q64" i="2"/>
  <c r="P64" i="2"/>
  <c r="L64" i="2"/>
  <c r="K64" i="2"/>
  <c r="J64" i="2"/>
  <c r="I64" i="2"/>
  <c r="H64" i="2"/>
  <c r="G64" i="2"/>
  <c r="F64" i="2"/>
  <c r="E64" i="2"/>
  <c r="AP63" i="2"/>
  <c r="AO63" i="2"/>
  <c r="AM63" i="2"/>
  <c r="AL63" i="2"/>
  <c r="AJ63" i="2"/>
  <c r="AI63" i="2"/>
  <c r="AF63" i="2"/>
  <c r="AE63" i="2"/>
  <c r="AB63" i="2"/>
  <c r="AA63" i="2"/>
  <c r="X63" i="2"/>
  <c r="W63" i="2"/>
  <c r="Q63" i="2"/>
  <c r="P63" i="2"/>
  <c r="L63" i="2"/>
  <c r="K63" i="2"/>
  <c r="J63" i="2"/>
  <c r="I63" i="2"/>
  <c r="H63" i="2"/>
  <c r="G63" i="2"/>
  <c r="F63" i="2"/>
  <c r="E63" i="2"/>
  <c r="AP62" i="2"/>
  <c r="AO62" i="2"/>
  <c r="AM62" i="2"/>
  <c r="AL62" i="2"/>
  <c r="AJ62" i="2"/>
  <c r="AI62" i="2"/>
  <c r="AF62" i="2"/>
  <c r="AE62" i="2"/>
  <c r="AB62" i="2"/>
  <c r="AA62" i="2"/>
  <c r="X62" i="2"/>
  <c r="W62" i="2"/>
  <c r="Q62" i="2"/>
  <c r="P62" i="2"/>
  <c r="L62" i="2"/>
  <c r="K62" i="2"/>
  <c r="J62" i="2"/>
  <c r="I62" i="2"/>
  <c r="H62" i="2"/>
  <c r="G62" i="2"/>
  <c r="F62" i="2"/>
  <c r="E62" i="2"/>
  <c r="AP61" i="2"/>
  <c r="AO61" i="2"/>
  <c r="AM61" i="2"/>
  <c r="AL61" i="2"/>
  <c r="AJ61" i="2"/>
  <c r="AI61" i="2"/>
  <c r="AF61" i="2"/>
  <c r="AE61" i="2"/>
  <c r="AB61" i="2"/>
  <c r="AA61" i="2"/>
  <c r="X61" i="2"/>
  <c r="W61" i="2"/>
  <c r="Q61" i="2"/>
  <c r="P61" i="2"/>
  <c r="L61" i="2"/>
  <c r="K61" i="2"/>
  <c r="J61" i="2"/>
  <c r="I61" i="2"/>
  <c r="H61" i="2"/>
  <c r="G61" i="2"/>
  <c r="F61" i="2"/>
  <c r="E61" i="2"/>
  <c r="AP60" i="2"/>
  <c r="AO60" i="2"/>
  <c r="AM60" i="2"/>
  <c r="AL60" i="2"/>
  <c r="AJ60" i="2"/>
  <c r="AI60" i="2"/>
  <c r="AF60" i="2"/>
  <c r="AE60" i="2"/>
  <c r="AB60" i="2"/>
  <c r="AA60" i="2"/>
  <c r="X60" i="2"/>
  <c r="W60" i="2"/>
  <c r="Q60" i="2"/>
  <c r="P60" i="2"/>
  <c r="L60" i="2"/>
  <c r="K60" i="2"/>
  <c r="J60" i="2"/>
  <c r="I60" i="2"/>
  <c r="H60" i="2"/>
  <c r="G60" i="2"/>
  <c r="F60" i="2"/>
  <c r="E60" i="2"/>
  <c r="AP59" i="2"/>
  <c r="AO59" i="2"/>
  <c r="AM59" i="2"/>
  <c r="AL59" i="2"/>
  <c r="AJ59" i="2"/>
  <c r="AI59" i="2"/>
  <c r="AF59" i="2"/>
  <c r="AE59" i="2"/>
  <c r="AB59" i="2"/>
  <c r="AA59" i="2"/>
  <c r="X59" i="2"/>
  <c r="W59" i="2"/>
  <c r="Q59" i="2"/>
  <c r="P59" i="2"/>
  <c r="L59" i="2"/>
  <c r="K59" i="2"/>
  <c r="J59" i="2"/>
  <c r="I59" i="2"/>
  <c r="H59" i="2"/>
  <c r="G59" i="2"/>
  <c r="F59" i="2"/>
  <c r="E59" i="2"/>
  <c r="AP58" i="2"/>
  <c r="AO58" i="2"/>
  <c r="AM58" i="2"/>
  <c r="AL58" i="2"/>
  <c r="AJ58" i="2"/>
  <c r="AI58" i="2"/>
  <c r="AF58" i="2"/>
  <c r="AE58" i="2"/>
  <c r="AB58" i="2"/>
  <c r="AA58" i="2"/>
  <c r="X58" i="2"/>
  <c r="W58" i="2"/>
  <c r="Q58" i="2"/>
  <c r="P58" i="2"/>
  <c r="L58" i="2"/>
  <c r="K58" i="2"/>
  <c r="J58" i="2"/>
  <c r="I58" i="2"/>
  <c r="H58" i="2"/>
  <c r="G58" i="2"/>
  <c r="F58" i="2"/>
  <c r="E58" i="2"/>
  <c r="AP57" i="2"/>
  <c r="AO57" i="2"/>
  <c r="AM57" i="2"/>
  <c r="AL57" i="2"/>
  <c r="AJ57" i="2"/>
  <c r="AI57" i="2"/>
  <c r="AF57" i="2"/>
  <c r="AE57" i="2"/>
  <c r="AB57" i="2"/>
  <c r="AA57" i="2"/>
  <c r="X57" i="2"/>
  <c r="W57" i="2"/>
  <c r="Q57" i="2"/>
  <c r="P57" i="2"/>
  <c r="L57" i="2"/>
  <c r="K57" i="2"/>
  <c r="J57" i="2"/>
  <c r="I57" i="2"/>
  <c r="H57" i="2"/>
  <c r="G57" i="2"/>
  <c r="F57" i="2"/>
  <c r="E57" i="2"/>
  <c r="AP56" i="2"/>
  <c r="AO56" i="2"/>
  <c r="AM56" i="2"/>
  <c r="AL56" i="2"/>
  <c r="AJ56" i="2"/>
  <c r="AI56" i="2"/>
  <c r="AF56" i="2"/>
  <c r="AE56" i="2"/>
  <c r="AB56" i="2"/>
  <c r="AA56" i="2"/>
  <c r="X56" i="2"/>
  <c r="W56" i="2"/>
  <c r="Q56" i="2"/>
  <c r="P56" i="2"/>
  <c r="L56" i="2"/>
  <c r="K56" i="2"/>
  <c r="J56" i="2"/>
  <c r="I56" i="2"/>
  <c r="H56" i="2"/>
  <c r="G56" i="2"/>
  <c r="F56" i="2"/>
  <c r="E56" i="2"/>
  <c r="AP55" i="2"/>
  <c r="AO55" i="2"/>
  <c r="AM55" i="2"/>
  <c r="AL55" i="2"/>
  <c r="AJ55" i="2"/>
  <c r="AI55" i="2"/>
  <c r="AF55" i="2"/>
  <c r="AE55" i="2"/>
  <c r="AB55" i="2"/>
  <c r="AA55" i="2"/>
  <c r="X55" i="2"/>
  <c r="W55" i="2"/>
  <c r="Q55" i="2"/>
  <c r="P55" i="2"/>
  <c r="O55" i="2"/>
  <c r="N55" i="2"/>
  <c r="L55" i="2"/>
  <c r="K55" i="2"/>
  <c r="J55" i="2"/>
  <c r="I55" i="2"/>
  <c r="H55" i="2"/>
  <c r="G55" i="2"/>
  <c r="F55" i="2"/>
  <c r="E55" i="2"/>
  <c r="AP54" i="2"/>
  <c r="AO54" i="2"/>
  <c r="AM54" i="2"/>
  <c r="AL54" i="2"/>
  <c r="AJ54" i="2"/>
  <c r="AI54" i="2"/>
  <c r="AF54" i="2"/>
  <c r="AE54" i="2"/>
  <c r="AB54" i="2"/>
  <c r="AA54" i="2"/>
  <c r="X54" i="2"/>
  <c r="W54" i="2"/>
  <c r="Q54" i="2"/>
  <c r="P54" i="2"/>
  <c r="L54" i="2"/>
  <c r="K54" i="2"/>
  <c r="J54" i="2"/>
  <c r="I54" i="2"/>
  <c r="H54" i="2"/>
  <c r="G54" i="2"/>
  <c r="F54" i="2"/>
  <c r="E54" i="2"/>
  <c r="AP53" i="2"/>
  <c r="AO53" i="2"/>
  <c r="AM53" i="2"/>
  <c r="AL53" i="2"/>
  <c r="AJ53" i="2"/>
  <c r="AI53" i="2"/>
  <c r="AF53" i="2"/>
  <c r="AE53" i="2"/>
  <c r="AB53" i="2"/>
  <c r="AA53" i="2"/>
  <c r="X53" i="2"/>
  <c r="W53" i="2"/>
  <c r="Q53" i="2"/>
  <c r="P53" i="2"/>
  <c r="L53" i="2"/>
  <c r="K53" i="2"/>
  <c r="J53" i="2"/>
  <c r="I53" i="2"/>
  <c r="H53" i="2"/>
  <c r="G53" i="2"/>
  <c r="F53" i="2"/>
  <c r="E53" i="2"/>
  <c r="AP52" i="2"/>
  <c r="AO52" i="2"/>
  <c r="AM52" i="2"/>
  <c r="AL52" i="2"/>
  <c r="AJ52" i="2"/>
  <c r="AI52" i="2"/>
  <c r="AF52" i="2"/>
  <c r="AE52" i="2"/>
  <c r="AB52" i="2"/>
  <c r="AA52" i="2"/>
  <c r="X52" i="2"/>
  <c r="W52" i="2"/>
  <c r="Q52" i="2"/>
  <c r="P52" i="2"/>
  <c r="L52" i="2"/>
  <c r="K52" i="2"/>
  <c r="J52" i="2"/>
  <c r="I52" i="2"/>
  <c r="H52" i="2"/>
  <c r="G52" i="2"/>
  <c r="F52" i="2"/>
  <c r="E52" i="2"/>
  <c r="AP51" i="2"/>
  <c r="AO51" i="2"/>
  <c r="AM51" i="2"/>
  <c r="AL51" i="2"/>
  <c r="AJ51" i="2"/>
  <c r="AI51" i="2"/>
  <c r="AF51" i="2"/>
  <c r="AE51" i="2"/>
  <c r="AB51" i="2"/>
  <c r="AA51" i="2"/>
  <c r="X51" i="2"/>
  <c r="W51" i="2"/>
  <c r="Q51" i="2"/>
  <c r="P51" i="2"/>
  <c r="O51" i="2"/>
  <c r="N51" i="2"/>
  <c r="L51" i="2"/>
  <c r="K51" i="2"/>
  <c r="J51" i="2"/>
  <c r="I51" i="2"/>
  <c r="H51" i="2"/>
  <c r="G51" i="2"/>
  <c r="F51" i="2"/>
  <c r="E51" i="2"/>
  <c r="AP50" i="2"/>
  <c r="AO50" i="2"/>
  <c r="AM50" i="2"/>
  <c r="AL50" i="2"/>
  <c r="AJ50" i="2"/>
  <c r="AI50" i="2"/>
  <c r="AF50" i="2"/>
  <c r="AE50" i="2"/>
  <c r="AB50" i="2"/>
  <c r="AA50" i="2"/>
  <c r="X50" i="2"/>
  <c r="W50" i="2"/>
  <c r="Q50" i="2"/>
  <c r="P50" i="2"/>
  <c r="L50" i="2"/>
  <c r="K50" i="2"/>
  <c r="J50" i="2"/>
  <c r="I50" i="2"/>
  <c r="H50" i="2"/>
  <c r="G50" i="2"/>
  <c r="F50" i="2"/>
  <c r="E50" i="2"/>
  <c r="AP49" i="2"/>
  <c r="AO49" i="2"/>
  <c r="AM49" i="2"/>
  <c r="AL49" i="2"/>
  <c r="AJ49" i="2"/>
  <c r="AI49" i="2"/>
  <c r="AF49" i="2"/>
  <c r="AE49" i="2"/>
  <c r="AB49" i="2"/>
  <c r="AA49" i="2"/>
  <c r="X49" i="2"/>
  <c r="W49" i="2"/>
  <c r="Q49" i="2"/>
  <c r="P49" i="2"/>
  <c r="O49" i="2"/>
  <c r="N49" i="2"/>
  <c r="L49" i="2"/>
  <c r="K49" i="2"/>
  <c r="J49" i="2"/>
  <c r="I49" i="2"/>
  <c r="H49" i="2"/>
  <c r="G49" i="2"/>
  <c r="F49" i="2"/>
  <c r="E49" i="2"/>
  <c r="AP48" i="2"/>
  <c r="AO48" i="2"/>
  <c r="AM48" i="2"/>
  <c r="AL48" i="2"/>
  <c r="AJ48" i="2"/>
  <c r="AI48" i="2"/>
  <c r="AF48" i="2"/>
  <c r="AE48" i="2"/>
  <c r="AB48" i="2"/>
  <c r="AA48" i="2"/>
  <c r="X48" i="2"/>
  <c r="W48" i="2"/>
  <c r="Q48" i="2"/>
  <c r="P48" i="2"/>
  <c r="O48" i="2"/>
  <c r="N48" i="2"/>
  <c r="L48" i="2"/>
  <c r="K48" i="2"/>
  <c r="J48" i="2"/>
  <c r="I48" i="2"/>
  <c r="H48" i="2"/>
  <c r="G48" i="2"/>
  <c r="F48" i="2"/>
  <c r="E48" i="2"/>
  <c r="AP47" i="2"/>
  <c r="AO47" i="2"/>
  <c r="AM47" i="2"/>
  <c r="AL47" i="2"/>
  <c r="AJ47" i="2"/>
  <c r="AI47" i="2"/>
  <c r="AF47" i="2"/>
  <c r="AE47" i="2"/>
  <c r="AB47" i="2"/>
  <c r="AA47" i="2"/>
  <c r="X47" i="2"/>
  <c r="W47" i="2"/>
  <c r="Q47" i="2"/>
  <c r="P47" i="2"/>
  <c r="L47" i="2"/>
  <c r="K47" i="2"/>
  <c r="J47" i="2"/>
  <c r="I47" i="2"/>
  <c r="H47" i="2"/>
  <c r="G47" i="2"/>
  <c r="F47" i="2"/>
  <c r="E47" i="2"/>
  <c r="AP46" i="2"/>
  <c r="AO46" i="2"/>
  <c r="AM46" i="2"/>
  <c r="AL46" i="2"/>
  <c r="AJ46" i="2"/>
  <c r="AI46" i="2"/>
  <c r="AF46" i="2"/>
  <c r="AE46" i="2"/>
  <c r="AB46" i="2"/>
  <c r="AA46" i="2"/>
  <c r="X46" i="2"/>
  <c r="W46" i="2"/>
  <c r="Q46" i="2"/>
  <c r="P46" i="2"/>
  <c r="L46" i="2"/>
  <c r="K46" i="2"/>
  <c r="J46" i="2"/>
  <c r="I46" i="2"/>
  <c r="H46" i="2"/>
  <c r="G46" i="2"/>
  <c r="F46" i="2"/>
  <c r="E46" i="2"/>
  <c r="AP45" i="2"/>
  <c r="AO45" i="2"/>
  <c r="AM45" i="2"/>
  <c r="AL45" i="2"/>
  <c r="AJ45" i="2"/>
  <c r="AI45" i="2"/>
  <c r="AF45" i="2"/>
  <c r="AE45" i="2"/>
  <c r="AB45" i="2"/>
  <c r="AA45" i="2"/>
  <c r="X45" i="2"/>
  <c r="W45" i="2"/>
  <c r="Q45" i="2"/>
  <c r="P45" i="2"/>
  <c r="O45" i="2"/>
  <c r="N45" i="2"/>
  <c r="L45" i="2"/>
  <c r="K45" i="2"/>
  <c r="J45" i="2"/>
  <c r="I45" i="2"/>
  <c r="H45" i="2"/>
  <c r="G45" i="2"/>
  <c r="F45" i="2"/>
  <c r="E45" i="2"/>
  <c r="AP44" i="2"/>
  <c r="AO44" i="2"/>
  <c r="AM44" i="2"/>
  <c r="AL44" i="2"/>
  <c r="AJ44" i="2"/>
  <c r="AI44" i="2"/>
  <c r="AF44" i="2"/>
  <c r="AE44" i="2"/>
  <c r="AB44" i="2"/>
  <c r="AA44" i="2"/>
  <c r="X44" i="2"/>
  <c r="W44" i="2"/>
  <c r="Q44" i="2"/>
  <c r="P44" i="2"/>
  <c r="O44" i="2"/>
  <c r="N44" i="2"/>
  <c r="L44" i="2"/>
  <c r="K44" i="2"/>
  <c r="J44" i="2"/>
  <c r="I44" i="2"/>
  <c r="H44" i="2"/>
  <c r="G44" i="2"/>
  <c r="F44" i="2"/>
  <c r="E44" i="2"/>
  <c r="AP43" i="2"/>
  <c r="AO43" i="2"/>
  <c r="AM43" i="2"/>
  <c r="AL43" i="2"/>
  <c r="AJ43" i="2"/>
  <c r="AI43" i="2"/>
  <c r="AF43" i="2"/>
  <c r="AE43" i="2"/>
  <c r="AB43" i="2"/>
  <c r="AA43" i="2"/>
  <c r="X43" i="2"/>
  <c r="W43" i="2"/>
  <c r="Q43" i="2"/>
  <c r="P43" i="2"/>
  <c r="O43" i="2"/>
  <c r="N43" i="2"/>
  <c r="L43" i="2"/>
  <c r="K43" i="2"/>
  <c r="J43" i="2"/>
  <c r="I43" i="2"/>
  <c r="H43" i="2"/>
  <c r="G43" i="2"/>
  <c r="F43" i="2"/>
  <c r="E43" i="2"/>
  <c r="AP42" i="2"/>
  <c r="AO42" i="2"/>
  <c r="AM42" i="2"/>
  <c r="AL42" i="2"/>
  <c r="AJ42" i="2"/>
  <c r="AI42" i="2"/>
  <c r="AF42" i="2"/>
  <c r="AE42" i="2"/>
  <c r="AB42" i="2"/>
  <c r="AA42" i="2"/>
  <c r="X42" i="2"/>
  <c r="W42" i="2"/>
  <c r="Q42" i="2"/>
  <c r="P42" i="2"/>
  <c r="O42" i="2"/>
  <c r="N42" i="2"/>
  <c r="L42" i="2"/>
  <c r="K42" i="2"/>
  <c r="J42" i="2"/>
  <c r="I42" i="2"/>
  <c r="H42" i="2"/>
  <c r="G42" i="2"/>
  <c r="F42" i="2"/>
  <c r="E42" i="2"/>
  <c r="AP41" i="2"/>
  <c r="AO41" i="2"/>
  <c r="AM41" i="2"/>
  <c r="AL41" i="2"/>
  <c r="AJ41" i="2"/>
  <c r="AI41" i="2"/>
  <c r="AF41" i="2"/>
  <c r="AE41" i="2"/>
  <c r="AB41" i="2"/>
  <c r="AA41" i="2"/>
  <c r="X41" i="2"/>
  <c r="W41" i="2"/>
  <c r="Q41" i="2"/>
  <c r="P41" i="2"/>
  <c r="L41" i="2"/>
  <c r="K41" i="2"/>
  <c r="J41" i="2"/>
  <c r="I41" i="2"/>
  <c r="H41" i="2"/>
  <c r="G41" i="2"/>
  <c r="F41" i="2"/>
  <c r="E41" i="2"/>
  <c r="AP40" i="2"/>
  <c r="AO40" i="2"/>
  <c r="AM40" i="2"/>
  <c r="AL40" i="2"/>
  <c r="AJ40" i="2"/>
  <c r="AI40" i="2"/>
  <c r="AF40" i="2"/>
  <c r="AE40" i="2"/>
  <c r="AB40" i="2"/>
  <c r="AA40" i="2"/>
  <c r="X40" i="2"/>
  <c r="W40" i="2"/>
  <c r="Q40" i="2"/>
  <c r="P40" i="2"/>
  <c r="N40" i="2"/>
  <c r="L40" i="2"/>
  <c r="K40" i="2"/>
  <c r="J40" i="2"/>
  <c r="I40" i="2"/>
  <c r="H40" i="2"/>
  <c r="G40" i="2"/>
  <c r="F40" i="2"/>
  <c r="E40" i="2"/>
  <c r="AP39" i="2"/>
  <c r="AO39" i="2"/>
  <c r="AM39" i="2"/>
  <c r="AL39" i="2"/>
  <c r="AJ39" i="2"/>
  <c r="AI39" i="2"/>
  <c r="AF39" i="2"/>
  <c r="AE39" i="2"/>
  <c r="AB39" i="2"/>
  <c r="AA39" i="2"/>
  <c r="Y39" i="2"/>
  <c r="X39" i="2"/>
  <c r="W39" i="2"/>
  <c r="Q39" i="2"/>
  <c r="P39" i="2"/>
  <c r="O39" i="2"/>
  <c r="N39" i="2"/>
  <c r="L39" i="2"/>
  <c r="K39" i="2"/>
  <c r="J39" i="2"/>
  <c r="I39" i="2"/>
  <c r="H39" i="2"/>
  <c r="G39" i="2"/>
  <c r="F39" i="2"/>
  <c r="E39" i="2"/>
  <c r="AP38" i="2"/>
  <c r="AO38" i="2"/>
  <c r="AM38" i="2"/>
  <c r="AL38" i="2"/>
  <c r="AJ38" i="2"/>
  <c r="AI38" i="2"/>
  <c r="AG38" i="2"/>
  <c r="AF38" i="2"/>
  <c r="AE38" i="2"/>
  <c r="AB38" i="2"/>
  <c r="AA38" i="2"/>
  <c r="X38" i="2"/>
  <c r="W38" i="2"/>
  <c r="Q38" i="2"/>
  <c r="P38" i="2"/>
  <c r="O38" i="2"/>
  <c r="N38" i="2"/>
  <c r="L38" i="2"/>
  <c r="K38" i="2"/>
  <c r="J38" i="2"/>
  <c r="I38" i="2"/>
  <c r="H38" i="2"/>
  <c r="G38" i="2"/>
  <c r="F38" i="2"/>
  <c r="E38" i="2"/>
  <c r="AP37" i="2"/>
  <c r="AO37" i="2"/>
  <c r="AM37" i="2"/>
  <c r="AL37" i="2"/>
  <c r="AJ37" i="2"/>
  <c r="AI37" i="2"/>
  <c r="AF37" i="2"/>
  <c r="AE37" i="2"/>
  <c r="AB37" i="2"/>
  <c r="AA37" i="2"/>
  <c r="Y37" i="2"/>
  <c r="X37" i="2"/>
  <c r="W37" i="2"/>
  <c r="Q37" i="2"/>
  <c r="P37" i="2"/>
  <c r="L37" i="2"/>
  <c r="K37" i="2"/>
  <c r="J37" i="2"/>
  <c r="I37" i="2"/>
  <c r="H37" i="2"/>
  <c r="G37" i="2"/>
  <c r="F37" i="2"/>
  <c r="E37" i="2"/>
  <c r="AP36" i="2"/>
  <c r="AO36" i="2"/>
  <c r="AM36" i="2"/>
  <c r="AL36" i="2"/>
  <c r="AJ36" i="2"/>
  <c r="AI36" i="2"/>
  <c r="AG36" i="2"/>
  <c r="AF36" i="2"/>
  <c r="AE36" i="2"/>
  <c r="AB36" i="2"/>
  <c r="AA36" i="2"/>
  <c r="X36" i="2"/>
  <c r="W36" i="2"/>
  <c r="Q36" i="2"/>
  <c r="P36" i="2"/>
  <c r="L36" i="2"/>
  <c r="K36" i="2"/>
  <c r="J36" i="2"/>
  <c r="I36" i="2"/>
  <c r="H36" i="2"/>
  <c r="G36" i="2"/>
  <c r="F36" i="2"/>
  <c r="E36" i="2"/>
  <c r="AP35" i="2"/>
  <c r="AO35" i="2"/>
  <c r="AM35" i="2"/>
  <c r="AL35" i="2"/>
  <c r="AJ35" i="2"/>
  <c r="AI35" i="2"/>
  <c r="AF35" i="2"/>
  <c r="AE35" i="2"/>
  <c r="AB35" i="2"/>
  <c r="AA35" i="2"/>
  <c r="Y35" i="2"/>
  <c r="X35" i="2"/>
  <c r="W35" i="2"/>
  <c r="Q35" i="2"/>
  <c r="P35" i="2"/>
  <c r="L35" i="2"/>
  <c r="K35" i="2"/>
  <c r="J35" i="2"/>
  <c r="I35" i="2"/>
  <c r="H35" i="2"/>
  <c r="G35" i="2"/>
  <c r="F35" i="2"/>
  <c r="E35" i="2"/>
  <c r="AP34" i="2"/>
  <c r="AO34" i="2"/>
  <c r="AM34" i="2"/>
  <c r="AL34" i="2"/>
  <c r="AJ34" i="2"/>
  <c r="AI34" i="2"/>
  <c r="AG34" i="2"/>
  <c r="AF34" i="2"/>
  <c r="AE34" i="2"/>
  <c r="AB34" i="2"/>
  <c r="AA34" i="2"/>
  <c r="X34" i="2"/>
  <c r="W34" i="2"/>
  <c r="Q34" i="2"/>
  <c r="P34" i="2"/>
  <c r="L34" i="2"/>
  <c r="K34" i="2"/>
  <c r="J34" i="2"/>
  <c r="I34" i="2"/>
  <c r="H34" i="2"/>
  <c r="G34" i="2"/>
  <c r="F34" i="2"/>
  <c r="E34" i="2"/>
  <c r="AP33" i="2"/>
  <c r="AO33" i="2"/>
  <c r="AM33" i="2"/>
  <c r="AL33" i="2"/>
  <c r="AJ33" i="2"/>
  <c r="AI33" i="2"/>
  <c r="AF33" i="2"/>
  <c r="AE33" i="2"/>
  <c r="AB33" i="2"/>
  <c r="AA33" i="2"/>
  <c r="Y33" i="2"/>
  <c r="X33" i="2"/>
  <c r="W33" i="2"/>
  <c r="Q33" i="2"/>
  <c r="P33" i="2"/>
  <c r="N33" i="2"/>
  <c r="L33" i="2"/>
  <c r="K33" i="2"/>
  <c r="J33" i="2"/>
  <c r="I33" i="2"/>
  <c r="H33" i="2"/>
  <c r="G33" i="2"/>
  <c r="F33" i="2"/>
  <c r="E33" i="2"/>
  <c r="AP32" i="2"/>
  <c r="AO32" i="2"/>
  <c r="AM32" i="2"/>
  <c r="AL32" i="2"/>
  <c r="AJ32" i="2"/>
  <c r="AI32" i="2"/>
  <c r="AF32" i="2"/>
  <c r="AE32" i="2"/>
  <c r="AB32" i="2"/>
  <c r="AA32" i="2"/>
  <c r="X32" i="2"/>
  <c r="W32" i="2"/>
  <c r="Q32" i="2"/>
  <c r="P32" i="2"/>
  <c r="O32" i="2"/>
  <c r="N32" i="2"/>
  <c r="L32" i="2"/>
  <c r="K32" i="2"/>
  <c r="J32" i="2"/>
  <c r="I32" i="2"/>
  <c r="H32" i="2"/>
  <c r="G32" i="2"/>
  <c r="F32" i="2"/>
  <c r="E32" i="2"/>
  <c r="AP31" i="2"/>
  <c r="AO31" i="2"/>
  <c r="AM31" i="2"/>
  <c r="AL31" i="2"/>
  <c r="AJ31" i="2"/>
  <c r="AI31" i="2"/>
  <c r="AF31" i="2"/>
  <c r="AE31" i="2"/>
  <c r="AB31" i="2"/>
  <c r="AA31" i="2"/>
  <c r="X31" i="2"/>
  <c r="W31" i="2"/>
  <c r="Q31" i="2"/>
  <c r="P31" i="2"/>
  <c r="L31" i="2"/>
  <c r="K31" i="2"/>
  <c r="J31" i="2"/>
  <c r="I31" i="2"/>
  <c r="H31" i="2"/>
  <c r="G31" i="2"/>
  <c r="F31" i="2"/>
  <c r="E31" i="2"/>
  <c r="AP30" i="2"/>
  <c r="AO30" i="2"/>
  <c r="AM30" i="2"/>
  <c r="AL30" i="2"/>
  <c r="AJ30" i="2"/>
  <c r="AI30" i="2"/>
  <c r="AF30" i="2"/>
  <c r="AE30" i="2"/>
  <c r="AB30" i="2"/>
  <c r="AA30" i="2"/>
  <c r="X30" i="2"/>
  <c r="W30" i="2"/>
  <c r="Q30" i="2"/>
  <c r="P30" i="2"/>
  <c r="L30" i="2"/>
  <c r="K30" i="2"/>
  <c r="J30" i="2"/>
  <c r="I30" i="2"/>
  <c r="H30" i="2"/>
  <c r="G30" i="2"/>
  <c r="F30" i="2"/>
  <c r="E30" i="2"/>
  <c r="AP29" i="2"/>
  <c r="AO29" i="2"/>
  <c r="AM29" i="2"/>
  <c r="AL29" i="2"/>
  <c r="AJ29" i="2"/>
  <c r="AI29" i="2"/>
  <c r="AF29" i="2"/>
  <c r="AE29" i="2"/>
  <c r="AB29" i="2"/>
  <c r="AA29" i="2"/>
  <c r="X29" i="2"/>
  <c r="W29" i="2"/>
  <c r="Q29" i="2"/>
  <c r="P29" i="2"/>
  <c r="O29" i="2"/>
  <c r="N29" i="2"/>
  <c r="L29" i="2"/>
  <c r="K29" i="2"/>
  <c r="J29" i="2"/>
  <c r="I29" i="2"/>
  <c r="H29" i="2"/>
  <c r="G29" i="2"/>
  <c r="F29" i="2"/>
  <c r="E29" i="2"/>
  <c r="AP28" i="2"/>
  <c r="AO28" i="2"/>
  <c r="AM28" i="2"/>
  <c r="AL28" i="2"/>
  <c r="AJ28" i="2"/>
  <c r="AI28" i="2"/>
  <c r="AF28" i="2"/>
  <c r="AE28" i="2"/>
  <c r="AB28" i="2"/>
  <c r="AA28" i="2"/>
  <c r="X28" i="2"/>
  <c r="W28" i="2"/>
  <c r="Q28" i="2"/>
  <c r="P28" i="2"/>
  <c r="O28" i="2"/>
  <c r="N28" i="2"/>
  <c r="L28" i="2"/>
  <c r="K28" i="2"/>
  <c r="J28" i="2"/>
  <c r="I28" i="2"/>
  <c r="H28" i="2"/>
  <c r="G28" i="2"/>
  <c r="F28" i="2"/>
  <c r="E28" i="2"/>
  <c r="AP27" i="2"/>
  <c r="AO27" i="2"/>
  <c r="AM27" i="2"/>
  <c r="AL27" i="2"/>
  <c r="AJ27" i="2"/>
  <c r="AI27" i="2"/>
  <c r="AF27" i="2"/>
  <c r="AE27" i="2"/>
  <c r="AB27" i="2"/>
  <c r="AA27" i="2"/>
  <c r="X27" i="2"/>
  <c r="W27" i="2"/>
  <c r="Q27" i="2"/>
  <c r="P27" i="2"/>
  <c r="L27" i="2"/>
  <c r="K27" i="2"/>
  <c r="J27" i="2"/>
  <c r="I27" i="2"/>
  <c r="H27" i="2"/>
  <c r="G27" i="2"/>
  <c r="F27" i="2"/>
  <c r="E27" i="2"/>
  <c r="AP26" i="2"/>
  <c r="AO26" i="2"/>
  <c r="AM26" i="2"/>
  <c r="AL26" i="2"/>
  <c r="AJ26" i="2"/>
  <c r="AI26" i="2"/>
  <c r="AF26" i="2"/>
  <c r="AE26" i="2"/>
  <c r="AB26" i="2"/>
  <c r="AA26" i="2"/>
  <c r="X26" i="2"/>
  <c r="W26" i="2"/>
  <c r="Q26" i="2"/>
  <c r="P26" i="2"/>
  <c r="L26" i="2"/>
  <c r="K26" i="2"/>
  <c r="J26" i="2"/>
  <c r="I26" i="2"/>
  <c r="H26" i="2"/>
  <c r="G26" i="2"/>
  <c r="F26" i="2"/>
  <c r="E26" i="2"/>
  <c r="AP25" i="2"/>
  <c r="AO25" i="2"/>
  <c r="AM25" i="2"/>
  <c r="AL25" i="2"/>
  <c r="AJ25" i="2"/>
  <c r="AI25" i="2"/>
  <c r="AF25" i="2"/>
  <c r="AE25" i="2"/>
  <c r="AB25" i="2"/>
  <c r="AA25" i="2"/>
  <c r="X25" i="2"/>
  <c r="W25" i="2"/>
  <c r="Q25" i="2"/>
  <c r="P25" i="2"/>
  <c r="L25" i="2"/>
  <c r="K25" i="2"/>
  <c r="J25" i="2"/>
  <c r="I25" i="2"/>
  <c r="H25" i="2"/>
  <c r="G25" i="2"/>
  <c r="F25" i="2"/>
  <c r="E25" i="2"/>
  <c r="AP24" i="2"/>
  <c r="AO24" i="2"/>
  <c r="AM24" i="2"/>
  <c r="AL24" i="2"/>
  <c r="AJ24" i="2"/>
  <c r="AI24" i="2"/>
  <c r="AF24" i="2"/>
  <c r="AE24" i="2"/>
  <c r="AB24" i="2"/>
  <c r="AA24" i="2"/>
  <c r="X24" i="2"/>
  <c r="W24" i="2"/>
  <c r="Q24" i="2"/>
  <c r="P24" i="2"/>
  <c r="L24" i="2"/>
  <c r="K24" i="2"/>
  <c r="J24" i="2"/>
  <c r="I24" i="2"/>
  <c r="H24" i="2"/>
  <c r="G24" i="2"/>
  <c r="F24" i="2"/>
  <c r="E24" i="2"/>
  <c r="AP23" i="2"/>
  <c r="AO23" i="2"/>
  <c r="AM23" i="2"/>
  <c r="AL23" i="2"/>
  <c r="AJ23" i="2"/>
  <c r="AI23" i="2"/>
  <c r="AF23" i="2"/>
  <c r="AE23" i="2"/>
  <c r="AB23" i="2"/>
  <c r="AA23" i="2"/>
  <c r="X23" i="2"/>
  <c r="W23" i="2"/>
  <c r="Q23" i="2"/>
  <c r="P23" i="2"/>
  <c r="L23" i="2"/>
  <c r="K23" i="2"/>
  <c r="J23" i="2"/>
  <c r="I23" i="2"/>
  <c r="H23" i="2"/>
  <c r="G23" i="2"/>
  <c r="F23" i="2"/>
  <c r="E23" i="2"/>
  <c r="AP22" i="2"/>
  <c r="AO22" i="2"/>
  <c r="AM22" i="2"/>
  <c r="AL22" i="2"/>
  <c r="AJ22" i="2"/>
  <c r="AI22" i="2"/>
  <c r="AF22" i="2"/>
  <c r="AE22" i="2"/>
  <c r="AB22" i="2"/>
  <c r="AA22" i="2"/>
  <c r="X22" i="2"/>
  <c r="W22" i="2"/>
  <c r="Q22" i="2"/>
  <c r="P22" i="2"/>
  <c r="L22" i="2"/>
  <c r="K22" i="2"/>
  <c r="J22" i="2"/>
  <c r="I22" i="2"/>
  <c r="H22" i="2"/>
  <c r="G22" i="2"/>
  <c r="F22" i="2"/>
  <c r="E22" i="2"/>
  <c r="AP21" i="2"/>
  <c r="AO21" i="2"/>
  <c r="AM21" i="2"/>
  <c r="AL21" i="2"/>
  <c r="AJ21" i="2"/>
  <c r="AI21" i="2"/>
  <c r="AF21" i="2"/>
  <c r="AE21" i="2"/>
  <c r="AB21" i="2"/>
  <c r="AA21" i="2"/>
  <c r="X21" i="2"/>
  <c r="W21" i="2"/>
  <c r="Q21" i="2"/>
  <c r="P21" i="2"/>
  <c r="O21" i="2"/>
  <c r="N21" i="2"/>
  <c r="L21" i="2"/>
  <c r="K21" i="2"/>
  <c r="J21" i="2"/>
  <c r="I21" i="2"/>
  <c r="H21" i="2"/>
  <c r="G21" i="2"/>
  <c r="F21" i="2"/>
  <c r="E21" i="2"/>
  <c r="AP20" i="2"/>
  <c r="AO20" i="2"/>
  <c r="AM20" i="2"/>
  <c r="AL20" i="2"/>
  <c r="AJ20" i="2"/>
  <c r="AI20" i="2"/>
  <c r="AF20" i="2"/>
  <c r="AE20" i="2"/>
  <c r="AB20" i="2"/>
  <c r="AA20" i="2"/>
  <c r="X20" i="2"/>
  <c r="W20" i="2"/>
  <c r="Q20" i="2"/>
  <c r="P20" i="2"/>
  <c r="L20" i="2"/>
  <c r="K20" i="2"/>
  <c r="J20" i="2"/>
  <c r="I20" i="2"/>
  <c r="H20" i="2"/>
  <c r="G20" i="2"/>
  <c r="F20" i="2"/>
  <c r="E20" i="2"/>
  <c r="AP19" i="2"/>
  <c r="AO19" i="2"/>
  <c r="AM19" i="2"/>
  <c r="AL19" i="2"/>
  <c r="AJ19" i="2"/>
  <c r="AI19" i="2"/>
  <c r="AF19" i="2"/>
  <c r="AE19" i="2"/>
  <c r="AB19" i="2"/>
  <c r="AA19" i="2"/>
  <c r="X19" i="2"/>
  <c r="W19" i="2"/>
  <c r="Q19" i="2"/>
  <c r="P19" i="2"/>
  <c r="O19" i="2"/>
  <c r="N19" i="2"/>
  <c r="L19" i="2"/>
  <c r="K19" i="2"/>
  <c r="J19" i="2"/>
  <c r="I19" i="2"/>
  <c r="H19" i="2"/>
  <c r="G19" i="2"/>
  <c r="F19" i="2"/>
  <c r="E19" i="2"/>
  <c r="AP18" i="2"/>
  <c r="AO18" i="2"/>
  <c r="AM18" i="2"/>
  <c r="AL18" i="2"/>
  <c r="AJ18" i="2"/>
  <c r="AI18" i="2"/>
  <c r="AF18" i="2"/>
  <c r="AE18" i="2"/>
  <c r="AB18" i="2"/>
  <c r="AA18" i="2"/>
  <c r="X18" i="2"/>
  <c r="W18" i="2"/>
  <c r="Q18" i="2"/>
  <c r="P18" i="2"/>
  <c r="L18" i="2"/>
  <c r="K18" i="2"/>
  <c r="J18" i="2"/>
  <c r="I18" i="2"/>
  <c r="H18" i="2"/>
  <c r="G18" i="2"/>
  <c r="F18" i="2"/>
  <c r="E18" i="2"/>
  <c r="AP17" i="2"/>
  <c r="AO17" i="2"/>
  <c r="AM17" i="2"/>
  <c r="AL17" i="2"/>
  <c r="AJ17" i="2"/>
  <c r="AI17" i="2"/>
  <c r="AF17" i="2"/>
  <c r="AE17" i="2"/>
  <c r="AB17" i="2"/>
  <c r="AA17" i="2"/>
  <c r="X17" i="2"/>
  <c r="W17" i="2"/>
  <c r="Q17" i="2"/>
  <c r="P17" i="2"/>
  <c r="O17" i="2"/>
  <c r="L17" i="2"/>
  <c r="K17" i="2"/>
  <c r="J17" i="2"/>
  <c r="I17" i="2"/>
  <c r="H17" i="2"/>
  <c r="G17" i="2"/>
  <c r="F17" i="2"/>
  <c r="E17" i="2"/>
  <c r="AP16" i="2"/>
  <c r="AO16" i="2"/>
  <c r="AM16" i="2"/>
  <c r="AL16" i="2"/>
  <c r="AJ16" i="2"/>
  <c r="AI16" i="2"/>
  <c r="AG16" i="2"/>
  <c r="AF16" i="2"/>
  <c r="AE16" i="2"/>
  <c r="AB16" i="2"/>
  <c r="AA16" i="2"/>
  <c r="X16" i="2"/>
  <c r="W16" i="2"/>
  <c r="Q16" i="2"/>
  <c r="P16" i="2"/>
  <c r="O16" i="2"/>
  <c r="N16" i="2"/>
  <c r="L16" i="2"/>
  <c r="K16" i="2"/>
  <c r="J16" i="2"/>
  <c r="I16" i="2"/>
  <c r="H16" i="2"/>
  <c r="G16" i="2"/>
  <c r="F16" i="2"/>
  <c r="E16" i="2"/>
  <c r="AP15" i="2"/>
  <c r="AO15" i="2"/>
  <c r="AM15" i="2"/>
  <c r="AL15" i="2"/>
  <c r="AJ15" i="2"/>
  <c r="AI15" i="2"/>
  <c r="AF15" i="2"/>
  <c r="AE15" i="2"/>
  <c r="AB15" i="2"/>
  <c r="AA15" i="2"/>
  <c r="Y15" i="2"/>
  <c r="X15" i="2"/>
  <c r="W15" i="2"/>
  <c r="Q15" i="2"/>
  <c r="P15" i="2"/>
  <c r="N15" i="2"/>
  <c r="L15" i="2"/>
  <c r="K15" i="2"/>
  <c r="J15" i="2"/>
  <c r="I15" i="2"/>
  <c r="H15" i="2"/>
  <c r="G15" i="2"/>
  <c r="F15" i="2"/>
  <c r="E15" i="2"/>
  <c r="AP14" i="2"/>
  <c r="AO14" i="2"/>
  <c r="AM14" i="2"/>
  <c r="AL14" i="2"/>
  <c r="AJ14" i="2"/>
  <c r="AI14" i="2"/>
  <c r="AF14" i="2"/>
  <c r="AE14" i="2"/>
  <c r="AB14" i="2"/>
  <c r="AA14" i="2"/>
  <c r="X14" i="2"/>
  <c r="W14" i="2"/>
  <c r="Q14" i="2"/>
  <c r="P14" i="2"/>
  <c r="L14" i="2"/>
  <c r="K14" i="2"/>
  <c r="J14" i="2"/>
  <c r="I14" i="2"/>
  <c r="H14" i="2"/>
  <c r="G14" i="2"/>
  <c r="F14" i="2"/>
  <c r="E14" i="2"/>
  <c r="AP13" i="2"/>
  <c r="AO13" i="2"/>
  <c r="AM13" i="2"/>
  <c r="AL13" i="2"/>
  <c r="AJ13" i="2"/>
  <c r="AI13" i="2"/>
  <c r="AF13" i="2"/>
  <c r="AE13" i="2"/>
  <c r="AB13" i="2"/>
  <c r="AA13" i="2"/>
  <c r="X13" i="2"/>
  <c r="W13" i="2"/>
  <c r="Q13" i="2"/>
  <c r="P13" i="2"/>
  <c r="O13" i="2"/>
  <c r="N13" i="2"/>
  <c r="L13" i="2"/>
  <c r="K13" i="2"/>
  <c r="J13" i="2"/>
  <c r="I13" i="2"/>
  <c r="H13" i="2"/>
  <c r="G13" i="2"/>
  <c r="F13" i="2"/>
  <c r="E13" i="2"/>
  <c r="AP12" i="2"/>
  <c r="AO12" i="2"/>
  <c r="AM12" i="2"/>
  <c r="AL12" i="2"/>
  <c r="AJ12" i="2"/>
  <c r="AI12" i="2"/>
  <c r="AF12" i="2"/>
  <c r="AE12" i="2"/>
  <c r="AB12" i="2"/>
  <c r="AA12" i="2"/>
  <c r="X12" i="2"/>
  <c r="W12" i="2"/>
  <c r="Q12" i="2"/>
  <c r="P12" i="2"/>
  <c r="L12" i="2"/>
  <c r="K12" i="2"/>
  <c r="J12" i="2"/>
  <c r="I12" i="2"/>
  <c r="H12" i="2"/>
  <c r="G12" i="2"/>
  <c r="F12" i="2"/>
  <c r="E12" i="2"/>
  <c r="AP11" i="2"/>
  <c r="AO11" i="2"/>
  <c r="AM11" i="2"/>
  <c r="AL11" i="2"/>
  <c r="AJ11" i="2"/>
  <c r="AI11" i="2"/>
  <c r="AF11" i="2"/>
  <c r="AE11" i="2"/>
  <c r="AB11" i="2"/>
  <c r="AA11" i="2"/>
  <c r="X11" i="2"/>
  <c r="W11" i="2"/>
  <c r="Q11" i="2"/>
  <c r="P11" i="2"/>
  <c r="L11" i="2"/>
  <c r="K11" i="2"/>
  <c r="J11" i="2"/>
  <c r="I11" i="2"/>
  <c r="H11" i="2"/>
  <c r="G11" i="2"/>
  <c r="F11" i="2"/>
  <c r="E11" i="2"/>
  <c r="AP10" i="2"/>
  <c r="AO10" i="2"/>
  <c r="AM10" i="2"/>
  <c r="AL10" i="2"/>
  <c r="AJ10" i="2"/>
  <c r="AI10" i="2"/>
  <c r="AF10" i="2"/>
  <c r="AE10" i="2"/>
  <c r="AB10" i="2"/>
  <c r="AA10" i="2"/>
  <c r="X10" i="2"/>
  <c r="W10" i="2"/>
  <c r="Q10" i="2"/>
  <c r="P10" i="2"/>
  <c r="L10" i="2"/>
  <c r="K10" i="2"/>
  <c r="J10" i="2"/>
  <c r="I10" i="2"/>
  <c r="H10" i="2"/>
  <c r="G10" i="2"/>
  <c r="F10" i="2"/>
  <c r="E10" i="2"/>
  <c r="AP9" i="2"/>
  <c r="AO9" i="2"/>
  <c r="AM9" i="2"/>
  <c r="AL9" i="2"/>
  <c r="AJ9" i="2"/>
  <c r="AI9" i="2"/>
  <c r="AF9" i="2"/>
  <c r="AE9" i="2"/>
  <c r="AB9" i="2"/>
  <c r="AA9" i="2"/>
  <c r="X9" i="2"/>
  <c r="W9" i="2"/>
  <c r="Q9" i="2"/>
  <c r="P9" i="2"/>
  <c r="L9" i="2"/>
  <c r="K9" i="2"/>
  <c r="J9" i="2"/>
  <c r="I9" i="2"/>
  <c r="H9" i="2"/>
  <c r="G9" i="2"/>
  <c r="F9" i="2"/>
  <c r="E9" i="2"/>
  <c r="AP8" i="2"/>
  <c r="AO8" i="2"/>
  <c r="AM8" i="2"/>
  <c r="AL8" i="2"/>
  <c r="AJ8" i="2"/>
  <c r="AI8" i="2"/>
  <c r="AF8" i="2"/>
  <c r="AE8" i="2"/>
  <c r="AB8" i="2"/>
  <c r="AA8" i="2"/>
  <c r="X8" i="2"/>
  <c r="W8" i="2"/>
  <c r="Q8" i="2"/>
  <c r="P8" i="2"/>
  <c r="O8" i="2"/>
  <c r="N8" i="2"/>
  <c r="L8" i="2"/>
  <c r="K8" i="2"/>
  <c r="J8" i="2"/>
  <c r="I8" i="2"/>
  <c r="H8" i="2"/>
  <c r="G8" i="2"/>
  <c r="F8" i="2"/>
  <c r="E8" i="2"/>
  <c r="AP7" i="2"/>
  <c r="AO7" i="2"/>
  <c r="AM7" i="2"/>
  <c r="AL7" i="2"/>
  <c r="AJ7" i="2"/>
  <c r="AI7" i="2"/>
  <c r="AF7" i="2"/>
  <c r="AE7" i="2"/>
  <c r="AB7" i="2"/>
  <c r="AA7" i="2"/>
  <c r="X7" i="2"/>
  <c r="W7" i="2"/>
  <c r="Q7" i="2"/>
  <c r="P7" i="2"/>
  <c r="O7" i="2"/>
  <c r="N7" i="2"/>
  <c r="L7" i="2"/>
  <c r="K7" i="2"/>
  <c r="J7" i="2"/>
  <c r="I7" i="2"/>
  <c r="H7" i="2"/>
  <c r="G7" i="2"/>
  <c r="F7" i="2"/>
  <c r="E7" i="2"/>
  <c r="AP6" i="2"/>
  <c r="AO6" i="2"/>
  <c r="AM6" i="2"/>
  <c r="AL6" i="2"/>
  <c r="AJ6" i="2"/>
  <c r="AI6" i="2"/>
  <c r="AF6" i="2"/>
  <c r="AE6" i="2"/>
  <c r="AB6" i="2"/>
  <c r="AA6" i="2"/>
  <c r="X6" i="2"/>
  <c r="W6" i="2"/>
  <c r="Q6" i="2"/>
  <c r="P6" i="2"/>
  <c r="O6" i="2"/>
  <c r="N6" i="2"/>
  <c r="L6" i="2"/>
  <c r="K6" i="2"/>
  <c r="J6" i="2"/>
  <c r="I6" i="2"/>
  <c r="H6" i="2"/>
  <c r="G6" i="2"/>
  <c r="F6" i="2"/>
  <c r="E6" i="2"/>
  <c r="AP5" i="2"/>
  <c r="AO5" i="2"/>
  <c r="AM5" i="2"/>
  <c r="AL5" i="2"/>
  <c r="AJ5" i="2"/>
  <c r="AI5" i="2"/>
  <c r="AF5" i="2"/>
  <c r="AE5" i="2"/>
  <c r="AB5" i="2"/>
  <c r="AA5" i="2"/>
  <c r="X5" i="2"/>
  <c r="W5" i="2"/>
  <c r="U5" i="2"/>
  <c r="T5" i="2"/>
  <c r="S5" i="2"/>
  <c r="Q5" i="2"/>
  <c r="P5" i="2"/>
  <c r="O5" i="2"/>
  <c r="N5" i="2"/>
  <c r="L5" i="2"/>
  <c r="K5" i="2"/>
  <c r="J5" i="2"/>
  <c r="I5" i="2"/>
  <c r="H5" i="2"/>
  <c r="G5" i="2"/>
  <c r="F5" i="2"/>
  <c r="E5" i="2"/>
  <c r="Z114" i="2" l="1"/>
  <c r="W114" i="2"/>
  <c r="AH114" i="2"/>
  <c r="AF114" i="2"/>
  <c r="AK114" i="2"/>
  <c r="AI114" i="2"/>
  <c r="AN114" i="2"/>
  <c r="AL114" i="2"/>
  <c r="AQ114" i="2"/>
  <c r="AO114" i="2"/>
  <c r="F300" i="2"/>
  <c r="F308" i="2"/>
  <c r="H300" i="2"/>
  <c r="H308" i="2"/>
  <c r="J300" i="2"/>
  <c r="J308" i="2"/>
  <c r="L300" i="2"/>
  <c r="L308" i="2"/>
  <c r="Q300" i="2"/>
  <c r="Q308" i="2"/>
  <c r="X300" i="2"/>
  <c r="X308" i="2"/>
  <c r="AB300" i="2"/>
  <c r="AB308" i="2"/>
  <c r="AF300" i="2"/>
  <c r="AF308" i="2"/>
  <c r="AJ300" i="2"/>
  <c r="AJ308" i="2"/>
  <c r="AM300" i="2"/>
  <c r="AM308" i="2"/>
  <c r="AP300" i="2"/>
  <c r="AP308" i="2"/>
  <c r="E300" i="2"/>
  <c r="E308" i="2"/>
  <c r="G300" i="2"/>
  <c r="G308" i="2"/>
  <c r="I300" i="2"/>
  <c r="I308" i="2"/>
  <c r="K300" i="2"/>
  <c r="K308" i="2"/>
  <c r="P300" i="2"/>
  <c r="P308" i="2"/>
  <c r="W300" i="2"/>
  <c r="W308" i="2"/>
  <c r="AA300" i="2"/>
  <c r="AA308" i="2"/>
  <c r="AE300" i="2"/>
  <c r="AE308" i="2"/>
  <c r="AI300" i="2"/>
  <c r="AI308" i="2"/>
  <c r="AL300" i="2"/>
  <c r="AL308" i="2"/>
  <c r="AO300" i="2"/>
  <c r="AO308" i="2"/>
  <c r="M435" i="2"/>
  <c r="E435" i="2"/>
  <c r="R435" i="2"/>
  <c r="N435" i="2"/>
  <c r="AK91" i="2"/>
  <c r="AN91" i="2"/>
  <c r="AQ91" i="2"/>
  <c r="AR435" i="2"/>
  <c r="AR91" i="2"/>
  <c r="AR114" i="2"/>
  <c r="AS435" i="2"/>
  <c r="AS114" i="2"/>
  <c r="T91" i="2"/>
  <c r="T435" i="2"/>
  <c r="T114" i="2"/>
  <c r="AC91" i="2"/>
  <c r="AC114" i="2"/>
  <c r="S114" i="2"/>
  <c r="S91" i="2"/>
  <c r="S435" i="2"/>
  <c r="U114" i="2"/>
  <c r="U91" i="2"/>
  <c r="U435" i="2"/>
  <c r="M91" i="2"/>
  <c r="Z91" i="2"/>
  <c r="AD91" i="2"/>
  <c r="AH91" i="2"/>
  <c r="M114" i="2"/>
  <c r="R114" i="2"/>
  <c r="AD114" i="2"/>
  <c r="Z435" i="2"/>
  <c r="AH435" i="2"/>
  <c r="AK435" i="2"/>
  <c r="AN435" i="2"/>
  <c r="AQ435" i="2"/>
  <c r="AC6" i="2"/>
  <c r="AC8" i="2"/>
  <c r="AC10" i="2"/>
  <c r="AC12" i="2"/>
  <c r="AC14" i="2"/>
  <c r="AC16" i="2"/>
  <c r="AC18" i="2"/>
  <c r="AC20" i="2"/>
  <c r="AC22" i="2"/>
  <c r="AC24" i="2"/>
  <c r="AC26" i="2"/>
  <c r="AC28" i="2"/>
  <c r="AC30" i="2"/>
  <c r="AC32" i="2"/>
  <c r="AC34" i="2"/>
  <c r="AC36" i="2"/>
  <c r="AC38" i="2"/>
  <c r="AC40" i="2"/>
  <c r="AC42" i="2"/>
  <c r="AC44" i="2"/>
  <c r="AC46" i="2"/>
  <c r="AC48" i="2"/>
  <c r="AC50" i="2"/>
  <c r="AC52" i="2"/>
  <c r="AC54" i="2"/>
  <c r="AC56" i="2"/>
  <c r="AC58" i="2"/>
  <c r="AC60" i="2"/>
  <c r="AC62" i="2"/>
  <c r="AC64" i="2"/>
  <c r="AC66" i="2"/>
  <c r="AC68" i="2"/>
  <c r="AC70" i="2"/>
  <c r="AC72" i="2"/>
  <c r="AC74" i="2"/>
  <c r="AC76" i="2"/>
  <c r="AC78" i="2"/>
  <c r="AC80" i="2"/>
  <c r="AC82" i="2"/>
  <c r="AC84" i="2"/>
  <c r="AC86" i="2"/>
  <c r="AC88" i="2"/>
  <c r="AC90" i="2"/>
  <c r="AC92" i="2"/>
  <c r="AC94" i="2"/>
  <c r="AC96" i="2"/>
  <c r="AC98" i="2"/>
  <c r="AC100" i="2"/>
  <c r="AC102" i="2"/>
  <c r="AC104" i="2"/>
  <c r="AC106" i="2"/>
  <c r="AC108" i="2"/>
  <c r="AC110" i="2"/>
  <c r="AC112" i="2"/>
  <c r="AC116" i="2"/>
  <c r="AC118" i="2"/>
  <c r="AC120" i="2"/>
  <c r="AC122" i="2"/>
  <c r="AC124" i="2"/>
  <c r="AC126" i="2"/>
  <c r="AC128" i="2"/>
  <c r="AC130" i="2"/>
  <c r="AC132" i="2"/>
  <c r="AC134" i="2"/>
  <c r="AC136" i="2"/>
  <c r="AC138" i="2"/>
  <c r="AC7" i="2"/>
  <c r="AC9" i="2"/>
  <c r="AC11" i="2"/>
  <c r="AC13" i="2"/>
  <c r="AC15" i="2"/>
  <c r="AC17" i="2"/>
  <c r="AC19" i="2"/>
  <c r="AC21" i="2"/>
  <c r="AC23" i="2"/>
  <c r="AC25" i="2"/>
  <c r="AC27" i="2"/>
  <c r="AC29" i="2"/>
  <c r="AC31" i="2"/>
  <c r="AC33" i="2"/>
  <c r="AC35" i="2"/>
  <c r="AC37" i="2"/>
  <c r="AC39" i="2"/>
  <c r="AC41" i="2"/>
  <c r="AC43" i="2"/>
  <c r="AC45" i="2"/>
  <c r="AC47" i="2"/>
  <c r="AC49" i="2"/>
  <c r="AC51" i="2"/>
  <c r="AC53" i="2"/>
  <c r="AC55" i="2"/>
  <c r="AC57" i="2"/>
  <c r="AC59" i="2"/>
  <c r="AC61" i="2"/>
  <c r="AC63" i="2"/>
  <c r="AC65" i="2"/>
  <c r="AC67" i="2"/>
  <c r="AC69" i="2"/>
  <c r="AC71" i="2"/>
  <c r="AC73" i="2"/>
  <c r="AC75" i="2"/>
  <c r="AC77" i="2"/>
  <c r="AC79" i="2"/>
  <c r="AC81" i="2"/>
  <c r="AC83" i="2"/>
  <c r="AC85" i="2"/>
  <c r="AC87" i="2"/>
  <c r="AC89" i="2"/>
  <c r="AC93" i="2"/>
  <c r="AC95" i="2"/>
  <c r="AC97" i="2"/>
  <c r="AC99" i="2"/>
  <c r="AC101" i="2"/>
  <c r="AC103" i="2"/>
  <c r="AC105" i="2"/>
  <c r="AC107" i="2"/>
  <c r="AC109" i="2"/>
  <c r="AC111" i="2"/>
  <c r="AC113" i="2"/>
  <c r="AC115" i="2"/>
  <c r="AC117" i="2"/>
  <c r="AC119" i="2"/>
  <c r="AC121" i="2"/>
  <c r="AC123" i="2"/>
  <c r="AC125" i="2"/>
  <c r="AC127" i="2"/>
  <c r="AC129" i="2"/>
  <c r="AC131" i="2"/>
  <c r="AC133" i="2"/>
  <c r="AC135" i="2"/>
  <c r="AC137" i="2"/>
  <c r="AC139" i="2"/>
  <c r="AC141" i="2"/>
  <c r="AC143" i="2"/>
  <c r="AC145" i="2"/>
  <c r="AC147" i="2"/>
  <c r="AC149" i="2"/>
  <c r="AC151" i="2"/>
  <c r="AC153" i="2"/>
  <c r="AC155" i="2"/>
  <c r="AC157" i="2"/>
  <c r="AC159" i="2"/>
  <c r="AC161" i="2"/>
  <c r="AC163" i="2"/>
  <c r="AC165" i="2"/>
  <c r="AC167" i="2"/>
  <c r="AC169" i="2"/>
  <c r="AC171" i="2"/>
  <c r="AC173" i="2"/>
  <c r="AC175" i="2"/>
  <c r="AC177" i="2"/>
  <c r="AC140" i="2"/>
  <c r="AC144" i="2"/>
  <c r="AC148" i="2"/>
  <c r="AC152" i="2"/>
  <c r="AC156" i="2"/>
  <c r="AC160" i="2"/>
  <c r="AC164" i="2"/>
  <c r="AC168" i="2"/>
  <c r="AC172" i="2"/>
  <c r="AC176" i="2"/>
  <c r="AC179" i="2"/>
  <c r="AC181" i="2"/>
  <c r="AC183" i="2"/>
  <c r="AC185" i="2"/>
  <c r="AC187" i="2"/>
  <c r="AC189" i="2"/>
  <c r="AC191" i="2"/>
  <c r="AC193" i="2"/>
  <c r="AC195" i="2"/>
  <c r="AC197" i="2"/>
  <c r="AC199" i="2"/>
  <c r="AC201" i="2"/>
  <c r="AC203" i="2"/>
  <c r="AC205" i="2"/>
  <c r="AC207" i="2"/>
  <c r="AC209" i="2"/>
  <c r="AC211" i="2"/>
  <c r="AC213" i="2"/>
  <c r="AC215" i="2"/>
  <c r="AC217" i="2"/>
  <c r="AC219" i="2"/>
  <c r="AC221" i="2"/>
  <c r="AC223" i="2"/>
  <c r="AC225" i="2"/>
  <c r="AC227" i="2"/>
  <c r="AC229" i="2"/>
  <c r="AC231" i="2"/>
  <c r="AC233" i="2"/>
  <c r="AC235" i="2"/>
  <c r="AC237" i="2"/>
  <c r="AC239" i="2"/>
  <c r="AC241" i="2"/>
  <c r="AC243" i="2"/>
  <c r="AC245" i="2"/>
  <c r="AC247" i="2"/>
  <c r="AC249" i="2"/>
  <c r="AC251" i="2"/>
  <c r="AC253" i="2"/>
  <c r="AC255" i="2"/>
  <c r="AC257" i="2"/>
  <c r="AC259" i="2"/>
  <c r="AC261" i="2"/>
  <c r="AC263" i="2"/>
  <c r="AC265" i="2"/>
  <c r="AC267" i="2"/>
  <c r="AC269" i="2"/>
  <c r="AC271" i="2"/>
  <c r="AC273" i="2"/>
  <c r="AC275" i="2"/>
  <c r="AC277" i="2"/>
  <c r="AC279" i="2"/>
  <c r="AC281" i="2"/>
  <c r="AC283" i="2"/>
  <c r="AC285" i="2"/>
  <c r="AC287" i="2"/>
  <c r="AC289" i="2"/>
  <c r="AC291" i="2"/>
  <c r="AC293" i="2"/>
  <c r="AC295" i="2"/>
  <c r="AC297" i="2"/>
  <c r="AC299" i="2"/>
  <c r="AC301" i="2"/>
  <c r="AC303" i="2"/>
  <c r="AC305" i="2"/>
  <c r="AC307" i="2"/>
  <c r="AC309" i="2"/>
  <c r="AC311" i="2"/>
  <c r="AC313" i="2"/>
  <c r="AC315" i="2"/>
  <c r="AC317" i="2"/>
  <c r="AC319" i="2"/>
  <c r="AC321" i="2"/>
  <c r="AC323" i="2"/>
  <c r="AC325" i="2"/>
  <c r="AC327" i="2"/>
  <c r="AC142" i="2"/>
  <c r="AC150" i="2"/>
  <c r="AC158" i="2"/>
  <c r="AC166" i="2"/>
  <c r="AC174" i="2"/>
  <c r="AC180" i="2"/>
  <c r="AC184" i="2"/>
  <c r="AC188" i="2"/>
  <c r="AC192" i="2"/>
  <c r="AC196" i="2"/>
  <c r="AC200" i="2"/>
  <c r="AC204" i="2"/>
  <c r="AC208" i="2"/>
  <c r="AC212" i="2"/>
  <c r="AC216" i="2"/>
  <c r="AC220" i="2"/>
  <c r="AC224" i="2"/>
  <c r="AC228" i="2"/>
  <c r="AC232" i="2"/>
  <c r="AC236" i="2"/>
  <c r="AC240" i="2"/>
  <c r="AC244" i="2"/>
  <c r="AC248" i="2"/>
  <c r="AC252" i="2"/>
  <c r="AC256" i="2"/>
  <c r="AC260" i="2"/>
  <c r="AC264" i="2"/>
  <c r="AC268" i="2"/>
  <c r="AC272" i="2"/>
  <c r="AC276" i="2"/>
  <c r="AC280" i="2"/>
  <c r="AC284" i="2"/>
  <c r="AC288" i="2"/>
  <c r="AC292" i="2"/>
  <c r="AC296" i="2"/>
  <c r="AC304" i="2"/>
  <c r="AC312" i="2"/>
  <c r="AC316" i="2"/>
  <c r="AC320" i="2"/>
  <c r="AC324" i="2"/>
  <c r="AC328" i="2"/>
  <c r="AC330" i="2"/>
  <c r="AC332" i="2"/>
  <c r="AC334" i="2"/>
  <c r="AC336" i="2"/>
  <c r="AC338" i="2"/>
  <c r="AC340" i="2"/>
  <c r="AC342" i="2"/>
  <c r="AC344" i="2"/>
  <c r="AC346" i="2"/>
  <c r="AC348" i="2"/>
  <c r="AC350" i="2"/>
  <c r="AC352" i="2"/>
  <c r="AC354" i="2"/>
  <c r="AC356" i="2"/>
  <c r="AC358" i="2"/>
  <c r="AC360" i="2"/>
  <c r="AC362" i="2"/>
  <c r="AC364" i="2"/>
  <c r="AC366" i="2"/>
  <c r="AC368" i="2"/>
  <c r="AC370" i="2"/>
  <c r="AC372" i="2"/>
  <c r="AC374" i="2"/>
  <c r="AC376" i="2"/>
  <c r="AC378" i="2"/>
  <c r="AC380" i="2"/>
  <c r="AC382" i="2"/>
  <c r="AC384" i="2"/>
  <c r="AC386" i="2"/>
  <c r="AC388" i="2"/>
  <c r="AC390" i="2"/>
  <c r="AC392" i="2"/>
  <c r="AC394" i="2"/>
  <c r="AC396" i="2"/>
  <c r="AC398" i="2"/>
  <c r="AC400" i="2"/>
  <c r="AC402" i="2"/>
  <c r="AC404" i="2"/>
  <c r="AC406" i="2"/>
  <c r="AC408" i="2"/>
  <c r="AC410" i="2"/>
  <c r="AC412" i="2"/>
  <c r="AC414" i="2"/>
  <c r="AC416" i="2"/>
  <c r="AC418" i="2"/>
  <c r="AC420" i="2"/>
  <c r="AC422" i="2"/>
  <c r="AC424" i="2"/>
  <c r="AC426" i="2"/>
  <c r="AC428" i="2"/>
  <c r="AC430" i="2"/>
  <c r="AC432" i="2"/>
  <c r="AC434" i="2"/>
  <c r="AC436" i="2"/>
  <c r="AC438" i="2"/>
  <c r="AC440" i="2"/>
  <c r="AC442" i="2"/>
  <c r="AC444" i="2"/>
  <c r="AC446" i="2"/>
  <c r="AC448" i="2"/>
  <c r="AC450" i="2"/>
  <c r="AC452" i="2"/>
  <c r="AC454" i="2"/>
  <c r="AC456" i="2"/>
  <c r="AC458" i="2"/>
  <c r="AC460" i="2"/>
  <c r="AC462" i="2"/>
  <c r="AC464" i="2"/>
  <c r="AC466" i="2"/>
  <c r="AC468" i="2"/>
  <c r="AC470" i="2"/>
  <c r="AC472" i="2"/>
  <c r="AC146" i="2"/>
  <c r="AC154" i="2"/>
  <c r="AC162" i="2"/>
  <c r="AC170" i="2"/>
  <c r="AC178" i="2"/>
  <c r="AC182" i="2"/>
  <c r="AC186" i="2"/>
  <c r="AC190" i="2"/>
  <c r="AC194" i="2"/>
  <c r="AC198" i="2"/>
  <c r="AC202" i="2"/>
  <c r="AC206" i="2"/>
  <c r="AC210" i="2"/>
  <c r="AC214" i="2"/>
  <c r="AC218" i="2"/>
  <c r="AC222" i="2"/>
  <c r="AC226" i="2"/>
  <c r="AC230" i="2"/>
  <c r="AC234" i="2"/>
  <c r="AC238" i="2"/>
  <c r="AC242" i="2"/>
  <c r="AC246" i="2"/>
  <c r="AC250" i="2"/>
  <c r="AC254" i="2"/>
  <c r="AC258" i="2"/>
  <c r="AC262" i="2"/>
  <c r="AC266" i="2"/>
  <c r="AC270" i="2"/>
  <c r="AC274" i="2"/>
  <c r="AC278" i="2"/>
  <c r="AC282" i="2"/>
  <c r="AC286" i="2"/>
  <c r="AC290" i="2"/>
  <c r="AC294" i="2"/>
  <c r="AC298" i="2"/>
  <c r="AC302" i="2"/>
  <c r="AC306" i="2"/>
  <c r="AC310" i="2"/>
  <c r="AC314" i="2"/>
  <c r="AC318" i="2"/>
  <c r="AC322" i="2"/>
  <c r="AC326" i="2"/>
  <c r="AC329" i="2"/>
  <c r="AC331" i="2"/>
  <c r="AC333" i="2"/>
  <c r="AC335" i="2"/>
  <c r="AC337" i="2"/>
  <c r="AC339" i="2"/>
  <c r="AC341" i="2"/>
  <c r="AC343" i="2"/>
  <c r="AC345" i="2"/>
  <c r="AC347" i="2"/>
  <c r="AC349" i="2"/>
  <c r="AC351" i="2"/>
  <c r="AC353" i="2"/>
  <c r="AC355" i="2"/>
  <c r="AC357" i="2"/>
  <c r="AC359" i="2"/>
  <c r="AC361" i="2"/>
  <c r="AC363" i="2"/>
  <c r="AC365" i="2"/>
  <c r="AC367" i="2"/>
  <c r="AC369" i="2"/>
  <c r="AC371" i="2"/>
  <c r="AC373" i="2"/>
  <c r="AC375" i="2"/>
  <c r="AC377" i="2"/>
  <c r="AC379" i="2"/>
  <c r="AC381" i="2"/>
  <c r="AC383" i="2"/>
  <c r="AC385" i="2"/>
  <c r="AC387" i="2"/>
  <c r="AC389" i="2"/>
  <c r="AC391" i="2"/>
  <c r="AC393" i="2"/>
  <c r="AC395" i="2"/>
  <c r="AC397" i="2"/>
  <c r="AC399" i="2"/>
  <c r="AC401" i="2"/>
  <c r="AC403" i="2"/>
  <c r="AC405" i="2"/>
  <c r="AC407" i="2"/>
  <c r="AC409" i="2"/>
  <c r="AC411" i="2"/>
  <c r="AC413" i="2"/>
  <c r="AC415" i="2"/>
  <c r="AC417" i="2"/>
  <c r="AC419" i="2"/>
  <c r="AC421" i="2"/>
  <c r="AC423" i="2"/>
  <c r="AC425" i="2"/>
  <c r="AC427" i="2"/>
  <c r="AC429" i="2"/>
  <c r="AC431" i="2"/>
  <c r="AC433" i="2"/>
  <c r="AC437" i="2"/>
  <c r="AC439" i="2"/>
  <c r="AC441" i="2"/>
  <c r="AC443" i="2"/>
  <c r="AC445" i="2"/>
  <c r="AC447" i="2"/>
  <c r="AC449" i="2"/>
  <c r="AC451" i="2"/>
  <c r="AC453" i="2"/>
  <c r="AC455" i="2"/>
  <c r="AC457" i="2"/>
  <c r="AC459" i="2"/>
  <c r="AC461" i="2"/>
  <c r="AC463" i="2"/>
  <c r="AC465" i="2"/>
  <c r="AC467" i="2"/>
  <c r="AC469" i="2"/>
  <c r="AC471" i="2"/>
  <c r="AC473" i="2"/>
  <c r="E445" i="2"/>
  <c r="L446" i="2"/>
  <c r="E447" i="2"/>
  <c r="L458" i="2"/>
  <c r="E459" i="2"/>
  <c r="L460" i="2"/>
  <c r="L462" i="2"/>
  <c r="O430" i="2"/>
  <c r="O428" i="2"/>
  <c r="O426" i="2"/>
  <c r="O423" i="2"/>
  <c r="O421" i="2"/>
  <c r="O419" i="2"/>
  <c r="O417" i="2"/>
  <c r="O415" i="2"/>
  <c r="O413" i="2"/>
  <c r="O411" i="2"/>
  <c r="O409" i="2"/>
  <c r="P441" i="2"/>
  <c r="P422" i="2"/>
  <c r="P420" i="2"/>
  <c r="P418" i="2"/>
  <c r="P416" i="2"/>
  <c r="P414" i="2"/>
  <c r="P412" i="2"/>
  <c r="P410" i="2"/>
  <c r="W455" i="2"/>
  <c r="W436" i="2"/>
  <c r="W422" i="2"/>
  <c r="W420" i="2"/>
  <c r="W418" i="2"/>
  <c r="W416" i="2"/>
  <c r="W414" i="2"/>
  <c r="W412" i="2"/>
  <c r="W410" i="2"/>
  <c r="AB455" i="2"/>
  <c r="AB440" i="2"/>
  <c r="AB438" i="2"/>
  <c r="AB437" i="2"/>
  <c r="AB424" i="2"/>
  <c r="AB423" i="2"/>
  <c r="AB421" i="2"/>
  <c r="AB419" i="2"/>
  <c r="AB417" i="2"/>
  <c r="AB415" i="2"/>
  <c r="AB413" i="2"/>
  <c r="AB411" i="2"/>
  <c r="AB409" i="2"/>
  <c r="AE440" i="2"/>
  <c r="AE436" i="2"/>
  <c r="AE422" i="2"/>
  <c r="AE420" i="2"/>
  <c r="AE418" i="2"/>
  <c r="AE416" i="2"/>
  <c r="AE414" i="2"/>
  <c r="AE412" i="2"/>
  <c r="AE410" i="2"/>
  <c r="AE408" i="2"/>
  <c r="AJ440" i="2"/>
  <c r="AJ456" i="2"/>
  <c r="AJ439" i="2"/>
  <c r="AJ424" i="2"/>
  <c r="AJ423" i="2"/>
  <c r="AJ421" i="2"/>
  <c r="AJ419" i="2"/>
  <c r="AJ417" i="2"/>
  <c r="AJ415" i="2"/>
  <c r="AJ413" i="2"/>
  <c r="AJ411" i="2"/>
  <c r="AJ409" i="2"/>
  <c r="AL447" i="2"/>
  <c r="AL443" i="2"/>
  <c r="AL442" i="2"/>
  <c r="AL441" i="2"/>
  <c r="AL434" i="2"/>
  <c r="AL432" i="2"/>
  <c r="AL430" i="2"/>
  <c r="AL428" i="2"/>
  <c r="AL426" i="2"/>
  <c r="AL422" i="2"/>
  <c r="AL420" i="2"/>
  <c r="AL418" i="2"/>
  <c r="AL416" i="2"/>
  <c r="AL414" i="2"/>
  <c r="AL412" i="2"/>
  <c r="AL410" i="2"/>
  <c r="AL408" i="2"/>
  <c r="AP439" i="2"/>
  <c r="AP436" i="2"/>
  <c r="AP424" i="2"/>
  <c r="AP423" i="2"/>
  <c r="AP421" i="2"/>
  <c r="AP419" i="2"/>
  <c r="AP417" i="2"/>
  <c r="AP415" i="2"/>
  <c r="AP413" i="2"/>
  <c r="AP411" i="2"/>
  <c r="AP409" i="2"/>
  <c r="N471" i="2"/>
  <c r="N467" i="2"/>
  <c r="N462" i="2"/>
  <c r="N461" i="2"/>
  <c r="N460" i="2"/>
  <c r="N459" i="2"/>
  <c r="N458" i="2"/>
  <c r="N454" i="2"/>
  <c r="N450" i="2"/>
  <c r="N449" i="2"/>
  <c r="N448" i="2"/>
  <c r="Q469" i="2"/>
  <c r="Q465" i="2"/>
  <c r="Q463" i="2"/>
  <c r="Q457" i="2"/>
  <c r="Q456" i="2"/>
  <c r="Q455" i="2"/>
  <c r="Q453" i="2"/>
  <c r="Q451" i="2"/>
  <c r="X470" i="2"/>
  <c r="X466" i="2"/>
  <c r="X464" i="2"/>
  <c r="X461" i="2"/>
  <c r="X460" i="2"/>
  <c r="X459" i="2"/>
  <c r="X458" i="2"/>
  <c r="X454" i="2"/>
  <c r="X452" i="2"/>
  <c r="X450" i="2"/>
  <c r="X449" i="2"/>
  <c r="X448" i="2"/>
  <c r="AA468" i="2"/>
  <c r="AA462" i="2"/>
  <c r="AA457" i="2"/>
  <c r="AA456" i="2"/>
  <c r="AA455" i="2"/>
  <c r="AA453" i="2"/>
  <c r="AA451" i="2"/>
  <c r="AF472" i="2"/>
  <c r="AF471" i="2"/>
  <c r="AF467" i="2"/>
  <c r="AF461" i="2"/>
  <c r="AF460" i="2"/>
  <c r="AF459" i="2"/>
  <c r="AF458" i="2"/>
  <c r="AF457" i="2"/>
  <c r="AF454" i="2"/>
  <c r="AF452" i="2"/>
  <c r="AF450" i="2"/>
  <c r="AF449" i="2"/>
  <c r="AF448" i="2"/>
  <c r="AI473" i="2"/>
  <c r="AI469" i="2"/>
  <c r="AI465" i="2"/>
  <c r="AI463" i="2"/>
  <c r="AI456" i="2"/>
  <c r="AI455" i="2"/>
  <c r="AI453" i="2"/>
  <c r="AI451" i="2"/>
  <c r="AM468" i="2"/>
  <c r="AM464" i="2"/>
  <c r="AM461" i="2"/>
  <c r="AM460" i="2"/>
  <c r="AM459" i="2"/>
  <c r="AM458" i="2"/>
  <c r="AM457" i="2"/>
  <c r="AM456" i="2"/>
  <c r="AM454" i="2"/>
  <c r="AM452" i="2"/>
  <c r="AM450" i="2"/>
  <c r="AM449" i="2"/>
  <c r="AM448" i="2"/>
  <c r="AM447" i="2"/>
  <c r="AO470" i="2"/>
  <c r="AO466" i="2"/>
  <c r="AO462" i="2"/>
  <c r="AO455" i="2"/>
  <c r="AO453" i="2"/>
  <c r="AO451" i="2"/>
  <c r="E327" i="2"/>
  <c r="E326" i="2"/>
  <c r="E325" i="2"/>
  <c r="F378" i="2"/>
  <c r="F376" i="2"/>
  <c r="F374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G327" i="2"/>
  <c r="G326" i="2"/>
  <c r="G325" i="2"/>
  <c r="G324" i="2"/>
  <c r="I326" i="2"/>
  <c r="I325" i="2"/>
  <c r="I324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K377" i="2"/>
  <c r="K375" i="2"/>
  <c r="K373" i="2"/>
  <c r="K326" i="2"/>
  <c r="K325" i="2"/>
  <c r="K324" i="2"/>
  <c r="E438" i="2"/>
  <c r="E423" i="2"/>
  <c r="E421" i="2"/>
  <c r="E419" i="2"/>
  <c r="E417" i="2"/>
  <c r="E415" i="2"/>
  <c r="E413" i="2"/>
  <c r="E410" i="2"/>
  <c r="E408" i="2"/>
  <c r="E406" i="2"/>
  <c r="E404" i="2"/>
  <c r="E402" i="2"/>
  <c r="E400" i="2"/>
  <c r="E398" i="2"/>
  <c r="E396" i="2"/>
  <c r="E394" i="2"/>
  <c r="E392" i="2"/>
  <c r="E390" i="2"/>
  <c r="E388" i="2"/>
  <c r="E386" i="2"/>
  <c r="E384" i="2"/>
  <c r="E382" i="2"/>
  <c r="E380" i="2"/>
  <c r="E379" i="2"/>
  <c r="E441" i="2"/>
  <c r="E439" i="2"/>
  <c r="E434" i="2"/>
  <c r="E432" i="2"/>
  <c r="E430" i="2"/>
  <c r="E428" i="2"/>
  <c r="E426" i="2"/>
  <c r="E378" i="2"/>
  <c r="E376" i="2"/>
  <c r="E374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F411" i="2"/>
  <c r="F409" i="2"/>
  <c r="F407" i="2"/>
  <c r="F405" i="2"/>
  <c r="F403" i="2"/>
  <c r="F401" i="2"/>
  <c r="F399" i="2"/>
  <c r="F397" i="2"/>
  <c r="F395" i="2"/>
  <c r="F393" i="2"/>
  <c r="F391" i="2"/>
  <c r="F389" i="2"/>
  <c r="F387" i="2"/>
  <c r="F385" i="2"/>
  <c r="F383" i="2"/>
  <c r="F381" i="2"/>
  <c r="F379" i="2"/>
  <c r="F377" i="2"/>
  <c r="F375" i="2"/>
  <c r="F373" i="2"/>
  <c r="G378" i="2"/>
  <c r="G376" i="2"/>
  <c r="G374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H411" i="2"/>
  <c r="H409" i="2"/>
  <c r="H407" i="2"/>
  <c r="H405" i="2"/>
  <c r="H403" i="2"/>
  <c r="H401" i="2"/>
  <c r="H399" i="2"/>
  <c r="H397" i="2"/>
  <c r="H395" i="2"/>
  <c r="H393" i="2"/>
  <c r="H391" i="2"/>
  <c r="H389" i="2"/>
  <c r="H387" i="2"/>
  <c r="H385" i="2"/>
  <c r="H383" i="2"/>
  <c r="H381" i="2"/>
  <c r="H379" i="2"/>
  <c r="H378" i="2"/>
  <c r="H377" i="2"/>
  <c r="H375" i="2"/>
  <c r="H373" i="2"/>
  <c r="I410" i="2"/>
  <c r="I408" i="2"/>
  <c r="I406" i="2"/>
  <c r="I404" i="2"/>
  <c r="I402" i="2"/>
  <c r="I400" i="2"/>
  <c r="I398" i="2"/>
  <c r="I396" i="2"/>
  <c r="I394" i="2"/>
  <c r="I392" i="2"/>
  <c r="I390" i="2"/>
  <c r="I388" i="2"/>
  <c r="I386" i="2"/>
  <c r="I384" i="2"/>
  <c r="I382" i="2"/>
  <c r="I380" i="2"/>
  <c r="I376" i="2"/>
  <c r="I374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J378" i="2"/>
  <c r="J377" i="2"/>
  <c r="J375" i="2"/>
  <c r="J373" i="2"/>
  <c r="K410" i="2"/>
  <c r="K408" i="2"/>
  <c r="K406" i="2"/>
  <c r="K404" i="2"/>
  <c r="K402" i="2"/>
  <c r="K400" i="2"/>
  <c r="K398" i="2"/>
  <c r="K396" i="2"/>
  <c r="K394" i="2"/>
  <c r="K392" i="2"/>
  <c r="K390" i="2"/>
  <c r="K388" i="2"/>
  <c r="K386" i="2"/>
  <c r="K384" i="2"/>
  <c r="K382" i="2"/>
  <c r="K380" i="2"/>
  <c r="K378" i="2"/>
  <c r="K376" i="2"/>
  <c r="K374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L443" i="2"/>
  <c r="L437" i="2"/>
  <c r="L424" i="2"/>
  <c r="L422" i="2"/>
  <c r="L420" i="2"/>
  <c r="L418" i="2"/>
  <c r="L416" i="2"/>
  <c r="L414" i="2"/>
  <c r="L412" i="2"/>
  <c r="L409" i="2"/>
  <c r="L407" i="2"/>
  <c r="L405" i="2"/>
  <c r="L403" i="2"/>
  <c r="L401" i="2"/>
  <c r="L399" i="2"/>
  <c r="L397" i="2"/>
  <c r="L395" i="2"/>
  <c r="L393" i="2"/>
  <c r="L391" i="2"/>
  <c r="L389" i="2"/>
  <c r="L387" i="2"/>
  <c r="L385" i="2"/>
  <c r="L383" i="2"/>
  <c r="L381" i="2"/>
  <c r="L379" i="2"/>
  <c r="L378" i="2"/>
  <c r="L442" i="2"/>
  <c r="L440" i="2"/>
  <c r="L436" i="2"/>
  <c r="L433" i="2"/>
  <c r="L431" i="2"/>
  <c r="L429" i="2"/>
  <c r="L427" i="2"/>
  <c r="L425" i="2"/>
  <c r="L377" i="2"/>
  <c r="L375" i="2"/>
  <c r="L373" i="2"/>
  <c r="I327" i="2"/>
  <c r="K327" i="2"/>
  <c r="E328" i="2"/>
  <c r="G328" i="2"/>
  <c r="I328" i="2"/>
  <c r="K328" i="2"/>
  <c r="E329" i="2"/>
  <c r="G329" i="2"/>
  <c r="I329" i="2"/>
  <c r="K329" i="2"/>
  <c r="E330" i="2"/>
  <c r="G330" i="2"/>
  <c r="I330" i="2"/>
  <c r="K330" i="2"/>
  <c r="E331" i="2"/>
  <c r="G331" i="2"/>
  <c r="I331" i="2"/>
  <c r="K331" i="2"/>
  <c r="E332" i="2"/>
  <c r="G332" i="2"/>
  <c r="I332" i="2"/>
  <c r="K332" i="2"/>
  <c r="E333" i="2"/>
  <c r="G333" i="2"/>
  <c r="I333" i="2"/>
  <c r="K333" i="2"/>
  <c r="E334" i="2"/>
  <c r="G334" i="2"/>
  <c r="I334" i="2"/>
  <c r="K334" i="2"/>
  <c r="E335" i="2"/>
  <c r="G335" i="2"/>
  <c r="I335" i="2"/>
  <c r="K335" i="2"/>
  <c r="E336" i="2"/>
  <c r="G336" i="2"/>
  <c r="I336" i="2"/>
  <c r="K336" i="2"/>
  <c r="E337" i="2"/>
  <c r="G337" i="2"/>
  <c r="I337" i="2"/>
  <c r="K337" i="2"/>
  <c r="E338" i="2"/>
  <c r="G338" i="2"/>
  <c r="I338" i="2"/>
  <c r="K338" i="2"/>
  <c r="E339" i="2"/>
  <c r="G339" i="2"/>
  <c r="I339" i="2"/>
  <c r="K339" i="2"/>
  <c r="E340" i="2"/>
  <c r="G340" i="2"/>
  <c r="I340" i="2"/>
  <c r="K340" i="2"/>
  <c r="E341" i="2"/>
  <c r="G341" i="2"/>
  <c r="I341" i="2"/>
  <c r="K341" i="2"/>
  <c r="E342" i="2"/>
  <c r="G342" i="2"/>
  <c r="I342" i="2"/>
  <c r="K342" i="2"/>
  <c r="E343" i="2"/>
  <c r="G343" i="2"/>
  <c r="I343" i="2"/>
  <c r="K343" i="2"/>
  <c r="E344" i="2"/>
  <c r="G344" i="2"/>
  <c r="I344" i="2"/>
  <c r="K344" i="2"/>
  <c r="E345" i="2"/>
  <c r="G345" i="2"/>
  <c r="I345" i="2"/>
  <c r="K345" i="2"/>
  <c r="E346" i="2"/>
  <c r="G346" i="2"/>
  <c r="I346" i="2"/>
  <c r="K346" i="2"/>
  <c r="E347" i="2"/>
  <c r="G347" i="2"/>
  <c r="I347" i="2"/>
  <c r="K347" i="2"/>
  <c r="E348" i="2"/>
  <c r="H348" i="2"/>
  <c r="L348" i="2"/>
  <c r="H349" i="2"/>
  <c r="L349" i="2"/>
  <c r="H350" i="2"/>
  <c r="L350" i="2"/>
  <c r="H351" i="2"/>
  <c r="L351" i="2"/>
  <c r="H352" i="2"/>
  <c r="L352" i="2"/>
  <c r="H353" i="2"/>
  <c r="L353" i="2"/>
  <c r="H354" i="2"/>
  <c r="L354" i="2"/>
  <c r="H355" i="2"/>
  <c r="L355" i="2"/>
  <c r="H356" i="2"/>
  <c r="L356" i="2"/>
  <c r="H357" i="2"/>
  <c r="L357" i="2"/>
  <c r="H358" i="2"/>
  <c r="L358" i="2"/>
  <c r="H359" i="2"/>
  <c r="L359" i="2"/>
  <c r="H360" i="2"/>
  <c r="L360" i="2"/>
  <c r="H361" i="2"/>
  <c r="L361" i="2"/>
  <c r="H362" i="2"/>
  <c r="L362" i="2"/>
  <c r="H363" i="2"/>
  <c r="L363" i="2"/>
  <c r="H364" i="2"/>
  <c r="L364" i="2"/>
  <c r="H365" i="2"/>
  <c r="L365" i="2"/>
  <c r="H366" i="2"/>
  <c r="L366" i="2"/>
  <c r="H367" i="2"/>
  <c r="L367" i="2"/>
  <c r="H368" i="2"/>
  <c r="L368" i="2"/>
  <c r="H369" i="2"/>
  <c r="L369" i="2"/>
  <c r="H370" i="2"/>
  <c r="L370" i="2"/>
  <c r="H371" i="2"/>
  <c r="L371" i="2"/>
  <c r="H372" i="2"/>
  <c r="L372" i="2"/>
  <c r="E373" i="2"/>
  <c r="I373" i="2"/>
  <c r="H374" i="2"/>
  <c r="L374" i="2"/>
  <c r="E375" i="2"/>
  <c r="I375" i="2"/>
  <c r="H376" i="2"/>
  <c r="L376" i="2"/>
  <c r="E377" i="2"/>
  <c r="I377" i="2"/>
  <c r="I378" i="2"/>
  <c r="J379" i="2"/>
  <c r="G380" i="2"/>
  <c r="J381" i="2"/>
  <c r="G382" i="2"/>
  <c r="J383" i="2"/>
  <c r="G384" i="2"/>
  <c r="J385" i="2"/>
  <c r="G386" i="2"/>
  <c r="J387" i="2"/>
  <c r="G388" i="2"/>
  <c r="J389" i="2"/>
  <c r="G390" i="2"/>
  <c r="J391" i="2"/>
  <c r="G392" i="2"/>
  <c r="J393" i="2"/>
  <c r="G394" i="2"/>
  <c r="J395" i="2"/>
  <c r="G396" i="2"/>
  <c r="J397" i="2"/>
  <c r="G398" i="2"/>
  <c r="J399" i="2"/>
  <c r="G400" i="2"/>
  <c r="J401" i="2"/>
  <c r="G402" i="2"/>
  <c r="J403" i="2"/>
  <c r="G404" i="2"/>
  <c r="J405" i="2"/>
  <c r="G406" i="2"/>
  <c r="J407" i="2"/>
  <c r="G408" i="2"/>
  <c r="J409" i="2"/>
  <c r="G410" i="2"/>
  <c r="J411" i="2"/>
  <c r="H412" i="2"/>
  <c r="E412" i="2"/>
  <c r="E456" i="2"/>
  <c r="E454" i="2"/>
  <c r="E452" i="2"/>
  <c r="E411" i="2"/>
  <c r="E409" i="2"/>
  <c r="E407" i="2"/>
  <c r="E405" i="2"/>
  <c r="E403" i="2"/>
  <c r="E401" i="2"/>
  <c r="E399" i="2"/>
  <c r="E397" i="2"/>
  <c r="E395" i="2"/>
  <c r="E393" i="2"/>
  <c r="E391" i="2"/>
  <c r="E389" i="2"/>
  <c r="E387" i="2"/>
  <c r="E385" i="2"/>
  <c r="E383" i="2"/>
  <c r="E381" i="2"/>
  <c r="F444" i="2"/>
  <c r="F443" i="2"/>
  <c r="F442" i="2"/>
  <c r="F440" i="2"/>
  <c r="F437" i="2"/>
  <c r="F436" i="2"/>
  <c r="F433" i="2"/>
  <c r="F431" i="2"/>
  <c r="F429" i="2"/>
  <c r="F427" i="2"/>
  <c r="F425" i="2"/>
  <c r="F424" i="2"/>
  <c r="F422" i="2"/>
  <c r="F420" i="2"/>
  <c r="F418" i="2"/>
  <c r="F416" i="2"/>
  <c r="F414" i="2"/>
  <c r="F412" i="2"/>
  <c r="F410" i="2"/>
  <c r="F408" i="2"/>
  <c r="F406" i="2"/>
  <c r="F404" i="2"/>
  <c r="F402" i="2"/>
  <c r="F400" i="2"/>
  <c r="F398" i="2"/>
  <c r="F396" i="2"/>
  <c r="F394" i="2"/>
  <c r="F392" i="2"/>
  <c r="F390" i="2"/>
  <c r="F388" i="2"/>
  <c r="F386" i="2"/>
  <c r="F384" i="2"/>
  <c r="F382" i="2"/>
  <c r="F380" i="2"/>
  <c r="G441" i="2"/>
  <c r="G439" i="2"/>
  <c r="G438" i="2"/>
  <c r="G434" i="2"/>
  <c r="G432" i="2"/>
  <c r="G430" i="2"/>
  <c r="G428" i="2"/>
  <c r="G426" i="2"/>
  <c r="G423" i="2"/>
  <c r="G421" i="2"/>
  <c r="G419" i="2"/>
  <c r="G417" i="2"/>
  <c r="G415" i="2"/>
  <c r="G413" i="2"/>
  <c r="G412" i="2"/>
  <c r="G411" i="2"/>
  <c r="G409" i="2"/>
  <c r="G407" i="2"/>
  <c r="G405" i="2"/>
  <c r="G403" i="2"/>
  <c r="G401" i="2"/>
  <c r="G399" i="2"/>
  <c r="G397" i="2"/>
  <c r="G395" i="2"/>
  <c r="G393" i="2"/>
  <c r="G391" i="2"/>
  <c r="G389" i="2"/>
  <c r="G387" i="2"/>
  <c r="G385" i="2"/>
  <c r="G383" i="2"/>
  <c r="G381" i="2"/>
  <c r="G379" i="2"/>
  <c r="H462" i="2"/>
  <c r="H460" i="2"/>
  <c r="H458" i="2"/>
  <c r="H457" i="2"/>
  <c r="H455" i="2"/>
  <c r="H453" i="2"/>
  <c r="H450" i="2"/>
  <c r="H448" i="2"/>
  <c r="H446" i="2"/>
  <c r="H444" i="2"/>
  <c r="H443" i="2"/>
  <c r="H442" i="2"/>
  <c r="H440" i="2"/>
  <c r="H437" i="2"/>
  <c r="H436" i="2"/>
  <c r="H433" i="2"/>
  <c r="H431" i="2"/>
  <c r="H429" i="2"/>
  <c r="H427" i="2"/>
  <c r="H425" i="2"/>
  <c r="H424" i="2"/>
  <c r="H422" i="2"/>
  <c r="H420" i="2"/>
  <c r="H418" i="2"/>
  <c r="H416" i="2"/>
  <c r="H414" i="2"/>
  <c r="H410" i="2"/>
  <c r="H408" i="2"/>
  <c r="H406" i="2"/>
  <c r="H404" i="2"/>
  <c r="H402" i="2"/>
  <c r="H400" i="2"/>
  <c r="H398" i="2"/>
  <c r="H396" i="2"/>
  <c r="H394" i="2"/>
  <c r="H392" i="2"/>
  <c r="H390" i="2"/>
  <c r="H388" i="2"/>
  <c r="H386" i="2"/>
  <c r="H384" i="2"/>
  <c r="H382" i="2"/>
  <c r="H380" i="2"/>
  <c r="I461" i="2"/>
  <c r="I459" i="2"/>
  <c r="I456" i="2"/>
  <c r="I454" i="2"/>
  <c r="I452" i="2"/>
  <c r="I451" i="2"/>
  <c r="I449" i="2"/>
  <c r="I447" i="2"/>
  <c r="I445" i="2"/>
  <c r="I412" i="2"/>
  <c r="I441" i="2"/>
  <c r="I439" i="2"/>
  <c r="I438" i="2"/>
  <c r="I434" i="2"/>
  <c r="I432" i="2"/>
  <c r="I430" i="2"/>
  <c r="I428" i="2"/>
  <c r="I426" i="2"/>
  <c r="I423" i="2"/>
  <c r="I421" i="2"/>
  <c r="I419" i="2"/>
  <c r="I417" i="2"/>
  <c r="I415" i="2"/>
  <c r="I413" i="2"/>
  <c r="I411" i="2"/>
  <c r="I409" i="2"/>
  <c r="I407" i="2"/>
  <c r="I405" i="2"/>
  <c r="I403" i="2"/>
  <c r="I401" i="2"/>
  <c r="I399" i="2"/>
  <c r="I397" i="2"/>
  <c r="I395" i="2"/>
  <c r="I393" i="2"/>
  <c r="I391" i="2"/>
  <c r="I389" i="2"/>
  <c r="I387" i="2"/>
  <c r="I385" i="2"/>
  <c r="I383" i="2"/>
  <c r="I381" i="2"/>
  <c r="I379" i="2"/>
  <c r="J444" i="2"/>
  <c r="J443" i="2"/>
  <c r="J442" i="2"/>
  <c r="J440" i="2"/>
  <c r="J437" i="2"/>
  <c r="J436" i="2"/>
  <c r="J433" i="2"/>
  <c r="J431" i="2"/>
  <c r="J429" i="2"/>
  <c r="J427" i="2"/>
  <c r="J425" i="2"/>
  <c r="J424" i="2"/>
  <c r="J422" i="2"/>
  <c r="J420" i="2"/>
  <c r="J418" i="2"/>
  <c r="J416" i="2"/>
  <c r="J414" i="2"/>
  <c r="J412" i="2"/>
  <c r="J410" i="2"/>
  <c r="J408" i="2"/>
  <c r="J406" i="2"/>
  <c r="J404" i="2"/>
  <c r="J402" i="2"/>
  <c r="J400" i="2"/>
  <c r="J398" i="2"/>
  <c r="J396" i="2"/>
  <c r="J394" i="2"/>
  <c r="J392" i="2"/>
  <c r="J390" i="2"/>
  <c r="J388" i="2"/>
  <c r="J386" i="2"/>
  <c r="J384" i="2"/>
  <c r="J382" i="2"/>
  <c r="J380" i="2"/>
  <c r="K441" i="2"/>
  <c r="K439" i="2"/>
  <c r="K438" i="2"/>
  <c r="K434" i="2"/>
  <c r="K432" i="2"/>
  <c r="K430" i="2"/>
  <c r="K428" i="2"/>
  <c r="K426" i="2"/>
  <c r="K423" i="2"/>
  <c r="K421" i="2"/>
  <c r="K419" i="2"/>
  <c r="K417" i="2"/>
  <c r="K415" i="2"/>
  <c r="K413" i="2"/>
  <c r="K412" i="2"/>
  <c r="K411" i="2"/>
  <c r="K409" i="2"/>
  <c r="K407" i="2"/>
  <c r="K405" i="2"/>
  <c r="K403" i="2"/>
  <c r="K401" i="2"/>
  <c r="K399" i="2"/>
  <c r="K397" i="2"/>
  <c r="K395" i="2"/>
  <c r="K393" i="2"/>
  <c r="K391" i="2"/>
  <c r="K389" i="2"/>
  <c r="K387" i="2"/>
  <c r="K385" i="2"/>
  <c r="K383" i="2"/>
  <c r="K381" i="2"/>
  <c r="K379" i="2"/>
  <c r="L411" i="2"/>
  <c r="L457" i="2"/>
  <c r="L455" i="2"/>
  <c r="L453" i="2"/>
  <c r="L410" i="2"/>
  <c r="L408" i="2"/>
  <c r="L406" i="2"/>
  <c r="L404" i="2"/>
  <c r="L402" i="2"/>
  <c r="L400" i="2"/>
  <c r="L398" i="2"/>
  <c r="L396" i="2"/>
  <c r="L394" i="2"/>
  <c r="L392" i="2"/>
  <c r="L390" i="2"/>
  <c r="L388" i="2"/>
  <c r="L386" i="2"/>
  <c r="L384" i="2"/>
  <c r="L382" i="2"/>
  <c r="L380" i="2"/>
  <c r="E463" i="2"/>
  <c r="E462" i="2"/>
  <c r="E460" i="2"/>
  <c r="E458" i="2"/>
  <c r="E457" i="2"/>
  <c r="E455" i="2"/>
  <c r="E453" i="2"/>
  <c r="E450" i="2"/>
  <c r="E448" i="2"/>
  <c r="E446" i="2"/>
  <c r="E471" i="2"/>
  <c r="E467" i="2"/>
  <c r="E444" i="2"/>
  <c r="E443" i="2"/>
  <c r="E442" i="2"/>
  <c r="E440" i="2"/>
  <c r="E437" i="2"/>
  <c r="E436" i="2"/>
  <c r="E433" i="2"/>
  <c r="E431" i="2"/>
  <c r="E429" i="2"/>
  <c r="E427" i="2"/>
  <c r="E425" i="2"/>
  <c r="E424" i="2"/>
  <c r="E422" i="2"/>
  <c r="E420" i="2"/>
  <c r="E418" i="2"/>
  <c r="E416" i="2"/>
  <c r="E414" i="2"/>
  <c r="F470" i="2"/>
  <c r="F466" i="2"/>
  <c r="F464" i="2"/>
  <c r="F461" i="2"/>
  <c r="F459" i="2"/>
  <c r="F456" i="2"/>
  <c r="F454" i="2"/>
  <c r="F452" i="2"/>
  <c r="F451" i="2"/>
  <c r="F449" i="2"/>
  <c r="F447" i="2"/>
  <c r="F445" i="2"/>
  <c r="F462" i="2"/>
  <c r="F460" i="2"/>
  <c r="F458" i="2"/>
  <c r="F457" i="2"/>
  <c r="F455" i="2"/>
  <c r="F453" i="2"/>
  <c r="F450" i="2"/>
  <c r="F448" i="2"/>
  <c r="F446" i="2"/>
  <c r="F441" i="2"/>
  <c r="F439" i="2"/>
  <c r="F438" i="2"/>
  <c r="F434" i="2"/>
  <c r="F432" i="2"/>
  <c r="F430" i="2"/>
  <c r="F428" i="2"/>
  <c r="F426" i="2"/>
  <c r="F423" i="2"/>
  <c r="F421" i="2"/>
  <c r="F419" i="2"/>
  <c r="F417" i="2"/>
  <c r="F415" i="2"/>
  <c r="F413" i="2"/>
  <c r="G462" i="2"/>
  <c r="G460" i="2"/>
  <c r="G458" i="2"/>
  <c r="G457" i="2"/>
  <c r="G455" i="2"/>
  <c r="G453" i="2"/>
  <c r="G450" i="2"/>
  <c r="G448" i="2"/>
  <c r="G446" i="2"/>
  <c r="G469" i="2"/>
  <c r="G465" i="2"/>
  <c r="G461" i="2"/>
  <c r="G459" i="2"/>
  <c r="G456" i="2"/>
  <c r="G454" i="2"/>
  <c r="G452" i="2"/>
  <c r="G451" i="2"/>
  <c r="G449" i="2"/>
  <c r="G447" i="2"/>
  <c r="G445" i="2"/>
  <c r="G444" i="2"/>
  <c r="G443" i="2"/>
  <c r="G442" i="2"/>
  <c r="G440" i="2"/>
  <c r="G437" i="2"/>
  <c r="G436" i="2"/>
  <c r="G433" i="2"/>
  <c r="G431" i="2"/>
  <c r="G429" i="2"/>
  <c r="G427" i="2"/>
  <c r="G425" i="2"/>
  <c r="G424" i="2"/>
  <c r="G422" i="2"/>
  <c r="G420" i="2"/>
  <c r="G418" i="2"/>
  <c r="G416" i="2"/>
  <c r="G414" i="2"/>
  <c r="H472" i="2"/>
  <c r="H468" i="2"/>
  <c r="H461" i="2"/>
  <c r="H459" i="2"/>
  <c r="H456" i="2"/>
  <c r="H454" i="2"/>
  <c r="H452" i="2"/>
  <c r="H451" i="2"/>
  <c r="H449" i="2"/>
  <c r="H447" i="2"/>
  <c r="H445" i="2"/>
  <c r="H473" i="2"/>
  <c r="H441" i="2"/>
  <c r="H439" i="2"/>
  <c r="H438" i="2"/>
  <c r="H434" i="2"/>
  <c r="H432" i="2"/>
  <c r="H430" i="2"/>
  <c r="H428" i="2"/>
  <c r="H426" i="2"/>
  <c r="H423" i="2"/>
  <c r="H421" i="2"/>
  <c r="H419" i="2"/>
  <c r="H417" i="2"/>
  <c r="H415" i="2"/>
  <c r="H413" i="2"/>
  <c r="I471" i="2"/>
  <c r="I467" i="2"/>
  <c r="I462" i="2"/>
  <c r="I460" i="2"/>
  <c r="I458" i="2"/>
  <c r="I457" i="2"/>
  <c r="I455" i="2"/>
  <c r="I453" i="2"/>
  <c r="I450" i="2"/>
  <c r="I448" i="2"/>
  <c r="I446" i="2"/>
  <c r="I463" i="2"/>
  <c r="I444" i="2"/>
  <c r="I443" i="2"/>
  <c r="I442" i="2"/>
  <c r="I440" i="2"/>
  <c r="I437" i="2"/>
  <c r="I436" i="2"/>
  <c r="I433" i="2"/>
  <c r="I431" i="2"/>
  <c r="I429" i="2"/>
  <c r="I427" i="2"/>
  <c r="I425" i="2"/>
  <c r="I424" i="2"/>
  <c r="I422" i="2"/>
  <c r="I420" i="2"/>
  <c r="I418" i="2"/>
  <c r="I416" i="2"/>
  <c r="I414" i="2"/>
  <c r="J461" i="2"/>
  <c r="J459" i="2"/>
  <c r="J456" i="2"/>
  <c r="J454" i="2"/>
  <c r="J452" i="2"/>
  <c r="J451" i="2"/>
  <c r="J449" i="2"/>
  <c r="J447" i="2"/>
  <c r="J445" i="2"/>
  <c r="J470" i="2"/>
  <c r="J466" i="2"/>
  <c r="J464" i="2"/>
  <c r="J462" i="2"/>
  <c r="J460" i="2"/>
  <c r="J458" i="2"/>
  <c r="J457" i="2"/>
  <c r="J455" i="2"/>
  <c r="J453" i="2"/>
  <c r="J450" i="2"/>
  <c r="J448" i="2"/>
  <c r="J446" i="2"/>
  <c r="J441" i="2"/>
  <c r="J439" i="2"/>
  <c r="J438" i="2"/>
  <c r="J434" i="2"/>
  <c r="J432" i="2"/>
  <c r="J430" i="2"/>
  <c r="J428" i="2"/>
  <c r="J426" i="2"/>
  <c r="J423" i="2"/>
  <c r="J421" i="2"/>
  <c r="J419" i="2"/>
  <c r="J417" i="2"/>
  <c r="J415" i="2"/>
  <c r="J413" i="2"/>
  <c r="K469" i="2"/>
  <c r="K465" i="2"/>
  <c r="K462" i="2"/>
  <c r="K460" i="2"/>
  <c r="K458" i="2"/>
  <c r="K457" i="2"/>
  <c r="K455" i="2"/>
  <c r="K453" i="2"/>
  <c r="K450" i="2"/>
  <c r="K448" i="2"/>
  <c r="K446" i="2"/>
  <c r="K461" i="2"/>
  <c r="K459" i="2"/>
  <c r="K456" i="2"/>
  <c r="K454" i="2"/>
  <c r="K452" i="2"/>
  <c r="K451" i="2"/>
  <c r="K449" i="2"/>
  <c r="K447" i="2"/>
  <c r="K445" i="2"/>
  <c r="K444" i="2"/>
  <c r="K443" i="2"/>
  <c r="K442" i="2"/>
  <c r="K440" i="2"/>
  <c r="K437" i="2"/>
  <c r="K436" i="2"/>
  <c r="K433" i="2"/>
  <c r="K431" i="2"/>
  <c r="K429" i="2"/>
  <c r="K427" i="2"/>
  <c r="K425" i="2"/>
  <c r="K424" i="2"/>
  <c r="K422" i="2"/>
  <c r="K420" i="2"/>
  <c r="K418" i="2"/>
  <c r="K416" i="2"/>
  <c r="K414" i="2"/>
  <c r="L463" i="2"/>
  <c r="L461" i="2"/>
  <c r="L459" i="2"/>
  <c r="L456" i="2"/>
  <c r="L454" i="2"/>
  <c r="L452" i="2"/>
  <c r="L451" i="2"/>
  <c r="L449" i="2"/>
  <c r="L447" i="2"/>
  <c r="L445" i="2"/>
  <c r="L444" i="2"/>
  <c r="L468" i="2"/>
  <c r="L441" i="2"/>
  <c r="L439" i="2"/>
  <c r="L438" i="2"/>
  <c r="L434" i="2"/>
  <c r="L432" i="2"/>
  <c r="L430" i="2"/>
  <c r="L428" i="2"/>
  <c r="L426" i="2"/>
  <c r="L423" i="2"/>
  <c r="L421" i="2"/>
  <c r="L419" i="2"/>
  <c r="L417" i="2"/>
  <c r="L415" i="2"/>
  <c r="L413" i="2"/>
  <c r="AE456" i="2"/>
  <c r="AJ457" i="2"/>
  <c r="AB466" i="2"/>
  <c r="L472" i="2"/>
  <c r="L473" i="2"/>
  <c r="Y423" i="2"/>
  <c r="AG422" i="2"/>
  <c r="AG372" i="2"/>
  <c r="Y373" i="2"/>
  <c r="AG374" i="2"/>
  <c r="Y375" i="2"/>
  <c r="AG376" i="2"/>
  <c r="Y377" i="2"/>
  <c r="AG378" i="2"/>
  <c r="Y379" i="2"/>
  <c r="AG380" i="2"/>
  <c r="Y381" i="2"/>
  <c r="AG382" i="2"/>
  <c r="Y383" i="2"/>
  <c r="AG384" i="2"/>
  <c r="Y385" i="2"/>
  <c r="AG386" i="2"/>
  <c r="Y387" i="2"/>
  <c r="AG388" i="2"/>
  <c r="Y389" i="2"/>
  <c r="AG390" i="2"/>
  <c r="Y391" i="2"/>
  <c r="AG392" i="2"/>
  <c r="Y393" i="2"/>
  <c r="AG394" i="2"/>
  <c r="Y395" i="2"/>
  <c r="AG396" i="2"/>
  <c r="Y397" i="2"/>
  <c r="AG398" i="2"/>
  <c r="Y399" i="2"/>
  <c r="AG400" i="2"/>
  <c r="Y401" i="2"/>
  <c r="AG402" i="2"/>
  <c r="Y403" i="2"/>
  <c r="AG404" i="2"/>
  <c r="Y405" i="2"/>
  <c r="AG406" i="2"/>
  <c r="Y407" i="2"/>
  <c r="AG408" i="2"/>
  <c r="Y409" i="2"/>
  <c r="AG410" i="2"/>
  <c r="Y411" i="2"/>
  <c r="AG412" i="2"/>
  <c r="Y413" i="2"/>
  <c r="AG414" i="2"/>
  <c r="Y415" i="2"/>
  <c r="AG416" i="2"/>
  <c r="Y417" i="2"/>
  <c r="AG418" i="2"/>
  <c r="Y419" i="2"/>
  <c r="AG420" i="2"/>
  <c r="Y421" i="2"/>
  <c r="AL458" i="2"/>
  <c r="AB468" i="2"/>
  <c r="AL470" i="2"/>
  <c r="E469" i="2"/>
  <c r="E465" i="2"/>
  <c r="F473" i="2"/>
  <c r="F472" i="2"/>
  <c r="F468" i="2"/>
  <c r="G471" i="2"/>
  <c r="G467" i="2"/>
  <c r="G463" i="2"/>
  <c r="H470" i="2"/>
  <c r="H466" i="2"/>
  <c r="H464" i="2"/>
  <c r="I469" i="2"/>
  <c r="I465" i="2"/>
  <c r="J473" i="2"/>
  <c r="J472" i="2"/>
  <c r="J468" i="2"/>
  <c r="K471" i="2"/>
  <c r="K467" i="2"/>
  <c r="K463" i="2"/>
  <c r="L470" i="2"/>
  <c r="L466" i="2"/>
  <c r="L464" i="2"/>
  <c r="N468" i="2"/>
  <c r="N465" i="2"/>
  <c r="N463" i="2"/>
  <c r="Q472" i="2"/>
  <c r="Q471" i="2"/>
  <c r="Q470" i="2"/>
  <c r="Q467" i="2"/>
  <c r="Q466" i="2"/>
  <c r="Q464" i="2"/>
  <c r="X473" i="2"/>
  <c r="X469" i="2"/>
  <c r="X468" i="2"/>
  <c r="X465" i="2"/>
  <c r="X463" i="2"/>
  <c r="X462" i="2"/>
  <c r="AA472" i="2"/>
  <c r="AA471" i="2"/>
  <c r="AA470" i="2"/>
  <c r="AA467" i="2"/>
  <c r="AA466" i="2"/>
  <c r="AA464" i="2"/>
  <c r="AF473" i="2"/>
  <c r="AF469" i="2"/>
  <c r="AF466" i="2"/>
  <c r="AF465" i="2"/>
  <c r="AF463" i="2"/>
  <c r="AF462" i="2"/>
  <c r="AI472" i="2"/>
  <c r="AI471" i="2"/>
  <c r="AI470" i="2"/>
  <c r="AI468" i="2"/>
  <c r="AI467" i="2"/>
  <c r="AI464" i="2"/>
  <c r="AM473" i="2"/>
  <c r="AM470" i="2"/>
  <c r="AM469" i="2"/>
  <c r="AM466" i="2"/>
  <c r="AM465" i="2"/>
  <c r="AM463" i="2"/>
  <c r="AM462" i="2"/>
  <c r="AO472" i="2"/>
  <c r="AO471" i="2"/>
  <c r="AO468" i="2"/>
  <c r="AO467" i="2"/>
  <c r="AO464" i="2"/>
  <c r="AC5" i="2"/>
  <c r="Y317" i="2"/>
  <c r="Y98" i="2"/>
  <c r="Y96" i="2"/>
  <c r="Y94" i="2"/>
  <c r="Y92" i="2"/>
  <c r="Y89" i="2"/>
  <c r="Y87" i="2"/>
  <c r="Y85" i="2"/>
  <c r="Y83" i="2"/>
  <c r="Y81" i="2"/>
  <c r="Y79" i="2"/>
  <c r="Y77" i="2"/>
  <c r="Y75" i="2"/>
  <c r="Y73" i="2"/>
  <c r="Y38" i="2"/>
  <c r="Y36" i="2"/>
  <c r="Y34" i="2"/>
  <c r="Y16" i="2"/>
  <c r="AG99" i="2"/>
  <c r="AG97" i="2"/>
  <c r="AG95" i="2"/>
  <c r="AG93" i="2"/>
  <c r="AG90" i="2"/>
  <c r="AG88" i="2"/>
  <c r="AG86" i="2"/>
  <c r="AG84" i="2"/>
  <c r="AG82" i="2"/>
  <c r="AG80" i="2"/>
  <c r="AG78" i="2"/>
  <c r="AG76" i="2"/>
  <c r="AG74" i="2"/>
  <c r="AG39" i="2"/>
  <c r="AG37" i="2"/>
  <c r="AG35" i="2"/>
  <c r="AG33" i="2"/>
  <c r="AG15" i="2"/>
  <c r="AG121" i="2"/>
  <c r="Y122" i="2"/>
  <c r="AG123" i="2"/>
  <c r="Y124" i="2"/>
  <c r="AG125" i="2"/>
  <c r="Y126" i="2"/>
  <c r="AG127" i="2"/>
  <c r="Y128" i="2"/>
  <c r="AG129" i="2"/>
  <c r="Y130" i="2"/>
  <c r="AG131" i="2"/>
  <c r="Y132" i="2"/>
  <c r="AG133" i="2"/>
  <c r="Y134" i="2"/>
  <c r="AG135" i="2"/>
  <c r="Y136" i="2"/>
  <c r="AG137" i="2"/>
  <c r="Y138" i="2"/>
  <c r="AG139" i="2"/>
  <c r="Y140" i="2"/>
  <c r="AG141" i="2"/>
  <c r="Y142" i="2"/>
  <c r="AG143" i="2"/>
  <c r="Y144" i="2"/>
  <c r="AG145" i="2"/>
  <c r="Y190" i="2"/>
  <c r="AG191" i="2"/>
  <c r="Y192" i="2"/>
  <c r="AG193" i="2"/>
  <c r="Y194" i="2"/>
  <c r="AG195" i="2"/>
  <c r="Y196" i="2"/>
  <c r="AG197" i="2"/>
  <c r="Y198" i="2"/>
  <c r="AG199" i="2"/>
  <c r="Y200" i="2"/>
  <c r="AG201" i="2"/>
  <c r="Y202" i="2"/>
  <c r="AG203" i="2"/>
  <c r="Y204" i="2"/>
  <c r="AG205" i="2"/>
  <c r="Y206" i="2"/>
  <c r="AG207" i="2"/>
  <c r="Y208" i="2"/>
  <c r="AG209" i="2"/>
  <c r="Y210" i="2"/>
  <c r="AG211" i="2"/>
  <c r="Y212" i="2"/>
  <c r="AG213" i="2"/>
  <c r="Y214" i="2"/>
  <c r="AG215" i="2"/>
  <c r="Y216" i="2"/>
  <c r="AG217" i="2"/>
  <c r="Y218" i="2"/>
  <c r="AG219" i="2"/>
  <c r="Y220" i="2"/>
  <c r="AG221" i="2"/>
  <c r="Y222" i="2"/>
  <c r="AG223" i="2"/>
  <c r="Y224" i="2"/>
  <c r="AG225" i="2"/>
  <c r="Y226" i="2"/>
  <c r="AG227" i="2"/>
  <c r="Y228" i="2"/>
  <c r="AG229" i="2"/>
  <c r="Y230" i="2"/>
  <c r="AG231" i="2"/>
  <c r="Y232" i="2"/>
  <c r="AG233" i="2"/>
  <c r="Y234" i="2"/>
  <c r="AG235" i="2"/>
  <c r="Y236" i="2"/>
  <c r="AG237" i="2"/>
  <c r="Y238" i="2"/>
  <c r="AG239" i="2"/>
  <c r="Y240" i="2"/>
  <c r="AG241" i="2"/>
  <c r="Y242" i="2"/>
  <c r="AG243" i="2"/>
  <c r="Y244" i="2"/>
  <c r="AG245" i="2"/>
  <c r="Y246" i="2"/>
  <c r="AG247" i="2"/>
  <c r="Y248" i="2"/>
  <c r="AG249" i="2"/>
  <c r="Y250" i="2"/>
  <c r="AG251" i="2"/>
  <c r="Y252" i="2"/>
  <c r="AG253" i="2"/>
  <c r="Y254" i="2"/>
  <c r="AG255" i="2"/>
  <c r="Y256" i="2"/>
  <c r="AG257" i="2"/>
  <c r="Y258" i="2"/>
  <c r="AG259" i="2"/>
  <c r="Y260" i="2"/>
  <c r="AG261" i="2"/>
  <c r="Y262" i="2"/>
  <c r="AG263" i="2"/>
  <c r="Y264" i="2"/>
  <c r="AG265" i="2"/>
  <c r="Y266" i="2"/>
  <c r="AG267" i="2"/>
  <c r="Y268" i="2"/>
  <c r="AG269" i="2"/>
  <c r="Y470" i="2"/>
  <c r="Y468" i="2"/>
  <c r="Y466" i="2"/>
  <c r="Y441" i="2"/>
  <c r="Y439" i="2"/>
  <c r="Y436" i="2"/>
  <c r="Y430" i="2"/>
  <c r="Y429" i="2"/>
  <c r="Y428" i="2"/>
  <c r="Y427" i="2"/>
  <c r="Y426" i="2"/>
  <c r="Y425" i="2"/>
  <c r="Y424" i="2"/>
  <c r="Y473" i="2"/>
  <c r="Y472" i="2"/>
  <c r="Y422" i="2"/>
  <c r="Y420" i="2"/>
  <c r="Y418" i="2"/>
  <c r="Y416" i="2"/>
  <c r="Y414" i="2"/>
  <c r="Y412" i="2"/>
  <c r="Y410" i="2"/>
  <c r="Y408" i="2"/>
  <c r="Y406" i="2"/>
  <c r="Y404" i="2"/>
  <c r="Y402" i="2"/>
  <c r="Y400" i="2"/>
  <c r="Y398" i="2"/>
  <c r="Y396" i="2"/>
  <c r="Y394" i="2"/>
  <c r="Y392" i="2"/>
  <c r="Y390" i="2"/>
  <c r="Y388" i="2"/>
  <c r="Y386" i="2"/>
  <c r="Y384" i="2"/>
  <c r="Y382" i="2"/>
  <c r="Y380" i="2"/>
  <c r="Y378" i="2"/>
  <c r="Y376" i="2"/>
  <c r="Y374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440" i="2"/>
  <c r="Y438" i="2"/>
  <c r="Y437" i="2"/>
  <c r="Y319" i="2"/>
  <c r="Y318" i="2"/>
  <c r="Y316" i="2"/>
  <c r="Y315" i="2"/>
  <c r="Y314" i="2"/>
  <c r="Y313" i="2"/>
  <c r="Y312" i="2"/>
  <c r="Y311" i="2"/>
  <c r="Y310" i="2"/>
  <c r="Y309" i="2"/>
  <c r="Y307" i="2"/>
  <c r="Y306" i="2"/>
  <c r="Y305" i="2"/>
  <c r="Y304" i="2"/>
  <c r="Y303" i="2"/>
  <c r="Y302" i="2"/>
  <c r="Y301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20" i="2"/>
  <c r="Y119" i="2"/>
  <c r="Y118" i="2"/>
  <c r="Y117" i="2"/>
  <c r="Y116" i="2"/>
  <c r="Y115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AG470" i="2"/>
  <c r="AG441" i="2"/>
  <c r="AG439" i="2"/>
  <c r="AG430" i="2"/>
  <c r="AG429" i="2"/>
  <c r="AG428" i="2"/>
  <c r="AG427" i="2"/>
  <c r="AG426" i="2"/>
  <c r="AG425" i="2"/>
  <c r="AG424" i="2"/>
  <c r="AG473" i="2"/>
  <c r="AG472" i="2"/>
  <c r="AG423" i="2"/>
  <c r="AG421" i="2"/>
  <c r="AG419" i="2"/>
  <c r="AG417" i="2"/>
  <c r="AG415" i="2"/>
  <c r="AG413" i="2"/>
  <c r="AG411" i="2"/>
  <c r="AG409" i="2"/>
  <c r="AG407" i="2"/>
  <c r="AG405" i="2"/>
  <c r="AG403" i="2"/>
  <c r="AG401" i="2"/>
  <c r="AG399" i="2"/>
  <c r="AG397" i="2"/>
  <c r="AG395" i="2"/>
  <c r="AG393" i="2"/>
  <c r="AG391" i="2"/>
  <c r="AG389" i="2"/>
  <c r="AG387" i="2"/>
  <c r="AG385" i="2"/>
  <c r="AG383" i="2"/>
  <c r="AG381" i="2"/>
  <c r="AG379" i="2"/>
  <c r="AG377" i="2"/>
  <c r="AG375" i="2"/>
  <c r="AG373" i="2"/>
  <c r="AG371" i="2"/>
  <c r="AG370" i="2"/>
  <c r="AG369" i="2"/>
  <c r="AG368" i="2"/>
  <c r="AG367" i="2"/>
  <c r="AG366" i="2"/>
  <c r="AG365" i="2"/>
  <c r="AG364" i="2"/>
  <c r="AG363" i="2"/>
  <c r="AG362" i="2"/>
  <c r="AG361" i="2"/>
  <c r="AG360" i="2"/>
  <c r="AG359" i="2"/>
  <c r="AG358" i="2"/>
  <c r="AG357" i="2"/>
  <c r="AG356" i="2"/>
  <c r="AG355" i="2"/>
  <c r="AG354" i="2"/>
  <c r="AG353" i="2"/>
  <c r="AG352" i="2"/>
  <c r="AG351" i="2"/>
  <c r="AG350" i="2"/>
  <c r="AG349" i="2"/>
  <c r="AG348" i="2"/>
  <c r="AG347" i="2"/>
  <c r="AG346" i="2"/>
  <c r="AG345" i="2"/>
  <c r="AG344" i="2"/>
  <c r="AG343" i="2"/>
  <c r="AG342" i="2"/>
  <c r="AG341" i="2"/>
  <c r="AG340" i="2"/>
  <c r="AG339" i="2"/>
  <c r="AG338" i="2"/>
  <c r="AG337" i="2"/>
  <c r="AG336" i="2"/>
  <c r="AG335" i="2"/>
  <c r="AG334" i="2"/>
  <c r="AG333" i="2"/>
  <c r="AG332" i="2"/>
  <c r="AG331" i="2"/>
  <c r="AG330" i="2"/>
  <c r="AG329" i="2"/>
  <c r="AG328" i="2"/>
  <c r="AG327" i="2"/>
  <c r="AG326" i="2"/>
  <c r="AG325" i="2"/>
  <c r="AG324" i="2"/>
  <c r="AG323" i="2"/>
  <c r="AG322" i="2"/>
  <c r="AG321" i="2"/>
  <c r="AG320" i="2"/>
  <c r="AG319" i="2"/>
  <c r="AG457" i="2"/>
  <c r="AG456" i="2"/>
  <c r="AG440" i="2"/>
  <c r="AG438" i="2"/>
  <c r="AG437" i="2"/>
  <c r="AG436" i="2"/>
  <c r="AG318" i="2"/>
  <c r="AG316" i="2"/>
  <c r="AG315" i="2"/>
  <c r="AG314" i="2"/>
  <c r="AG313" i="2"/>
  <c r="AG312" i="2"/>
  <c r="AG311" i="2"/>
  <c r="AG310" i="2"/>
  <c r="AG309" i="2"/>
  <c r="AG307" i="2"/>
  <c r="AG306" i="2"/>
  <c r="AG305" i="2"/>
  <c r="AG304" i="2"/>
  <c r="AG303" i="2"/>
  <c r="AG302" i="2"/>
  <c r="AG301" i="2"/>
  <c r="AG299" i="2"/>
  <c r="AG298" i="2"/>
  <c r="AG297" i="2"/>
  <c r="AG296" i="2"/>
  <c r="AG295" i="2"/>
  <c r="AG294" i="2"/>
  <c r="AG293" i="2"/>
  <c r="AG292" i="2"/>
  <c r="AG291" i="2"/>
  <c r="AG290" i="2"/>
  <c r="AG289" i="2"/>
  <c r="AG288" i="2"/>
  <c r="AG287" i="2"/>
  <c r="AG286" i="2"/>
  <c r="AG285" i="2"/>
  <c r="AG284" i="2"/>
  <c r="AG283" i="2"/>
  <c r="AG282" i="2"/>
  <c r="AG281" i="2"/>
  <c r="AG280" i="2"/>
  <c r="AG279" i="2"/>
  <c r="AG278" i="2"/>
  <c r="AG277" i="2"/>
  <c r="AG276" i="2"/>
  <c r="AG275" i="2"/>
  <c r="AG274" i="2"/>
  <c r="AG273" i="2"/>
  <c r="AG272" i="2"/>
  <c r="AG271" i="2"/>
  <c r="AG270" i="2"/>
  <c r="AG189" i="2"/>
  <c r="AG188" i="2"/>
  <c r="AG187" i="2"/>
  <c r="AG186" i="2"/>
  <c r="AG185" i="2"/>
  <c r="AG184" i="2"/>
  <c r="AG183" i="2"/>
  <c r="AG182" i="2"/>
  <c r="AG181" i="2"/>
  <c r="AG180" i="2"/>
  <c r="AG179" i="2"/>
  <c r="AG178" i="2"/>
  <c r="AG177" i="2"/>
  <c r="AG176" i="2"/>
  <c r="AG175" i="2"/>
  <c r="AG174" i="2"/>
  <c r="AG173" i="2"/>
  <c r="AG172" i="2"/>
  <c r="AG171" i="2"/>
  <c r="AG170" i="2"/>
  <c r="AG169" i="2"/>
  <c r="AG168" i="2"/>
  <c r="AG167" i="2"/>
  <c r="AG166" i="2"/>
  <c r="AG165" i="2"/>
  <c r="AG164" i="2"/>
  <c r="AG163" i="2"/>
  <c r="AG162" i="2"/>
  <c r="AG161" i="2"/>
  <c r="AG160" i="2"/>
  <c r="AG159" i="2"/>
  <c r="AG158" i="2"/>
  <c r="AG157" i="2"/>
  <c r="AG156" i="2"/>
  <c r="AG155" i="2"/>
  <c r="AG154" i="2"/>
  <c r="AG153" i="2"/>
  <c r="AG152" i="2"/>
  <c r="AG151" i="2"/>
  <c r="AG150" i="2"/>
  <c r="AG149" i="2"/>
  <c r="AG148" i="2"/>
  <c r="AG147" i="2"/>
  <c r="AG146" i="2"/>
  <c r="AG120" i="2"/>
  <c r="AG119" i="2"/>
  <c r="AG118" i="2"/>
  <c r="AG117" i="2"/>
  <c r="AG116" i="2"/>
  <c r="AG115" i="2"/>
  <c r="AG113" i="2"/>
  <c r="AG112" i="2"/>
  <c r="AG111" i="2"/>
  <c r="AG110" i="2"/>
  <c r="AG109" i="2"/>
  <c r="AG108" i="2"/>
  <c r="AG107" i="2"/>
  <c r="AG106" i="2"/>
  <c r="AG105" i="2"/>
  <c r="AG104" i="2"/>
  <c r="AG103" i="2"/>
  <c r="AG102" i="2"/>
  <c r="AG101" i="2"/>
  <c r="AG100" i="2"/>
  <c r="Y5" i="2"/>
  <c r="AG5" i="2"/>
  <c r="Y6" i="2"/>
  <c r="AG6" i="2"/>
  <c r="Y7" i="2"/>
  <c r="AG7" i="2"/>
  <c r="Y8" i="2"/>
  <c r="AG8" i="2"/>
  <c r="Y9" i="2"/>
  <c r="AG9" i="2"/>
  <c r="Y10" i="2"/>
  <c r="AG10" i="2"/>
  <c r="Y11" i="2"/>
  <c r="AG11" i="2"/>
  <c r="Y12" i="2"/>
  <c r="AG12" i="2"/>
  <c r="Y13" i="2"/>
  <c r="AG13" i="2"/>
  <c r="Y14" i="2"/>
  <c r="AG14" i="2"/>
  <c r="Y17" i="2"/>
  <c r="AG17" i="2"/>
  <c r="Y18" i="2"/>
  <c r="AG18" i="2"/>
  <c r="Y19" i="2"/>
  <c r="AG19" i="2"/>
  <c r="Y20" i="2"/>
  <c r="AG20" i="2"/>
  <c r="Y21" i="2"/>
  <c r="AG21" i="2"/>
  <c r="Y22" i="2"/>
  <c r="AG22" i="2"/>
  <c r="Y23" i="2"/>
  <c r="AG23" i="2"/>
  <c r="Y24" i="2"/>
  <c r="AG24" i="2"/>
  <c r="Y25" i="2"/>
  <c r="AG25" i="2"/>
  <c r="Y26" i="2"/>
  <c r="AG26" i="2"/>
  <c r="Y27" i="2"/>
  <c r="AG27" i="2"/>
  <c r="Y28" i="2"/>
  <c r="AG28" i="2"/>
  <c r="Y29" i="2"/>
  <c r="AG29" i="2"/>
  <c r="Y30" i="2"/>
  <c r="AG30" i="2"/>
  <c r="Y31" i="2"/>
  <c r="AG31" i="2"/>
  <c r="Y32" i="2"/>
  <c r="AG32" i="2"/>
  <c r="Y40" i="2"/>
  <c r="AG40" i="2"/>
  <c r="Y41" i="2"/>
  <c r="AG41" i="2"/>
  <c r="Y42" i="2"/>
  <c r="AG42" i="2"/>
  <c r="Y43" i="2"/>
  <c r="AG43" i="2"/>
  <c r="Y44" i="2"/>
  <c r="AG44" i="2"/>
  <c r="Y45" i="2"/>
  <c r="AG45" i="2"/>
  <c r="Y46" i="2"/>
  <c r="AG46" i="2"/>
  <c r="Y47" i="2"/>
  <c r="AG47" i="2"/>
  <c r="Y48" i="2"/>
  <c r="AG48" i="2"/>
  <c r="Y49" i="2"/>
  <c r="AG49" i="2"/>
  <c r="Y50" i="2"/>
  <c r="AG50" i="2"/>
  <c r="Y51" i="2"/>
  <c r="AG51" i="2"/>
  <c r="Y52" i="2"/>
  <c r="AG52" i="2"/>
  <c r="Y53" i="2"/>
  <c r="AG53" i="2"/>
  <c r="Y54" i="2"/>
  <c r="AG54" i="2"/>
  <c r="Y55" i="2"/>
  <c r="AG55" i="2"/>
  <c r="Y56" i="2"/>
  <c r="AG56" i="2"/>
  <c r="Y57" i="2"/>
  <c r="AG57" i="2"/>
  <c r="Y58" i="2"/>
  <c r="AG58" i="2"/>
  <c r="Y59" i="2"/>
  <c r="AG59" i="2"/>
  <c r="Y60" i="2"/>
  <c r="AG60" i="2"/>
  <c r="Y61" i="2"/>
  <c r="AG61" i="2"/>
  <c r="Y62" i="2"/>
  <c r="AG62" i="2"/>
  <c r="Y63" i="2"/>
  <c r="AG63" i="2"/>
  <c r="Y64" i="2"/>
  <c r="AG64" i="2"/>
  <c r="Y65" i="2"/>
  <c r="AG65" i="2"/>
  <c r="Y66" i="2"/>
  <c r="AG66" i="2"/>
  <c r="Y67" i="2"/>
  <c r="AG67" i="2"/>
  <c r="Y68" i="2"/>
  <c r="AG68" i="2"/>
  <c r="Y69" i="2"/>
  <c r="AG69" i="2"/>
  <c r="Y70" i="2"/>
  <c r="AG70" i="2"/>
  <c r="Y71" i="2"/>
  <c r="AG71" i="2"/>
  <c r="Y72" i="2"/>
  <c r="AG72" i="2"/>
  <c r="Y121" i="2"/>
  <c r="AG122" i="2"/>
  <c r="Y123" i="2"/>
  <c r="AG124" i="2"/>
  <c r="Y125" i="2"/>
  <c r="AG126" i="2"/>
  <c r="Y127" i="2"/>
  <c r="AG128" i="2"/>
  <c r="Y129" i="2"/>
  <c r="AG130" i="2"/>
  <c r="Y131" i="2"/>
  <c r="AG132" i="2"/>
  <c r="Y133" i="2"/>
  <c r="AG134" i="2"/>
  <c r="Y135" i="2"/>
  <c r="AG136" i="2"/>
  <c r="Y137" i="2"/>
  <c r="AG138" i="2"/>
  <c r="Y139" i="2"/>
  <c r="AG140" i="2"/>
  <c r="Y141" i="2"/>
  <c r="AG142" i="2"/>
  <c r="Y143" i="2"/>
  <c r="AG144" i="2"/>
  <c r="Y145" i="2"/>
  <c r="AG190" i="2"/>
  <c r="Y191" i="2"/>
  <c r="AG192" i="2"/>
  <c r="Y193" i="2"/>
  <c r="AG194" i="2"/>
  <c r="Y195" i="2"/>
  <c r="AG196" i="2"/>
  <c r="Y197" i="2"/>
  <c r="AG198" i="2"/>
  <c r="Y199" i="2"/>
  <c r="AG200" i="2"/>
  <c r="Y201" i="2"/>
  <c r="AG202" i="2"/>
  <c r="Y203" i="2"/>
  <c r="AG204" i="2"/>
  <c r="Y205" i="2"/>
  <c r="AG206" i="2"/>
  <c r="Y207" i="2"/>
  <c r="AG208" i="2"/>
  <c r="Y209" i="2"/>
  <c r="AG210" i="2"/>
  <c r="Y211" i="2"/>
  <c r="AG212" i="2"/>
  <c r="Y213" i="2"/>
  <c r="AG214" i="2"/>
  <c r="Y215" i="2"/>
  <c r="AG216" i="2"/>
  <c r="Y217" i="2"/>
  <c r="AG218" i="2"/>
  <c r="Y219" i="2"/>
  <c r="AG220" i="2"/>
  <c r="Y221" i="2"/>
  <c r="AG222" i="2"/>
  <c r="Y223" i="2"/>
  <c r="AG224" i="2"/>
  <c r="Y225" i="2"/>
  <c r="AG226" i="2"/>
  <c r="Y227" i="2"/>
  <c r="AG228" i="2"/>
  <c r="Y229" i="2"/>
  <c r="AG230" i="2"/>
  <c r="Y231" i="2"/>
  <c r="AG232" i="2"/>
  <c r="Y233" i="2"/>
  <c r="AG234" i="2"/>
  <c r="Y235" i="2"/>
  <c r="AG236" i="2"/>
  <c r="Y237" i="2"/>
  <c r="AG238" i="2"/>
  <c r="Y239" i="2"/>
  <c r="AG240" i="2"/>
  <c r="Y241" i="2"/>
  <c r="AG242" i="2"/>
  <c r="Y243" i="2"/>
  <c r="AG244" i="2"/>
  <c r="Y245" i="2"/>
  <c r="AG246" i="2"/>
  <c r="Y247" i="2"/>
  <c r="AG248" i="2"/>
  <c r="Y249" i="2"/>
  <c r="AG250" i="2"/>
  <c r="Y251" i="2"/>
  <c r="AG252" i="2"/>
  <c r="Y253" i="2"/>
  <c r="AG254" i="2"/>
  <c r="Y255" i="2"/>
  <c r="AG256" i="2"/>
  <c r="Y257" i="2"/>
  <c r="AG258" i="2"/>
  <c r="Y259" i="2"/>
  <c r="AG260" i="2"/>
  <c r="Y261" i="2"/>
  <c r="AG262" i="2"/>
  <c r="Y263" i="2"/>
  <c r="AG264" i="2"/>
  <c r="Y265" i="2"/>
  <c r="AG266" i="2"/>
  <c r="Y267" i="2"/>
  <c r="AG268" i="2"/>
  <c r="Y269" i="2"/>
  <c r="AG317" i="2"/>
  <c r="F463" i="2"/>
  <c r="H463" i="2"/>
  <c r="J463" i="2"/>
  <c r="E464" i="2"/>
  <c r="G464" i="2"/>
  <c r="I464" i="2"/>
  <c r="K464" i="2"/>
  <c r="F465" i="2"/>
  <c r="H465" i="2"/>
  <c r="J465" i="2"/>
  <c r="L465" i="2"/>
  <c r="E466" i="2"/>
  <c r="G466" i="2"/>
  <c r="I466" i="2"/>
  <c r="K466" i="2"/>
  <c r="F467" i="2"/>
  <c r="H467" i="2"/>
  <c r="J467" i="2"/>
  <c r="L467" i="2"/>
  <c r="E468" i="2"/>
  <c r="G468" i="2"/>
  <c r="I468" i="2"/>
  <c r="K468" i="2"/>
  <c r="F469" i="2"/>
  <c r="H469" i="2"/>
  <c r="J469" i="2"/>
  <c r="L469" i="2"/>
  <c r="E470" i="2"/>
  <c r="G470" i="2"/>
  <c r="I470" i="2"/>
  <c r="K470" i="2"/>
  <c r="F471" i="2"/>
  <c r="H471" i="2"/>
  <c r="J471" i="2"/>
  <c r="L471" i="2"/>
  <c r="E472" i="2"/>
  <c r="G472" i="2"/>
  <c r="I472" i="2"/>
  <c r="K472" i="2"/>
  <c r="N472" i="2"/>
  <c r="E473" i="2"/>
  <c r="G473" i="2"/>
  <c r="I473" i="2"/>
  <c r="K473" i="2"/>
  <c r="Q473" i="2"/>
  <c r="AL472" i="2"/>
  <c r="AP473" i="2"/>
  <c r="T7" i="2"/>
  <c r="T9" i="2"/>
  <c r="T11" i="2"/>
  <c r="T13" i="2"/>
  <c r="T15" i="2"/>
  <c r="T17" i="2"/>
  <c r="T19" i="2"/>
  <c r="T21" i="2"/>
  <c r="T23" i="2"/>
  <c r="T25" i="2"/>
  <c r="T27" i="2"/>
  <c r="T29" i="2"/>
  <c r="T31" i="2"/>
  <c r="T33" i="2"/>
  <c r="T35" i="2"/>
  <c r="T37" i="2"/>
  <c r="T39" i="2"/>
  <c r="T41" i="2"/>
  <c r="T43" i="2"/>
  <c r="T45" i="2"/>
  <c r="T47" i="2"/>
  <c r="T49" i="2"/>
  <c r="T51" i="2"/>
  <c r="T53" i="2"/>
  <c r="T55" i="2"/>
  <c r="T57" i="2"/>
  <c r="T59" i="2"/>
  <c r="T61" i="2"/>
  <c r="T63" i="2"/>
  <c r="T65" i="2"/>
  <c r="T67" i="2"/>
  <c r="T69" i="2"/>
  <c r="T71" i="2"/>
  <c r="T73" i="2"/>
  <c r="T75" i="2"/>
  <c r="T77" i="2"/>
  <c r="T79" i="2"/>
  <c r="T81" i="2"/>
  <c r="T83" i="2"/>
  <c r="T85" i="2"/>
  <c r="T87" i="2"/>
  <c r="T89" i="2"/>
  <c r="T93" i="2"/>
  <c r="T95" i="2"/>
  <c r="T97" i="2"/>
  <c r="T99" i="2"/>
  <c r="T101" i="2"/>
  <c r="T103" i="2"/>
  <c r="T105" i="2"/>
  <c r="T107" i="2"/>
  <c r="T109" i="2"/>
  <c r="T111" i="2"/>
  <c r="T113" i="2"/>
  <c r="T115" i="2"/>
  <c r="T117" i="2"/>
  <c r="T119" i="2"/>
  <c r="T121" i="2"/>
  <c r="T123" i="2"/>
  <c r="T125" i="2"/>
  <c r="T127" i="2"/>
  <c r="T129" i="2"/>
  <c r="T131" i="2"/>
  <c r="T133" i="2"/>
  <c r="T135" i="2"/>
  <c r="T137" i="2"/>
  <c r="T139" i="2"/>
  <c r="T141" i="2"/>
  <c r="T143" i="2"/>
  <c r="T145" i="2"/>
  <c r="T147" i="2"/>
  <c r="T149" i="2"/>
  <c r="T151" i="2"/>
  <c r="T153" i="2"/>
  <c r="T155" i="2"/>
  <c r="T157" i="2"/>
  <c r="T159" i="2"/>
  <c r="T161" i="2"/>
  <c r="T163" i="2"/>
  <c r="T165" i="2"/>
  <c r="T167" i="2"/>
  <c r="T169" i="2"/>
  <c r="T171" i="2"/>
  <c r="T173" i="2"/>
  <c r="T175" i="2"/>
  <c r="T177" i="2"/>
  <c r="T8" i="2"/>
  <c r="T12" i="2"/>
  <c r="T16" i="2"/>
  <c r="T20" i="2"/>
  <c r="T24" i="2"/>
  <c r="T28" i="2"/>
  <c r="T32" i="2"/>
  <c r="T36" i="2"/>
  <c r="T40" i="2"/>
  <c r="T44" i="2"/>
  <c r="T48" i="2"/>
  <c r="T52" i="2"/>
  <c r="T56" i="2"/>
  <c r="T60" i="2"/>
  <c r="T64" i="2"/>
  <c r="T68" i="2"/>
  <c r="T72" i="2"/>
  <c r="T76" i="2"/>
  <c r="T80" i="2"/>
  <c r="T84" i="2"/>
  <c r="T88" i="2"/>
  <c r="T94" i="2"/>
  <c r="T98" i="2"/>
  <c r="T102" i="2"/>
  <c r="T106" i="2"/>
  <c r="T110" i="2"/>
  <c r="T118" i="2"/>
  <c r="T122" i="2"/>
  <c r="T126" i="2"/>
  <c r="T130" i="2"/>
  <c r="T134" i="2"/>
  <c r="T138" i="2"/>
  <c r="T142" i="2"/>
  <c r="T146" i="2"/>
  <c r="T150" i="2"/>
  <c r="T154" i="2"/>
  <c r="T158" i="2"/>
  <c r="T162" i="2"/>
  <c r="T166" i="2"/>
  <c r="T170" i="2"/>
  <c r="T174" i="2"/>
  <c r="T178" i="2"/>
  <c r="T180" i="2"/>
  <c r="T182" i="2"/>
  <c r="T184" i="2"/>
  <c r="T186" i="2"/>
  <c r="T188" i="2"/>
  <c r="T190" i="2"/>
  <c r="T192" i="2"/>
  <c r="T194" i="2"/>
  <c r="T196" i="2"/>
  <c r="T198" i="2"/>
  <c r="T200" i="2"/>
  <c r="T202" i="2"/>
  <c r="T204" i="2"/>
  <c r="T206" i="2"/>
  <c r="T208" i="2"/>
  <c r="T210" i="2"/>
  <c r="T212" i="2"/>
  <c r="T214" i="2"/>
  <c r="T216" i="2"/>
  <c r="T218" i="2"/>
  <c r="T220" i="2"/>
  <c r="T222" i="2"/>
  <c r="T224" i="2"/>
  <c r="T226" i="2"/>
  <c r="T228" i="2"/>
  <c r="T230" i="2"/>
  <c r="T232" i="2"/>
  <c r="T234" i="2"/>
  <c r="T236" i="2"/>
  <c r="T238" i="2"/>
  <c r="T240" i="2"/>
  <c r="T242" i="2"/>
  <c r="T244" i="2"/>
  <c r="T246" i="2"/>
  <c r="T248" i="2"/>
  <c r="T250" i="2"/>
  <c r="T252" i="2"/>
  <c r="T254" i="2"/>
  <c r="T256" i="2"/>
  <c r="T258" i="2"/>
  <c r="T260" i="2"/>
  <c r="T262" i="2"/>
  <c r="T264" i="2"/>
  <c r="T266" i="2"/>
  <c r="T268" i="2"/>
  <c r="T270" i="2"/>
  <c r="T272" i="2"/>
  <c r="T274" i="2"/>
  <c r="T276" i="2"/>
  <c r="T278" i="2"/>
  <c r="T280" i="2"/>
  <c r="T282" i="2"/>
  <c r="T284" i="2"/>
  <c r="T286" i="2"/>
  <c r="T288" i="2"/>
  <c r="T290" i="2"/>
  <c r="T292" i="2"/>
  <c r="T294" i="2"/>
  <c r="T296" i="2"/>
  <c r="T298" i="2"/>
  <c r="T302" i="2"/>
  <c r="T304" i="2"/>
  <c r="T306" i="2"/>
  <c r="T310" i="2"/>
  <c r="T312" i="2"/>
  <c r="T314" i="2"/>
  <c r="T316" i="2"/>
  <c r="T318" i="2"/>
  <c r="T320" i="2"/>
  <c r="T322" i="2"/>
  <c r="T324" i="2"/>
  <c r="T326" i="2"/>
  <c r="T328" i="2"/>
  <c r="T330" i="2"/>
  <c r="T332" i="2"/>
  <c r="T334" i="2"/>
  <c r="T336" i="2"/>
  <c r="T338" i="2"/>
  <c r="T340" i="2"/>
  <c r="T342" i="2"/>
  <c r="T344" i="2"/>
  <c r="T346" i="2"/>
  <c r="T348" i="2"/>
  <c r="T350" i="2"/>
  <c r="T352" i="2"/>
  <c r="T354" i="2"/>
  <c r="T356" i="2"/>
  <c r="T358" i="2"/>
  <c r="T360" i="2"/>
  <c r="T362" i="2"/>
  <c r="T364" i="2"/>
  <c r="T366" i="2"/>
  <c r="T368" i="2"/>
  <c r="T370" i="2"/>
  <c r="T372" i="2"/>
  <c r="T374" i="2"/>
  <c r="T376" i="2"/>
  <c r="T378" i="2"/>
  <c r="T380" i="2"/>
  <c r="T382" i="2"/>
  <c r="T384" i="2"/>
  <c r="T386" i="2"/>
  <c r="T388" i="2"/>
  <c r="T390" i="2"/>
  <c r="T392" i="2"/>
  <c r="T394" i="2"/>
  <c r="T396" i="2"/>
  <c r="T398" i="2"/>
  <c r="T400" i="2"/>
  <c r="T402" i="2"/>
  <c r="T404" i="2"/>
  <c r="T406" i="2"/>
  <c r="T408" i="2"/>
  <c r="T410" i="2"/>
  <c r="T412" i="2"/>
  <c r="T414" i="2"/>
  <c r="T416" i="2"/>
  <c r="T418" i="2"/>
  <c r="T420" i="2"/>
  <c r="T422" i="2"/>
  <c r="T424" i="2"/>
  <c r="T426" i="2"/>
  <c r="T428" i="2"/>
  <c r="T430" i="2"/>
  <c r="T432" i="2"/>
  <c r="T434" i="2"/>
  <c r="T10" i="2"/>
  <c r="T18" i="2"/>
  <c r="T26" i="2"/>
  <c r="T34" i="2"/>
  <c r="T42" i="2"/>
  <c r="T50" i="2"/>
  <c r="T58" i="2"/>
  <c r="T66" i="2"/>
  <c r="T74" i="2"/>
  <c r="T82" i="2"/>
  <c r="T90" i="2"/>
  <c r="T92" i="2"/>
  <c r="T100" i="2"/>
  <c r="T108" i="2"/>
  <c r="T120" i="2"/>
  <c r="T128" i="2"/>
  <c r="T136" i="2"/>
  <c r="T144" i="2"/>
  <c r="T152" i="2"/>
  <c r="T160" i="2"/>
  <c r="T168" i="2"/>
  <c r="T176" i="2"/>
  <c r="T181" i="2"/>
  <c r="T185" i="2"/>
  <c r="T189" i="2"/>
  <c r="T193" i="2"/>
  <c r="T197" i="2"/>
  <c r="T201" i="2"/>
  <c r="T205" i="2"/>
  <c r="T209" i="2"/>
  <c r="T213" i="2"/>
  <c r="T217" i="2"/>
  <c r="T221" i="2"/>
  <c r="T225" i="2"/>
  <c r="T229" i="2"/>
  <c r="T233" i="2"/>
  <c r="T237" i="2"/>
  <c r="T241" i="2"/>
  <c r="T245" i="2"/>
  <c r="T249" i="2"/>
  <c r="T253" i="2"/>
  <c r="T257" i="2"/>
  <c r="T261" i="2"/>
  <c r="T265" i="2"/>
  <c r="T269" i="2"/>
  <c r="T273" i="2"/>
  <c r="T277" i="2"/>
  <c r="T281" i="2"/>
  <c r="T285" i="2"/>
  <c r="T289" i="2"/>
  <c r="T293" i="2"/>
  <c r="T297" i="2"/>
  <c r="T301" i="2"/>
  <c r="T305" i="2"/>
  <c r="T309" i="2"/>
  <c r="T313" i="2"/>
  <c r="T317" i="2"/>
  <c r="T321" i="2"/>
  <c r="T325" i="2"/>
  <c r="T329" i="2"/>
  <c r="T333" i="2"/>
  <c r="T337" i="2"/>
  <c r="T341" i="2"/>
  <c r="T345" i="2"/>
  <c r="T349" i="2"/>
  <c r="T353" i="2"/>
  <c r="T357" i="2"/>
  <c r="T361" i="2"/>
  <c r="T365" i="2"/>
  <c r="T369" i="2"/>
  <c r="T373" i="2"/>
  <c r="T377" i="2"/>
  <c r="T381" i="2"/>
  <c r="T385" i="2"/>
  <c r="T389" i="2"/>
  <c r="T393" i="2"/>
  <c r="T397" i="2"/>
  <c r="T401" i="2"/>
  <c r="T405" i="2"/>
  <c r="T409" i="2"/>
  <c r="T413" i="2"/>
  <c r="T417" i="2"/>
  <c r="T421" i="2"/>
  <c r="T425" i="2"/>
  <c r="T429" i="2"/>
  <c r="T433" i="2"/>
  <c r="T436" i="2"/>
  <c r="T438" i="2"/>
  <c r="T440" i="2"/>
  <c r="T442" i="2"/>
  <c r="T444" i="2"/>
  <c r="T446" i="2"/>
  <c r="T448" i="2"/>
  <c r="T450" i="2"/>
  <c r="T452" i="2"/>
  <c r="T454" i="2"/>
  <c r="T456" i="2"/>
  <c r="T458" i="2"/>
  <c r="T460" i="2"/>
  <c r="T462" i="2"/>
  <c r="T464" i="2"/>
  <c r="T466" i="2"/>
  <c r="T468" i="2"/>
  <c r="T470" i="2"/>
  <c r="T472" i="2"/>
  <c r="T14" i="2"/>
  <c r="T30" i="2"/>
  <c r="T46" i="2"/>
  <c r="T62" i="2"/>
  <c r="T78" i="2"/>
  <c r="T104" i="2"/>
  <c r="T124" i="2"/>
  <c r="T140" i="2"/>
  <c r="T156" i="2"/>
  <c r="T172" i="2"/>
  <c r="T183" i="2"/>
  <c r="T191" i="2"/>
  <c r="T199" i="2"/>
  <c r="T207" i="2"/>
  <c r="T215" i="2"/>
  <c r="T223" i="2"/>
  <c r="T231" i="2"/>
  <c r="T239" i="2"/>
  <c r="T247" i="2"/>
  <c r="T255" i="2"/>
  <c r="T263" i="2"/>
  <c r="T271" i="2"/>
  <c r="T279" i="2"/>
  <c r="T287" i="2"/>
  <c r="T295" i="2"/>
  <c r="T303" i="2"/>
  <c r="T311" i="2"/>
  <c r="T319" i="2"/>
  <c r="T327" i="2"/>
  <c r="T335" i="2"/>
  <c r="T343" i="2"/>
  <c r="T351" i="2"/>
  <c r="T359" i="2"/>
  <c r="T367" i="2"/>
  <c r="T375" i="2"/>
  <c r="T383" i="2"/>
  <c r="T391" i="2"/>
  <c r="T399" i="2"/>
  <c r="T407" i="2"/>
  <c r="T415" i="2"/>
  <c r="T423" i="2"/>
  <c r="T431" i="2"/>
  <c r="T437" i="2"/>
  <c r="T441" i="2"/>
  <c r="T445" i="2"/>
  <c r="T449" i="2"/>
  <c r="T453" i="2"/>
  <c r="T457" i="2"/>
  <c r="T461" i="2"/>
  <c r="T465" i="2"/>
  <c r="T469" i="2"/>
  <c r="T473" i="2"/>
  <c r="T6" i="2"/>
  <c r="T22" i="2"/>
  <c r="T38" i="2"/>
  <c r="T54" i="2"/>
  <c r="T70" i="2"/>
  <c r="T86" i="2"/>
  <c r="T96" i="2"/>
  <c r="T112" i="2"/>
  <c r="T116" i="2"/>
  <c r="T132" i="2"/>
  <c r="T148" i="2"/>
  <c r="T164" i="2"/>
  <c r="T179" i="2"/>
  <c r="T187" i="2"/>
  <c r="T195" i="2"/>
  <c r="T203" i="2"/>
  <c r="T211" i="2"/>
  <c r="T219" i="2"/>
  <c r="T227" i="2"/>
  <c r="T235" i="2"/>
  <c r="T243" i="2"/>
  <c r="T251" i="2"/>
  <c r="T259" i="2"/>
  <c r="T267" i="2"/>
  <c r="T275" i="2"/>
  <c r="T283" i="2"/>
  <c r="T291" i="2"/>
  <c r="T299" i="2"/>
  <c r="T307" i="2"/>
  <c r="T315" i="2"/>
  <c r="T323" i="2"/>
  <c r="T331" i="2"/>
  <c r="T339" i="2"/>
  <c r="T347" i="2"/>
  <c r="T355" i="2"/>
  <c r="T363" i="2"/>
  <c r="T371" i="2"/>
  <c r="T379" i="2"/>
  <c r="T387" i="2"/>
  <c r="T395" i="2"/>
  <c r="T403" i="2"/>
  <c r="T411" i="2"/>
  <c r="T419" i="2"/>
  <c r="T427" i="2"/>
  <c r="T439" i="2"/>
  <c r="T443" i="2"/>
  <c r="T447" i="2"/>
  <c r="T451" i="2"/>
  <c r="T455" i="2"/>
  <c r="T459" i="2"/>
  <c r="T463" i="2"/>
  <c r="T467" i="2"/>
  <c r="T471" i="2"/>
  <c r="U6" i="2"/>
  <c r="U8" i="2"/>
  <c r="U10" i="2"/>
  <c r="U12" i="2"/>
  <c r="U14" i="2"/>
  <c r="U16" i="2"/>
  <c r="U18" i="2"/>
  <c r="U20" i="2"/>
  <c r="U22" i="2"/>
  <c r="U24" i="2"/>
  <c r="U26" i="2"/>
  <c r="U28" i="2"/>
  <c r="U30" i="2"/>
  <c r="U32" i="2"/>
  <c r="U34" i="2"/>
  <c r="U36" i="2"/>
  <c r="U38" i="2"/>
  <c r="U40" i="2"/>
  <c r="U42" i="2"/>
  <c r="U44" i="2"/>
  <c r="U46" i="2"/>
  <c r="U48" i="2"/>
  <c r="U50" i="2"/>
  <c r="U52" i="2"/>
  <c r="U54" i="2"/>
  <c r="U56" i="2"/>
  <c r="U58" i="2"/>
  <c r="U60" i="2"/>
  <c r="U62" i="2"/>
  <c r="U64" i="2"/>
  <c r="U66" i="2"/>
  <c r="U68" i="2"/>
  <c r="U70" i="2"/>
  <c r="U72" i="2"/>
  <c r="U74" i="2"/>
  <c r="U76" i="2"/>
  <c r="U78" i="2"/>
  <c r="U80" i="2"/>
  <c r="U82" i="2"/>
  <c r="U84" i="2"/>
  <c r="U86" i="2"/>
  <c r="U88" i="2"/>
  <c r="U90" i="2"/>
  <c r="U92" i="2"/>
  <c r="U94" i="2"/>
  <c r="U96" i="2"/>
  <c r="U98" i="2"/>
  <c r="U100" i="2"/>
  <c r="U102" i="2"/>
  <c r="U104" i="2"/>
  <c r="U106" i="2"/>
  <c r="U108" i="2"/>
  <c r="U110" i="2"/>
  <c r="U112" i="2"/>
  <c r="U116" i="2"/>
  <c r="U118" i="2"/>
  <c r="U120" i="2"/>
  <c r="U122" i="2"/>
  <c r="U124" i="2"/>
  <c r="U126" i="2"/>
  <c r="U128" i="2"/>
  <c r="U130" i="2"/>
  <c r="U132" i="2"/>
  <c r="U134" i="2"/>
  <c r="U136" i="2"/>
  <c r="U138" i="2"/>
  <c r="U140" i="2"/>
  <c r="U142" i="2"/>
  <c r="U144" i="2"/>
  <c r="U146" i="2"/>
  <c r="U148" i="2"/>
  <c r="U150" i="2"/>
  <c r="U152" i="2"/>
  <c r="U154" i="2"/>
  <c r="U156" i="2"/>
  <c r="U158" i="2"/>
  <c r="U160" i="2"/>
  <c r="U162" i="2"/>
  <c r="U164" i="2"/>
  <c r="U166" i="2"/>
  <c r="U168" i="2"/>
  <c r="U170" i="2"/>
  <c r="U172" i="2"/>
  <c r="U174" i="2"/>
  <c r="U176" i="2"/>
  <c r="U178" i="2"/>
  <c r="U180" i="2"/>
  <c r="U182" i="2"/>
  <c r="U184" i="2"/>
  <c r="U186" i="2"/>
  <c r="U188" i="2"/>
  <c r="U190" i="2"/>
  <c r="U192" i="2"/>
  <c r="U194" i="2"/>
  <c r="U196" i="2"/>
  <c r="U198" i="2"/>
  <c r="U200" i="2"/>
  <c r="U202" i="2"/>
  <c r="U204" i="2"/>
  <c r="U206" i="2"/>
  <c r="U208" i="2"/>
  <c r="U210" i="2"/>
  <c r="U212" i="2"/>
  <c r="U214" i="2"/>
  <c r="U216" i="2"/>
  <c r="U218" i="2"/>
  <c r="U220" i="2"/>
  <c r="U222" i="2"/>
  <c r="U224" i="2"/>
  <c r="U226" i="2"/>
  <c r="U228" i="2"/>
  <c r="U230" i="2"/>
  <c r="U232" i="2"/>
  <c r="U234" i="2"/>
  <c r="U236" i="2"/>
  <c r="U238" i="2"/>
  <c r="U240" i="2"/>
  <c r="U242" i="2"/>
  <c r="U244" i="2"/>
  <c r="U246" i="2"/>
  <c r="U248" i="2"/>
  <c r="U250" i="2"/>
  <c r="U252" i="2"/>
  <c r="U254" i="2"/>
  <c r="U256" i="2"/>
  <c r="U258" i="2"/>
  <c r="U260" i="2"/>
  <c r="U262" i="2"/>
  <c r="U264" i="2"/>
  <c r="U266" i="2"/>
  <c r="U268" i="2"/>
  <c r="U270" i="2"/>
  <c r="U272" i="2"/>
  <c r="U274" i="2"/>
  <c r="U276" i="2"/>
  <c r="U278" i="2"/>
  <c r="U280" i="2"/>
  <c r="U282" i="2"/>
  <c r="U284" i="2"/>
  <c r="U286" i="2"/>
  <c r="U288" i="2"/>
  <c r="U290" i="2"/>
  <c r="U292" i="2"/>
  <c r="U294" i="2"/>
  <c r="U296" i="2"/>
  <c r="U298" i="2"/>
  <c r="U302" i="2"/>
  <c r="U304" i="2"/>
  <c r="U306" i="2"/>
  <c r="U310" i="2"/>
  <c r="U312" i="2"/>
  <c r="U314" i="2"/>
  <c r="U316" i="2"/>
  <c r="U318" i="2"/>
  <c r="U320" i="2"/>
  <c r="U322" i="2"/>
  <c r="U324" i="2"/>
  <c r="U326" i="2"/>
  <c r="U328" i="2"/>
  <c r="U330" i="2"/>
  <c r="U332" i="2"/>
  <c r="U334" i="2"/>
  <c r="U336" i="2"/>
  <c r="U338" i="2"/>
  <c r="U340" i="2"/>
  <c r="U342" i="2"/>
  <c r="U344" i="2"/>
  <c r="U346" i="2"/>
  <c r="U348" i="2"/>
  <c r="U350" i="2"/>
  <c r="U352" i="2"/>
  <c r="U354" i="2"/>
  <c r="U356" i="2"/>
  <c r="U358" i="2"/>
  <c r="U360" i="2"/>
  <c r="U362" i="2"/>
  <c r="U364" i="2"/>
  <c r="U366" i="2"/>
  <c r="U368" i="2"/>
  <c r="U370" i="2"/>
  <c r="U372" i="2"/>
  <c r="U374" i="2"/>
  <c r="U376" i="2"/>
  <c r="U378" i="2"/>
  <c r="U380" i="2"/>
  <c r="U382" i="2"/>
  <c r="U384" i="2"/>
  <c r="U386" i="2"/>
  <c r="U388" i="2"/>
  <c r="U390" i="2"/>
  <c r="U392" i="2"/>
  <c r="U394" i="2"/>
  <c r="U396" i="2"/>
  <c r="U398" i="2"/>
  <c r="U400" i="2"/>
  <c r="U402" i="2"/>
  <c r="U404" i="2"/>
  <c r="U406" i="2"/>
  <c r="U408" i="2"/>
  <c r="U410" i="2"/>
  <c r="U412" i="2"/>
  <c r="U414" i="2"/>
  <c r="U416" i="2"/>
  <c r="U418" i="2"/>
  <c r="U420" i="2"/>
  <c r="U422" i="2"/>
  <c r="U424" i="2"/>
  <c r="U426" i="2"/>
  <c r="U428" i="2"/>
  <c r="U430" i="2"/>
  <c r="U432" i="2"/>
  <c r="U434" i="2"/>
  <c r="U436" i="2"/>
  <c r="U438" i="2"/>
  <c r="U440" i="2"/>
  <c r="U442" i="2"/>
  <c r="U444" i="2"/>
  <c r="U446" i="2"/>
  <c r="U448" i="2"/>
  <c r="U450" i="2"/>
  <c r="U452" i="2"/>
  <c r="U454" i="2"/>
  <c r="U456" i="2"/>
  <c r="U458" i="2"/>
  <c r="U460" i="2"/>
  <c r="U462" i="2"/>
  <c r="U464" i="2"/>
  <c r="U466" i="2"/>
  <c r="U468" i="2"/>
  <c r="U470" i="2"/>
  <c r="U472" i="2"/>
  <c r="U9" i="2"/>
  <c r="U13" i="2"/>
  <c r="U17" i="2"/>
  <c r="U21" i="2"/>
  <c r="U25" i="2"/>
  <c r="U29" i="2"/>
  <c r="U33" i="2"/>
  <c r="U37" i="2"/>
  <c r="U41" i="2"/>
  <c r="U45" i="2"/>
  <c r="U49" i="2"/>
  <c r="U53" i="2"/>
  <c r="U57" i="2"/>
  <c r="U61" i="2"/>
  <c r="U65" i="2"/>
  <c r="U69" i="2"/>
  <c r="U73" i="2"/>
  <c r="U77" i="2"/>
  <c r="U81" i="2"/>
  <c r="U85" i="2"/>
  <c r="U89" i="2"/>
  <c r="U93" i="2"/>
  <c r="U97" i="2"/>
  <c r="U101" i="2"/>
  <c r="U105" i="2"/>
  <c r="U109" i="2"/>
  <c r="U113" i="2"/>
  <c r="U115" i="2"/>
  <c r="U119" i="2"/>
  <c r="U123" i="2"/>
  <c r="U127" i="2"/>
  <c r="U131" i="2"/>
  <c r="U135" i="2"/>
  <c r="U139" i="2"/>
  <c r="U143" i="2"/>
  <c r="U147" i="2"/>
  <c r="U151" i="2"/>
  <c r="U155" i="2"/>
  <c r="U159" i="2"/>
  <c r="U163" i="2"/>
  <c r="U167" i="2"/>
  <c r="U171" i="2"/>
  <c r="U175" i="2"/>
  <c r="U179" i="2"/>
  <c r="U183" i="2"/>
  <c r="U187" i="2"/>
  <c r="U191" i="2"/>
  <c r="U195" i="2"/>
  <c r="U199" i="2"/>
  <c r="U203" i="2"/>
  <c r="U207" i="2"/>
  <c r="U211" i="2"/>
  <c r="U215" i="2"/>
  <c r="U219" i="2"/>
  <c r="U223" i="2"/>
  <c r="U227" i="2"/>
  <c r="U231" i="2"/>
  <c r="U235" i="2"/>
  <c r="U239" i="2"/>
  <c r="U243" i="2"/>
  <c r="U247" i="2"/>
  <c r="U251" i="2"/>
  <c r="U255" i="2"/>
  <c r="U259" i="2"/>
  <c r="U263" i="2"/>
  <c r="U267" i="2"/>
  <c r="U271" i="2"/>
  <c r="U275" i="2"/>
  <c r="U279" i="2"/>
  <c r="U283" i="2"/>
  <c r="U287" i="2"/>
  <c r="U291" i="2"/>
  <c r="U295" i="2"/>
  <c r="U299" i="2"/>
  <c r="U303" i="2"/>
  <c r="U307" i="2"/>
  <c r="U311" i="2"/>
  <c r="U315" i="2"/>
  <c r="U319" i="2"/>
  <c r="U323" i="2"/>
  <c r="U327" i="2"/>
  <c r="U331" i="2"/>
  <c r="U335" i="2"/>
  <c r="U339" i="2"/>
  <c r="U343" i="2"/>
  <c r="U347" i="2"/>
  <c r="U351" i="2"/>
  <c r="U355" i="2"/>
  <c r="U359" i="2"/>
  <c r="U363" i="2"/>
  <c r="U367" i="2"/>
  <c r="U371" i="2"/>
  <c r="U375" i="2"/>
  <c r="U379" i="2"/>
  <c r="U383" i="2"/>
  <c r="U387" i="2"/>
  <c r="U391" i="2"/>
  <c r="U395" i="2"/>
  <c r="U399" i="2"/>
  <c r="U403" i="2"/>
  <c r="U407" i="2"/>
  <c r="U411" i="2"/>
  <c r="U415" i="2"/>
  <c r="U419" i="2"/>
  <c r="U423" i="2"/>
  <c r="U427" i="2"/>
  <c r="U431" i="2"/>
  <c r="U439" i="2"/>
  <c r="U443" i="2"/>
  <c r="U447" i="2"/>
  <c r="U451" i="2"/>
  <c r="U455" i="2"/>
  <c r="U459" i="2"/>
  <c r="U463" i="2"/>
  <c r="U467" i="2"/>
  <c r="U471" i="2"/>
  <c r="U7" i="2"/>
  <c r="U11" i="2"/>
  <c r="U15" i="2"/>
  <c r="U19" i="2"/>
  <c r="U23" i="2"/>
  <c r="U27" i="2"/>
  <c r="U31" i="2"/>
  <c r="U35" i="2"/>
  <c r="U39" i="2"/>
  <c r="U43" i="2"/>
  <c r="U47" i="2"/>
  <c r="U51" i="2"/>
  <c r="U55" i="2"/>
  <c r="U59" i="2"/>
  <c r="U63" i="2"/>
  <c r="U67" i="2"/>
  <c r="U71" i="2"/>
  <c r="U75" i="2"/>
  <c r="U79" i="2"/>
  <c r="U83" i="2"/>
  <c r="U87" i="2"/>
  <c r="U95" i="2"/>
  <c r="U99" i="2"/>
  <c r="U103" i="2"/>
  <c r="U107" i="2"/>
  <c r="U111" i="2"/>
  <c r="U117" i="2"/>
  <c r="U121" i="2"/>
  <c r="U125" i="2"/>
  <c r="U129" i="2"/>
  <c r="U133" i="2"/>
  <c r="U137" i="2"/>
  <c r="U141" i="2"/>
  <c r="U145" i="2"/>
  <c r="U149" i="2"/>
  <c r="U153" i="2"/>
  <c r="U157" i="2"/>
  <c r="U161" i="2"/>
  <c r="U165" i="2"/>
  <c r="U169" i="2"/>
  <c r="U173" i="2"/>
  <c r="U177" i="2"/>
  <c r="U181" i="2"/>
  <c r="U185" i="2"/>
  <c r="U189" i="2"/>
  <c r="U193" i="2"/>
  <c r="U197" i="2"/>
  <c r="U201" i="2"/>
  <c r="U205" i="2"/>
  <c r="U209" i="2"/>
  <c r="U213" i="2"/>
  <c r="U217" i="2"/>
  <c r="U221" i="2"/>
  <c r="U225" i="2"/>
  <c r="U229" i="2"/>
  <c r="U233" i="2"/>
  <c r="U237" i="2"/>
  <c r="U241" i="2"/>
  <c r="U245" i="2"/>
  <c r="U249" i="2"/>
  <c r="U253" i="2"/>
  <c r="U257" i="2"/>
  <c r="U261" i="2"/>
  <c r="U265" i="2"/>
  <c r="U269" i="2"/>
  <c r="U273" i="2"/>
  <c r="U277" i="2"/>
  <c r="U281" i="2"/>
  <c r="U285" i="2"/>
  <c r="U289" i="2"/>
  <c r="U293" i="2"/>
  <c r="U297" i="2"/>
  <c r="U301" i="2"/>
  <c r="U305" i="2"/>
  <c r="U309" i="2"/>
  <c r="U313" i="2"/>
  <c r="U317" i="2"/>
  <c r="U321" i="2"/>
  <c r="U325" i="2"/>
  <c r="U329" i="2"/>
  <c r="U333" i="2"/>
  <c r="U337" i="2"/>
  <c r="U341" i="2"/>
  <c r="U345" i="2"/>
  <c r="U349" i="2"/>
  <c r="U353" i="2"/>
  <c r="U357" i="2"/>
  <c r="U361" i="2"/>
  <c r="U365" i="2"/>
  <c r="U369" i="2"/>
  <c r="U373" i="2"/>
  <c r="U377" i="2"/>
  <c r="U381" i="2"/>
  <c r="U385" i="2"/>
  <c r="U389" i="2"/>
  <c r="U393" i="2"/>
  <c r="U397" i="2"/>
  <c r="U401" i="2"/>
  <c r="U405" i="2"/>
  <c r="U409" i="2"/>
  <c r="U413" i="2"/>
  <c r="U417" i="2"/>
  <c r="U421" i="2"/>
  <c r="U425" i="2"/>
  <c r="U429" i="2"/>
  <c r="U433" i="2"/>
  <c r="U437" i="2"/>
  <c r="U441" i="2"/>
  <c r="U445" i="2"/>
  <c r="U449" i="2"/>
  <c r="U453" i="2"/>
  <c r="U457" i="2"/>
  <c r="U461" i="2"/>
  <c r="U465" i="2"/>
  <c r="U469" i="2"/>
  <c r="U473" i="2"/>
  <c r="P436" i="2"/>
  <c r="AE437" i="2"/>
  <c r="AJ437" i="2"/>
  <c r="AE438" i="2"/>
  <c r="AJ438" i="2"/>
  <c r="P439" i="2"/>
  <c r="W439" i="2"/>
  <c r="AB439" i="2"/>
  <c r="W441" i="2"/>
  <c r="AL444" i="2"/>
  <c r="AL445" i="2"/>
  <c r="AL446" i="2"/>
  <c r="O449" i="2"/>
  <c r="O453" i="2"/>
  <c r="O455" i="2"/>
  <c r="P456" i="2"/>
  <c r="P448" i="2"/>
  <c r="P447" i="2"/>
  <c r="P446" i="2"/>
  <c r="P445" i="2"/>
  <c r="P444" i="2"/>
  <c r="P443" i="2"/>
  <c r="P442" i="2"/>
  <c r="W457" i="2"/>
  <c r="W456" i="2"/>
  <c r="W448" i="2"/>
  <c r="W447" i="2"/>
  <c r="W446" i="2"/>
  <c r="W445" i="2"/>
  <c r="W444" i="2"/>
  <c r="W443" i="2"/>
  <c r="W442" i="2"/>
  <c r="AB457" i="2"/>
  <c r="AB456" i="2"/>
  <c r="AB448" i="2"/>
  <c r="AB447" i="2"/>
  <c r="AB446" i="2"/>
  <c r="AB445" i="2"/>
  <c r="AB444" i="2"/>
  <c r="AB443" i="2"/>
  <c r="AE455" i="2"/>
  <c r="AE447" i="2"/>
  <c r="AE446" i="2"/>
  <c r="AE445" i="2"/>
  <c r="AE444" i="2"/>
  <c r="AE443" i="2"/>
  <c r="AE442" i="2"/>
  <c r="AJ455" i="2"/>
  <c r="AJ447" i="2"/>
  <c r="AJ446" i="2"/>
  <c r="AJ445" i="2"/>
  <c r="AJ444" i="2"/>
  <c r="AJ443" i="2"/>
  <c r="AJ442" i="2"/>
  <c r="AJ441" i="2"/>
  <c r="AL454" i="2"/>
  <c r="AL453" i="2"/>
  <c r="AL452" i="2"/>
  <c r="AL451" i="2"/>
  <c r="AL450" i="2"/>
  <c r="AL449" i="2"/>
  <c r="AL448" i="2"/>
  <c r="AP463" i="2"/>
  <c r="AP461" i="2"/>
  <c r="AP459" i="2"/>
  <c r="AP457" i="2"/>
  <c r="AP456" i="2"/>
  <c r="AP447" i="2"/>
  <c r="AP446" i="2"/>
  <c r="AP445" i="2"/>
  <c r="AP444" i="2"/>
  <c r="AP443" i="2"/>
  <c r="AP442" i="2"/>
  <c r="AP441" i="2"/>
  <c r="Y463" i="2"/>
  <c r="Y461" i="2"/>
  <c r="Y459" i="2"/>
  <c r="Y457" i="2"/>
  <c r="Y456" i="2"/>
  <c r="Y448" i="2"/>
  <c r="Y447" i="2"/>
  <c r="Y446" i="2"/>
  <c r="Y445" i="2"/>
  <c r="Y444" i="2"/>
  <c r="Y443" i="2"/>
  <c r="Y442" i="2"/>
  <c r="AG463" i="2"/>
  <c r="AG461" i="2"/>
  <c r="AG459" i="2"/>
  <c r="AG455" i="2"/>
  <c r="AG447" i="2"/>
  <c r="AG446" i="2"/>
  <c r="AG445" i="2"/>
  <c r="AG444" i="2"/>
  <c r="AG443" i="2"/>
  <c r="AG442" i="2"/>
  <c r="P424" i="2"/>
  <c r="P425" i="2"/>
  <c r="W425" i="2"/>
  <c r="AB425" i="2"/>
  <c r="AE425" i="2"/>
  <c r="AJ425" i="2"/>
  <c r="AP425" i="2"/>
  <c r="P426" i="2"/>
  <c r="W426" i="2"/>
  <c r="AB426" i="2"/>
  <c r="AE426" i="2"/>
  <c r="AJ426" i="2"/>
  <c r="AP426" i="2"/>
  <c r="P427" i="2"/>
  <c r="W427" i="2"/>
  <c r="AB427" i="2"/>
  <c r="AE427" i="2"/>
  <c r="AJ427" i="2"/>
  <c r="AP427" i="2"/>
  <c r="P428" i="2"/>
  <c r="W428" i="2"/>
  <c r="AB428" i="2"/>
  <c r="AE428" i="2"/>
  <c r="AJ428" i="2"/>
  <c r="AP428" i="2"/>
  <c r="P429" i="2"/>
  <c r="W429" i="2"/>
  <c r="AB429" i="2"/>
  <c r="AE429" i="2"/>
  <c r="AJ429" i="2"/>
  <c r="AP429" i="2"/>
  <c r="P430" i="2"/>
  <c r="W430" i="2"/>
  <c r="AB430" i="2"/>
  <c r="AE430" i="2"/>
  <c r="AJ430" i="2"/>
  <c r="AP430" i="2"/>
  <c r="P431" i="2"/>
  <c r="W431" i="2"/>
  <c r="Y431" i="2"/>
  <c r="AB431" i="2"/>
  <c r="AE431" i="2"/>
  <c r="AG431" i="2"/>
  <c r="AJ431" i="2"/>
  <c r="AP431" i="2"/>
  <c r="P432" i="2"/>
  <c r="W432" i="2"/>
  <c r="Y432" i="2"/>
  <c r="AB432" i="2"/>
  <c r="AE432" i="2"/>
  <c r="AG432" i="2"/>
  <c r="AJ432" i="2"/>
  <c r="AP432" i="2"/>
  <c r="P433" i="2"/>
  <c r="W433" i="2"/>
  <c r="Y433" i="2"/>
  <c r="AB433" i="2"/>
  <c r="AE433" i="2"/>
  <c r="AG433" i="2"/>
  <c r="AJ433" i="2"/>
  <c r="AP433" i="2"/>
  <c r="P434" i="2"/>
  <c r="W434" i="2"/>
  <c r="Y434" i="2"/>
  <c r="AB434" i="2"/>
  <c r="AE434" i="2"/>
  <c r="AG434" i="2"/>
  <c r="AJ434" i="2"/>
  <c r="AP434" i="2"/>
  <c r="AL436" i="2"/>
  <c r="O437" i="2"/>
  <c r="AL437" i="2"/>
  <c r="AD438" i="2"/>
  <c r="AL438" i="2"/>
  <c r="O439" i="2"/>
  <c r="AD439" i="2"/>
  <c r="AL439" i="2"/>
  <c r="AD440" i="2"/>
  <c r="AL440" i="2"/>
  <c r="O441" i="2"/>
  <c r="O442" i="2"/>
  <c r="O443" i="2"/>
  <c r="O445" i="2"/>
  <c r="O446" i="2"/>
  <c r="AD447" i="2"/>
  <c r="O448" i="2"/>
  <c r="O450" i="2"/>
  <c r="O452" i="2"/>
  <c r="AP455" i="2"/>
  <c r="P454" i="2"/>
  <c r="P453" i="2"/>
  <c r="P452" i="2"/>
  <c r="P451" i="2"/>
  <c r="P450" i="2"/>
  <c r="P449" i="2"/>
  <c r="W454" i="2"/>
  <c r="W453" i="2"/>
  <c r="W452" i="2"/>
  <c r="W451" i="2"/>
  <c r="W450" i="2"/>
  <c r="W449" i="2"/>
  <c r="AB458" i="2"/>
  <c r="AB454" i="2"/>
  <c r="AB453" i="2"/>
  <c r="AB452" i="2"/>
  <c r="AB451" i="2"/>
  <c r="AB450" i="2"/>
  <c r="AB449" i="2"/>
  <c r="AE467" i="2"/>
  <c r="AE465" i="2"/>
  <c r="AE458" i="2"/>
  <c r="AE454" i="2"/>
  <c r="AE453" i="2"/>
  <c r="AE452" i="2"/>
  <c r="AE451" i="2"/>
  <c r="AE450" i="2"/>
  <c r="AE449" i="2"/>
  <c r="AE448" i="2"/>
  <c r="AJ467" i="2"/>
  <c r="AJ458" i="2"/>
  <c r="AJ454" i="2"/>
  <c r="AJ453" i="2"/>
  <c r="AJ452" i="2"/>
  <c r="AJ451" i="2"/>
  <c r="AJ449" i="2"/>
  <c r="AJ448" i="2"/>
  <c r="AL457" i="2"/>
  <c r="AL456" i="2"/>
  <c r="AL455" i="2"/>
  <c r="AP466" i="2"/>
  <c r="AP464" i="2"/>
  <c r="AP462" i="2"/>
  <c r="AP460" i="2"/>
  <c r="AP458" i="2"/>
  <c r="AP453" i="2"/>
  <c r="AP452" i="2"/>
  <c r="AP451" i="2"/>
  <c r="AP449" i="2"/>
  <c r="AP448" i="2"/>
  <c r="AD455" i="2"/>
  <c r="Y467" i="2"/>
  <c r="Y464" i="2"/>
  <c r="Y462" i="2"/>
  <c r="Y460" i="2"/>
  <c r="Y458" i="2"/>
  <c r="AG468" i="2"/>
  <c r="AG465" i="2"/>
  <c r="AG464" i="2"/>
  <c r="AG462" i="2"/>
  <c r="AG460" i="2"/>
  <c r="AG458" i="2"/>
  <c r="AG454" i="2"/>
  <c r="AG453" i="2"/>
  <c r="AG452" i="2"/>
  <c r="AG451" i="2"/>
  <c r="AG450" i="2"/>
  <c r="AG449" i="2"/>
  <c r="AG448" i="2"/>
  <c r="AB459" i="2"/>
  <c r="AE459" i="2"/>
  <c r="AJ459" i="2"/>
  <c r="AB460" i="2"/>
  <c r="AE460" i="2"/>
  <c r="AJ460" i="2"/>
  <c r="AB461" i="2"/>
  <c r="AE461" i="2"/>
  <c r="AJ461" i="2"/>
  <c r="AB462" i="2"/>
  <c r="AE462" i="2"/>
  <c r="AJ462" i="2"/>
  <c r="AB463" i="2"/>
  <c r="AE463" i="2"/>
  <c r="AJ463" i="2"/>
  <c r="AB464" i="2"/>
  <c r="AE464" i="2"/>
  <c r="AJ464" i="2"/>
  <c r="Y465" i="2"/>
  <c r="AP465" i="2"/>
  <c r="AE466" i="2"/>
  <c r="AG466" i="2"/>
  <c r="AP467" i="2"/>
  <c r="AE468" i="2"/>
  <c r="AL469" i="2"/>
  <c r="P457" i="2"/>
  <c r="O459" i="2"/>
  <c r="AL459" i="2"/>
  <c r="O460" i="2"/>
  <c r="AL460" i="2"/>
  <c r="O461" i="2"/>
  <c r="AL461" i="2"/>
  <c r="O462" i="2"/>
  <c r="AL462" i="2"/>
  <c r="O463" i="2"/>
  <c r="AL463" i="2"/>
  <c r="O464" i="2"/>
  <c r="AL464" i="2"/>
  <c r="O465" i="2"/>
  <c r="AL465" i="2"/>
  <c r="O466" i="2"/>
  <c r="AD466" i="2"/>
  <c r="AL466" i="2"/>
  <c r="O467" i="2"/>
  <c r="AL467" i="2"/>
  <c r="O468" i="2"/>
  <c r="AD468" i="2"/>
  <c r="AL468" i="2"/>
  <c r="W469" i="2"/>
  <c r="Y469" i="2"/>
  <c r="AB469" i="2"/>
  <c r="AE469" i="2"/>
  <c r="AG469" i="2"/>
  <c r="AJ469" i="2"/>
  <c r="Y471" i="2"/>
  <c r="AG471" i="2"/>
  <c r="AP471" i="2"/>
  <c r="P455" i="2"/>
  <c r="O456" i="2"/>
  <c r="O457" i="2"/>
  <c r="P458" i="2"/>
  <c r="P459" i="2"/>
  <c r="W459" i="2"/>
  <c r="P460" i="2"/>
  <c r="W460" i="2"/>
  <c r="P461" i="2"/>
  <c r="W461" i="2"/>
  <c r="P462" i="2"/>
  <c r="P463" i="2"/>
  <c r="W463" i="2"/>
  <c r="P464" i="2"/>
  <c r="W464" i="2"/>
  <c r="P465" i="2"/>
  <c r="W465" i="2"/>
  <c r="P466" i="2"/>
  <c r="W466" i="2"/>
  <c r="P467" i="2"/>
  <c r="W467" i="2"/>
  <c r="P468" i="2"/>
  <c r="W468" i="2"/>
  <c r="P470" i="2"/>
  <c r="O471" i="2"/>
  <c r="W471" i="2"/>
  <c r="AB471" i="2"/>
  <c r="AE471" i="2"/>
  <c r="AJ471" i="2"/>
  <c r="P472" i="2"/>
  <c r="AB473" i="2"/>
  <c r="AE473" i="2"/>
  <c r="AJ473" i="2"/>
  <c r="S6" i="2"/>
  <c r="S8" i="2"/>
  <c r="S12" i="2"/>
  <c r="S16" i="2"/>
  <c r="S20" i="2"/>
  <c r="S24" i="2"/>
  <c r="S26" i="2"/>
  <c r="S28" i="2"/>
  <c r="S30" i="2"/>
  <c r="S32" i="2"/>
  <c r="S34" i="2"/>
  <c r="S36" i="2"/>
  <c r="S40" i="2"/>
  <c r="S42" i="2"/>
  <c r="S44" i="2"/>
  <c r="S46" i="2"/>
  <c r="S48" i="2"/>
  <c r="S52" i="2"/>
  <c r="S56" i="2"/>
  <c r="S58" i="2"/>
  <c r="S60" i="2"/>
  <c r="S64" i="2"/>
  <c r="S68" i="2"/>
  <c r="S72" i="2"/>
  <c r="S74" i="2"/>
  <c r="S76" i="2"/>
  <c r="S78" i="2"/>
  <c r="S80" i="2"/>
  <c r="S82" i="2"/>
  <c r="S84" i="2"/>
  <c r="S7" i="2"/>
  <c r="S9" i="2"/>
  <c r="S11" i="2"/>
  <c r="S13" i="2"/>
  <c r="S15" i="2"/>
  <c r="S17" i="2"/>
  <c r="S19" i="2"/>
  <c r="S21" i="2"/>
  <c r="S23" i="2"/>
  <c r="S25" i="2"/>
  <c r="S27" i="2"/>
  <c r="S29" i="2"/>
  <c r="S31" i="2"/>
  <c r="S33" i="2"/>
  <c r="S35" i="2"/>
  <c r="S37" i="2"/>
  <c r="S39" i="2"/>
  <c r="S41" i="2"/>
  <c r="S43" i="2"/>
  <c r="S45" i="2"/>
  <c r="S47" i="2"/>
  <c r="S49" i="2"/>
  <c r="S51" i="2"/>
  <c r="S53" i="2"/>
  <c r="S55" i="2"/>
  <c r="S57" i="2"/>
  <c r="S59" i="2"/>
  <c r="S61" i="2"/>
  <c r="S63" i="2"/>
  <c r="S65" i="2"/>
  <c r="S67" i="2"/>
  <c r="S69" i="2"/>
  <c r="S71" i="2"/>
  <c r="S73" i="2"/>
  <c r="S75" i="2"/>
  <c r="S77" i="2"/>
  <c r="S79" i="2"/>
  <c r="S81" i="2"/>
  <c r="S83" i="2"/>
  <c r="S85" i="2"/>
  <c r="S86" i="2"/>
  <c r="S88" i="2"/>
  <c r="S90" i="2"/>
  <c r="S92" i="2"/>
  <c r="S94" i="2"/>
  <c r="S96" i="2"/>
  <c r="S98" i="2"/>
  <c r="S100" i="2"/>
  <c r="S104" i="2"/>
  <c r="S108" i="2"/>
  <c r="S112" i="2"/>
  <c r="S118" i="2"/>
  <c r="S120" i="2"/>
  <c r="S122" i="2"/>
  <c r="S124" i="2"/>
  <c r="S126" i="2"/>
  <c r="S130" i="2"/>
  <c r="S134" i="2"/>
  <c r="S138" i="2"/>
  <c r="S142" i="2"/>
  <c r="S146" i="2"/>
  <c r="S148" i="2"/>
  <c r="S150" i="2"/>
  <c r="S154" i="2"/>
  <c r="S156" i="2"/>
  <c r="S160" i="2"/>
  <c r="S162" i="2"/>
  <c r="S168" i="2"/>
  <c r="S172" i="2"/>
  <c r="S174" i="2"/>
  <c r="S178" i="2"/>
  <c r="S180" i="2"/>
  <c r="S182" i="2"/>
  <c r="S186" i="2"/>
  <c r="S190" i="2"/>
  <c r="S192" i="2"/>
  <c r="S194" i="2"/>
  <c r="S198" i="2"/>
  <c r="S200" i="2"/>
  <c r="S202" i="2"/>
  <c r="S210" i="2"/>
  <c r="S216" i="2"/>
  <c r="S218" i="2"/>
  <c r="S222" i="2"/>
  <c r="S226" i="2"/>
  <c r="S228" i="2"/>
  <c r="S230" i="2"/>
  <c r="S234" i="2"/>
  <c r="S242" i="2"/>
  <c r="S246" i="2"/>
  <c r="S250" i="2"/>
  <c r="S258" i="2"/>
  <c r="S262" i="2"/>
  <c r="S266" i="2"/>
  <c r="S268" i="2"/>
  <c r="S280" i="2"/>
  <c r="S290" i="2"/>
  <c r="S294" i="2"/>
  <c r="S298" i="2"/>
  <c r="S306" i="2"/>
  <c r="S314" i="2"/>
  <c r="S322" i="2"/>
  <c r="S326" i="2"/>
  <c r="S330" i="2"/>
  <c r="S342" i="2"/>
  <c r="S350" i="2"/>
  <c r="S358" i="2"/>
  <c r="S362" i="2"/>
  <c r="S366" i="2"/>
  <c r="S374" i="2"/>
  <c r="S378" i="2"/>
  <c r="S382" i="2"/>
  <c r="S390" i="2"/>
  <c r="S394" i="2"/>
  <c r="S398" i="2"/>
  <c r="S402" i="2"/>
  <c r="S406" i="2"/>
  <c r="S414" i="2"/>
  <c r="S422" i="2"/>
  <c r="S430" i="2"/>
  <c r="S434" i="2"/>
  <c r="S442" i="2"/>
  <c r="S450" i="2"/>
  <c r="S454" i="2"/>
  <c r="S458" i="2"/>
  <c r="S462" i="2"/>
  <c r="S466" i="2"/>
  <c r="S470" i="2"/>
  <c r="S87" i="2"/>
  <c r="S89" i="2"/>
  <c r="S95" i="2"/>
  <c r="S97" i="2"/>
  <c r="S99" i="2"/>
  <c r="S103" i="2"/>
  <c r="S105" i="2"/>
  <c r="S107" i="2"/>
  <c r="S109" i="2"/>
  <c r="S111" i="2"/>
  <c r="S113" i="2"/>
  <c r="S115" i="2"/>
  <c r="S117" i="2"/>
  <c r="S119" i="2"/>
  <c r="S123" i="2"/>
  <c r="S125" i="2"/>
  <c r="S127" i="2"/>
  <c r="S131" i="2"/>
  <c r="S133" i="2"/>
  <c r="S135" i="2"/>
  <c r="S139" i="2"/>
  <c r="S141" i="2"/>
  <c r="S143" i="2"/>
  <c r="S147" i="2"/>
  <c r="S149" i="2"/>
  <c r="S155" i="2"/>
  <c r="S157" i="2"/>
  <c r="S159" i="2"/>
  <c r="S163" i="2"/>
  <c r="S165" i="2"/>
  <c r="S167" i="2"/>
  <c r="S169" i="2"/>
  <c r="S171" i="2"/>
  <c r="S173" i="2"/>
  <c r="S175" i="2"/>
  <c r="S177" i="2"/>
  <c r="S179" i="2"/>
  <c r="S181" i="2"/>
  <c r="S183" i="2"/>
  <c r="S185" i="2"/>
  <c r="S187" i="2"/>
  <c r="S189" i="2"/>
  <c r="S191" i="2"/>
  <c r="S195" i="2"/>
  <c r="S197" i="2"/>
  <c r="S199" i="2"/>
  <c r="S201" i="2"/>
  <c r="S203" i="2"/>
  <c r="S205" i="2"/>
  <c r="S207" i="2"/>
  <c r="S211" i="2"/>
  <c r="S213" i="2"/>
  <c r="S215" i="2"/>
  <c r="S217" i="2"/>
  <c r="S219" i="2"/>
  <c r="S221" i="2"/>
  <c r="S223" i="2"/>
  <c r="S225" i="2"/>
  <c r="S227" i="2"/>
  <c r="S229" i="2"/>
  <c r="S231" i="2"/>
  <c r="S233" i="2"/>
  <c r="S235" i="2"/>
  <c r="S237" i="2"/>
  <c r="S239" i="2"/>
  <c r="S243" i="2"/>
  <c r="S245" i="2"/>
  <c r="S247" i="2"/>
  <c r="S249" i="2"/>
  <c r="S251" i="2"/>
  <c r="S253" i="2"/>
  <c r="S255" i="2"/>
  <c r="S257" i="2"/>
  <c r="S259" i="2"/>
  <c r="S261" i="2"/>
  <c r="S263" i="2"/>
  <c r="S265" i="2"/>
  <c r="S267" i="2"/>
  <c r="S269" i="2"/>
  <c r="S271" i="2"/>
  <c r="S273" i="2"/>
  <c r="S275" i="2"/>
  <c r="S277" i="2"/>
  <c r="S279" i="2"/>
  <c r="S283" i="2"/>
  <c r="S285" i="2"/>
  <c r="S287" i="2"/>
  <c r="S289" i="2"/>
  <c r="S291" i="2"/>
  <c r="S293" i="2"/>
  <c r="S295" i="2"/>
  <c r="S297" i="2"/>
  <c r="S299" i="2"/>
  <c r="S301" i="2"/>
  <c r="S303" i="2"/>
  <c r="S305" i="2"/>
  <c r="S307" i="2"/>
  <c r="S309" i="2"/>
  <c r="S311" i="2"/>
  <c r="S313" i="2"/>
  <c r="S315" i="2"/>
  <c r="S317" i="2"/>
  <c r="S319" i="2"/>
  <c r="S321" i="2"/>
  <c r="S323" i="2"/>
  <c r="S325" i="2"/>
  <c r="S327" i="2"/>
  <c r="S329" i="2"/>
  <c r="S331" i="2"/>
  <c r="S333" i="2"/>
  <c r="S335" i="2"/>
  <c r="S337" i="2"/>
  <c r="S339" i="2"/>
  <c r="S341" i="2"/>
  <c r="S343" i="2"/>
  <c r="S345" i="2"/>
  <c r="S347" i="2"/>
  <c r="S349" i="2"/>
  <c r="S351" i="2"/>
  <c r="S355" i="2"/>
  <c r="S357" i="2"/>
  <c r="S359" i="2"/>
  <c r="S361" i="2"/>
  <c r="S363" i="2"/>
  <c r="S365" i="2"/>
  <c r="S367" i="2"/>
  <c r="S371" i="2"/>
  <c r="S373" i="2"/>
  <c r="S375" i="2"/>
  <c r="S377" i="2"/>
  <c r="S379" i="2"/>
  <c r="S381" i="2"/>
  <c r="S383" i="2"/>
  <c r="S387" i="2"/>
  <c r="S389" i="2"/>
  <c r="S391" i="2"/>
  <c r="S393" i="2"/>
  <c r="S395" i="2"/>
  <c r="S397" i="2"/>
  <c r="S399" i="2"/>
  <c r="S403" i="2"/>
  <c r="S405" i="2"/>
  <c r="S407" i="2"/>
  <c r="S411" i="2"/>
  <c r="S413" i="2"/>
  <c r="S415" i="2"/>
  <c r="S417" i="2"/>
  <c r="S419" i="2"/>
  <c r="S421" i="2"/>
  <c r="S423" i="2"/>
  <c r="S427" i="2"/>
  <c r="S429" i="2"/>
  <c r="S431" i="2"/>
  <c r="S437" i="2"/>
  <c r="S439" i="2"/>
  <c r="S441" i="2"/>
  <c r="S443" i="2"/>
  <c r="S445" i="2"/>
  <c r="S447" i="2"/>
  <c r="S449" i="2"/>
  <c r="S451" i="2"/>
  <c r="S453" i="2"/>
  <c r="S457" i="2"/>
  <c r="S459" i="2"/>
  <c r="S461" i="2"/>
  <c r="S465" i="2"/>
  <c r="S467" i="2"/>
  <c r="S469" i="2"/>
  <c r="S473" i="2"/>
  <c r="V26" i="2"/>
  <c r="V58" i="2"/>
  <c r="V120" i="2"/>
  <c r="V168" i="2"/>
  <c r="V216" i="2"/>
  <c r="V280" i="2"/>
  <c r="V378" i="2"/>
  <c r="P469" i="2"/>
  <c r="O470" i="2"/>
  <c r="P471" i="2"/>
  <c r="O472" i="2"/>
  <c r="P473" i="2"/>
  <c r="Z111" i="2"/>
  <c r="AH111" i="2"/>
  <c r="M112" i="2"/>
  <c r="AD112" i="2"/>
  <c r="AK112" i="2"/>
  <c r="AN112" i="2"/>
  <c r="AQ112" i="2"/>
  <c r="Z113" i="2"/>
  <c r="AH113" i="2"/>
  <c r="Z115" i="2"/>
  <c r="AH115" i="2"/>
  <c r="M116" i="2"/>
  <c r="AD116" i="2"/>
  <c r="AK116" i="2"/>
  <c r="AN116" i="2"/>
  <c r="AQ116" i="2"/>
  <c r="Z117" i="2"/>
  <c r="AH117" i="2"/>
  <c r="M118" i="2"/>
  <c r="V118" i="2"/>
  <c r="AD118" i="2"/>
  <c r="AK118" i="2"/>
  <c r="AN118" i="2"/>
  <c r="AQ118" i="2"/>
  <c r="Z119" i="2"/>
  <c r="AH119" i="2"/>
  <c r="M120" i="2"/>
  <c r="AD120" i="2"/>
  <c r="AK120" i="2"/>
  <c r="AN120" i="2"/>
  <c r="AQ120" i="2"/>
  <c r="AD121" i="2"/>
  <c r="AK121" i="2"/>
  <c r="AN121" i="2"/>
  <c r="AQ121" i="2"/>
  <c r="Z122" i="2"/>
  <c r="AH122" i="2"/>
  <c r="M123" i="2"/>
  <c r="R123" i="2"/>
  <c r="AD123" i="2"/>
  <c r="AK123" i="2"/>
  <c r="AN123" i="2"/>
  <c r="AQ123" i="2"/>
  <c r="Z124" i="2"/>
  <c r="AH124" i="2"/>
  <c r="M125" i="2"/>
  <c r="R125" i="2"/>
  <c r="AD125" i="2"/>
  <c r="AK125" i="2"/>
  <c r="AN125" i="2"/>
  <c r="AQ125" i="2"/>
  <c r="Z126" i="2"/>
  <c r="AH126" i="2"/>
  <c r="M127" i="2"/>
  <c r="R127" i="2"/>
  <c r="V127" i="2"/>
  <c r="AD127" i="2"/>
  <c r="AK127" i="2"/>
  <c r="AN127" i="2"/>
  <c r="AQ127" i="2"/>
  <c r="Z128" i="2"/>
  <c r="AH128" i="2"/>
  <c r="M129" i="2"/>
  <c r="R129" i="2"/>
  <c r="AD129" i="2"/>
  <c r="AK129" i="2"/>
  <c r="AN129" i="2"/>
  <c r="Z130" i="2"/>
  <c r="AH130" i="2"/>
  <c r="M131" i="2"/>
  <c r="R131" i="2"/>
  <c r="AD131" i="2"/>
  <c r="AK131" i="2"/>
  <c r="AN131" i="2"/>
  <c r="AQ131" i="2"/>
  <c r="Z132" i="2"/>
  <c r="AH132" i="2"/>
  <c r="M133" i="2"/>
  <c r="R133" i="2"/>
  <c r="AD133" i="2"/>
  <c r="AK133" i="2"/>
  <c r="AN133" i="2"/>
  <c r="AQ133" i="2"/>
  <c r="Z134" i="2"/>
  <c r="AH134" i="2"/>
  <c r="M135" i="2"/>
  <c r="R135" i="2"/>
  <c r="AD135" i="2"/>
  <c r="AK135" i="2"/>
  <c r="AQ135" i="2"/>
  <c r="Z136" i="2"/>
  <c r="AH136" i="2"/>
  <c r="M137" i="2"/>
  <c r="R137" i="2"/>
  <c r="AD137" i="2"/>
  <c r="AK137" i="2"/>
  <c r="AN137" i="2"/>
  <c r="AQ137" i="2"/>
  <c r="Z138" i="2"/>
  <c r="AH138" i="2"/>
  <c r="M139" i="2"/>
  <c r="R139" i="2"/>
  <c r="AD139" i="2"/>
  <c r="AK139" i="2"/>
  <c r="AN139" i="2"/>
  <c r="AQ139" i="2"/>
  <c r="Z140" i="2"/>
  <c r="AH140" i="2"/>
  <c r="M141" i="2"/>
  <c r="R141" i="2"/>
  <c r="AD141" i="2"/>
  <c r="AK141" i="2"/>
  <c r="AN141" i="2"/>
  <c r="AQ141" i="2"/>
  <c r="Z142" i="2"/>
  <c r="AH142" i="2"/>
  <c r="M143" i="2"/>
  <c r="AD143" i="2"/>
  <c r="AK143" i="2"/>
  <c r="AQ143" i="2"/>
  <c r="AD144" i="2"/>
  <c r="M145" i="2"/>
  <c r="AD145" i="2"/>
  <c r="AK145" i="2"/>
  <c r="AN145" i="2"/>
  <c r="AQ145" i="2"/>
  <c r="AK146" i="2"/>
  <c r="AN146" i="2"/>
  <c r="AH147" i="2"/>
  <c r="AN148" i="2"/>
  <c r="AQ148" i="2"/>
  <c r="M150" i="2"/>
  <c r="AD190" i="2"/>
  <c r="M191" i="2"/>
  <c r="AD191" i="2"/>
  <c r="AK191" i="2"/>
  <c r="AN191" i="2"/>
  <c r="AQ191" i="2"/>
  <c r="AD192" i="2"/>
  <c r="M193" i="2"/>
  <c r="AD193" i="2"/>
  <c r="AK193" i="2"/>
  <c r="AN193" i="2"/>
  <c r="AQ193" i="2"/>
  <c r="AD194" i="2"/>
  <c r="M195" i="2"/>
  <c r="R195" i="2"/>
  <c r="AD195" i="2"/>
  <c r="AK195" i="2"/>
  <c r="AN195" i="2"/>
  <c r="AQ195" i="2"/>
  <c r="AD196" i="2"/>
  <c r="M197" i="2"/>
  <c r="R197" i="2"/>
  <c r="AD197" i="2"/>
  <c r="AK197" i="2"/>
  <c r="AN197" i="2"/>
  <c r="AQ197" i="2"/>
  <c r="AD198" i="2"/>
  <c r="M199" i="2"/>
  <c r="R199" i="2"/>
  <c r="AD199" i="2"/>
  <c r="AK199" i="2"/>
  <c r="AN199" i="2"/>
  <c r="AQ199" i="2"/>
  <c r="AD200" i="2"/>
  <c r="M201" i="2"/>
  <c r="AD201" i="2"/>
  <c r="AK201" i="2"/>
  <c r="AN201" i="2"/>
  <c r="AQ201" i="2"/>
  <c r="AD202" i="2"/>
  <c r="M203" i="2"/>
  <c r="AD203" i="2"/>
  <c r="AK203" i="2"/>
  <c r="AN203" i="2"/>
  <c r="AQ203" i="2"/>
  <c r="AD204" i="2"/>
  <c r="M205" i="2"/>
  <c r="R205" i="2"/>
  <c r="AD205" i="2"/>
  <c r="AK205" i="2"/>
  <c r="AN205" i="2"/>
  <c r="AQ205" i="2"/>
  <c r="AD206" i="2"/>
  <c r="M207" i="2"/>
  <c r="R207" i="2"/>
  <c r="AD207" i="2"/>
  <c r="AK207" i="2"/>
  <c r="AN207" i="2"/>
  <c r="AQ207" i="2"/>
  <c r="AD208" i="2"/>
  <c r="M209" i="2"/>
  <c r="R209" i="2"/>
  <c r="AD209" i="2"/>
  <c r="AK209" i="2"/>
  <c r="AN209" i="2"/>
  <c r="AQ209" i="2"/>
  <c r="AD210" i="2"/>
  <c r="M211" i="2"/>
  <c r="R211" i="2"/>
  <c r="AD211" i="2"/>
  <c r="AK211" i="2"/>
  <c r="AN211" i="2"/>
  <c r="AQ211" i="2"/>
  <c r="AD212" i="2"/>
  <c r="M213" i="2"/>
  <c r="R213" i="2"/>
  <c r="AD213" i="2"/>
  <c r="AK213" i="2"/>
  <c r="AN213" i="2"/>
  <c r="AQ213" i="2"/>
  <c r="AD214" i="2"/>
  <c r="M215" i="2"/>
  <c r="R215" i="2"/>
  <c r="AD215" i="2"/>
  <c r="AK215" i="2"/>
  <c r="AN215" i="2"/>
  <c r="AQ215" i="2"/>
  <c r="AD216" i="2"/>
  <c r="M217" i="2"/>
  <c r="R217" i="2"/>
  <c r="AD217" i="2"/>
  <c r="AK217" i="2"/>
  <c r="AN217" i="2"/>
  <c r="AQ217" i="2"/>
  <c r="AD218" i="2"/>
  <c r="M219" i="2"/>
  <c r="AD219" i="2"/>
  <c r="AK219" i="2"/>
  <c r="AN219" i="2"/>
  <c r="AQ219" i="2"/>
  <c r="AD220" i="2"/>
  <c r="M221" i="2"/>
  <c r="R221" i="2"/>
  <c r="AD221" i="2"/>
  <c r="AK221" i="2"/>
  <c r="AN221" i="2"/>
  <c r="AQ221" i="2"/>
  <c r="AD222" i="2"/>
  <c r="M223" i="2"/>
  <c r="R223" i="2"/>
  <c r="AD223" i="2"/>
  <c r="AK223" i="2"/>
  <c r="AN223" i="2"/>
  <c r="AQ223" i="2"/>
  <c r="AD224" i="2"/>
  <c r="M225" i="2"/>
  <c r="R225" i="2"/>
  <c r="AD225" i="2"/>
  <c r="AK225" i="2"/>
  <c r="AN225" i="2"/>
  <c r="AQ225" i="2"/>
  <c r="AD226" i="2"/>
  <c r="M227" i="2"/>
  <c r="R227" i="2"/>
  <c r="AD227" i="2"/>
  <c r="AK227" i="2"/>
  <c r="AN227" i="2"/>
  <c r="AQ227" i="2"/>
  <c r="AD228" i="2"/>
  <c r="M229" i="2"/>
  <c r="AD231" i="2"/>
  <c r="AK231" i="2"/>
  <c r="AN231" i="2"/>
  <c r="AQ231" i="2"/>
  <c r="AD232" i="2"/>
  <c r="M233" i="2"/>
  <c r="R233" i="2"/>
  <c r="AD233" i="2"/>
  <c r="AK233" i="2"/>
  <c r="AN233" i="2"/>
  <c r="AQ233" i="2"/>
  <c r="AD234" i="2"/>
  <c r="M235" i="2"/>
  <c r="R235" i="2"/>
  <c r="AD235" i="2"/>
  <c r="AK235" i="2"/>
  <c r="AN235" i="2"/>
  <c r="AQ235" i="2"/>
  <c r="M237" i="2"/>
  <c r="R237" i="2"/>
  <c r="AD237" i="2"/>
  <c r="AK237" i="2"/>
  <c r="AN237" i="2"/>
  <c r="AQ237" i="2"/>
  <c r="AD238" i="2"/>
  <c r="M239" i="2"/>
  <c r="R239" i="2"/>
  <c r="AD239" i="2"/>
  <c r="AK239" i="2"/>
  <c r="AN239" i="2"/>
  <c r="AQ239" i="2"/>
  <c r="AD240" i="2"/>
  <c r="M241" i="2"/>
  <c r="AD241" i="2"/>
  <c r="AK241" i="2"/>
  <c r="AN241" i="2"/>
  <c r="M243" i="2"/>
  <c r="AD243" i="2"/>
  <c r="AN243" i="2"/>
  <c r="AQ243" i="2"/>
  <c r="AD244" i="2"/>
  <c r="M245" i="2"/>
  <c r="AD245" i="2"/>
  <c r="AK245" i="2"/>
  <c r="AN245" i="2"/>
  <c r="AQ245" i="2"/>
  <c r="AD246" i="2"/>
  <c r="M247" i="2"/>
  <c r="R247" i="2"/>
  <c r="AD247" i="2"/>
  <c r="AK247" i="2"/>
  <c r="AN247" i="2"/>
  <c r="M249" i="2"/>
  <c r="AD249" i="2"/>
  <c r="AK249" i="2"/>
  <c r="AN249" i="2"/>
  <c r="AQ249" i="2"/>
  <c r="AD250" i="2"/>
  <c r="M251" i="2"/>
  <c r="AD251" i="2"/>
  <c r="AK251" i="2"/>
  <c r="AN251" i="2"/>
  <c r="AQ251" i="2"/>
  <c r="AD252" i="2"/>
  <c r="M253" i="2"/>
  <c r="AD253" i="2"/>
  <c r="AK253" i="2"/>
  <c r="AN253" i="2"/>
  <c r="AQ253" i="2"/>
  <c r="AD254" i="2"/>
  <c r="M255" i="2"/>
  <c r="AD255" i="2"/>
  <c r="AN255" i="2"/>
  <c r="AQ255" i="2"/>
  <c r="AD256" i="2"/>
  <c r="M257" i="2"/>
  <c r="AD257" i="2"/>
  <c r="AK257" i="2"/>
  <c r="AN257" i="2"/>
  <c r="AQ257" i="2"/>
  <c r="AD258" i="2"/>
  <c r="M259" i="2"/>
  <c r="AD259" i="2"/>
  <c r="AK259" i="2"/>
  <c r="AN259" i="2"/>
  <c r="AQ259" i="2"/>
  <c r="AD260" i="2"/>
  <c r="M261" i="2"/>
  <c r="AD261" i="2"/>
  <c r="AK261" i="2"/>
  <c r="AN261" i="2"/>
  <c r="AQ261" i="2"/>
  <c r="AD262" i="2"/>
  <c r="M263" i="2"/>
  <c r="AK263" i="2"/>
  <c r="AN263" i="2"/>
  <c r="AQ263" i="2"/>
  <c r="AD264" i="2"/>
  <c r="M265" i="2"/>
  <c r="AD265" i="2"/>
  <c r="AK265" i="2"/>
  <c r="AN265" i="2"/>
  <c r="AQ265" i="2"/>
  <c r="M267" i="2"/>
  <c r="R267" i="2"/>
  <c r="AD267" i="2"/>
  <c r="AK267" i="2"/>
  <c r="AN267" i="2"/>
  <c r="AQ267" i="2"/>
  <c r="V268" i="2"/>
  <c r="AD268" i="2"/>
  <c r="M269" i="2"/>
  <c r="R269" i="2"/>
  <c r="AD269" i="2"/>
  <c r="AK269" i="2"/>
  <c r="AN269" i="2"/>
  <c r="AQ269" i="2"/>
  <c r="AK270" i="2"/>
  <c r="AN270" i="2"/>
  <c r="AQ270" i="2"/>
  <c r="Z271" i="2"/>
  <c r="AH271" i="2"/>
  <c r="M272" i="2"/>
  <c r="AK272" i="2"/>
  <c r="AN272" i="2"/>
  <c r="AQ272" i="2"/>
  <c r="Z273" i="2"/>
  <c r="AH273" i="2"/>
  <c r="M274" i="2"/>
  <c r="AK274" i="2"/>
  <c r="AN274" i="2"/>
  <c r="AQ274" i="2"/>
  <c r="Z275" i="2"/>
  <c r="AH275" i="2"/>
  <c r="M276" i="2"/>
  <c r="R276" i="2"/>
  <c r="AK276" i="2"/>
  <c r="AN276" i="2"/>
  <c r="AQ276" i="2"/>
  <c r="Z277" i="2"/>
  <c r="AH277" i="2"/>
  <c r="M278" i="2"/>
  <c r="R278" i="2"/>
  <c r="AK278" i="2"/>
  <c r="AN278" i="2"/>
  <c r="AQ278" i="2"/>
  <c r="Z279" i="2"/>
  <c r="AH279" i="2"/>
  <c r="M280" i="2"/>
  <c r="R280" i="2"/>
  <c r="AK280" i="2"/>
  <c r="AN280" i="2"/>
  <c r="AQ280" i="2"/>
  <c r="Z281" i="2"/>
  <c r="AH281" i="2"/>
  <c r="M282" i="2"/>
  <c r="R282" i="2"/>
  <c r="AK282" i="2"/>
  <c r="AN282" i="2"/>
  <c r="AQ282" i="2"/>
  <c r="Z283" i="2"/>
  <c r="AH283" i="2"/>
  <c r="M284" i="2"/>
  <c r="AK284" i="2"/>
  <c r="AN284" i="2"/>
  <c r="AQ284" i="2"/>
  <c r="Z285" i="2"/>
  <c r="AH285" i="2"/>
  <c r="M286" i="2"/>
  <c r="AK286" i="2"/>
  <c r="AN286" i="2"/>
  <c r="AQ286" i="2"/>
  <c r="Z287" i="2"/>
  <c r="AH287" i="2"/>
  <c r="M288" i="2"/>
  <c r="AK288" i="2"/>
  <c r="AN288" i="2"/>
  <c r="AQ288" i="2"/>
  <c r="Z289" i="2"/>
  <c r="AH289" i="2"/>
  <c r="M290" i="2"/>
  <c r="AQ290" i="2"/>
  <c r="Z291" i="2"/>
  <c r="AH291" i="2"/>
  <c r="M292" i="2"/>
  <c r="AK292" i="2"/>
  <c r="AN292" i="2"/>
  <c r="Z293" i="2"/>
  <c r="AH293" i="2"/>
  <c r="M294" i="2"/>
  <c r="AK294" i="2"/>
  <c r="AN294" i="2"/>
  <c r="AQ294" i="2"/>
  <c r="Z295" i="2"/>
  <c r="AH295" i="2"/>
  <c r="M296" i="2"/>
  <c r="AK296" i="2"/>
  <c r="AN296" i="2"/>
  <c r="AQ296" i="2"/>
  <c r="Z297" i="2"/>
  <c r="AH297" i="2"/>
  <c r="M298" i="2"/>
  <c r="AK298" i="2"/>
  <c r="AN298" i="2"/>
  <c r="AQ298" i="2"/>
  <c r="Z299" i="2"/>
  <c r="AH299" i="2"/>
  <c r="Z301" i="2"/>
  <c r="AH301" i="2"/>
  <c r="M302" i="2"/>
  <c r="Z303" i="2"/>
  <c r="AH303" i="2"/>
  <c r="M304" i="2"/>
  <c r="AK304" i="2"/>
  <c r="AN304" i="2"/>
  <c r="Z305" i="2"/>
  <c r="AH305" i="2"/>
  <c r="M306" i="2"/>
  <c r="AK306" i="2"/>
  <c r="AN306" i="2"/>
  <c r="Z307" i="2"/>
  <c r="AH307" i="2"/>
  <c r="Z309" i="2"/>
  <c r="AH309" i="2"/>
  <c r="M310" i="2"/>
  <c r="AK310" i="2"/>
  <c r="AN310" i="2"/>
  <c r="AQ310" i="2"/>
  <c r="Z311" i="2"/>
  <c r="AH311" i="2"/>
  <c r="M312" i="2"/>
  <c r="AK312" i="2"/>
  <c r="AN312" i="2"/>
  <c r="AQ312" i="2"/>
  <c r="Z313" i="2"/>
  <c r="AH313" i="2"/>
  <c r="M314" i="2"/>
  <c r="AK314" i="2"/>
  <c r="AN314" i="2"/>
  <c r="AQ314" i="2"/>
  <c r="Z315" i="2"/>
  <c r="AH315" i="2"/>
  <c r="AD317" i="2"/>
  <c r="AN317" i="2"/>
  <c r="Z436" i="2"/>
  <c r="AH436" i="2"/>
  <c r="R437" i="2"/>
  <c r="AD437" i="2"/>
  <c r="AK437" i="2"/>
  <c r="AN437" i="2"/>
  <c r="Z438" i="2"/>
  <c r="AH438" i="2"/>
  <c r="M439" i="2"/>
  <c r="R439" i="2"/>
  <c r="AK439" i="2"/>
  <c r="AN439" i="2"/>
  <c r="AQ439" i="2"/>
  <c r="Z440" i="2"/>
  <c r="AH440" i="2"/>
  <c r="R441" i="2"/>
  <c r="AK441" i="2"/>
  <c r="AN441" i="2"/>
  <c r="AQ441" i="2"/>
  <c r="M443" i="2"/>
  <c r="R443" i="2"/>
  <c r="AK443" i="2"/>
  <c r="AN443" i="2"/>
  <c r="AQ443" i="2"/>
  <c r="R445" i="2"/>
  <c r="AD445" i="2"/>
  <c r="AK445" i="2"/>
  <c r="AN445" i="2"/>
  <c r="AQ445" i="2"/>
  <c r="AK447" i="2"/>
  <c r="AN447" i="2"/>
  <c r="AQ447" i="2"/>
  <c r="M449" i="2"/>
  <c r="R449" i="2"/>
  <c r="AK449" i="2"/>
  <c r="AN449" i="2"/>
  <c r="AQ449" i="2"/>
  <c r="M451" i="2"/>
  <c r="AK451" i="2"/>
  <c r="AN451" i="2"/>
  <c r="AQ451" i="2"/>
  <c r="M453" i="2"/>
  <c r="R453" i="2"/>
  <c r="AK453" i="2"/>
  <c r="AN453" i="2"/>
  <c r="AQ453" i="2"/>
  <c r="M455" i="2"/>
  <c r="R455" i="2"/>
  <c r="AK455" i="2"/>
  <c r="AN455" i="2"/>
  <c r="AK459" i="2"/>
  <c r="AK461" i="2"/>
  <c r="AN461" i="2"/>
  <c r="AQ461" i="2"/>
  <c r="AK463" i="2"/>
  <c r="AN463" i="2"/>
  <c r="AQ463" i="2"/>
  <c r="AN465" i="2"/>
  <c r="AQ465" i="2"/>
  <c r="Z466" i="2"/>
  <c r="AN467" i="2"/>
  <c r="Z468" i="2"/>
  <c r="AK469" i="2"/>
  <c r="AN469" i="2"/>
  <c r="AK471" i="2"/>
  <c r="AQ471" i="2"/>
  <c r="AQ437" i="2"/>
  <c r="AQ455" i="2"/>
  <c r="AN459" i="2"/>
  <c r="AQ459" i="2"/>
  <c r="AK467" i="2"/>
  <c r="AQ467" i="2"/>
  <c r="AD473" i="2"/>
  <c r="AK473" i="2"/>
  <c r="AQ473" i="2"/>
  <c r="AS329" i="2"/>
  <c r="AS451" i="2"/>
  <c r="AS193" i="2"/>
  <c r="AS202" i="2"/>
  <c r="AS170" i="2"/>
  <c r="AS255" i="2"/>
  <c r="AS245" i="2"/>
  <c r="AS108" i="2"/>
  <c r="AS107" i="2"/>
  <c r="AS58" i="2"/>
  <c r="AS254" i="2"/>
  <c r="AS259" i="2"/>
  <c r="AS53" i="2"/>
  <c r="AS75" i="2"/>
  <c r="AS286" i="2"/>
  <c r="AS238" i="2"/>
  <c r="AS78" i="2"/>
  <c r="AS315" i="2"/>
  <c r="AS81" i="2"/>
  <c r="AS105" i="2"/>
  <c r="AS244" i="2"/>
  <c r="AS179" i="2"/>
  <c r="AS56" i="2"/>
  <c r="AS189" i="2"/>
  <c r="AS91" i="2"/>
  <c r="AS289" i="2"/>
  <c r="AS305" i="2"/>
  <c r="AS301" i="2"/>
  <c r="AS94" i="2"/>
  <c r="AS266" i="2"/>
  <c r="AS118" i="2"/>
  <c r="AS272" i="2"/>
  <c r="AS299" i="2"/>
  <c r="AS69" i="2"/>
  <c r="AS265" i="2"/>
  <c r="AS208" i="2"/>
  <c r="AS104" i="2"/>
  <c r="AS77" i="2"/>
  <c r="AS203" i="2"/>
  <c r="AS194" i="2"/>
  <c r="AS354" i="2"/>
  <c r="AS76" i="2"/>
  <c r="AS59" i="2"/>
  <c r="M5" i="2"/>
  <c r="R5" i="2"/>
  <c r="V5" i="2"/>
  <c r="AD5" i="2"/>
  <c r="AK5" i="2"/>
  <c r="AN5" i="2"/>
  <c r="AQ5" i="2"/>
  <c r="Z6" i="2"/>
  <c r="AH6" i="2"/>
  <c r="M7" i="2"/>
  <c r="R7" i="2"/>
  <c r="AD7" i="2"/>
  <c r="AK7" i="2"/>
  <c r="AN7" i="2"/>
  <c r="AQ7" i="2"/>
  <c r="Z8" i="2"/>
  <c r="AH8" i="2"/>
  <c r="Z10" i="2"/>
  <c r="M11" i="2"/>
  <c r="AD11" i="2"/>
  <c r="AK11" i="2"/>
  <c r="AN11" i="2"/>
  <c r="AQ11" i="2"/>
  <c r="Z12" i="2"/>
  <c r="AH12" i="2"/>
  <c r="M13" i="2"/>
  <c r="R13" i="2"/>
  <c r="AD13" i="2"/>
  <c r="AK13" i="2"/>
  <c r="AN13" i="2"/>
  <c r="AQ13" i="2"/>
  <c r="Z14" i="2"/>
  <c r="AH14" i="2"/>
  <c r="M15" i="2"/>
  <c r="Z15" i="2"/>
  <c r="AH15" i="2"/>
  <c r="M16" i="2"/>
  <c r="R16" i="2"/>
  <c r="V16" i="2"/>
  <c r="AH16" i="2"/>
  <c r="AK16" i="2"/>
  <c r="AN16" i="2"/>
  <c r="AQ16" i="2"/>
  <c r="AD17" i="2"/>
  <c r="AK17" i="2"/>
  <c r="AN17" i="2"/>
  <c r="AQ17" i="2"/>
  <c r="Z18" i="2"/>
  <c r="AH18" i="2"/>
  <c r="M19" i="2"/>
  <c r="R19" i="2"/>
  <c r="AD19" i="2"/>
  <c r="AK19" i="2"/>
  <c r="AN19" i="2"/>
  <c r="AQ19" i="2"/>
  <c r="Z20" i="2"/>
  <c r="AH20" i="2"/>
  <c r="M21" i="2"/>
  <c r="R21" i="2"/>
  <c r="AD21" i="2"/>
  <c r="AK21" i="2"/>
  <c r="AN21" i="2"/>
  <c r="AQ21" i="2"/>
  <c r="Z22" i="2"/>
  <c r="M23" i="2"/>
  <c r="V23" i="2"/>
  <c r="AD23" i="2"/>
  <c r="AK23" i="2"/>
  <c r="AN23" i="2"/>
  <c r="AQ23" i="2"/>
  <c r="Z24" i="2"/>
  <c r="AH24" i="2"/>
  <c r="M25" i="2"/>
  <c r="V25" i="2"/>
  <c r="AD25" i="2"/>
  <c r="AK25" i="2"/>
  <c r="AN25" i="2"/>
  <c r="AQ25" i="2"/>
  <c r="Z26" i="2"/>
  <c r="M27" i="2"/>
  <c r="AD27" i="2"/>
  <c r="AK27" i="2"/>
  <c r="AN27" i="2"/>
  <c r="AQ27" i="2"/>
  <c r="Z28" i="2"/>
  <c r="M29" i="2"/>
  <c r="R29" i="2"/>
  <c r="V29" i="2"/>
  <c r="AD29" i="2"/>
  <c r="AK29" i="2"/>
  <c r="AN29" i="2"/>
  <c r="AQ29" i="2"/>
  <c r="Z30" i="2"/>
  <c r="AH30" i="2"/>
  <c r="M31" i="2"/>
  <c r="AD31" i="2"/>
  <c r="AK31" i="2"/>
  <c r="AN31" i="2"/>
  <c r="AQ31" i="2"/>
  <c r="Z32" i="2"/>
  <c r="AH32" i="2"/>
  <c r="M33" i="2"/>
  <c r="Z33" i="2"/>
  <c r="AH33" i="2"/>
  <c r="M34" i="2"/>
  <c r="V34" i="2"/>
  <c r="AD34" i="2"/>
  <c r="AK34" i="2"/>
  <c r="AN34" i="2"/>
  <c r="AQ34" i="2"/>
  <c r="Z35" i="2"/>
  <c r="AH35" i="2"/>
  <c r="M36" i="2"/>
  <c r="V36" i="2"/>
  <c r="AD36" i="2"/>
  <c r="AK36" i="2"/>
  <c r="AN36" i="2"/>
  <c r="AQ36" i="2"/>
  <c r="Z37" i="2"/>
  <c r="AD37" i="2"/>
  <c r="M38" i="2"/>
  <c r="R38" i="2"/>
  <c r="AD38" i="2"/>
  <c r="AK38" i="2"/>
  <c r="AN38" i="2"/>
  <c r="AQ38" i="2"/>
  <c r="AR354" i="2"/>
  <c r="AR350" i="2"/>
  <c r="AR152" i="2"/>
  <c r="AR294" i="2"/>
  <c r="AR288" i="2"/>
  <c r="Z39" i="2"/>
  <c r="AH39" i="2"/>
  <c r="M40" i="2"/>
  <c r="Z40" i="2"/>
  <c r="AH40" i="2"/>
  <c r="M41" i="2"/>
  <c r="AD41" i="2"/>
  <c r="AK41" i="2"/>
  <c r="AN41" i="2"/>
  <c r="AQ41" i="2"/>
  <c r="Z42" i="2"/>
  <c r="AH42" i="2"/>
  <c r="M43" i="2"/>
  <c r="R43" i="2"/>
  <c r="V43" i="2"/>
  <c r="AD43" i="2"/>
  <c r="AK43" i="2"/>
  <c r="AN43" i="2"/>
  <c r="AQ43" i="2"/>
  <c r="Z44" i="2"/>
  <c r="AH44" i="2"/>
  <c r="M45" i="2"/>
  <c r="R45" i="2"/>
  <c r="AD45" i="2"/>
  <c r="AH45" i="2"/>
  <c r="AK45" i="2"/>
  <c r="AN45" i="2"/>
  <c r="AQ45" i="2"/>
  <c r="Z46" i="2"/>
  <c r="AH46" i="2"/>
  <c r="M47" i="2"/>
  <c r="AD47" i="2"/>
  <c r="AK47" i="2"/>
  <c r="AN47" i="2"/>
  <c r="AQ47" i="2"/>
  <c r="Z48" i="2"/>
  <c r="AH48" i="2"/>
  <c r="M49" i="2"/>
  <c r="R49" i="2"/>
  <c r="AD49" i="2"/>
  <c r="AK49" i="2"/>
  <c r="AN49" i="2"/>
  <c r="AQ49" i="2"/>
  <c r="Z50" i="2"/>
  <c r="AH50" i="2"/>
  <c r="M51" i="2"/>
  <c r="R51" i="2"/>
  <c r="AD51" i="2"/>
  <c r="AK51" i="2"/>
  <c r="AN51" i="2"/>
  <c r="AQ51" i="2"/>
  <c r="Z52" i="2"/>
  <c r="M53" i="2"/>
  <c r="AD53" i="2"/>
  <c r="AK53" i="2"/>
  <c r="AN53" i="2"/>
  <c r="AQ53" i="2"/>
  <c r="Z54" i="2"/>
  <c r="AH54" i="2"/>
  <c r="M55" i="2"/>
  <c r="R55" i="2"/>
  <c r="AD55" i="2"/>
  <c r="AK55" i="2"/>
  <c r="AN55" i="2"/>
  <c r="AQ55" i="2"/>
  <c r="Z56" i="2"/>
  <c r="AH56" i="2"/>
  <c r="M57" i="2"/>
  <c r="V57" i="2"/>
  <c r="AD57" i="2"/>
  <c r="AK57" i="2"/>
  <c r="AN57" i="2"/>
  <c r="AQ57" i="2"/>
  <c r="Z58" i="2"/>
  <c r="AH58" i="2"/>
  <c r="M59" i="2"/>
  <c r="AD59" i="2"/>
  <c r="AK59" i="2"/>
  <c r="AN59" i="2"/>
  <c r="AQ59" i="2"/>
  <c r="Z60" i="2"/>
  <c r="AH60" i="2"/>
  <c r="M61" i="2"/>
  <c r="V61" i="2"/>
  <c r="AD61" i="2"/>
  <c r="AK61" i="2"/>
  <c r="AN61" i="2"/>
  <c r="AQ61" i="2"/>
  <c r="Z62" i="2"/>
  <c r="M63" i="2"/>
  <c r="AD63" i="2"/>
  <c r="AK63" i="2"/>
  <c r="AN63" i="2"/>
  <c r="AQ63" i="2"/>
  <c r="Z64" i="2"/>
  <c r="AH64" i="2"/>
  <c r="M65" i="2"/>
  <c r="V65" i="2"/>
  <c r="AD65" i="2"/>
  <c r="AK65" i="2"/>
  <c r="AN65" i="2"/>
  <c r="AQ65" i="2"/>
  <c r="Z66" i="2"/>
  <c r="AH66" i="2"/>
  <c r="M67" i="2"/>
  <c r="AD67" i="2"/>
  <c r="AK67" i="2"/>
  <c r="AN67" i="2"/>
  <c r="AQ67" i="2"/>
  <c r="Z68" i="2"/>
  <c r="AH68" i="2"/>
  <c r="M69" i="2"/>
  <c r="AD69" i="2"/>
  <c r="AK69" i="2"/>
  <c r="AN69" i="2"/>
  <c r="AQ69" i="2"/>
  <c r="Z70" i="2"/>
  <c r="AH70" i="2"/>
  <c r="M71" i="2"/>
  <c r="AD71" i="2"/>
  <c r="AK71" i="2"/>
  <c r="AN71" i="2"/>
  <c r="AQ71" i="2"/>
  <c r="Z72" i="2"/>
  <c r="AH72" i="2"/>
  <c r="M73" i="2"/>
  <c r="Z73" i="2"/>
  <c r="AH73" i="2"/>
  <c r="M74" i="2"/>
  <c r="R74" i="2"/>
  <c r="V74" i="2"/>
  <c r="AD74" i="2"/>
  <c r="AK74" i="2"/>
  <c r="AN74" i="2"/>
  <c r="AQ74" i="2"/>
  <c r="Z75" i="2"/>
  <c r="AH75" i="2"/>
  <c r="M76" i="2"/>
  <c r="V76" i="2"/>
  <c r="AD76" i="2"/>
  <c r="AK76" i="2"/>
  <c r="AN76" i="2"/>
  <c r="AQ76" i="2"/>
  <c r="Z77" i="2"/>
  <c r="AH77" i="2"/>
  <c r="M78" i="2"/>
  <c r="V78" i="2"/>
  <c r="AD78" i="2"/>
  <c r="AK78" i="2"/>
  <c r="AN78" i="2"/>
  <c r="AQ78" i="2"/>
  <c r="Z79" i="2"/>
  <c r="AH79" i="2"/>
  <c r="M80" i="2"/>
  <c r="V80" i="2"/>
  <c r="AD80" i="2"/>
  <c r="AK80" i="2"/>
  <c r="AN80" i="2"/>
  <c r="AQ80" i="2"/>
  <c r="Z81" i="2"/>
  <c r="AH81" i="2"/>
  <c r="M82" i="2"/>
  <c r="V82" i="2"/>
  <c r="AD82" i="2"/>
  <c r="AK82" i="2"/>
  <c r="AN82" i="2"/>
  <c r="AQ82" i="2"/>
  <c r="Z83" i="2"/>
  <c r="AH83" i="2"/>
  <c r="M84" i="2"/>
  <c r="R84" i="2"/>
  <c r="V84" i="2"/>
  <c r="AD84" i="2"/>
  <c r="AK84" i="2"/>
  <c r="AN84" i="2"/>
  <c r="AQ84" i="2"/>
  <c r="Z85" i="2"/>
  <c r="AH85" i="2"/>
  <c r="M86" i="2"/>
  <c r="R86" i="2"/>
  <c r="V86" i="2"/>
  <c r="AD86" i="2"/>
  <c r="AK86" i="2"/>
  <c r="AN86" i="2"/>
  <c r="AQ86" i="2"/>
  <c r="Z87" i="2"/>
  <c r="AH87" i="2"/>
  <c r="M88" i="2"/>
  <c r="R88" i="2"/>
  <c r="V88" i="2"/>
  <c r="AD88" i="2"/>
  <c r="AK88" i="2"/>
  <c r="AN88" i="2"/>
  <c r="AQ88" i="2"/>
  <c r="Z89" i="2"/>
  <c r="AH89" i="2"/>
  <c r="M90" i="2"/>
  <c r="R90" i="2"/>
  <c r="V90" i="2"/>
  <c r="AD90" i="2"/>
  <c r="AK90" i="2"/>
  <c r="AN90" i="2"/>
  <c r="AQ90" i="2"/>
  <c r="M92" i="2"/>
  <c r="V92" i="2"/>
  <c r="AD92" i="2"/>
  <c r="AK92" i="2"/>
  <c r="AN92" i="2"/>
  <c r="AQ92" i="2"/>
  <c r="Z93" i="2"/>
  <c r="AH93" i="2"/>
  <c r="M94" i="2"/>
  <c r="V94" i="2"/>
  <c r="AD94" i="2"/>
  <c r="AK94" i="2"/>
  <c r="AN94" i="2"/>
  <c r="AQ94" i="2"/>
  <c r="Z95" i="2"/>
  <c r="AH95" i="2"/>
  <c r="M96" i="2"/>
  <c r="V96" i="2"/>
  <c r="AD96" i="2"/>
  <c r="AK96" i="2"/>
  <c r="AN96" i="2"/>
  <c r="AQ96" i="2"/>
  <c r="Z97" i="2"/>
  <c r="AH97" i="2"/>
  <c r="M98" i="2"/>
  <c r="V98" i="2"/>
  <c r="AD98" i="2"/>
  <c r="AK98" i="2"/>
  <c r="AN98" i="2"/>
  <c r="AQ98" i="2"/>
  <c r="Z99" i="2"/>
  <c r="AH99" i="2"/>
  <c r="M100" i="2"/>
  <c r="V100" i="2"/>
  <c r="AD100" i="2"/>
  <c r="AK100" i="2"/>
  <c r="AN100" i="2"/>
  <c r="AQ100" i="2"/>
  <c r="AD101" i="2"/>
  <c r="AK101" i="2"/>
  <c r="AN101" i="2"/>
  <c r="AQ101" i="2"/>
  <c r="Z102" i="2"/>
  <c r="AH102" i="2"/>
  <c r="M103" i="2"/>
  <c r="AD103" i="2"/>
  <c r="AK103" i="2"/>
  <c r="AN103" i="2"/>
  <c r="AQ103" i="2"/>
  <c r="Z104" i="2"/>
  <c r="AH104" i="2"/>
  <c r="M105" i="2"/>
  <c r="AD105" i="2"/>
  <c r="AK105" i="2"/>
  <c r="AN105" i="2"/>
  <c r="AQ105" i="2"/>
  <c r="Z106" i="2"/>
  <c r="AH106" i="2"/>
  <c r="M107" i="2"/>
  <c r="AD107" i="2"/>
  <c r="AK107" i="2"/>
  <c r="AN107" i="2"/>
  <c r="AQ107" i="2"/>
  <c r="Z108" i="2"/>
  <c r="AH108" i="2"/>
  <c r="M109" i="2"/>
  <c r="R109" i="2"/>
  <c r="AD109" i="2"/>
  <c r="AK109" i="2"/>
  <c r="AN109" i="2"/>
  <c r="AQ109" i="2"/>
  <c r="Z110" i="2"/>
  <c r="M111" i="2"/>
  <c r="R111" i="2"/>
  <c r="AD111" i="2"/>
  <c r="AK111" i="2"/>
  <c r="AN111" i="2"/>
  <c r="AQ111" i="2"/>
  <c r="Z112" i="2"/>
  <c r="AH112" i="2"/>
  <c r="M113" i="2"/>
  <c r="AD113" i="2"/>
  <c r="AK113" i="2"/>
  <c r="AN113" i="2"/>
  <c r="AQ113" i="2"/>
  <c r="M115" i="2"/>
  <c r="AD115" i="2"/>
  <c r="AK115" i="2"/>
  <c r="AN115" i="2"/>
  <c r="AQ115" i="2"/>
  <c r="Z116" i="2"/>
  <c r="AH116" i="2"/>
  <c r="M117" i="2"/>
  <c r="AD117" i="2"/>
  <c r="AK117" i="2"/>
  <c r="AN117" i="2"/>
  <c r="AQ117" i="2"/>
  <c r="Z118" i="2"/>
  <c r="M119" i="2"/>
  <c r="AD119" i="2"/>
  <c r="AK119" i="2"/>
  <c r="Z120" i="2"/>
  <c r="AH120" i="2"/>
  <c r="M121" i="2"/>
  <c r="Z121" i="2"/>
  <c r="M122" i="2"/>
  <c r="R122" i="2"/>
  <c r="V122" i="2"/>
  <c r="AD122" i="2"/>
  <c r="AK122" i="2"/>
  <c r="AN122" i="2"/>
  <c r="Z123" i="2"/>
  <c r="AH123" i="2"/>
  <c r="M124" i="2"/>
  <c r="R124" i="2"/>
  <c r="V124" i="2"/>
  <c r="AD124" i="2"/>
  <c r="AK124" i="2"/>
  <c r="AN124" i="2"/>
  <c r="AQ124" i="2"/>
  <c r="Z125" i="2"/>
  <c r="AH125" i="2"/>
  <c r="M126" i="2"/>
  <c r="R126" i="2"/>
  <c r="AD126" i="2"/>
  <c r="AK126" i="2"/>
  <c r="AN126" i="2"/>
  <c r="AQ126" i="2"/>
  <c r="Z127" i="2"/>
  <c r="AH127" i="2"/>
  <c r="M128" i="2"/>
  <c r="R128" i="2"/>
  <c r="AD128" i="2"/>
  <c r="AK128" i="2"/>
  <c r="AN128" i="2"/>
  <c r="AQ128" i="2"/>
  <c r="Z129" i="2"/>
  <c r="AH129" i="2"/>
  <c r="M130" i="2"/>
  <c r="R130" i="2"/>
  <c r="V130" i="2"/>
  <c r="AD130" i="2"/>
  <c r="AK130" i="2"/>
  <c r="AN130" i="2"/>
  <c r="AQ130" i="2"/>
  <c r="Z131" i="2"/>
  <c r="AH131" i="2"/>
  <c r="M132" i="2"/>
  <c r="R132" i="2"/>
  <c r="AD132" i="2"/>
  <c r="AK132" i="2"/>
  <c r="AN132" i="2"/>
  <c r="AQ132" i="2"/>
  <c r="Z133" i="2"/>
  <c r="AH133" i="2"/>
  <c r="M134" i="2"/>
  <c r="R134" i="2"/>
  <c r="V134" i="2"/>
  <c r="AD134" i="2"/>
  <c r="AK134" i="2"/>
  <c r="AN134" i="2"/>
  <c r="AQ134" i="2"/>
  <c r="Z135" i="2"/>
  <c r="AH135" i="2"/>
  <c r="M136" i="2"/>
  <c r="R136" i="2"/>
  <c r="AD136" i="2"/>
  <c r="AK136" i="2"/>
  <c r="AN136" i="2"/>
  <c r="Z137" i="2"/>
  <c r="AH137" i="2"/>
  <c r="M138" i="2"/>
  <c r="R138" i="2"/>
  <c r="V138" i="2"/>
  <c r="AD138" i="2"/>
  <c r="AK138" i="2"/>
  <c r="AN138" i="2"/>
  <c r="AQ138" i="2"/>
  <c r="Z139" i="2"/>
  <c r="AH139" i="2"/>
  <c r="M140" i="2"/>
  <c r="R140" i="2"/>
  <c r="AD140" i="2"/>
  <c r="AK140" i="2"/>
  <c r="AN140" i="2"/>
  <c r="AQ140" i="2"/>
  <c r="Z141" i="2"/>
  <c r="AH141" i="2"/>
  <c r="M142" i="2"/>
  <c r="R142" i="2"/>
  <c r="V142" i="2"/>
  <c r="AD142" i="2"/>
  <c r="AK142" i="2"/>
  <c r="AN142" i="2"/>
  <c r="AQ142" i="2"/>
  <c r="Z143" i="2"/>
  <c r="AH143" i="2"/>
  <c r="M144" i="2"/>
  <c r="AK144" i="2"/>
  <c r="AN144" i="2"/>
  <c r="AQ144" i="2"/>
  <c r="Z145" i="2"/>
  <c r="AH145" i="2"/>
  <c r="AD146" i="2"/>
  <c r="M147" i="2"/>
  <c r="AD147" i="2"/>
  <c r="AK147" i="2"/>
  <c r="AN147" i="2"/>
  <c r="AQ147" i="2"/>
  <c r="AD148" i="2"/>
  <c r="M149" i="2"/>
  <c r="AD149" i="2"/>
  <c r="AK149" i="2"/>
  <c r="AQ149" i="2"/>
  <c r="AD150" i="2"/>
  <c r="M151" i="2"/>
  <c r="AD151" i="2"/>
  <c r="AK151" i="2"/>
  <c r="AN151" i="2"/>
  <c r="AQ151" i="2"/>
  <c r="AD152" i="2"/>
  <c r="M153" i="2"/>
  <c r="R153" i="2"/>
  <c r="AD153" i="2"/>
  <c r="AK153" i="2"/>
  <c r="AN153" i="2"/>
  <c r="AQ153" i="2"/>
  <c r="V154" i="2"/>
  <c r="AD154" i="2"/>
  <c r="M155" i="2"/>
  <c r="R155" i="2"/>
  <c r="AD155" i="2"/>
  <c r="AK155" i="2"/>
  <c r="AN155" i="2"/>
  <c r="AQ155" i="2"/>
  <c r="AD156" i="2"/>
  <c r="M157" i="2"/>
  <c r="AD157" i="2"/>
  <c r="AK157" i="2"/>
  <c r="AN157" i="2"/>
  <c r="AQ157" i="2"/>
  <c r="AD158" i="2"/>
  <c r="M159" i="2"/>
  <c r="AD159" i="2"/>
  <c r="AK159" i="2"/>
  <c r="AN159" i="2"/>
  <c r="AQ159" i="2"/>
  <c r="AD160" i="2"/>
  <c r="M161" i="2"/>
  <c r="AK161" i="2"/>
  <c r="AN161" i="2"/>
  <c r="AQ161" i="2"/>
  <c r="AD162" i="2"/>
  <c r="M163" i="2"/>
  <c r="AD163" i="2"/>
  <c r="AK163" i="2"/>
  <c r="AN163" i="2"/>
  <c r="AQ163" i="2"/>
  <c r="AD164" i="2"/>
  <c r="M165" i="2"/>
  <c r="R165" i="2"/>
  <c r="AD165" i="2"/>
  <c r="AK165" i="2"/>
  <c r="AN165" i="2"/>
  <c r="AQ165" i="2"/>
  <c r="AD166" i="2"/>
  <c r="M167" i="2"/>
  <c r="R167" i="2"/>
  <c r="AD167" i="2"/>
  <c r="AK167" i="2"/>
  <c r="AN167" i="2"/>
  <c r="AQ167" i="2"/>
  <c r="AD168" i="2"/>
  <c r="M169" i="2"/>
  <c r="AD169" i="2"/>
  <c r="AK169" i="2"/>
  <c r="AN169" i="2"/>
  <c r="AQ169" i="2"/>
  <c r="AD170" i="2"/>
  <c r="M171" i="2"/>
  <c r="AD171" i="2"/>
  <c r="AK171" i="2"/>
  <c r="AN171" i="2"/>
  <c r="AQ171" i="2"/>
  <c r="AD172" i="2"/>
  <c r="M173" i="2"/>
  <c r="AD173" i="2"/>
  <c r="AK173" i="2"/>
  <c r="AN173" i="2"/>
  <c r="AQ173" i="2"/>
  <c r="AD174" i="2"/>
  <c r="M175" i="2"/>
  <c r="AD175" i="2"/>
  <c r="AK175" i="2"/>
  <c r="AN175" i="2"/>
  <c r="AQ175" i="2"/>
  <c r="AD176" i="2"/>
  <c r="M177" i="2"/>
  <c r="AD177" i="2"/>
  <c r="AK177" i="2"/>
  <c r="AN177" i="2"/>
  <c r="AQ177" i="2"/>
  <c r="AD178" i="2"/>
  <c r="M179" i="2"/>
  <c r="AD179" i="2"/>
  <c r="AK179" i="2"/>
  <c r="AN179" i="2"/>
  <c r="AQ179" i="2"/>
  <c r="AD180" i="2"/>
  <c r="M181" i="2"/>
  <c r="AD181" i="2"/>
  <c r="AK181" i="2"/>
  <c r="AN181" i="2"/>
  <c r="AQ181" i="2"/>
  <c r="AD182" i="2"/>
  <c r="M183" i="2"/>
  <c r="AD183" i="2"/>
  <c r="AK183" i="2"/>
  <c r="AN183" i="2"/>
  <c r="AD184" i="2"/>
  <c r="M185" i="2"/>
  <c r="AD185" i="2"/>
  <c r="AK185" i="2"/>
  <c r="AN185" i="2"/>
  <c r="AQ185" i="2"/>
  <c r="AD186" i="2"/>
  <c r="M187" i="2"/>
  <c r="AD187" i="2"/>
  <c r="AK187" i="2"/>
  <c r="AN187" i="2"/>
  <c r="AQ187" i="2"/>
  <c r="AD188" i="2"/>
  <c r="M189" i="2"/>
  <c r="AD189" i="2"/>
  <c r="AK189" i="2"/>
  <c r="AN189" i="2"/>
  <c r="Z5" i="2"/>
  <c r="AH5" i="2"/>
  <c r="M6" i="2"/>
  <c r="R6" i="2"/>
  <c r="V6" i="2"/>
  <c r="AD6" i="2"/>
  <c r="AK6" i="2"/>
  <c r="AN6" i="2"/>
  <c r="AQ6" i="2"/>
  <c r="Z7" i="2"/>
  <c r="AH7" i="2"/>
  <c r="M8" i="2"/>
  <c r="R8" i="2"/>
  <c r="V8" i="2"/>
  <c r="AD8" i="2"/>
  <c r="AK8" i="2"/>
  <c r="AN8" i="2"/>
  <c r="AQ8" i="2"/>
  <c r="M10" i="2"/>
  <c r="AD10" i="2"/>
  <c r="AH10" i="2"/>
  <c r="AK10" i="2"/>
  <c r="AN10" i="2"/>
  <c r="AQ10" i="2"/>
  <c r="Z11" i="2"/>
  <c r="AH11" i="2"/>
  <c r="M12" i="2"/>
  <c r="V12" i="2"/>
  <c r="AD12" i="2"/>
  <c r="AK12" i="2"/>
  <c r="AN12" i="2"/>
  <c r="AQ12" i="2"/>
  <c r="Z13" i="2"/>
  <c r="AH13" i="2"/>
  <c r="M14" i="2"/>
  <c r="AD14" i="2"/>
  <c r="AK14" i="2"/>
  <c r="AN14" i="2"/>
  <c r="AQ14" i="2"/>
  <c r="AD15" i="2"/>
  <c r="AK15" i="2"/>
  <c r="AN15" i="2"/>
  <c r="AQ15" i="2"/>
  <c r="Z16" i="2"/>
  <c r="AD16" i="2"/>
  <c r="M17" i="2"/>
  <c r="Z17" i="2"/>
  <c r="AH17" i="2"/>
  <c r="M18" i="2"/>
  <c r="AD18" i="2"/>
  <c r="AK18" i="2"/>
  <c r="AN18" i="2"/>
  <c r="AQ18" i="2"/>
  <c r="Z19" i="2"/>
  <c r="AH19" i="2"/>
  <c r="M20" i="2"/>
  <c r="V20" i="2"/>
  <c r="AD20" i="2"/>
  <c r="AK20" i="2"/>
  <c r="AN20" i="2"/>
  <c r="AQ20" i="2"/>
  <c r="Z21" i="2"/>
  <c r="AH21" i="2"/>
  <c r="M22" i="2"/>
  <c r="AD22" i="2"/>
  <c r="AH22" i="2"/>
  <c r="AK22" i="2"/>
  <c r="AN22" i="2"/>
  <c r="AQ22" i="2"/>
  <c r="Z23" i="2"/>
  <c r="AH23" i="2"/>
  <c r="M24" i="2"/>
  <c r="V24" i="2"/>
  <c r="AD24" i="2"/>
  <c r="AK24" i="2"/>
  <c r="AN24" i="2"/>
  <c r="AQ24" i="2"/>
  <c r="Z25" i="2"/>
  <c r="AH25" i="2"/>
  <c r="M26" i="2"/>
  <c r="AD26" i="2"/>
  <c r="AH26" i="2"/>
  <c r="AK26" i="2"/>
  <c r="AN26" i="2"/>
  <c r="AQ26" i="2"/>
  <c r="Z27" i="2"/>
  <c r="AH27" i="2"/>
  <c r="M28" i="2"/>
  <c r="R28" i="2"/>
  <c r="V28" i="2"/>
  <c r="AD28" i="2"/>
  <c r="AH28" i="2"/>
  <c r="AK28" i="2"/>
  <c r="AN28" i="2"/>
  <c r="AQ28" i="2"/>
  <c r="Z29" i="2"/>
  <c r="AH29" i="2"/>
  <c r="M30" i="2"/>
  <c r="V30" i="2"/>
  <c r="AD30" i="2"/>
  <c r="AK30" i="2"/>
  <c r="AN30" i="2"/>
  <c r="AQ30" i="2"/>
  <c r="Z31" i="2"/>
  <c r="AH31" i="2"/>
  <c r="M32" i="2"/>
  <c r="R32" i="2"/>
  <c r="V32" i="2"/>
  <c r="AD32" i="2"/>
  <c r="AK32" i="2"/>
  <c r="AN32" i="2"/>
  <c r="AQ32" i="2"/>
  <c r="V33" i="2"/>
  <c r="AD33" i="2"/>
  <c r="AK33" i="2"/>
  <c r="AN33" i="2"/>
  <c r="AQ33" i="2"/>
  <c r="Z34" i="2"/>
  <c r="AH34" i="2"/>
  <c r="M35" i="2"/>
  <c r="V35" i="2"/>
  <c r="AD35" i="2"/>
  <c r="AK35" i="2"/>
  <c r="AN35" i="2"/>
  <c r="AQ35" i="2"/>
  <c r="Z36" i="2"/>
  <c r="AH36" i="2"/>
  <c r="M37" i="2"/>
  <c r="V37" i="2"/>
  <c r="AH37" i="2"/>
  <c r="AK37" i="2"/>
  <c r="AN37" i="2"/>
  <c r="AQ37" i="2"/>
  <c r="Z38" i="2"/>
  <c r="AH38" i="2"/>
  <c r="M39" i="2"/>
  <c r="R39" i="2"/>
  <c r="AD39" i="2"/>
  <c r="AK39" i="2"/>
  <c r="AN39" i="2"/>
  <c r="AQ39" i="2"/>
  <c r="V40" i="2"/>
  <c r="AD40" i="2"/>
  <c r="AK40" i="2"/>
  <c r="AN40" i="2"/>
  <c r="AQ40" i="2"/>
  <c r="Z41" i="2"/>
  <c r="AH41" i="2"/>
  <c r="M42" i="2"/>
  <c r="R42" i="2"/>
  <c r="V42" i="2"/>
  <c r="AD42" i="2"/>
  <c r="AK42" i="2"/>
  <c r="AN42" i="2"/>
  <c r="AQ42" i="2"/>
  <c r="Z43" i="2"/>
  <c r="AH43" i="2"/>
  <c r="M44" i="2"/>
  <c r="R44" i="2"/>
  <c r="V44" i="2"/>
  <c r="AD44" i="2"/>
  <c r="AK44" i="2"/>
  <c r="AN44" i="2"/>
  <c r="AQ44" i="2"/>
  <c r="Z45" i="2"/>
  <c r="M46" i="2"/>
  <c r="V46" i="2"/>
  <c r="AD46" i="2"/>
  <c r="AK46" i="2"/>
  <c r="AN46" i="2"/>
  <c r="AQ46" i="2"/>
  <c r="Z47" i="2"/>
  <c r="AH47" i="2"/>
  <c r="M48" i="2"/>
  <c r="R48" i="2"/>
  <c r="V48" i="2"/>
  <c r="AD48" i="2"/>
  <c r="AK48" i="2"/>
  <c r="AN48" i="2"/>
  <c r="AQ48" i="2"/>
  <c r="Z49" i="2"/>
  <c r="AH49" i="2"/>
  <c r="M50" i="2"/>
  <c r="AD50" i="2"/>
  <c r="AK50" i="2"/>
  <c r="AN50" i="2"/>
  <c r="AQ50" i="2"/>
  <c r="Z51" i="2"/>
  <c r="AH51" i="2"/>
  <c r="M52" i="2"/>
  <c r="V52" i="2"/>
  <c r="AD52" i="2"/>
  <c r="AH52" i="2"/>
  <c r="AK52" i="2"/>
  <c r="AN52" i="2"/>
  <c r="AQ52" i="2"/>
  <c r="Z53" i="2"/>
  <c r="AH53" i="2"/>
  <c r="M54" i="2"/>
  <c r="AD54" i="2"/>
  <c r="AK54" i="2"/>
  <c r="AN54" i="2"/>
  <c r="AQ54" i="2"/>
  <c r="Z55" i="2"/>
  <c r="AH55" i="2"/>
  <c r="M56" i="2"/>
  <c r="V56" i="2"/>
  <c r="AD56" i="2"/>
  <c r="AK56" i="2"/>
  <c r="AN56" i="2"/>
  <c r="AQ56" i="2"/>
  <c r="Z57" i="2"/>
  <c r="AH57" i="2"/>
  <c r="M58" i="2"/>
  <c r="AD58" i="2"/>
  <c r="AK58" i="2"/>
  <c r="AN58" i="2"/>
  <c r="AQ58" i="2"/>
  <c r="Z59" i="2"/>
  <c r="AH59" i="2"/>
  <c r="M60" i="2"/>
  <c r="V60" i="2"/>
  <c r="AD60" i="2"/>
  <c r="AK60" i="2"/>
  <c r="AN60" i="2"/>
  <c r="AQ60" i="2"/>
  <c r="Z61" i="2"/>
  <c r="AH61" i="2"/>
  <c r="M62" i="2"/>
  <c r="AD62" i="2"/>
  <c r="AH62" i="2"/>
  <c r="AK62" i="2"/>
  <c r="AN62" i="2"/>
  <c r="AQ62" i="2"/>
  <c r="Z63" i="2"/>
  <c r="AH63" i="2"/>
  <c r="M64" i="2"/>
  <c r="V64" i="2"/>
  <c r="AD64" i="2"/>
  <c r="AK64" i="2"/>
  <c r="AN64" i="2"/>
  <c r="AQ64" i="2"/>
  <c r="Z65" i="2"/>
  <c r="AH65" i="2"/>
  <c r="M66" i="2"/>
  <c r="R66" i="2"/>
  <c r="AD66" i="2"/>
  <c r="AK66" i="2"/>
  <c r="AN66" i="2"/>
  <c r="AQ66" i="2"/>
  <c r="Z67" i="2"/>
  <c r="AH67" i="2"/>
  <c r="M68" i="2"/>
  <c r="V68" i="2"/>
  <c r="AD68" i="2"/>
  <c r="AK68" i="2"/>
  <c r="AN68" i="2"/>
  <c r="AQ68" i="2"/>
  <c r="Z69" i="2"/>
  <c r="AH69" i="2"/>
  <c r="M70" i="2"/>
  <c r="R70" i="2"/>
  <c r="AD70" i="2"/>
  <c r="AK70" i="2"/>
  <c r="AN70" i="2"/>
  <c r="AQ70" i="2"/>
  <c r="Z71" i="2"/>
  <c r="AH71" i="2"/>
  <c r="M72" i="2"/>
  <c r="R72" i="2"/>
  <c r="V72" i="2"/>
  <c r="AD72" i="2"/>
  <c r="AK72" i="2"/>
  <c r="AN72" i="2"/>
  <c r="AQ72" i="2"/>
  <c r="AD73" i="2"/>
  <c r="AK73" i="2"/>
  <c r="AN73" i="2"/>
  <c r="AQ73" i="2"/>
  <c r="Z74" i="2"/>
  <c r="AH74" i="2"/>
  <c r="M75" i="2"/>
  <c r="AD75" i="2"/>
  <c r="AK75" i="2"/>
  <c r="AN75" i="2"/>
  <c r="AQ75" i="2"/>
  <c r="Z76" i="2"/>
  <c r="AH76" i="2"/>
  <c r="M77" i="2"/>
  <c r="AD77" i="2"/>
  <c r="AK77" i="2"/>
  <c r="AN77" i="2"/>
  <c r="AQ77" i="2"/>
  <c r="Z78" i="2"/>
  <c r="AH78" i="2"/>
  <c r="M79" i="2"/>
  <c r="AD79" i="2"/>
  <c r="AK79" i="2"/>
  <c r="AN79" i="2"/>
  <c r="AQ79" i="2"/>
  <c r="Z80" i="2"/>
  <c r="AH80" i="2"/>
  <c r="M81" i="2"/>
  <c r="AD81" i="2"/>
  <c r="AK81" i="2"/>
  <c r="AN81" i="2"/>
  <c r="AQ81" i="2"/>
  <c r="Z82" i="2"/>
  <c r="AH82" i="2"/>
  <c r="M83" i="2"/>
  <c r="AD83" i="2"/>
  <c r="AK83" i="2"/>
  <c r="AN83" i="2"/>
  <c r="AQ83" i="2"/>
  <c r="Z84" i="2"/>
  <c r="AH84" i="2"/>
  <c r="M85" i="2"/>
  <c r="AD85" i="2"/>
  <c r="AK85" i="2"/>
  <c r="AN85" i="2"/>
  <c r="AQ85" i="2"/>
  <c r="Z86" i="2"/>
  <c r="AH86" i="2"/>
  <c r="M87" i="2"/>
  <c r="R87" i="2"/>
  <c r="AD87" i="2"/>
  <c r="AK87" i="2"/>
  <c r="AN87" i="2"/>
  <c r="AQ87" i="2"/>
  <c r="Z88" i="2"/>
  <c r="AH88" i="2"/>
  <c r="M89" i="2"/>
  <c r="R89" i="2"/>
  <c r="AD89" i="2"/>
  <c r="AK89" i="2"/>
  <c r="AN89" i="2"/>
  <c r="AQ89" i="2"/>
  <c r="Z90" i="2"/>
  <c r="AH90" i="2"/>
  <c r="Z92" i="2"/>
  <c r="AH92" i="2"/>
  <c r="M93" i="2"/>
  <c r="AD93" i="2"/>
  <c r="AK93" i="2"/>
  <c r="AN93" i="2"/>
  <c r="AQ93" i="2"/>
  <c r="Z94" i="2"/>
  <c r="AH94" i="2"/>
  <c r="M95" i="2"/>
  <c r="AD95" i="2"/>
  <c r="AK95" i="2"/>
  <c r="AN95" i="2"/>
  <c r="AQ95" i="2"/>
  <c r="Z96" i="2"/>
  <c r="AH96" i="2"/>
  <c r="M97" i="2"/>
  <c r="AD97" i="2"/>
  <c r="AK97" i="2"/>
  <c r="AN97" i="2"/>
  <c r="AQ97" i="2"/>
  <c r="Z98" i="2"/>
  <c r="AH98" i="2"/>
  <c r="M99" i="2"/>
  <c r="AD99" i="2"/>
  <c r="AK99" i="2"/>
  <c r="AN99" i="2"/>
  <c r="AQ99" i="2"/>
  <c r="Z100" i="2"/>
  <c r="AH100" i="2"/>
  <c r="M101" i="2"/>
  <c r="R101" i="2"/>
  <c r="Z101" i="2"/>
  <c r="AH101" i="2"/>
  <c r="M102" i="2"/>
  <c r="R102" i="2"/>
  <c r="AD102" i="2"/>
  <c r="AK102" i="2"/>
  <c r="AN102" i="2"/>
  <c r="AQ102" i="2"/>
  <c r="Z103" i="2"/>
  <c r="AH103" i="2"/>
  <c r="AN119" i="2"/>
  <c r="AQ119" i="2"/>
  <c r="AQ122" i="2"/>
  <c r="V126" i="2"/>
  <c r="AQ136" i="2"/>
  <c r="Z144" i="2"/>
  <c r="AH144" i="2"/>
  <c r="V146" i="2"/>
  <c r="V148" i="2"/>
  <c r="V150" i="2"/>
  <c r="V156" i="2"/>
  <c r="V160" i="2"/>
  <c r="AD161" i="2"/>
  <c r="V162" i="2"/>
  <c r="V169" i="2"/>
  <c r="V172" i="2"/>
  <c r="V180" i="2"/>
  <c r="AQ183" i="2"/>
  <c r="AQ189" i="2"/>
  <c r="M104" i="2"/>
  <c r="V104" i="2"/>
  <c r="AD104" i="2"/>
  <c r="AK104" i="2"/>
  <c r="AN104" i="2"/>
  <c r="AQ104" i="2"/>
  <c r="Z105" i="2"/>
  <c r="AH105" i="2"/>
  <c r="M106" i="2"/>
  <c r="AD106" i="2"/>
  <c r="AK106" i="2"/>
  <c r="AN106" i="2"/>
  <c r="AQ106" i="2"/>
  <c r="Z107" i="2"/>
  <c r="AH107" i="2"/>
  <c r="M108" i="2"/>
  <c r="V108" i="2"/>
  <c r="AD108" i="2"/>
  <c r="AK108" i="2"/>
  <c r="AN108" i="2"/>
  <c r="AQ108" i="2"/>
  <c r="Z109" i="2"/>
  <c r="AH109" i="2"/>
  <c r="M110" i="2"/>
  <c r="R110" i="2"/>
  <c r="AD110" i="2"/>
  <c r="AH110" i="2"/>
  <c r="AK110" i="2"/>
  <c r="AN110" i="2"/>
  <c r="AQ110" i="2"/>
  <c r="AH118" i="2"/>
  <c r="AH121" i="2"/>
  <c r="AQ129" i="2"/>
  <c r="AN135" i="2"/>
  <c r="AN143" i="2"/>
  <c r="Z146" i="2"/>
  <c r="AH146" i="2"/>
  <c r="Z147" i="2"/>
  <c r="Z148" i="2"/>
  <c r="AH148" i="2"/>
  <c r="Z150" i="2"/>
  <c r="V192" i="2"/>
  <c r="V200" i="2"/>
  <c r="AD229" i="2"/>
  <c r="AK229" i="2"/>
  <c r="AN229" i="2"/>
  <c r="AQ229" i="2"/>
  <c r="AD230" i="2"/>
  <c r="M231" i="2"/>
  <c r="AD236" i="2"/>
  <c r="AQ241" i="2"/>
  <c r="AK243" i="2"/>
  <c r="AQ247" i="2"/>
  <c r="Z282" i="2"/>
  <c r="AK290" i="2"/>
  <c r="AN290" i="2"/>
  <c r="Z294" i="2"/>
  <c r="Z304" i="2"/>
  <c r="Z314" i="2"/>
  <c r="AH314" i="2"/>
  <c r="AK317" i="2"/>
  <c r="AQ317" i="2"/>
  <c r="AH465" i="2"/>
  <c r="AS149" i="2"/>
  <c r="AS146" i="2"/>
  <c r="AS143" i="2"/>
  <c r="AS141" i="2"/>
  <c r="AS139" i="2"/>
  <c r="AS137" i="2"/>
  <c r="AS135" i="2"/>
  <c r="AS133" i="2"/>
  <c r="AS131" i="2"/>
  <c r="AS129" i="2"/>
  <c r="AS127" i="2"/>
  <c r="AS125" i="2"/>
  <c r="AS123" i="2"/>
  <c r="AS121" i="2"/>
  <c r="AS119" i="2"/>
  <c r="AS144" i="2"/>
  <c r="AS142" i="2"/>
  <c r="AS140" i="2"/>
  <c r="AS138" i="2"/>
  <c r="AS136" i="2"/>
  <c r="AS134" i="2"/>
  <c r="AS132" i="2"/>
  <c r="AS130" i="2"/>
  <c r="AS128" i="2"/>
  <c r="AS126" i="2"/>
  <c r="AS124" i="2"/>
  <c r="AS122" i="2"/>
  <c r="AS112" i="2"/>
  <c r="AS110" i="2"/>
  <c r="AS106" i="2"/>
  <c r="AS102" i="2"/>
  <c r="AS100" i="2"/>
  <c r="AS96" i="2"/>
  <c r="AS90" i="2"/>
  <c r="AS88" i="2"/>
  <c r="AS86" i="2"/>
  <c r="AS84" i="2"/>
  <c r="AS82" i="2"/>
  <c r="AS80" i="2"/>
  <c r="AS74" i="2"/>
  <c r="AS72" i="2"/>
  <c r="AS70" i="2"/>
  <c r="AS68" i="2"/>
  <c r="AS66" i="2"/>
  <c r="AS117" i="2"/>
  <c r="AS111" i="2"/>
  <c r="AS109" i="2"/>
  <c r="AS103" i="2"/>
  <c r="AS101" i="2"/>
  <c r="AS99" i="2"/>
  <c r="AS95" i="2"/>
  <c r="AS93" i="2"/>
  <c r="AS89" i="2"/>
  <c r="AS87" i="2"/>
  <c r="AS83" i="2"/>
  <c r="AS73" i="2"/>
  <c r="AS71" i="2"/>
  <c r="AS67" i="2"/>
  <c r="AS65" i="2"/>
  <c r="AS63" i="2"/>
  <c r="AS61" i="2"/>
  <c r="AS55" i="2"/>
  <c r="AS51" i="2"/>
  <c r="AS49" i="2"/>
  <c r="AS45" i="2"/>
  <c r="AS43" i="2"/>
  <c r="AS39" i="2"/>
  <c r="AS37" i="2"/>
  <c r="AS29" i="2"/>
  <c r="AS23" i="2"/>
  <c r="AS21" i="2"/>
  <c r="AS19" i="2"/>
  <c r="AS17" i="2"/>
  <c r="AS13" i="2"/>
  <c r="AS11" i="2"/>
  <c r="AS7" i="2"/>
  <c r="AS5" i="2"/>
  <c r="AS64" i="2"/>
  <c r="AS62" i="2"/>
  <c r="AS60" i="2"/>
  <c r="AS54" i="2"/>
  <c r="AS52" i="2"/>
  <c r="AS50" i="2"/>
  <c r="AS48" i="2"/>
  <c r="AS46" i="2"/>
  <c r="AS44" i="2"/>
  <c r="AS42" i="2"/>
  <c r="AS38" i="2"/>
  <c r="AS36" i="2"/>
  <c r="AS34" i="2"/>
  <c r="AS32" i="2"/>
  <c r="AS30" i="2"/>
  <c r="AS28" i="2"/>
  <c r="AS18" i="2"/>
  <c r="AS16" i="2"/>
  <c r="AS10" i="2"/>
  <c r="AS8" i="2"/>
  <c r="AS6" i="2"/>
  <c r="AR148" i="2"/>
  <c r="AR147" i="2"/>
  <c r="AR145" i="2"/>
  <c r="AR146" i="2"/>
  <c r="AR144" i="2"/>
  <c r="AR142" i="2"/>
  <c r="AR140" i="2"/>
  <c r="AR138" i="2"/>
  <c r="AR136" i="2"/>
  <c r="AR134" i="2"/>
  <c r="AR132" i="2"/>
  <c r="AR130" i="2"/>
  <c r="AR128" i="2"/>
  <c r="AR126" i="2"/>
  <c r="AR124" i="2"/>
  <c r="AR122" i="2"/>
  <c r="AR120" i="2"/>
  <c r="AR143" i="2"/>
  <c r="AR141" i="2"/>
  <c r="AR139" i="2"/>
  <c r="AR137" i="2"/>
  <c r="AR135" i="2"/>
  <c r="AR133" i="2"/>
  <c r="AR131" i="2"/>
  <c r="AR129" i="2"/>
  <c r="AR127" i="2"/>
  <c r="AR125" i="2"/>
  <c r="AR123" i="2"/>
  <c r="AR121" i="2"/>
  <c r="AR119" i="2"/>
  <c r="AR117" i="2"/>
  <c r="AR115" i="2"/>
  <c r="AR113" i="2"/>
  <c r="AR111" i="2"/>
  <c r="AR109" i="2"/>
  <c r="AR107" i="2"/>
  <c r="AR105" i="2"/>
  <c r="AR103" i="2"/>
  <c r="AR101" i="2"/>
  <c r="AR99" i="2"/>
  <c r="AR97" i="2"/>
  <c r="AR95" i="2"/>
  <c r="AR93" i="2"/>
  <c r="AR89" i="2"/>
  <c r="AR87" i="2"/>
  <c r="AR85" i="2"/>
  <c r="AR83" i="2"/>
  <c r="AR81" i="2"/>
  <c r="AR79" i="2"/>
  <c r="AR77" i="2"/>
  <c r="AR75" i="2"/>
  <c r="AR73" i="2"/>
  <c r="AR71" i="2"/>
  <c r="AR69" i="2"/>
  <c r="AR67" i="2"/>
  <c r="AR118" i="2"/>
  <c r="AR116" i="2"/>
  <c r="AR112" i="2"/>
  <c r="AR110" i="2"/>
  <c r="AR108" i="2"/>
  <c r="AR106" i="2"/>
  <c r="AR104" i="2"/>
  <c r="AR102" i="2"/>
  <c r="AR100" i="2"/>
  <c r="AR98" i="2"/>
  <c r="AR96" i="2"/>
  <c r="AR94" i="2"/>
  <c r="AR92" i="2"/>
  <c r="AR90" i="2"/>
  <c r="AR88" i="2"/>
  <c r="AR86" i="2"/>
  <c r="AR84" i="2"/>
  <c r="AR82" i="2"/>
  <c r="AR80" i="2"/>
  <c r="AR78" i="2"/>
  <c r="AR76" i="2"/>
  <c r="AR74" i="2"/>
  <c r="AR72" i="2"/>
  <c r="AR70" i="2"/>
  <c r="AR68" i="2"/>
  <c r="AR66" i="2"/>
  <c r="AR64" i="2"/>
  <c r="AR62" i="2"/>
  <c r="AR60" i="2"/>
  <c r="AR58" i="2"/>
  <c r="AR56" i="2"/>
  <c r="AR54" i="2"/>
  <c r="AR52" i="2"/>
  <c r="AR50" i="2"/>
  <c r="AR48" i="2"/>
  <c r="AR46" i="2"/>
  <c r="AR44" i="2"/>
  <c r="AR42" i="2"/>
  <c r="AR40" i="2"/>
  <c r="AR38" i="2"/>
  <c r="AR36" i="2"/>
  <c r="AR34" i="2"/>
  <c r="AR32" i="2"/>
  <c r="AR30" i="2"/>
  <c r="AR28" i="2"/>
  <c r="AR26" i="2"/>
  <c r="AR24" i="2"/>
  <c r="AR22" i="2"/>
  <c r="AR20" i="2"/>
  <c r="AR18" i="2"/>
  <c r="AR16" i="2"/>
  <c r="AR14" i="2"/>
  <c r="AR12" i="2"/>
  <c r="AR10" i="2"/>
  <c r="AR8" i="2"/>
  <c r="AR6" i="2"/>
  <c r="AR65" i="2"/>
  <c r="AR63" i="2"/>
  <c r="AR61" i="2"/>
  <c r="AR59" i="2"/>
  <c r="AR57" i="2"/>
  <c r="AR55" i="2"/>
  <c r="AR53" i="2"/>
  <c r="AR51" i="2"/>
  <c r="AR49" i="2"/>
  <c r="AR47" i="2"/>
  <c r="AR45" i="2"/>
  <c r="AR43" i="2"/>
  <c r="AR41" i="2"/>
  <c r="AR39" i="2"/>
  <c r="AR37" i="2"/>
  <c r="AR35" i="2"/>
  <c r="AR33" i="2"/>
  <c r="AR31" i="2"/>
  <c r="AR29" i="2"/>
  <c r="AR27" i="2"/>
  <c r="AR25" i="2"/>
  <c r="AR23" i="2"/>
  <c r="AR21" i="2"/>
  <c r="AR19" i="2"/>
  <c r="AR17" i="2"/>
  <c r="AR15" i="2"/>
  <c r="AR13" i="2"/>
  <c r="AR11" i="2"/>
  <c r="AR9" i="2"/>
  <c r="AR7" i="2"/>
  <c r="AR5" i="2"/>
  <c r="V9" i="2"/>
  <c r="Z9" i="2"/>
  <c r="AD9" i="2"/>
  <c r="AH9" i="2"/>
  <c r="AN9" i="2"/>
  <c r="M9" i="2"/>
  <c r="AK9" i="2"/>
  <c r="AQ9" i="2"/>
  <c r="M146" i="2"/>
  <c r="M148" i="2"/>
  <c r="AQ146" i="2"/>
  <c r="AK148" i="2"/>
  <c r="Z149" i="2"/>
  <c r="AH149" i="2"/>
  <c r="AN149" i="2"/>
  <c r="AH150" i="2"/>
  <c r="AK150" i="2"/>
  <c r="AN150" i="2"/>
  <c r="AQ150" i="2"/>
  <c r="Z151" i="2"/>
  <c r="AH151" i="2"/>
  <c r="M152" i="2"/>
  <c r="Z152" i="2"/>
  <c r="AH152" i="2"/>
  <c r="AK152" i="2"/>
  <c r="AN152" i="2"/>
  <c r="AQ152" i="2"/>
  <c r="Z153" i="2"/>
  <c r="AH153" i="2"/>
  <c r="M154" i="2"/>
  <c r="Z154" i="2"/>
  <c r="AH154" i="2"/>
  <c r="AK154" i="2"/>
  <c r="AN154" i="2"/>
  <c r="AQ154" i="2"/>
  <c r="Z155" i="2"/>
  <c r="AH155" i="2"/>
  <c r="M156" i="2"/>
  <c r="Z156" i="2"/>
  <c r="AH156" i="2"/>
  <c r="AK156" i="2"/>
  <c r="AN156" i="2"/>
  <c r="AQ156" i="2"/>
  <c r="Z157" i="2"/>
  <c r="AH157" i="2"/>
  <c r="M158" i="2"/>
  <c r="Z158" i="2"/>
  <c r="AH158" i="2"/>
  <c r="AK158" i="2"/>
  <c r="AN158" i="2"/>
  <c r="AQ158" i="2"/>
  <c r="Z159" i="2"/>
  <c r="AH159" i="2"/>
  <c r="M160" i="2"/>
  <c r="Z160" i="2"/>
  <c r="AH160" i="2"/>
  <c r="AK160" i="2"/>
  <c r="AN160" i="2"/>
  <c r="AQ160" i="2"/>
  <c r="Z161" i="2"/>
  <c r="AH161" i="2"/>
  <c r="M162" i="2"/>
  <c r="Z162" i="2"/>
  <c r="AH162" i="2"/>
  <c r="AK162" i="2"/>
  <c r="AN162" i="2"/>
  <c r="AQ162" i="2"/>
  <c r="Z163" i="2"/>
  <c r="AH163" i="2"/>
  <c r="M164" i="2"/>
  <c r="Z164" i="2"/>
  <c r="AH164" i="2"/>
  <c r="AK164" i="2"/>
  <c r="AN164" i="2"/>
  <c r="AQ164" i="2"/>
  <c r="Z165" i="2"/>
  <c r="AH165" i="2"/>
  <c r="M166" i="2"/>
  <c r="R166" i="2"/>
  <c r="Z166" i="2"/>
  <c r="AH166" i="2"/>
  <c r="AK166" i="2"/>
  <c r="AN166" i="2"/>
  <c r="AQ166" i="2"/>
  <c r="Z167" i="2"/>
  <c r="AH167" i="2"/>
  <c r="M168" i="2"/>
  <c r="Z168" i="2"/>
  <c r="AH168" i="2"/>
  <c r="AK168" i="2"/>
  <c r="AN168" i="2"/>
  <c r="AQ168" i="2"/>
  <c r="Z169" i="2"/>
  <c r="AH169" i="2"/>
  <c r="M170" i="2"/>
  <c r="Z170" i="2"/>
  <c r="AH170" i="2"/>
  <c r="AK170" i="2"/>
  <c r="AN170" i="2"/>
  <c r="AQ170" i="2"/>
  <c r="Z171" i="2"/>
  <c r="AH171" i="2"/>
  <c r="M172" i="2"/>
  <c r="Z172" i="2"/>
  <c r="AH172" i="2"/>
  <c r="AK172" i="2"/>
  <c r="AN172" i="2"/>
  <c r="AQ172" i="2"/>
  <c r="Z173" i="2"/>
  <c r="AH173" i="2"/>
  <c r="M174" i="2"/>
  <c r="Z174" i="2"/>
  <c r="AH174" i="2"/>
  <c r="AK174" i="2"/>
  <c r="AN174" i="2"/>
  <c r="AQ174" i="2"/>
  <c r="Z175" i="2"/>
  <c r="AH175" i="2"/>
  <c r="M176" i="2"/>
  <c r="Z176" i="2"/>
  <c r="AH176" i="2"/>
  <c r="AK176" i="2"/>
  <c r="AN176" i="2"/>
  <c r="AQ176" i="2"/>
  <c r="Z177" i="2"/>
  <c r="AH177" i="2"/>
  <c r="M178" i="2"/>
  <c r="Z178" i="2"/>
  <c r="AH178" i="2"/>
  <c r="AK178" i="2"/>
  <c r="AN178" i="2"/>
  <c r="AQ178" i="2"/>
  <c r="Z179" i="2"/>
  <c r="AH179" i="2"/>
  <c r="M180" i="2"/>
  <c r="Z180" i="2"/>
  <c r="AH180" i="2"/>
  <c r="AK180" i="2"/>
  <c r="AN180" i="2"/>
  <c r="AQ180" i="2"/>
  <c r="Z181" i="2"/>
  <c r="AH181" i="2"/>
  <c r="M182" i="2"/>
  <c r="Z182" i="2"/>
  <c r="AH182" i="2"/>
  <c r="AK182" i="2"/>
  <c r="AN182" i="2"/>
  <c r="AQ182" i="2"/>
  <c r="Z183" i="2"/>
  <c r="AH183" i="2"/>
  <c r="M184" i="2"/>
  <c r="Z184" i="2"/>
  <c r="AH184" i="2"/>
  <c r="AK184" i="2"/>
  <c r="AN184" i="2"/>
  <c r="AQ184" i="2"/>
  <c r="Z185" i="2"/>
  <c r="AH185" i="2"/>
  <c r="M186" i="2"/>
  <c r="Z186" i="2"/>
  <c r="AH186" i="2"/>
  <c r="AK186" i="2"/>
  <c r="AN186" i="2"/>
  <c r="AQ186" i="2"/>
  <c r="Z187" i="2"/>
  <c r="AH187" i="2"/>
  <c r="M188" i="2"/>
  <c r="Z188" i="2"/>
  <c r="AH188" i="2"/>
  <c r="AK188" i="2"/>
  <c r="AN188" i="2"/>
  <c r="AQ188" i="2"/>
  <c r="Z189" i="2"/>
  <c r="AH189" i="2"/>
  <c r="M190" i="2"/>
  <c r="Z190" i="2"/>
  <c r="AH190" i="2"/>
  <c r="AK190" i="2"/>
  <c r="AN190" i="2"/>
  <c r="AQ190" i="2"/>
  <c r="Z191" i="2"/>
  <c r="AH191" i="2"/>
  <c r="M192" i="2"/>
  <c r="Z192" i="2"/>
  <c r="AH192" i="2"/>
  <c r="AK192" i="2"/>
  <c r="AN192" i="2"/>
  <c r="AQ192" i="2"/>
  <c r="Z193" i="2"/>
  <c r="AH193" i="2"/>
  <c r="M194" i="2"/>
  <c r="Z194" i="2"/>
  <c r="AH194" i="2"/>
  <c r="AK194" i="2"/>
  <c r="AN194" i="2"/>
  <c r="AQ194" i="2"/>
  <c r="Z195" i="2"/>
  <c r="AH195" i="2"/>
  <c r="M196" i="2"/>
  <c r="R196" i="2"/>
  <c r="Z196" i="2"/>
  <c r="AH196" i="2"/>
  <c r="AK196" i="2"/>
  <c r="AN196" i="2"/>
  <c r="AQ196" i="2"/>
  <c r="Z197" i="2"/>
  <c r="AH197" i="2"/>
  <c r="M198" i="2"/>
  <c r="R198" i="2"/>
  <c r="Z198" i="2"/>
  <c r="AH198" i="2"/>
  <c r="AK198" i="2"/>
  <c r="AN198" i="2"/>
  <c r="AQ198" i="2"/>
  <c r="Z199" i="2"/>
  <c r="AH199" i="2"/>
  <c r="M200" i="2"/>
  <c r="Z200" i="2"/>
  <c r="AH200" i="2"/>
  <c r="AK200" i="2"/>
  <c r="AN200" i="2"/>
  <c r="AQ200" i="2"/>
  <c r="Z201" i="2"/>
  <c r="AH201" i="2"/>
  <c r="M202" i="2"/>
  <c r="Z202" i="2"/>
  <c r="AH202" i="2"/>
  <c r="AK202" i="2"/>
  <c r="AN202" i="2"/>
  <c r="AQ202" i="2"/>
  <c r="Z203" i="2"/>
  <c r="AH203" i="2"/>
  <c r="M204" i="2"/>
  <c r="R204" i="2"/>
  <c r="Z204" i="2"/>
  <c r="AH204" i="2"/>
  <c r="AK204" i="2"/>
  <c r="AN204" i="2"/>
  <c r="AQ204" i="2"/>
  <c r="Z205" i="2"/>
  <c r="AH205" i="2"/>
  <c r="M206" i="2"/>
  <c r="R206" i="2"/>
  <c r="Z206" i="2"/>
  <c r="AH206" i="2"/>
  <c r="AK206" i="2"/>
  <c r="AN206" i="2"/>
  <c r="AQ206" i="2"/>
  <c r="Z207" i="2"/>
  <c r="AH207" i="2"/>
  <c r="M208" i="2"/>
  <c r="Z208" i="2"/>
  <c r="AH208" i="2"/>
  <c r="AK208" i="2"/>
  <c r="AN208" i="2"/>
  <c r="AQ208" i="2"/>
  <c r="Z209" i="2"/>
  <c r="AH209" i="2"/>
  <c r="M210" i="2"/>
  <c r="Z210" i="2"/>
  <c r="AH210" i="2"/>
  <c r="AK210" i="2"/>
  <c r="AN210" i="2"/>
  <c r="AQ210" i="2"/>
  <c r="Z211" i="2"/>
  <c r="AH211" i="2"/>
  <c r="M212" i="2"/>
  <c r="Z212" i="2"/>
  <c r="AH212" i="2"/>
  <c r="AK212" i="2"/>
  <c r="AN212" i="2"/>
  <c r="AQ212" i="2"/>
  <c r="Z213" i="2"/>
  <c r="AH213" i="2"/>
  <c r="M214" i="2"/>
  <c r="R214" i="2"/>
  <c r="Z214" i="2"/>
  <c r="AH214" i="2"/>
  <c r="AK214" i="2"/>
  <c r="AN214" i="2"/>
  <c r="AQ214" i="2"/>
  <c r="Z215" i="2"/>
  <c r="AH215" i="2"/>
  <c r="M216" i="2"/>
  <c r="Z216" i="2"/>
  <c r="AH216" i="2"/>
  <c r="AK216" i="2"/>
  <c r="AN216" i="2"/>
  <c r="AQ216" i="2"/>
  <c r="Z217" i="2"/>
  <c r="AH217" i="2"/>
  <c r="M218" i="2"/>
  <c r="AK218" i="2"/>
  <c r="AN218" i="2"/>
  <c r="AQ218" i="2"/>
  <c r="Z219" i="2"/>
  <c r="AH219" i="2"/>
  <c r="M220" i="2"/>
  <c r="R220" i="2"/>
  <c r="AK220" i="2"/>
  <c r="AN220" i="2"/>
  <c r="AQ220" i="2"/>
  <c r="Z221" i="2"/>
  <c r="AH221" i="2"/>
  <c r="M222" i="2"/>
  <c r="AK222" i="2"/>
  <c r="AN222" i="2"/>
  <c r="AQ222" i="2"/>
  <c r="Z223" i="2"/>
  <c r="AH223" i="2"/>
  <c r="M224" i="2"/>
  <c r="AK224" i="2"/>
  <c r="AQ224" i="2"/>
  <c r="Z225" i="2"/>
  <c r="AH225" i="2"/>
  <c r="M226" i="2"/>
  <c r="R226" i="2"/>
  <c r="R228" i="2"/>
  <c r="AK228" i="2"/>
  <c r="AN228" i="2"/>
  <c r="AQ228" i="2"/>
  <c r="Z229" i="2"/>
  <c r="AH229" i="2"/>
  <c r="M230" i="2"/>
  <c r="R230" i="2"/>
  <c r="AK230" i="2"/>
  <c r="AN230" i="2"/>
  <c r="AQ230" i="2"/>
  <c r="Z231" i="2"/>
  <c r="AH231" i="2"/>
  <c r="M232" i="2"/>
  <c r="R232" i="2"/>
  <c r="Z233" i="2"/>
  <c r="AH233" i="2"/>
  <c r="M234" i="2"/>
  <c r="R234" i="2"/>
  <c r="AK234" i="2"/>
  <c r="AN234" i="2"/>
  <c r="AQ234" i="2"/>
  <c r="Z235" i="2"/>
  <c r="AH235" i="2"/>
  <c r="M236" i="2"/>
  <c r="R236" i="2"/>
  <c r="AK236" i="2"/>
  <c r="AN236" i="2"/>
  <c r="AQ236" i="2"/>
  <c r="Z237" i="2"/>
  <c r="AH237" i="2"/>
  <c r="M238" i="2"/>
  <c r="AK238" i="2"/>
  <c r="AN238" i="2"/>
  <c r="AQ238" i="2"/>
  <c r="Z239" i="2"/>
  <c r="AH239" i="2"/>
  <c r="M240" i="2"/>
  <c r="AK240" i="2"/>
  <c r="AN240" i="2"/>
  <c r="AQ240" i="2"/>
  <c r="Z241" i="2"/>
  <c r="AH241" i="2"/>
  <c r="M242" i="2"/>
  <c r="AK242" i="2"/>
  <c r="AN242" i="2"/>
  <c r="AQ242" i="2"/>
  <c r="Z243" i="2"/>
  <c r="AH243" i="2"/>
  <c r="M244" i="2"/>
  <c r="AK244" i="2"/>
  <c r="AN244" i="2"/>
  <c r="AQ244" i="2"/>
  <c r="Z245" i="2"/>
  <c r="AH245" i="2"/>
  <c r="M246" i="2"/>
  <c r="R246" i="2"/>
  <c r="AK246" i="2"/>
  <c r="AN246" i="2"/>
  <c r="AQ246" i="2"/>
  <c r="Z247" i="2"/>
  <c r="AH247" i="2"/>
  <c r="M248" i="2"/>
  <c r="R248" i="2"/>
  <c r="AK248" i="2"/>
  <c r="AN248" i="2"/>
  <c r="AQ248" i="2"/>
  <c r="Z249" i="2"/>
  <c r="AH249" i="2"/>
  <c r="M250" i="2"/>
  <c r="R250" i="2"/>
  <c r="AK250" i="2"/>
  <c r="AN250" i="2"/>
  <c r="AQ250" i="2"/>
  <c r="Z251" i="2"/>
  <c r="AH251" i="2"/>
  <c r="M252" i="2"/>
  <c r="AK252" i="2"/>
  <c r="AN252" i="2"/>
  <c r="AQ252" i="2"/>
  <c r="Z253" i="2"/>
  <c r="AH253" i="2"/>
  <c r="M254" i="2"/>
  <c r="AK254" i="2"/>
  <c r="AN254" i="2"/>
  <c r="AQ254" i="2"/>
  <c r="Z255" i="2"/>
  <c r="AH255" i="2"/>
  <c r="M256" i="2"/>
  <c r="AK256" i="2"/>
  <c r="AN256" i="2"/>
  <c r="AQ256" i="2"/>
  <c r="Z257" i="2"/>
  <c r="AH257" i="2"/>
  <c r="M258" i="2"/>
  <c r="AK258" i="2"/>
  <c r="AN258" i="2"/>
  <c r="AQ258" i="2"/>
  <c r="Z259" i="2"/>
  <c r="AH259" i="2"/>
  <c r="M260" i="2"/>
  <c r="AK260" i="2"/>
  <c r="AN260" i="2"/>
  <c r="AQ260" i="2"/>
  <c r="Z261" i="2"/>
  <c r="AH261" i="2"/>
  <c r="M262" i="2"/>
  <c r="R262" i="2"/>
  <c r="AK262" i="2"/>
  <c r="AN262" i="2"/>
  <c r="AQ262" i="2"/>
  <c r="Z263" i="2"/>
  <c r="AH263" i="2"/>
  <c r="M264" i="2"/>
  <c r="AN264" i="2"/>
  <c r="AQ264" i="2"/>
  <c r="Z265" i="2"/>
  <c r="AH265" i="2"/>
  <c r="M266" i="2"/>
  <c r="Z266" i="2"/>
  <c r="AK266" i="2"/>
  <c r="AN266" i="2"/>
  <c r="AQ266" i="2"/>
  <c r="Z267" i="2"/>
  <c r="AH267" i="2"/>
  <c r="M268" i="2"/>
  <c r="AK268" i="2"/>
  <c r="AN268" i="2"/>
  <c r="AQ268" i="2"/>
  <c r="Z269" i="2"/>
  <c r="AH269" i="2"/>
  <c r="M270" i="2"/>
  <c r="AD270" i="2"/>
  <c r="M271" i="2"/>
  <c r="R271" i="2"/>
  <c r="AD271" i="2"/>
  <c r="AK271" i="2"/>
  <c r="AN271" i="2"/>
  <c r="AQ271" i="2"/>
  <c r="AD272" i="2"/>
  <c r="M273" i="2"/>
  <c r="R273" i="2"/>
  <c r="AD273" i="2"/>
  <c r="AK273" i="2"/>
  <c r="AN273" i="2"/>
  <c r="AQ273" i="2"/>
  <c r="AD274" i="2"/>
  <c r="R275" i="2"/>
  <c r="AN275" i="2"/>
  <c r="AQ275" i="2"/>
  <c r="AD276" i="2"/>
  <c r="M277" i="2"/>
  <c r="R277" i="2"/>
  <c r="AD277" i="2"/>
  <c r="AK277" i="2"/>
  <c r="AN277" i="2"/>
  <c r="AQ277" i="2"/>
  <c r="AD278" i="2"/>
  <c r="M279" i="2"/>
  <c r="R279" i="2"/>
  <c r="AD279" i="2"/>
  <c r="AK279" i="2"/>
  <c r="AN279" i="2"/>
  <c r="AQ279" i="2"/>
  <c r="AD280" i="2"/>
  <c r="M281" i="2"/>
  <c r="AD281" i="2"/>
  <c r="AK281" i="2"/>
  <c r="AN281" i="2"/>
  <c r="AQ281" i="2"/>
  <c r="M283" i="2"/>
  <c r="AD283" i="2"/>
  <c r="AK283" i="2"/>
  <c r="AN283" i="2"/>
  <c r="AQ283" i="2"/>
  <c r="AD284" i="2"/>
  <c r="M285" i="2"/>
  <c r="AD285" i="2"/>
  <c r="AK285" i="2"/>
  <c r="AN285" i="2"/>
  <c r="AQ285" i="2"/>
  <c r="AD286" i="2"/>
  <c r="M287" i="2"/>
  <c r="AD287" i="2"/>
  <c r="AK287" i="2"/>
  <c r="AN287" i="2"/>
  <c r="AQ287" i="2"/>
  <c r="AD288" i="2"/>
  <c r="M289" i="2"/>
  <c r="AD289" i="2"/>
  <c r="AK289" i="2"/>
  <c r="AN289" i="2"/>
  <c r="AQ289" i="2"/>
  <c r="M291" i="2"/>
  <c r="AK291" i="2"/>
  <c r="AN291" i="2"/>
  <c r="AQ291" i="2"/>
  <c r="AD292" i="2"/>
  <c r="M293" i="2"/>
  <c r="AD293" i="2"/>
  <c r="AK293" i="2"/>
  <c r="AN293" i="2"/>
  <c r="AD294" i="2"/>
  <c r="M295" i="2"/>
  <c r="AD295" i="2"/>
  <c r="AK295" i="2"/>
  <c r="AN295" i="2"/>
  <c r="AQ295" i="2"/>
  <c r="AD296" i="2"/>
  <c r="M297" i="2"/>
  <c r="AD297" i="2"/>
  <c r="AK297" i="2"/>
  <c r="AN297" i="2"/>
  <c r="AD298" i="2"/>
  <c r="M299" i="2"/>
  <c r="AD299" i="2"/>
  <c r="AK299" i="2"/>
  <c r="AN299" i="2"/>
  <c r="AQ299" i="2"/>
  <c r="M301" i="2"/>
  <c r="AD301" i="2"/>
  <c r="AK301" i="2"/>
  <c r="AN301" i="2"/>
  <c r="AQ301" i="2"/>
  <c r="AD302" i="2"/>
  <c r="M303" i="2"/>
  <c r="AD303" i="2"/>
  <c r="M305" i="2"/>
  <c r="AD305" i="2"/>
  <c r="AK305" i="2"/>
  <c r="AN305" i="2"/>
  <c r="AQ305" i="2"/>
  <c r="AD306" i="2"/>
  <c r="M307" i="2"/>
  <c r="AD307" i="2"/>
  <c r="AK307" i="2"/>
  <c r="AN307" i="2"/>
  <c r="AQ307" i="2"/>
  <c r="M309" i="2"/>
  <c r="AD309" i="2"/>
  <c r="AK309" i="2"/>
  <c r="AN309" i="2"/>
  <c r="AQ309" i="2"/>
  <c r="AD310" i="2"/>
  <c r="M311" i="2"/>
  <c r="AD311" i="2"/>
  <c r="AK311" i="2"/>
  <c r="AN311" i="2"/>
  <c r="AQ311" i="2"/>
  <c r="M313" i="2"/>
  <c r="AD316" i="2"/>
  <c r="M317" i="2"/>
  <c r="AD318" i="2"/>
  <c r="M319" i="2"/>
  <c r="R319" i="2"/>
  <c r="AD319" i="2"/>
  <c r="AK319" i="2"/>
  <c r="AN319" i="2"/>
  <c r="AQ319" i="2"/>
  <c r="AD320" i="2"/>
  <c r="M321" i="2"/>
  <c r="R321" i="2"/>
  <c r="AD321" i="2"/>
  <c r="AK321" i="2"/>
  <c r="AN321" i="2"/>
  <c r="AQ321" i="2"/>
  <c r="AD322" i="2"/>
  <c r="M323" i="2"/>
  <c r="R323" i="2"/>
  <c r="AD323" i="2"/>
  <c r="AK323" i="2"/>
  <c r="AN323" i="2"/>
  <c r="AQ323" i="2"/>
  <c r="AD324" i="2"/>
  <c r="M325" i="2"/>
  <c r="R325" i="2"/>
  <c r="AD325" i="2"/>
  <c r="AK325" i="2"/>
  <c r="AN325" i="2"/>
  <c r="AQ325" i="2"/>
  <c r="AD326" i="2"/>
  <c r="M327" i="2"/>
  <c r="R327" i="2"/>
  <c r="AD327" i="2"/>
  <c r="AK327" i="2"/>
  <c r="AN327" i="2"/>
  <c r="AQ327" i="2"/>
  <c r="AD328" i="2"/>
  <c r="M329" i="2"/>
  <c r="AD329" i="2"/>
  <c r="AK329" i="2"/>
  <c r="AN329" i="2"/>
  <c r="AQ329" i="2"/>
  <c r="AD330" i="2"/>
  <c r="M331" i="2"/>
  <c r="R331" i="2"/>
  <c r="AD331" i="2"/>
  <c r="AK331" i="2"/>
  <c r="AN331" i="2"/>
  <c r="AQ331" i="2"/>
  <c r="AD332" i="2"/>
  <c r="M333" i="2"/>
  <c r="R333" i="2"/>
  <c r="AD333" i="2"/>
  <c r="AK333" i="2"/>
  <c r="AN333" i="2"/>
  <c r="AQ333" i="2"/>
  <c r="AD334" i="2"/>
  <c r="M335" i="2"/>
  <c r="R335" i="2"/>
  <c r="AD335" i="2"/>
  <c r="AK335" i="2"/>
  <c r="AN335" i="2"/>
  <c r="AQ335" i="2"/>
  <c r="AD336" i="2"/>
  <c r="M337" i="2"/>
  <c r="R337" i="2"/>
  <c r="AD337" i="2"/>
  <c r="AK337" i="2"/>
  <c r="AN337" i="2"/>
  <c r="AQ337" i="2"/>
  <c r="AD338" i="2"/>
  <c r="M339" i="2"/>
  <c r="R339" i="2"/>
  <c r="AD339" i="2"/>
  <c r="AK339" i="2"/>
  <c r="AN339" i="2"/>
  <c r="AQ339" i="2"/>
  <c r="AD340" i="2"/>
  <c r="M341" i="2"/>
  <c r="R341" i="2"/>
  <c r="AD341" i="2"/>
  <c r="AK341" i="2"/>
  <c r="AN341" i="2"/>
  <c r="AQ341" i="2"/>
  <c r="AD342" i="2"/>
  <c r="M343" i="2"/>
  <c r="R343" i="2"/>
  <c r="AD343" i="2"/>
  <c r="AK343" i="2"/>
  <c r="AN343" i="2"/>
  <c r="AQ343" i="2"/>
  <c r="AD344" i="2"/>
  <c r="M345" i="2"/>
  <c r="R345" i="2"/>
  <c r="AD345" i="2"/>
  <c r="AK345" i="2"/>
  <c r="AN345" i="2"/>
  <c r="AQ345" i="2"/>
  <c r="AD346" i="2"/>
  <c r="M347" i="2"/>
  <c r="AD347" i="2"/>
  <c r="AK347" i="2"/>
  <c r="AN347" i="2"/>
  <c r="AQ347" i="2"/>
  <c r="AD348" i="2"/>
  <c r="M349" i="2"/>
  <c r="AD349" i="2"/>
  <c r="AK349" i="2"/>
  <c r="AN349" i="2"/>
  <c r="AQ349" i="2"/>
  <c r="AD350" i="2"/>
  <c r="M351" i="2"/>
  <c r="AD351" i="2"/>
  <c r="AK351" i="2"/>
  <c r="AN351" i="2"/>
  <c r="AQ351" i="2"/>
  <c r="AD352" i="2"/>
  <c r="M353" i="2"/>
  <c r="AD353" i="2"/>
  <c r="AK353" i="2"/>
  <c r="AN353" i="2"/>
  <c r="AQ353" i="2"/>
  <c r="AD354" i="2"/>
  <c r="M355" i="2"/>
  <c r="R355" i="2"/>
  <c r="AD355" i="2"/>
  <c r="AK355" i="2"/>
  <c r="AN355" i="2"/>
  <c r="AQ355" i="2"/>
  <c r="AD356" i="2"/>
  <c r="M357" i="2"/>
  <c r="R357" i="2"/>
  <c r="AD357" i="2"/>
  <c r="AK357" i="2"/>
  <c r="AN357" i="2"/>
  <c r="AQ357" i="2"/>
  <c r="AD358" i="2"/>
  <c r="M359" i="2"/>
  <c r="R359" i="2"/>
  <c r="AD359" i="2"/>
  <c r="AK359" i="2"/>
  <c r="AN359" i="2"/>
  <c r="AQ359" i="2"/>
  <c r="AD360" i="2"/>
  <c r="M361" i="2"/>
  <c r="R361" i="2"/>
  <c r="AD361" i="2"/>
  <c r="AK361" i="2"/>
  <c r="AN361" i="2"/>
  <c r="AQ361" i="2"/>
  <c r="AD362" i="2"/>
  <c r="M363" i="2"/>
  <c r="R363" i="2"/>
  <c r="AD363" i="2"/>
  <c r="AK363" i="2"/>
  <c r="AN363" i="2"/>
  <c r="AQ363" i="2"/>
  <c r="AD364" i="2"/>
  <c r="M365" i="2"/>
  <c r="R365" i="2"/>
  <c r="AD365" i="2"/>
  <c r="AK365" i="2"/>
  <c r="AN365" i="2"/>
  <c r="AQ365" i="2"/>
  <c r="AD366" i="2"/>
  <c r="M367" i="2"/>
  <c r="R367" i="2"/>
  <c r="AD367" i="2"/>
  <c r="AK367" i="2"/>
  <c r="AN367" i="2"/>
  <c r="AQ367" i="2"/>
  <c r="Z368" i="2"/>
  <c r="AH368" i="2"/>
  <c r="M369" i="2"/>
  <c r="R369" i="2"/>
  <c r="AD369" i="2"/>
  <c r="AK369" i="2"/>
  <c r="AN369" i="2"/>
  <c r="AQ369" i="2"/>
  <c r="Z370" i="2"/>
  <c r="AH370" i="2"/>
  <c r="M371" i="2"/>
  <c r="R371" i="2"/>
  <c r="AD371" i="2"/>
  <c r="AK371" i="2"/>
  <c r="AN371" i="2"/>
  <c r="AQ371" i="2"/>
  <c r="Z372" i="2"/>
  <c r="AH372" i="2"/>
  <c r="M373" i="2"/>
  <c r="R373" i="2"/>
  <c r="AD373" i="2"/>
  <c r="AK373" i="2"/>
  <c r="AN373" i="2"/>
  <c r="AQ373" i="2"/>
  <c r="Z374" i="2"/>
  <c r="AH374" i="2"/>
  <c r="M375" i="2"/>
  <c r="R375" i="2"/>
  <c r="AD375" i="2"/>
  <c r="AK375" i="2"/>
  <c r="AN375" i="2"/>
  <c r="AQ375" i="2"/>
  <c r="Z376" i="2"/>
  <c r="AH376" i="2"/>
  <c r="M377" i="2"/>
  <c r="R377" i="2"/>
  <c r="AD377" i="2"/>
  <c r="AK377" i="2"/>
  <c r="AN377" i="2"/>
  <c r="AQ377" i="2"/>
  <c r="Z378" i="2"/>
  <c r="AH378" i="2"/>
  <c r="M379" i="2"/>
  <c r="R379" i="2"/>
  <c r="AD379" i="2"/>
  <c r="AH379" i="2"/>
  <c r="AK379" i="2"/>
  <c r="AN379" i="2"/>
  <c r="AQ379" i="2"/>
  <c r="Z380" i="2"/>
  <c r="AH380" i="2"/>
  <c r="M381" i="2"/>
  <c r="AD381" i="2"/>
  <c r="AK381" i="2"/>
  <c r="AN381" i="2"/>
  <c r="AQ381" i="2"/>
  <c r="Z382" i="2"/>
  <c r="AH382" i="2"/>
  <c r="R383" i="2"/>
  <c r="AD383" i="2"/>
  <c r="AH383" i="2"/>
  <c r="AK383" i="2"/>
  <c r="AN383" i="2"/>
  <c r="AQ383" i="2"/>
  <c r="Z384" i="2"/>
  <c r="AH384" i="2"/>
  <c r="M385" i="2"/>
  <c r="R385" i="2"/>
  <c r="AD385" i="2"/>
  <c r="AK385" i="2"/>
  <c r="AN385" i="2"/>
  <c r="AQ385" i="2"/>
  <c r="Z386" i="2"/>
  <c r="AH386" i="2"/>
  <c r="M387" i="2"/>
  <c r="R387" i="2"/>
  <c r="AD387" i="2"/>
  <c r="AK387" i="2"/>
  <c r="AN387" i="2"/>
  <c r="AQ387" i="2"/>
  <c r="Z388" i="2"/>
  <c r="AH388" i="2"/>
  <c r="M389" i="2"/>
  <c r="R389" i="2"/>
  <c r="AD389" i="2"/>
  <c r="AK389" i="2"/>
  <c r="AN389" i="2"/>
  <c r="AQ389" i="2"/>
  <c r="Z390" i="2"/>
  <c r="AH390" i="2"/>
  <c r="M391" i="2"/>
  <c r="R391" i="2"/>
  <c r="AD391" i="2"/>
  <c r="AK391" i="2"/>
  <c r="AN391" i="2"/>
  <c r="AQ391" i="2"/>
  <c r="Z392" i="2"/>
  <c r="AH392" i="2"/>
  <c r="M393" i="2"/>
  <c r="R393" i="2"/>
  <c r="AD393" i="2"/>
  <c r="AK393" i="2"/>
  <c r="AN393" i="2"/>
  <c r="AQ393" i="2"/>
  <c r="Z394" i="2"/>
  <c r="AH394" i="2"/>
  <c r="M395" i="2"/>
  <c r="R395" i="2"/>
  <c r="AD395" i="2"/>
  <c r="AK395" i="2"/>
  <c r="AN395" i="2"/>
  <c r="AQ395" i="2"/>
  <c r="Z396" i="2"/>
  <c r="AH396" i="2"/>
  <c r="M397" i="2"/>
  <c r="R397" i="2"/>
  <c r="AD397" i="2"/>
  <c r="AK397" i="2"/>
  <c r="AN397" i="2"/>
  <c r="AQ397" i="2"/>
  <c r="Z398" i="2"/>
  <c r="AH398" i="2"/>
  <c r="M399" i="2"/>
  <c r="AD399" i="2"/>
  <c r="AK399" i="2"/>
  <c r="AN399" i="2"/>
  <c r="AQ399" i="2"/>
  <c r="Z400" i="2"/>
  <c r="AH400" i="2"/>
  <c r="M401" i="2"/>
  <c r="R401" i="2"/>
  <c r="AD401" i="2"/>
  <c r="AK401" i="2"/>
  <c r="AN401" i="2"/>
  <c r="AQ401" i="2"/>
  <c r="Z402" i="2"/>
  <c r="AH402" i="2"/>
  <c r="M403" i="2"/>
  <c r="R403" i="2"/>
  <c r="AD403" i="2"/>
  <c r="AK403" i="2"/>
  <c r="AN403" i="2"/>
  <c r="AQ403" i="2"/>
  <c r="Z404" i="2"/>
  <c r="AH404" i="2"/>
  <c r="M405" i="2"/>
  <c r="R405" i="2"/>
  <c r="AD405" i="2"/>
  <c r="AH405" i="2"/>
  <c r="AK405" i="2"/>
  <c r="AN405" i="2"/>
  <c r="AQ405" i="2"/>
  <c r="Z406" i="2"/>
  <c r="AH406" i="2"/>
  <c r="M407" i="2"/>
  <c r="R407" i="2"/>
  <c r="AD407" i="2"/>
  <c r="AK407" i="2"/>
  <c r="AN407" i="2"/>
  <c r="AQ407" i="2"/>
  <c r="Z408" i="2"/>
  <c r="AH408" i="2"/>
  <c r="M409" i="2"/>
  <c r="R409" i="2"/>
  <c r="AD409" i="2"/>
  <c r="AK409" i="2"/>
  <c r="AN409" i="2"/>
  <c r="AQ409" i="2"/>
  <c r="Z410" i="2"/>
  <c r="AH410" i="2"/>
  <c r="M411" i="2"/>
  <c r="R411" i="2"/>
  <c r="AD411" i="2"/>
  <c r="AK411" i="2"/>
  <c r="AN411" i="2"/>
  <c r="AQ411" i="2"/>
  <c r="Z412" i="2"/>
  <c r="AH412" i="2"/>
  <c r="R413" i="2"/>
  <c r="AD413" i="2"/>
  <c r="AK413" i="2"/>
  <c r="AN413" i="2"/>
  <c r="AQ413" i="2"/>
  <c r="Z414" i="2"/>
  <c r="AH414" i="2"/>
  <c r="R415" i="2"/>
  <c r="AD415" i="2"/>
  <c r="AK415" i="2"/>
  <c r="AN415" i="2"/>
  <c r="AQ415" i="2"/>
  <c r="Z416" i="2"/>
  <c r="AH416" i="2"/>
  <c r="R417" i="2"/>
  <c r="AD417" i="2"/>
  <c r="AK417" i="2"/>
  <c r="AN417" i="2"/>
  <c r="AQ417" i="2"/>
  <c r="Z418" i="2"/>
  <c r="M419" i="2"/>
  <c r="R419" i="2"/>
  <c r="AD419" i="2"/>
  <c r="AK419" i="2"/>
  <c r="AN419" i="2"/>
  <c r="AQ419" i="2"/>
  <c r="Z420" i="2"/>
  <c r="AH420" i="2"/>
  <c r="M421" i="2"/>
  <c r="R421" i="2"/>
  <c r="AD421" i="2"/>
  <c r="AK421" i="2"/>
  <c r="AN421" i="2"/>
  <c r="AQ421" i="2"/>
  <c r="Z422" i="2"/>
  <c r="AH422" i="2"/>
  <c r="M423" i="2"/>
  <c r="R423" i="2"/>
  <c r="AD423" i="2"/>
  <c r="AK423" i="2"/>
  <c r="AN423" i="2"/>
  <c r="AQ423" i="2"/>
  <c r="Z424" i="2"/>
  <c r="AH424" i="2"/>
  <c r="M425" i="2"/>
  <c r="R425" i="2"/>
  <c r="AD425" i="2"/>
  <c r="AK425" i="2"/>
  <c r="AN425" i="2"/>
  <c r="AQ425" i="2"/>
  <c r="Z426" i="2"/>
  <c r="AH426" i="2"/>
  <c r="M427" i="2"/>
  <c r="R427" i="2"/>
  <c r="AD427" i="2"/>
  <c r="AK427" i="2"/>
  <c r="AN427" i="2"/>
  <c r="AQ427" i="2"/>
  <c r="Z428" i="2"/>
  <c r="AH428" i="2"/>
  <c r="M429" i="2"/>
  <c r="R429" i="2"/>
  <c r="AD429" i="2"/>
  <c r="AK429" i="2"/>
  <c r="AN429" i="2"/>
  <c r="AQ429" i="2"/>
  <c r="Z430" i="2"/>
  <c r="AH430" i="2"/>
  <c r="M431" i="2"/>
  <c r="AD431" i="2"/>
  <c r="AK431" i="2"/>
  <c r="AN431" i="2"/>
  <c r="AQ431" i="2"/>
  <c r="R433" i="2"/>
  <c r="AK433" i="2"/>
  <c r="AN433" i="2"/>
  <c r="AQ433" i="2"/>
  <c r="Z456" i="2"/>
  <c r="AH456" i="2"/>
  <c r="M457" i="2"/>
  <c r="R457" i="2"/>
  <c r="AK457" i="2"/>
  <c r="AN457" i="2"/>
  <c r="AQ457" i="2"/>
  <c r="Z218" i="2"/>
  <c r="AH218" i="2"/>
  <c r="Z220" i="2"/>
  <c r="AH220" i="2"/>
  <c r="Z222" i="2"/>
  <c r="AH222" i="2"/>
  <c r="Z224" i="2"/>
  <c r="AH224" i="2"/>
  <c r="AN224" i="2"/>
  <c r="Z226" i="2"/>
  <c r="AH226" i="2"/>
  <c r="AK226" i="2"/>
  <c r="AN226" i="2"/>
  <c r="AQ226" i="2"/>
  <c r="Z227" i="2"/>
  <c r="AH227" i="2"/>
  <c r="M228" i="2"/>
  <c r="Z228" i="2"/>
  <c r="AH228" i="2"/>
  <c r="Z230" i="2"/>
  <c r="AH230" i="2"/>
  <c r="Z232" i="2"/>
  <c r="AH232" i="2"/>
  <c r="AK232" i="2"/>
  <c r="AN232" i="2"/>
  <c r="AQ232" i="2"/>
  <c r="Z234" i="2"/>
  <c r="AH234" i="2"/>
  <c r="Z236" i="2"/>
  <c r="AH236" i="2"/>
  <c r="Z238" i="2"/>
  <c r="AH238" i="2"/>
  <c r="Z240" i="2"/>
  <c r="AH240" i="2"/>
  <c r="Z242" i="2"/>
  <c r="AH242" i="2"/>
  <c r="Z244" i="2"/>
  <c r="AH244" i="2"/>
  <c r="Z246" i="2"/>
  <c r="AH246" i="2"/>
  <c r="Z248" i="2"/>
  <c r="AH248" i="2"/>
  <c r="Z250" i="2"/>
  <c r="AH250" i="2"/>
  <c r="Z252" i="2"/>
  <c r="AH252" i="2"/>
  <c r="Z254" i="2"/>
  <c r="AH254" i="2"/>
  <c r="Z256" i="2"/>
  <c r="AH256" i="2"/>
  <c r="Z258" i="2"/>
  <c r="AH258" i="2"/>
  <c r="R260" i="2"/>
  <c r="Z260" i="2"/>
  <c r="AH260" i="2"/>
  <c r="Z262" i="2"/>
  <c r="AH262" i="2"/>
  <c r="Z264" i="2"/>
  <c r="AH264" i="2"/>
  <c r="AK264" i="2"/>
  <c r="AH266" i="2"/>
  <c r="Z268" i="2"/>
  <c r="AH268" i="2"/>
  <c r="Z270" i="2"/>
  <c r="AH270" i="2"/>
  <c r="Z272" i="2"/>
  <c r="AH272" i="2"/>
  <c r="Z274" i="2"/>
  <c r="AH274" i="2"/>
  <c r="Z276" i="2"/>
  <c r="AH276" i="2"/>
  <c r="Z278" i="2"/>
  <c r="AH278" i="2"/>
  <c r="Z280" i="2"/>
  <c r="AH280" i="2"/>
  <c r="AH282" i="2"/>
  <c r="Z284" i="2"/>
  <c r="AH284" i="2"/>
  <c r="Z286" i="2"/>
  <c r="AH286" i="2"/>
  <c r="Z288" i="2"/>
  <c r="AH288" i="2"/>
  <c r="Z290" i="2"/>
  <c r="AH290" i="2"/>
  <c r="Z292" i="2"/>
  <c r="AH292" i="2"/>
  <c r="AQ292" i="2"/>
  <c r="AH294" i="2"/>
  <c r="Z296" i="2"/>
  <c r="AH296" i="2"/>
  <c r="Z298" i="2"/>
  <c r="AH298" i="2"/>
  <c r="Z302" i="2"/>
  <c r="AH302" i="2"/>
  <c r="AK302" i="2"/>
  <c r="AN302" i="2"/>
  <c r="AQ302" i="2"/>
  <c r="AH304" i="2"/>
  <c r="AQ304" i="2"/>
  <c r="Z306" i="2"/>
  <c r="AH306" i="2"/>
  <c r="AQ306" i="2"/>
  <c r="Z310" i="2"/>
  <c r="AH310" i="2"/>
  <c r="Z312" i="2"/>
  <c r="AH312" i="2"/>
  <c r="R219" i="2"/>
  <c r="V228" i="2"/>
  <c r="AD242" i="2"/>
  <c r="AD248" i="2"/>
  <c r="AK255" i="2"/>
  <c r="AD263" i="2"/>
  <c r="AD266" i="2"/>
  <c r="M275" i="2"/>
  <c r="AD275" i="2"/>
  <c r="AK275" i="2"/>
  <c r="AD282" i="2"/>
  <c r="AD290" i="2"/>
  <c r="AD291" i="2"/>
  <c r="AQ293" i="2"/>
  <c r="AQ297" i="2"/>
  <c r="AK303" i="2"/>
  <c r="AN303" i="2"/>
  <c r="AQ303" i="2"/>
  <c r="AD304" i="2"/>
  <c r="AD312" i="2"/>
  <c r="AD313" i="2"/>
  <c r="AK313" i="2"/>
  <c r="AN313" i="2"/>
  <c r="AQ313" i="2"/>
  <c r="AD314" i="2"/>
  <c r="M315" i="2"/>
  <c r="AD315" i="2"/>
  <c r="AK315" i="2"/>
  <c r="AN315" i="2"/>
  <c r="AQ315" i="2"/>
  <c r="M316" i="2"/>
  <c r="R316" i="2"/>
  <c r="Z316" i="2"/>
  <c r="AH316" i="2"/>
  <c r="AK316" i="2"/>
  <c r="AN316" i="2"/>
  <c r="AQ316" i="2"/>
  <c r="Z317" i="2"/>
  <c r="AH317" i="2"/>
  <c r="M318" i="2"/>
  <c r="Z318" i="2"/>
  <c r="AH318" i="2"/>
  <c r="AK318" i="2"/>
  <c r="AN318" i="2"/>
  <c r="AQ318" i="2"/>
  <c r="Z319" i="2"/>
  <c r="AH319" i="2"/>
  <c r="M320" i="2"/>
  <c r="R320" i="2"/>
  <c r="Z320" i="2"/>
  <c r="AH320" i="2"/>
  <c r="AK320" i="2"/>
  <c r="AN320" i="2"/>
  <c r="AQ320" i="2"/>
  <c r="Z321" i="2"/>
  <c r="AH321" i="2"/>
  <c r="M322" i="2"/>
  <c r="R322" i="2"/>
  <c r="Z322" i="2"/>
  <c r="AH322" i="2"/>
  <c r="AK322" i="2"/>
  <c r="AN322" i="2"/>
  <c r="AQ322" i="2"/>
  <c r="Z323" i="2"/>
  <c r="AH323" i="2"/>
  <c r="M324" i="2"/>
  <c r="R324" i="2"/>
  <c r="Z324" i="2"/>
  <c r="AH324" i="2"/>
  <c r="AK324" i="2"/>
  <c r="AN324" i="2"/>
  <c r="AQ324" i="2"/>
  <c r="Z325" i="2"/>
  <c r="AH325" i="2"/>
  <c r="M326" i="2"/>
  <c r="Z326" i="2"/>
  <c r="AH326" i="2"/>
  <c r="AK326" i="2"/>
  <c r="AN326" i="2"/>
  <c r="AQ326" i="2"/>
  <c r="Z327" i="2"/>
  <c r="AH327" i="2"/>
  <c r="M328" i="2"/>
  <c r="R328" i="2"/>
  <c r="Z328" i="2"/>
  <c r="AH328" i="2"/>
  <c r="AK328" i="2"/>
  <c r="AN328" i="2"/>
  <c r="AQ328" i="2"/>
  <c r="Z329" i="2"/>
  <c r="AH329" i="2"/>
  <c r="M330" i="2"/>
  <c r="R330" i="2"/>
  <c r="Z330" i="2"/>
  <c r="AH330" i="2"/>
  <c r="AK330" i="2"/>
  <c r="AN330" i="2"/>
  <c r="AQ330" i="2"/>
  <c r="Z331" i="2"/>
  <c r="AH331" i="2"/>
  <c r="M332" i="2"/>
  <c r="R332" i="2"/>
  <c r="Z332" i="2"/>
  <c r="AH332" i="2"/>
  <c r="AK332" i="2"/>
  <c r="AN332" i="2"/>
  <c r="AQ332" i="2"/>
  <c r="Z333" i="2"/>
  <c r="AH333" i="2"/>
  <c r="M334" i="2"/>
  <c r="R334" i="2"/>
  <c r="Z334" i="2"/>
  <c r="AH334" i="2"/>
  <c r="AK334" i="2"/>
  <c r="AN334" i="2"/>
  <c r="AQ334" i="2"/>
  <c r="Z335" i="2"/>
  <c r="AH335" i="2"/>
  <c r="M336" i="2"/>
  <c r="R336" i="2"/>
  <c r="Z336" i="2"/>
  <c r="AH336" i="2"/>
  <c r="AK336" i="2"/>
  <c r="AN336" i="2"/>
  <c r="AQ336" i="2"/>
  <c r="Z337" i="2"/>
  <c r="AH337" i="2"/>
  <c r="M338" i="2"/>
  <c r="R338" i="2"/>
  <c r="Z338" i="2"/>
  <c r="AH338" i="2"/>
  <c r="AK338" i="2"/>
  <c r="AN338" i="2"/>
  <c r="AQ338" i="2"/>
  <c r="Z339" i="2"/>
  <c r="AH339" i="2"/>
  <c r="M340" i="2"/>
  <c r="R340" i="2"/>
  <c r="Z340" i="2"/>
  <c r="AH340" i="2"/>
  <c r="AK340" i="2"/>
  <c r="AN340" i="2"/>
  <c r="AQ340" i="2"/>
  <c r="Z341" i="2"/>
  <c r="AH341" i="2"/>
  <c r="M342" i="2"/>
  <c r="R342" i="2"/>
  <c r="Z342" i="2"/>
  <c r="AH342" i="2"/>
  <c r="AK342" i="2"/>
  <c r="AN342" i="2"/>
  <c r="AQ342" i="2"/>
  <c r="Z343" i="2"/>
  <c r="AH343" i="2"/>
  <c r="M344" i="2"/>
  <c r="R344" i="2"/>
  <c r="Z344" i="2"/>
  <c r="AH344" i="2"/>
  <c r="AK344" i="2"/>
  <c r="AN344" i="2"/>
  <c r="AQ344" i="2"/>
  <c r="Z345" i="2"/>
  <c r="AH345" i="2"/>
  <c r="M346" i="2"/>
  <c r="R346" i="2"/>
  <c r="Z346" i="2"/>
  <c r="AH346" i="2"/>
  <c r="AK346" i="2"/>
  <c r="AN346" i="2"/>
  <c r="AQ346" i="2"/>
  <c r="Z347" i="2"/>
  <c r="AH347" i="2"/>
  <c r="M348" i="2"/>
  <c r="R348" i="2"/>
  <c r="Z348" i="2"/>
  <c r="AH348" i="2"/>
  <c r="AK348" i="2"/>
  <c r="AN348" i="2"/>
  <c r="AQ348" i="2"/>
  <c r="Z349" i="2"/>
  <c r="AH349" i="2"/>
  <c r="M350" i="2"/>
  <c r="Z350" i="2"/>
  <c r="AH350" i="2"/>
  <c r="AK350" i="2"/>
  <c r="AN350" i="2"/>
  <c r="AQ350" i="2"/>
  <c r="Z351" i="2"/>
  <c r="AH351" i="2"/>
  <c r="M352" i="2"/>
  <c r="Z352" i="2"/>
  <c r="AH352" i="2"/>
  <c r="AK352" i="2"/>
  <c r="AN352" i="2"/>
  <c r="AQ352" i="2"/>
  <c r="Z353" i="2"/>
  <c r="AH353" i="2"/>
  <c r="M354" i="2"/>
  <c r="Z354" i="2"/>
  <c r="AH354" i="2"/>
  <c r="AK354" i="2"/>
  <c r="AN354" i="2"/>
  <c r="AQ354" i="2"/>
  <c r="Z355" i="2"/>
  <c r="AH355" i="2"/>
  <c r="M356" i="2"/>
  <c r="R356" i="2"/>
  <c r="Z356" i="2"/>
  <c r="AH356" i="2"/>
  <c r="AK356" i="2"/>
  <c r="AN356" i="2"/>
  <c r="AQ356" i="2"/>
  <c r="Z357" i="2"/>
  <c r="AH357" i="2"/>
  <c r="M358" i="2"/>
  <c r="R358" i="2"/>
  <c r="Z358" i="2"/>
  <c r="AH358" i="2"/>
  <c r="AK358" i="2"/>
  <c r="AN358" i="2"/>
  <c r="AQ358" i="2"/>
  <c r="Z359" i="2"/>
  <c r="AH359" i="2"/>
  <c r="M360" i="2"/>
  <c r="R360" i="2"/>
  <c r="Z360" i="2"/>
  <c r="AH360" i="2"/>
  <c r="AK360" i="2"/>
  <c r="AN360" i="2"/>
  <c r="AQ360" i="2"/>
  <c r="Z361" i="2"/>
  <c r="AH361" i="2"/>
  <c r="M362" i="2"/>
  <c r="R362" i="2"/>
  <c r="Z362" i="2"/>
  <c r="AH362" i="2"/>
  <c r="AK362" i="2"/>
  <c r="AN362" i="2"/>
  <c r="AQ362" i="2"/>
  <c r="Z363" i="2"/>
  <c r="AH363" i="2"/>
  <c r="M364" i="2"/>
  <c r="R364" i="2"/>
  <c r="Z364" i="2"/>
  <c r="AH364" i="2"/>
  <c r="AK364" i="2"/>
  <c r="AN364" i="2"/>
  <c r="AQ364" i="2"/>
  <c r="Z365" i="2"/>
  <c r="AH365" i="2"/>
  <c r="M366" i="2"/>
  <c r="R366" i="2"/>
  <c r="Z366" i="2"/>
  <c r="AH366" i="2"/>
  <c r="AK366" i="2"/>
  <c r="AN366" i="2"/>
  <c r="AQ366" i="2"/>
  <c r="Z367" i="2"/>
  <c r="AH367" i="2"/>
  <c r="M368" i="2"/>
  <c r="R368" i="2"/>
  <c r="AD368" i="2"/>
  <c r="AK368" i="2"/>
  <c r="AN368" i="2"/>
  <c r="AQ368" i="2"/>
  <c r="Z369" i="2"/>
  <c r="AH369" i="2"/>
  <c r="M370" i="2"/>
  <c r="R370" i="2"/>
  <c r="AD370" i="2"/>
  <c r="AK370" i="2"/>
  <c r="AN370" i="2"/>
  <c r="AQ370" i="2"/>
  <c r="Z371" i="2"/>
  <c r="AH371" i="2"/>
  <c r="M372" i="2"/>
  <c r="R372" i="2"/>
  <c r="AD372" i="2"/>
  <c r="AK372" i="2"/>
  <c r="AN372" i="2"/>
  <c r="AQ372" i="2"/>
  <c r="Z373" i="2"/>
  <c r="AH373" i="2"/>
  <c r="M374" i="2"/>
  <c r="R374" i="2"/>
  <c r="AD374" i="2"/>
  <c r="AK374" i="2"/>
  <c r="AN374" i="2"/>
  <c r="AQ374" i="2"/>
  <c r="Z375" i="2"/>
  <c r="AH375" i="2"/>
  <c r="M376" i="2"/>
  <c r="R376" i="2"/>
  <c r="AD376" i="2"/>
  <c r="AK376" i="2"/>
  <c r="AN376" i="2"/>
  <c r="AQ376" i="2"/>
  <c r="Z377" i="2"/>
  <c r="AH377" i="2"/>
  <c r="M378" i="2"/>
  <c r="R378" i="2"/>
  <c r="AD378" i="2"/>
  <c r="AK378" i="2"/>
  <c r="AN378" i="2"/>
  <c r="AQ378" i="2"/>
  <c r="Z379" i="2"/>
  <c r="R380" i="2"/>
  <c r="AD380" i="2"/>
  <c r="AK380" i="2"/>
  <c r="AN380" i="2"/>
  <c r="AQ380" i="2"/>
  <c r="Z381" i="2"/>
  <c r="AH381" i="2"/>
  <c r="M382" i="2"/>
  <c r="R382" i="2"/>
  <c r="AD382" i="2"/>
  <c r="AK382" i="2"/>
  <c r="AN382" i="2"/>
  <c r="AQ382" i="2"/>
  <c r="Z383" i="2"/>
  <c r="M384" i="2"/>
  <c r="AD384" i="2"/>
  <c r="AK384" i="2"/>
  <c r="AN384" i="2"/>
  <c r="AQ384" i="2"/>
  <c r="Z385" i="2"/>
  <c r="AH385" i="2"/>
  <c r="M386" i="2"/>
  <c r="R386" i="2"/>
  <c r="AD386" i="2"/>
  <c r="AK386" i="2"/>
  <c r="AN386" i="2"/>
  <c r="AQ386" i="2"/>
  <c r="Z387" i="2"/>
  <c r="AH387" i="2"/>
  <c r="R388" i="2"/>
  <c r="AD388" i="2"/>
  <c r="AK388" i="2"/>
  <c r="AN388" i="2"/>
  <c r="AQ388" i="2"/>
  <c r="Z389" i="2"/>
  <c r="AH389" i="2"/>
  <c r="M390" i="2"/>
  <c r="R390" i="2"/>
  <c r="AD390" i="2"/>
  <c r="AK390" i="2"/>
  <c r="AN390" i="2"/>
  <c r="AQ390" i="2"/>
  <c r="Z391" i="2"/>
  <c r="AH391" i="2"/>
  <c r="R392" i="2"/>
  <c r="AD392" i="2"/>
  <c r="AK392" i="2"/>
  <c r="AN392" i="2"/>
  <c r="AQ392" i="2"/>
  <c r="Z393" i="2"/>
  <c r="AH393" i="2"/>
  <c r="M394" i="2"/>
  <c r="R394" i="2"/>
  <c r="AD394" i="2"/>
  <c r="AK394" i="2"/>
  <c r="AN394" i="2"/>
  <c r="AQ394" i="2"/>
  <c r="Z395" i="2"/>
  <c r="AH395" i="2"/>
  <c r="R396" i="2"/>
  <c r="AD396" i="2"/>
  <c r="AK396" i="2"/>
  <c r="AN396" i="2"/>
  <c r="AQ396" i="2"/>
  <c r="Z397" i="2"/>
  <c r="AH397" i="2"/>
  <c r="M398" i="2"/>
  <c r="R398" i="2"/>
  <c r="AD398" i="2"/>
  <c r="AK398" i="2"/>
  <c r="AN398" i="2"/>
  <c r="AQ398" i="2"/>
  <c r="Z399" i="2"/>
  <c r="AH399" i="2"/>
  <c r="R400" i="2"/>
  <c r="AD400" i="2"/>
  <c r="AK400" i="2"/>
  <c r="AN400" i="2"/>
  <c r="AQ400" i="2"/>
  <c r="Z401" i="2"/>
  <c r="AH401" i="2"/>
  <c r="M402" i="2"/>
  <c r="AD402" i="2"/>
  <c r="AK402" i="2"/>
  <c r="AN402" i="2"/>
  <c r="AQ402" i="2"/>
  <c r="Z403" i="2"/>
  <c r="AH403" i="2"/>
  <c r="M404" i="2"/>
  <c r="R404" i="2"/>
  <c r="AD404" i="2"/>
  <c r="AK404" i="2"/>
  <c r="AN404" i="2"/>
  <c r="AQ404" i="2"/>
  <c r="Z405" i="2"/>
  <c r="M406" i="2"/>
  <c r="R406" i="2"/>
  <c r="AD406" i="2"/>
  <c r="AK406" i="2"/>
  <c r="AN406" i="2"/>
  <c r="AQ406" i="2"/>
  <c r="Z407" i="2"/>
  <c r="AH407" i="2"/>
  <c r="R408" i="2"/>
  <c r="AD408" i="2"/>
  <c r="AK408" i="2"/>
  <c r="AN408" i="2"/>
  <c r="AQ408" i="2"/>
  <c r="Z409" i="2"/>
  <c r="AH409" i="2"/>
  <c r="M410" i="2"/>
  <c r="R410" i="2"/>
  <c r="AD410" i="2"/>
  <c r="AK410" i="2"/>
  <c r="AN410" i="2"/>
  <c r="AQ410" i="2"/>
  <c r="Z411" i="2"/>
  <c r="AH411" i="2"/>
  <c r="M412" i="2"/>
  <c r="R412" i="2"/>
  <c r="AD412" i="2"/>
  <c r="AK412" i="2"/>
  <c r="AN412" i="2"/>
  <c r="AQ412" i="2"/>
  <c r="Z413" i="2"/>
  <c r="AH413" i="2"/>
  <c r="R414" i="2"/>
  <c r="AD414" i="2"/>
  <c r="AK414" i="2"/>
  <c r="AN414" i="2"/>
  <c r="AQ414" i="2"/>
  <c r="Z415" i="2"/>
  <c r="AH415" i="2"/>
  <c r="R416" i="2"/>
  <c r="AD416" i="2"/>
  <c r="AK416" i="2"/>
  <c r="AN416" i="2"/>
  <c r="AQ416" i="2"/>
  <c r="Z417" i="2"/>
  <c r="AH417" i="2"/>
  <c r="R418" i="2"/>
  <c r="AD418" i="2"/>
  <c r="AH418" i="2"/>
  <c r="AK418" i="2"/>
  <c r="AN418" i="2"/>
  <c r="AQ418" i="2"/>
  <c r="Z419" i="2"/>
  <c r="AH419" i="2"/>
  <c r="M420" i="2"/>
  <c r="R420" i="2"/>
  <c r="AD420" i="2"/>
  <c r="AK420" i="2"/>
  <c r="AN420" i="2"/>
  <c r="AQ420" i="2"/>
  <c r="Z421" i="2"/>
  <c r="AH421" i="2"/>
  <c r="M422" i="2"/>
  <c r="R422" i="2"/>
  <c r="AD422" i="2"/>
  <c r="AK422" i="2"/>
  <c r="AN422" i="2"/>
  <c r="AQ422" i="2"/>
  <c r="Z423" i="2"/>
  <c r="AH423" i="2"/>
  <c r="M424" i="2"/>
  <c r="R424" i="2"/>
  <c r="AD424" i="2"/>
  <c r="AK424" i="2"/>
  <c r="AN424" i="2"/>
  <c r="AQ424" i="2"/>
  <c r="Z425" i="2"/>
  <c r="AH425" i="2"/>
  <c r="M426" i="2"/>
  <c r="R426" i="2"/>
  <c r="AD426" i="2"/>
  <c r="AK426" i="2"/>
  <c r="AN426" i="2"/>
  <c r="AQ426" i="2"/>
  <c r="Z427" i="2"/>
  <c r="AH427" i="2"/>
  <c r="M428" i="2"/>
  <c r="R428" i="2"/>
  <c r="AD428" i="2"/>
  <c r="AK428" i="2"/>
  <c r="AN428" i="2"/>
  <c r="AQ428" i="2"/>
  <c r="Z429" i="2"/>
  <c r="AH429" i="2"/>
  <c r="M430" i="2"/>
  <c r="R430" i="2"/>
  <c r="AD430" i="2"/>
  <c r="AK430" i="2"/>
  <c r="AN430" i="2"/>
  <c r="AQ430" i="2"/>
  <c r="AD432" i="2"/>
  <c r="AK432" i="2"/>
  <c r="AN432" i="2"/>
  <c r="AQ432" i="2"/>
  <c r="AD433" i="2"/>
  <c r="M434" i="2"/>
  <c r="AD434" i="2"/>
  <c r="AK434" i="2"/>
  <c r="AN434" i="2"/>
  <c r="AQ434" i="2"/>
  <c r="AK436" i="2"/>
  <c r="AN436" i="2"/>
  <c r="AQ436" i="2"/>
  <c r="Z437" i="2"/>
  <c r="AH437" i="2"/>
  <c r="AK438" i="2"/>
  <c r="AN438" i="2"/>
  <c r="AQ438" i="2"/>
  <c r="Z439" i="2"/>
  <c r="AH439" i="2"/>
  <c r="M440" i="2"/>
  <c r="AK440" i="2"/>
  <c r="AN440" i="2"/>
  <c r="AQ440" i="2"/>
  <c r="Z441" i="2"/>
  <c r="AH441" i="2"/>
  <c r="M442" i="2"/>
  <c r="R442" i="2"/>
  <c r="AK442" i="2"/>
  <c r="AN442" i="2"/>
  <c r="AQ442" i="2"/>
  <c r="AH443" i="2"/>
  <c r="AK444" i="2"/>
  <c r="AN444" i="2"/>
  <c r="AQ444" i="2"/>
  <c r="AH445" i="2"/>
  <c r="M446" i="2"/>
  <c r="R446" i="2"/>
  <c r="AK446" i="2"/>
  <c r="AN446" i="2"/>
  <c r="AQ446" i="2"/>
  <c r="AH447" i="2"/>
  <c r="M448" i="2"/>
  <c r="R448" i="2"/>
  <c r="AK448" i="2"/>
  <c r="AN448" i="2"/>
  <c r="AQ448" i="2"/>
  <c r="M450" i="2"/>
  <c r="R450" i="2"/>
  <c r="AN450" i="2"/>
  <c r="M452" i="2"/>
  <c r="AK452" i="2"/>
  <c r="AN452" i="2"/>
  <c r="AQ452" i="2"/>
  <c r="AK454" i="2"/>
  <c r="AN454" i="2"/>
  <c r="AK456" i="2"/>
  <c r="AN456" i="2"/>
  <c r="AQ456" i="2"/>
  <c r="AH457" i="2"/>
  <c r="M458" i="2"/>
  <c r="AK458" i="2"/>
  <c r="AN458" i="2"/>
  <c r="AQ458" i="2"/>
  <c r="AK460" i="2"/>
  <c r="AN460" i="2"/>
  <c r="AQ460" i="2"/>
  <c r="AK462" i="2"/>
  <c r="AN462" i="2"/>
  <c r="AQ462" i="2"/>
  <c r="M464" i="2"/>
  <c r="AK464" i="2"/>
  <c r="AN464" i="2"/>
  <c r="AQ464" i="2"/>
  <c r="M466" i="2"/>
  <c r="AN466" i="2"/>
  <c r="AQ466" i="2"/>
  <c r="M468" i="2"/>
  <c r="AN468" i="2"/>
  <c r="M470" i="2"/>
  <c r="AN470" i="2"/>
  <c r="AN472" i="2"/>
  <c r="AH473" i="2"/>
  <c r="N469" i="2"/>
  <c r="N200" i="2"/>
  <c r="N103" i="2"/>
  <c r="O93" i="2"/>
  <c r="O116" i="2"/>
  <c r="N75" i="2"/>
  <c r="N456" i="2"/>
  <c r="O270" i="2"/>
  <c r="O82" i="2"/>
  <c r="N253" i="2"/>
  <c r="AS472" i="2"/>
  <c r="AS470" i="2"/>
  <c r="AS468" i="2"/>
  <c r="AS466" i="2"/>
  <c r="AS464" i="2"/>
  <c r="AS462" i="2"/>
  <c r="AS460" i="2"/>
  <c r="AS458" i="2"/>
  <c r="AS456" i="2"/>
  <c r="AS454" i="2"/>
  <c r="AS452" i="2"/>
  <c r="AS450" i="2"/>
  <c r="AS448" i="2"/>
  <c r="AS446" i="2"/>
  <c r="AS444" i="2"/>
  <c r="AS442" i="2"/>
  <c r="AS440" i="2"/>
  <c r="AS438" i="2"/>
  <c r="AS436" i="2"/>
  <c r="AS434" i="2"/>
  <c r="AS432" i="2"/>
  <c r="AS430" i="2"/>
  <c r="AS428" i="2"/>
  <c r="AS426" i="2"/>
  <c r="AS424" i="2"/>
  <c r="AS422" i="2"/>
  <c r="AS420" i="2"/>
  <c r="AS418" i="2"/>
  <c r="AS416" i="2"/>
  <c r="AS414" i="2"/>
  <c r="AS412" i="2"/>
  <c r="AS410" i="2"/>
  <c r="AS408" i="2"/>
  <c r="AS406" i="2"/>
  <c r="AS404" i="2"/>
  <c r="AS402" i="2"/>
  <c r="AS400" i="2"/>
  <c r="AS398" i="2"/>
  <c r="AS396" i="2"/>
  <c r="AS394" i="2"/>
  <c r="AS392" i="2"/>
  <c r="AS390" i="2"/>
  <c r="AS388" i="2"/>
  <c r="AS386" i="2"/>
  <c r="AS384" i="2"/>
  <c r="AS382" i="2"/>
  <c r="AS380" i="2"/>
  <c r="AS378" i="2"/>
  <c r="AS376" i="2"/>
  <c r="AS374" i="2"/>
  <c r="AS372" i="2"/>
  <c r="AS370" i="2"/>
  <c r="AS368" i="2"/>
  <c r="AS473" i="2"/>
  <c r="AS471" i="2"/>
  <c r="AS469" i="2"/>
  <c r="AS467" i="2"/>
  <c r="AS465" i="2"/>
  <c r="AS463" i="2"/>
  <c r="AS461" i="2"/>
  <c r="AS459" i="2"/>
  <c r="AS457" i="2"/>
  <c r="AS455" i="2"/>
  <c r="AS453" i="2"/>
  <c r="AS449" i="2"/>
  <c r="AS447" i="2"/>
  <c r="AS445" i="2"/>
  <c r="AS443" i="2"/>
  <c r="AS441" i="2"/>
  <c r="AS439" i="2"/>
  <c r="AS437" i="2"/>
  <c r="AS433" i="2"/>
  <c r="AS431" i="2"/>
  <c r="AS429" i="2"/>
  <c r="AS427" i="2"/>
  <c r="AS425" i="2"/>
  <c r="AS423" i="2"/>
  <c r="AS421" i="2"/>
  <c r="AS419" i="2"/>
  <c r="AS417" i="2"/>
  <c r="AS415" i="2"/>
  <c r="AS413" i="2"/>
  <c r="AS411" i="2"/>
  <c r="AS409" i="2"/>
  <c r="AS407" i="2"/>
  <c r="AS405" i="2"/>
  <c r="AS403" i="2"/>
  <c r="AS401" i="2"/>
  <c r="AS399" i="2"/>
  <c r="AS397" i="2"/>
  <c r="AS395" i="2"/>
  <c r="AS393" i="2"/>
  <c r="AS391" i="2"/>
  <c r="AS389" i="2"/>
  <c r="AS387" i="2"/>
  <c r="AS385" i="2"/>
  <c r="AS383" i="2"/>
  <c r="AS381" i="2"/>
  <c r="AS379" i="2"/>
  <c r="AS377" i="2"/>
  <c r="AS375" i="2"/>
  <c r="AS373" i="2"/>
  <c r="AS371" i="2"/>
  <c r="AS369" i="2"/>
  <c r="AS366" i="2"/>
  <c r="AS364" i="2"/>
  <c r="AS362" i="2"/>
  <c r="AS360" i="2"/>
  <c r="AS358" i="2"/>
  <c r="AS356" i="2"/>
  <c r="AS348" i="2"/>
  <c r="AS346" i="2"/>
  <c r="AS344" i="2"/>
  <c r="AS342" i="2"/>
  <c r="AS340" i="2"/>
  <c r="AS338" i="2"/>
  <c r="AS336" i="2"/>
  <c r="AS334" i="2"/>
  <c r="AS332" i="2"/>
  <c r="AS330" i="2"/>
  <c r="AS328" i="2"/>
  <c r="AS326" i="2"/>
  <c r="AS324" i="2"/>
  <c r="AS322" i="2"/>
  <c r="AS320" i="2"/>
  <c r="AS318" i="2"/>
  <c r="AS316" i="2"/>
  <c r="AS314" i="2"/>
  <c r="AS312" i="2"/>
  <c r="AS296" i="2"/>
  <c r="AS284" i="2"/>
  <c r="AS282" i="2"/>
  <c r="AS280" i="2"/>
  <c r="AS278" i="2"/>
  <c r="AS276" i="2"/>
  <c r="AS274" i="2"/>
  <c r="AS270" i="2"/>
  <c r="AS268" i="2"/>
  <c r="AS264" i="2"/>
  <c r="AS262" i="2"/>
  <c r="AS260" i="2"/>
  <c r="AS258" i="2"/>
  <c r="AS256" i="2"/>
  <c r="AS252" i="2"/>
  <c r="AS250" i="2"/>
  <c r="AS248" i="2"/>
  <c r="AS246" i="2"/>
  <c r="AS236" i="2"/>
  <c r="AS234" i="2"/>
  <c r="AS232" i="2"/>
  <c r="AS230" i="2"/>
  <c r="AS228" i="2"/>
  <c r="AS226" i="2"/>
  <c r="AS224" i="2"/>
  <c r="AS222" i="2"/>
  <c r="AS220" i="2"/>
  <c r="AS214" i="2"/>
  <c r="AS206" i="2"/>
  <c r="AS204" i="2"/>
  <c r="AS200" i="2"/>
  <c r="AS198" i="2"/>
  <c r="AS196" i="2"/>
  <c r="AS184" i="2"/>
  <c r="AS174" i="2"/>
  <c r="AS172" i="2"/>
  <c r="AS166" i="2"/>
  <c r="AS154" i="2"/>
  <c r="AS150" i="2"/>
  <c r="AS148" i="2"/>
  <c r="AS367" i="2"/>
  <c r="AS365" i="2"/>
  <c r="AS363" i="2"/>
  <c r="AS361" i="2"/>
  <c r="AS359" i="2"/>
  <c r="AS357" i="2"/>
  <c r="AS355" i="2"/>
  <c r="AS353" i="2"/>
  <c r="AS351" i="2"/>
  <c r="AS347" i="2"/>
  <c r="AS345" i="2"/>
  <c r="AS343" i="2"/>
  <c r="AS341" i="2"/>
  <c r="AS339" i="2"/>
  <c r="AS337" i="2"/>
  <c r="AS335" i="2"/>
  <c r="AS333" i="2"/>
  <c r="AS331" i="2"/>
  <c r="AS327" i="2"/>
  <c r="AS325" i="2"/>
  <c r="AS323" i="2"/>
  <c r="AS321" i="2"/>
  <c r="AS319" i="2"/>
  <c r="AS317" i="2"/>
  <c r="AS307" i="2"/>
  <c r="AS291" i="2"/>
  <c r="AS287" i="2"/>
  <c r="AS281" i="2"/>
  <c r="AS279" i="2"/>
  <c r="AS277" i="2"/>
  <c r="AS275" i="2"/>
  <c r="AS273" i="2"/>
  <c r="AS271" i="2"/>
  <c r="AS269" i="2"/>
  <c r="AS267" i="2"/>
  <c r="AS263" i="2"/>
  <c r="AS261" i="2"/>
  <c r="AS257" i="2"/>
  <c r="AS253" i="2"/>
  <c r="AS251" i="2"/>
  <c r="AS249" i="2"/>
  <c r="AS247" i="2"/>
  <c r="AS241" i="2"/>
  <c r="AS239" i="2"/>
  <c r="AS237" i="2"/>
  <c r="AS235" i="2"/>
  <c r="AS233" i="2"/>
  <c r="AS227" i="2"/>
  <c r="AS225" i="2"/>
  <c r="AS223" i="2"/>
  <c r="AS221" i="2"/>
  <c r="AS219" i="2"/>
  <c r="AS217" i="2"/>
  <c r="AS215" i="2"/>
  <c r="AS213" i="2"/>
  <c r="AS211" i="2"/>
  <c r="AS209" i="2"/>
  <c r="AS207" i="2"/>
  <c r="AS205" i="2"/>
  <c r="AS201" i="2"/>
  <c r="AS199" i="2"/>
  <c r="AS197" i="2"/>
  <c r="AS195" i="2"/>
  <c r="AS183" i="2"/>
  <c r="AS181" i="2"/>
  <c r="AS175" i="2"/>
  <c r="AS173" i="2"/>
  <c r="AS171" i="2"/>
  <c r="AS169" i="2"/>
  <c r="AS167" i="2"/>
  <c r="AS165" i="2"/>
  <c r="AS157" i="2"/>
  <c r="AS155" i="2"/>
  <c r="AS153" i="2"/>
  <c r="AR473" i="2"/>
  <c r="AR471" i="2"/>
  <c r="AR469" i="2"/>
  <c r="AR467" i="2"/>
  <c r="AR465" i="2"/>
  <c r="AR463" i="2"/>
  <c r="AR461" i="2"/>
  <c r="AR459" i="2"/>
  <c r="AR457" i="2"/>
  <c r="AR455" i="2"/>
  <c r="AR453" i="2"/>
  <c r="AR451" i="2"/>
  <c r="AR449" i="2"/>
  <c r="AR447" i="2"/>
  <c r="AR445" i="2"/>
  <c r="AR443" i="2"/>
  <c r="AR441" i="2"/>
  <c r="AR439" i="2"/>
  <c r="AR437" i="2"/>
  <c r="AR433" i="2"/>
  <c r="AR431" i="2"/>
  <c r="AR429" i="2"/>
  <c r="AR427" i="2"/>
  <c r="AR425" i="2"/>
  <c r="AR423" i="2"/>
  <c r="AR421" i="2"/>
  <c r="AR419" i="2"/>
  <c r="AR417" i="2"/>
  <c r="AR415" i="2"/>
  <c r="AR413" i="2"/>
  <c r="AR411" i="2"/>
  <c r="AR409" i="2"/>
  <c r="AR407" i="2"/>
  <c r="AR405" i="2"/>
  <c r="AR403" i="2"/>
  <c r="AR401" i="2"/>
  <c r="AR399" i="2"/>
  <c r="AR397" i="2"/>
  <c r="AR395" i="2"/>
  <c r="AR393" i="2"/>
  <c r="AR391" i="2"/>
  <c r="AR389" i="2"/>
  <c r="AR387" i="2"/>
  <c r="AR385" i="2"/>
  <c r="AR383" i="2"/>
  <c r="AR381" i="2"/>
  <c r="AR379" i="2"/>
  <c r="AR377" i="2"/>
  <c r="AR375" i="2"/>
  <c r="AR373" i="2"/>
  <c r="AR371" i="2"/>
  <c r="AR369" i="2"/>
  <c r="AR472" i="2"/>
  <c r="AR470" i="2"/>
  <c r="AR468" i="2"/>
  <c r="AR466" i="2"/>
  <c r="AR464" i="2"/>
  <c r="AR462" i="2"/>
  <c r="AR460" i="2"/>
  <c r="AR458" i="2"/>
  <c r="AR456" i="2"/>
  <c r="AR454" i="2"/>
  <c r="AR452" i="2"/>
  <c r="AR450" i="2"/>
  <c r="AR448" i="2"/>
  <c r="AR446" i="2"/>
  <c r="AR444" i="2"/>
  <c r="AR442" i="2"/>
  <c r="AR440" i="2"/>
  <c r="AR438" i="2"/>
  <c r="AR436" i="2"/>
  <c r="AR434" i="2"/>
  <c r="AR432" i="2"/>
  <c r="AR430" i="2"/>
  <c r="AR428" i="2"/>
  <c r="AR426" i="2"/>
  <c r="AR424" i="2"/>
  <c r="AR422" i="2"/>
  <c r="AR420" i="2"/>
  <c r="AR418" i="2"/>
  <c r="AR416" i="2"/>
  <c r="AR414" i="2"/>
  <c r="AR412" i="2"/>
  <c r="AR410" i="2"/>
  <c r="AR408" i="2"/>
  <c r="AR406" i="2"/>
  <c r="AR404" i="2"/>
  <c r="AR402" i="2"/>
  <c r="AR400" i="2"/>
  <c r="AR398" i="2"/>
  <c r="AR396" i="2"/>
  <c r="AR394" i="2"/>
  <c r="AR392" i="2"/>
  <c r="AR390" i="2"/>
  <c r="AR388" i="2"/>
  <c r="AR386" i="2"/>
  <c r="AR384" i="2"/>
  <c r="AR382" i="2"/>
  <c r="AR380" i="2"/>
  <c r="AR378" i="2"/>
  <c r="AR376" i="2"/>
  <c r="AR374" i="2"/>
  <c r="AR372" i="2"/>
  <c r="AR370" i="2"/>
  <c r="AR368" i="2"/>
  <c r="AR367" i="2"/>
  <c r="AR365" i="2"/>
  <c r="AR363" i="2"/>
  <c r="AR361" i="2"/>
  <c r="AR359" i="2"/>
  <c r="AR357" i="2"/>
  <c r="AR355" i="2"/>
  <c r="AR353" i="2"/>
  <c r="AR351" i="2"/>
  <c r="AR349" i="2"/>
  <c r="AR347" i="2"/>
  <c r="AR345" i="2"/>
  <c r="AR343" i="2"/>
  <c r="AR341" i="2"/>
  <c r="AR339" i="2"/>
  <c r="AR337" i="2"/>
  <c r="AR335" i="2"/>
  <c r="AR333" i="2"/>
  <c r="AR331" i="2"/>
  <c r="AR329" i="2"/>
  <c r="AR327" i="2"/>
  <c r="AR325" i="2"/>
  <c r="AR323" i="2"/>
  <c r="AR321" i="2"/>
  <c r="AR319" i="2"/>
  <c r="AR317" i="2"/>
  <c r="AR315" i="2"/>
  <c r="AR313" i="2"/>
  <c r="AR311" i="2"/>
  <c r="AR309" i="2"/>
  <c r="AR307" i="2"/>
  <c r="AR305" i="2"/>
  <c r="AR303" i="2"/>
  <c r="AR301" i="2"/>
  <c r="AR299" i="2"/>
  <c r="AR297" i="2"/>
  <c r="AR295" i="2"/>
  <c r="AR293" i="2"/>
  <c r="AR291" i="2"/>
  <c r="AR289" i="2"/>
  <c r="AR287" i="2"/>
  <c r="AR285" i="2"/>
  <c r="AR283" i="2"/>
  <c r="AR281" i="2"/>
  <c r="AR279" i="2"/>
  <c r="AR277" i="2"/>
  <c r="AR275" i="2"/>
  <c r="AR273" i="2"/>
  <c r="AR271" i="2"/>
  <c r="AR269" i="2"/>
  <c r="AR267" i="2"/>
  <c r="AR265" i="2"/>
  <c r="AR263" i="2"/>
  <c r="AR261" i="2"/>
  <c r="AR259" i="2"/>
  <c r="AR257" i="2"/>
  <c r="AR255" i="2"/>
  <c r="AR253" i="2"/>
  <c r="AR251" i="2"/>
  <c r="AR249" i="2"/>
  <c r="AR247" i="2"/>
  <c r="AR245" i="2"/>
  <c r="AR243" i="2"/>
  <c r="AR241" i="2"/>
  <c r="AR239" i="2"/>
  <c r="AR237" i="2"/>
  <c r="AR235" i="2"/>
  <c r="AR233" i="2"/>
  <c r="AR231" i="2"/>
  <c r="AR229" i="2"/>
  <c r="AR227" i="2"/>
  <c r="AR225" i="2"/>
  <c r="AR223" i="2"/>
  <c r="AR221" i="2"/>
  <c r="AR219" i="2"/>
  <c r="AR217" i="2"/>
  <c r="AR215" i="2"/>
  <c r="AR213" i="2"/>
  <c r="AR211" i="2"/>
  <c r="AR209" i="2"/>
  <c r="AR207" i="2"/>
  <c r="AR205" i="2"/>
  <c r="AR203" i="2"/>
  <c r="AR201" i="2"/>
  <c r="AR199" i="2"/>
  <c r="AR197" i="2"/>
  <c r="AR195" i="2"/>
  <c r="AR193" i="2"/>
  <c r="AR191" i="2"/>
  <c r="AR189" i="2"/>
  <c r="AR187" i="2"/>
  <c r="AR185" i="2"/>
  <c r="AR183" i="2"/>
  <c r="AR181" i="2"/>
  <c r="AR179" i="2"/>
  <c r="AR177" i="2"/>
  <c r="AR175" i="2"/>
  <c r="AR173" i="2"/>
  <c r="AR171" i="2"/>
  <c r="AR169" i="2"/>
  <c r="AR167" i="2"/>
  <c r="AR165" i="2"/>
  <c r="AR163" i="2"/>
  <c r="AR161" i="2"/>
  <c r="AR159" i="2"/>
  <c r="AR157" i="2"/>
  <c r="AR155" i="2"/>
  <c r="AR153" i="2"/>
  <c r="AR151" i="2"/>
  <c r="AR149" i="2"/>
  <c r="AR366" i="2"/>
  <c r="AR364" i="2"/>
  <c r="AR362" i="2"/>
  <c r="AR360" i="2"/>
  <c r="AR358" i="2"/>
  <c r="AR356" i="2"/>
  <c r="AR352" i="2"/>
  <c r="AR348" i="2"/>
  <c r="AR346" i="2"/>
  <c r="AR344" i="2"/>
  <c r="AR342" i="2"/>
  <c r="AR340" i="2"/>
  <c r="AR338" i="2"/>
  <c r="AR336" i="2"/>
  <c r="AR334" i="2"/>
  <c r="AR332" i="2"/>
  <c r="AR330" i="2"/>
  <c r="AR328" i="2"/>
  <c r="AR326" i="2"/>
  <c r="AR324" i="2"/>
  <c r="AR322" i="2"/>
  <c r="AR320" i="2"/>
  <c r="AR318" i="2"/>
  <c r="AR316" i="2"/>
  <c r="AR314" i="2"/>
  <c r="AR312" i="2"/>
  <c r="AR310" i="2"/>
  <c r="AR306" i="2"/>
  <c r="AR304" i="2"/>
  <c r="AR302" i="2"/>
  <c r="AR298" i="2"/>
  <c r="AR296" i="2"/>
  <c r="AR292" i="2"/>
  <c r="AR290" i="2"/>
  <c r="AR286" i="2"/>
  <c r="AR284" i="2"/>
  <c r="AR282" i="2"/>
  <c r="AR280" i="2"/>
  <c r="AR278" i="2"/>
  <c r="AR276" i="2"/>
  <c r="AR274" i="2"/>
  <c r="AR272" i="2"/>
  <c r="AR270" i="2"/>
  <c r="AR268" i="2"/>
  <c r="AR266" i="2"/>
  <c r="AR264" i="2"/>
  <c r="AR262" i="2"/>
  <c r="AR260" i="2"/>
  <c r="AR258" i="2"/>
  <c r="AR256" i="2"/>
  <c r="AR254" i="2"/>
  <c r="AR252" i="2"/>
  <c r="AR250" i="2"/>
  <c r="AR248" i="2"/>
  <c r="AR246" i="2"/>
  <c r="AR244" i="2"/>
  <c r="AR242" i="2"/>
  <c r="AR240" i="2"/>
  <c r="AR238" i="2"/>
  <c r="AR236" i="2"/>
  <c r="AR234" i="2"/>
  <c r="AR232" i="2"/>
  <c r="AR230" i="2"/>
  <c r="AR228" i="2"/>
  <c r="AR226" i="2"/>
  <c r="AR224" i="2"/>
  <c r="AR222" i="2"/>
  <c r="AR220" i="2"/>
  <c r="AR218" i="2"/>
  <c r="AR216" i="2"/>
  <c r="AR214" i="2"/>
  <c r="AR212" i="2"/>
  <c r="AR210" i="2"/>
  <c r="AR208" i="2"/>
  <c r="AR206" i="2"/>
  <c r="AR204" i="2"/>
  <c r="AR202" i="2"/>
  <c r="AR200" i="2"/>
  <c r="AR198" i="2"/>
  <c r="AR196" i="2"/>
  <c r="AR194" i="2"/>
  <c r="AR192" i="2"/>
  <c r="AR190" i="2"/>
  <c r="AR188" i="2"/>
  <c r="AR186" i="2"/>
  <c r="AR184" i="2"/>
  <c r="AR182" i="2"/>
  <c r="AR180" i="2"/>
  <c r="AR178" i="2"/>
  <c r="AR176" i="2"/>
  <c r="AR174" i="2"/>
  <c r="AR172" i="2"/>
  <c r="AR170" i="2"/>
  <c r="AR168" i="2"/>
  <c r="AR166" i="2"/>
  <c r="AR164" i="2"/>
  <c r="AR162" i="2"/>
  <c r="AR160" i="2"/>
  <c r="AR158" i="2"/>
  <c r="AR156" i="2"/>
  <c r="AR154" i="2"/>
  <c r="AR150" i="2"/>
  <c r="O469" i="2" l="1"/>
  <c r="O447" i="2"/>
  <c r="N307" i="2"/>
  <c r="N116" i="2"/>
  <c r="O440" i="2"/>
  <c r="AS186" i="2"/>
  <c r="AS229" i="2"/>
  <c r="AS304" i="2"/>
  <c r="AS216" i="2"/>
  <c r="AS293" i="2"/>
  <c r="AR300" i="2"/>
  <c r="AR308" i="2"/>
  <c r="R436" i="2"/>
  <c r="O436" i="2"/>
  <c r="R268" i="2"/>
  <c r="N268" i="2"/>
  <c r="Z300" i="2"/>
  <c r="Z308" i="2"/>
  <c r="AT228" i="2"/>
  <c r="AT72" i="2"/>
  <c r="AT42" i="2"/>
  <c r="AT6" i="2"/>
  <c r="AT142" i="2"/>
  <c r="AT130" i="2"/>
  <c r="AT126" i="2"/>
  <c r="AT88" i="2"/>
  <c r="AT84" i="2"/>
  <c r="AT16" i="2"/>
  <c r="AN300" i="2"/>
  <c r="AN308" i="2"/>
  <c r="M300" i="2"/>
  <c r="M308" i="2"/>
  <c r="AK472" i="2"/>
  <c r="AJ472" i="2"/>
  <c r="AD472" i="2"/>
  <c r="AB472" i="2"/>
  <c r="AK470" i="2"/>
  <c r="AJ470" i="2"/>
  <c r="AD470" i="2"/>
  <c r="AB470" i="2"/>
  <c r="V471" i="2"/>
  <c r="S471" i="2"/>
  <c r="V463" i="2"/>
  <c r="S463" i="2"/>
  <c r="V455" i="2"/>
  <c r="S455" i="2"/>
  <c r="V433" i="2"/>
  <c r="S433" i="2"/>
  <c r="V425" i="2"/>
  <c r="AT425" i="2" s="1"/>
  <c r="S425" i="2"/>
  <c r="V409" i="2"/>
  <c r="AT409" i="2" s="1"/>
  <c r="S409" i="2"/>
  <c r="V401" i="2"/>
  <c r="S401" i="2"/>
  <c r="V385" i="2"/>
  <c r="AT385" i="2" s="1"/>
  <c r="S385" i="2"/>
  <c r="V369" i="2"/>
  <c r="AT369" i="2" s="1"/>
  <c r="S369" i="2"/>
  <c r="V353" i="2"/>
  <c r="S353" i="2"/>
  <c r="V281" i="2"/>
  <c r="S281" i="2"/>
  <c r="V241" i="2"/>
  <c r="S241" i="2"/>
  <c r="V209" i="2"/>
  <c r="S209" i="2"/>
  <c r="V193" i="2"/>
  <c r="S193" i="2"/>
  <c r="V161" i="2"/>
  <c r="S161" i="2"/>
  <c r="V153" i="2"/>
  <c r="S153" i="2"/>
  <c r="V145" i="2"/>
  <c r="S145" i="2"/>
  <c r="V137" i="2"/>
  <c r="AT137" i="2" s="1"/>
  <c r="S137" i="2"/>
  <c r="V129" i="2"/>
  <c r="AT129" i="2" s="1"/>
  <c r="S129" i="2"/>
  <c r="V121" i="2"/>
  <c r="S121" i="2"/>
  <c r="V101" i="2"/>
  <c r="S101" i="2"/>
  <c r="V93" i="2"/>
  <c r="S93" i="2"/>
  <c r="V446" i="2"/>
  <c r="S446" i="2"/>
  <c r="V438" i="2"/>
  <c r="S438" i="2"/>
  <c r="V426" i="2"/>
  <c r="AT426" i="2" s="1"/>
  <c r="S426" i="2"/>
  <c r="V418" i="2"/>
  <c r="S418" i="2"/>
  <c r="V410" i="2"/>
  <c r="AT410" i="2" s="1"/>
  <c r="S410" i="2"/>
  <c r="V386" i="2"/>
  <c r="S386" i="2"/>
  <c r="V370" i="2"/>
  <c r="S370" i="2"/>
  <c r="V354" i="2"/>
  <c r="S354" i="2"/>
  <c r="V346" i="2"/>
  <c r="AT346" i="2" s="1"/>
  <c r="S346" i="2"/>
  <c r="V338" i="2"/>
  <c r="S338" i="2"/>
  <c r="V334" i="2"/>
  <c r="AT334" i="2" s="1"/>
  <c r="S334" i="2"/>
  <c r="V318" i="2"/>
  <c r="S318" i="2"/>
  <c r="V310" i="2"/>
  <c r="S310" i="2"/>
  <c r="V302" i="2"/>
  <c r="S302" i="2"/>
  <c r="V286" i="2"/>
  <c r="S286" i="2"/>
  <c r="V282" i="2"/>
  <c r="AT282" i="2" s="1"/>
  <c r="S282" i="2"/>
  <c r="V278" i="2"/>
  <c r="AT278" i="2" s="1"/>
  <c r="S278" i="2"/>
  <c r="V274" i="2"/>
  <c r="S274" i="2"/>
  <c r="V270" i="2"/>
  <c r="S270" i="2"/>
  <c r="V254" i="2"/>
  <c r="S254" i="2"/>
  <c r="V238" i="2"/>
  <c r="S238" i="2"/>
  <c r="V214" i="2"/>
  <c r="S214" i="2"/>
  <c r="V206" i="2"/>
  <c r="AT206" i="2" s="1"/>
  <c r="S206" i="2"/>
  <c r="V170" i="2"/>
  <c r="S170" i="2"/>
  <c r="V166" i="2"/>
  <c r="AT166" i="2" s="1"/>
  <c r="S166" i="2"/>
  <c r="V158" i="2"/>
  <c r="S158" i="2"/>
  <c r="AD467" i="2"/>
  <c r="AB467" i="2"/>
  <c r="Z450" i="2"/>
  <c r="Y450" i="2"/>
  <c r="Z452" i="2"/>
  <c r="Y452" i="2"/>
  <c r="Z454" i="2"/>
  <c r="Y454" i="2"/>
  <c r="AD442" i="2"/>
  <c r="AB442" i="2"/>
  <c r="AD441" i="2"/>
  <c r="AB441" i="2"/>
  <c r="Z455" i="2"/>
  <c r="Y455" i="2"/>
  <c r="U300" i="2"/>
  <c r="U308" i="2"/>
  <c r="T300" i="2"/>
  <c r="T308" i="2"/>
  <c r="Y300" i="2"/>
  <c r="Y308" i="2"/>
  <c r="R454" i="2"/>
  <c r="O454" i="2"/>
  <c r="AT386" i="2"/>
  <c r="AT378" i="2"/>
  <c r="AT370" i="2"/>
  <c r="AT338" i="2"/>
  <c r="AH300" i="2"/>
  <c r="AH308" i="2"/>
  <c r="AT401" i="2"/>
  <c r="AD300" i="2"/>
  <c r="AD308" i="2"/>
  <c r="AT268" i="2"/>
  <c r="AT214" i="2"/>
  <c r="AT101" i="2"/>
  <c r="AT48" i="2"/>
  <c r="AT44" i="2"/>
  <c r="AT32" i="2"/>
  <c r="AT28" i="2"/>
  <c r="AT8" i="2"/>
  <c r="AT153" i="2"/>
  <c r="AT138" i="2"/>
  <c r="AT134" i="2"/>
  <c r="AT124" i="2"/>
  <c r="AT122" i="2"/>
  <c r="AT90" i="2"/>
  <c r="AT86" i="2"/>
  <c r="AT74" i="2"/>
  <c r="AT43" i="2"/>
  <c r="AT29" i="2"/>
  <c r="AQ300" i="2"/>
  <c r="AQ308" i="2"/>
  <c r="AK300" i="2"/>
  <c r="AK308" i="2"/>
  <c r="AT280" i="2"/>
  <c r="AT209" i="2"/>
  <c r="AT127" i="2"/>
  <c r="AN473" i="2"/>
  <c r="AL473" i="2"/>
  <c r="AQ472" i="2"/>
  <c r="AP472" i="2"/>
  <c r="AH472" i="2"/>
  <c r="AE472" i="2"/>
  <c r="Z472" i="2"/>
  <c r="W472" i="2"/>
  <c r="AN471" i="2"/>
  <c r="AL471" i="2"/>
  <c r="AQ470" i="2"/>
  <c r="AP470" i="2"/>
  <c r="AH470" i="2"/>
  <c r="AE470" i="2"/>
  <c r="Z470" i="2"/>
  <c r="W470" i="2"/>
  <c r="V151" i="2"/>
  <c r="S151" i="2"/>
  <c r="V472" i="2"/>
  <c r="S472" i="2"/>
  <c r="V468" i="2"/>
  <c r="S468" i="2"/>
  <c r="V464" i="2"/>
  <c r="S464" i="2"/>
  <c r="V460" i="2"/>
  <c r="S460" i="2"/>
  <c r="V456" i="2"/>
  <c r="S456" i="2"/>
  <c r="V452" i="2"/>
  <c r="S452" i="2"/>
  <c r="V448" i="2"/>
  <c r="S448" i="2"/>
  <c r="V444" i="2"/>
  <c r="S444" i="2"/>
  <c r="V440" i="2"/>
  <c r="S440" i="2"/>
  <c r="V436" i="2"/>
  <c r="S436" i="2"/>
  <c r="V432" i="2"/>
  <c r="S432" i="2"/>
  <c r="V428" i="2"/>
  <c r="AT428" i="2" s="1"/>
  <c r="S428" i="2"/>
  <c r="V424" i="2"/>
  <c r="AT424" i="2" s="1"/>
  <c r="S424" i="2"/>
  <c r="V420" i="2"/>
  <c r="AT420" i="2" s="1"/>
  <c r="S420" i="2"/>
  <c r="V416" i="2"/>
  <c r="S416" i="2"/>
  <c r="V412" i="2"/>
  <c r="AT412" i="2" s="1"/>
  <c r="S412" i="2"/>
  <c r="V408" i="2"/>
  <c r="S408" i="2"/>
  <c r="V404" i="2"/>
  <c r="AT404" i="2" s="1"/>
  <c r="S404" i="2"/>
  <c r="V400" i="2"/>
  <c r="S400" i="2"/>
  <c r="V396" i="2"/>
  <c r="S396" i="2"/>
  <c r="V392" i="2"/>
  <c r="S392" i="2"/>
  <c r="V388" i="2"/>
  <c r="S388" i="2"/>
  <c r="V384" i="2"/>
  <c r="S384" i="2"/>
  <c r="V380" i="2"/>
  <c r="S380" i="2"/>
  <c r="V376" i="2"/>
  <c r="AT376" i="2" s="1"/>
  <c r="S376" i="2"/>
  <c r="V372" i="2"/>
  <c r="AT372" i="2" s="1"/>
  <c r="S372" i="2"/>
  <c r="V368" i="2"/>
  <c r="AT368" i="2" s="1"/>
  <c r="S368" i="2"/>
  <c r="V364" i="2"/>
  <c r="AT364" i="2" s="1"/>
  <c r="S364" i="2"/>
  <c r="V360" i="2"/>
  <c r="AT360" i="2" s="1"/>
  <c r="S360" i="2"/>
  <c r="V356" i="2"/>
  <c r="AT356" i="2" s="1"/>
  <c r="S356" i="2"/>
  <c r="V352" i="2"/>
  <c r="S352" i="2"/>
  <c r="V348" i="2"/>
  <c r="AT348" i="2" s="1"/>
  <c r="S348" i="2"/>
  <c r="V344" i="2"/>
  <c r="AT344" i="2" s="1"/>
  <c r="S344" i="2"/>
  <c r="V340" i="2"/>
  <c r="AT340" i="2" s="1"/>
  <c r="S340" i="2"/>
  <c r="V336" i="2"/>
  <c r="AT336" i="2" s="1"/>
  <c r="S336" i="2"/>
  <c r="V332" i="2"/>
  <c r="AT332" i="2" s="1"/>
  <c r="S332" i="2"/>
  <c r="V328" i="2"/>
  <c r="AT328" i="2" s="1"/>
  <c r="S328" i="2"/>
  <c r="V324" i="2"/>
  <c r="AT324" i="2" s="1"/>
  <c r="S324" i="2"/>
  <c r="V320" i="2"/>
  <c r="AT320" i="2" s="1"/>
  <c r="S320" i="2"/>
  <c r="V316" i="2"/>
  <c r="AT316" i="2" s="1"/>
  <c r="S316" i="2"/>
  <c r="V312" i="2"/>
  <c r="S312" i="2"/>
  <c r="V304" i="2"/>
  <c r="S304" i="2"/>
  <c r="S300" i="2"/>
  <c r="S308" i="2"/>
  <c r="V296" i="2"/>
  <c r="S296" i="2"/>
  <c r="V292" i="2"/>
  <c r="S292" i="2"/>
  <c r="V288" i="2"/>
  <c r="S288" i="2"/>
  <c r="V284" i="2"/>
  <c r="S284" i="2"/>
  <c r="V276" i="2"/>
  <c r="AT276" i="2" s="1"/>
  <c r="S276" i="2"/>
  <c r="V272" i="2"/>
  <c r="S272" i="2"/>
  <c r="V264" i="2"/>
  <c r="S264" i="2"/>
  <c r="V260" i="2"/>
  <c r="AT260" i="2" s="1"/>
  <c r="S260" i="2"/>
  <c r="V256" i="2"/>
  <c r="S256" i="2"/>
  <c r="V252" i="2"/>
  <c r="S252" i="2"/>
  <c r="V248" i="2"/>
  <c r="AT248" i="2" s="1"/>
  <c r="S248" i="2"/>
  <c r="V244" i="2"/>
  <c r="S244" i="2"/>
  <c r="V240" i="2"/>
  <c r="S240" i="2"/>
  <c r="V236" i="2"/>
  <c r="AT236" i="2" s="1"/>
  <c r="S236" i="2"/>
  <c r="V232" i="2"/>
  <c r="AT232" i="2" s="1"/>
  <c r="S232" i="2"/>
  <c r="V224" i="2"/>
  <c r="S224" i="2"/>
  <c r="V220" i="2"/>
  <c r="AT220" i="2" s="1"/>
  <c r="S220" i="2"/>
  <c r="V212" i="2"/>
  <c r="S212" i="2"/>
  <c r="V208" i="2"/>
  <c r="S208" i="2"/>
  <c r="V204" i="2"/>
  <c r="AT204" i="2" s="1"/>
  <c r="S204" i="2"/>
  <c r="V196" i="2"/>
  <c r="AT196" i="2" s="1"/>
  <c r="S196" i="2"/>
  <c r="V188" i="2"/>
  <c r="S188" i="2"/>
  <c r="V184" i="2"/>
  <c r="S184" i="2"/>
  <c r="V176" i="2"/>
  <c r="S176" i="2"/>
  <c r="V164" i="2"/>
  <c r="S164" i="2"/>
  <c r="V152" i="2"/>
  <c r="S152" i="2"/>
  <c r="V144" i="2"/>
  <c r="S144" i="2"/>
  <c r="V140" i="2"/>
  <c r="AT140" i="2" s="1"/>
  <c r="S140" i="2"/>
  <c r="V136" i="2"/>
  <c r="AT136" i="2" s="1"/>
  <c r="S136" i="2"/>
  <c r="V132" i="2"/>
  <c r="AT132" i="2" s="1"/>
  <c r="S132" i="2"/>
  <c r="V128" i="2"/>
  <c r="AT128" i="2" s="1"/>
  <c r="S128" i="2"/>
  <c r="V116" i="2"/>
  <c r="S116" i="2"/>
  <c r="V110" i="2"/>
  <c r="AT110" i="2" s="1"/>
  <c r="S110" i="2"/>
  <c r="V106" i="2"/>
  <c r="S106" i="2"/>
  <c r="V102" i="2"/>
  <c r="AT102" i="2" s="1"/>
  <c r="S102" i="2"/>
  <c r="V70" i="2"/>
  <c r="AT70" i="2" s="1"/>
  <c r="S70" i="2"/>
  <c r="V66" i="2"/>
  <c r="AT66" i="2" s="1"/>
  <c r="S66" i="2"/>
  <c r="V62" i="2"/>
  <c r="S62" i="2"/>
  <c r="V54" i="2"/>
  <c r="S54" i="2"/>
  <c r="V50" i="2"/>
  <c r="S50" i="2"/>
  <c r="V38" i="2"/>
  <c r="AT38" i="2" s="1"/>
  <c r="S38" i="2"/>
  <c r="V22" i="2"/>
  <c r="S22" i="2"/>
  <c r="V18" i="2"/>
  <c r="S18" i="2"/>
  <c r="V14" i="2"/>
  <c r="S14" i="2"/>
  <c r="V10" i="2"/>
  <c r="S10" i="2"/>
  <c r="Z473" i="2"/>
  <c r="W473" i="2"/>
  <c r="Z462" i="2"/>
  <c r="W462" i="2"/>
  <c r="Z458" i="2"/>
  <c r="W458" i="2"/>
  <c r="AQ469" i="2"/>
  <c r="AP469" i="2"/>
  <c r="AK468" i="2"/>
  <c r="AJ468" i="2"/>
  <c r="AK466" i="2"/>
  <c r="AJ466" i="2"/>
  <c r="AD465" i="2"/>
  <c r="AB465" i="2"/>
  <c r="AH467" i="2"/>
  <c r="AG467" i="2"/>
  <c r="Z449" i="2"/>
  <c r="Y449" i="2"/>
  <c r="Z451" i="2"/>
  <c r="Y451" i="2"/>
  <c r="Z453" i="2"/>
  <c r="Y453" i="2"/>
  <c r="AQ450" i="2"/>
  <c r="AP450" i="2"/>
  <c r="AQ454" i="2"/>
  <c r="AP454" i="2"/>
  <c r="AQ468" i="2"/>
  <c r="AP468" i="2"/>
  <c r="AK450" i="2"/>
  <c r="AJ450" i="2"/>
  <c r="AK465" i="2"/>
  <c r="AJ465" i="2"/>
  <c r="AG300" i="2"/>
  <c r="AG308" i="2"/>
  <c r="AC300" i="2"/>
  <c r="AC308" i="2"/>
  <c r="AD435" i="2"/>
  <c r="AC435" i="2"/>
  <c r="R116" i="2"/>
  <c r="V99" i="2"/>
  <c r="V79" i="2"/>
  <c r="V63" i="2"/>
  <c r="V47" i="2"/>
  <c r="V39" i="2"/>
  <c r="AT39" i="2" s="1"/>
  <c r="V31" i="2"/>
  <c r="O243" i="2"/>
  <c r="O241" i="2"/>
  <c r="O299" i="2"/>
  <c r="N92" i="2"/>
  <c r="N91" i="2"/>
  <c r="O154" i="2"/>
  <c r="N249" i="2"/>
  <c r="O91" i="2"/>
  <c r="N157" i="2"/>
  <c r="O208" i="2"/>
  <c r="O96" i="2"/>
  <c r="O95" i="2"/>
  <c r="N281" i="2"/>
  <c r="O229" i="2"/>
  <c r="N264" i="2"/>
  <c r="N143" i="2"/>
  <c r="N434" i="2"/>
  <c r="N431" i="2"/>
  <c r="O216" i="2"/>
  <c r="N257" i="2"/>
  <c r="N347" i="2"/>
  <c r="O381" i="2"/>
  <c r="AS311" i="2"/>
  <c r="AS283" i="2"/>
  <c r="AS158" i="2"/>
  <c r="V91" i="2"/>
  <c r="O222" i="2"/>
  <c r="O256" i="2"/>
  <c r="O201" i="2"/>
  <c r="N293" i="2"/>
  <c r="O296" i="2"/>
  <c r="O252" i="2"/>
  <c r="N238" i="2"/>
  <c r="N287" i="2"/>
  <c r="O264" i="2"/>
  <c r="O188" i="2"/>
  <c r="N256" i="2"/>
  <c r="O249" i="2"/>
  <c r="O431" i="2"/>
  <c r="N175" i="2"/>
  <c r="O168" i="2"/>
  <c r="N349" i="2"/>
  <c r="N326" i="2"/>
  <c r="O399" i="2"/>
  <c r="O351" i="2"/>
  <c r="O261" i="2"/>
  <c r="O172" i="2"/>
  <c r="O257" i="2"/>
  <c r="O169" i="2"/>
  <c r="AS243" i="2"/>
  <c r="AS309" i="2"/>
  <c r="AS349" i="2"/>
  <c r="AS168" i="2"/>
  <c r="N183" i="2"/>
  <c r="N181" i="2"/>
  <c r="N243" i="2"/>
  <c r="N190" i="2"/>
  <c r="O176" i="2"/>
  <c r="O99" i="2"/>
  <c r="O117" i="2"/>
  <c r="N168" i="2"/>
  <c r="N106" i="2"/>
  <c r="O106" i="2"/>
  <c r="O315" i="2"/>
  <c r="O238" i="2"/>
  <c r="O284" i="2"/>
  <c r="O112" i="2"/>
  <c r="O281" i="2"/>
  <c r="O293" i="2"/>
  <c r="O287" i="2"/>
  <c r="N284" i="2"/>
  <c r="O143" i="2"/>
  <c r="N146" i="2"/>
  <c r="O157" i="2"/>
  <c r="O181" i="2"/>
  <c r="N351" i="2"/>
  <c r="O347" i="2"/>
  <c r="O349" i="2"/>
  <c r="O326" i="2"/>
  <c r="O175" i="2"/>
  <c r="AS116" i="2"/>
  <c r="AS303" i="2"/>
  <c r="AS159" i="2"/>
  <c r="AS156" i="2"/>
  <c r="AS97" i="2"/>
  <c r="AS191" i="2"/>
  <c r="R469" i="2"/>
  <c r="V114" i="2"/>
  <c r="AT114" i="2" s="1"/>
  <c r="R462" i="2"/>
  <c r="AH460" i="2"/>
  <c r="R471" i="2"/>
  <c r="R460" i="2"/>
  <c r="R459" i="2"/>
  <c r="Z448" i="2"/>
  <c r="V309" i="2"/>
  <c r="M380" i="2"/>
  <c r="AT380" i="2" s="1"/>
  <c r="M388" i="2"/>
  <c r="AT388" i="2" s="1"/>
  <c r="M392" i="2"/>
  <c r="AT392" i="2" s="1"/>
  <c r="M396" i="2"/>
  <c r="AT396" i="2" s="1"/>
  <c r="M400" i="2"/>
  <c r="AT400" i="2" s="1"/>
  <c r="M383" i="2"/>
  <c r="Z471" i="2"/>
  <c r="AH452" i="2"/>
  <c r="AH454" i="2"/>
  <c r="V394" i="2"/>
  <c r="AT394" i="2" s="1"/>
  <c r="V362" i="2"/>
  <c r="AT362" i="2" s="1"/>
  <c r="V326" i="2"/>
  <c r="V294" i="2"/>
  <c r="V262" i="2"/>
  <c r="AT262" i="2" s="1"/>
  <c r="V246" i="2"/>
  <c r="AT246" i="2" s="1"/>
  <c r="V230" i="2"/>
  <c r="AT230" i="2" s="1"/>
  <c r="AH458" i="2"/>
  <c r="AD448" i="2"/>
  <c r="AD446" i="2"/>
  <c r="AD444" i="2"/>
  <c r="Z443" i="2"/>
  <c r="Z445" i="2"/>
  <c r="Z447" i="2"/>
  <c r="AH466" i="2"/>
  <c r="AH453" i="2"/>
  <c r="AH462" i="2"/>
  <c r="Z460" i="2"/>
  <c r="AH434" i="2"/>
  <c r="AH433" i="2"/>
  <c r="AH432" i="2"/>
  <c r="AH431" i="2"/>
  <c r="Z463" i="2"/>
  <c r="AD459" i="2"/>
  <c r="AD449" i="2"/>
  <c r="AD453" i="2"/>
  <c r="AD469" i="2"/>
  <c r="AD454" i="2"/>
  <c r="AD452" i="2"/>
  <c r="AD450" i="2"/>
  <c r="AH459" i="2"/>
  <c r="AH463" i="2"/>
  <c r="Z459" i="2"/>
  <c r="AD463" i="2"/>
  <c r="V459" i="2"/>
  <c r="V451" i="2"/>
  <c r="V429" i="2"/>
  <c r="AT429" i="2" s="1"/>
  <c r="V365" i="2"/>
  <c r="AT365" i="2" s="1"/>
  <c r="V261" i="2"/>
  <c r="V189" i="2"/>
  <c r="V157" i="2"/>
  <c r="V141" i="2"/>
  <c r="AT141" i="2" s="1"/>
  <c r="V113" i="2"/>
  <c r="V105" i="2"/>
  <c r="V97" i="2"/>
  <c r="R468" i="2"/>
  <c r="R466" i="2"/>
  <c r="AD443" i="2"/>
  <c r="Z442" i="2"/>
  <c r="Z444" i="2"/>
  <c r="Z446" i="2"/>
  <c r="AD460" i="2"/>
  <c r="AD464" i="2"/>
  <c r="Z461" i="2"/>
  <c r="AD458" i="2"/>
  <c r="M471" i="2"/>
  <c r="M463" i="2"/>
  <c r="M469" i="2"/>
  <c r="M413" i="2"/>
  <c r="M417" i="2"/>
  <c r="M414" i="2"/>
  <c r="M418" i="2"/>
  <c r="AT418" i="2" s="1"/>
  <c r="M433" i="2"/>
  <c r="M437" i="2"/>
  <c r="M444" i="2"/>
  <c r="M447" i="2"/>
  <c r="M454" i="2"/>
  <c r="M459" i="2"/>
  <c r="M415" i="2"/>
  <c r="M432" i="2"/>
  <c r="M438" i="2"/>
  <c r="M441" i="2"/>
  <c r="M445" i="2"/>
  <c r="M456" i="2"/>
  <c r="M461" i="2"/>
  <c r="M436" i="2"/>
  <c r="M462" i="2"/>
  <c r="M473" i="2"/>
  <c r="M472" i="2"/>
  <c r="M467" i="2"/>
  <c r="M465" i="2"/>
  <c r="R467" i="2"/>
  <c r="R461" i="2"/>
  <c r="R465" i="2"/>
  <c r="R464" i="2"/>
  <c r="R463" i="2"/>
  <c r="R456" i="2"/>
  <c r="R472" i="2"/>
  <c r="R470" i="2"/>
  <c r="Z433" i="2"/>
  <c r="Z432" i="2"/>
  <c r="AD457" i="2"/>
  <c r="V313" i="2"/>
  <c r="V297" i="2"/>
  <c r="V265" i="2"/>
  <c r="V257" i="2"/>
  <c r="V185" i="2"/>
  <c r="AD456" i="2"/>
  <c r="AH469" i="2"/>
  <c r="AH451" i="2"/>
  <c r="AD462" i="2"/>
  <c r="AD471" i="2"/>
  <c r="Z465" i="2"/>
  <c r="Z464" i="2"/>
  <c r="V149" i="2"/>
  <c r="V71" i="2"/>
  <c r="V15" i="2"/>
  <c r="AH471" i="2"/>
  <c r="Z469" i="2"/>
  <c r="AH448" i="2"/>
  <c r="AH450" i="2"/>
  <c r="AH464" i="2"/>
  <c r="Z467" i="2"/>
  <c r="Z434" i="2"/>
  <c r="Z431" i="2"/>
  <c r="AH442" i="2"/>
  <c r="AH444" i="2"/>
  <c r="AH461" i="2"/>
  <c r="Z457" i="2"/>
  <c r="AD461" i="2"/>
  <c r="AD451" i="2"/>
  <c r="V329" i="2"/>
  <c r="V305" i="2"/>
  <c r="V289" i="2"/>
  <c r="V249" i="2"/>
  <c r="V177" i="2"/>
  <c r="V27" i="2"/>
  <c r="V203" i="2"/>
  <c r="V13" i="2"/>
  <c r="AT13" i="2" s="1"/>
  <c r="V470" i="2"/>
  <c r="V466" i="2"/>
  <c r="V462" i="2"/>
  <c r="V458" i="2"/>
  <c r="V454" i="2"/>
  <c r="V450" i="2"/>
  <c r="V442" i="2"/>
  <c r="V434" i="2"/>
  <c r="V414" i="2"/>
  <c r="V402" i="2"/>
  <c r="V350" i="2"/>
  <c r="V314" i="2"/>
  <c r="V306" i="2"/>
  <c r="V298" i="2"/>
  <c r="V290" i="2"/>
  <c r="V266" i="2"/>
  <c r="V258" i="2"/>
  <c r="V242" i="2"/>
  <c r="V218" i="2"/>
  <c r="AH449" i="2"/>
  <c r="V349" i="2"/>
  <c r="V317" i="2"/>
  <c r="V301" i="2"/>
  <c r="V293" i="2"/>
  <c r="V285" i="2"/>
  <c r="V253" i="2"/>
  <c r="V245" i="2"/>
  <c r="V205" i="2"/>
  <c r="AT205" i="2" s="1"/>
  <c r="V181" i="2"/>
  <c r="V173" i="2"/>
  <c r="AD436" i="2"/>
  <c r="V83" i="2"/>
  <c r="V75" i="2"/>
  <c r="V67" i="2"/>
  <c r="V59" i="2"/>
  <c r="V11" i="2"/>
  <c r="V437" i="2"/>
  <c r="V191" i="2"/>
  <c r="V179" i="2"/>
  <c r="V175" i="2"/>
  <c r="V210" i="2"/>
  <c r="V202" i="2"/>
  <c r="V194" i="2"/>
  <c r="V190" i="2"/>
  <c r="V186" i="2"/>
  <c r="V182" i="2"/>
  <c r="V178" i="2"/>
  <c r="V174" i="2"/>
  <c r="V119" i="2"/>
  <c r="V115" i="2"/>
  <c r="V85" i="2"/>
  <c r="V81" i="2"/>
  <c r="V77" i="2"/>
  <c r="V73" i="2"/>
  <c r="V69" i="2"/>
  <c r="V53" i="2"/>
  <c r="V41" i="2"/>
  <c r="V17" i="2"/>
  <c r="V473" i="2"/>
  <c r="V469" i="2"/>
  <c r="V465" i="2"/>
  <c r="V461" i="2"/>
  <c r="V445" i="2"/>
  <c r="V431" i="2"/>
  <c r="V415" i="2"/>
  <c r="V351" i="2"/>
  <c r="V347" i="2"/>
  <c r="V315" i="2"/>
  <c r="V311" i="2"/>
  <c r="V307" i="2"/>
  <c r="V303" i="2"/>
  <c r="V299" i="2"/>
  <c r="V295" i="2"/>
  <c r="V291" i="2"/>
  <c r="V287" i="2"/>
  <c r="V283" i="2"/>
  <c r="V263" i="2"/>
  <c r="V259" i="2"/>
  <c r="V255" i="2"/>
  <c r="V251" i="2"/>
  <c r="V243" i="2"/>
  <c r="V231" i="2"/>
  <c r="V187" i="2"/>
  <c r="V183" i="2"/>
  <c r="V171" i="2"/>
  <c r="V163" i="2"/>
  <c r="V159" i="2"/>
  <c r="V147" i="2"/>
  <c r="V143" i="2"/>
  <c r="V107" i="2"/>
  <c r="V103" i="2"/>
  <c r="AS285" i="2"/>
  <c r="AS188" i="2"/>
  <c r="AS161" i="2"/>
  <c r="AS352" i="2"/>
  <c r="AS35" i="2"/>
  <c r="AS20" i="2"/>
  <c r="AS185" i="2"/>
  <c r="V467" i="2"/>
  <c r="V447" i="2"/>
  <c r="V443" i="2"/>
  <c r="AT443" i="2" s="1"/>
  <c r="V417" i="2"/>
  <c r="V413" i="2"/>
  <c r="AS313" i="2"/>
  <c r="AS350" i="2"/>
  <c r="AS177" i="2"/>
  <c r="AS290" i="2"/>
  <c r="AS242" i="2"/>
  <c r="AS180" i="2"/>
  <c r="AS306" i="2"/>
  <c r="AS302" i="2"/>
  <c r="AS160" i="2"/>
  <c r="AS310" i="2"/>
  <c r="AS152" i="2"/>
  <c r="AS190" i="2"/>
  <c r="AS14" i="2"/>
  <c r="AS40" i="2"/>
  <c r="AS151" i="2"/>
  <c r="AS212" i="2"/>
  <c r="AS163" i="2"/>
  <c r="AS298" i="2"/>
  <c r="AS297" i="2"/>
  <c r="AS164" i="2"/>
  <c r="AS294" i="2"/>
  <c r="AS176" i="2"/>
  <c r="AS15" i="2"/>
  <c r="AS57" i="2"/>
  <c r="AS145" i="2"/>
  <c r="AS147" i="2"/>
  <c r="AS115" i="2"/>
  <c r="AS31" i="2"/>
  <c r="AS33" i="2"/>
  <c r="AS27" i="2"/>
  <c r="AS92" i="2"/>
  <c r="AS12" i="2"/>
  <c r="AS25" i="2"/>
  <c r="AS24" i="2"/>
  <c r="AS120" i="2"/>
  <c r="AS113" i="2"/>
  <c r="AS231" i="2"/>
  <c r="AS79" i="2"/>
  <c r="AS98" i="2"/>
  <c r="AS22" i="2"/>
  <c r="AS192" i="2"/>
  <c r="AS178" i="2"/>
  <c r="AS162" i="2"/>
  <c r="AS47" i="2"/>
  <c r="AS85" i="2"/>
  <c r="AS288" i="2"/>
  <c r="AS295" i="2"/>
  <c r="AS240" i="2"/>
  <c r="AS292" i="2"/>
  <c r="AS9" i="2"/>
  <c r="AS218" i="2"/>
  <c r="AS187" i="2"/>
  <c r="AS182" i="2"/>
  <c r="AS210" i="2"/>
  <c r="AS41" i="2"/>
  <c r="AS26" i="2"/>
  <c r="N76" i="2"/>
  <c r="O115" i="2"/>
  <c r="N274" i="2"/>
  <c r="O290" i="2"/>
  <c r="N79" i="2"/>
  <c r="N295" i="2"/>
  <c r="R243" i="2"/>
  <c r="AT243" i="2" s="1"/>
  <c r="O63" i="2"/>
  <c r="O24" i="2"/>
  <c r="N22" i="2"/>
  <c r="O272" i="2"/>
  <c r="O274" i="2"/>
  <c r="O224" i="2"/>
  <c r="O30" i="2"/>
  <c r="O304" i="2"/>
  <c r="N12" i="2"/>
  <c r="O12" i="2"/>
  <c r="N297" i="2"/>
  <c r="N78" i="2"/>
  <c r="O100" i="2"/>
  <c r="N301" i="2"/>
  <c r="O192" i="2"/>
  <c r="N310" i="2"/>
  <c r="N105" i="2"/>
  <c r="N285" i="2"/>
  <c r="O78" i="2"/>
  <c r="N47" i="2"/>
  <c r="O164" i="2"/>
  <c r="O119" i="2"/>
  <c r="N67" i="2"/>
  <c r="O98" i="2"/>
  <c r="N180" i="2"/>
  <c r="O150" i="2"/>
  <c r="N244" i="2"/>
  <c r="O105" i="2"/>
  <c r="N306" i="2"/>
  <c r="O161" i="2"/>
  <c r="N151" i="2"/>
  <c r="N160" i="2"/>
  <c r="N170" i="2"/>
  <c r="O77" i="2"/>
  <c r="N294" i="2"/>
  <c r="O94" i="2"/>
  <c r="O18" i="2"/>
  <c r="O64" i="2"/>
  <c r="O79" i="2"/>
  <c r="N77" i="2"/>
  <c r="N147" i="2"/>
  <c r="O158" i="2"/>
  <c r="O71" i="2"/>
  <c r="O81" i="2"/>
  <c r="N152" i="2"/>
  <c r="O65" i="2"/>
  <c r="N18" i="2"/>
  <c r="O149" i="2"/>
  <c r="N298" i="2"/>
  <c r="O20" i="2"/>
  <c r="N80" i="2"/>
  <c r="N107" i="2"/>
  <c r="O68" i="2"/>
  <c r="O60" i="2"/>
  <c r="O310" i="2"/>
  <c r="N313" i="2"/>
  <c r="O255" i="2"/>
  <c r="N312" i="2"/>
  <c r="O107" i="2"/>
  <c r="N245" i="2"/>
  <c r="O240" i="2"/>
  <c r="N54" i="2"/>
  <c r="N97" i="2"/>
  <c r="O286" i="2"/>
  <c r="N292" i="2"/>
  <c r="O113" i="2"/>
  <c r="O283" i="2"/>
  <c r="N52" i="2"/>
  <c r="O285" i="2"/>
  <c r="N194" i="2"/>
  <c r="O187" i="2"/>
  <c r="O97" i="2"/>
  <c r="O288" i="2"/>
  <c r="N115" i="2"/>
  <c r="N212" i="2"/>
  <c r="O57" i="2"/>
  <c r="O292" i="2"/>
  <c r="O302" i="2"/>
  <c r="O27" i="2"/>
  <c r="O289" i="2"/>
  <c r="N290" i="2"/>
  <c r="N286" i="2"/>
  <c r="O53" i="2"/>
  <c r="N113" i="2"/>
  <c r="O67" i="2"/>
  <c r="N11" i="2"/>
  <c r="O59" i="2"/>
  <c r="N61" i="2"/>
  <c r="N71" i="2"/>
  <c r="O145" i="2"/>
  <c r="O152" i="2"/>
  <c r="N148" i="2"/>
  <c r="N402" i="2"/>
  <c r="N171" i="2"/>
  <c r="O46" i="2"/>
  <c r="N30" i="2"/>
  <c r="O41" i="2"/>
  <c r="N438" i="2"/>
  <c r="O25" i="2"/>
  <c r="N46" i="2"/>
  <c r="O11" i="2"/>
  <c r="N34" i="2"/>
  <c r="O104" i="2"/>
  <c r="O58" i="2"/>
  <c r="N58" i="2"/>
  <c r="O185" i="2"/>
  <c r="O189" i="2"/>
  <c r="N178" i="2"/>
  <c r="N185" i="2"/>
  <c r="O173" i="2"/>
  <c r="N41" i="2"/>
  <c r="O306" i="2"/>
  <c r="O83" i="2"/>
  <c r="N26" i="2"/>
  <c r="O159" i="2"/>
  <c r="O62" i="2"/>
  <c r="O61" i="2"/>
  <c r="O202" i="2"/>
  <c r="O50" i="2"/>
  <c r="N203" i="2"/>
  <c r="O191" i="2"/>
  <c r="O10" i="2"/>
  <c r="N9" i="2"/>
  <c r="O9" i="2"/>
  <c r="N27" i="2"/>
  <c r="O473" i="2"/>
  <c r="O177" i="2"/>
  <c r="O451" i="2"/>
  <c r="N193" i="2"/>
  <c r="O47" i="2"/>
  <c r="N23" i="2"/>
  <c r="O186" i="2"/>
  <c r="O76" i="2"/>
  <c r="N14" i="2"/>
  <c r="O194" i="2"/>
  <c r="O14" i="2"/>
  <c r="N224" i="2"/>
  <c r="N272" i="2"/>
  <c r="N85" i="2"/>
  <c r="N192" i="2"/>
  <c r="O182" i="2"/>
  <c r="O301" i="2"/>
  <c r="O203" i="2"/>
  <c r="O156" i="2"/>
  <c r="N251" i="2"/>
  <c r="N64" i="2"/>
  <c r="N159" i="2"/>
  <c r="N187" i="2"/>
  <c r="N162" i="2"/>
  <c r="O56" i="2"/>
  <c r="O118" i="2"/>
  <c r="N118" i="2"/>
  <c r="O244" i="2"/>
  <c r="N150" i="2"/>
  <c r="N37" i="2"/>
  <c r="N63" i="2"/>
  <c r="O23" i="2"/>
  <c r="N98" i="2"/>
  <c r="O108" i="2"/>
  <c r="O35" i="2"/>
  <c r="O85" i="2"/>
  <c r="O160" i="2"/>
  <c r="N231" i="2"/>
  <c r="N314" i="2"/>
  <c r="O298" i="2"/>
  <c r="N94" i="2"/>
  <c r="O31" i="2"/>
  <c r="O37" i="2"/>
  <c r="N20" i="2"/>
  <c r="O22" i="2"/>
  <c r="N149" i="2"/>
  <c r="O147" i="2"/>
  <c r="O297" i="2"/>
  <c r="N156" i="2"/>
  <c r="O254" i="2"/>
  <c r="O80" i="2"/>
  <c r="N104" i="2"/>
  <c r="O210" i="2"/>
  <c r="O162" i="2"/>
  <c r="N161" i="2"/>
  <c r="N68" i="2"/>
  <c r="O52" i="2"/>
  <c r="O311" i="2"/>
  <c r="N69" i="2"/>
  <c r="N283" i="2"/>
  <c r="O179" i="2"/>
  <c r="N202" i="2"/>
  <c r="N473" i="2"/>
  <c r="O184" i="2"/>
  <c r="O231" i="2"/>
  <c r="N291" i="2"/>
  <c r="O69" i="2"/>
  <c r="N50" i="2"/>
  <c r="O180" i="2"/>
  <c r="N179" i="2"/>
  <c r="O151" i="2"/>
  <c r="O245" i="2"/>
  <c r="N240" i="2"/>
  <c r="N210" i="2"/>
  <c r="O54" i="2"/>
  <c r="O120" i="2"/>
  <c r="N120" i="2"/>
  <c r="N53" i="2"/>
  <c r="N289" i="2"/>
  <c r="N266" i="2"/>
  <c r="O266" i="2"/>
  <c r="N163" i="2"/>
  <c r="N62" i="2"/>
  <c r="N302" i="2"/>
  <c r="O212" i="2"/>
  <c r="O178" i="2"/>
  <c r="N59" i="2"/>
  <c r="O148" i="2"/>
  <c r="N145" i="2"/>
  <c r="O265" i="2"/>
  <c r="O36" i="2"/>
  <c r="N36" i="2"/>
  <c r="O34" i="2"/>
  <c r="O444" i="2"/>
  <c r="N451" i="2"/>
  <c r="O305" i="2"/>
  <c r="N83" i="2"/>
  <c r="N173" i="2"/>
  <c r="O193" i="2"/>
  <c r="O163" i="2"/>
  <c r="N65" i="2"/>
  <c r="N81" i="2"/>
  <c r="N177" i="2"/>
  <c r="O170" i="2"/>
  <c r="N10" i="2"/>
  <c r="O26" i="2"/>
  <c r="N242" i="2"/>
  <c r="N186" i="2"/>
  <c r="O354" i="2"/>
  <c r="O174" i="2"/>
  <c r="N182" i="2"/>
  <c r="O259" i="2"/>
  <c r="N218" i="2"/>
  <c r="O218" i="2"/>
  <c r="N259" i="2"/>
  <c r="N174" i="2"/>
  <c r="O171" i="2"/>
  <c r="N265" i="2"/>
  <c r="O258" i="2"/>
  <c r="N303" i="2"/>
  <c r="O313" i="2"/>
  <c r="O303" i="2"/>
  <c r="N288" i="2"/>
  <c r="N309" i="2"/>
  <c r="O291" i="2"/>
  <c r="N311" i="2"/>
  <c r="O309" i="2"/>
  <c r="O294" i="2"/>
  <c r="N255" i="2"/>
  <c r="N258" i="2"/>
  <c r="O251" i="2"/>
  <c r="N444" i="2"/>
  <c r="O312" i="2"/>
  <c r="O438" i="2"/>
  <c r="N305" i="2"/>
  <c r="O402" i="2"/>
  <c r="N352" i="2"/>
  <c r="N329" i="2"/>
  <c r="O263" i="2"/>
  <c r="N254" i="2"/>
  <c r="O350" i="2"/>
  <c r="N354" i="2"/>
  <c r="N384" i="2"/>
  <c r="N353" i="2"/>
  <c r="O352" i="2"/>
  <c r="O329" i="2"/>
  <c r="O314" i="2"/>
  <c r="O242" i="2"/>
  <c r="O384" i="2"/>
  <c r="O353" i="2"/>
  <c r="N350" i="2"/>
  <c r="AT450" i="2" l="1"/>
  <c r="AT442" i="2"/>
  <c r="AT459" i="2"/>
  <c r="AT470" i="2"/>
  <c r="AT466" i="2"/>
  <c r="AT116" i="2"/>
  <c r="AT464" i="2"/>
  <c r="AT448" i="2"/>
  <c r="R315" i="2"/>
  <c r="AT315" i="2" s="1"/>
  <c r="N315" i="2"/>
  <c r="N300" i="2"/>
  <c r="N308" i="2"/>
  <c r="O300" i="2"/>
  <c r="O308" i="2"/>
  <c r="O318" i="2"/>
  <c r="N121" i="2"/>
  <c r="R176" i="2"/>
  <c r="AT176" i="2" s="1"/>
  <c r="N176" i="2"/>
  <c r="N56" i="2"/>
  <c r="R31" i="2"/>
  <c r="AT31" i="2" s="1"/>
  <c r="N31" i="2"/>
  <c r="R35" i="2"/>
  <c r="AT35" i="2" s="1"/>
  <c r="N35" i="2"/>
  <c r="R92" i="2"/>
  <c r="AT92" i="2" s="1"/>
  <c r="O92" i="2"/>
  <c r="R458" i="2"/>
  <c r="AT458" i="2" s="1"/>
  <c r="O458" i="2"/>
  <c r="R73" i="2"/>
  <c r="AT73" i="2" s="1"/>
  <c r="O73" i="2"/>
  <c r="R299" i="2"/>
  <c r="AT299" i="2" s="1"/>
  <c r="N299" i="2"/>
  <c r="R253" i="2"/>
  <c r="AT253" i="2" s="1"/>
  <c r="O253" i="2"/>
  <c r="R191" i="2"/>
  <c r="AT191" i="2" s="1"/>
  <c r="N191" i="2"/>
  <c r="R183" i="2"/>
  <c r="AT183" i="2" s="1"/>
  <c r="O183" i="2"/>
  <c r="R57" i="2"/>
  <c r="AT57" i="2" s="1"/>
  <c r="N57" i="2"/>
  <c r="R190" i="2"/>
  <c r="AT190" i="2" s="1"/>
  <c r="O190" i="2"/>
  <c r="O146" i="2"/>
  <c r="N96" i="2"/>
  <c r="N60" i="2"/>
  <c r="R15" i="2"/>
  <c r="AT15" i="2" s="1"/>
  <c r="O15" i="2"/>
  <c r="N100" i="2"/>
  <c r="R307" i="2"/>
  <c r="AT307" i="2" s="1"/>
  <c r="O307" i="2"/>
  <c r="V439" i="2"/>
  <c r="AT439" i="2" s="1"/>
  <c r="V135" i="2"/>
  <c r="AT135" i="2" s="1"/>
  <c r="V167" i="2"/>
  <c r="AT167" i="2" s="1"/>
  <c r="V195" i="2"/>
  <c r="AT195" i="2" s="1"/>
  <c r="V207" i="2"/>
  <c r="AT207" i="2" s="1"/>
  <c r="V215" i="2"/>
  <c r="AT215" i="2" s="1"/>
  <c r="V223" i="2"/>
  <c r="AT223" i="2" s="1"/>
  <c r="V239" i="2"/>
  <c r="AT239" i="2" s="1"/>
  <c r="V247" i="2"/>
  <c r="AT247" i="2" s="1"/>
  <c r="V271" i="2"/>
  <c r="AT271" i="2" s="1"/>
  <c r="V279" i="2"/>
  <c r="AT279" i="2" s="1"/>
  <c r="V319" i="2"/>
  <c r="AT319" i="2" s="1"/>
  <c r="V327" i="2"/>
  <c r="AT327" i="2" s="1"/>
  <c r="V335" i="2"/>
  <c r="AT335" i="2" s="1"/>
  <c r="V343" i="2"/>
  <c r="AT343" i="2" s="1"/>
  <c r="V359" i="2"/>
  <c r="AT359" i="2" s="1"/>
  <c r="V367" i="2"/>
  <c r="AT367" i="2" s="1"/>
  <c r="V375" i="2"/>
  <c r="AT375" i="2" s="1"/>
  <c r="V383" i="2"/>
  <c r="AT383" i="2" s="1"/>
  <c r="V391" i="2"/>
  <c r="AT391" i="2" s="1"/>
  <c r="V399" i="2"/>
  <c r="V407" i="2"/>
  <c r="AT407" i="2" s="1"/>
  <c r="V423" i="2"/>
  <c r="AT423" i="2" s="1"/>
  <c r="V449" i="2"/>
  <c r="AT449" i="2" s="1"/>
  <c r="V457" i="2"/>
  <c r="AT457" i="2" s="1"/>
  <c r="V21" i="2"/>
  <c r="AT21" i="2" s="1"/>
  <c r="V45" i="2"/>
  <c r="AT45" i="2" s="1"/>
  <c r="V95" i="2"/>
  <c r="V139" i="2"/>
  <c r="AT139" i="2" s="1"/>
  <c r="V441" i="2"/>
  <c r="V89" i="2"/>
  <c r="AT89" i="2" s="1"/>
  <c r="V19" i="2"/>
  <c r="AT19" i="2" s="1"/>
  <c r="V197" i="2"/>
  <c r="AT197" i="2" s="1"/>
  <c r="V213" i="2"/>
  <c r="AT213" i="2" s="1"/>
  <c r="V229" i="2"/>
  <c r="V269" i="2"/>
  <c r="AT269" i="2" s="1"/>
  <c r="V325" i="2"/>
  <c r="AT325" i="2" s="1"/>
  <c r="V341" i="2"/>
  <c r="AT341" i="2" s="1"/>
  <c r="V357" i="2"/>
  <c r="AT357" i="2" s="1"/>
  <c r="V389" i="2"/>
  <c r="AT389" i="2" s="1"/>
  <c r="V405" i="2"/>
  <c r="AT405" i="2" s="1"/>
  <c r="V226" i="2"/>
  <c r="AT226" i="2" s="1"/>
  <c r="V322" i="2"/>
  <c r="AT322" i="2" s="1"/>
  <c r="V342" i="2"/>
  <c r="AT342" i="2" s="1"/>
  <c r="V358" i="2"/>
  <c r="AT358" i="2" s="1"/>
  <c r="V374" i="2"/>
  <c r="AT374" i="2" s="1"/>
  <c r="V390" i="2"/>
  <c r="AT390" i="2" s="1"/>
  <c r="V430" i="2"/>
  <c r="AT430" i="2" s="1"/>
  <c r="V51" i="2"/>
  <c r="AT51" i="2" s="1"/>
  <c r="V217" i="2"/>
  <c r="AT217" i="2" s="1"/>
  <c r="V361" i="2"/>
  <c r="AT361" i="2" s="1"/>
  <c r="AH455" i="2"/>
  <c r="AT455" i="2" s="1"/>
  <c r="V7" i="2"/>
  <c r="AT7" i="2" s="1"/>
  <c r="V55" i="2"/>
  <c r="AT55" i="2" s="1"/>
  <c r="V87" i="2"/>
  <c r="AT87" i="2" s="1"/>
  <c r="V133" i="2"/>
  <c r="AT133" i="2" s="1"/>
  <c r="V165" i="2"/>
  <c r="AT165" i="2" s="1"/>
  <c r="AH468" i="2"/>
  <c r="AT468" i="2" s="1"/>
  <c r="V337" i="2"/>
  <c r="AT337" i="2" s="1"/>
  <c r="AT465" i="2"/>
  <c r="AT472" i="2"/>
  <c r="AT436" i="2"/>
  <c r="AT461" i="2"/>
  <c r="AT445" i="2"/>
  <c r="AT441" i="2"/>
  <c r="AT437" i="2"/>
  <c r="AT417" i="2"/>
  <c r="AT469" i="2"/>
  <c r="AT471" i="2"/>
  <c r="R381" i="2"/>
  <c r="N381" i="2"/>
  <c r="R103" i="2"/>
  <c r="AT103" i="2" s="1"/>
  <c r="O103" i="2"/>
  <c r="R399" i="2"/>
  <c r="N399" i="2"/>
  <c r="O144" i="2"/>
  <c r="R95" i="2"/>
  <c r="AT95" i="2" s="1"/>
  <c r="N95" i="2"/>
  <c r="R222" i="2"/>
  <c r="N222" i="2"/>
  <c r="N172" i="2"/>
  <c r="N216" i="2"/>
  <c r="R447" i="2"/>
  <c r="AT447" i="2" s="1"/>
  <c r="N447" i="2"/>
  <c r="N93" i="2"/>
  <c r="R229" i="2"/>
  <c r="N229" i="2"/>
  <c r="R432" i="2"/>
  <c r="AT432" i="2" s="1"/>
  <c r="O432" i="2"/>
  <c r="R263" i="2"/>
  <c r="AT263" i="2" s="1"/>
  <c r="N263" i="2"/>
  <c r="N270" i="2"/>
  <c r="R317" i="2"/>
  <c r="AT317" i="2" s="1"/>
  <c r="O317" i="2"/>
  <c r="N184" i="2"/>
  <c r="R434" i="2"/>
  <c r="AT434" i="2" s="1"/>
  <c r="O434" i="2"/>
  <c r="N108" i="2"/>
  <c r="R188" i="2"/>
  <c r="AT188" i="2" s="1"/>
  <c r="N188" i="2"/>
  <c r="R40" i="2"/>
  <c r="AT40" i="2" s="1"/>
  <c r="O40" i="2"/>
  <c r="N189" i="2"/>
  <c r="R17" i="2"/>
  <c r="AT17" i="2" s="1"/>
  <c r="N17" i="2"/>
  <c r="R25" i="2"/>
  <c r="AT25" i="2" s="1"/>
  <c r="N25" i="2"/>
  <c r="N158" i="2"/>
  <c r="R295" i="2"/>
  <c r="AT295" i="2" s="1"/>
  <c r="O295" i="2"/>
  <c r="R164" i="2"/>
  <c r="AT164" i="2" s="1"/>
  <c r="N164" i="2"/>
  <c r="R119" i="2"/>
  <c r="AT119" i="2" s="1"/>
  <c r="N119" i="2"/>
  <c r="R75" i="2"/>
  <c r="AT75" i="2" s="1"/>
  <c r="O75" i="2"/>
  <c r="N304" i="2"/>
  <c r="R24" i="2"/>
  <c r="AT24" i="2" s="1"/>
  <c r="N24" i="2"/>
  <c r="R33" i="2"/>
  <c r="AT33" i="2" s="1"/>
  <c r="O33" i="2"/>
  <c r="N82" i="2"/>
  <c r="AS300" i="2"/>
  <c r="AS308" i="2"/>
  <c r="V131" i="2"/>
  <c r="AT131" i="2" s="1"/>
  <c r="V155" i="2"/>
  <c r="AT155" i="2" s="1"/>
  <c r="V199" i="2"/>
  <c r="AT199" i="2" s="1"/>
  <c r="V211" i="2"/>
  <c r="AT211" i="2" s="1"/>
  <c r="V219" i="2"/>
  <c r="AT219" i="2" s="1"/>
  <c r="V227" i="2"/>
  <c r="AT227" i="2" s="1"/>
  <c r="V235" i="2"/>
  <c r="AT235" i="2" s="1"/>
  <c r="V267" i="2"/>
  <c r="AT267" i="2" s="1"/>
  <c r="V275" i="2"/>
  <c r="AT275" i="2" s="1"/>
  <c r="V323" i="2"/>
  <c r="AT323" i="2" s="1"/>
  <c r="V331" i="2"/>
  <c r="AT331" i="2" s="1"/>
  <c r="V339" i="2"/>
  <c r="AT339" i="2" s="1"/>
  <c r="V355" i="2"/>
  <c r="AT355" i="2" s="1"/>
  <c r="V363" i="2"/>
  <c r="AT363" i="2" s="1"/>
  <c r="V371" i="2"/>
  <c r="AT371" i="2" s="1"/>
  <c r="V379" i="2"/>
  <c r="AT379" i="2" s="1"/>
  <c r="V387" i="2"/>
  <c r="AT387" i="2" s="1"/>
  <c r="V395" i="2"/>
  <c r="AT395" i="2" s="1"/>
  <c r="V403" i="2"/>
  <c r="AT403" i="2" s="1"/>
  <c r="V411" i="2"/>
  <c r="AT411" i="2" s="1"/>
  <c r="V419" i="2"/>
  <c r="AT419" i="2" s="1"/>
  <c r="V427" i="2"/>
  <c r="AT427" i="2" s="1"/>
  <c r="V453" i="2"/>
  <c r="AT453" i="2" s="1"/>
  <c r="V112" i="2"/>
  <c r="V49" i="2"/>
  <c r="AT49" i="2" s="1"/>
  <c r="V123" i="2"/>
  <c r="AT123" i="2" s="1"/>
  <c r="V198" i="2"/>
  <c r="AT198" i="2" s="1"/>
  <c r="V221" i="2"/>
  <c r="AT221" i="2" s="1"/>
  <c r="V237" i="2"/>
  <c r="AT237" i="2" s="1"/>
  <c r="V277" i="2"/>
  <c r="AT277" i="2" s="1"/>
  <c r="V333" i="2"/>
  <c r="AT333" i="2" s="1"/>
  <c r="V381" i="2"/>
  <c r="V397" i="2"/>
  <c r="AT397" i="2" s="1"/>
  <c r="V421" i="2"/>
  <c r="AT421" i="2" s="1"/>
  <c r="V222" i="2"/>
  <c r="V234" i="2"/>
  <c r="AT234" i="2" s="1"/>
  <c r="V250" i="2"/>
  <c r="AT250" i="2" s="1"/>
  <c r="V330" i="2"/>
  <c r="AT330" i="2" s="1"/>
  <c r="V366" i="2"/>
  <c r="AT366" i="2" s="1"/>
  <c r="V382" i="2"/>
  <c r="AT382" i="2" s="1"/>
  <c r="V398" i="2"/>
  <c r="AT398" i="2" s="1"/>
  <c r="V406" i="2"/>
  <c r="AT406" i="2" s="1"/>
  <c r="V422" i="2"/>
  <c r="AT422" i="2" s="1"/>
  <c r="V109" i="2"/>
  <c r="AT109" i="2" s="1"/>
  <c r="V111" i="2"/>
  <c r="AT111" i="2" s="1"/>
  <c r="V201" i="2"/>
  <c r="V233" i="2"/>
  <c r="AT233" i="2" s="1"/>
  <c r="V273" i="2"/>
  <c r="AT273" i="2" s="1"/>
  <c r="V345" i="2"/>
  <c r="AT345" i="2" s="1"/>
  <c r="V393" i="2"/>
  <c r="AT393" i="2" s="1"/>
  <c r="AH446" i="2"/>
  <c r="AT446" i="2" s="1"/>
  <c r="V117" i="2"/>
  <c r="V225" i="2"/>
  <c r="AT225" i="2" s="1"/>
  <c r="V377" i="2"/>
  <c r="AT377" i="2" s="1"/>
  <c r="AT467" i="2"/>
  <c r="AT462" i="2"/>
  <c r="M416" i="2"/>
  <c r="AT416" i="2" s="1"/>
  <c r="AT456" i="2"/>
  <c r="M460" i="2"/>
  <c r="AT460" i="2" s="1"/>
  <c r="AT415" i="2"/>
  <c r="AT454" i="2"/>
  <c r="AT433" i="2"/>
  <c r="AT414" i="2"/>
  <c r="AT413" i="2"/>
  <c r="AT463" i="2"/>
  <c r="V321" i="2"/>
  <c r="AT321" i="2" s="1"/>
  <c r="V373" i="2"/>
  <c r="AT373" i="2" s="1"/>
  <c r="M408" i="2"/>
  <c r="AT408" i="2" s="1"/>
  <c r="V125" i="2"/>
  <c r="AT125" i="2" s="1"/>
  <c r="V435" i="2"/>
  <c r="AT435" i="2" s="1"/>
  <c r="R201" i="2"/>
  <c r="N201" i="2"/>
  <c r="O200" i="2"/>
  <c r="N440" i="2"/>
  <c r="N169" i="2"/>
  <c r="R112" i="2"/>
  <c r="N112" i="2"/>
  <c r="N296" i="2"/>
  <c r="R117" i="2"/>
  <c r="N117" i="2"/>
  <c r="N99" i="2"/>
  <c r="N241" i="2"/>
  <c r="R261" i="2"/>
  <c r="AT261" i="2" s="1"/>
  <c r="N261" i="2"/>
  <c r="N252" i="2"/>
  <c r="N452" i="2"/>
  <c r="N208" i="2"/>
  <c r="N154" i="2"/>
  <c r="V300" i="2"/>
  <c r="V308" i="2"/>
  <c r="R287" i="2"/>
  <c r="AT287" i="2" s="1"/>
  <c r="R431" i="2"/>
  <c r="AT431" i="2" s="1"/>
  <c r="R9" i="2"/>
  <c r="AT9" i="2" s="1"/>
  <c r="AT229" i="2" l="1"/>
  <c r="AT399" i="2"/>
  <c r="R310" i="2"/>
  <c r="AT310" i="2" s="1"/>
  <c r="R180" i="2"/>
  <c r="AT180" i="2" s="1"/>
  <c r="R147" i="2"/>
  <c r="AT147" i="2" s="1"/>
  <c r="R107" i="2"/>
  <c r="AT107" i="2" s="1"/>
  <c r="R54" i="2"/>
  <c r="AT54" i="2" s="1"/>
  <c r="R61" i="2"/>
  <c r="AT61" i="2" s="1"/>
  <c r="R438" i="2"/>
  <c r="AT438" i="2" s="1"/>
  <c r="R69" i="2"/>
  <c r="AT69" i="2" s="1"/>
  <c r="R303" i="2"/>
  <c r="AT303" i="2" s="1"/>
  <c r="R297" i="2"/>
  <c r="AT297" i="2" s="1"/>
  <c r="R14" i="2"/>
  <c r="AT14" i="2" s="1"/>
  <c r="R314" i="2"/>
  <c r="AT314" i="2" s="1"/>
  <c r="R384" i="2"/>
  <c r="AT384" i="2" s="1"/>
  <c r="R266" i="2"/>
  <c r="AT266" i="2" s="1"/>
  <c r="R58" i="2"/>
  <c r="AT58" i="2" s="1"/>
  <c r="R473" i="2"/>
  <c r="AT473" i="2" s="1"/>
  <c r="R36" i="2"/>
  <c r="AT36" i="2" s="1"/>
  <c r="R77" i="2"/>
  <c r="AT77" i="2" s="1"/>
  <c r="R27" i="2"/>
  <c r="AT27" i="2" s="1"/>
  <c r="R71" i="2"/>
  <c r="AT71" i="2" s="1"/>
  <c r="R272" i="2"/>
  <c r="AT272" i="2" s="1"/>
  <c r="R161" i="2"/>
  <c r="AT161" i="2" s="1"/>
  <c r="R156" i="2"/>
  <c r="AT156" i="2" s="1"/>
  <c r="R53" i="2"/>
  <c r="AT53" i="2" s="1"/>
  <c r="R254" i="2"/>
  <c r="AT254" i="2" s="1"/>
  <c r="R115" i="2"/>
  <c r="AT115" i="2" s="1"/>
  <c r="R98" i="2"/>
  <c r="AT98" i="2" s="1"/>
  <c r="R240" i="2"/>
  <c r="AT240" i="2" s="1"/>
  <c r="R59" i="2"/>
  <c r="AT59" i="2" s="1"/>
  <c r="R81" i="2"/>
  <c r="AT81" i="2" s="1"/>
  <c r="R10" i="2"/>
  <c r="AT10" i="2" s="1"/>
  <c r="R293" i="2"/>
  <c r="AT293" i="2" s="1"/>
  <c r="R326" i="2"/>
  <c r="AT326" i="2" s="1"/>
  <c r="R168" i="2"/>
  <c r="AT168" i="2" s="1"/>
  <c r="R351" i="2"/>
  <c r="AT351" i="2" s="1"/>
  <c r="R93" i="2"/>
  <c r="AT93" i="2" s="1"/>
  <c r="AT222" i="2"/>
  <c r="R144" i="2"/>
  <c r="AT144" i="2" s="1"/>
  <c r="AT381" i="2"/>
  <c r="R78" i="2"/>
  <c r="AT78" i="2" s="1"/>
  <c r="R285" i="2"/>
  <c r="AT285" i="2" s="1"/>
  <c r="R67" i="2"/>
  <c r="AT67" i="2" s="1"/>
  <c r="R160" i="2"/>
  <c r="AT160" i="2" s="1"/>
  <c r="R152" i="2"/>
  <c r="AT152" i="2" s="1"/>
  <c r="R245" i="2"/>
  <c r="AT245" i="2" s="1"/>
  <c r="R52" i="2"/>
  <c r="AT52" i="2" s="1"/>
  <c r="R148" i="2"/>
  <c r="AT148" i="2" s="1"/>
  <c r="R178" i="2"/>
  <c r="AT178" i="2" s="1"/>
  <c r="R85" i="2"/>
  <c r="AT85" i="2" s="1"/>
  <c r="R231" i="2"/>
  <c r="AT231" i="2" s="1"/>
  <c r="R120" i="2"/>
  <c r="AT120" i="2" s="1"/>
  <c r="R218" i="2"/>
  <c r="AT218" i="2" s="1"/>
  <c r="R309" i="2"/>
  <c r="AT309" i="2" s="1"/>
  <c r="R353" i="2"/>
  <c r="AT353" i="2" s="1"/>
  <c r="R12" i="2"/>
  <c r="AT12" i="2" s="1"/>
  <c r="R301" i="2"/>
  <c r="AT301" i="2" s="1"/>
  <c r="R244" i="2"/>
  <c r="AT244" i="2" s="1"/>
  <c r="R151" i="2"/>
  <c r="AT151" i="2" s="1"/>
  <c r="R294" i="2"/>
  <c r="AT294" i="2" s="1"/>
  <c r="R80" i="2"/>
  <c r="AT80" i="2" s="1"/>
  <c r="R312" i="2"/>
  <c r="AT312" i="2" s="1"/>
  <c r="R292" i="2"/>
  <c r="AT292" i="2" s="1"/>
  <c r="R212" i="2"/>
  <c r="AT212" i="2" s="1"/>
  <c r="R402" i="2"/>
  <c r="AT402" i="2" s="1"/>
  <c r="R34" i="2"/>
  <c r="AT34" i="2" s="1"/>
  <c r="R203" i="2"/>
  <c r="AT203" i="2" s="1"/>
  <c r="R23" i="2"/>
  <c r="AT23" i="2" s="1"/>
  <c r="R251" i="2"/>
  <c r="AT251" i="2" s="1"/>
  <c r="R37" i="2"/>
  <c r="AT37" i="2" s="1"/>
  <c r="R291" i="2"/>
  <c r="AT291" i="2" s="1"/>
  <c r="R352" i="2"/>
  <c r="AT352" i="2" s="1"/>
  <c r="R18" i="2"/>
  <c r="AT18" i="2" s="1"/>
  <c r="R210" i="2"/>
  <c r="AT210" i="2" s="1"/>
  <c r="R258" i="2"/>
  <c r="AT258" i="2" s="1"/>
  <c r="R259" i="2"/>
  <c r="AT259" i="2" s="1"/>
  <c r="R185" i="2"/>
  <c r="AT185" i="2" s="1"/>
  <c r="R159" i="2"/>
  <c r="AT159" i="2" s="1"/>
  <c r="R444" i="2"/>
  <c r="AT444" i="2" s="1"/>
  <c r="R62" i="2"/>
  <c r="AT62" i="2" s="1"/>
  <c r="R311" i="2"/>
  <c r="AT311" i="2" s="1"/>
  <c r="R286" i="2"/>
  <c r="AT286" i="2" s="1"/>
  <c r="R41" i="2"/>
  <c r="AT41" i="2" s="1"/>
  <c r="R224" i="2"/>
  <c r="AT224" i="2" s="1"/>
  <c r="R150" i="2"/>
  <c r="AT150" i="2" s="1"/>
  <c r="R149" i="2"/>
  <c r="AT149" i="2" s="1"/>
  <c r="R145" i="2"/>
  <c r="AT145" i="2" s="1"/>
  <c r="R354" i="2"/>
  <c r="AT354" i="2" s="1"/>
  <c r="R192" i="2"/>
  <c r="AT192" i="2" s="1"/>
  <c r="R94" i="2"/>
  <c r="AT94" i="2" s="1"/>
  <c r="R50" i="2"/>
  <c r="AT50" i="2" s="1"/>
  <c r="R302" i="2"/>
  <c r="AT302" i="2" s="1"/>
  <c r="R83" i="2"/>
  <c r="AT83" i="2" s="1"/>
  <c r="R290" i="2"/>
  <c r="AT290" i="2" s="1"/>
  <c r="R30" i="2"/>
  <c r="AT30" i="2" s="1"/>
  <c r="R64" i="2"/>
  <c r="AT64" i="2" s="1"/>
  <c r="R289" i="2"/>
  <c r="AT289" i="2" s="1"/>
  <c r="R177" i="2"/>
  <c r="AT177" i="2" s="1"/>
  <c r="R255" i="2"/>
  <c r="AT255" i="2" s="1"/>
  <c r="R79" i="2"/>
  <c r="AT79" i="2" s="1"/>
  <c r="R68" i="2"/>
  <c r="AT68" i="2" s="1"/>
  <c r="R202" i="2"/>
  <c r="AT202" i="2" s="1"/>
  <c r="R274" i="2"/>
  <c r="AT274" i="2" s="1"/>
  <c r="R174" i="2"/>
  <c r="AT174" i="2" s="1"/>
  <c r="R91" i="2"/>
  <c r="AT91" i="2" s="1"/>
  <c r="R157" i="2"/>
  <c r="AT157" i="2" s="1"/>
  <c r="R347" i="2"/>
  <c r="AT347" i="2" s="1"/>
  <c r="R175" i="2"/>
  <c r="AT175" i="2" s="1"/>
  <c r="R143" i="2"/>
  <c r="AT143" i="2" s="1"/>
  <c r="R257" i="2"/>
  <c r="AT257" i="2" s="1"/>
  <c r="R181" i="2"/>
  <c r="AT181" i="2" s="1"/>
  <c r="R256" i="2"/>
  <c r="AT256" i="2" s="1"/>
  <c r="R284" i="2"/>
  <c r="AT284" i="2" s="1"/>
  <c r="R154" i="2"/>
  <c r="AT154" i="2" s="1"/>
  <c r="R208" i="2"/>
  <c r="AT208" i="2" s="1"/>
  <c r="R452" i="2"/>
  <c r="AT452" i="2" s="1"/>
  <c r="R252" i="2"/>
  <c r="AT252" i="2" s="1"/>
  <c r="R241" i="2"/>
  <c r="AT241" i="2" s="1"/>
  <c r="R99" i="2"/>
  <c r="AT99" i="2" s="1"/>
  <c r="AT117" i="2"/>
  <c r="R296" i="2"/>
  <c r="AT296" i="2" s="1"/>
  <c r="AT112" i="2"/>
  <c r="R169" i="2"/>
  <c r="AT169" i="2" s="1"/>
  <c r="R440" i="2"/>
  <c r="AT440" i="2" s="1"/>
  <c r="R200" i="2"/>
  <c r="AT200" i="2" s="1"/>
  <c r="AT201" i="2"/>
  <c r="R82" i="2"/>
  <c r="AT82" i="2" s="1"/>
  <c r="R304" i="2"/>
  <c r="AT304" i="2" s="1"/>
  <c r="R158" i="2"/>
  <c r="AT158" i="2" s="1"/>
  <c r="R189" i="2"/>
  <c r="AT189" i="2" s="1"/>
  <c r="R108" i="2"/>
  <c r="AT108" i="2" s="1"/>
  <c r="R184" i="2"/>
  <c r="AT184" i="2" s="1"/>
  <c r="R270" i="2"/>
  <c r="AT270" i="2" s="1"/>
  <c r="R100" i="2"/>
  <c r="AT100" i="2" s="1"/>
  <c r="R60" i="2"/>
  <c r="AT60" i="2" s="1"/>
  <c r="R96" i="2"/>
  <c r="AT96" i="2" s="1"/>
  <c r="R146" i="2"/>
  <c r="AT146" i="2" s="1"/>
  <c r="R56" i="2"/>
  <c r="AT56" i="2" s="1"/>
  <c r="R121" i="2"/>
  <c r="AT121" i="2" s="1"/>
  <c r="R318" i="2"/>
  <c r="AT318" i="2" s="1"/>
  <c r="R47" i="2"/>
  <c r="AT47" i="2" s="1"/>
  <c r="R242" i="2"/>
  <c r="AT242" i="2" s="1"/>
  <c r="R329" i="2"/>
  <c r="AT329" i="2" s="1"/>
  <c r="R22" i="2"/>
  <c r="AT22" i="2" s="1"/>
  <c r="R105" i="2"/>
  <c r="AT105" i="2" s="1"/>
  <c r="R306" i="2"/>
  <c r="AT306" i="2" s="1"/>
  <c r="R170" i="2"/>
  <c r="AT170" i="2" s="1"/>
  <c r="R298" i="2"/>
  <c r="AT298" i="2" s="1"/>
  <c r="R313" i="2"/>
  <c r="AT313" i="2" s="1"/>
  <c r="R97" i="2"/>
  <c r="AT97" i="2" s="1"/>
  <c r="R194" i="2"/>
  <c r="AT194" i="2" s="1"/>
  <c r="R11" i="2"/>
  <c r="AT11" i="2" s="1"/>
  <c r="R171" i="2"/>
  <c r="AT171" i="2" s="1"/>
  <c r="R26" i="2"/>
  <c r="AT26" i="2" s="1"/>
  <c r="R193" i="2"/>
  <c r="AT193" i="2" s="1"/>
  <c r="R162" i="2"/>
  <c r="AT162" i="2" s="1"/>
  <c r="R163" i="2"/>
  <c r="AT163" i="2" s="1"/>
  <c r="R179" i="2"/>
  <c r="AT179" i="2" s="1"/>
  <c r="R118" i="2"/>
  <c r="AT118" i="2" s="1"/>
  <c r="R305" i="2"/>
  <c r="AT305" i="2" s="1"/>
  <c r="R265" i="2"/>
  <c r="AT265" i="2" s="1"/>
  <c r="R182" i="2"/>
  <c r="AT182" i="2" s="1"/>
  <c r="R46" i="2"/>
  <c r="AT46" i="2" s="1"/>
  <c r="R113" i="2"/>
  <c r="AT113" i="2" s="1"/>
  <c r="R187" i="2"/>
  <c r="AT187" i="2" s="1"/>
  <c r="R20" i="2"/>
  <c r="AT20" i="2" s="1"/>
  <c r="R173" i="2"/>
  <c r="AT173" i="2" s="1"/>
  <c r="R350" i="2"/>
  <c r="AT350" i="2" s="1"/>
  <c r="R63" i="2"/>
  <c r="AT63" i="2" s="1"/>
  <c r="R451" i="2"/>
  <c r="AT451" i="2" s="1"/>
  <c r="R288" i="2"/>
  <c r="AT288" i="2" s="1"/>
  <c r="R104" i="2"/>
  <c r="AT104" i="2" s="1"/>
  <c r="R283" i="2"/>
  <c r="AT283" i="2" s="1"/>
  <c r="R65" i="2"/>
  <c r="AT65" i="2" s="1"/>
  <c r="R76" i="2"/>
  <c r="AT76" i="2" s="1"/>
  <c r="R186" i="2"/>
  <c r="AT186" i="2" s="1"/>
  <c r="R249" i="2"/>
  <c r="AT249" i="2" s="1"/>
  <c r="R264" i="2"/>
  <c r="AT264" i="2" s="1"/>
  <c r="R238" i="2"/>
  <c r="AT238" i="2" s="1"/>
  <c r="R349" i="2"/>
  <c r="AT349" i="2" s="1"/>
  <c r="R106" i="2"/>
  <c r="AT106" i="2" s="1"/>
  <c r="R281" i="2"/>
  <c r="AT281" i="2" s="1"/>
  <c r="R216" i="2"/>
  <c r="AT216" i="2" s="1"/>
  <c r="R172" i="2"/>
  <c r="AT172" i="2" s="1"/>
  <c r="R300" i="2"/>
  <c r="AT300" i="2" s="1"/>
  <c r="R308" i="2"/>
  <c r="AT308" i="2" s="1"/>
  <c r="AT474" i="1" l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E474" i="1"/>
  <c r="F474" i="1"/>
  <c r="G474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E475" i="1"/>
  <c r="F475" i="1"/>
  <c r="G475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O475" i="1"/>
  <c r="AP475" i="1"/>
  <c r="AQ475" i="1"/>
  <c r="AR475" i="1"/>
  <c r="AS475" i="1"/>
  <c r="E476" i="1"/>
  <c r="F476" i="1"/>
  <c r="G476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E477" i="1"/>
  <c r="F477" i="1"/>
  <c r="G477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E478" i="1"/>
  <c r="F478" i="1"/>
  <c r="G478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E479" i="1"/>
  <c r="F479" i="1"/>
  <c r="G479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E480" i="1"/>
  <c r="F480" i="1"/>
  <c r="G480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O480" i="1"/>
  <c r="AP480" i="1"/>
  <c r="AQ480" i="1"/>
  <c r="AR480" i="1"/>
  <c r="AS480" i="1"/>
  <c r="E481" i="1"/>
  <c r="F481" i="1"/>
  <c r="G481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E482" i="1"/>
  <c r="F482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E483" i="1"/>
  <c r="F483" i="1"/>
  <c r="G483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E484" i="1"/>
  <c r="F484" i="1"/>
  <c r="G484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E485" i="1"/>
  <c r="F485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AG485" i="1"/>
  <c r="AH485" i="1"/>
  <c r="AI485" i="1"/>
  <c r="AJ485" i="1"/>
  <c r="AK485" i="1"/>
  <c r="AL485" i="1"/>
  <c r="AM485" i="1"/>
  <c r="AN485" i="1"/>
  <c r="AO485" i="1"/>
  <c r="AP485" i="1"/>
  <c r="AQ485" i="1"/>
  <c r="AR485" i="1"/>
  <c r="AS485" i="1"/>
  <c r="E486" i="1"/>
  <c r="F486" i="1"/>
  <c r="G486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AG486" i="1"/>
  <c r="AH486" i="1"/>
  <c r="AI486" i="1"/>
  <c r="AJ486" i="1"/>
  <c r="AK486" i="1"/>
  <c r="AL486" i="1"/>
  <c r="AM486" i="1"/>
  <c r="AN486" i="1"/>
  <c r="AO486" i="1"/>
  <c r="AP486" i="1"/>
  <c r="AQ486" i="1"/>
  <c r="AR486" i="1"/>
  <c r="AS486" i="1"/>
  <c r="E487" i="1"/>
  <c r="F487" i="1"/>
  <c r="G487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AG487" i="1"/>
  <c r="AH487" i="1"/>
  <c r="AI487" i="1"/>
  <c r="AJ487" i="1"/>
  <c r="AK487" i="1"/>
  <c r="AL487" i="1"/>
  <c r="AM487" i="1"/>
  <c r="AN487" i="1"/>
  <c r="AO487" i="1"/>
  <c r="AP487" i="1"/>
  <c r="AQ487" i="1"/>
  <c r="AR487" i="1"/>
  <c r="AS487" i="1"/>
  <c r="E488" i="1"/>
  <c r="F488" i="1"/>
  <c r="G488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AG488" i="1"/>
  <c r="AH488" i="1"/>
  <c r="AI488" i="1"/>
  <c r="AJ488" i="1"/>
  <c r="AK488" i="1"/>
  <c r="AL488" i="1"/>
  <c r="AM488" i="1"/>
  <c r="AN488" i="1"/>
  <c r="AO488" i="1"/>
  <c r="AP488" i="1"/>
  <c r="AQ488" i="1"/>
  <c r="AR488" i="1"/>
  <c r="AS488" i="1"/>
  <c r="E489" i="1"/>
  <c r="F489" i="1"/>
  <c r="G489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AG489" i="1"/>
  <c r="AH489" i="1"/>
  <c r="AI489" i="1"/>
  <c r="AJ489" i="1"/>
  <c r="AK489" i="1"/>
  <c r="AL489" i="1"/>
  <c r="AM489" i="1"/>
  <c r="AN489" i="1"/>
  <c r="AO489" i="1"/>
  <c r="AP489" i="1"/>
  <c r="AQ489" i="1"/>
  <c r="AR489" i="1"/>
  <c r="AS489" i="1"/>
  <c r="E490" i="1"/>
  <c r="F490" i="1"/>
  <c r="G490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AG490" i="1"/>
  <c r="AH490" i="1"/>
  <c r="AI490" i="1"/>
  <c r="AJ490" i="1"/>
  <c r="AK490" i="1"/>
  <c r="AL490" i="1"/>
  <c r="AM490" i="1"/>
  <c r="AN490" i="1"/>
  <c r="AO490" i="1"/>
  <c r="AP490" i="1"/>
  <c r="AQ490" i="1"/>
  <c r="AR490" i="1"/>
  <c r="AS490" i="1"/>
  <c r="E491" i="1"/>
  <c r="F491" i="1"/>
  <c r="G491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AG491" i="1"/>
  <c r="AH491" i="1"/>
  <c r="AI491" i="1"/>
  <c r="AJ491" i="1"/>
  <c r="AK491" i="1"/>
  <c r="AL491" i="1"/>
  <c r="AM491" i="1"/>
  <c r="AN491" i="1"/>
  <c r="AO491" i="1"/>
  <c r="AP491" i="1"/>
  <c r="AQ491" i="1"/>
  <c r="AR491" i="1"/>
  <c r="AS491" i="1"/>
  <c r="E492" i="1"/>
  <c r="F492" i="1"/>
  <c r="G492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AG492" i="1"/>
  <c r="AH492" i="1"/>
  <c r="AI492" i="1"/>
  <c r="AJ492" i="1"/>
  <c r="AK492" i="1"/>
  <c r="AL492" i="1"/>
  <c r="AM492" i="1"/>
  <c r="AN492" i="1"/>
  <c r="AO492" i="1"/>
  <c r="AP492" i="1"/>
  <c r="AQ492" i="1"/>
  <c r="AR492" i="1"/>
  <c r="AS492" i="1"/>
  <c r="E493" i="1"/>
  <c r="F493" i="1"/>
  <c r="G493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AG493" i="1"/>
  <c r="AH493" i="1"/>
  <c r="AI493" i="1"/>
  <c r="AJ493" i="1"/>
  <c r="AK493" i="1"/>
  <c r="AL493" i="1"/>
  <c r="AM493" i="1"/>
  <c r="AN493" i="1"/>
  <c r="AO493" i="1"/>
  <c r="AP493" i="1"/>
  <c r="AQ493" i="1"/>
  <c r="AR493" i="1"/>
  <c r="AS493" i="1"/>
  <c r="E494" i="1"/>
  <c r="F494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AG494" i="1"/>
  <c r="AH494" i="1"/>
  <c r="AI494" i="1"/>
  <c r="AJ494" i="1"/>
  <c r="AK494" i="1"/>
  <c r="AL494" i="1"/>
  <c r="AM494" i="1"/>
  <c r="AN494" i="1"/>
  <c r="AO494" i="1"/>
  <c r="AP494" i="1"/>
  <c r="AQ494" i="1"/>
  <c r="AR494" i="1"/>
  <c r="AS494" i="1"/>
  <c r="E495" i="1"/>
  <c r="F495" i="1"/>
  <c r="G495" i="1"/>
  <c r="H495" i="1"/>
  <c r="I495" i="1"/>
  <c r="J495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Z495" i="1"/>
  <c r="AA495" i="1"/>
  <c r="AB495" i="1"/>
  <c r="AC495" i="1"/>
  <c r="AD495" i="1"/>
  <c r="AE495" i="1"/>
  <c r="AF495" i="1"/>
  <c r="AG495" i="1"/>
  <c r="AH495" i="1"/>
  <c r="AI495" i="1"/>
  <c r="AJ495" i="1"/>
  <c r="AK495" i="1"/>
  <c r="AL495" i="1"/>
  <c r="AM495" i="1"/>
  <c r="AN495" i="1"/>
  <c r="AO495" i="1"/>
  <c r="AP495" i="1"/>
  <c r="AQ495" i="1"/>
  <c r="AR495" i="1"/>
  <c r="AS495" i="1"/>
  <c r="E496" i="1"/>
  <c r="F496" i="1"/>
  <c r="G496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AG496" i="1"/>
  <c r="AH496" i="1"/>
  <c r="AI496" i="1"/>
  <c r="AJ496" i="1"/>
  <c r="AK496" i="1"/>
  <c r="AL496" i="1"/>
  <c r="AM496" i="1"/>
  <c r="AN496" i="1"/>
  <c r="AO496" i="1"/>
  <c r="AP496" i="1"/>
  <c r="AQ496" i="1"/>
  <c r="AR496" i="1"/>
  <c r="AS496" i="1"/>
  <c r="E497" i="1"/>
  <c r="F497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AG497" i="1"/>
  <c r="AH497" i="1"/>
  <c r="AI497" i="1"/>
  <c r="AJ497" i="1"/>
  <c r="AK497" i="1"/>
  <c r="AL497" i="1"/>
  <c r="AM497" i="1"/>
  <c r="AN497" i="1"/>
  <c r="AO497" i="1"/>
  <c r="AP497" i="1"/>
  <c r="AQ497" i="1"/>
  <c r="AR497" i="1"/>
  <c r="AS497" i="1"/>
  <c r="E498" i="1"/>
  <c r="F498" i="1"/>
  <c r="G498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AG498" i="1"/>
  <c r="AH498" i="1"/>
  <c r="AI498" i="1"/>
  <c r="AJ498" i="1"/>
  <c r="AK498" i="1"/>
  <c r="AL498" i="1"/>
  <c r="AM498" i="1"/>
  <c r="AN498" i="1"/>
  <c r="AO498" i="1"/>
  <c r="AP498" i="1"/>
  <c r="AQ498" i="1"/>
  <c r="AR498" i="1"/>
  <c r="AS498" i="1"/>
  <c r="E499" i="1"/>
  <c r="F499" i="1"/>
  <c r="G499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AG499" i="1"/>
  <c r="AH499" i="1"/>
  <c r="AI499" i="1"/>
  <c r="AJ499" i="1"/>
  <c r="AK499" i="1"/>
  <c r="AL499" i="1"/>
  <c r="AM499" i="1"/>
  <c r="AN499" i="1"/>
  <c r="AO499" i="1"/>
  <c r="AP499" i="1"/>
  <c r="AQ499" i="1"/>
  <c r="AR499" i="1"/>
  <c r="AS499" i="1"/>
  <c r="E500" i="1"/>
  <c r="F500" i="1"/>
  <c r="G500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AG500" i="1"/>
  <c r="AH500" i="1"/>
  <c r="AI500" i="1"/>
  <c r="AJ500" i="1"/>
  <c r="AK500" i="1"/>
  <c r="AL500" i="1"/>
  <c r="AM500" i="1"/>
  <c r="AN500" i="1"/>
  <c r="AO500" i="1"/>
  <c r="AP500" i="1"/>
  <c r="AQ500" i="1"/>
  <c r="AR500" i="1"/>
  <c r="AS500" i="1"/>
  <c r="AS1" i="2" l="1"/>
  <c r="AR1" i="2"/>
  <c r="AQ1" i="2"/>
  <c r="AO1" i="2"/>
  <c r="AM1" i="2"/>
  <c r="AK1" i="2"/>
  <c r="AI1" i="2"/>
  <c r="AG1" i="2"/>
  <c r="AE1" i="2"/>
  <c r="AC1" i="2"/>
  <c r="AA1" i="2"/>
  <c r="Y1" i="2"/>
  <c r="W1" i="2"/>
  <c r="U1" i="2"/>
  <c r="S1" i="2"/>
  <c r="Q1" i="2"/>
  <c r="P1" i="2"/>
  <c r="N1" i="2"/>
  <c r="L1" i="2"/>
  <c r="J1" i="2"/>
  <c r="H1" i="2"/>
  <c r="F1" i="2"/>
  <c r="R1" i="2" l="1"/>
  <c r="T1" i="2"/>
  <c r="V1" i="2"/>
  <c r="X1" i="2"/>
  <c r="Z1" i="2"/>
  <c r="AB1" i="2"/>
  <c r="AD1" i="2"/>
  <c r="AF1" i="2"/>
  <c r="AH1" i="2"/>
  <c r="AJ1" i="2"/>
  <c r="AL1" i="2"/>
  <c r="AN1" i="2"/>
  <c r="AP1" i="2"/>
  <c r="O1" i="2"/>
  <c r="E1" i="2"/>
  <c r="G1" i="2"/>
  <c r="I1" i="2"/>
  <c r="K1" i="2"/>
  <c r="M1" i="2"/>
  <c r="A498" i="3" l="1"/>
  <c r="A497" i="3"/>
  <c r="A496" i="3"/>
  <c r="A495" i="3"/>
  <c r="A494" i="3"/>
  <c r="A493" i="3"/>
  <c r="A492" i="3"/>
  <c r="A491" i="3"/>
  <c r="A490" i="3"/>
  <c r="A489" i="3"/>
  <c r="A488" i="3"/>
  <c r="A487" i="3"/>
  <c r="A486" i="3"/>
  <c r="A485" i="3"/>
  <c r="A484" i="3"/>
  <c r="A483" i="3"/>
  <c r="A482" i="3"/>
  <c r="A481" i="3"/>
  <c r="A480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T5" i="2" l="1"/>
  <c r="AT1" i="2" s="1"/>
  <c r="A497" i="2" l="1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S498" i="2"/>
  <c r="AO498" i="2"/>
  <c r="AM498" i="2"/>
  <c r="AI498" i="2"/>
  <c r="AE498" i="2"/>
  <c r="AA498" i="2"/>
  <c r="W498" i="2"/>
  <c r="S498" i="2"/>
  <c r="Q498" i="2"/>
  <c r="O498" i="2"/>
  <c r="K498" i="2"/>
  <c r="I498" i="2"/>
  <c r="G498" i="2"/>
  <c r="E498" i="2"/>
  <c r="A5" i="2"/>
  <c r="F498" i="2" l="1"/>
  <c r="H498" i="2"/>
  <c r="J498" i="2"/>
  <c r="L498" i="2"/>
  <c r="N498" i="2"/>
  <c r="P498" i="2"/>
  <c r="T498" i="2"/>
  <c r="X498" i="2"/>
  <c r="AB498" i="2"/>
  <c r="AF498" i="2"/>
  <c r="AJ498" i="2"/>
  <c r="AL498" i="2"/>
  <c r="AP498" i="2"/>
  <c r="AR498" i="2"/>
  <c r="AH498" i="2" l="1"/>
  <c r="AD498" i="2"/>
  <c r="Z498" i="2"/>
  <c r="V498" i="2"/>
  <c r="R498" i="2"/>
  <c r="AQ498" i="2"/>
  <c r="AN498" i="2"/>
  <c r="M498" i="2"/>
  <c r="AK498" i="2"/>
  <c r="AT498" i="2" l="1"/>
  <c r="AU2" i="2" s="1"/>
  <c r="A500" i="1" l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S433" i="1" l="1"/>
  <c r="S433" i="3" s="1"/>
  <c r="Y435" i="1" l="1"/>
  <c r="Y435" i="3" s="1"/>
  <c r="AG435" i="1"/>
  <c r="AG435" i="3" s="1"/>
  <c r="Y436" i="1"/>
  <c r="Y436" i="3" s="1"/>
  <c r="Y438" i="1"/>
  <c r="Y438" i="3" s="1"/>
  <c r="Y440" i="1"/>
  <c r="Y440" i="3" s="1"/>
  <c r="Y442" i="1"/>
  <c r="Y442" i="3" s="1"/>
  <c r="Y444" i="1"/>
  <c r="Y444" i="3" s="1"/>
  <c r="Y446" i="1"/>
  <c r="Y446" i="3" s="1"/>
  <c r="Y448" i="1"/>
  <c r="Y448" i="3" s="1"/>
  <c r="Y450" i="1"/>
  <c r="Y450" i="3" s="1"/>
  <c r="Y452" i="1"/>
  <c r="Y452" i="3" s="1"/>
  <c r="Y454" i="1"/>
  <c r="Y454" i="3" s="1"/>
  <c r="Y456" i="1"/>
  <c r="Y456" i="3" s="1"/>
  <c r="Y458" i="1"/>
  <c r="Y458" i="3" s="1"/>
  <c r="Y460" i="1"/>
  <c r="Y460" i="3" s="1"/>
  <c r="Y462" i="1"/>
  <c r="Y462" i="3" s="1"/>
  <c r="Y464" i="1"/>
  <c r="Y464" i="3" s="1"/>
  <c r="Y466" i="1"/>
  <c r="Y466" i="3" s="1"/>
  <c r="Y468" i="1"/>
  <c r="Y468" i="3" s="1"/>
  <c r="Y470" i="1"/>
  <c r="Y470" i="3" s="1"/>
  <c r="Y472" i="1"/>
  <c r="Y472" i="3" s="1"/>
  <c r="Y439" i="1"/>
  <c r="Y439" i="3" s="1"/>
  <c r="Y441" i="1"/>
  <c r="Y441" i="3" s="1"/>
  <c r="Y443" i="1"/>
  <c r="Y443" i="3" s="1"/>
  <c r="Y447" i="1"/>
  <c r="Y447" i="3" s="1"/>
  <c r="Y451" i="1"/>
  <c r="Y451" i="3" s="1"/>
  <c r="Y455" i="1"/>
  <c r="Y455" i="3" s="1"/>
  <c r="Y459" i="1"/>
  <c r="Y459" i="3" s="1"/>
  <c r="Y463" i="1"/>
  <c r="Y463" i="3" s="1"/>
  <c r="Y467" i="1"/>
  <c r="Y467" i="3" s="1"/>
  <c r="Y471" i="1"/>
  <c r="Y471" i="3" s="1"/>
  <c r="Y437" i="1"/>
  <c r="Y437" i="3" s="1"/>
  <c r="Y445" i="1"/>
  <c r="Y445" i="3" s="1"/>
  <c r="Y449" i="1"/>
  <c r="Y449" i="3" s="1"/>
  <c r="Y453" i="1"/>
  <c r="Y453" i="3" s="1"/>
  <c r="Y457" i="1"/>
  <c r="Y457" i="3" s="1"/>
  <c r="Y461" i="1"/>
  <c r="Y461" i="3" s="1"/>
  <c r="Y465" i="1"/>
  <c r="Y465" i="3" s="1"/>
  <c r="Y469" i="1"/>
  <c r="Y469" i="3" s="1"/>
  <c r="Y473" i="1"/>
  <c r="Y473" i="3" s="1"/>
  <c r="AG436" i="1"/>
  <c r="AG436" i="3" s="1"/>
  <c r="AG438" i="1"/>
  <c r="AG438" i="3" s="1"/>
  <c r="AG440" i="1"/>
  <c r="AG440" i="3" s="1"/>
  <c r="AG442" i="1"/>
  <c r="AG442" i="3" s="1"/>
  <c r="AG444" i="1"/>
  <c r="AG444" i="3" s="1"/>
  <c r="AG446" i="1"/>
  <c r="AG446" i="3" s="1"/>
  <c r="AG448" i="1"/>
  <c r="AG448" i="3" s="1"/>
  <c r="AG450" i="1"/>
  <c r="AG450" i="3" s="1"/>
  <c r="AG452" i="1"/>
  <c r="AG452" i="3" s="1"/>
  <c r="AG454" i="1"/>
  <c r="AG454" i="3" s="1"/>
  <c r="AG456" i="1"/>
  <c r="AG456" i="3" s="1"/>
  <c r="AG458" i="1"/>
  <c r="AG458" i="3" s="1"/>
  <c r="AG460" i="1"/>
  <c r="AG460" i="3" s="1"/>
  <c r="AG462" i="1"/>
  <c r="AG462" i="3" s="1"/>
  <c r="AG464" i="1"/>
  <c r="AG464" i="3" s="1"/>
  <c r="AG466" i="1"/>
  <c r="AG466" i="3" s="1"/>
  <c r="AG468" i="1"/>
  <c r="AG468" i="3" s="1"/>
  <c r="AG470" i="1"/>
  <c r="AG470" i="3" s="1"/>
  <c r="AG472" i="1"/>
  <c r="AG472" i="3" s="1"/>
  <c r="AG437" i="1"/>
  <c r="AG437" i="3" s="1"/>
  <c r="AG439" i="1"/>
  <c r="AG439" i="3" s="1"/>
  <c r="AG441" i="1"/>
  <c r="AG441" i="3" s="1"/>
  <c r="AG443" i="1"/>
  <c r="AG443" i="3" s="1"/>
  <c r="AG445" i="1"/>
  <c r="AG445" i="3" s="1"/>
  <c r="AG447" i="1"/>
  <c r="AG447" i="3" s="1"/>
  <c r="AG449" i="1"/>
  <c r="AG449" i="3" s="1"/>
  <c r="AG451" i="1"/>
  <c r="AG451" i="3" s="1"/>
  <c r="AG453" i="1"/>
  <c r="AG453" i="3" s="1"/>
  <c r="AG455" i="1"/>
  <c r="AG455" i="3" s="1"/>
  <c r="AG457" i="1"/>
  <c r="AG457" i="3" s="1"/>
  <c r="AG459" i="1"/>
  <c r="AG459" i="3" s="1"/>
  <c r="AG461" i="1"/>
  <c r="AG461" i="3" s="1"/>
  <c r="AG463" i="1"/>
  <c r="AG463" i="3" s="1"/>
  <c r="AG465" i="1"/>
  <c r="AG465" i="3" s="1"/>
  <c r="AG467" i="1"/>
  <c r="AG467" i="3" s="1"/>
  <c r="AG469" i="1"/>
  <c r="AG469" i="3" s="1"/>
  <c r="AG471" i="1"/>
  <c r="AG471" i="3" s="1"/>
  <c r="AG473" i="1"/>
  <c r="AG473" i="3" s="1"/>
  <c r="AG7" i="1"/>
  <c r="AG7" i="3" s="1"/>
  <c r="AG9" i="1"/>
  <c r="AG9" i="3" s="1"/>
  <c r="AG11" i="1"/>
  <c r="AG11" i="3" s="1"/>
  <c r="AG13" i="1"/>
  <c r="AG13" i="3" s="1"/>
  <c r="AG15" i="1"/>
  <c r="AG15" i="3" s="1"/>
  <c r="AG17" i="1"/>
  <c r="AG17" i="3" s="1"/>
  <c r="AG19" i="1"/>
  <c r="AG19" i="3" s="1"/>
  <c r="AG21" i="1"/>
  <c r="AG21" i="3" s="1"/>
  <c r="AG23" i="1"/>
  <c r="AG23" i="3" s="1"/>
  <c r="AG25" i="1"/>
  <c r="AG25" i="3" s="1"/>
  <c r="AG27" i="1"/>
  <c r="AG27" i="3" s="1"/>
  <c r="AG29" i="1"/>
  <c r="AG29" i="3" s="1"/>
  <c r="AG31" i="1"/>
  <c r="AG31" i="3" s="1"/>
  <c r="AG33" i="1"/>
  <c r="AG33" i="3" s="1"/>
  <c r="AG35" i="1"/>
  <c r="AG35" i="3" s="1"/>
  <c r="AG37" i="1"/>
  <c r="AG37" i="3" s="1"/>
  <c r="AG39" i="1"/>
  <c r="AG39" i="3" s="1"/>
  <c r="AG41" i="1"/>
  <c r="AG41" i="3" s="1"/>
  <c r="AG43" i="1"/>
  <c r="AG43" i="3" s="1"/>
  <c r="AG45" i="1"/>
  <c r="AG45" i="3" s="1"/>
  <c r="AG47" i="1"/>
  <c r="AG47" i="3" s="1"/>
  <c r="AG49" i="1"/>
  <c r="AG49" i="3" s="1"/>
  <c r="AG51" i="1"/>
  <c r="AG51" i="3" s="1"/>
  <c r="AG53" i="1"/>
  <c r="AG53" i="3" s="1"/>
  <c r="AG55" i="1"/>
  <c r="AG55" i="3" s="1"/>
  <c r="AG57" i="1"/>
  <c r="AG57" i="3" s="1"/>
  <c r="AG59" i="1"/>
  <c r="AG59" i="3" s="1"/>
  <c r="AG61" i="1"/>
  <c r="AG61" i="3" s="1"/>
  <c r="AG63" i="1"/>
  <c r="AG63" i="3" s="1"/>
  <c r="AG65" i="1"/>
  <c r="AG65" i="3" s="1"/>
  <c r="AG67" i="1"/>
  <c r="AG67" i="3" s="1"/>
  <c r="AG69" i="1"/>
  <c r="AG69" i="3" s="1"/>
  <c r="AG71" i="1"/>
  <c r="AG71" i="3" s="1"/>
  <c r="AG73" i="1"/>
  <c r="AG73" i="3" s="1"/>
  <c r="AG75" i="1"/>
  <c r="AG75" i="3" s="1"/>
  <c r="AG77" i="1"/>
  <c r="AG77" i="3" s="1"/>
  <c r="AG79" i="1"/>
  <c r="AG79" i="3" s="1"/>
  <c r="AG81" i="1"/>
  <c r="AG81" i="3" s="1"/>
  <c r="AG83" i="1"/>
  <c r="AG83" i="3" s="1"/>
  <c r="AG85" i="1"/>
  <c r="AG85" i="3" s="1"/>
  <c r="AG87" i="1"/>
  <c r="AG87" i="3" s="1"/>
  <c r="AG89" i="1"/>
  <c r="AG89" i="3" s="1"/>
  <c r="AG91" i="1"/>
  <c r="AG91" i="3" s="1"/>
  <c r="AG93" i="1"/>
  <c r="AG93" i="3" s="1"/>
  <c r="AG95" i="1"/>
  <c r="AG95" i="3" s="1"/>
  <c r="AG97" i="1"/>
  <c r="AG97" i="3" s="1"/>
  <c r="AG99" i="1"/>
  <c r="AG99" i="3" s="1"/>
  <c r="AG101" i="1"/>
  <c r="AG101" i="3" s="1"/>
  <c r="AG103" i="1"/>
  <c r="AG103" i="3" s="1"/>
  <c r="AG105" i="1"/>
  <c r="AG105" i="3" s="1"/>
  <c r="AG107" i="1"/>
  <c r="AG107" i="3" s="1"/>
  <c r="AG109" i="1"/>
  <c r="AG109" i="3" s="1"/>
  <c r="AG111" i="1"/>
  <c r="AG111" i="3" s="1"/>
  <c r="AG113" i="1"/>
  <c r="AG113" i="3" s="1"/>
  <c r="AG115" i="1"/>
  <c r="AG115" i="3" s="1"/>
  <c r="AG117" i="1"/>
  <c r="AG117" i="3" s="1"/>
  <c r="AG119" i="1"/>
  <c r="AG119" i="3" s="1"/>
  <c r="AG121" i="1"/>
  <c r="AG121" i="3" s="1"/>
  <c r="AG123" i="1"/>
  <c r="AG123" i="3" s="1"/>
  <c r="AG125" i="1"/>
  <c r="AG125" i="3" s="1"/>
  <c r="AG127" i="1"/>
  <c r="AG127" i="3" s="1"/>
  <c r="AG129" i="1"/>
  <c r="AG129" i="3" s="1"/>
  <c r="AG131" i="1"/>
  <c r="AG131" i="3" s="1"/>
  <c r="AG133" i="1"/>
  <c r="AG133" i="3" s="1"/>
  <c r="AG135" i="1"/>
  <c r="AG135" i="3" s="1"/>
  <c r="AG137" i="1"/>
  <c r="AG137" i="3" s="1"/>
  <c r="AG139" i="1"/>
  <c r="AG139" i="3" s="1"/>
  <c r="AG141" i="1"/>
  <c r="AG141" i="3" s="1"/>
  <c r="AG143" i="1"/>
  <c r="AG143" i="3" s="1"/>
  <c r="AG145" i="1"/>
  <c r="AG145" i="3" s="1"/>
  <c r="AG147" i="1"/>
  <c r="AG147" i="3" s="1"/>
  <c r="AG149" i="1"/>
  <c r="AG149" i="3" s="1"/>
  <c r="AG151" i="1"/>
  <c r="AG151" i="3" s="1"/>
  <c r="AG153" i="1"/>
  <c r="AG153" i="3" s="1"/>
  <c r="AG155" i="1"/>
  <c r="AG155" i="3" s="1"/>
  <c r="AG157" i="1"/>
  <c r="AG157" i="3" s="1"/>
  <c r="AG159" i="1"/>
  <c r="AG159" i="3" s="1"/>
  <c r="AG161" i="1"/>
  <c r="AG161" i="3" s="1"/>
  <c r="AG163" i="1"/>
  <c r="AG163" i="3" s="1"/>
  <c r="AG165" i="1"/>
  <c r="AG165" i="3" s="1"/>
  <c r="AG167" i="1"/>
  <c r="AG167" i="3" s="1"/>
  <c r="AG169" i="1"/>
  <c r="AG169" i="3" s="1"/>
  <c r="AG171" i="1"/>
  <c r="AG171" i="3" s="1"/>
  <c r="AG173" i="1"/>
  <c r="AG173" i="3" s="1"/>
  <c r="AG175" i="1"/>
  <c r="AG175" i="3" s="1"/>
  <c r="AG177" i="1"/>
  <c r="AG177" i="3" s="1"/>
  <c r="AG179" i="1"/>
  <c r="AG179" i="3" s="1"/>
  <c r="AG181" i="1"/>
  <c r="AG181" i="3" s="1"/>
  <c r="AG183" i="1"/>
  <c r="AG183" i="3" s="1"/>
  <c r="AG185" i="1"/>
  <c r="AG185" i="3" s="1"/>
  <c r="AG187" i="1"/>
  <c r="AG187" i="3" s="1"/>
  <c r="AG189" i="1"/>
  <c r="AG189" i="3" s="1"/>
  <c r="AG191" i="1"/>
  <c r="AG191" i="3" s="1"/>
  <c r="AG193" i="1"/>
  <c r="AG193" i="3" s="1"/>
  <c r="AG195" i="1"/>
  <c r="AG195" i="3" s="1"/>
  <c r="AG197" i="1"/>
  <c r="AG197" i="3" s="1"/>
  <c r="AG199" i="1"/>
  <c r="AG199" i="3" s="1"/>
  <c r="AG201" i="1"/>
  <c r="AG201" i="3" s="1"/>
  <c r="AG203" i="1"/>
  <c r="AG203" i="3" s="1"/>
  <c r="AG205" i="1"/>
  <c r="AG205" i="3" s="1"/>
  <c r="AG207" i="1"/>
  <c r="AG207" i="3" s="1"/>
  <c r="AG209" i="1"/>
  <c r="AG209" i="3" s="1"/>
  <c r="AG211" i="1"/>
  <c r="AG211" i="3" s="1"/>
  <c r="AG213" i="1"/>
  <c r="AG213" i="3" s="1"/>
  <c r="AG215" i="1"/>
  <c r="AG215" i="3" s="1"/>
  <c r="AG217" i="1"/>
  <c r="AG217" i="3" s="1"/>
  <c r="AG219" i="1"/>
  <c r="AG219" i="3" s="1"/>
  <c r="AG221" i="1"/>
  <c r="AG221" i="3" s="1"/>
  <c r="AG223" i="1"/>
  <c r="AG223" i="3" s="1"/>
  <c r="AG225" i="1"/>
  <c r="AG225" i="3" s="1"/>
  <c r="AG227" i="1"/>
  <c r="AG227" i="3" s="1"/>
  <c r="AG229" i="1"/>
  <c r="AG229" i="3" s="1"/>
  <c r="AG231" i="1"/>
  <c r="AG231" i="3" s="1"/>
  <c r="AG233" i="1"/>
  <c r="AG233" i="3" s="1"/>
  <c r="AG235" i="1"/>
  <c r="AG235" i="3" s="1"/>
  <c r="AG237" i="1"/>
  <c r="AG237" i="3" s="1"/>
  <c r="AG239" i="1"/>
  <c r="AG239" i="3" s="1"/>
  <c r="AG241" i="1"/>
  <c r="AG241" i="3" s="1"/>
  <c r="AG243" i="1"/>
  <c r="AG243" i="3" s="1"/>
  <c r="AG245" i="1"/>
  <c r="AG245" i="3" s="1"/>
  <c r="AG247" i="1"/>
  <c r="AG247" i="3" s="1"/>
  <c r="AG249" i="1"/>
  <c r="AG249" i="3" s="1"/>
  <c r="AG251" i="1"/>
  <c r="AG251" i="3" s="1"/>
  <c r="AG253" i="1"/>
  <c r="AG253" i="3" s="1"/>
  <c r="AG255" i="1"/>
  <c r="AG255" i="3" s="1"/>
  <c r="AG257" i="1"/>
  <c r="AG257" i="3" s="1"/>
  <c r="AG259" i="1"/>
  <c r="AG259" i="3" s="1"/>
  <c r="AG261" i="1"/>
  <c r="AG261" i="3" s="1"/>
  <c r="AG263" i="1"/>
  <c r="AG263" i="3" s="1"/>
  <c r="AG265" i="1"/>
  <c r="AG265" i="3" s="1"/>
  <c r="AG267" i="1"/>
  <c r="AG267" i="3" s="1"/>
  <c r="AG269" i="1"/>
  <c r="AG269" i="3" s="1"/>
  <c r="AG271" i="1"/>
  <c r="AG271" i="3" s="1"/>
  <c r="AG273" i="1"/>
  <c r="AG273" i="3" s="1"/>
  <c r="AG275" i="1"/>
  <c r="AG275" i="3" s="1"/>
  <c r="AG277" i="1"/>
  <c r="AG277" i="3" s="1"/>
  <c r="AG279" i="1"/>
  <c r="AG279" i="3" s="1"/>
  <c r="AG281" i="1"/>
  <c r="AG281" i="3" s="1"/>
  <c r="AG283" i="1"/>
  <c r="AG283" i="3" s="1"/>
  <c r="AG285" i="1"/>
  <c r="AG285" i="3" s="1"/>
  <c r="AG287" i="1"/>
  <c r="AG287" i="3" s="1"/>
  <c r="AG289" i="1"/>
  <c r="AG289" i="3" s="1"/>
  <c r="AG291" i="1"/>
  <c r="AG291" i="3" s="1"/>
  <c r="AG293" i="1"/>
  <c r="AG293" i="3" s="1"/>
  <c r="AG295" i="1"/>
  <c r="AG295" i="3" s="1"/>
  <c r="AG297" i="1"/>
  <c r="AG297" i="3" s="1"/>
  <c r="AG299" i="1"/>
  <c r="AG299" i="3" s="1"/>
  <c r="AG301" i="1"/>
  <c r="AG301" i="3" s="1"/>
  <c r="AG303" i="1"/>
  <c r="AG303" i="3" s="1"/>
  <c r="AG305" i="1"/>
  <c r="AG305" i="3" s="1"/>
  <c r="AG307" i="1"/>
  <c r="AG307" i="3" s="1"/>
  <c r="AG309" i="1"/>
  <c r="AG309" i="3" s="1"/>
  <c r="AG311" i="1"/>
  <c r="AG311" i="3" s="1"/>
  <c r="AG313" i="1"/>
  <c r="AG313" i="3" s="1"/>
  <c r="AG315" i="1"/>
  <c r="AG315" i="3" s="1"/>
  <c r="AG317" i="1"/>
  <c r="AG317" i="3" s="1"/>
  <c r="AG319" i="1"/>
  <c r="AG319" i="3" s="1"/>
  <c r="AG321" i="1"/>
  <c r="AG321" i="3" s="1"/>
  <c r="AG323" i="1"/>
  <c r="AG323" i="3" s="1"/>
  <c r="AG325" i="1"/>
  <c r="AG325" i="3" s="1"/>
  <c r="AG327" i="1"/>
  <c r="AG327" i="3" s="1"/>
  <c r="AG329" i="1"/>
  <c r="AG329" i="3" s="1"/>
  <c r="AG331" i="1"/>
  <c r="AG331" i="3" s="1"/>
  <c r="AG333" i="1"/>
  <c r="AG333" i="3" s="1"/>
  <c r="AG335" i="1"/>
  <c r="AG335" i="3" s="1"/>
  <c r="AG337" i="1"/>
  <c r="AG337" i="3" s="1"/>
  <c r="AG339" i="1"/>
  <c r="AG339" i="3" s="1"/>
  <c r="AG341" i="1"/>
  <c r="AG341" i="3" s="1"/>
  <c r="AG343" i="1"/>
  <c r="AG343" i="3" s="1"/>
  <c r="AG345" i="1"/>
  <c r="AG345" i="3" s="1"/>
  <c r="AG347" i="1"/>
  <c r="AG347" i="3" s="1"/>
  <c r="AG349" i="1"/>
  <c r="AG349" i="3" s="1"/>
  <c r="AG351" i="1"/>
  <c r="AG351" i="3" s="1"/>
  <c r="AG353" i="1"/>
  <c r="AG353" i="3" s="1"/>
  <c r="AG355" i="1"/>
  <c r="AG355" i="3" s="1"/>
  <c r="AG357" i="1"/>
  <c r="AG357" i="3" s="1"/>
  <c r="AG359" i="1"/>
  <c r="AG359" i="3" s="1"/>
  <c r="AG361" i="1"/>
  <c r="AG361" i="3" s="1"/>
  <c r="AG363" i="1"/>
  <c r="AG363" i="3" s="1"/>
  <c r="AG365" i="1"/>
  <c r="AG365" i="3" s="1"/>
  <c r="AG367" i="1"/>
  <c r="AG367" i="3" s="1"/>
  <c r="AG369" i="1"/>
  <c r="AG369" i="3" s="1"/>
  <c r="AG371" i="1"/>
  <c r="AG371" i="3" s="1"/>
  <c r="AG373" i="1"/>
  <c r="AG373" i="3" s="1"/>
  <c r="AG375" i="1"/>
  <c r="AG375" i="3" s="1"/>
  <c r="AG377" i="1"/>
  <c r="AG377" i="3" s="1"/>
  <c r="AG379" i="1"/>
  <c r="AG379" i="3" s="1"/>
  <c r="AG381" i="1"/>
  <c r="AG381" i="3" s="1"/>
  <c r="AG383" i="1"/>
  <c r="AG383" i="3" s="1"/>
  <c r="AG385" i="1"/>
  <c r="AG385" i="3" s="1"/>
  <c r="AG387" i="1"/>
  <c r="AG387" i="3" s="1"/>
  <c r="AG389" i="1"/>
  <c r="AG389" i="3" s="1"/>
  <c r="AG391" i="1"/>
  <c r="AG391" i="3" s="1"/>
  <c r="AG393" i="1"/>
  <c r="AG393" i="3" s="1"/>
  <c r="AG395" i="1"/>
  <c r="AG395" i="3" s="1"/>
  <c r="AG6" i="1"/>
  <c r="AG6" i="3" s="1"/>
  <c r="AG8" i="1"/>
  <c r="AG8" i="3" s="1"/>
  <c r="AG10" i="1"/>
  <c r="AG10" i="3" s="1"/>
  <c r="AG12" i="1"/>
  <c r="AG12" i="3" s="1"/>
  <c r="AG14" i="1"/>
  <c r="AG14" i="3" s="1"/>
  <c r="AG16" i="1"/>
  <c r="AG16" i="3" s="1"/>
  <c r="AG18" i="1"/>
  <c r="AG18" i="3" s="1"/>
  <c r="AG20" i="1"/>
  <c r="AG20" i="3" s="1"/>
  <c r="AG22" i="1"/>
  <c r="AG22" i="3" s="1"/>
  <c r="AG24" i="1"/>
  <c r="AG24" i="3" s="1"/>
  <c r="AG26" i="1"/>
  <c r="AG26" i="3" s="1"/>
  <c r="AG28" i="1"/>
  <c r="AG28" i="3" s="1"/>
  <c r="AG30" i="1"/>
  <c r="AG30" i="3" s="1"/>
  <c r="AG32" i="1"/>
  <c r="AG32" i="3" s="1"/>
  <c r="AG34" i="1"/>
  <c r="AG34" i="3" s="1"/>
  <c r="AG36" i="1"/>
  <c r="AG36" i="3" s="1"/>
  <c r="AG38" i="1"/>
  <c r="AG38" i="3" s="1"/>
  <c r="AG40" i="1"/>
  <c r="AG40" i="3" s="1"/>
  <c r="AG42" i="1"/>
  <c r="AG42" i="3" s="1"/>
  <c r="AG44" i="1"/>
  <c r="AG44" i="3" s="1"/>
  <c r="AG46" i="1"/>
  <c r="AG46" i="3" s="1"/>
  <c r="AG48" i="1"/>
  <c r="AG48" i="3" s="1"/>
  <c r="AG50" i="1"/>
  <c r="AG50" i="3" s="1"/>
  <c r="AG52" i="1"/>
  <c r="AG52" i="3" s="1"/>
  <c r="AG54" i="1"/>
  <c r="AG54" i="3" s="1"/>
  <c r="AG56" i="1"/>
  <c r="AG56" i="3" s="1"/>
  <c r="AG58" i="1"/>
  <c r="AG58" i="3" s="1"/>
  <c r="AG60" i="1"/>
  <c r="AG60" i="3" s="1"/>
  <c r="AG62" i="1"/>
  <c r="AG62" i="3" s="1"/>
  <c r="AG64" i="1"/>
  <c r="AG64" i="3" s="1"/>
  <c r="AG66" i="1"/>
  <c r="AG66" i="3" s="1"/>
  <c r="AG68" i="1"/>
  <c r="AG68" i="3" s="1"/>
  <c r="AG70" i="1"/>
  <c r="AG70" i="3" s="1"/>
  <c r="AG72" i="1"/>
  <c r="AG72" i="3" s="1"/>
  <c r="AG74" i="1"/>
  <c r="AG74" i="3" s="1"/>
  <c r="AG76" i="1"/>
  <c r="AG76" i="3" s="1"/>
  <c r="AG78" i="1"/>
  <c r="AG78" i="3" s="1"/>
  <c r="AG80" i="1"/>
  <c r="AG80" i="3" s="1"/>
  <c r="AG82" i="1"/>
  <c r="AG82" i="3" s="1"/>
  <c r="AG84" i="1"/>
  <c r="AG84" i="3" s="1"/>
  <c r="AG86" i="1"/>
  <c r="AG86" i="3" s="1"/>
  <c r="AG88" i="1"/>
  <c r="AG88" i="3" s="1"/>
  <c r="AG90" i="1"/>
  <c r="AG90" i="3" s="1"/>
  <c r="AG92" i="1"/>
  <c r="AG92" i="3" s="1"/>
  <c r="AG94" i="1"/>
  <c r="AG94" i="3" s="1"/>
  <c r="AG96" i="1"/>
  <c r="AG96" i="3" s="1"/>
  <c r="AG98" i="1"/>
  <c r="AG98" i="3" s="1"/>
  <c r="AG100" i="1"/>
  <c r="AG100" i="3" s="1"/>
  <c r="AG102" i="1"/>
  <c r="AG102" i="3" s="1"/>
  <c r="AG104" i="1"/>
  <c r="AG104" i="3" s="1"/>
  <c r="AG106" i="1"/>
  <c r="AG106" i="3" s="1"/>
  <c r="AG108" i="1"/>
  <c r="AG108" i="3" s="1"/>
  <c r="AG110" i="1"/>
  <c r="AG110" i="3" s="1"/>
  <c r="AG112" i="1"/>
  <c r="AG112" i="3" s="1"/>
  <c r="AG114" i="1"/>
  <c r="AG114" i="3" s="1"/>
  <c r="AG116" i="1"/>
  <c r="AG116" i="3" s="1"/>
  <c r="AG118" i="1"/>
  <c r="AG118" i="3" s="1"/>
  <c r="AG120" i="1"/>
  <c r="AG120" i="3" s="1"/>
  <c r="AG122" i="1"/>
  <c r="AG122" i="3" s="1"/>
  <c r="AG124" i="1"/>
  <c r="AG124" i="3" s="1"/>
  <c r="AG126" i="1"/>
  <c r="AG126" i="3" s="1"/>
  <c r="AG128" i="1"/>
  <c r="AG128" i="3" s="1"/>
  <c r="AG130" i="1"/>
  <c r="AG130" i="3" s="1"/>
  <c r="AG132" i="1"/>
  <c r="AG132" i="3" s="1"/>
  <c r="AG134" i="1"/>
  <c r="AG134" i="3" s="1"/>
  <c r="AG136" i="1"/>
  <c r="AG136" i="3" s="1"/>
  <c r="AG138" i="1"/>
  <c r="AG138" i="3" s="1"/>
  <c r="AG140" i="1"/>
  <c r="AG140" i="3" s="1"/>
  <c r="AG142" i="1"/>
  <c r="AG142" i="3" s="1"/>
  <c r="AG144" i="1"/>
  <c r="AG144" i="3" s="1"/>
  <c r="AG146" i="1"/>
  <c r="AG146" i="3" s="1"/>
  <c r="AG148" i="1"/>
  <c r="AG148" i="3" s="1"/>
  <c r="AG150" i="1"/>
  <c r="AG150" i="3" s="1"/>
  <c r="AG152" i="1"/>
  <c r="AG152" i="3" s="1"/>
  <c r="AG154" i="1"/>
  <c r="AG154" i="3" s="1"/>
  <c r="AG156" i="1"/>
  <c r="AG156" i="3" s="1"/>
  <c r="AG158" i="1"/>
  <c r="AG158" i="3" s="1"/>
  <c r="AG160" i="1"/>
  <c r="AG160" i="3" s="1"/>
  <c r="AG162" i="1"/>
  <c r="AG162" i="3" s="1"/>
  <c r="AG164" i="1"/>
  <c r="AG164" i="3" s="1"/>
  <c r="AG166" i="1"/>
  <c r="AG166" i="3" s="1"/>
  <c r="AG168" i="1"/>
  <c r="AG168" i="3" s="1"/>
  <c r="AG170" i="1"/>
  <c r="AG170" i="3" s="1"/>
  <c r="AG172" i="1"/>
  <c r="AG172" i="3" s="1"/>
  <c r="AG174" i="1"/>
  <c r="AG174" i="3" s="1"/>
  <c r="AG176" i="1"/>
  <c r="AG176" i="3" s="1"/>
  <c r="AG178" i="1"/>
  <c r="AG178" i="3" s="1"/>
  <c r="AG180" i="1"/>
  <c r="AG180" i="3" s="1"/>
  <c r="AG182" i="1"/>
  <c r="AG182" i="3" s="1"/>
  <c r="AG184" i="1"/>
  <c r="AG184" i="3" s="1"/>
  <c r="AG186" i="1"/>
  <c r="AG186" i="3" s="1"/>
  <c r="AG188" i="1"/>
  <c r="AG188" i="3" s="1"/>
  <c r="AG190" i="1"/>
  <c r="AG190" i="3" s="1"/>
  <c r="AG192" i="1"/>
  <c r="AG192" i="3" s="1"/>
  <c r="AG194" i="1"/>
  <c r="AG194" i="3" s="1"/>
  <c r="AG196" i="1"/>
  <c r="AG196" i="3" s="1"/>
  <c r="AG198" i="1"/>
  <c r="AG198" i="3" s="1"/>
  <c r="AG200" i="1"/>
  <c r="AG200" i="3" s="1"/>
  <c r="AG202" i="1"/>
  <c r="AG202" i="3" s="1"/>
  <c r="AG204" i="1"/>
  <c r="AG204" i="3" s="1"/>
  <c r="AG206" i="1"/>
  <c r="AG206" i="3" s="1"/>
  <c r="AG208" i="1"/>
  <c r="AG208" i="3" s="1"/>
  <c r="AG210" i="1"/>
  <c r="AG210" i="3" s="1"/>
  <c r="AG212" i="1"/>
  <c r="AG212" i="3" s="1"/>
  <c r="AG214" i="1"/>
  <c r="AG214" i="3" s="1"/>
  <c r="AG216" i="1"/>
  <c r="AG216" i="3" s="1"/>
  <c r="AG218" i="1"/>
  <c r="AG218" i="3" s="1"/>
  <c r="AG220" i="1"/>
  <c r="AG220" i="3" s="1"/>
  <c r="AG222" i="1"/>
  <c r="AG222" i="3" s="1"/>
  <c r="AG224" i="1"/>
  <c r="AG224" i="3" s="1"/>
  <c r="AG226" i="1"/>
  <c r="AG226" i="3" s="1"/>
  <c r="AG228" i="1"/>
  <c r="AG228" i="3" s="1"/>
  <c r="AG230" i="1"/>
  <c r="AG230" i="3" s="1"/>
  <c r="AG232" i="1"/>
  <c r="AG232" i="3" s="1"/>
  <c r="AG234" i="1"/>
  <c r="AG234" i="3" s="1"/>
  <c r="AG236" i="1"/>
  <c r="AG236" i="3" s="1"/>
  <c r="AG238" i="1"/>
  <c r="AG238" i="3" s="1"/>
  <c r="AG240" i="1"/>
  <c r="AG240" i="3" s="1"/>
  <c r="AG242" i="1"/>
  <c r="AG242" i="3" s="1"/>
  <c r="AG244" i="1"/>
  <c r="AG244" i="3" s="1"/>
  <c r="AG246" i="1"/>
  <c r="AG246" i="3" s="1"/>
  <c r="AG248" i="1"/>
  <c r="AG248" i="3" s="1"/>
  <c r="AG250" i="1"/>
  <c r="AG250" i="3" s="1"/>
  <c r="AG252" i="1"/>
  <c r="AG252" i="3" s="1"/>
  <c r="AG254" i="1"/>
  <c r="AG254" i="3" s="1"/>
  <c r="AG256" i="1"/>
  <c r="AG256" i="3" s="1"/>
  <c r="AG258" i="1"/>
  <c r="AG258" i="3" s="1"/>
  <c r="AG260" i="1"/>
  <c r="AG260" i="3" s="1"/>
  <c r="AG262" i="1"/>
  <c r="AG262" i="3" s="1"/>
  <c r="AG264" i="1"/>
  <c r="AG264" i="3" s="1"/>
  <c r="AG266" i="1"/>
  <c r="AG266" i="3" s="1"/>
  <c r="AG268" i="1"/>
  <c r="AG268" i="3" s="1"/>
  <c r="AG270" i="1"/>
  <c r="AG270" i="3" s="1"/>
  <c r="AG272" i="1"/>
  <c r="AG272" i="3" s="1"/>
  <c r="AG274" i="1"/>
  <c r="AG274" i="3" s="1"/>
  <c r="AG276" i="1"/>
  <c r="AG276" i="3" s="1"/>
  <c r="AG278" i="1"/>
  <c r="AG278" i="3" s="1"/>
  <c r="AG280" i="1"/>
  <c r="AG280" i="3" s="1"/>
  <c r="AG282" i="1"/>
  <c r="AG282" i="3" s="1"/>
  <c r="AG284" i="1"/>
  <c r="AG284" i="3" s="1"/>
  <c r="AG286" i="1"/>
  <c r="AG286" i="3" s="1"/>
  <c r="AG288" i="1"/>
  <c r="AG288" i="3" s="1"/>
  <c r="AG290" i="1"/>
  <c r="AG290" i="3" s="1"/>
  <c r="AG292" i="1"/>
  <c r="AG292" i="3" s="1"/>
  <c r="AG294" i="1"/>
  <c r="AG294" i="3" s="1"/>
  <c r="AG296" i="1"/>
  <c r="AG296" i="3" s="1"/>
  <c r="AG298" i="1"/>
  <c r="AG298" i="3" s="1"/>
  <c r="AG302" i="1"/>
  <c r="AG302" i="3" s="1"/>
  <c r="AG304" i="1"/>
  <c r="AG304" i="3" s="1"/>
  <c r="AG306" i="1"/>
  <c r="AG306" i="3" s="1"/>
  <c r="AG310" i="1"/>
  <c r="AG310" i="3" s="1"/>
  <c r="AG312" i="1"/>
  <c r="AG312" i="3" s="1"/>
  <c r="AG314" i="1"/>
  <c r="AG314" i="3" s="1"/>
  <c r="AG316" i="1"/>
  <c r="AG316" i="3" s="1"/>
  <c r="AG318" i="1"/>
  <c r="AG318" i="3" s="1"/>
  <c r="AG320" i="1"/>
  <c r="AG320" i="3" s="1"/>
  <c r="AG322" i="1"/>
  <c r="AG322" i="3" s="1"/>
  <c r="AG324" i="1"/>
  <c r="AG324" i="3" s="1"/>
  <c r="AG326" i="1"/>
  <c r="AG326" i="3" s="1"/>
  <c r="AG328" i="1"/>
  <c r="AG328" i="3" s="1"/>
  <c r="AG330" i="1"/>
  <c r="AG330" i="3" s="1"/>
  <c r="AG332" i="1"/>
  <c r="AG332" i="3" s="1"/>
  <c r="AG334" i="1"/>
  <c r="AG334" i="3" s="1"/>
  <c r="AG336" i="1"/>
  <c r="AG336" i="3" s="1"/>
  <c r="AG338" i="1"/>
  <c r="AG338" i="3" s="1"/>
  <c r="AG340" i="1"/>
  <c r="AG340" i="3" s="1"/>
  <c r="AG342" i="1"/>
  <c r="AG342" i="3" s="1"/>
  <c r="AG344" i="1"/>
  <c r="AG344" i="3" s="1"/>
  <c r="AG346" i="1"/>
  <c r="AG346" i="3" s="1"/>
  <c r="AG348" i="1"/>
  <c r="AG348" i="3" s="1"/>
  <c r="AG350" i="1"/>
  <c r="AG350" i="3" s="1"/>
  <c r="AG352" i="1"/>
  <c r="AG352" i="3" s="1"/>
  <c r="AG354" i="1"/>
  <c r="AG354" i="3" s="1"/>
  <c r="AG356" i="1"/>
  <c r="AG356" i="3" s="1"/>
  <c r="AG358" i="1"/>
  <c r="AG358" i="3" s="1"/>
  <c r="AG360" i="1"/>
  <c r="AG360" i="3" s="1"/>
  <c r="AG362" i="1"/>
  <c r="AG362" i="3" s="1"/>
  <c r="AG364" i="1"/>
  <c r="AG364" i="3" s="1"/>
  <c r="AG366" i="1"/>
  <c r="AG366" i="3" s="1"/>
  <c r="AG368" i="1"/>
  <c r="AG368" i="3" s="1"/>
  <c r="AG370" i="1"/>
  <c r="AG370" i="3" s="1"/>
  <c r="AG372" i="1"/>
  <c r="AG372" i="3" s="1"/>
  <c r="AG374" i="1"/>
  <c r="AG374" i="3" s="1"/>
  <c r="AG376" i="1"/>
  <c r="AG376" i="3" s="1"/>
  <c r="AG378" i="1"/>
  <c r="AG378" i="3" s="1"/>
  <c r="AG380" i="1"/>
  <c r="AG380" i="3" s="1"/>
  <c r="AG382" i="1"/>
  <c r="AG382" i="3" s="1"/>
  <c r="AG384" i="1"/>
  <c r="AG384" i="3" s="1"/>
  <c r="AG386" i="1"/>
  <c r="AG386" i="3" s="1"/>
  <c r="AG388" i="1"/>
  <c r="AG388" i="3" s="1"/>
  <c r="AG390" i="1"/>
  <c r="AG390" i="3" s="1"/>
  <c r="AG392" i="1"/>
  <c r="AG392" i="3" s="1"/>
  <c r="AG394" i="1"/>
  <c r="AG394" i="3" s="1"/>
  <c r="AG396" i="1"/>
  <c r="AG396" i="3" s="1"/>
  <c r="AG398" i="1"/>
  <c r="AG398" i="3" s="1"/>
  <c r="AG400" i="1"/>
  <c r="AG400" i="3" s="1"/>
  <c r="AG402" i="1"/>
  <c r="AG402" i="3" s="1"/>
  <c r="AG404" i="1"/>
  <c r="AG404" i="3" s="1"/>
  <c r="AG406" i="1"/>
  <c r="AG406" i="3" s="1"/>
  <c r="AG408" i="1"/>
  <c r="AG408" i="3" s="1"/>
  <c r="AG410" i="1"/>
  <c r="AG410" i="3" s="1"/>
  <c r="AG412" i="1"/>
  <c r="AG412" i="3" s="1"/>
  <c r="AG414" i="1"/>
  <c r="AG414" i="3" s="1"/>
  <c r="AG416" i="1"/>
  <c r="AG416" i="3" s="1"/>
  <c r="AG418" i="1"/>
  <c r="AG418" i="3" s="1"/>
  <c r="AG420" i="1"/>
  <c r="AG420" i="3" s="1"/>
  <c r="AG422" i="1"/>
  <c r="AG422" i="3" s="1"/>
  <c r="AG424" i="1"/>
  <c r="AG424" i="3" s="1"/>
  <c r="AG426" i="1"/>
  <c r="AG426" i="3" s="1"/>
  <c r="AG428" i="1"/>
  <c r="AG428" i="3" s="1"/>
  <c r="AG430" i="1"/>
  <c r="AG430" i="3" s="1"/>
  <c r="AG432" i="1"/>
  <c r="AG432" i="3" s="1"/>
  <c r="AG434" i="1"/>
  <c r="AG434" i="3" s="1"/>
  <c r="AG5" i="1"/>
  <c r="AG5" i="3" s="1"/>
  <c r="AG397" i="1"/>
  <c r="AG397" i="3" s="1"/>
  <c r="AG401" i="1"/>
  <c r="AG401" i="3" s="1"/>
  <c r="AG405" i="1"/>
  <c r="AG405" i="3" s="1"/>
  <c r="AG409" i="1"/>
  <c r="AG409" i="3" s="1"/>
  <c r="AG413" i="1"/>
  <c r="AG413" i="3" s="1"/>
  <c r="AG417" i="1"/>
  <c r="AG417" i="3" s="1"/>
  <c r="AG421" i="1"/>
  <c r="AG421" i="3" s="1"/>
  <c r="AG425" i="1"/>
  <c r="AG425" i="3" s="1"/>
  <c r="AG429" i="1"/>
  <c r="AG429" i="3" s="1"/>
  <c r="AG433" i="1"/>
  <c r="AG433" i="3" s="1"/>
  <c r="AG399" i="1"/>
  <c r="AG399" i="3" s="1"/>
  <c r="AG403" i="1"/>
  <c r="AG403" i="3" s="1"/>
  <c r="AG407" i="1"/>
  <c r="AG407" i="3" s="1"/>
  <c r="AG411" i="1"/>
  <c r="AG411" i="3" s="1"/>
  <c r="AG415" i="1"/>
  <c r="AG415" i="3" s="1"/>
  <c r="AG419" i="1"/>
  <c r="AG419" i="3" s="1"/>
  <c r="AG423" i="1"/>
  <c r="AG423" i="3" s="1"/>
  <c r="AG427" i="1"/>
  <c r="AG427" i="3" s="1"/>
  <c r="AG431" i="1"/>
  <c r="AG431" i="3" s="1"/>
  <c r="Y6" i="1"/>
  <c r="Y6" i="3" s="1"/>
  <c r="Y8" i="1"/>
  <c r="Y8" i="3" s="1"/>
  <c r="Y10" i="1"/>
  <c r="Y10" i="3" s="1"/>
  <c r="Y12" i="1"/>
  <c r="Y12" i="3" s="1"/>
  <c r="Y14" i="1"/>
  <c r="Y14" i="3" s="1"/>
  <c r="Y16" i="1"/>
  <c r="Y16" i="3" s="1"/>
  <c r="Y18" i="1"/>
  <c r="Y18" i="3" s="1"/>
  <c r="Y20" i="1"/>
  <c r="Y20" i="3" s="1"/>
  <c r="Y22" i="1"/>
  <c r="Y22" i="3" s="1"/>
  <c r="Y24" i="1"/>
  <c r="Y24" i="3" s="1"/>
  <c r="Y26" i="1"/>
  <c r="Y26" i="3" s="1"/>
  <c r="Y28" i="1"/>
  <c r="Y28" i="3" s="1"/>
  <c r="Y30" i="1"/>
  <c r="Y30" i="3" s="1"/>
  <c r="Y32" i="1"/>
  <c r="Y32" i="3" s="1"/>
  <c r="Y34" i="1"/>
  <c r="Y34" i="3" s="1"/>
  <c r="Y36" i="1"/>
  <c r="Y36" i="3" s="1"/>
  <c r="Y38" i="1"/>
  <c r="Y38" i="3" s="1"/>
  <c r="Y40" i="1"/>
  <c r="Y40" i="3" s="1"/>
  <c r="Y42" i="1"/>
  <c r="Y42" i="3" s="1"/>
  <c r="Y44" i="1"/>
  <c r="Y44" i="3" s="1"/>
  <c r="Y46" i="1"/>
  <c r="Y46" i="3" s="1"/>
  <c r="Y48" i="1"/>
  <c r="Y48" i="3" s="1"/>
  <c r="Y50" i="1"/>
  <c r="Y50" i="3" s="1"/>
  <c r="Y52" i="1"/>
  <c r="Y52" i="3" s="1"/>
  <c r="Y54" i="1"/>
  <c r="Y54" i="3" s="1"/>
  <c r="Y56" i="1"/>
  <c r="Y56" i="3" s="1"/>
  <c r="Y58" i="1"/>
  <c r="Y58" i="3" s="1"/>
  <c r="Y60" i="1"/>
  <c r="Y60" i="3" s="1"/>
  <c r="Y62" i="1"/>
  <c r="Y62" i="3" s="1"/>
  <c r="Y64" i="1"/>
  <c r="Y64" i="3" s="1"/>
  <c r="Y66" i="1"/>
  <c r="Y66" i="3" s="1"/>
  <c r="Y68" i="1"/>
  <c r="Y68" i="3" s="1"/>
  <c r="Y70" i="1"/>
  <c r="Y70" i="3" s="1"/>
  <c r="Y72" i="1"/>
  <c r="Y72" i="3" s="1"/>
  <c r="Y74" i="1"/>
  <c r="Y74" i="3" s="1"/>
  <c r="Y76" i="1"/>
  <c r="Y76" i="3" s="1"/>
  <c r="Y78" i="1"/>
  <c r="Y78" i="3" s="1"/>
  <c r="Y80" i="1"/>
  <c r="Y80" i="3" s="1"/>
  <c r="Y82" i="1"/>
  <c r="Y82" i="3" s="1"/>
  <c r="Y84" i="1"/>
  <c r="Y84" i="3" s="1"/>
  <c r="Y86" i="1"/>
  <c r="Y86" i="3" s="1"/>
  <c r="Y88" i="1"/>
  <c r="Y88" i="3" s="1"/>
  <c r="Y90" i="1"/>
  <c r="Y90" i="3" s="1"/>
  <c r="Y92" i="1"/>
  <c r="Y92" i="3" s="1"/>
  <c r="Y94" i="1"/>
  <c r="Y94" i="3" s="1"/>
  <c r="Y96" i="1"/>
  <c r="Y96" i="3" s="1"/>
  <c r="Y98" i="1"/>
  <c r="Y98" i="3" s="1"/>
  <c r="Y100" i="1"/>
  <c r="Y100" i="3" s="1"/>
  <c r="Y102" i="1"/>
  <c r="Y102" i="3" s="1"/>
  <c r="Y104" i="1"/>
  <c r="Y104" i="3" s="1"/>
  <c r="Y106" i="1"/>
  <c r="Y106" i="3" s="1"/>
  <c r="Y108" i="1"/>
  <c r="Y108" i="3" s="1"/>
  <c r="Y110" i="1"/>
  <c r="Y110" i="3" s="1"/>
  <c r="Y112" i="1"/>
  <c r="Y112" i="3" s="1"/>
  <c r="Y114" i="1"/>
  <c r="Y114" i="3" s="1"/>
  <c r="Y116" i="1"/>
  <c r="Y116" i="3" s="1"/>
  <c r="Y118" i="1"/>
  <c r="Y118" i="3" s="1"/>
  <c r="Y120" i="1"/>
  <c r="Y120" i="3" s="1"/>
  <c r="Y122" i="1"/>
  <c r="Y122" i="3" s="1"/>
  <c r="Y124" i="1"/>
  <c r="Y124" i="3" s="1"/>
  <c r="Y126" i="1"/>
  <c r="Y126" i="3" s="1"/>
  <c r="Y128" i="1"/>
  <c r="Y128" i="3" s="1"/>
  <c r="Y130" i="1"/>
  <c r="Y130" i="3" s="1"/>
  <c r="Y132" i="1"/>
  <c r="Y132" i="3" s="1"/>
  <c r="Y134" i="1"/>
  <c r="Y134" i="3" s="1"/>
  <c r="Y136" i="1"/>
  <c r="Y136" i="3" s="1"/>
  <c r="Y138" i="1"/>
  <c r="Y138" i="3" s="1"/>
  <c r="Y140" i="1"/>
  <c r="Y140" i="3" s="1"/>
  <c r="Y142" i="1"/>
  <c r="Y142" i="3" s="1"/>
  <c r="Y144" i="1"/>
  <c r="Y144" i="3" s="1"/>
  <c r="Y146" i="1"/>
  <c r="Y146" i="3" s="1"/>
  <c r="Y148" i="1"/>
  <c r="Y148" i="3" s="1"/>
  <c r="Y150" i="1"/>
  <c r="Y150" i="3" s="1"/>
  <c r="Y152" i="1"/>
  <c r="Y152" i="3" s="1"/>
  <c r="Y154" i="1"/>
  <c r="Y154" i="3" s="1"/>
  <c r="Y156" i="1"/>
  <c r="Y156" i="3" s="1"/>
  <c r="Y158" i="1"/>
  <c r="Y158" i="3" s="1"/>
  <c r="Y160" i="1"/>
  <c r="Y160" i="3" s="1"/>
  <c r="Y162" i="1"/>
  <c r="Y162" i="3" s="1"/>
  <c r="Y164" i="1"/>
  <c r="Y164" i="3" s="1"/>
  <c r="Y166" i="1"/>
  <c r="Y166" i="3" s="1"/>
  <c r="Y168" i="1"/>
  <c r="Y168" i="3" s="1"/>
  <c r="Y170" i="1"/>
  <c r="Y170" i="3" s="1"/>
  <c r="Y172" i="1"/>
  <c r="Y172" i="3" s="1"/>
  <c r="Y174" i="1"/>
  <c r="Y174" i="3" s="1"/>
  <c r="Y176" i="1"/>
  <c r="Y176" i="3" s="1"/>
  <c r="Y178" i="1"/>
  <c r="Y178" i="3" s="1"/>
  <c r="Y180" i="1"/>
  <c r="Y180" i="3" s="1"/>
  <c r="Y182" i="1"/>
  <c r="Y182" i="3" s="1"/>
  <c r="Y184" i="1"/>
  <c r="Y184" i="3" s="1"/>
  <c r="Y186" i="1"/>
  <c r="Y186" i="3" s="1"/>
  <c r="Y188" i="1"/>
  <c r="Y188" i="3" s="1"/>
  <c r="Y190" i="1"/>
  <c r="Y190" i="3" s="1"/>
  <c r="Y192" i="1"/>
  <c r="Y192" i="3" s="1"/>
  <c r="Y194" i="1"/>
  <c r="Y194" i="3" s="1"/>
  <c r="Y196" i="1"/>
  <c r="Y196" i="3" s="1"/>
  <c r="Y198" i="1"/>
  <c r="Y198" i="3" s="1"/>
  <c r="Y200" i="1"/>
  <c r="Y200" i="3" s="1"/>
  <c r="Y202" i="1"/>
  <c r="Y202" i="3" s="1"/>
  <c r="Y204" i="1"/>
  <c r="Y204" i="3" s="1"/>
  <c r="Y206" i="1"/>
  <c r="Y206" i="3" s="1"/>
  <c r="Y208" i="1"/>
  <c r="Y208" i="3" s="1"/>
  <c r="Y210" i="1"/>
  <c r="Y210" i="3" s="1"/>
  <c r="Y212" i="1"/>
  <c r="Y212" i="3" s="1"/>
  <c r="Y214" i="1"/>
  <c r="Y214" i="3" s="1"/>
  <c r="Y216" i="1"/>
  <c r="Y216" i="3" s="1"/>
  <c r="Y218" i="1"/>
  <c r="Y218" i="3" s="1"/>
  <c r="Y220" i="1"/>
  <c r="Y220" i="3" s="1"/>
  <c r="Y222" i="1"/>
  <c r="Y222" i="3" s="1"/>
  <c r="Y224" i="1"/>
  <c r="Y224" i="3" s="1"/>
  <c r="Y226" i="1"/>
  <c r="Y226" i="3" s="1"/>
  <c r="Y228" i="1"/>
  <c r="Y228" i="3" s="1"/>
  <c r="Y230" i="1"/>
  <c r="Y230" i="3" s="1"/>
  <c r="Y232" i="1"/>
  <c r="Y232" i="3" s="1"/>
  <c r="Y234" i="1"/>
  <c r="Y234" i="3" s="1"/>
  <c r="Y236" i="1"/>
  <c r="Y236" i="3" s="1"/>
  <c r="Y238" i="1"/>
  <c r="Y238" i="3" s="1"/>
  <c r="Y240" i="1"/>
  <c r="Y240" i="3" s="1"/>
  <c r="Y242" i="1"/>
  <c r="Y242" i="3" s="1"/>
  <c r="Y244" i="1"/>
  <c r="Y244" i="3" s="1"/>
  <c r="Y246" i="1"/>
  <c r="Y246" i="3" s="1"/>
  <c r="Y248" i="1"/>
  <c r="Y248" i="3" s="1"/>
  <c r="Y250" i="1"/>
  <c r="Y250" i="3" s="1"/>
  <c r="Y252" i="1"/>
  <c r="Y252" i="3" s="1"/>
  <c r="Y254" i="1"/>
  <c r="Y254" i="3" s="1"/>
  <c r="Y256" i="1"/>
  <c r="Y256" i="3" s="1"/>
  <c r="Y258" i="1"/>
  <c r="Y258" i="3" s="1"/>
  <c r="Y260" i="1"/>
  <c r="Y260" i="3" s="1"/>
  <c r="Y262" i="1"/>
  <c r="Y262" i="3" s="1"/>
  <c r="Y264" i="1"/>
  <c r="Y264" i="3" s="1"/>
  <c r="Y266" i="1"/>
  <c r="Y266" i="3" s="1"/>
  <c r="Y268" i="1"/>
  <c r="Y268" i="3" s="1"/>
  <c r="Y270" i="1"/>
  <c r="Y270" i="3" s="1"/>
  <c r="Y272" i="1"/>
  <c r="Y272" i="3" s="1"/>
  <c r="Y274" i="1"/>
  <c r="Y274" i="3" s="1"/>
  <c r="Y276" i="1"/>
  <c r="Y276" i="3" s="1"/>
  <c r="Y278" i="1"/>
  <c r="Y278" i="3" s="1"/>
  <c r="Y280" i="1"/>
  <c r="Y280" i="3" s="1"/>
  <c r="Y282" i="1"/>
  <c r="Y282" i="3" s="1"/>
  <c r="Y284" i="1"/>
  <c r="Y284" i="3" s="1"/>
  <c r="Y286" i="1"/>
  <c r="Y286" i="3" s="1"/>
  <c r="Y288" i="1"/>
  <c r="Y288" i="3" s="1"/>
  <c r="Y290" i="1"/>
  <c r="Y290" i="3" s="1"/>
  <c r="Y292" i="1"/>
  <c r="Y292" i="3" s="1"/>
  <c r="Y294" i="1"/>
  <c r="Y294" i="3" s="1"/>
  <c r="Y296" i="1"/>
  <c r="Y296" i="3" s="1"/>
  <c r="Y298" i="1"/>
  <c r="Y298" i="3" s="1"/>
  <c r="Y302" i="1"/>
  <c r="Y302" i="3" s="1"/>
  <c r="Y304" i="1"/>
  <c r="Y304" i="3" s="1"/>
  <c r="Y306" i="1"/>
  <c r="Y306" i="3" s="1"/>
  <c r="Y310" i="1"/>
  <c r="Y310" i="3" s="1"/>
  <c r="Y312" i="1"/>
  <c r="Y312" i="3" s="1"/>
  <c r="Y314" i="1"/>
  <c r="Y314" i="3" s="1"/>
  <c r="Y316" i="1"/>
  <c r="Y316" i="3" s="1"/>
  <c r="Y318" i="1"/>
  <c r="Y318" i="3" s="1"/>
  <c r="Y320" i="1"/>
  <c r="Y320" i="3" s="1"/>
  <c r="Y322" i="1"/>
  <c r="Y322" i="3" s="1"/>
  <c r="Y324" i="1"/>
  <c r="Y324" i="3" s="1"/>
  <c r="Y326" i="1"/>
  <c r="Y326" i="3" s="1"/>
  <c r="Y328" i="1"/>
  <c r="Y328" i="3" s="1"/>
  <c r="Y330" i="1"/>
  <c r="Y330" i="3" s="1"/>
  <c r="Y332" i="1"/>
  <c r="Y332" i="3" s="1"/>
  <c r="Y334" i="1"/>
  <c r="Y334" i="3" s="1"/>
  <c r="Y336" i="1"/>
  <c r="Y336" i="3" s="1"/>
  <c r="Y338" i="1"/>
  <c r="Y338" i="3" s="1"/>
  <c r="Y340" i="1"/>
  <c r="Y340" i="3" s="1"/>
  <c r="Y342" i="1"/>
  <c r="Y342" i="3" s="1"/>
  <c r="Y344" i="1"/>
  <c r="Y344" i="3" s="1"/>
  <c r="Y346" i="1"/>
  <c r="Y346" i="3" s="1"/>
  <c r="Y348" i="1"/>
  <c r="Y348" i="3" s="1"/>
  <c r="Y350" i="1"/>
  <c r="Y350" i="3" s="1"/>
  <c r="Y352" i="1"/>
  <c r="Y352" i="3" s="1"/>
  <c r="Y354" i="1"/>
  <c r="Y354" i="3" s="1"/>
  <c r="Y356" i="1"/>
  <c r="Y356" i="3" s="1"/>
  <c r="Y358" i="1"/>
  <c r="Y358" i="3" s="1"/>
  <c r="Y360" i="1"/>
  <c r="Y360" i="3" s="1"/>
  <c r="Y362" i="1"/>
  <c r="Y362" i="3" s="1"/>
  <c r="Y364" i="1"/>
  <c r="Y364" i="3" s="1"/>
  <c r="Y366" i="1"/>
  <c r="Y366" i="3" s="1"/>
  <c r="Y368" i="1"/>
  <c r="Y368" i="3" s="1"/>
  <c r="Y370" i="1"/>
  <c r="Y370" i="3" s="1"/>
  <c r="Y372" i="1"/>
  <c r="Y372" i="3" s="1"/>
  <c r="Y374" i="1"/>
  <c r="Y374" i="3" s="1"/>
  <c r="Y376" i="1"/>
  <c r="Y376" i="3" s="1"/>
  <c r="Y378" i="1"/>
  <c r="Y378" i="3" s="1"/>
  <c r="Y380" i="1"/>
  <c r="Y380" i="3" s="1"/>
  <c r="Y382" i="1"/>
  <c r="Y382" i="3" s="1"/>
  <c r="Y384" i="1"/>
  <c r="Y384" i="3" s="1"/>
  <c r="Y386" i="1"/>
  <c r="Y386" i="3" s="1"/>
  <c r="Y388" i="1"/>
  <c r="Y388" i="3" s="1"/>
  <c r="Y390" i="1"/>
  <c r="Y390" i="3" s="1"/>
  <c r="Y392" i="1"/>
  <c r="Y392" i="3" s="1"/>
  <c r="Y394" i="1"/>
  <c r="Y394" i="3" s="1"/>
  <c r="Y396" i="1"/>
  <c r="Y396" i="3" s="1"/>
  <c r="Y398" i="1"/>
  <c r="Y398" i="3" s="1"/>
  <c r="Y400" i="1"/>
  <c r="Y400" i="3" s="1"/>
  <c r="Y402" i="1"/>
  <c r="Y402" i="3" s="1"/>
  <c r="Y404" i="1"/>
  <c r="Y404" i="3" s="1"/>
  <c r="Y406" i="1"/>
  <c r="Y406" i="3" s="1"/>
  <c r="Y408" i="1"/>
  <c r="Y408" i="3" s="1"/>
  <c r="Y410" i="1"/>
  <c r="Y410" i="3" s="1"/>
  <c r="Y412" i="1"/>
  <c r="Y412" i="3" s="1"/>
  <c r="Y414" i="1"/>
  <c r="Y414" i="3" s="1"/>
  <c r="Y416" i="1"/>
  <c r="Y416" i="3" s="1"/>
  <c r="Y418" i="1"/>
  <c r="Y418" i="3" s="1"/>
  <c r="Y420" i="1"/>
  <c r="Y420" i="3" s="1"/>
  <c r="Y422" i="1"/>
  <c r="Y422" i="3" s="1"/>
  <c r="Y424" i="1"/>
  <c r="Y424" i="3" s="1"/>
  <c r="Y426" i="1"/>
  <c r="Y426" i="3" s="1"/>
  <c r="Y428" i="1"/>
  <c r="Y428" i="3" s="1"/>
  <c r="Y430" i="1"/>
  <c r="Y430" i="3" s="1"/>
  <c r="Y432" i="1"/>
  <c r="Y432" i="3" s="1"/>
  <c r="Y434" i="1"/>
  <c r="Y434" i="3" s="1"/>
  <c r="Y5" i="1"/>
  <c r="Y5" i="3" s="1"/>
  <c r="Y7" i="1"/>
  <c r="Y7" i="3" s="1"/>
  <c r="Y9" i="1"/>
  <c r="Y9" i="3" s="1"/>
  <c r="Y11" i="1"/>
  <c r="Y11" i="3" s="1"/>
  <c r="Y13" i="1"/>
  <c r="Y13" i="3" s="1"/>
  <c r="Y15" i="1"/>
  <c r="Y15" i="3" s="1"/>
  <c r="Y17" i="1"/>
  <c r="Y17" i="3" s="1"/>
  <c r="Y19" i="1"/>
  <c r="Y19" i="3" s="1"/>
  <c r="Y21" i="1"/>
  <c r="Y21" i="3" s="1"/>
  <c r="Y23" i="1"/>
  <c r="Y23" i="3" s="1"/>
  <c r="Y25" i="1"/>
  <c r="Y25" i="3" s="1"/>
  <c r="Y27" i="1"/>
  <c r="Y27" i="3" s="1"/>
  <c r="Y29" i="1"/>
  <c r="Y29" i="3" s="1"/>
  <c r="Y31" i="1"/>
  <c r="Y31" i="3" s="1"/>
  <c r="Y33" i="1"/>
  <c r="Y33" i="3" s="1"/>
  <c r="Y35" i="1"/>
  <c r="Y35" i="3" s="1"/>
  <c r="Y37" i="1"/>
  <c r="Y37" i="3" s="1"/>
  <c r="Y39" i="1"/>
  <c r="Y39" i="3" s="1"/>
  <c r="Y41" i="1"/>
  <c r="Y41" i="3" s="1"/>
  <c r="Y43" i="1"/>
  <c r="Y43" i="3" s="1"/>
  <c r="Y45" i="1"/>
  <c r="Y45" i="3" s="1"/>
  <c r="Y47" i="1"/>
  <c r="Y47" i="3" s="1"/>
  <c r="Y49" i="1"/>
  <c r="Y49" i="3" s="1"/>
  <c r="Y51" i="1"/>
  <c r="Y51" i="3" s="1"/>
  <c r="Y53" i="1"/>
  <c r="Y53" i="3" s="1"/>
  <c r="Y55" i="1"/>
  <c r="Y55" i="3" s="1"/>
  <c r="Y57" i="1"/>
  <c r="Y57" i="3" s="1"/>
  <c r="Y59" i="1"/>
  <c r="Y59" i="3" s="1"/>
  <c r="Y61" i="1"/>
  <c r="Y61" i="3" s="1"/>
  <c r="Y63" i="1"/>
  <c r="Y63" i="3" s="1"/>
  <c r="Y65" i="1"/>
  <c r="Y65" i="3" s="1"/>
  <c r="Y67" i="1"/>
  <c r="Y67" i="3" s="1"/>
  <c r="Y69" i="1"/>
  <c r="Y69" i="3" s="1"/>
  <c r="Y71" i="1"/>
  <c r="Y71" i="3" s="1"/>
  <c r="Y73" i="1"/>
  <c r="Y73" i="3" s="1"/>
  <c r="Y75" i="1"/>
  <c r="Y75" i="3" s="1"/>
  <c r="Y77" i="1"/>
  <c r="Y77" i="3" s="1"/>
  <c r="Y79" i="1"/>
  <c r="Y79" i="3" s="1"/>
  <c r="Y81" i="1"/>
  <c r="Y81" i="3" s="1"/>
  <c r="Y83" i="1"/>
  <c r="Y83" i="3" s="1"/>
  <c r="Y85" i="1"/>
  <c r="Y85" i="3" s="1"/>
  <c r="Y87" i="1"/>
  <c r="Y87" i="3" s="1"/>
  <c r="Y89" i="1"/>
  <c r="Y89" i="3" s="1"/>
  <c r="Y91" i="1"/>
  <c r="Y91" i="3" s="1"/>
  <c r="Y93" i="1"/>
  <c r="Y93" i="3" s="1"/>
  <c r="Y95" i="1"/>
  <c r="Y95" i="3" s="1"/>
  <c r="Y97" i="1"/>
  <c r="Y97" i="3" s="1"/>
  <c r="Y99" i="1"/>
  <c r="Y99" i="3" s="1"/>
  <c r="Y101" i="1"/>
  <c r="Y101" i="3" s="1"/>
  <c r="Y103" i="1"/>
  <c r="Y103" i="3" s="1"/>
  <c r="Y105" i="1"/>
  <c r="Y105" i="3" s="1"/>
  <c r="Y107" i="1"/>
  <c r="Y107" i="3" s="1"/>
  <c r="Y109" i="1"/>
  <c r="Y109" i="3" s="1"/>
  <c r="Y111" i="1"/>
  <c r="Y111" i="3" s="1"/>
  <c r="Y113" i="1"/>
  <c r="Y113" i="3" s="1"/>
  <c r="Y115" i="1"/>
  <c r="Y115" i="3" s="1"/>
  <c r="Y117" i="1"/>
  <c r="Y117" i="3" s="1"/>
  <c r="Y119" i="1"/>
  <c r="Y119" i="3" s="1"/>
  <c r="Y121" i="1"/>
  <c r="Y121" i="3" s="1"/>
  <c r="Y123" i="1"/>
  <c r="Y123" i="3" s="1"/>
  <c r="Y125" i="1"/>
  <c r="Y125" i="3" s="1"/>
  <c r="Y127" i="1"/>
  <c r="Y127" i="3" s="1"/>
  <c r="Y129" i="1"/>
  <c r="Y129" i="3" s="1"/>
  <c r="Y131" i="1"/>
  <c r="Y131" i="3" s="1"/>
  <c r="Y133" i="1"/>
  <c r="Y133" i="3" s="1"/>
  <c r="Y135" i="1"/>
  <c r="Y135" i="3" s="1"/>
  <c r="Y137" i="1"/>
  <c r="Y137" i="3" s="1"/>
  <c r="Y139" i="1"/>
  <c r="Y139" i="3" s="1"/>
  <c r="Y141" i="1"/>
  <c r="Y141" i="3" s="1"/>
  <c r="Y143" i="1"/>
  <c r="Y143" i="3" s="1"/>
  <c r="Y145" i="1"/>
  <c r="Y145" i="3" s="1"/>
  <c r="Y147" i="1"/>
  <c r="Y147" i="3" s="1"/>
  <c r="Y149" i="1"/>
  <c r="Y149" i="3" s="1"/>
  <c r="Y151" i="1"/>
  <c r="Y151" i="3" s="1"/>
  <c r="Y153" i="1"/>
  <c r="Y153" i="3" s="1"/>
  <c r="Y155" i="1"/>
  <c r="Y155" i="3" s="1"/>
  <c r="Y157" i="1"/>
  <c r="Y157" i="3" s="1"/>
  <c r="Y159" i="1"/>
  <c r="Y159" i="3" s="1"/>
  <c r="Y161" i="1"/>
  <c r="Y161" i="3" s="1"/>
  <c r="Y163" i="1"/>
  <c r="Y163" i="3" s="1"/>
  <c r="Y165" i="1"/>
  <c r="Y165" i="3" s="1"/>
  <c r="Y167" i="1"/>
  <c r="Y167" i="3" s="1"/>
  <c r="Y169" i="1"/>
  <c r="Y169" i="3" s="1"/>
  <c r="Y171" i="1"/>
  <c r="Y171" i="3" s="1"/>
  <c r="Y173" i="1"/>
  <c r="Y173" i="3" s="1"/>
  <c r="Y175" i="1"/>
  <c r="Y175" i="3" s="1"/>
  <c r="Y177" i="1"/>
  <c r="Y177" i="3" s="1"/>
  <c r="Y179" i="1"/>
  <c r="Y179" i="3" s="1"/>
  <c r="Y181" i="1"/>
  <c r="Y181" i="3" s="1"/>
  <c r="Y183" i="1"/>
  <c r="Y183" i="3" s="1"/>
  <c r="Y185" i="1"/>
  <c r="Y185" i="3" s="1"/>
  <c r="Y187" i="1"/>
  <c r="Y187" i="3" s="1"/>
  <c r="Y189" i="1"/>
  <c r="Y189" i="3" s="1"/>
  <c r="Y191" i="1"/>
  <c r="Y191" i="3" s="1"/>
  <c r="Y193" i="1"/>
  <c r="Y193" i="3" s="1"/>
  <c r="Y195" i="1"/>
  <c r="Y195" i="3" s="1"/>
  <c r="Y197" i="1"/>
  <c r="Y197" i="3" s="1"/>
  <c r="Y199" i="1"/>
  <c r="Y199" i="3" s="1"/>
  <c r="Y201" i="1"/>
  <c r="Y201" i="3" s="1"/>
  <c r="Y203" i="1"/>
  <c r="Y203" i="3" s="1"/>
  <c r="Y205" i="1"/>
  <c r="Y205" i="3" s="1"/>
  <c r="Y207" i="1"/>
  <c r="Y207" i="3" s="1"/>
  <c r="Y209" i="1"/>
  <c r="Y209" i="3" s="1"/>
  <c r="Y211" i="1"/>
  <c r="Y211" i="3" s="1"/>
  <c r="Y213" i="1"/>
  <c r="Y213" i="3" s="1"/>
  <c r="Y215" i="1"/>
  <c r="Y215" i="3" s="1"/>
  <c r="Y217" i="1"/>
  <c r="Y217" i="3" s="1"/>
  <c r="Y219" i="1"/>
  <c r="Y219" i="3" s="1"/>
  <c r="Y221" i="1"/>
  <c r="Y221" i="3" s="1"/>
  <c r="Y223" i="1"/>
  <c r="Y223" i="3" s="1"/>
  <c r="Y225" i="1"/>
  <c r="Y225" i="3" s="1"/>
  <c r="Y227" i="1"/>
  <c r="Y227" i="3" s="1"/>
  <c r="Y229" i="1"/>
  <c r="Y229" i="3" s="1"/>
  <c r="Y231" i="1"/>
  <c r="Y231" i="3" s="1"/>
  <c r="Y233" i="1"/>
  <c r="Y233" i="3" s="1"/>
  <c r="Y235" i="1"/>
  <c r="Y235" i="3" s="1"/>
  <c r="Y237" i="1"/>
  <c r="Y237" i="3" s="1"/>
  <c r="Y239" i="1"/>
  <c r="Y239" i="3" s="1"/>
  <c r="Y241" i="1"/>
  <c r="Y241" i="3" s="1"/>
  <c r="Y243" i="1"/>
  <c r="Y243" i="3" s="1"/>
  <c r="Y245" i="1"/>
  <c r="Y245" i="3" s="1"/>
  <c r="Y247" i="1"/>
  <c r="Y247" i="3" s="1"/>
  <c r="Y249" i="1"/>
  <c r="Y249" i="3" s="1"/>
  <c r="Y251" i="1"/>
  <c r="Y251" i="3" s="1"/>
  <c r="Y253" i="1"/>
  <c r="Y253" i="3" s="1"/>
  <c r="Y255" i="1"/>
  <c r="Y255" i="3" s="1"/>
  <c r="Y257" i="1"/>
  <c r="Y257" i="3" s="1"/>
  <c r="Y259" i="1"/>
  <c r="Y259" i="3" s="1"/>
  <c r="Y261" i="1"/>
  <c r="Y261" i="3" s="1"/>
  <c r="Y263" i="1"/>
  <c r="Y263" i="3" s="1"/>
  <c r="Y265" i="1"/>
  <c r="Y265" i="3" s="1"/>
  <c r="Y267" i="1"/>
  <c r="Y267" i="3" s="1"/>
  <c r="Y269" i="1"/>
  <c r="Y269" i="3" s="1"/>
  <c r="Y271" i="1"/>
  <c r="Y271" i="3" s="1"/>
  <c r="Y273" i="1"/>
  <c r="Y273" i="3" s="1"/>
  <c r="Y275" i="1"/>
  <c r="Y275" i="3" s="1"/>
  <c r="Y277" i="1"/>
  <c r="Y277" i="3" s="1"/>
  <c r="Y279" i="1"/>
  <c r="Y279" i="3" s="1"/>
  <c r="Y281" i="1"/>
  <c r="Y281" i="3" s="1"/>
  <c r="Y283" i="1"/>
  <c r="Y283" i="3" s="1"/>
  <c r="Y285" i="1"/>
  <c r="Y285" i="3" s="1"/>
  <c r="Y287" i="1"/>
  <c r="Y287" i="3" s="1"/>
  <c r="Y289" i="1"/>
  <c r="Y289" i="3" s="1"/>
  <c r="Y291" i="1"/>
  <c r="Y291" i="3" s="1"/>
  <c r="Y293" i="1"/>
  <c r="Y293" i="3" s="1"/>
  <c r="Y295" i="1"/>
  <c r="Y295" i="3" s="1"/>
  <c r="Y297" i="1"/>
  <c r="Y297" i="3" s="1"/>
  <c r="Y299" i="1"/>
  <c r="Y299" i="3" s="1"/>
  <c r="Y301" i="1"/>
  <c r="Y301" i="3" s="1"/>
  <c r="Y303" i="1"/>
  <c r="Y303" i="3" s="1"/>
  <c r="Y305" i="1"/>
  <c r="Y305" i="3" s="1"/>
  <c r="Y307" i="1"/>
  <c r="Y307" i="3" s="1"/>
  <c r="Y309" i="1"/>
  <c r="Y309" i="3" s="1"/>
  <c r="Y311" i="1"/>
  <c r="Y311" i="3" s="1"/>
  <c r="Y313" i="1"/>
  <c r="Y313" i="3" s="1"/>
  <c r="Y315" i="1"/>
  <c r="Y315" i="3" s="1"/>
  <c r="Y317" i="1"/>
  <c r="Y317" i="3" s="1"/>
  <c r="Y319" i="1"/>
  <c r="Y319" i="3" s="1"/>
  <c r="Y321" i="1"/>
  <c r="Y321" i="3" s="1"/>
  <c r="Y323" i="1"/>
  <c r="Y323" i="3" s="1"/>
  <c r="Y325" i="1"/>
  <c r="Y325" i="3" s="1"/>
  <c r="Y327" i="1"/>
  <c r="Y327" i="3" s="1"/>
  <c r="Y329" i="1"/>
  <c r="Y329" i="3" s="1"/>
  <c r="Y331" i="1"/>
  <c r="Y331" i="3" s="1"/>
  <c r="Y333" i="1"/>
  <c r="Y333" i="3" s="1"/>
  <c r="Y335" i="1"/>
  <c r="Y335" i="3" s="1"/>
  <c r="Y337" i="1"/>
  <c r="Y337" i="3" s="1"/>
  <c r="Y339" i="1"/>
  <c r="Y339" i="3" s="1"/>
  <c r="Y341" i="1"/>
  <c r="Y341" i="3" s="1"/>
  <c r="Y343" i="1"/>
  <c r="Y343" i="3" s="1"/>
  <c r="Y345" i="1"/>
  <c r="Y345" i="3" s="1"/>
  <c r="Y347" i="1"/>
  <c r="Y347" i="3" s="1"/>
  <c r="Y349" i="1"/>
  <c r="Y349" i="3" s="1"/>
  <c r="Y351" i="1"/>
  <c r="Y351" i="3" s="1"/>
  <c r="Y353" i="1"/>
  <c r="Y353" i="3" s="1"/>
  <c r="Y355" i="1"/>
  <c r="Y355" i="3" s="1"/>
  <c r="Y357" i="1"/>
  <c r="Y357" i="3" s="1"/>
  <c r="Y359" i="1"/>
  <c r="Y359" i="3" s="1"/>
  <c r="Y361" i="1"/>
  <c r="Y361" i="3" s="1"/>
  <c r="Y363" i="1"/>
  <c r="Y363" i="3" s="1"/>
  <c r="Y365" i="1"/>
  <c r="Y365" i="3" s="1"/>
  <c r="Y367" i="1"/>
  <c r="Y367" i="3" s="1"/>
  <c r="Y369" i="1"/>
  <c r="Y369" i="3" s="1"/>
  <c r="Y371" i="1"/>
  <c r="Y371" i="3" s="1"/>
  <c r="Y373" i="1"/>
  <c r="Y373" i="3" s="1"/>
  <c r="Y375" i="1"/>
  <c r="Y375" i="3" s="1"/>
  <c r="Y377" i="1"/>
  <c r="Y377" i="3" s="1"/>
  <c r="Y379" i="1"/>
  <c r="Y379" i="3" s="1"/>
  <c r="Y381" i="1"/>
  <c r="Y381" i="3" s="1"/>
  <c r="Y383" i="1"/>
  <c r="Y383" i="3" s="1"/>
  <c r="Y385" i="1"/>
  <c r="Y385" i="3" s="1"/>
  <c r="Y387" i="1"/>
  <c r="Y387" i="3" s="1"/>
  <c r="Y389" i="1"/>
  <c r="Y389" i="3" s="1"/>
  <c r="Y391" i="1"/>
  <c r="Y391" i="3" s="1"/>
  <c r="Y393" i="1"/>
  <c r="Y393" i="3" s="1"/>
  <c r="Y395" i="1"/>
  <c r="Y395" i="3" s="1"/>
  <c r="Y397" i="1"/>
  <c r="Y397" i="3" s="1"/>
  <c r="Y399" i="1"/>
  <c r="Y399" i="3" s="1"/>
  <c r="Y401" i="1"/>
  <c r="Y401" i="3" s="1"/>
  <c r="Y403" i="1"/>
  <c r="Y403" i="3" s="1"/>
  <c r="Y405" i="1"/>
  <c r="Y405" i="3" s="1"/>
  <c r="Y407" i="1"/>
  <c r="Y407" i="3" s="1"/>
  <c r="Y409" i="1"/>
  <c r="Y409" i="3" s="1"/>
  <c r="Y411" i="1"/>
  <c r="Y411" i="3" s="1"/>
  <c r="Y413" i="1"/>
  <c r="Y413" i="3" s="1"/>
  <c r="Y415" i="1"/>
  <c r="Y415" i="3" s="1"/>
  <c r="Y417" i="1"/>
  <c r="Y417" i="3" s="1"/>
  <c r="Y419" i="1"/>
  <c r="Y419" i="3" s="1"/>
  <c r="Y421" i="1"/>
  <c r="Y421" i="3" s="1"/>
  <c r="Y423" i="1"/>
  <c r="Y423" i="3" s="1"/>
  <c r="Y425" i="1"/>
  <c r="Y425" i="3" s="1"/>
  <c r="Y427" i="1"/>
  <c r="Y427" i="3" s="1"/>
  <c r="Y429" i="1"/>
  <c r="Y429" i="3" s="1"/>
  <c r="Y431" i="1"/>
  <c r="Y431" i="3" s="1"/>
  <c r="Y433" i="1"/>
  <c r="Y433" i="3" s="1"/>
  <c r="Y308" i="1" l="1"/>
  <c r="Y308" i="3" s="1"/>
  <c r="Y300" i="1"/>
  <c r="Y300" i="3" s="1"/>
  <c r="AG308" i="1"/>
  <c r="AG308" i="3" s="1"/>
  <c r="AG300" i="1"/>
  <c r="AG300" i="3" s="1"/>
  <c r="Y1" i="1" l="1"/>
  <c r="AG1" i="1"/>
  <c r="AG1" i="3"/>
  <c r="Y1" i="3"/>
  <c r="E435" i="1" l="1"/>
  <c r="E435" i="3" s="1"/>
  <c r="AO469" i="1"/>
  <c r="AO469" i="3" s="1"/>
  <c r="AO437" i="1" l="1"/>
  <c r="AO437" i="3" s="1"/>
  <c r="AO435" i="1"/>
  <c r="AO435" i="3" s="1"/>
  <c r="AM435" i="1"/>
  <c r="AM435" i="3" s="1"/>
  <c r="K435" i="1"/>
  <c r="K435" i="3" s="1"/>
  <c r="K436" i="1"/>
  <c r="K436" i="3" s="1"/>
  <c r="AP435" i="1"/>
  <c r="AP435" i="3" s="1"/>
  <c r="AO453" i="1"/>
  <c r="AO453" i="3" s="1"/>
  <c r="AB435" i="1"/>
  <c r="AB435" i="3" s="1"/>
  <c r="AF435" i="1"/>
  <c r="AF435" i="3" s="1"/>
  <c r="I435" i="1"/>
  <c r="I435" i="3" s="1"/>
  <c r="AR435" i="1"/>
  <c r="AR435" i="3" s="1"/>
  <c r="AQ435" i="1"/>
  <c r="AA435" i="1"/>
  <c r="AA435" i="3" s="1"/>
  <c r="AE435" i="1"/>
  <c r="AE435" i="3" s="1"/>
  <c r="L435" i="1"/>
  <c r="L435" i="3" s="1"/>
  <c r="H435" i="1"/>
  <c r="H435" i="3" s="1"/>
  <c r="G435" i="1"/>
  <c r="G435" i="3" s="1"/>
  <c r="J435" i="1"/>
  <c r="J435" i="3" s="1"/>
  <c r="W435" i="1"/>
  <c r="W435" i="3" s="1"/>
  <c r="X435" i="1"/>
  <c r="X435" i="3" s="1"/>
  <c r="AI435" i="1"/>
  <c r="AI435" i="3" s="1"/>
  <c r="AJ435" i="1"/>
  <c r="AJ435" i="3" s="1"/>
  <c r="U91" i="1"/>
  <c r="U91" i="3" s="1"/>
  <c r="U435" i="1"/>
  <c r="U435" i="3" s="1"/>
  <c r="U114" i="1"/>
  <c r="U114" i="3" s="1"/>
  <c r="F435" i="1"/>
  <c r="F435" i="3" s="1"/>
  <c r="M435" i="3" s="1"/>
  <c r="S13" i="1"/>
  <c r="S13" i="3" s="1"/>
  <c r="S37" i="1"/>
  <c r="S37" i="3" s="1"/>
  <c r="S53" i="1"/>
  <c r="S53" i="3" s="1"/>
  <c r="S85" i="1"/>
  <c r="S85" i="3" s="1"/>
  <c r="S97" i="1"/>
  <c r="S97" i="3" s="1"/>
  <c r="S113" i="1"/>
  <c r="S113" i="3" s="1"/>
  <c r="S115" i="1"/>
  <c r="S115" i="3" s="1"/>
  <c r="S131" i="1"/>
  <c r="S131" i="3" s="1"/>
  <c r="S147" i="1"/>
  <c r="S147" i="3" s="1"/>
  <c r="S163" i="1"/>
  <c r="S163" i="3" s="1"/>
  <c r="S186" i="1"/>
  <c r="S186" i="3" s="1"/>
  <c r="S198" i="1"/>
  <c r="S198" i="3" s="1"/>
  <c r="S206" i="1"/>
  <c r="S206" i="3" s="1"/>
  <c r="S214" i="1"/>
  <c r="S214" i="3" s="1"/>
  <c r="S226" i="1"/>
  <c r="S226" i="3" s="1"/>
  <c r="S234" i="1"/>
  <c r="S234" i="3" s="1"/>
  <c r="S242" i="1"/>
  <c r="S242" i="3" s="1"/>
  <c r="S250" i="1"/>
  <c r="S250" i="3" s="1"/>
  <c r="S266" i="1"/>
  <c r="S266" i="3" s="1"/>
  <c r="S274" i="1"/>
  <c r="S274" i="3" s="1"/>
  <c r="S290" i="1"/>
  <c r="S290" i="3" s="1"/>
  <c r="S306" i="1"/>
  <c r="S306" i="3" s="1"/>
  <c r="S318" i="1"/>
  <c r="S318" i="3" s="1"/>
  <c r="S326" i="1"/>
  <c r="S326" i="3" s="1"/>
  <c r="S338" i="1"/>
  <c r="S338" i="3" s="1"/>
  <c r="S346" i="1"/>
  <c r="S346" i="3" s="1"/>
  <c r="S354" i="1"/>
  <c r="S354" i="3" s="1"/>
  <c r="S362" i="1"/>
  <c r="S362" i="3" s="1"/>
  <c r="S370" i="1"/>
  <c r="S370" i="3" s="1"/>
  <c r="S378" i="1"/>
  <c r="S378" i="3" s="1"/>
  <c r="S386" i="1"/>
  <c r="S386" i="3" s="1"/>
  <c r="S394" i="1"/>
  <c r="S394" i="3" s="1"/>
  <c r="S402" i="1"/>
  <c r="S402" i="3" s="1"/>
  <c r="S410" i="1"/>
  <c r="S410" i="3" s="1"/>
  <c r="S418" i="1"/>
  <c r="S418" i="3" s="1"/>
  <c r="S426" i="1"/>
  <c r="S426" i="3" s="1"/>
  <c r="S434" i="1"/>
  <c r="S434" i="3" s="1"/>
  <c r="S436" i="1"/>
  <c r="S436" i="3" s="1"/>
  <c r="S440" i="1"/>
  <c r="S440" i="3" s="1"/>
  <c r="S444" i="1"/>
  <c r="S444" i="3" s="1"/>
  <c r="S448" i="1"/>
  <c r="S448" i="3" s="1"/>
  <c r="S452" i="1"/>
  <c r="S452" i="3" s="1"/>
  <c r="S456" i="1"/>
  <c r="S456" i="3" s="1"/>
  <c r="S460" i="1"/>
  <c r="S460" i="3" s="1"/>
  <c r="S464" i="1"/>
  <c r="S464" i="3" s="1"/>
  <c r="S468" i="1"/>
  <c r="S468" i="3" s="1"/>
  <c r="S472" i="1"/>
  <c r="S472" i="3" s="1"/>
  <c r="S21" i="1"/>
  <c r="S21" i="3" s="1"/>
  <c r="S45" i="1"/>
  <c r="S45" i="3" s="1"/>
  <c r="S69" i="1"/>
  <c r="S69" i="3" s="1"/>
  <c r="S91" i="1"/>
  <c r="S91" i="3" s="1"/>
  <c r="S105" i="1"/>
  <c r="S105" i="3" s="1"/>
  <c r="S114" i="1"/>
  <c r="S114" i="3" s="1"/>
  <c r="S123" i="1"/>
  <c r="S123" i="3" s="1"/>
  <c r="S139" i="1"/>
  <c r="S139" i="3" s="1"/>
  <c r="S155" i="1"/>
  <c r="S155" i="3" s="1"/>
  <c r="S178" i="1"/>
  <c r="S178" i="3" s="1"/>
  <c r="S194" i="1"/>
  <c r="S194" i="3" s="1"/>
  <c r="S202" i="1"/>
  <c r="S202" i="3" s="1"/>
  <c r="S210" i="1"/>
  <c r="S210" i="3" s="1"/>
  <c r="S218" i="1"/>
  <c r="S218" i="3" s="1"/>
  <c r="S230" i="1"/>
  <c r="S230" i="3" s="1"/>
  <c r="S238" i="1"/>
  <c r="S238" i="3" s="1"/>
  <c r="S246" i="1"/>
  <c r="S246" i="3" s="1"/>
  <c r="S258" i="1"/>
  <c r="S258" i="3" s="1"/>
  <c r="S270" i="1"/>
  <c r="S270" i="3" s="1"/>
  <c r="S282" i="1"/>
  <c r="S282" i="3" s="1"/>
  <c r="S298" i="1"/>
  <c r="S298" i="3" s="1"/>
  <c r="S314" i="1"/>
  <c r="S314" i="3" s="1"/>
  <c r="S322" i="1"/>
  <c r="S322" i="3" s="1"/>
  <c r="S330" i="1"/>
  <c r="S330" i="3" s="1"/>
  <c r="S342" i="1"/>
  <c r="S342" i="3" s="1"/>
  <c r="S350" i="1"/>
  <c r="S350" i="3" s="1"/>
  <c r="S358" i="1"/>
  <c r="S358" i="3" s="1"/>
  <c r="S366" i="1"/>
  <c r="S366" i="3" s="1"/>
  <c r="S374" i="1"/>
  <c r="S374" i="3" s="1"/>
  <c r="S382" i="1"/>
  <c r="S382" i="3" s="1"/>
  <c r="S390" i="1"/>
  <c r="S390" i="3" s="1"/>
  <c r="S398" i="1"/>
  <c r="S398" i="3" s="1"/>
  <c r="S406" i="1"/>
  <c r="S406" i="3" s="1"/>
  <c r="S414" i="1"/>
  <c r="S414" i="3" s="1"/>
  <c r="S422" i="1"/>
  <c r="S422" i="3" s="1"/>
  <c r="S430" i="1"/>
  <c r="S430" i="3" s="1"/>
  <c r="S435" i="1"/>
  <c r="S435" i="3" s="1"/>
  <c r="S438" i="1"/>
  <c r="S438" i="3" s="1"/>
  <c r="S442" i="1"/>
  <c r="S442" i="3" s="1"/>
  <c r="S446" i="1"/>
  <c r="S446" i="3" s="1"/>
  <c r="S450" i="1"/>
  <c r="S450" i="3" s="1"/>
  <c r="S454" i="1"/>
  <c r="S454" i="3" s="1"/>
  <c r="S458" i="1"/>
  <c r="S458" i="3" s="1"/>
  <c r="S462" i="1"/>
  <c r="S462" i="3" s="1"/>
  <c r="S466" i="1"/>
  <c r="S466" i="3" s="1"/>
  <c r="S470" i="1"/>
  <c r="S470" i="3" s="1"/>
  <c r="S77" i="1"/>
  <c r="S77" i="3" s="1"/>
  <c r="S294" i="1"/>
  <c r="S294" i="3" s="1"/>
  <c r="S61" i="1"/>
  <c r="S61" i="3" s="1"/>
  <c r="S222" i="1"/>
  <c r="S222" i="3" s="1"/>
  <c r="S254" i="1"/>
  <c r="S254" i="3" s="1"/>
  <c r="S302" i="1"/>
  <c r="S302" i="3" s="1"/>
  <c r="S278" i="1"/>
  <c r="S278" i="3" s="1"/>
  <c r="S334" i="1"/>
  <c r="S334" i="3" s="1"/>
  <c r="S8" i="1"/>
  <c r="S8" i="3" s="1"/>
  <c r="S12" i="1"/>
  <c r="S12" i="3" s="1"/>
  <c r="S16" i="1"/>
  <c r="S16" i="3" s="1"/>
  <c r="S20" i="1"/>
  <c r="S20" i="3" s="1"/>
  <c r="S24" i="1"/>
  <c r="S24" i="3" s="1"/>
  <c r="S28" i="1"/>
  <c r="S28" i="3" s="1"/>
  <c r="S32" i="1"/>
  <c r="S32" i="3" s="1"/>
  <c r="S36" i="1"/>
  <c r="S36" i="3" s="1"/>
  <c r="S40" i="1"/>
  <c r="S40" i="3" s="1"/>
  <c r="S44" i="1"/>
  <c r="S44" i="3" s="1"/>
  <c r="S48" i="1"/>
  <c r="S48" i="3" s="1"/>
  <c r="S52" i="1"/>
  <c r="S52" i="3" s="1"/>
  <c r="S56" i="1"/>
  <c r="S56" i="3" s="1"/>
  <c r="S60" i="1"/>
  <c r="S60" i="3" s="1"/>
  <c r="S64" i="1"/>
  <c r="S64" i="3" s="1"/>
  <c r="S68" i="1"/>
  <c r="S68" i="3" s="1"/>
  <c r="S72" i="1"/>
  <c r="S72" i="3" s="1"/>
  <c r="S76" i="1"/>
  <c r="S76" i="3" s="1"/>
  <c r="S80" i="1"/>
  <c r="S80" i="3" s="1"/>
  <c r="S84" i="1"/>
  <c r="S84" i="3" s="1"/>
  <c r="S88" i="1"/>
  <c r="S88" i="3" s="1"/>
  <c r="S92" i="1"/>
  <c r="S92" i="3" s="1"/>
  <c r="S96" i="1"/>
  <c r="S96" i="3" s="1"/>
  <c r="S100" i="1"/>
  <c r="S100" i="3" s="1"/>
  <c r="S104" i="1"/>
  <c r="S104" i="3" s="1"/>
  <c r="S108" i="1"/>
  <c r="S108" i="3" s="1"/>
  <c r="S112" i="1"/>
  <c r="S112" i="3" s="1"/>
  <c r="S118" i="1"/>
  <c r="S118" i="3" s="1"/>
  <c r="S122" i="1"/>
  <c r="S122" i="3" s="1"/>
  <c r="S126" i="1"/>
  <c r="S126" i="3" s="1"/>
  <c r="S130" i="1"/>
  <c r="S130" i="3" s="1"/>
  <c r="S134" i="1"/>
  <c r="S134" i="3" s="1"/>
  <c r="S138" i="1"/>
  <c r="S138" i="3" s="1"/>
  <c r="S142" i="1"/>
  <c r="S142" i="3" s="1"/>
  <c r="S146" i="1"/>
  <c r="S146" i="3" s="1"/>
  <c r="S150" i="1"/>
  <c r="S150" i="3" s="1"/>
  <c r="S154" i="1"/>
  <c r="S154" i="3" s="1"/>
  <c r="S158" i="1"/>
  <c r="S158" i="3" s="1"/>
  <c r="S162" i="1"/>
  <c r="S162" i="3" s="1"/>
  <c r="S166" i="1"/>
  <c r="S166" i="3" s="1"/>
  <c r="S170" i="1"/>
  <c r="S170" i="3" s="1"/>
  <c r="S174" i="1"/>
  <c r="S174" i="3" s="1"/>
  <c r="S7" i="1"/>
  <c r="S7" i="3" s="1"/>
  <c r="S15" i="1"/>
  <c r="S15" i="3" s="1"/>
  <c r="S23" i="1"/>
  <c r="S23" i="3" s="1"/>
  <c r="S31" i="1"/>
  <c r="S31" i="3" s="1"/>
  <c r="S39" i="1"/>
  <c r="S39" i="3" s="1"/>
  <c r="S47" i="1"/>
  <c r="S47" i="3" s="1"/>
  <c r="S55" i="1"/>
  <c r="S55" i="3" s="1"/>
  <c r="S63" i="1"/>
  <c r="S63" i="3" s="1"/>
  <c r="S71" i="1"/>
  <c r="S71" i="3" s="1"/>
  <c r="S79" i="1"/>
  <c r="S79" i="3" s="1"/>
  <c r="S87" i="1"/>
  <c r="S87" i="3" s="1"/>
  <c r="S99" i="1"/>
  <c r="S99" i="3" s="1"/>
  <c r="S107" i="1"/>
  <c r="S107" i="3" s="1"/>
  <c r="S117" i="1"/>
  <c r="S117" i="3" s="1"/>
  <c r="S125" i="1"/>
  <c r="S125" i="3" s="1"/>
  <c r="S133" i="1"/>
  <c r="S133" i="3" s="1"/>
  <c r="S141" i="1"/>
  <c r="S141" i="3" s="1"/>
  <c r="S149" i="1"/>
  <c r="S149" i="3" s="1"/>
  <c r="S157" i="1"/>
  <c r="S157" i="3" s="1"/>
  <c r="S165" i="1"/>
  <c r="S165" i="3" s="1"/>
  <c r="S173" i="1"/>
  <c r="S173" i="3" s="1"/>
  <c r="S179" i="1"/>
  <c r="S179" i="3" s="1"/>
  <c r="S183" i="1"/>
  <c r="S183" i="3" s="1"/>
  <c r="S187" i="1"/>
  <c r="S187" i="3" s="1"/>
  <c r="S191" i="1"/>
  <c r="S191" i="3" s="1"/>
  <c r="S195" i="1"/>
  <c r="S195" i="3" s="1"/>
  <c r="S199" i="1"/>
  <c r="S199" i="3" s="1"/>
  <c r="S203" i="1"/>
  <c r="S203" i="3" s="1"/>
  <c r="S207" i="1"/>
  <c r="S207" i="3" s="1"/>
  <c r="S211" i="1"/>
  <c r="S211" i="3" s="1"/>
  <c r="S215" i="1"/>
  <c r="S215" i="3" s="1"/>
  <c r="S219" i="1"/>
  <c r="S219" i="3" s="1"/>
  <c r="S223" i="1"/>
  <c r="S223" i="3" s="1"/>
  <c r="S227" i="1"/>
  <c r="S227" i="3" s="1"/>
  <c r="S231" i="1"/>
  <c r="S231" i="3" s="1"/>
  <c r="S286" i="1"/>
  <c r="S286" i="3" s="1"/>
  <c r="S190" i="1"/>
  <c r="S190" i="3" s="1"/>
  <c r="S262" i="1"/>
  <c r="S262" i="3" s="1"/>
  <c r="S29" i="1"/>
  <c r="S29" i="3" s="1"/>
  <c r="S10" i="1"/>
  <c r="S10" i="3" s="1"/>
  <c r="S18" i="1"/>
  <c r="S18" i="3" s="1"/>
  <c r="S26" i="1"/>
  <c r="S26" i="3" s="1"/>
  <c r="S34" i="1"/>
  <c r="S34" i="3" s="1"/>
  <c r="S42" i="1"/>
  <c r="S42" i="3" s="1"/>
  <c r="S50" i="1"/>
  <c r="S50" i="3" s="1"/>
  <c r="S58" i="1"/>
  <c r="S58" i="3" s="1"/>
  <c r="S66" i="1"/>
  <c r="S66" i="3" s="1"/>
  <c r="S74" i="1"/>
  <c r="S74" i="3" s="1"/>
  <c r="S82" i="1"/>
  <c r="S82" i="3" s="1"/>
  <c r="S90" i="1"/>
  <c r="S90" i="3" s="1"/>
  <c r="S98" i="1"/>
  <c r="S98" i="3" s="1"/>
  <c r="S106" i="1"/>
  <c r="S106" i="3" s="1"/>
  <c r="S116" i="1"/>
  <c r="S116" i="3" s="1"/>
  <c r="S124" i="1"/>
  <c r="S124" i="3" s="1"/>
  <c r="S132" i="1"/>
  <c r="S132" i="3" s="1"/>
  <c r="S140" i="1"/>
  <c r="S140" i="3" s="1"/>
  <c r="S148" i="1"/>
  <c r="S148" i="3" s="1"/>
  <c r="S156" i="1"/>
  <c r="S156" i="3" s="1"/>
  <c r="S164" i="1"/>
  <c r="S164" i="3" s="1"/>
  <c r="S172" i="1"/>
  <c r="S172" i="3" s="1"/>
  <c r="S11" i="1"/>
  <c r="S11" i="3" s="1"/>
  <c r="S27" i="1"/>
  <c r="S27" i="3" s="1"/>
  <c r="S43" i="1"/>
  <c r="S43" i="3" s="1"/>
  <c r="S59" i="1"/>
  <c r="S59" i="3" s="1"/>
  <c r="S75" i="1"/>
  <c r="S75" i="3" s="1"/>
  <c r="S95" i="1"/>
  <c r="S95" i="3" s="1"/>
  <c r="S111" i="1"/>
  <c r="S111" i="3" s="1"/>
  <c r="S129" i="1"/>
  <c r="S129" i="3" s="1"/>
  <c r="S145" i="1"/>
  <c r="S145" i="3" s="1"/>
  <c r="S161" i="1"/>
  <c r="S161" i="3" s="1"/>
  <c r="S177" i="1"/>
  <c r="S177" i="3" s="1"/>
  <c r="S185" i="1"/>
  <c r="S185" i="3" s="1"/>
  <c r="S193" i="1"/>
  <c r="S193" i="3" s="1"/>
  <c r="S201" i="1"/>
  <c r="S201" i="3" s="1"/>
  <c r="S209" i="1"/>
  <c r="S209" i="3" s="1"/>
  <c r="S217" i="1"/>
  <c r="S217" i="3" s="1"/>
  <c r="S225" i="1"/>
  <c r="S225" i="3" s="1"/>
  <c r="S233" i="1"/>
  <c r="S233" i="3" s="1"/>
  <c r="S237" i="1"/>
  <c r="S237" i="3" s="1"/>
  <c r="S241" i="1"/>
  <c r="S241" i="3" s="1"/>
  <c r="S245" i="1"/>
  <c r="S245" i="3" s="1"/>
  <c r="S249" i="1"/>
  <c r="S249" i="3" s="1"/>
  <c r="S253" i="1"/>
  <c r="S253" i="3" s="1"/>
  <c r="S257" i="1"/>
  <c r="S257" i="3" s="1"/>
  <c r="S261" i="1"/>
  <c r="S261" i="3" s="1"/>
  <c r="S265" i="1"/>
  <c r="S265" i="3" s="1"/>
  <c r="S269" i="1"/>
  <c r="S269" i="3" s="1"/>
  <c r="S273" i="1"/>
  <c r="S273" i="3" s="1"/>
  <c r="S277" i="1"/>
  <c r="S277" i="3" s="1"/>
  <c r="S281" i="1"/>
  <c r="S281" i="3" s="1"/>
  <c r="S285" i="1"/>
  <c r="S285" i="3" s="1"/>
  <c r="S289" i="1"/>
  <c r="S289" i="3" s="1"/>
  <c r="S293" i="1"/>
  <c r="S293" i="3" s="1"/>
  <c r="S297" i="1"/>
  <c r="S297" i="3" s="1"/>
  <c r="S301" i="1"/>
  <c r="S301" i="3" s="1"/>
  <c r="S305" i="1"/>
  <c r="S305" i="3" s="1"/>
  <c r="S309" i="1"/>
  <c r="S309" i="3" s="1"/>
  <c r="S313" i="1"/>
  <c r="S313" i="3" s="1"/>
  <c r="S317" i="1"/>
  <c r="S317" i="3" s="1"/>
  <c r="S321" i="1"/>
  <c r="S321" i="3" s="1"/>
  <c r="S325" i="1"/>
  <c r="S325" i="3" s="1"/>
  <c r="S329" i="1"/>
  <c r="S329" i="3" s="1"/>
  <c r="S333" i="1"/>
  <c r="S333" i="3" s="1"/>
  <c r="S337" i="1"/>
  <c r="S337" i="3" s="1"/>
  <c r="S341" i="1"/>
  <c r="S341" i="3" s="1"/>
  <c r="S345" i="1"/>
  <c r="S345" i="3" s="1"/>
  <c r="S349" i="1"/>
  <c r="S349" i="3" s="1"/>
  <c r="S353" i="1"/>
  <c r="S353" i="3" s="1"/>
  <c r="S357" i="1"/>
  <c r="S357" i="3" s="1"/>
  <c r="S361" i="1"/>
  <c r="S361" i="3" s="1"/>
  <c r="S365" i="1"/>
  <c r="S365" i="3" s="1"/>
  <c r="S369" i="1"/>
  <c r="S369" i="3" s="1"/>
  <c r="S373" i="1"/>
  <c r="S373" i="3" s="1"/>
  <c r="S377" i="1"/>
  <c r="S377" i="3" s="1"/>
  <c r="S381" i="1"/>
  <c r="S381" i="3" s="1"/>
  <c r="S385" i="1"/>
  <c r="S385" i="3" s="1"/>
  <c r="S389" i="1"/>
  <c r="S389" i="3" s="1"/>
  <c r="S393" i="1"/>
  <c r="S393" i="3" s="1"/>
  <c r="S397" i="1"/>
  <c r="S397" i="3" s="1"/>
  <c r="S401" i="1"/>
  <c r="S401" i="3" s="1"/>
  <c r="S405" i="1"/>
  <c r="S405" i="3" s="1"/>
  <c r="S409" i="1"/>
  <c r="S409" i="3" s="1"/>
  <c r="S413" i="1"/>
  <c r="S413" i="3" s="1"/>
  <c r="S417" i="1"/>
  <c r="S417" i="3" s="1"/>
  <c r="S421" i="1"/>
  <c r="S421" i="3" s="1"/>
  <c r="S425" i="1"/>
  <c r="S425" i="3" s="1"/>
  <c r="S429" i="1"/>
  <c r="S429" i="3" s="1"/>
  <c r="S471" i="1"/>
  <c r="S471" i="3" s="1"/>
  <c r="S467" i="1"/>
  <c r="S467" i="3" s="1"/>
  <c r="S463" i="1"/>
  <c r="S463" i="3" s="1"/>
  <c r="S459" i="1"/>
  <c r="S459" i="3" s="1"/>
  <c r="S455" i="1"/>
  <c r="S455" i="3" s="1"/>
  <c r="S451" i="1"/>
  <c r="S451" i="3" s="1"/>
  <c r="S447" i="1"/>
  <c r="S447" i="3" s="1"/>
  <c r="S443" i="1"/>
  <c r="S443" i="3" s="1"/>
  <c r="S439" i="1"/>
  <c r="S439" i="3" s="1"/>
  <c r="S432" i="1"/>
  <c r="S432" i="3" s="1"/>
  <c r="S424" i="1"/>
  <c r="S424" i="3" s="1"/>
  <c r="S416" i="1"/>
  <c r="S416" i="3" s="1"/>
  <c r="S408" i="1"/>
  <c r="S408" i="3" s="1"/>
  <c r="S400" i="1"/>
  <c r="S400" i="3" s="1"/>
  <c r="S392" i="1"/>
  <c r="S392" i="3" s="1"/>
  <c r="S384" i="1"/>
  <c r="S384" i="3" s="1"/>
  <c r="S376" i="1"/>
  <c r="S376" i="3" s="1"/>
  <c r="S368" i="1"/>
  <c r="S368" i="3" s="1"/>
  <c r="S360" i="1"/>
  <c r="S360" i="3" s="1"/>
  <c r="S352" i="1"/>
  <c r="S352" i="3" s="1"/>
  <c r="S344" i="1"/>
  <c r="S344" i="3" s="1"/>
  <c r="S336" i="1"/>
  <c r="S336" i="3" s="1"/>
  <c r="S328" i="1"/>
  <c r="S328" i="3" s="1"/>
  <c r="S320" i="1"/>
  <c r="S320" i="3" s="1"/>
  <c r="S312" i="1"/>
  <c r="S312" i="3" s="1"/>
  <c r="S304" i="1"/>
  <c r="S304" i="3" s="1"/>
  <c r="S296" i="1"/>
  <c r="S296" i="3" s="1"/>
  <c r="S288" i="1"/>
  <c r="S288" i="3" s="1"/>
  <c r="S280" i="1"/>
  <c r="S280" i="3" s="1"/>
  <c r="S272" i="1"/>
  <c r="S272" i="3" s="1"/>
  <c r="S264" i="1"/>
  <c r="S264" i="3" s="1"/>
  <c r="S256" i="1"/>
  <c r="S256" i="3" s="1"/>
  <c r="S248" i="1"/>
  <c r="S248" i="3" s="1"/>
  <c r="S240" i="1"/>
  <c r="S240" i="3" s="1"/>
  <c r="S232" i="1"/>
  <c r="S232" i="3" s="1"/>
  <c r="S224" i="1"/>
  <c r="S224" i="3" s="1"/>
  <c r="S216" i="1"/>
  <c r="S216" i="3" s="1"/>
  <c r="S208" i="1"/>
  <c r="S208" i="3" s="1"/>
  <c r="S200" i="1"/>
  <c r="S200" i="3" s="1"/>
  <c r="S192" i="1"/>
  <c r="S192" i="3" s="1"/>
  <c r="S184" i="1"/>
  <c r="S184" i="3" s="1"/>
  <c r="S175" i="1"/>
  <c r="S175" i="3" s="1"/>
  <c r="S159" i="1"/>
  <c r="S159" i="3" s="1"/>
  <c r="S143" i="1"/>
  <c r="S143" i="3" s="1"/>
  <c r="S127" i="1"/>
  <c r="S127" i="3" s="1"/>
  <c r="S109" i="1"/>
  <c r="S109" i="3" s="1"/>
  <c r="S93" i="1"/>
  <c r="S93" i="3" s="1"/>
  <c r="S81" i="1"/>
  <c r="S81" i="3" s="1"/>
  <c r="S65" i="1"/>
  <c r="S65" i="3" s="1"/>
  <c r="S49" i="1"/>
  <c r="S49" i="3" s="1"/>
  <c r="S33" i="1"/>
  <c r="S33" i="3" s="1"/>
  <c r="S17" i="1"/>
  <c r="S17" i="3" s="1"/>
  <c r="S310" i="1"/>
  <c r="S310" i="3" s="1"/>
  <c r="S182" i="1"/>
  <c r="S182" i="3" s="1"/>
  <c r="S171" i="1"/>
  <c r="S171" i="3" s="1"/>
  <c r="S6" i="1"/>
  <c r="S6" i="3" s="1"/>
  <c r="S14" i="1"/>
  <c r="S14" i="3" s="1"/>
  <c r="S22" i="1"/>
  <c r="S22" i="3" s="1"/>
  <c r="S30" i="1"/>
  <c r="S30" i="3" s="1"/>
  <c r="S38" i="1"/>
  <c r="S38" i="3" s="1"/>
  <c r="S46" i="1"/>
  <c r="S46" i="3" s="1"/>
  <c r="S54" i="1"/>
  <c r="S54" i="3" s="1"/>
  <c r="S62" i="1"/>
  <c r="S62" i="3" s="1"/>
  <c r="S70" i="1"/>
  <c r="S70" i="3" s="1"/>
  <c r="S78" i="1"/>
  <c r="S78" i="3" s="1"/>
  <c r="S86" i="1"/>
  <c r="S86" i="3" s="1"/>
  <c r="S94" i="1"/>
  <c r="S94" i="3" s="1"/>
  <c r="S102" i="1"/>
  <c r="S102" i="3" s="1"/>
  <c r="S110" i="1"/>
  <c r="S110" i="3" s="1"/>
  <c r="S120" i="1"/>
  <c r="S120" i="3" s="1"/>
  <c r="S128" i="1"/>
  <c r="S128" i="3" s="1"/>
  <c r="S136" i="1"/>
  <c r="S136" i="3" s="1"/>
  <c r="S144" i="1"/>
  <c r="S144" i="3" s="1"/>
  <c r="S152" i="1"/>
  <c r="S152" i="3" s="1"/>
  <c r="S160" i="1"/>
  <c r="S160" i="3" s="1"/>
  <c r="S176" i="1"/>
  <c r="S176" i="3" s="1"/>
  <c r="S35" i="1"/>
  <c r="S35" i="3" s="1"/>
  <c r="S67" i="1"/>
  <c r="S67" i="3" s="1"/>
  <c r="S103" i="1"/>
  <c r="S103" i="3" s="1"/>
  <c r="S137" i="1"/>
  <c r="S137" i="3" s="1"/>
  <c r="S169" i="1"/>
  <c r="S169" i="3" s="1"/>
  <c r="S189" i="1"/>
  <c r="S189" i="3" s="1"/>
  <c r="S205" i="1"/>
  <c r="S205" i="3" s="1"/>
  <c r="S221" i="1"/>
  <c r="S221" i="3" s="1"/>
  <c r="S235" i="1"/>
  <c r="S235" i="3" s="1"/>
  <c r="S243" i="1"/>
  <c r="S243" i="3" s="1"/>
  <c r="S251" i="1"/>
  <c r="S251" i="3" s="1"/>
  <c r="S259" i="1"/>
  <c r="S259" i="3" s="1"/>
  <c r="S267" i="1"/>
  <c r="S267" i="3" s="1"/>
  <c r="S275" i="1"/>
  <c r="S275" i="3" s="1"/>
  <c r="S283" i="1"/>
  <c r="S283" i="3" s="1"/>
  <c r="S291" i="1"/>
  <c r="S291" i="3" s="1"/>
  <c r="S299" i="1"/>
  <c r="S299" i="3" s="1"/>
  <c r="S307" i="1"/>
  <c r="S307" i="3" s="1"/>
  <c r="S315" i="1"/>
  <c r="S315" i="3" s="1"/>
  <c r="S323" i="1"/>
  <c r="S323" i="3" s="1"/>
  <c r="S331" i="1"/>
  <c r="S331" i="3" s="1"/>
  <c r="S339" i="1"/>
  <c r="S339" i="3" s="1"/>
  <c r="S347" i="1"/>
  <c r="S347" i="3" s="1"/>
  <c r="S355" i="1"/>
  <c r="S355" i="3" s="1"/>
  <c r="S363" i="1"/>
  <c r="S363" i="3" s="1"/>
  <c r="S371" i="1"/>
  <c r="S371" i="3" s="1"/>
  <c r="S379" i="1"/>
  <c r="S379" i="3" s="1"/>
  <c r="S387" i="1"/>
  <c r="S387" i="3" s="1"/>
  <c r="S395" i="1"/>
  <c r="S395" i="3" s="1"/>
  <c r="S403" i="1"/>
  <c r="S403" i="3" s="1"/>
  <c r="S411" i="1"/>
  <c r="S411" i="3" s="1"/>
  <c r="S419" i="1"/>
  <c r="S419" i="3" s="1"/>
  <c r="S427" i="1"/>
  <c r="S427" i="3" s="1"/>
  <c r="S473" i="1"/>
  <c r="S473" i="3" s="1"/>
  <c r="S465" i="1"/>
  <c r="S465" i="3" s="1"/>
  <c r="S457" i="1"/>
  <c r="S457" i="3" s="1"/>
  <c r="S449" i="1"/>
  <c r="S449" i="3" s="1"/>
  <c r="S441" i="1"/>
  <c r="S441" i="3" s="1"/>
  <c r="S428" i="1"/>
  <c r="S428" i="3" s="1"/>
  <c r="S412" i="1"/>
  <c r="S412" i="3" s="1"/>
  <c r="S396" i="1"/>
  <c r="S396" i="3" s="1"/>
  <c r="S380" i="1"/>
  <c r="S380" i="3" s="1"/>
  <c r="S364" i="1"/>
  <c r="S364" i="3" s="1"/>
  <c r="S348" i="1"/>
  <c r="S348" i="3" s="1"/>
  <c r="S332" i="1"/>
  <c r="S332" i="3" s="1"/>
  <c r="S316" i="1"/>
  <c r="S316" i="3" s="1"/>
  <c r="S284" i="1"/>
  <c r="S284" i="3" s="1"/>
  <c r="S268" i="1"/>
  <c r="S268" i="3" s="1"/>
  <c r="S252" i="1"/>
  <c r="S252" i="3" s="1"/>
  <c r="S236" i="1"/>
  <c r="S236" i="3" s="1"/>
  <c r="S220" i="1"/>
  <c r="S220" i="3" s="1"/>
  <c r="S204" i="1"/>
  <c r="S204" i="3" s="1"/>
  <c r="S188" i="1"/>
  <c r="S188" i="3" s="1"/>
  <c r="S167" i="1"/>
  <c r="S167" i="3" s="1"/>
  <c r="S135" i="1"/>
  <c r="S135" i="3" s="1"/>
  <c r="S101" i="1"/>
  <c r="S101" i="3" s="1"/>
  <c r="S73" i="1"/>
  <c r="S73" i="3" s="1"/>
  <c r="S41" i="1"/>
  <c r="S41" i="3" s="1"/>
  <c r="S9" i="1"/>
  <c r="S9" i="3" s="1"/>
  <c r="S168" i="1"/>
  <c r="S168" i="3" s="1"/>
  <c r="S19" i="1"/>
  <c r="S19" i="3" s="1"/>
  <c r="S51" i="1"/>
  <c r="S51" i="3" s="1"/>
  <c r="S83" i="1"/>
  <c r="S83" i="3" s="1"/>
  <c r="S121" i="1"/>
  <c r="S121" i="3" s="1"/>
  <c r="S153" i="1"/>
  <c r="S153" i="3" s="1"/>
  <c r="S181" i="1"/>
  <c r="S181" i="3" s="1"/>
  <c r="S197" i="1"/>
  <c r="S197" i="3" s="1"/>
  <c r="S213" i="1"/>
  <c r="S213" i="3" s="1"/>
  <c r="S229" i="1"/>
  <c r="S229" i="3" s="1"/>
  <c r="S239" i="1"/>
  <c r="S239" i="3" s="1"/>
  <c r="S247" i="1"/>
  <c r="S247" i="3" s="1"/>
  <c r="S255" i="1"/>
  <c r="S255" i="3" s="1"/>
  <c r="S263" i="1"/>
  <c r="S263" i="3" s="1"/>
  <c r="S271" i="1"/>
  <c r="S271" i="3" s="1"/>
  <c r="S279" i="1"/>
  <c r="S279" i="3" s="1"/>
  <c r="S287" i="1"/>
  <c r="S287" i="3" s="1"/>
  <c r="S295" i="1"/>
  <c r="S295" i="3" s="1"/>
  <c r="S303" i="1"/>
  <c r="S303" i="3" s="1"/>
  <c r="S311" i="1"/>
  <c r="S311" i="3" s="1"/>
  <c r="S319" i="1"/>
  <c r="S319" i="3" s="1"/>
  <c r="S327" i="1"/>
  <c r="S327" i="3" s="1"/>
  <c r="S335" i="1"/>
  <c r="S335" i="3" s="1"/>
  <c r="S343" i="1"/>
  <c r="S343" i="3" s="1"/>
  <c r="S351" i="1"/>
  <c r="S351" i="3" s="1"/>
  <c r="S359" i="1"/>
  <c r="S359" i="3" s="1"/>
  <c r="S367" i="1"/>
  <c r="S367" i="3" s="1"/>
  <c r="S375" i="1"/>
  <c r="S375" i="3" s="1"/>
  <c r="S383" i="1"/>
  <c r="S383" i="3" s="1"/>
  <c r="S391" i="1"/>
  <c r="S391" i="3" s="1"/>
  <c r="S399" i="1"/>
  <c r="S399" i="3" s="1"/>
  <c r="S407" i="1"/>
  <c r="S407" i="3" s="1"/>
  <c r="S415" i="1"/>
  <c r="S415" i="3" s="1"/>
  <c r="S423" i="1"/>
  <c r="S423" i="3" s="1"/>
  <c r="S431" i="1"/>
  <c r="S431" i="3" s="1"/>
  <c r="S469" i="1"/>
  <c r="S469" i="3" s="1"/>
  <c r="S461" i="1"/>
  <c r="S461" i="3" s="1"/>
  <c r="S453" i="1"/>
  <c r="S453" i="3" s="1"/>
  <c r="S445" i="1"/>
  <c r="S445" i="3" s="1"/>
  <c r="S437" i="1"/>
  <c r="S437" i="3" s="1"/>
  <c r="S420" i="1"/>
  <c r="S420" i="3" s="1"/>
  <c r="S404" i="1"/>
  <c r="S404" i="3" s="1"/>
  <c r="S388" i="1"/>
  <c r="S388" i="3" s="1"/>
  <c r="S356" i="1"/>
  <c r="S356" i="3" s="1"/>
  <c r="S340" i="1"/>
  <c r="S340" i="3" s="1"/>
  <c r="S324" i="1"/>
  <c r="S324" i="3" s="1"/>
  <c r="S292" i="1"/>
  <c r="S292" i="3" s="1"/>
  <c r="S276" i="1"/>
  <c r="S276" i="3" s="1"/>
  <c r="S244" i="1"/>
  <c r="S244" i="3" s="1"/>
  <c r="S228" i="1"/>
  <c r="S228" i="3" s="1"/>
  <c r="S212" i="1"/>
  <c r="S212" i="3" s="1"/>
  <c r="S151" i="1"/>
  <c r="S151" i="3" s="1"/>
  <c r="S89" i="1"/>
  <c r="S89" i="3" s="1"/>
  <c r="S25" i="1"/>
  <c r="S25" i="3" s="1"/>
  <c r="S372" i="1"/>
  <c r="S372" i="3" s="1"/>
  <c r="S260" i="1"/>
  <c r="S260" i="3" s="1"/>
  <c r="S196" i="1"/>
  <c r="S196" i="3" s="1"/>
  <c r="S180" i="1"/>
  <c r="S180" i="3" s="1"/>
  <c r="S119" i="1"/>
  <c r="S119" i="3" s="1"/>
  <c r="S57" i="1"/>
  <c r="S57" i="3" s="1"/>
  <c r="T114" i="1"/>
  <c r="T114" i="3" s="1"/>
  <c r="T91" i="1"/>
  <c r="T91" i="3" s="1"/>
  <c r="T435" i="1"/>
  <c r="T435" i="3" s="1"/>
  <c r="AL436" i="1"/>
  <c r="AL436" i="3" s="1"/>
  <c r="AL435" i="1"/>
  <c r="AL435" i="3" s="1"/>
  <c r="AS435" i="1"/>
  <c r="AS435" i="3" s="1"/>
  <c r="AC435" i="1"/>
  <c r="AC435" i="3" s="1"/>
  <c r="AH435" i="1"/>
  <c r="AH435" i="3" s="1"/>
  <c r="AP445" i="1"/>
  <c r="AP445" i="3" s="1"/>
  <c r="AP461" i="1"/>
  <c r="AP461" i="3" s="1"/>
  <c r="AP441" i="1"/>
  <c r="AP441" i="3" s="1"/>
  <c r="AO449" i="1"/>
  <c r="AO449" i="3" s="1"/>
  <c r="AP473" i="1"/>
  <c r="AP473" i="3" s="1"/>
  <c r="AO465" i="1"/>
  <c r="AO465" i="3" s="1"/>
  <c r="AP457" i="1"/>
  <c r="AP457" i="3" s="1"/>
  <c r="AP443" i="1"/>
  <c r="AP443" i="3" s="1"/>
  <c r="AO439" i="1"/>
  <c r="AO439" i="3" s="1"/>
  <c r="AO471" i="1"/>
  <c r="AO471" i="3" s="1"/>
  <c r="AO467" i="1"/>
  <c r="AO467" i="3" s="1"/>
  <c r="AO463" i="1"/>
  <c r="AO463" i="3" s="1"/>
  <c r="AP459" i="1"/>
  <c r="AP459" i="3" s="1"/>
  <c r="AP455" i="1"/>
  <c r="AP455" i="3" s="1"/>
  <c r="AO451" i="1"/>
  <c r="AO451" i="3" s="1"/>
  <c r="AO447" i="1"/>
  <c r="AO447" i="3" s="1"/>
  <c r="K437" i="1"/>
  <c r="K437" i="3" s="1"/>
  <c r="K468" i="1"/>
  <c r="K468" i="3" s="1"/>
  <c r="AP440" i="1"/>
  <c r="AP440" i="3" s="1"/>
  <c r="AO436" i="1"/>
  <c r="AO436" i="3" s="1"/>
  <c r="AP472" i="1"/>
  <c r="AP472" i="3" s="1"/>
  <c r="AO470" i="1"/>
  <c r="AO470" i="3" s="1"/>
  <c r="AO468" i="1"/>
  <c r="AO468" i="3" s="1"/>
  <c r="AO466" i="1"/>
  <c r="AO466" i="3" s="1"/>
  <c r="AO464" i="1"/>
  <c r="AO464" i="3" s="1"/>
  <c r="AP462" i="1"/>
  <c r="AP462" i="3" s="1"/>
  <c r="AP460" i="1"/>
  <c r="AP460" i="3" s="1"/>
  <c r="AP458" i="1"/>
  <c r="AP458" i="3" s="1"/>
  <c r="AP456" i="1"/>
  <c r="AP456" i="3" s="1"/>
  <c r="AO454" i="1"/>
  <c r="AO454" i="3" s="1"/>
  <c r="AO452" i="1"/>
  <c r="AO452" i="3" s="1"/>
  <c r="AO450" i="1"/>
  <c r="AO450" i="3" s="1"/>
  <c r="AO448" i="1"/>
  <c r="AO448" i="3" s="1"/>
  <c r="AP446" i="1"/>
  <c r="AP446" i="3" s="1"/>
  <c r="AP444" i="1"/>
  <c r="AP444" i="3" s="1"/>
  <c r="AP442" i="1"/>
  <c r="AP442" i="3" s="1"/>
  <c r="AO438" i="1"/>
  <c r="AO438" i="3" s="1"/>
  <c r="K452" i="1"/>
  <c r="K452" i="3" s="1"/>
  <c r="AR439" i="1"/>
  <c r="AR439" i="3" s="1"/>
  <c r="AR471" i="1"/>
  <c r="AR471" i="3" s="1"/>
  <c r="AR454" i="1"/>
  <c r="AR454" i="3" s="1"/>
  <c r="AR446" i="1"/>
  <c r="AR446" i="3" s="1"/>
  <c r="K460" i="1"/>
  <c r="K460" i="3" s="1"/>
  <c r="K444" i="1"/>
  <c r="K444" i="3" s="1"/>
  <c r="AP436" i="1"/>
  <c r="AP436" i="3" s="1"/>
  <c r="AO440" i="1"/>
  <c r="AO440" i="3" s="1"/>
  <c r="AO473" i="1"/>
  <c r="AO473" i="3" s="1"/>
  <c r="AQ473" i="3" s="1"/>
  <c r="AO472" i="1"/>
  <c r="AO472" i="3" s="1"/>
  <c r="AP471" i="1"/>
  <c r="AP471" i="3" s="1"/>
  <c r="AP470" i="1"/>
  <c r="AP470" i="3" s="1"/>
  <c r="AQ470" i="3" s="1"/>
  <c r="AP469" i="1"/>
  <c r="AP469" i="3" s="1"/>
  <c r="AQ469" i="3" s="1"/>
  <c r="AP468" i="1"/>
  <c r="AP468" i="3" s="1"/>
  <c r="AP467" i="1"/>
  <c r="AP467" i="3" s="1"/>
  <c r="AP466" i="1"/>
  <c r="AP466" i="3" s="1"/>
  <c r="AP465" i="1"/>
  <c r="AP465" i="3" s="1"/>
  <c r="AP464" i="1"/>
  <c r="AP464" i="3" s="1"/>
  <c r="AP463" i="1"/>
  <c r="AP463" i="3" s="1"/>
  <c r="AR462" i="1"/>
  <c r="AR462" i="3" s="1"/>
  <c r="AO462" i="1"/>
  <c r="AO462" i="3" s="1"/>
  <c r="AO461" i="1"/>
  <c r="AO461" i="3" s="1"/>
  <c r="AQ461" i="3" s="1"/>
  <c r="AO460" i="1"/>
  <c r="AO460" i="3" s="1"/>
  <c r="AQ460" i="3" s="1"/>
  <c r="AO459" i="1"/>
  <c r="AO459" i="3" s="1"/>
  <c r="AO458" i="1"/>
  <c r="AO458" i="3" s="1"/>
  <c r="AO457" i="1"/>
  <c r="AO457" i="3" s="1"/>
  <c r="AO456" i="1"/>
  <c r="AO456" i="3" s="1"/>
  <c r="AO455" i="1"/>
  <c r="AO455" i="3" s="1"/>
  <c r="AQ455" i="3" s="1"/>
  <c r="AP454" i="1"/>
  <c r="AP454" i="3" s="1"/>
  <c r="AP453" i="1"/>
  <c r="AP453" i="3" s="1"/>
  <c r="AP452" i="1"/>
  <c r="AP452" i="3" s="1"/>
  <c r="AP451" i="1"/>
  <c r="AP451" i="3" s="1"/>
  <c r="AP450" i="1"/>
  <c r="AP450" i="3" s="1"/>
  <c r="AQ450" i="3" s="1"/>
  <c r="AP449" i="1"/>
  <c r="AP449" i="3" s="1"/>
  <c r="AP448" i="1"/>
  <c r="AP448" i="3" s="1"/>
  <c r="AQ448" i="3" s="1"/>
  <c r="AP447" i="1"/>
  <c r="AP447" i="3" s="1"/>
  <c r="AO446" i="1"/>
  <c r="AO446" i="3" s="1"/>
  <c r="AO445" i="1"/>
  <c r="AO445" i="3" s="1"/>
  <c r="AO444" i="1"/>
  <c r="AO444" i="3" s="1"/>
  <c r="AO443" i="1"/>
  <c r="AO443" i="3" s="1"/>
  <c r="AQ443" i="3" s="1"/>
  <c r="AO442" i="1"/>
  <c r="AO442" i="3" s="1"/>
  <c r="AO441" i="1"/>
  <c r="AO441" i="3" s="1"/>
  <c r="AP439" i="1"/>
  <c r="AP439" i="3" s="1"/>
  <c r="AP438" i="1"/>
  <c r="AP438" i="3" s="1"/>
  <c r="AP437" i="1"/>
  <c r="AP437" i="3" s="1"/>
  <c r="K472" i="1"/>
  <c r="K472" i="3" s="1"/>
  <c r="K464" i="1"/>
  <c r="K464" i="3" s="1"/>
  <c r="K456" i="1"/>
  <c r="K456" i="3" s="1"/>
  <c r="K448" i="1"/>
  <c r="K448" i="3" s="1"/>
  <c r="K440" i="1"/>
  <c r="K440" i="3" s="1"/>
  <c r="AR443" i="1"/>
  <c r="AR443" i="3" s="1"/>
  <c r="AR466" i="1"/>
  <c r="AR466" i="3" s="1"/>
  <c r="AR458" i="1"/>
  <c r="AR458" i="3" s="1"/>
  <c r="AR450" i="1"/>
  <c r="AR450" i="3" s="1"/>
  <c r="K470" i="1"/>
  <c r="K470" i="3" s="1"/>
  <c r="K466" i="1"/>
  <c r="K466" i="3" s="1"/>
  <c r="K462" i="1"/>
  <c r="K462" i="3" s="1"/>
  <c r="K458" i="1"/>
  <c r="K458" i="3" s="1"/>
  <c r="K454" i="1"/>
  <c r="K454" i="3" s="1"/>
  <c r="K450" i="1"/>
  <c r="K450" i="3" s="1"/>
  <c r="K446" i="1"/>
  <c r="K446" i="3" s="1"/>
  <c r="K442" i="1"/>
  <c r="K442" i="3" s="1"/>
  <c r="K438" i="1"/>
  <c r="K438" i="3" s="1"/>
  <c r="AR436" i="1"/>
  <c r="AR436" i="3" s="1"/>
  <c r="AR473" i="1"/>
  <c r="AR473" i="3" s="1"/>
  <c r="AR469" i="1"/>
  <c r="AR469" i="3" s="1"/>
  <c r="AQ468" i="1"/>
  <c r="AR464" i="1"/>
  <c r="AR464" i="3" s="1"/>
  <c r="AR460" i="1"/>
  <c r="AR460" i="3" s="1"/>
  <c r="AR456" i="1"/>
  <c r="AR456" i="3" s="1"/>
  <c r="AR452" i="1"/>
  <c r="AR452" i="3" s="1"/>
  <c r="AR448" i="1"/>
  <c r="AR448" i="3" s="1"/>
  <c r="AR444" i="1"/>
  <c r="AR444" i="3" s="1"/>
  <c r="AQ442" i="1"/>
  <c r="AR441" i="1"/>
  <c r="AR441" i="3" s="1"/>
  <c r="AR437" i="1"/>
  <c r="AR437" i="3" s="1"/>
  <c r="I437" i="1"/>
  <c r="I437" i="3" s="1"/>
  <c r="K473" i="1"/>
  <c r="K473" i="3" s="1"/>
  <c r="K471" i="1"/>
  <c r="K471" i="3" s="1"/>
  <c r="K469" i="1"/>
  <c r="K469" i="3" s="1"/>
  <c r="K467" i="1"/>
  <c r="K467" i="3" s="1"/>
  <c r="K465" i="1"/>
  <c r="K465" i="3" s="1"/>
  <c r="K463" i="1"/>
  <c r="K463" i="3" s="1"/>
  <c r="K461" i="1"/>
  <c r="K461" i="3" s="1"/>
  <c r="K459" i="1"/>
  <c r="K459" i="3" s="1"/>
  <c r="K457" i="1"/>
  <c r="K457" i="3" s="1"/>
  <c r="K455" i="1"/>
  <c r="K455" i="3" s="1"/>
  <c r="K453" i="1"/>
  <c r="K453" i="3" s="1"/>
  <c r="K451" i="1"/>
  <c r="K451" i="3" s="1"/>
  <c r="K449" i="1"/>
  <c r="K449" i="3" s="1"/>
  <c r="K447" i="1"/>
  <c r="K447" i="3" s="1"/>
  <c r="K445" i="1"/>
  <c r="K445" i="3" s="1"/>
  <c r="K443" i="1"/>
  <c r="K443" i="3" s="1"/>
  <c r="K441" i="1"/>
  <c r="K441" i="3" s="1"/>
  <c r="K439" i="1"/>
  <c r="K439" i="3" s="1"/>
  <c r="W436" i="1"/>
  <c r="W436" i="3" s="1"/>
  <c r="X436" i="1"/>
  <c r="X436" i="3" s="1"/>
  <c r="AI436" i="1"/>
  <c r="AI436" i="3" s="1"/>
  <c r="AJ437" i="1"/>
  <c r="AJ437" i="3" s="1"/>
  <c r="AM437" i="1"/>
  <c r="AM437" i="3" s="1"/>
  <c r="AQ438" i="1"/>
  <c r="AR472" i="1"/>
  <c r="AR472" i="3" s="1"/>
  <c r="AR470" i="1"/>
  <c r="AR470" i="3" s="1"/>
  <c r="AR468" i="1"/>
  <c r="AR468" i="3" s="1"/>
  <c r="AR467" i="1"/>
  <c r="AR467" i="3" s="1"/>
  <c r="AR465" i="1"/>
  <c r="AR465" i="3" s="1"/>
  <c r="AR463" i="1"/>
  <c r="AR463" i="3" s="1"/>
  <c r="AR461" i="1"/>
  <c r="AR461" i="3" s="1"/>
  <c r="AR459" i="1"/>
  <c r="AR459" i="3" s="1"/>
  <c r="AR457" i="1"/>
  <c r="AR457" i="3" s="1"/>
  <c r="AR455" i="1"/>
  <c r="AR455" i="3" s="1"/>
  <c r="AR453" i="1"/>
  <c r="AR453" i="3" s="1"/>
  <c r="AR451" i="1"/>
  <c r="AR451" i="3" s="1"/>
  <c r="AR449" i="1"/>
  <c r="AR449" i="3" s="1"/>
  <c r="AR447" i="1"/>
  <c r="AR447" i="3" s="1"/>
  <c r="AR445" i="1"/>
  <c r="AR445" i="3" s="1"/>
  <c r="AR442" i="1"/>
  <c r="AR442" i="3" s="1"/>
  <c r="AR440" i="1"/>
  <c r="AR440" i="3" s="1"/>
  <c r="AR438" i="1"/>
  <c r="AR438" i="3" s="1"/>
  <c r="H436" i="1"/>
  <c r="H436" i="3" s="1"/>
  <c r="AS436" i="1"/>
  <c r="AS436" i="3" s="1"/>
  <c r="AS472" i="1"/>
  <c r="AS472" i="3" s="1"/>
  <c r="AS470" i="1"/>
  <c r="AS470" i="3" s="1"/>
  <c r="AS469" i="1"/>
  <c r="AS469" i="3" s="1"/>
  <c r="AS463" i="1"/>
  <c r="AS463" i="3" s="1"/>
  <c r="AS462" i="1"/>
  <c r="AS462" i="3" s="1"/>
  <c r="AS461" i="1"/>
  <c r="AS461" i="3" s="1"/>
  <c r="AS460" i="1"/>
  <c r="AS460" i="3" s="1"/>
  <c r="AS455" i="1"/>
  <c r="AS455" i="3" s="1"/>
  <c r="AS454" i="1"/>
  <c r="AS454" i="3" s="1"/>
  <c r="AS453" i="1"/>
  <c r="AS453" i="3" s="1"/>
  <c r="AS452" i="1"/>
  <c r="AS452" i="3" s="1"/>
  <c r="AS446" i="1"/>
  <c r="AS446" i="3" s="1"/>
  <c r="AS443" i="1"/>
  <c r="AS443" i="3" s="1"/>
  <c r="AS442" i="1"/>
  <c r="AS442" i="3" s="1"/>
  <c r="AS439" i="1"/>
  <c r="AS439" i="3" s="1"/>
  <c r="AS438" i="1"/>
  <c r="AS438" i="3" s="1"/>
  <c r="U6" i="1"/>
  <c r="U6" i="3" s="1"/>
  <c r="U8" i="1"/>
  <c r="U8" i="3" s="1"/>
  <c r="U10" i="1"/>
  <c r="U10" i="3" s="1"/>
  <c r="U12" i="1"/>
  <c r="U12" i="3" s="1"/>
  <c r="U14" i="1"/>
  <c r="U14" i="3" s="1"/>
  <c r="U16" i="1"/>
  <c r="U16" i="3" s="1"/>
  <c r="U18" i="1"/>
  <c r="U18" i="3" s="1"/>
  <c r="U20" i="1"/>
  <c r="U20" i="3" s="1"/>
  <c r="U22" i="1"/>
  <c r="U22" i="3" s="1"/>
  <c r="U24" i="1"/>
  <c r="U24" i="3" s="1"/>
  <c r="U26" i="1"/>
  <c r="U26" i="3" s="1"/>
  <c r="U28" i="1"/>
  <c r="U28" i="3" s="1"/>
  <c r="U30" i="1"/>
  <c r="U30" i="3" s="1"/>
  <c r="U32" i="1"/>
  <c r="U32" i="3" s="1"/>
  <c r="U34" i="1"/>
  <c r="U34" i="3" s="1"/>
  <c r="U36" i="1"/>
  <c r="U36" i="3" s="1"/>
  <c r="U38" i="1"/>
  <c r="U38" i="3" s="1"/>
  <c r="U40" i="1"/>
  <c r="U40" i="3" s="1"/>
  <c r="U42" i="1"/>
  <c r="U42" i="3" s="1"/>
  <c r="U44" i="1"/>
  <c r="U44" i="3" s="1"/>
  <c r="U46" i="1"/>
  <c r="U46" i="3" s="1"/>
  <c r="U48" i="1"/>
  <c r="U48" i="3" s="1"/>
  <c r="U50" i="1"/>
  <c r="U50" i="3" s="1"/>
  <c r="U52" i="1"/>
  <c r="U52" i="3" s="1"/>
  <c r="U54" i="1"/>
  <c r="U54" i="3" s="1"/>
  <c r="U56" i="1"/>
  <c r="U56" i="3" s="1"/>
  <c r="U58" i="1"/>
  <c r="U58" i="3" s="1"/>
  <c r="U60" i="1"/>
  <c r="U60" i="3" s="1"/>
  <c r="U62" i="1"/>
  <c r="U62" i="3" s="1"/>
  <c r="U64" i="1"/>
  <c r="U64" i="3" s="1"/>
  <c r="U66" i="1"/>
  <c r="U66" i="3" s="1"/>
  <c r="U68" i="1"/>
  <c r="U68" i="3" s="1"/>
  <c r="U70" i="1"/>
  <c r="U70" i="3" s="1"/>
  <c r="U72" i="1"/>
  <c r="U72" i="3" s="1"/>
  <c r="U74" i="1"/>
  <c r="U74" i="3" s="1"/>
  <c r="U76" i="1"/>
  <c r="U76" i="3" s="1"/>
  <c r="U78" i="1"/>
  <c r="U78" i="3" s="1"/>
  <c r="U80" i="1"/>
  <c r="U80" i="3" s="1"/>
  <c r="U82" i="1"/>
  <c r="U82" i="3" s="1"/>
  <c r="U84" i="1"/>
  <c r="U84" i="3" s="1"/>
  <c r="U86" i="1"/>
  <c r="U86" i="3" s="1"/>
  <c r="U88" i="1"/>
  <c r="U88" i="3" s="1"/>
  <c r="U90" i="1"/>
  <c r="U90" i="3" s="1"/>
  <c r="U92" i="1"/>
  <c r="U92" i="3" s="1"/>
  <c r="U94" i="1"/>
  <c r="U94" i="3" s="1"/>
  <c r="U96" i="1"/>
  <c r="U96" i="3" s="1"/>
  <c r="U98" i="1"/>
  <c r="U98" i="3" s="1"/>
  <c r="U100" i="1"/>
  <c r="U100" i="3" s="1"/>
  <c r="U102" i="1"/>
  <c r="U102" i="3" s="1"/>
  <c r="U104" i="1"/>
  <c r="U104" i="3" s="1"/>
  <c r="U106" i="1"/>
  <c r="U106" i="3" s="1"/>
  <c r="U108" i="1"/>
  <c r="U108" i="3" s="1"/>
  <c r="U110" i="1"/>
  <c r="U110" i="3" s="1"/>
  <c r="U112" i="1"/>
  <c r="U112" i="3" s="1"/>
  <c r="U116" i="1"/>
  <c r="U116" i="3" s="1"/>
  <c r="U118" i="1"/>
  <c r="U118" i="3" s="1"/>
  <c r="U120" i="1"/>
  <c r="U120" i="3" s="1"/>
  <c r="U122" i="1"/>
  <c r="U122" i="3" s="1"/>
  <c r="U124" i="1"/>
  <c r="U124" i="3" s="1"/>
  <c r="U126" i="1"/>
  <c r="U126" i="3" s="1"/>
  <c r="U128" i="1"/>
  <c r="U128" i="3" s="1"/>
  <c r="U130" i="1"/>
  <c r="U130" i="3" s="1"/>
  <c r="U132" i="1"/>
  <c r="U132" i="3" s="1"/>
  <c r="U134" i="1"/>
  <c r="U134" i="3" s="1"/>
  <c r="U136" i="1"/>
  <c r="U136" i="3" s="1"/>
  <c r="U138" i="1"/>
  <c r="U138" i="3" s="1"/>
  <c r="U140" i="1"/>
  <c r="U140" i="3" s="1"/>
  <c r="U142" i="1"/>
  <c r="U142" i="3" s="1"/>
  <c r="U144" i="1"/>
  <c r="U144" i="3" s="1"/>
  <c r="U146" i="1"/>
  <c r="U146" i="3" s="1"/>
  <c r="U148" i="1"/>
  <c r="U148" i="3" s="1"/>
  <c r="U150" i="1"/>
  <c r="U150" i="3" s="1"/>
  <c r="U152" i="1"/>
  <c r="U152" i="3" s="1"/>
  <c r="U154" i="1"/>
  <c r="U154" i="3" s="1"/>
  <c r="U156" i="1"/>
  <c r="U156" i="3" s="1"/>
  <c r="U158" i="1"/>
  <c r="U158" i="3" s="1"/>
  <c r="U160" i="1"/>
  <c r="U160" i="3" s="1"/>
  <c r="U162" i="1"/>
  <c r="U162" i="3" s="1"/>
  <c r="U164" i="1"/>
  <c r="U164" i="3" s="1"/>
  <c r="U166" i="1"/>
  <c r="U166" i="3" s="1"/>
  <c r="U168" i="1"/>
  <c r="U168" i="3" s="1"/>
  <c r="U170" i="1"/>
  <c r="U170" i="3" s="1"/>
  <c r="U172" i="1"/>
  <c r="U172" i="3" s="1"/>
  <c r="U174" i="1"/>
  <c r="U174" i="3" s="1"/>
  <c r="U176" i="1"/>
  <c r="U176" i="3" s="1"/>
  <c r="U7" i="1"/>
  <c r="U7" i="3" s="1"/>
  <c r="U9" i="1"/>
  <c r="U9" i="3" s="1"/>
  <c r="U11" i="1"/>
  <c r="U11" i="3" s="1"/>
  <c r="U13" i="1"/>
  <c r="U13" i="3" s="1"/>
  <c r="U15" i="1"/>
  <c r="U15" i="3" s="1"/>
  <c r="U17" i="1"/>
  <c r="U17" i="3" s="1"/>
  <c r="U19" i="1"/>
  <c r="U19" i="3" s="1"/>
  <c r="U21" i="1"/>
  <c r="U21" i="3" s="1"/>
  <c r="U23" i="1"/>
  <c r="U23" i="3" s="1"/>
  <c r="U25" i="1"/>
  <c r="U25" i="3" s="1"/>
  <c r="U27" i="1"/>
  <c r="U27" i="3" s="1"/>
  <c r="U29" i="1"/>
  <c r="U29" i="3" s="1"/>
  <c r="U31" i="1"/>
  <c r="U31" i="3" s="1"/>
  <c r="U33" i="1"/>
  <c r="U33" i="3" s="1"/>
  <c r="U35" i="1"/>
  <c r="U35" i="3" s="1"/>
  <c r="U37" i="1"/>
  <c r="U37" i="3" s="1"/>
  <c r="U39" i="1"/>
  <c r="U39" i="3" s="1"/>
  <c r="U41" i="1"/>
  <c r="U41" i="3" s="1"/>
  <c r="U43" i="1"/>
  <c r="U43" i="3" s="1"/>
  <c r="U45" i="1"/>
  <c r="U45" i="3" s="1"/>
  <c r="U47" i="1"/>
  <c r="U47" i="3" s="1"/>
  <c r="U49" i="1"/>
  <c r="U49" i="3" s="1"/>
  <c r="U51" i="1"/>
  <c r="U51" i="3" s="1"/>
  <c r="U53" i="1"/>
  <c r="U53" i="3" s="1"/>
  <c r="U55" i="1"/>
  <c r="U55" i="3" s="1"/>
  <c r="U57" i="1"/>
  <c r="U57" i="3" s="1"/>
  <c r="U59" i="1"/>
  <c r="U59" i="3" s="1"/>
  <c r="U61" i="1"/>
  <c r="U61" i="3" s="1"/>
  <c r="U63" i="1"/>
  <c r="U63" i="3" s="1"/>
  <c r="U65" i="1"/>
  <c r="U65" i="3" s="1"/>
  <c r="U67" i="1"/>
  <c r="U67" i="3" s="1"/>
  <c r="U69" i="1"/>
  <c r="U69" i="3" s="1"/>
  <c r="U71" i="1"/>
  <c r="U71" i="3" s="1"/>
  <c r="U73" i="1"/>
  <c r="U73" i="3" s="1"/>
  <c r="U75" i="1"/>
  <c r="U75" i="3" s="1"/>
  <c r="U77" i="1"/>
  <c r="U77" i="3" s="1"/>
  <c r="U79" i="1"/>
  <c r="U79" i="3" s="1"/>
  <c r="U81" i="1"/>
  <c r="U81" i="3" s="1"/>
  <c r="U83" i="1"/>
  <c r="U83" i="3" s="1"/>
  <c r="U85" i="1"/>
  <c r="U85" i="3" s="1"/>
  <c r="U87" i="1"/>
  <c r="U87" i="3" s="1"/>
  <c r="U89" i="1"/>
  <c r="U89" i="3" s="1"/>
  <c r="U93" i="1"/>
  <c r="U93" i="3" s="1"/>
  <c r="U95" i="1"/>
  <c r="U95" i="3" s="1"/>
  <c r="U97" i="1"/>
  <c r="U97" i="3" s="1"/>
  <c r="U99" i="1"/>
  <c r="U99" i="3" s="1"/>
  <c r="U101" i="1"/>
  <c r="U101" i="3" s="1"/>
  <c r="U103" i="1"/>
  <c r="U103" i="3" s="1"/>
  <c r="U105" i="1"/>
  <c r="U105" i="3" s="1"/>
  <c r="U107" i="1"/>
  <c r="U107" i="3" s="1"/>
  <c r="U109" i="1"/>
  <c r="U109" i="3" s="1"/>
  <c r="U111" i="1"/>
  <c r="U111" i="3" s="1"/>
  <c r="U113" i="1"/>
  <c r="U113" i="3" s="1"/>
  <c r="U115" i="1"/>
  <c r="U115" i="3" s="1"/>
  <c r="U117" i="1"/>
  <c r="U117" i="3" s="1"/>
  <c r="U119" i="1"/>
  <c r="U119" i="3" s="1"/>
  <c r="U121" i="1"/>
  <c r="U121" i="3" s="1"/>
  <c r="U123" i="1"/>
  <c r="U123" i="3" s="1"/>
  <c r="U125" i="1"/>
  <c r="U125" i="3" s="1"/>
  <c r="U127" i="1"/>
  <c r="U127" i="3" s="1"/>
  <c r="U129" i="1"/>
  <c r="U129" i="3" s="1"/>
  <c r="U131" i="1"/>
  <c r="U131" i="3" s="1"/>
  <c r="U133" i="1"/>
  <c r="U133" i="3" s="1"/>
  <c r="U135" i="1"/>
  <c r="U135" i="3" s="1"/>
  <c r="U137" i="1"/>
  <c r="U137" i="3" s="1"/>
  <c r="U139" i="1"/>
  <c r="U139" i="3" s="1"/>
  <c r="U141" i="1"/>
  <c r="U141" i="3" s="1"/>
  <c r="U143" i="1"/>
  <c r="U143" i="3" s="1"/>
  <c r="U145" i="1"/>
  <c r="U145" i="3" s="1"/>
  <c r="U147" i="1"/>
  <c r="U147" i="3" s="1"/>
  <c r="U149" i="1"/>
  <c r="U149" i="3" s="1"/>
  <c r="U151" i="1"/>
  <c r="U151" i="3" s="1"/>
  <c r="U153" i="1"/>
  <c r="U153" i="3" s="1"/>
  <c r="U155" i="1"/>
  <c r="U155" i="3" s="1"/>
  <c r="U157" i="1"/>
  <c r="U157" i="3" s="1"/>
  <c r="U159" i="1"/>
  <c r="U159" i="3" s="1"/>
  <c r="U161" i="1"/>
  <c r="U161" i="3" s="1"/>
  <c r="U163" i="1"/>
  <c r="U163" i="3" s="1"/>
  <c r="U165" i="1"/>
  <c r="U165" i="3" s="1"/>
  <c r="U167" i="1"/>
  <c r="U167" i="3" s="1"/>
  <c r="U169" i="1"/>
  <c r="U169" i="3" s="1"/>
  <c r="U171" i="1"/>
  <c r="U171" i="3" s="1"/>
  <c r="U173" i="1"/>
  <c r="U173" i="3" s="1"/>
  <c r="U175" i="1"/>
  <c r="U175" i="3" s="1"/>
  <c r="U177" i="1"/>
  <c r="U177" i="3" s="1"/>
  <c r="U178" i="1"/>
  <c r="U178" i="3" s="1"/>
  <c r="U180" i="1"/>
  <c r="U180" i="3" s="1"/>
  <c r="U182" i="1"/>
  <c r="U182" i="3" s="1"/>
  <c r="U184" i="1"/>
  <c r="U184" i="3" s="1"/>
  <c r="U186" i="1"/>
  <c r="U186" i="3" s="1"/>
  <c r="U188" i="1"/>
  <c r="U188" i="3" s="1"/>
  <c r="U190" i="1"/>
  <c r="U190" i="3" s="1"/>
  <c r="U192" i="1"/>
  <c r="U192" i="3" s="1"/>
  <c r="U194" i="1"/>
  <c r="U194" i="3" s="1"/>
  <c r="U196" i="1"/>
  <c r="U196" i="3" s="1"/>
  <c r="U198" i="1"/>
  <c r="U198" i="3" s="1"/>
  <c r="U200" i="1"/>
  <c r="U200" i="3" s="1"/>
  <c r="U202" i="1"/>
  <c r="U202" i="3" s="1"/>
  <c r="U204" i="1"/>
  <c r="U204" i="3" s="1"/>
  <c r="U206" i="1"/>
  <c r="U206" i="3" s="1"/>
  <c r="U208" i="1"/>
  <c r="U208" i="3" s="1"/>
  <c r="U210" i="1"/>
  <c r="U210" i="3" s="1"/>
  <c r="U212" i="1"/>
  <c r="U212" i="3" s="1"/>
  <c r="U214" i="1"/>
  <c r="U214" i="3" s="1"/>
  <c r="U216" i="1"/>
  <c r="U216" i="3" s="1"/>
  <c r="U218" i="1"/>
  <c r="U218" i="3" s="1"/>
  <c r="U220" i="1"/>
  <c r="U220" i="3" s="1"/>
  <c r="U222" i="1"/>
  <c r="U222" i="3" s="1"/>
  <c r="U224" i="1"/>
  <c r="U224" i="3" s="1"/>
  <c r="U226" i="1"/>
  <c r="U226" i="3" s="1"/>
  <c r="U228" i="1"/>
  <c r="U228" i="3" s="1"/>
  <c r="U230" i="1"/>
  <c r="U230" i="3" s="1"/>
  <c r="U232" i="1"/>
  <c r="U232" i="3" s="1"/>
  <c r="U234" i="1"/>
  <c r="U234" i="3" s="1"/>
  <c r="U236" i="1"/>
  <c r="U236" i="3" s="1"/>
  <c r="U238" i="1"/>
  <c r="U238" i="3" s="1"/>
  <c r="U240" i="1"/>
  <c r="U240" i="3" s="1"/>
  <c r="U242" i="1"/>
  <c r="U242" i="3" s="1"/>
  <c r="U244" i="1"/>
  <c r="U244" i="3" s="1"/>
  <c r="U246" i="1"/>
  <c r="U246" i="3" s="1"/>
  <c r="U248" i="1"/>
  <c r="U248" i="3" s="1"/>
  <c r="U250" i="1"/>
  <c r="U250" i="3" s="1"/>
  <c r="U252" i="1"/>
  <c r="U252" i="3" s="1"/>
  <c r="U254" i="1"/>
  <c r="U254" i="3" s="1"/>
  <c r="U256" i="1"/>
  <c r="U256" i="3" s="1"/>
  <c r="U258" i="1"/>
  <c r="U258" i="3" s="1"/>
  <c r="U260" i="1"/>
  <c r="U260" i="3" s="1"/>
  <c r="U262" i="1"/>
  <c r="U262" i="3" s="1"/>
  <c r="U264" i="1"/>
  <c r="U264" i="3" s="1"/>
  <c r="U266" i="1"/>
  <c r="U266" i="3" s="1"/>
  <c r="U268" i="1"/>
  <c r="U268" i="3" s="1"/>
  <c r="U270" i="1"/>
  <c r="U270" i="3" s="1"/>
  <c r="U272" i="1"/>
  <c r="U272" i="3" s="1"/>
  <c r="U274" i="1"/>
  <c r="U274" i="3" s="1"/>
  <c r="U276" i="1"/>
  <c r="U276" i="3" s="1"/>
  <c r="U278" i="1"/>
  <c r="U278" i="3" s="1"/>
  <c r="U280" i="1"/>
  <c r="U280" i="3" s="1"/>
  <c r="U282" i="1"/>
  <c r="U282" i="3" s="1"/>
  <c r="U284" i="1"/>
  <c r="U284" i="3" s="1"/>
  <c r="U286" i="1"/>
  <c r="U286" i="3" s="1"/>
  <c r="U288" i="1"/>
  <c r="U288" i="3" s="1"/>
  <c r="U290" i="1"/>
  <c r="U290" i="3" s="1"/>
  <c r="U292" i="1"/>
  <c r="U292" i="3" s="1"/>
  <c r="U294" i="1"/>
  <c r="U294" i="3" s="1"/>
  <c r="U296" i="1"/>
  <c r="U296" i="3" s="1"/>
  <c r="U298" i="1"/>
  <c r="U298" i="3" s="1"/>
  <c r="U302" i="1"/>
  <c r="U302" i="3" s="1"/>
  <c r="U304" i="1"/>
  <c r="U304" i="3" s="1"/>
  <c r="U306" i="1"/>
  <c r="U306" i="3" s="1"/>
  <c r="U310" i="1"/>
  <c r="U310" i="3" s="1"/>
  <c r="U312" i="1"/>
  <c r="U312" i="3" s="1"/>
  <c r="U314" i="1"/>
  <c r="U314" i="3" s="1"/>
  <c r="U316" i="1"/>
  <c r="U316" i="3" s="1"/>
  <c r="U318" i="1"/>
  <c r="U318" i="3" s="1"/>
  <c r="U320" i="1"/>
  <c r="U320" i="3" s="1"/>
  <c r="U322" i="1"/>
  <c r="U322" i="3" s="1"/>
  <c r="U324" i="1"/>
  <c r="U324" i="3" s="1"/>
  <c r="U326" i="1"/>
  <c r="U326" i="3" s="1"/>
  <c r="U328" i="1"/>
  <c r="U328" i="3" s="1"/>
  <c r="U330" i="1"/>
  <c r="U330" i="3" s="1"/>
  <c r="U332" i="1"/>
  <c r="U332" i="3" s="1"/>
  <c r="U334" i="1"/>
  <c r="U334" i="3" s="1"/>
  <c r="U336" i="1"/>
  <c r="U336" i="3" s="1"/>
  <c r="U338" i="1"/>
  <c r="U338" i="3" s="1"/>
  <c r="U340" i="1"/>
  <c r="U340" i="3" s="1"/>
  <c r="U342" i="1"/>
  <c r="U342" i="3" s="1"/>
  <c r="U344" i="1"/>
  <c r="U344" i="3" s="1"/>
  <c r="U346" i="1"/>
  <c r="U346" i="3" s="1"/>
  <c r="U348" i="1"/>
  <c r="U348" i="3" s="1"/>
  <c r="U179" i="1"/>
  <c r="U179" i="3" s="1"/>
  <c r="U181" i="1"/>
  <c r="U181" i="3" s="1"/>
  <c r="U183" i="1"/>
  <c r="U183" i="3" s="1"/>
  <c r="U185" i="1"/>
  <c r="U185" i="3" s="1"/>
  <c r="U187" i="1"/>
  <c r="U187" i="3" s="1"/>
  <c r="U189" i="1"/>
  <c r="U189" i="3" s="1"/>
  <c r="U191" i="1"/>
  <c r="U191" i="3" s="1"/>
  <c r="U193" i="1"/>
  <c r="U193" i="3" s="1"/>
  <c r="U195" i="1"/>
  <c r="U195" i="3" s="1"/>
  <c r="U197" i="1"/>
  <c r="U197" i="3" s="1"/>
  <c r="U199" i="1"/>
  <c r="U199" i="3" s="1"/>
  <c r="U201" i="1"/>
  <c r="U201" i="3" s="1"/>
  <c r="U203" i="1"/>
  <c r="U203" i="3" s="1"/>
  <c r="U205" i="1"/>
  <c r="U205" i="3" s="1"/>
  <c r="U207" i="1"/>
  <c r="U207" i="3" s="1"/>
  <c r="U209" i="1"/>
  <c r="U209" i="3" s="1"/>
  <c r="U211" i="1"/>
  <c r="U211" i="3" s="1"/>
  <c r="U213" i="1"/>
  <c r="U213" i="3" s="1"/>
  <c r="U215" i="1"/>
  <c r="U215" i="3" s="1"/>
  <c r="U217" i="1"/>
  <c r="U217" i="3" s="1"/>
  <c r="U219" i="1"/>
  <c r="U219" i="3" s="1"/>
  <c r="U221" i="1"/>
  <c r="U221" i="3" s="1"/>
  <c r="U223" i="1"/>
  <c r="U223" i="3" s="1"/>
  <c r="U225" i="1"/>
  <c r="U225" i="3" s="1"/>
  <c r="U227" i="1"/>
  <c r="U227" i="3" s="1"/>
  <c r="U229" i="1"/>
  <c r="U229" i="3" s="1"/>
  <c r="U231" i="1"/>
  <c r="U231" i="3" s="1"/>
  <c r="U233" i="1"/>
  <c r="U233" i="3" s="1"/>
  <c r="U235" i="1"/>
  <c r="U235" i="3" s="1"/>
  <c r="U237" i="1"/>
  <c r="U237" i="3" s="1"/>
  <c r="U239" i="1"/>
  <c r="U239" i="3" s="1"/>
  <c r="U241" i="1"/>
  <c r="U241" i="3" s="1"/>
  <c r="U243" i="1"/>
  <c r="U243" i="3" s="1"/>
  <c r="U245" i="1"/>
  <c r="U245" i="3" s="1"/>
  <c r="U247" i="1"/>
  <c r="U247" i="3" s="1"/>
  <c r="U249" i="1"/>
  <c r="U249" i="3" s="1"/>
  <c r="U251" i="1"/>
  <c r="U251" i="3" s="1"/>
  <c r="U253" i="1"/>
  <c r="U253" i="3" s="1"/>
  <c r="U255" i="1"/>
  <c r="U255" i="3" s="1"/>
  <c r="U257" i="1"/>
  <c r="U257" i="3" s="1"/>
  <c r="U259" i="1"/>
  <c r="U259" i="3" s="1"/>
  <c r="U261" i="1"/>
  <c r="U261" i="3" s="1"/>
  <c r="U263" i="1"/>
  <c r="U263" i="3" s="1"/>
  <c r="U265" i="1"/>
  <c r="U265" i="3" s="1"/>
  <c r="U267" i="1"/>
  <c r="U267" i="3" s="1"/>
  <c r="U269" i="1"/>
  <c r="U269" i="3" s="1"/>
  <c r="U271" i="1"/>
  <c r="U271" i="3" s="1"/>
  <c r="U273" i="1"/>
  <c r="U273" i="3" s="1"/>
  <c r="U275" i="1"/>
  <c r="U275" i="3" s="1"/>
  <c r="U277" i="1"/>
  <c r="U277" i="3" s="1"/>
  <c r="U279" i="1"/>
  <c r="U279" i="3" s="1"/>
  <c r="U281" i="1"/>
  <c r="U281" i="3" s="1"/>
  <c r="U283" i="1"/>
  <c r="U283" i="3" s="1"/>
  <c r="U285" i="1"/>
  <c r="U285" i="3" s="1"/>
  <c r="U287" i="1"/>
  <c r="U287" i="3" s="1"/>
  <c r="U289" i="1"/>
  <c r="U289" i="3" s="1"/>
  <c r="U291" i="1"/>
  <c r="U291" i="3" s="1"/>
  <c r="U293" i="1"/>
  <c r="U293" i="3" s="1"/>
  <c r="U295" i="1"/>
  <c r="U295" i="3" s="1"/>
  <c r="U297" i="1"/>
  <c r="U297" i="3" s="1"/>
  <c r="U299" i="1"/>
  <c r="U299" i="3" s="1"/>
  <c r="U301" i="1"/>
  <c r="U301" i="3" s="1"/>
  <c r="U303" i="1"/>
  <c r="U303" i="3" s="1"/>
  <c r="U305" i="1"/>
  <c r="U305" i="3" s="1"/>
  <c r="U307" i="1"/>
  <c r="U307" i="3" s="1"/>
  <c r="U309" i="1"/>
  <c r="U309" i="3" s="1"/>
  <c r="U311" i="1"/>
  <c r="U311" i="3" s="1"/>
  <c r="U313" i="1"/>
  <c r="U313" i="3" s="1"/>
  <c r="U315" i="1"/>
  <c r="U315" i="3" s="1"/>
  <c r="U317" i="1"/>
  <c r="U317" i="3" s="1"/>
  <c r="U319" i="1"/>
  <c r="U319" i="3" s="1"/>
  <c r="U321" i="1"/>
  <c r="U321" i="3" s="1"/>
  <c r="U323" i="1"/>
  <c r="U323" i="3" s="1"/>
  <c r="U325" i="1"/>
  <c r="U325" i="3" s="1"/>
  <c r="U327" i="1"/>
  <c r="U327" i="3" s="1"/>
  <c r="U329" i="1"/>
  <c r="U329" i="3" s="1"/>
  <c r="U331" i="1"/>
  <c r="U331" i="3" s="1"/>
  <c r="U333" i="1"/>
  <c r="U333" i="3" s="1"/>
  <c r="U335" i="1"/>
  <c r="U335" i="3" s="1"/>
  <c r="U337" i="1"/>
  <c r="U337" i="3" s="1"/>
  <c r="U339" i="1"/>
  <c r="U339" i="3" s="1"/>
  <c r="U341" i="1"/>
  <c r="U341" i="3" s="1"/>
  <c r="U343" i="1"/>
  <c r="U343" i="3" s="1"/>
  <c r="U345" i="1"/>
  <c r="U345" i="3" s="1"/>
  <c r="U347" i="1"/>
  <c r="U347" i="3" s="1"/>
  <c r="U349" i="1"/>
  <c r="U349" i="3" s="1"/>
  <c r="U351" i="1"/>
  <c r="U351" i="3" s="1"/>
  <c r="U353" i="1"/>
  <c r="U353" i="3" s="1"/>
  <c r="U355" i="1"/>
  <c r="U355" i="3" s="1"/>
  <c r="U357" i="1"/>
  <c r="U357" i="3" s="1"/>
  <c r="U359" i="1"/>
  <c r="U359" i="3" s="1"/>
  <c r="U361" i="1"/>
  <c r="U361" i="3" s="1"/>
  <c r="U363" i="1"/>
  <c r="U363" i="3" s="1"/>
  <c r="U365" i="1"/>
  <c r="U365" i="3" s="1"/>
  <c r="U367" i="1"/>
  <c r="U367" i="3" s="1"/>
  <c r="U369" i="1"/>
  <c r="U369" i="3" s="1"/>
  <c r="U371" i="1"/>
  <c r="U371" i="3" s="1"/>
  <c r="U373" i="1"/>
  <c r="U373" i="3" s="1"/>
  <c r="U375" i="1"/>
  <c r="U375" i="3" s="1"/>
  <c r="U377" i="1"/>
  <c r="U377" i="3" s="1"/>
  <c r="U379" i="1"/>
  <c r="U379" i="3" s="1"/>
  <c r="U381" i="1"/>
  <c r="U381" i="3" s="1"/>
  <c r="U383" i="1"/>
  <c r="U383" i="3" s="1"/>
  <c r="U385" i="1"/>
  <c r="U385" i="3" s="1"/>
  <c r="U387" i="1"/>
  <c r="U387" i="3" s="1"/>
  <c r="U389" i="1"/>
  <c r="U389" i="3" s="1"/>
  <c r="U391" i="1"/>
  <c r="U391" i="3" s="1"/>
  <c r="U393" i="1"/>
  <c r="U393" i="3" s="1"/>
  <c r="U395" i="1"/>
  <c r="U395" i="3" s="1"/>
  <c r="U397" i="1"/>
  <c r="U397" i="3" s="1"/>
  <c r="U399" i="1"/>
  <c r="U399" i="3" s="1"/>
  <c r="U401" i="1"/>
  <c r="U401" i="3" s="1"/>
  <c r="U403" i="1"/>
  <c r="U403" i="3" s="1"/>
  <c r="U405" i="1"/>
  <c r="U405" i="3" s="1"/>
  <c r="U407" i="1"/>
  <c r="U407" i="3" s="1"/>
  <c r="U409" i="1"/>
  <c r="U409" i="3" s="1"/>
  <c r="U411" i="1"/>
  <c r="U411" i="3" s="1"/>
  <c r="U413" i="1"/>
  <c r="U413" i="3" s="1"/>
  <c r="U415" i="1"/>
  <c r="U415" i="3" s="1"/>
  <c r="U417" i="1"/>
  <c r="U417" i="3" s="1"/>
  <c r="U419" i="1"/>
  <c r="U419" i="3" s="1"/>
  <c r="U421" i="1"/>
  <c r="U421" i="3" s="1"/>
  <c r="U423" i="1"/>
  <c r="U423" i="3" s="1"/>
  <c r="U425" i="1"/>
  <c r="U425" i="3" s="1"/>
  <c r="U427" i="1"/>
  <c r="U427" i="3" s="1"/>
  <c r="U429" i="1"/>
  <c r="U429" i="3" s="1"/>
  <c r="U431" i="1"/>
  <c r="U431" i="3" s="1"/>
  <c r="U433" i="1"/>
  <c r="U433" i="3" s="1"/>
  <c r="U437" i="1"/>
  <c r="U437" i="3" s="1"/>
  <c r="U439" i="1"/>
  <c r="U439" i="3" s="1"/>
  <c r="U441" i="1"/>
  <c r="U441" i="3" s="1"/>
  <c r="U443" i="1"/>
  <c r="U443" i="3" s="1"/>
  <c r="U445" i="1"/>
  <c r="U445" i="3" s="1"/>
  <c r="U447" i="1"/>
  <c r="U447" i="3" s="1"/>
  <c r="U449" i="1"/>
  <c r="U449" i="3" s="1"/>
  <c r="U451" i="1"/>
  <c r="U451" i="3" s="1"/>
  <c r="U453" i="1"/>
  <c r="U453" i="3" s="1"/>
  <c r="U455" i="1"/>
  <c r="U455" i="3" s="1"/>
  <c r="U457" i="1"/>
  <c r="U457" i="3" s="1"/>
  <c r="U459" i="1"/>
  <c r="U459" i="3" s="1"/>
  <c r="U461" i="1"/>
  <c r="U461" i="3" s="1"/>
  <c r="U463" i="1"/>
  <c r="U463" i="3" s="1"/>
  <c r="U465" i="1"/>
  <c r="U465" i="3" s="1"/>
  <c r="U467" i="1"/>
  <c r="U467" i="3" s="1"/>
  <c r="U469" i="1"/>
  <c r="U469" i="3" s="1"/>
  <c r="U471" i="1"/>
  <c r="U471" i="3" s="1"/>
  <c r="U473" i="1"/>
  <c r="U473" i="3" s="1"/>
  <c r="U350" i="1"/>
  <c r="U350" i="3" s="1"/>
  <c r="U352" i="1"/>
  <c r="U352" i="3" s="1"/>
  <c r="U354" i="1"/>
  <c r="U354" i="3" s="1"/>
  <c r="U356" i="1"/>
  <c r="U356" i="3" s="1"/>
  <c r="U358" i="1"/>
  <c r="U358" i="3" s="1"/>
  <c r="U360" i="1"/>
  <c r="U360" i="3" s="1"/>
  <c r="U362" i="1"/>
  <c r="U362" i="3" s="1"/>
  <c r="U364" i="1"/>
  <c r="U364" i="3" s="1"/>
  <c r="U366" i="1"/>
  <c r="U366" i="3" s="1"/>
  <c r="U368" i="1"/>
  <c r="U368" i="3" s="1"/>
  <c r="U370" i="1"/>
  <c r="U370" i="3" s="1"/>
  <c r="U372" i="1"/>
  <c r="U372" i="3" s="1"/>
  <c r="U374" i="1"/>
  <c r="U374" i="3" s="1"/>
  <c r="U376" i="1"/>
  <c r="U376" i="3" s="1"/>
  <c r="U378" i="1"/>
  <c r="U378" i="3" s="1"/>
  <c r="U380" i="1"/>
  <c r="U380" i="3" s="1"/>
  <c r="U382" i="1"/>
  <c r="U382" i="3" s="1"/>
  <c r="U384" i="1"/>
  <c r="U384" i="3" s="1"/>
  <c r="U386" i="1"/>
  <c r="U386" i="3" s="1"/>
  <c r="U388" i="1"/>
  <c r="U388" i="3" s="1"/>
  <c r="U390" i="1"/>
  <c r="U390" i="3" s="1"/>
  <c r="U392" i="1"/>
  <c r="U392" i="3" s="1"/>
  <c r="U394" i="1"/>
  <c r="U394" i="3" s="1"/>
  <c r="U396" i="1"/>
  <c r="U396" i="3" s="1"/>
  <c r="U398" i="1"/>
  <c r="U398" i="3" s="1"/>
  <c r="U400" i="1"/>
  <c r="U400" i="3" s="1"/>
  <c r="U402" i="1"/>
  <c r="U402" i="3" s="1"/>
  <c r="U404" i="1"/>
  <c r="U404" i="3" s="1"/>
  <c r="U406" i="1"/>
  <c r="U406" i="3" s="1"/>
  <c r="U408" i="1"/>
  <c r="U408" i="3" s="1"/>
  <c r="U410" i="1"/>
  <c r="U410" i="3" s="1"/>
  <c r="U412" i="1"/>
  <c r="U412" i="3" s="1"/>
  <c r="U414" i="1"/>
  <c r="U414" i="3" s="1"/>
  <c r="U416" i="1"/>
  <c r="U416" i="3" s="1"/>
  <c r="U418" i="1"/>
  <c r="U418" i="3" s="1"/>
  <c r="U420" i="1"/>
  <c r="U420" i="3" s="1"/>
  <c r="U422" i="1"/>
  <c r="U422" i="3" s="1"/>
  <c r="U424" i="1"/>
  <c r="U424" i="3" s="1"/>
  <c r="U426" i="1"/>
  <c r="U426" i="3" s="1"/>
  <c r="U428" i="1"/>
  <c r="U428" i="3" s="1"/>
  <c r="U430" i="1"/>
  <c r="U430" i="3" s="1"/>
  <c r="U432" i="1"/>
  <c r="U432" i="3" s="1"/>
  <c r="U434" i="1"/>
  <c r="U434" i="3" s="1"/>
  <c r="U436" i="1"/>
  <c r="U436" i="3" s="1"/>
  <c r="U438" i="1"/>
  <c r="U438" i="3" s="1"/>
  <c r="U440" i="1"/>
  <c r="U440" i="3" s="1"/>
  <c r="U442" i="1"/>
  <c r="U442" i="3" s="1"/>
  <c r="U444" i="1"/>
  <c r="U444" i="3" s="1"/>
  <c r="U446" i="1"/>
  <c r="U446" i="3" s="1"/>
  <c r="U448" i="1"/>
  <c r="U448" i="3" s="1"/>
  <c r="U450" i="1"/>
  <c r="U450" i="3" s="1"/>
  <c r="U452" i="1"/>
  <c r="U452" i="3" s="1"/>
  <c r="U454" i="1"/>
  <c r="U454" i="3" s="1"/>
  <c r="U456" i="1"/>
  <c r="U456" i="3" s="1"/>
  <c r="U458" i="1"/>
  <c r="U458" i="3" s="1"/>
  <c r="U460" i="1"/>
  <c r="U460" i="3" s="1"/>
  <c r="U462" i="1"/>
  <c r="U462" i="3" s="1"/>
  <c r="U464" i="1"/>
  <c r="U464" i="3" s="1"/>
  <c r="U466" i="1"/>
  <c r="U466" i="3" s="1"/>
  <c r="U468" i="1"/>
  <c r="U468" i="3" s="1"/>
  <c r="U470" i="1"/>
  <c r="U470" i="3" s="1"/>
  <c r="U472" i="1"/>
  <c r="U472" i="3" s="1"/>
  <c r="AA436" i="1"/>
  <c r="AA436" i="3" s="1"/>
  <c r="AA437" i="1"/>
  <c r="AA437" i="3" s="1"/>
  <c r="AA438" i="1"/>
  <c r="AA438" i="3" s="1"/>
  <c r="AA439" i="1"/>
  <c r="AA439" i="3" s="1"/>
  <c r="AA440" i="1"/>
  <c r="AA440" i="3" s="1"/>
  <c r="AA441" i="1"/>
  <c r="AA441" i="3" s="1"/>
  <c r="AA442" i="1"/>
  <c r="AA442" i="3" s="1"/>
  <c r="AA443" i="1"/>
  <c r="AA443" i="3" s="1"/>
  <c r="AA444" i="1"/>
  <c r="AA444" i="3" s="1"/>
  <c r="AA445" i="1"/>
  <c r="AA445" i="3" s="1"/>
  <c r="AA446" i="1"/>
  <c r="AA446" i="3" s="1"/>
  <c r="AA447" i="1"/>
  <c r="AA447" i="3" s="1"/>
  <c r="AA448" i="1"/>
  <c r="AA448" i="3" s="1"/>
  <c r="AA449" i="1"/>
  <c r="AA449" i="3" s="1"/>
  <c r="AA450" i="1"/>
  <c r="AA450" i="3" s="1"/>
  <c r="AA451" i="1"/>
  <c r="AA451" i="3" s="1"/>
  <c r="AA452" i="1"/>
  <c r="AA452" i="3" s="1"/>
  <c r="AA453" i="1"/>
  <c r="AA453" i="3" s="1"/>
  <c r="AA454" i="1"/>
  <c r="AA454" i="3" s="1"/>
  <c r="AA455" i="1"/>
  <c r="AA455" i="3" s="1"/>
  <c r="AA456" i="1"/>
  <c r="AA456" i="3" s="1"/>
  <c r="AA457" i="1"/>
  <c r="AA457" i="3" s="1"/>
  <c r="AA458" i="1"/>
  <c r="AA458" i="3" s="1"/>
  <c r="AA459" i="1"/>
  <c r="AA459" i="3" s="1"/>
  <c r="AA460" i="1"/>
  <c r="AA460" i="3" s="1"/>
  <c r="AA461" i="1"/>
  <c r="AA461" i="3" s="1"/>
  <c r="AA462" i="1"/>
  <c r="AA462" i="3" s="1"/>
  <c r="AA463" i="1"/>
  <c r="AA463" i="3" s="1"/>
  <c r="AA464" i="1"/>
  <c r="AA464" i="3" s="1"/>
  <c r="AA465" i="1"/>
  <c r="AA465" i="3" s="1"/>
  <c r="AA466" i="1"/>
  <c r="AA466" i="3" s="1"/>
  <c r="AA467" i="1"/>
  <c r="AA467" i="3" s="1"/>
  <c r="AA468" i="1"/>
  <c r="AA468" i="3" s="1"/>
  <c r="AA469" i="1"/>
  <c r="AA469" i="3" s="1"/>
  <c r="AA470" i="1"/>
  <c r="AA470" i="3" s="1"/>
  <c r="AA471" i="1"/>
  <c r="AA471" i="3" s="1"/>
  <c r="AA472" i="1"/>
  <c r="AA472" i="3" s="1"/>
  <c r="AA473" i="1"/>
  <c r="AA473" i="3" s="1"/>
  <c r="AE436" i="1"/>
  <c r="AE436" i="3" s="1"/>
  <c r="AE437" i="1"/>
  <c r="AE437" i="3" s="1"/>
  <c r="AE438" i="1"/>
  <c r="AE438" i="3" s="1"/>
  <c r="AE439" i="1"/>
  <c r="AE439" i="3" s="1"/>
  <c r="AE440" i="1"/>
  <c r="AE440" i="3" s="1"/>
  <c r="AE441" i="1"/>
  <c r="AE441" i="3" s="1"/>
  <c r="AE442" i="1"/>
  <c r="AE442" i="3" s="1"/>
  <c r="AE443" i="1"/>
  <c r="AE443" i="3" s="1"/>
  <c r="AE444" i="1"/>
  <c r="AE444" i="3" s="1"/>
  <c r="AE445" i="1"/>
  <c r="AE445" i="3" s="1"/>
  <c r="AE446" i="1"/>
  <c r="AE446" i="3" s="1"/>
  <c r="AE447" i="1"/>
  <c r="AE447" i="3" s="1"/>
  <c r="AE448" i="1"/>
  <c r="AE448" i="3" s="1"/>
  <c r="AE449" i="1"/>
  <c r="AE449" i="3" s="1"/>
  <c r="AE450" i="1"/>
  <c r="AE450" i="3" s="1"/>
  <c r="AE451" i="1"/>
  <c r="AE451" i="3" s="1"/>
  <c r="AE452" i="1"/>
  <c r="AE452" i="3" s="1"/>
  <c r="AE453" i="1"/>
  <c r="AE453" i="3" s="1"/>
  <c r="AE454" i="1"/>
  <c r="AE454" i="3" s="1"/>
  <c r="AE455" i="1"/>
  <c r="AE455" i="3" s="1"/>
  <c r="AE456" i="1"/>
  <c r="AE456" i="3" s="1"/>
  <c r="AE457" i="1"/>
  <c r="AE457" i="3" s="1"/>
  <c r="AE458" i="1"/>
  <c r="AE458" i="3" s="1"/>
  <c r="AE459" i="1"/>
  <c r="AE459" i="3" s="1"/>
  <c r="AE460" i="1"/>
  <c r="AE460" i="3" s="1"/>
  <c r="AE461" i="1"/>
  <c r="AE461" i="3" s="1"/>
  <c r="AE462" i="1"/>
  <c r="AE462" i="3" s="1"/>
  <c r="AE463" i="1"/>
  <c r="AE463" i="3" s="1"/>
  <c r="AE464" i="1"/>
  <c r="AE464" i="3" s="1"/>
  <c r="AE465" i="1"/>
  <c r="AE465" i="3" s="1"/>
  <c r="AE466" i="1"/>
  <c r="AE466" i="3" s="1"/>
  <c r="AE467" i="1"/>
  <c r="AE467" i="3" s="1"/>
  <c r="AE468" i="1"/>
  <c r="AE468" i="3" s="1"/>
  <c r="AE469" i="1"/>
  <c r="AE469" i="3" s="1"/>
  <c r="AE470" i="1"/>
  <c r="AE470" i="3" s="1"/>
  <c r="AE471" i="1"/>
  <c r="AE471" i="3" s="1"/>
  <c r="AE472" i="1"/>
  <c r="AE472" i="3" s="1"/>
  <c r="AE473" i="1"/>
  <c r="AE473" i="3" s="1"/>
  <c r="L437" i="1"/>
  <c r="L437" i="3" s="1"/>
  <c r="L439" i="1"/>
  <c r="L439" i="3" s="1"/>
  <c r="L441" i="1"/>
  <c r="L441" i="3" s="1"/>
  <c r="L443" i="1"/>
  <c r="L443" i="3" s="1"/>
  <c r="L445" i="1"/>
  <c r="L445" i="3" s="1"/>
  <c r="L447" i="1"/>
  <c r="L447" i="3" s="1"/>
  <c r="L449" i="1"/>
  <c r="L449" i="3" s="1"/>
  <c r="L451" i="1"/>
  <c r="L451" i="3" s="1"/>
  <c r="L453" i="1"/>
  <c r="L453" i="3" s="1"/>
  <c r="L455" i="1"/>
  <c r="L455" i="3" s="1"/>
  <c r="L457" i="1"/>
  <c r="L457" i="3" s="1"/>
  <c r="L459" i="1"/>
  <c r="L459" i="3" s="1"/>
  <c r="L461" i="1"/>
  <c r="L461" i="3" s="1"/>
  <c r="L463" i="1"/>
  <c r="L463" i="3" s="1"/>
  <c r="L465" i="1"/>
  <c r="L465" i="3" s="1"/>
  <c r="L467" i="1"/>
  <c r="L467" i="3" s="1"/>
  <c r="L469" i="1"/>
  <c r="L469" i="3" s="1"/>
  <c r="L471" i="1"/>
  <c r="L471" i="3" s="1"/>
  <c r="L473" i="1"/>
  <c r="L473" i="3" s="1"/>
  <c r="L436" i="1"/>
  <c r="L436" i="3" s="1"/>
  <c r="L438" i="1"/>
  <c r="L438" i="3" s="1"/>
  <c r="L440" i="1"/>
  <c r="L440" i="3" s="1"/>
  <c r="L442" i="1"/>
  <c r="L442" i="3" s="1"/>
  <c r="L444" i="1"/>
  <c r="L444" i="3" s="1"/>
  <c r="L446" i="1"/>
  <c r="L446" i="3" s="1"/>
  <c r="L448" i="1"/>
  <c r="L448" i="3" s="1"/>
  <c r="L450" i="1"/>
  <c r="L450" i="3" s="1"/>
  <c r="L452" i="1"/>
  <c r="L452" i="3" s="1"/>
  <c r="L454" i="1"/>
  <c r="L454" i="3" s="1"/>
  <c r="L456" i="1"/>
  <c r="L456" i="3" s="1"/>
  <c r="L458" i="1"/>
  <c r="L458" i="3" s="1"/>
  <c r="L460" i="1"/>
  <c r="L460" i="3" s="1"/>
  <c r="L462" i="1"/>
  <c r="L462" i="3" s="1"/>
  <c r="L464" i="1"/>
  <c r="L464" i="3" s="1"/>
  <c r="L466" i="1"/>
  <c r="L466" i="3" s="1"/>
  <c r="L468" i="1"/>
  <c r="L468" i="3" s="1"/>
  <c r="L470" i="1"/>
  <c r="L470" i="3" s="1"/>
  <c r="L472" i="1"/>
  <c r="L472" i="3" s="1"/>
  <c r="J437" i="1"/>
  <c r="J437" i="3" s="1"/>
  <c r="J439" i="1"/>
  <c r="J439" i="3" s="1"/>
  <c r="J436" i="1"/>
  <c r="J436" i="3" s="1"/>
  <c r="J438" i="1"/>
  <c r="J438" i="3" s="1"/>
  <c r="F473" i="1"/>
  <c r="F473" i="3" s="1"/>
  <c r="F471" i="1"/>
  <c r="F471" i="3" s="1"/>
  <c r="F469" i="1"/>
  <c r="F469" i="3" s="1"/>
  <c r="F467" i="1"/>
  <c r="F467" i="3" s="1"/>
  <c r="F465" i="1"/>
  <c r="F465" i="3" s="1"/>
  <c r="F463" i="1"/>
  <c r="F463" i="3" s="1"/>
  <c r="F461" i="1"/>
  <c r="F461" i="3" s="1"/>
  <c r="F459" i="1"/>
  <c r="F459" i="3" s="1"/>
  <c r="F457" i="1"/>
  <c r="F457" i="3" s="1"/>
  <c r="F455" i="1"/>
  <c r="F455" i="3" s="1"/>
  <c r="F453" i="1"/>
  <c r="F453" i="3" s="1"/>
  <c r="F451" i="1"/>
  <c r="F451" i="3" s="1"/>
  <c r="F449" i="1"/>
  <c r="F449" i="3" s="1"/>
  <c r="F447" i="1"/>
  <c r="F447" i="3" s="1"/>
  <c r="F445" i="1"/>
  <c r="F445" i="3" s="1"/>
  <c r="F443" i="1"/>
  <c r="F443" i="3" s="1"/>
  <c r="F441" i="1"/>
  <c r="F441" i="3" s="1"/>
  <c r="F439" i="1"/>
  <c r="F439" i="3" s="1"/>
  <c r="F437" i="1"/>
  <c r="F437" i="3" s="1"/>
  <c r="G436" i="1"/>
  <c r="G436" i="3" s="1"/>
  <c r="G438" i="1"/>
  <c r="G438" i="3" s="1"/>
  <c r="G440" i="1"/>
  <c r="G440" i="3" s="1"/>
  <c r="G442" i="1"/>
  <c r="G442" i="3" s="1"/>
  <c r="G444" i="1"/>
  <c r="G444" i="3" s="1"/>
  <c r="G446" i="1"/>
  <c r="G446" i="3" s="1"/>
  <c r="G448" i="1"/>
  <c r="G448" i="3" s="1"/>
  <c r="G450" i="1"/>
  <c r="G450" i="3" s="1"/>
  <c r="G452" i="1"/>
  <c r="G452" i="3" s="1"/>
  <c r="G454" i="1"/>
  <c r="G454" i="3" s="1"/>
  <c r="G456" i="1"/>
  <c r="G456" i="3" s="1"/>
  <c r="G458" i="1"/>
  <c r="G458" i="3" s="1"/>
  <c r="G460" i="1"/>
  <c r="G460" i="3" s="1"/>
  <c r="G462" i="1"/>
  <c r="G462" i="3" s="1"/>
  <c r="G464" i="1"/>
  <c r="G464" i="3" s="1"/>
  <c r="G466" i="1"/>
  <c r="G466" i="3" s="1"/>
  <c r="G468" i="1"/>
  <c r="G468" i="3" s="1"/>
  <c r="G470" i="1"/>
  <c r="G470" i="3" s="1"/>
  <c r="G472" i="1"/>
  <c r="G472" i="3" s="1"/>
  <c r="H473" i="1"/>
  <c r="H473" i="3" s="1"/>
  <c r="H471" i="1"/>
  <c r="H471" i="3" s="1"/>
  <c r="H469" i="1"/>
  <c r="H469" i="3" s="1"/>
  <c r="H467" i="1"/>
  <c r="H467" i="3" s="1"/>
  <c r="H465" i="1"/>
  <c r="H465" i="3" s="1"/>
  <c r="H463" i="1"/>
  <c r="H463" i="3" s="1"/>
  <c r="H461" i="1"/>
  <c r="H461" i="3" s="1"/>
  <c r="H459" i="1"/>
  <c r="H459" i="3" s="1"/>
  <c r="H457" i="1"/>
  <c r="H457" i="3" s="1"/>
  <c r="H455" i="1"/>
  <c r="H455" i="3" s="1"/>
  <c r="H453" i="1"/>
  <c r="H453" i="3" s="1"/>
  <c r="H451" i="1"/>
  <c r="H451" i="3" s="1"/>
  <c r="H449" i="1"/>
  <c r="H449" i="3" s="1"/>
  <c r="H447" i="1"/>
  <c r="H447" i="3" s="1"/>
  <c r="H445" i="1"/>
  <c r="H445" i="3" s="1"/>
  <c r="H443" i="1"/>
  <c r="H443" i="3" s="1"/>
  <c r="H441" i="1"/>
  <c r="H441" i="3" s="1"/>
  <c r="H439" i="1"/>
  <c r="H439" i="3" s="1"/>
  <c r="H437" i="1"/>
  <c r="H437" i="3" s="1"/>
  <c r="I472" i="1"/>
  <c r="I472" i="3" s="1"/>
  <c r="I470" i="1"/>
  <c r="I470" i="3" s="1"/>
  <c r="I468" i="1"/>
  <c r="I468" i="3" s="1"/>
  <c r="I466" i="1"/>
  <c r="I466" i="3" s="1"/>
  <c r="I464" i="1"/>
  <c r="I464" i="3" s="1"/>
  <c r="I462" i="1"/>
  <c r="I462" i="3" s="1"/>
  <c r="I460" i="1"/>
  <c r="I460" i="3" s="1"/>
  <c r="I458" i="1"/>
  <c r="I458" i="3" s="1"/>
  <c r="I456" i="1"/>
  <c r="I456" i="3" s="1"/>
  <c r="I454" i="1"/>
  <c r="I454" i="3" s="1"/>
  <c r="I452" i="1"/>
  <c r="I452" i="3" s="1"/>
  <c r="I450" i="1"/>
  <c r="I450" i="3" s="1"/>
  <c r="I448" i="1"/>
  <c r="I448" i="3" s="1"/>
  <c r="I446" i="1"/>
  <c r="I446" i="3" s="1"/>
  <c r="I444" i="1"/>
  <c r="I444" i="3" s="1"/>
  <c r="I442" i="1"/>
  <c r="I442" i="3" s="1"/>
  <c r="I440" i="1"/>
  <c r="I440" i="3" s="1"/>
  <c r="I438" i="1"/>
  <c r="I438" i="3" s="1"/>
  <c r="I436" i="1"/>
  <c r="I436" i="3" s="1"/>
  <c r="J473" i="1"/>
  <c r="J473" i="3" s="1"/>
  <c r="J471" i="1"/>
  <c r="J471" i="3" s="1"/>
  <c r="J469" i="1"/>
  <c r="J469" i="3" s="1"/>
  <c r="J467" i="1"/>
  <c r="J467" i="3" s="1"/>
  <c r="J465" i="1"/>
  <c r="J465" i="3" s="1"/>
  <c r="J463" i="1"/>
  <c r="J463" i="3" s="1"/>
  <c r="J461" i="1"/>
  <c r="J461" i="3" s="1"/>
  <c r="J459" i="1"/>
  <c r="J459" i="3" s="1"/>
  <c r="J457" i="1"/>
  <c r="J457" i="3" s="1"/>
  <c r="J455" i="1"/>
  <c r="J455" i="3" s="1"/>
  <c r="J453" i="1"/>
  <c r="J453" i="3" s="1"/>
  <c r="J451" i="1"/>
  <c r="J451" i="3" s="1"/>
  <c r="J449" i="1"/>
  <c r="J449" i="3" s="1"/>
  <c r="J447" i="1"/>
  <c r="J447" i="3" s="1"/>
  <c r="J445" i="1"/>
  <c r="J445" i="3" s="1"/>
  <c r="J443" i="1"/>
  <c r="J443" i="3" s="1"/>
  <c r="J441" i="1"/>
  <c r="J441" i="3" s="1"/>
  <c r="AS467" i="1"/>
  <c r="AS467" i="3" s="1"/>
  <c r="AS465" i="1"/>
  <c r="AS465" i="3" s="1"/>
  <c r="AS464" i="1"/>
  <c r="AS464" i="3" s="1"/>
  <c r="AS459" i="1"/>
  <c r="AS459" i="3" s="1"/>
  <c r="AS458" i="1"/>
  <c r="AS458" i="3" s="1"/>
  <c r="AS457" i="1"/>
  <c r="AS457" i="3" s="1"/>
  <c r="AS456" i="1"/>
  <c r="AS456" i="3" s="1"/>
  <c r="AS451" i="1"/>
  <c r="AS451" i="3" s="1"/>
  <c r="AS450" i="1"/>
  <c r="AS450" i="3" s="1"/>
  <c r="AS448" i="1"/>
  <c r="AS448" i="3" s="1"/>
  <c r="AS445" i="1"/>
  <c r="AS445" i="3" s="1"/>
  <c r="AS444" i="1"/>
  <c r="AS444" i="3" s="1"/>
  <c r="AS441" i="1"/>
  <c r="AS441" i="3" s="1"/>
  <c r="AQ441" i="1"/>
  <c r="AS440" i="1"/>
  <c r="AS440" i="3" s="1"/>
  <c r="AS437" i="1"/>
  <c r="AS437" i="3" s="1"/>
  <c r="AC437" i="1"/>
  <c r="AC437" i="3" s="1"/>
  <c r="AC441" i="1"/>
  <c r="AC441" i="3" s="1"/>
  <c r="AC445" i="1"/>
  <c r="AC445" i="3" s="1"/>
  <c r="AC449" i="1"/>
  <c r="AC449" i="3" s="1"/>
  <c r="AC453" i="1"/>
  <c r="AC453" i="3" s="1"/>
  <c r="AC457" i="1"/>
  <c r="AC457" i="3" s="1"/>
  <c r="AC461" i="1"/>
  <c r="AC461" i="3" s="1"/>
  <c r="AC465" i="1"/>
  <c r="AC465" i="3" s="1"/>
  <c r="AC469" i="1"/>
  <c r="AC469" i="3" s="1"/>
  <c r="AC473" i="1"/>
  <c r="AC473" i="3" s="1"/>
  <c r="AC444" i="1"/>
  <c r="AC444" i="3" s="1"/>
  <c r="AC448" i="1"/>
  <c r="AC448" i="3" s="1"/>
  <c r="AC452" i="1"/>
  <c r="AC452" i="3" s="1"/>
  <c r="AC456" i="1"/>
  <c r="AC456" i="3" s="1"/>
  <c r="AC460" i="1"/>
  <c r="AC460" i="3" s="1"/>
  <c r="AC464" i="1"/>
  <c r="AC464" i="3" s="1"/>
  <c r="AC468" i="1"/>
  <c r="AC468" i="3" s="1"/>
  <c r="AC472" i="1"/>
  <c r="AC472" i="3" s="1"/>
  <c r="AC438" i="1"/>
  <c r="AC438" i="3" s="1"/>
  <c r="AC439" i="1"/>
  <c r="AC439" i="3" s="1"/>
  <c r="AC443" i="1"/>
  <c r="AC443" i="3" s="1"/>
  <c r="AC447" i="1"/>
  <c r="AC447" i="3" s="1"/>
  <c r="AC451" i="1"/>
  <c r="AC451" i="3" s="1"/>
  <c r="AC455" i="1"/>
  <c r="AC455" i="3" s="1"/>
  <c r="AC459" i="1"/>
  <c r="AC459" i="3" s="1"/>
  <c r="AC463" i="1"/>
  <c r="AC463" i="3" s="1"/>
  <c r="AC467" i="1"/>
  <c r="AC467" i="3" s="1"/>
  <c r="AC471" i="1"/>
  <c r="AC471" i="3" s="1"/>
  <c r="AC442" i="1"/>
  <c r="AC442" i="3" s="1"/>
  <c r="AC446" i="1"/>
  <c r="AC446" i="3" s="1"/>
  <c r="AC450" i="1"/>
  <c r="AC450" i="3" s="1"/>
  <c r="AC454" i="1"/>
  <c r="AC454" i="3" s="1"/>
  <c r="AC458" i="1"/>
  <c r="AC458" i="3" s="1"/>
  <c r="AC462" i="1"/>
  <c r="AC462" i="3" s="1"/>
  <c r="AC466" i="1"/>
  <c r="AC466" i="3" s="1"/>
  <c r="AC470" i="1"/>
  <c r="AC470" i="3" s="1"/>
  <c r="AC436" i="1"/>
  <c r="AC436" i="3" s="1"/>
  <c r="AC440" i="1"/>
  <c r="AC440" i="3" s="1"/>
  <c r="AB436" i="1"/>
  <c r="AB436" i="3" s="1"/>
  <c r="AB437" i="1"/>
  <c r="AB437" i="3" s="1"/>
  <c r="AB438" i="1"/>
  <c r="AB438" i="3" s="1"/>
  <c r="AB439" i="1"/>
  <c r="AB439" i="3" s="1"/>
  <c r="AB440" i="1"/>
  <c r="AB440" i="3" s="1"/>
  <c r="AB441" i="1"/>
  <c r="AB441" i="3" s="1"/>
  <c r="AB442" i="1"/>
  <c r="AB442" i="3" s="1"/>
  <c r="AB443" i="1"/>
  <c r="AB443" i="3" s="1"/>
  <c r="AB444" i="1"/>
  <c r="AB444" i="3" s="1"/>
  <c r="AB445" i="1"/>
  <c r="AB445" i="3" s="1"/>
  <c r="AB446" i="1"/>
  <c r="AB446" i="3" s="1"/>
  <c r="AB447" i="1"/>
  <c r="AB447" i="3" s="1"/>
  <c r="AB448" i="1"/>
  <c r="AB448" i="3" s="1"/>
  <c r="AB449" i="1"/>
  <c r="AB449" i="3" s="1"/>
  <c r="AB450" i="1"/>
  <c r="AB450" i="3" s="1"/>
  <c r="AB451" i="1"/>
  <c r="AB451" i="3" s="1"/>
  <c r="AB452" i="1"/>
  <c r="AB452" i="3" s="1"/>
  <c r="AB453" i="1"/>
  <c r="AB453" i="3" s="1"/>
  <c r="AB454" i="1"/>
  <c r="AB454" i="3" s="1"/>
  <c r="AB455" i="1"/>
  <c r="AB455" i="3" s="1"/>
  <c r="AB456" i="1"/>
  <c r="AB456" i="3" s="1"/>
  <c r="AB457" i="1"/>
  <c r="AB457" i="3" s="1"/>
  <c r="AB458" i="1"/>
  <c r="AB458" i="3" s="1"/>
  <c r="AB459" i="1"/>
  <c r="AB459" i="3" s="1"/>
  <c r="AB460" i="1"/>
  <c r="AB460" i="3" s="1"/>
  <c r="AB461" i="1"/>
  <c r="AB461" i="3" s="1"/>
  <c r="AB462" i="1"/>
  <c r="AB462" i="3" s="1"/>
  <c r="AB463" i="1"/>
  <c r="AB463" i="3" s="1"/>
  <c r="AB464" i="1"/>
  <c r="AB464" i="3" s="1"/>
  <c r="AB465" i="1"/>
  <c r="AB465" i="3" s="1"/>
  <c r="AB466" i="1"/>
  <c r="AB466" i="3" s="1"/>
  <c r="AB467" i="1"/>
  <c r="AB467" i="3" s="1"/>
  <c r="AB468" i="1"/>
  <c r="AB468" i="3" s="1"/>
  <c r="AB469" i="1"/>
  <c r="AB469" i="3" s="1"/>
  <c r="AB470" i="1"/>
  <c r="AB470" i="3" s="1"/>
  <c r="AB471" i="1"/>
  <c r="AB471" i="3" s="1"/>
  <c r="AB472" i="1"/>
  <c r="AB472" i="3" s="1"/>
  <c r="AB473" i="1"/>
  <c r="AB473" i="3" s="1"/>
  <c r="AF436" i="1"/>
  <c r="AF436" i="3" s="1"/>
  <c r="AF437" i="1"/>
  <c r="AF437" i="3" s="1"/>
  <c r="AF438" i="1"/>
  <c r="AF438" i="3" s="1"/>
  <c r="AF439" i="1"/>
  <c r="AF439" i="3" s="1"/>
  <c r="AF440" i="1"/>
  <c r="AF440" i="3" s="1"/>
  <c r="AF441" i="1"/>
  <c r="AF441" i="3" s="1"/>
  <c r="AF442" i="1"/>
  <c r="AF442" i="3" s="1"/>
  <c r="AF443" i="1"/>
  <c r="AF443" i="3" s="1"/>
  <c r="AF444" i="1"/>
  <c r="AF444" i="3" s="1"/>
  <c r="AF445" i="1"/>
  <c r="AF445" i="3" s="1"/>
  <c r="AF446" i="1"/>
  <c r="AF446" i="3" s="1"/>
  <c r="AF447" i="1"/>
  <c r="AF447" i="3" s="1"/>
  <c r="AF448" i="1"/>
  <c r="AF448" i="3" s="1"/>
  <c r="AF449" i="1"/>
  <c r="AF449" i="3" s="1"/>
  <c r="AF450" i="1"/>
  <c r="AF450" i="3" s="1"/>
  <c r="AF451" i="1"/>
  <c r="AF451" i="3" s="1"/>
  <c r="AF452" i="1"/>
  <c r="AF452" i="3" s="1"/>
  <c r="AF453" i="1"/>
  <c r="AF453" i="3" s="1"/>
  <c r="AF454" i="1"/>
  <c r="AF454" i="3" s="1"/>
  <c r="AF455" i="1"/>
  <c r="AF455" i="3" s="1"/>
  <c r="AF456" i="1"/>
  <c r="AF456" i="3" s="1"/>
  <c r="AF457" i="1"/>
  <c r="AF457" i="3" s="1"/>
  <c r="AF458" i="1"/>
  <c r="AF458" i="3" s="1"/>
  <c r="AF459" i="1"/>
  <c r="AF459" i="3" s="1"/>
  <c r="AF460" i="1"/>
  <c r="AF460" i="3" s="1"/>
  <c r="AF461" i="1"/>
  <c r="AF461" i="3" s="1"/>
  <c r="AF462" i="1"/>
  <c r="AF462" i="3" s="1"/>
  <c r="AF463" i="1"/>
  <c r="AF463" i="3" s="1"/>
  <c r="AF464" i="1"/>
  <c r="AF464" i="3" s="1"/>
  <c r="AF465" i="1"/>
  <c r="AF465" i="3" s="1"/>
  <c r="AF466" i="1"/>
  <c r="AF466" i="3" s="1"/>
  <c r="AF467" i="1"/>
  <c r="AF467" i="3" s="1"/>
  <c r="AF468" i="1"/>
  <c r="AF468" i="3" s="1"/>
  <c r="AF469" i="1"/>
  <c r="AF469" i="3" s="1"/>
  <c r="AF470" i="1"/>
  <c r="AF470" i="3" s="1"/>
  <c r="AF471" i="1"/>
  <c r="AF471" i="3" s="1"/>
  <c r="AF472" i="1"/>
  <c r="AF472" i="3" s="1"/>
  <c r="AF473" i="1"/>
  <c r="AF473" i="3" s="1"/>
  <c r="E436" i="1"/>
  <c r="E436" i="3" s="1"/>
  <c r="E438" i="1"/>
  <c r="E438" i="3" s="1"/>
  <c r="E440" i="1"/>
  <c r="E440" i="3" s="1"/>
  <c r="E442" i="1"/>
  <c r="E442" i="3" s="1"/>
  <c r="E444" i="1"/>
  <c r="E444" i="3" s="1"/>
  <c r="E446" i="1"/>
  <c r="E446" i="3" s="1"/>
  <c r="E448" i="1"/>
  <c r="E448" i="3" s="1"/>
  <c r="E450" i="1"/>
  <c r="E450" i="3" s="1"/>
  <c r="E452" i="1"/>
  <c r="E452" i="3" s="1"/>
  <c r="E454" i="1"/>
  <c r="E454" i="3" s="1"/>
  <c r="E456" i="1"/>
  <c r="E456" i="3" s="1"/>
  <c r="E458" i="1"/>
  <c r="E458" i="3" s="1"/>
  <c r="E460" i="1"/>
  <c r="E460" i="3" s="1"/>
  <c r="E462" i="1"/>
  <c r="E462" i="3" s="1"/>
  <c r="E464" i="1"/>
  <c r="E464" i="3" s="1"/>
  <c r="E466" i="1"/>
  <c r="E466" i="3" s="1"/>
  <c r="E468" i="1"/>
  <c r="E468" i="3" s="1"/>
  <c r="E470" i="1"/>
  <c r="E470" i="3" s="1"/>
  <c r="E472" i="1"/>
  <c r="E472" i="3" s="1"/>
  <c r="E437" i="1"/>
  <c r="E437" i="3" s="1"/>
  <c r="E439" i="1"/>
  <c r="E439" i="3" s="1"/>
  <c r="E441" i="1"/>
  <c r="E441" i="3" s="1"/>
  <c r="E443" i="1"/>
  <c r="E443" i="3" s="1"/>
  <c r="E445" i="1"/>
  <c r="E445" i="3" s="1"/>
  <c r="E447" i="1"/>
  <c r="E447" i="3" s="1"/>
  <c r="E449" i="1"/>
  <c r="E449" i="3" s="1"/>
  <c r="E451" i="1"/>
  <c r="E451" i="3" s="1"/>
  <c r="E453" i="1"/>
  <c r="E453" i="3" s="1"/>
  <c r="E455" i="1"/>
  <c r="E455" i="3" s="1"/>
  <c r="E457" i="1"/>
  <c r="E457" i="3" s="1"/>
  <c r="E459" i="1"/>
  <c r="E459" i="3" s="1"/>
  <c r="E461" i="1"/>
  <c r="E461" i="3" s="1"/>
  <c r="E463" i="1"/>
  <c r="E463" i="3" s="1"/>
  <c r="E465" i="1"/>
  <c r="E465" i="3" s="1"/>
  <c r="E467" i="1"/>
  <c r="E467" i="3" s="1"/>
  <c r="E469" i="1"/>
  <c r="E469" i="3" s="1"/>
  <c r="E471" i="1"/>
  <c r="E471" i="3" s="1"/>
  <c r="E473" i="1"/>
  <c r="E473" i="3" s="1"/>
  <c r="F472" i="1"/>
  <c r="F472" i="3" s="1"/>
  <c r="F470" i="1"/>
  <c r="F470" i="3" s="1"/>
  <c r="F468" i="1"/>
  <c r="F468" i="3" s="1"/>
  <c r="F466" i="1"/>
  <c r="F466" i="3" s="1"/>
  <c r="F464" i="1"/>
  <c r="F464" i="3" s="1"/>
  <c r="F462" i="1"/>
  <c r="F462" i="3" s="1"/>
  <c r="F460" i="1"/>
  <c r="F460" i="3" s="1"/>
  <c r="F458" i="1"/>
  <c r="F458" i="3" s="1"/>
  <c r="F456" i="1"/>
  <c r="F456" i="3" s="1"/>
  <c r="F454" i="1"/>
  <c r="F454" i="3" s="1"/>
  <c r="F452" i="1"/>
  <c r="F452" i="3" s="1"/>
  <c r="F450" i="1"/>
  <c r="F450" i="3" s="1"/>
  <c r="F448" i="1"/>
  <c r="F448" i="3" s="1"/>
  <c r="F446" i="1"/>
  <c r="F446" i="3" s="1"/>
  <c r="F444" i="1"/>
  <c r="F444" i="3" s="1"/>
  <c r="F442" i="1"/>
  <c r="F442" i="3" s="1"/>
  <c r="F440" i="1"/>
  <c r="F440" i="3" s="1"/>
  <c r="F438" i="1"/>
  <c r="F438" i="3" s="1"/>
  <c r="F436" i="1"/>
  <c r="F436" i="3" s="1"/>
  <c r="G437" i="1"/>
  <c r="G437" i="3" s="1"/>
  <c r="G439" i="1"/>
  <c r="G439" i="3" s="1"/>
  <c r="G441" i="1"/>
  <c r="G441" i="3" s="1"/>
  <c r="G443" i="1"/>
  <c r="G443" i="3" s="1"/>
  <c r="G445" i="1"/>
  <c r="G445" i="3" s="1"/>
  <c r="G447" i="1"/>
  <c r="G447" i="3" s="1"/>
  <c r="G449" i="1"/>
  <c r="G449" i="3" s="1"/>
  <c r="G451" i="1"/>
  <c r="G451" i="3" s="1"/>
  <c r="G453" i="1"/>
  <c r="G453" i="3" s="1"/>
  <c r="G455" i="1"/>
  <c r="G455" i="3" s="1"/>
  <c r="G457" i="1"/>
  <c r="G457" i="3" s="1"/>
  <c r="G459" i="1"/>
  <c r="G459" i="3" s="1"/>
  <c r="G461" i="1"/>
  <c r="G461" i="3" s="1"/>
  <c r="G463" i="1"/>
  <c r="G463" i="3" s="1"/>
  <c r="G465" i="1"/>
  <c r="G465" i="3" s="1"/>
  <c r="G467" i="1"/>
  <c r="G467" i="3" s="1"/>
  <c r="G469" i="1"/>
  <c r="G469" i="3" s="1"/>
  <c r="G471" i="1"/>
  <c r="G471" i="3" s="1"/>
  <c r="G473" i="1"/>
  <c r="G473" i="3" s="1"/>
  <c r="H472" i="1"/>
  <c r="H472" i="3" s="1"/>
  <c r="H470" i="1"/>
  <c r="H470" i="3" s="1"/>
  <c r="H468" i="1"/>
  <c r="H468" i="3" s="1"/>
  <c r="H466" i="1"/>
  <c r="H466" i="3" s="1"/>
  <c r="H464" i="1"/>
  <c r="H464" i="3" s="1"/>
  <c r="H462" i="1"/>
  <c r="H462" i="3" s="1"/>
  <c r="H460" i="1"/>
  <c r="H460" i="3" s="1"/>
  <c r="H458" i="1"/>
  <c r="H458" i="3" s="1"/>
  <c r="H456" i="1"/>
  <c r="H456" i="3" s="1"/>
  <c r="H454" i="1"/>
  <c r="H454" i="3" s="1"/>
  <c r="H452" i="1"/>
  <c r="H452" i="3" s="1"/>
  <c r="H450" i="1"/>
  <c r="H450" i="3" s="1"/>
  <c r="H448" i="1"/>
  <c r="H448" i="3" s="1"/>
  <c r="H446" i="1"/>
  <c r="H446" i="3" s="1"/>
  <c r="H444" i="1"/>
  <c r="H444" i="3" s="1"/>
  <c r="H442" i="1"/>
  <c r="H442" i="3" s="1"/>
  <c r="H440" i="1"/>
  <c r="H440" i="3" s="1"/>
  <c r="H438" i="1"/>
  <c r="H438" i="3" s="1"/>
  <c r="M438" i="3" s="1"/>
  <c r="I473" i="1"/>
  <c r="I473" i="3" s="1"/>
  <c r="I471" i="1"/>
  <c r="I471" i="3" s="1"/>
  <c r="I469" i="1"/>
  <c r="I469" i="3" s="1"/>
  <c r="I467" i="1"/>
  <c r="I467" i="3" s="1"/>
  <c r="I465" i="1"/>
  <c r="I465" i="3" s="1"/>
  <c r="I463" i="1"/>
  <c r="I463" i="3" s="1"/>
  <c r="I461" i="1"/>
  <c r="I461" i="3" s="1"/>
  <c r="I459" i="1"/>
  <c r="I459" i="3" s="1"/>
  <c r="I457" i="1"/>
  <c r="I457" i="3" s="1"/>
  <c r="I455" i="1"/>
  <c r="I455" i="3" s="1"/>
  <c r="I453" i="1"/>
  <c r="I453" i="3" s="1"/>
  <c r="I451" i="1"/>
  <c r="I451" i="3" s="1"/>
  <c r="I449" i="1"/>
  <c r="I449" i="3" s="1"/>
  <c r="I447" i="1"/>
  <c r="I447" i="3" s="1"/>
  <c r="I445" i="1"/>
  <c r="I445" i="3" s="1"/>
  <c r="I443" i="1"/>
  <c r="I443" i="3" s="1"/>
  <c r="I441" i="1"/>
  <c r="I441" i="3" s="1"/>
  <c r="I439" i="1"/>
  <c r="I439" i="3" s="1"/>
  <c r="J472" i="1"/>
  <c r="J472" i="3" s="1"/>
  <c r="M472" i="3" s="1"/>
  <c r="J470" i="1"/>
  <c r="J470" i="3" s="1"/>
  <c r="J468" i="1"/>
  <c r="J468" i="3" s="1"/>
  <c r="J466" i="1"/>
  <c r="J466" i="3" s="1"/>
  <c r="J464" i="1"/>
  <c r="J464" i="3" s="1"/>
  <c r="J462" i="1"/>
  <c r="J462" i="3" s="1"/>
  <c r="J460" i="1"/>
  <c r="J460" i="3" s="1"/>
  <c r="J458" i="1"/>
  <c r="J458" i="3" s="1"/>
  <c r="J456" i="1"/>
  <c r="J456" i="3" s="1"/>
  <c r="M456" i="3" s="1"/>
  <c r="J454" i="1"/>
  <c r="J454" i="3" s="1"/>
  <c r="J452" i="1"/>
  <c r="J452" i="3" s="1"/>
  <c r="J450" i="1"/>
  <c r="J450" i="3" s="1"/>
  <c r="J448" i="1"/>
  <c r="J448" i="3" s="1"/>
  <c r="J446" i="1"/>
  <c r="J446" i="3" s="1"/>
  <c r="J444" i="1"/>
  <c r="J444" i="3" s="1"/>
  <c r="J442" i="1"/>
  <c r="J442" i="3" s="1"/>
  <c r="J440" i="1"/>
  <c r="J440" i="3" s="1"/>
  <c r="T7" i="1"/>
  <c r="T7" i="3" s="1"/>
  <c r="T9" i="1"/>
  <c r="T9" i="3" s="1"/>
  <c r="T11" i="1"/>
  <c r="T11" i="3" s="1"/>
  <c r="T13" i="1"/>
  <c r="T13" i="3" s="1"/>
  <c r="T15" i="1"/>
  <c r="T15" i="3" s="1"/>
  <c r="T17" i="1"/>
  <c r="T17" i="3" s="1"/>
  <c r="T19" i="1"/>
  <c r="T19" i="3" s="1"/>
  <c r="T21" i="1"/>
  <c r="T21" i="3" s="1"/>
  <c r="T23" i="1"/>
  <c r="T23" i="3" s="1"/>
  <c r="T25" i="1"/>
  <c r="T25" i="3" s="1"/>
  <c r="T27" i="1"/>
  <c r="T27" i="3" s="1"/>
  <c r="T29" i="1"/>
  <c r="T29" i="3" s="1"/>
  <c r="T31" i="1"/>
  <c r="T31" i="3" s="1"/>
  <c r="T33" i="1"/>
  <c r="T33" i="3" s="1"/>
  <c r="T35" i="1"/>
  <c r="T35" i="3" s="1"/>
  <c r="T37" i="1"/>
  <c r="T37" i="3" s="1"/>
  <c r="T39" i="1"/>
  <c r="T39" i="3" s="1"/>
  <c r="T41" i="1"/>
  <c r="T41" i="3" s="1"/>
  <c r="T43" i="1"/>
  <c r="T43" i="3" s="1"/>
  <c r="T45" i="1"/>
  <c r="T45" i="3" s="1"/>
  <c r="T47" i="1"/>
  <c r="T47" i="3" s="1"/>
  <c r="T49" i="1"/>
  <c r="T49" i="3" s="1"/>
  <c r="T51" i="1"/>
  <c r="T51" i="3" s="1"/>
  <c r="T53" i="1"/>
  <c r="T53" i="3" s="1"/>
  <c r="T55" i="1"/>
  <c r="T55" i="3" s="1"/>
  <c r="T57" i="1"/>
  <c r="T57" i="3" s="1"/>
  <c r="T59" i="1"/>
  <c r="T59" i="3" s="1"/>
  <c r="T61" i="1"/>
  <c r="T61" i="3" s="1"/>
  <c r="T63" i="1"/>
  <c r="T63" i="3" s="1"/>
  <c r="T65" i="1"/>
  <c r="T65" i="3" s="1"/>
  <c r="T67" i="1"/>
  <c r="T67" i="3" s="1"/>
  <c r="T69" i="1"/>
  <c r="T69" i="3" s="1"/>
  <c r="T71" i="1"/>
  <c r="T71" i="3" s="1"/>
  <c r="T73" i="1"/>
  <c r="T73" i="3" s="1"/>
  <c r="T75" i="1"/>
  <c r="T75" i="3" s="1"/>
  <c r="T77" i="1"/>
  <c r="T77" i="3" s="1"/>
  <c r="T79" i="1"/>
  <c r="T79" i="3" s="1"/>
  <c r="T81" i="1"/>
  <c r="T81" i="3" s="1"/>
  <c r="T83" i="1"/>
  <c r="T83" i="3" s="1"/>
  <c r="T85" i="1"/>
  <c r="T85" i="3" s="1"/>
  <c r="T87" i="1"/>
  <c r="T87" i="3" s="1"/>
  <c r="T89" i="1"/>
  <c r="T89" i="3" s="1"/>
  <c r="T93" i="1"/>
  <c r="T93" i="3" s="1"/>
  <c r="T95" i="1"/>
  <c r="T95" i="3" s="1"/>
  <c r="T97" i="1"/>
  <c r="T97" i="3" s="1"/>
  <c r="T99" i="1"/>
  <c r="T99" i="3" s="1"/>
  <c r="T101" i="1"/>
  <c r="T101" i="3" s="1"/>
  <c r="T103" i="1"/>
  <c r="T103" i="3" s="1"/>
  <c r="T105" i="1"/>
  <c r="T105" i="3" s="1"/>
  <c r="T107" i="1"/>
  <c r="T107" i="3" s="1"/>
  <c r="T109" i="1"/>
  <c r="T109" i="3" s="1"/>
  <c r="T111" i="1"/>
  <c r="T111" i="3" s="1"/>
  <c r="T113" i="1"/>
  <c r="T113" i="3" s="1"/>
  <c r="T115" i="1"/>
  <c r="T115" i="3" s="1"/>
  <c r="T117" i="1"/>
  <c r="T117" i="3" s="1"/>
  <c r="T119" i="1"/>
  <c r="T119" i="3" s="1"/>
  <c r="T121" i="1"/>
  <c r="T121" i="3" s="1"/>
  <c r="T123" i="1"/>
  <c r="T123" i="3" s="1"/>
  <c r="T125" i="1"/>
  <c r="T125" i="3" s="1"/>
  <c r="T127" i="1"/>
  <c r="T127" i="3" s="1"/>
  <c r="T129" i="1"/>
  <c r="T129" i="3" s="1"/>
  <c r="T131" i="1"/>
  <c r="T131" i="3" s="1"/>
  <c r="T133" i="1"/>
  <c r="T133" i="3" s="1"/>
  <c r="T135" i="1"/>
  <c r="T135" i="3" s="1"/>
  <c r="T137" i="1"/>
  <c r="T137" i="3" s="1"/>
  <c r="T139" i="1"/>
  <c r="T139" i="3" s="1"/>
  <c r="T141" i="1"/>
  <c r="T141" i="3" s="1"/>
  <c r="T143" i="1"/>
  <c r="T143" i="3" s="1"/>
  <c r="T145" i="1"/>
  <c r="T145" i="3" s="1"/>
  <c r="T147" i="1"/>
  <c r="T147" i="3" s="1"/>
  <c r="T149" i="1"/>
  <c r="T149" i="3" s="1"/>
  <c r="T151" i="1"/>
  <c r="T151" i="3" s="1"/>
  <c r="T153" i="1"/>
  <c r="T153" i="3" s="1"/>
  <c r="T155" i="1"/>
  <c r="T155" i="3" s="1"/>
  <c r="T157" i="1"/>
  <c r="T157" i="3" s="1"/>
  <c r="T159" i="1"/>
  <c r="T159" i="3" s="1"/>
  <c r="T161" i="1"/>
  <c r="T161" i="3" s="1"/>
  <c r="T163" i="1"/>
  <c r="T163" i="3" s="1"/>
  <c r="T165" i="1"/>
  <c r="T165" i="3" s="1"/>
  <c r="T167" i="1"/>
  <c r="T167" i="3" s="1"/>
  <c r="T169" i="1"/>
  <c r="T169" i="3" s="1"/>
  <c r="T171" i="1"/>
  <c r="T171" i="3" s="1"/>
  <c r="T173" i="1"/>
  <c r="T173" i="3" s="1"/>
  <c r="T175" i="1"/>
  <c r="T175" i="3" s="1"/>
  <c r="T177" i="1"/>
  <c r="T177" i="3" s="1"/>
  <c r="T179" i="1"/>
  <c r="T179" i="3" s="1"/>
  <c r="T181" i="1"/>
  <c r="T181" i="3" s="1"/>
  <c r="T183" i="1"/>
  <c r="T183" i="3" s="1"/>
  <c r="T185" i="1"/>
  <c r="T185" i="3" s="1"/>
  <c r="T187" i="1"/>
  <c r="T187" i="3" s="1"/>
  <c r="T189" i="1"/>
  <c r="T189" i="3" s="1"/>
  <c r="T191" i="1"/>
  <c r="T191" i="3" s="1"/>
  <c r="T193" i="1"/>
  <c r="T193" i="3" s="1"/>
  <c r="T195" i="1"/>
  <c r="T195" i="3" s="1"/>
  <c r="T197" i="1"/>
  <c r="T197" i="3" s="1"/>
  <c r="T199" i="1"/>
  <c r="T199" i="3" s="1"/>
  <c r="T201" i="1"/>
  <c r="T201" i="3" s="1"/>
  <c r="T203" i="1"/>
  <c r="T203" i="3" s="1"/>
  <c r="T205" i="1"/>
  <c r="T205" i="3" s="1"/>
  <c r="T207" i="1"/>
  <c r="T207" i="3" s="1"/>
  <c r="T209" i="1"/>
  <c r="T209" i="3" s="1"/>
  <c r="T211" i="1"/>
  <c r="T211" i="3" s="1"/>
  <c r="T213" i="1"/>
  <c r="T213" i="3" s="1"/>
  <c r="T215" i="1"/>
  <c r="T215" i="3" s="1"/>
  <c r="T217" i="1"/>
  <c r="T217" i="3" s="1"/>
  <c r="T6" i="1"/>
  <c r="T6" i="3" s="1"/>
  <c r="T8" i="1"/>
  <c r="T8" i="3" s="1"/>
  <c r="T10" i="1"/>
  <c r="T10" i="3" s="1"/>
  <c r="T12" i="1"/>
  <c r="T12" i="3" s="1"/>
  <c r="T14" i="1"/>
  <c r="T14" i="3" s="1"/>
  <c r="T16" i="1"/>
  <c r="T16" i="3" s="1"/>
  <c r="T18" i="1"/>
  <c r="T18" i="3" s="1"/>
  <c r="T20" i="1"/>
  <c r="T20" i="3" s="1"/>
  <c r="T22" i="1"/>
  <c r="T22" i="3" s="1"/>
  <c r="T24" i="1"/>
  <c r="T24" i="3" s="1"/>
  <c r="T26" i="1"/>
  <c r="T26" i="3" s="1"/>
  <c r="T28" i="1"/>
  <c r="T28" i="3" s="1"/>
  <c r="T30" i="1"/>
  <c r="T30" i="3" s="1"/>
  <c r="T32" i="1"/>
  <c r="T32" i="3" s="1"/>
  <c r="T34" i="1"/>
  <c r="T34" i="3" s="1"/>
  <c r="T36" i="1"/>
  <c r="T36" i="3" s="1"/>
  <c r="T38" i="1"/>
  <c r="T38" i="3" s="1"/>
  <c r="T40" i="1"/>
  <c r="T40" i="3" s="1"/>
  <c r="T42" i="1"/>
  <c r="T42" i="3" s="1"/>
  <c r="T44" i="1"/>
  <c r="T44" i="3" s="1"/>
  <c r="T46" i="1"/>
  <c r="T46" i="3" s="1"/>
  <c r="T48" i="1"/>
  <c r="T48" i="3" s="1"/>
  <c r="T50" i="1"/>
  <c r="T50" i="3" s="1"/>
  <c r="T52" i="1"/>
  <c r="T52" i="3" s="1"/>
  <c r="T54" i="1"/>
  <c r="T54" i="3" s="1"/>
  <c r="T56" i="1"/>
  <c r="T56" i="3" s="1"/>
  <c r="T58" i="1"/>
  <c r="T58" i="3" s="1"/>
  <c r="T60" i="1"/>
  <c r="T60" i="3" s="1"/>
  <c r="T62" i="1"/>
  <c r="T62" i="3" s="1"/>
  <c r="T64" i="1"/>
  <c r="T64" i="3" s="1"/>
  <c r="T66" i="1"/>
  <c r="T66" i="3" s="1"/>
  <c r="T68" i="1"/>
  <c r="T68" i="3" s="1"/>
  <c r="T70" i="1"/>
  <c r="T70" i="3" s="1"/>
  <c r="T72" i="1"/>
  <c r="T72" i="3" s="1"/>
  <c r="T74" i="1"/>
  <c r="T74" i="3" s="1"/>
  <c r="T76" i="1"/>
  <c r="T76" i="3" s="1"/>
  <c r="T78" i="1"/>
  <c r="T78" i="3" s="1"/>
  <c r="T80" i="1"/>
  <c r="T80" i="3" s="1"/>
  <c r="T82" i="1"/>
  <c r="T82" i="3" s="1"/>
  <c r="T84" i="1"/>
  <c r="T84" i="3" s="1"/>
  <c r="T86" i="1"/>
  <c r="T86" i="3" s="1"/>
  <c r="T88" i="1"/>
  <c r="T88" i="3" s="1"/>
  <c r="T90" i="1"/>
  <c r="T90" i="3" s="1"/>
  <c r="T92" i="1"/>
  <c r="T92" i="3" s="1"/>
  <c r="T94" i="1"/>
  <c r="T94" i="3" s="1"/>
  <c r="T96" i="1"/>
  <c r="T96" i="3" s="1"/>
  <c r="T98" i="1"/>
  <c r="T98" i="3" s="1"/>
  <c r="T100" i="1"/>
  <c r="T100" i="3" s="1"/>
  <c r="T102" i="1"/>
  <c r="T102" i="3" s="1"/>
  <c r="T104" i="1"/>
  <c r="T104" i="3" s="1"/>
  <c r="T106" i="1"/>
  <c r="T106" i="3" s="1"/>
  <c r="T108" i="1"/>
  <c r="T108" i="3" s="1"/>
  <c r="T110" i="1"/>
  <c r="T110" i="3" s="1"/>
  <c r="T112" i="1"/>
  <c r="T112" i="3" s="1"/>
  <c r="T116" i="1"/>
  <c r="T116" i="3" s="1"/>
  <c r="T118" i="1"/>
  <c r="T118" i="3" s="1"/>
  <c r="T120" i="1"/>
  <c r="T120" i="3" s="1"/>
  <c r="T122" i="1"/>
  <c r="T122" i="3" s="1"/>
  <c r="T124" i="1"/>
  <c r="T124" i="3" s="1"/>
  <c r="T126" i="1"/>
  <c r="T126" i="3" s="1"/>
  <c r="T128" i="1"/>
  <c r="T128" i="3" s="1"/>
  <c r="T130" i="1"/>
  <c r="T130" i="3" s="1"/>
  <c r="T132" i="1"/>
  <c r="T132" i="3" s="1"/>
  <c r="T134" i="1"/>
  <c r="T134" i="3" s="1"/>
  <c r="T136" i="1"/>
  <c r="T136" i="3" s="1"/>
  <c r="T138" i="1"/>
  <c r="T138" i="3" s="1"/>
  <c r="T140" i="1"/>
  <c r="T140" i="3" s="1"/>
  <c r="T142" i="1"/>
  <c r="T142" i="3" s="1"/>
  <c r="T144" i="1"/>
  <c r="T144" i="3" s="1"/>
  <c r="T146" i="1"/>
  <c r="T146" i="3" s="1"/>
  <c r="T148" i="1"/>
  <c r="T148" i="3" s="1"/>
  <c r="T150" i="1"/>
  <c r="T150" i="3" s="1"/>
  <c r="T152" i="1"/>
  <c r="T152" i="3" s="1"/>
  <c r="T154" i="1"/>
  <c r="T154" i="3" s="1"/>
  <c r="T156" i="1"/>
  <c r="T156" i="3" s="1"/>
  <c r="T158" i="1"/>
  <c r="T158" i="3" s="1"/>
  <c r="T160" i="1"/>
  <c r="T160" i="3" s="1"/>
  <c r="T162" i="1"/>
  <c r="T162" i="3" s="1"/>
  <c r="T164" i="1"/>
  <c r="T164" i="3" s="1"/>
  <c r="T166" i="1"/>
  <c r="T166" i="3" s="1"/>
  <c r="T168" i="1"/>
  <c r="T168" i="3" s="1"/>
  <c r="T170" i="1"/>
  <c r="T170" i="3" s="1"/>
  <c r="T172" i="1"/>
  <c r="T172" i="3" s="1"/>
  <c r="T174" i="1"/>
  <c r="T174" i="3" s="1"/>
  <c r="T176" i="1"/>
  <c r="T176" i="3" s="1"/>
  <c r="T178" i="1"/>
  <c r="T178" i="3" s="1"/>
  <c r="T180" i="1"/>
  <c r="T180" i="3" s="1"/>
  <c r="T182" i="1"/>
  <c r="T182" i="3" s="1"/>
  <c r="T184" i="1"/>
  <c r="T184" i="3" s="1"/>
  <c r="T186" i="1"/>
  <c r="T186" i="3" s="1"/>
  <c r="T188" i="1"/>
  <c r="T188" i="3" s="1"/>
  <c r="T190" i="1"/>
  <c r="T190" i="3" s="1"/>
  <c r="T192" i="1"/>
  <c r="T192" i="3" s="1"/>
  <c r="T194" i="1"/>
  <c r="T194" i="3" s="1"/>
  <c r="T196" i="1"/>
  <c r="T196" i="3" s="1"/>
  <c r="T198" i="1"/>
  <c r="T198" i="3" s="1"/>
  <c r="T200" i="1"/>
  <c r="T200" i="3" s="1"/>
  <c r="T202" i="1"/>
  <c r="T202" i="3" s="1"/>
  <c r="T204" i="1"/>
  <c r="T204" i="3" s="1"/>
  <c r="T206" i="1"/>
  <c r="T206" i="3" s="1"/>
  <c r="T208" i="1"/>
  <c r="T208" i="3" s="1"/>
  <c r="T210" i="1"/>
  <c r="T210" i="3" s="1"/>
  <c r="T212" i="1"/>
  <c r="T212" i="3" s="1"/>
  <c r="T214" i="1"/>
  <c r="T214" i="3" s="1"/>
  <c r="T216" i="1"/>
  <c r="T216" i="3" s="1"/>
  <c r="T218" i="1"/>
  <c r="T218" i="3" s="1"/>
  <c r="T220" i="1"/>
  <c r="T220" i="3" s="1"/>
  <c r="T222" i="1"/>
  <c r="T222" i="3" s="1"/>
  <c r="T224" i="1"/>
  <c r="T224" i="3" s="1"/>
  <c r="T226" i="1"/>
  <c r="T226" i="3" s="1"/>
  <c r="T228" i="1"/>
  <c r="T228" i="3" s="1"/>
  <c r="T230" i="1"/>
  <c r="T230" i="3" s="1"/>
  <c r="T232" i="1"/>
  <c r="T232" i="3" s="1"/>
  <c r="T234" i="1"/>
  <c r="T234" i="3" s="1"/>
  <c r="T236" i="1"/>
  <c r="T236" i="3" s="1"/>
  <c r="T238" i="1"/>
  <c r="T238" i="3" s="1"/>
  <c r="T240" i="1"/>
  <c r="T240" i="3" s="1"/>
  <c r="T242" i="1"/>
  <c r="T242" i="3" s="1"/>
  <c r="T244" i="1"/>
  <c r="T244" i="3" s="1"/>
  <c r="T246" i="1"/>
  <c r="T246" i="3" s="1"/>
  <c r="T248" i="1"/>
  <c r="T248" i="3" s="1"/>
  <c r="T250" i="1"/>
  <c r="T250" i="3" s="1"/>
  <c r="T252" i="1"/>
  <c r="T252" i="3" s="1"/>
  <c r="T254" i="1"/>
  <c r="T254" i="3" s="1"/>
  <c r="T256" i="1"/>
  <c r="T256" i="3" s="1"/>
  <c r="T258" i="1"/>
  <c r="T258" i="3" s="1"/>
  <c r="T260" i="1"/>
  <c r="T260" i="3" s="1"/>
  <c r="T262" i="1"/>
  <c r="T262" i="3" s="1"/>
  <c r="T264" i="1"/>
  <c r="T264" i="3" s="1"/>
  <c r="T266" i="1"/>
  <c r="T266" i="3" s="1"/>
  <c r="T268" i="1"/>
  <c r="T268" i="3" s="1"/>
  <c r="T270" i="1"/>
  <c r="T270" i="3" s="1"/>
  <c r="T272" i="1"/>
  <c r="T272" i="3" s="1"/>
  <c r="T274" i="1"/>
  <c r="T274" i="3" s="1"/>
  <c r="T276" i="1"/>
  <c r="T276" i="3" s="1"/>
  <c r="T278" i="1"/>
  <c r="T278" i="3" s="1"/>
  <c r="T280" i="1"/>
  <c r="T280" i="3" s="1"/>
  <c r="T282" i="1"/>
  <c r="T282" i="3" s="1"/>
  <c r="T284" i="1"/>
  <c r="T284" i="3" s="1"/>
  <c r="T286" i="1"/>
  <c r="T286" i="3" s="1"/>
  <c r="T288" i="1"/>
  <c r="T288" i="3" s="1"/>
  <c r="T290" i="1"/>
  <c r="T290" i="3" s="1"/>
  <c r="T292" i="1"/>
  <c r="T292" i="3" s="1"/>
  <c r="T294" i="1"/>
  <c r="T294" i="3" s="1"/>
  <c r="T296" i="1"/>
  <c r="T296" i="3" s="1"/>
  <c r="T298" i="1"/>
  <c r="T298" i="3" s="1"/>
  <c r="T302" i="1"/>
  <c r="T302" i="3" s="1"/>
  <c r="T304" i="1"/>
  <c r="T304" i="3" s="1"/>
  <c r="T306" i="1"/>
  <c r="T306" i="3" s="1"/>
  <c r="T310" i="1"/>
  <c r="T310" i="3" s="1"/>
  <c r="T312" i="1"/>
  <c r="T312" i="3" s="1"/>
  <c r="T314" i="1"/>
  <c r="T314" i="3" s="1"/>
  <c r="T316" i="1"/>
  <c r="T316" i="3" s="1"/>
  <c r="T318" i="1"/>
  <c r="T318" i="3" s="1"/>
  <c r="T320" i="1"/>
  <c r="T320" i="3" s="1"/>
  <c r="T322" i="1"/>
  <c r="T322" i="3" s="1"/>
  <c r="T324" i="1"/>
  <c r="T324" i="3" s="1"/>
  <c r="T326" i="1"/>
  <c r="T326" i="3" s="1"/>
  <c r="T328" i="1"/>
  <c r="T328" i="3" s="1"/>
  <c r="T330" i="1"/>
  <c r="T330" i="3" s="1"/>
  <c r="T332" i="1"/>
  <c r="T332" i="3" s="1"/>
  <c r="T334" i="1"/>
  <c r="T334" i="3" s="1"/>
  <c r="T336" i="1"/>
  <c r="T336" i="3" s="1"/>
  <c r="T338" i="1"/>
  <c r="T338" i="3" s="1"/>
  <c r="T340" i="1"/>
  <c r="T340" i="3" s="1"/>
  <c r="T342" i="1"/>
  <c r="T342" i="3" s="1"/>
  <c r="T344" i="1"/>
  <c r="T344" i="3" s="1"/>
  <c r="T346" i="1"/>
  <c r="T346" i="3" s="1"/>
  <c r="T348" i="1"/>
  <c r="T348" i="3" s="1"/>
  <c r="T350" i="1"/>
  <c r="T350" i="3" s="1"/>
  <c r="T352" i="1"/>
  <c r="T352" i="3" s="1"/>
  <c r="T354" i="1"/>
  <c r="T354" i="3" s="1"/>
  <c r="T356" i="1"/>
  <c r="T356" i="3" s="1"/>
  <c r="T358" i="1"/>
  <c r="T358" i="3" s="1"/>
  <c r="T360" i="1"/>
  <c r="T360" i="3" s="1"/>
  <c r="T362" i="1"/>
  <c r="T362" i="3" s="1"/>
  <c r="T364" i="1"/>
  <c r="T364" i="3" s="1"/>
  <c r="T366" i="1"/>
  <c r="T366" i="3" s="1"/>
  <c r="T368" i="1"/>
  <c r="T368" i="3" s="1"/>
  <c r="T370" i="1"/>
  <c r="T370" i="3" s="1"/>
  <c r="T372" i="1"/>
  <c r="T372" i="3" s="1"/>
  <c r="T374" i="1"/>
  <c r="T374" i="3" s="1"/>
  <c r="T376" i="1"/>
  <c r="T376" i="3" s="1"/>
  <c r="T378" i="1"/>
  <c r="T378" i="3" s="1"/>
  <c r="T380" i="1"/>
  <c r="T380" i="3" s="1"/>
  <c r="T382" i="1"/>
  <c r="T382" i="3" s="1"/>
  <c r="T384" i="1"/>
  <c r="T384" i="3" s="1"/>
  <c r="T386" i="1"/>
  <c r="T386" i="3" s="1"/>
  <c r="T388" i="1"/>
  <c r="T388" i="3" s="1"/>
  <c r="T390" i="1"/>
  <c r="T390" i="3" s="1"/>
  <c r="T392" i="1"/>
  <c r="T392" i="3" s="1"/>
  <c r="T394" i="1"/>
  <c r="T394" i="3" s="1"/>
  <c r="T396" i="1"/>
  <c r="T396" i="3" s="1"/>
  <c r="T398" i="1"/>
  <c r="T398" i="3" s="1"/>
  <c r="T400" i="1"/>
  <c r="T400" i="3" s="1"/>
  <c r="T402" i="1"/>
  <c r="T402" i="3" s="1"/>
  <c r="T404" i="1"/>
  <c r="T404" i="3" s="1"/>
  <c r="T406" i="1"/>
  <c r="T406" i="3" s="1"/>
  <c r="T408" i="1"/>
  <c r="T408" i="3" s="1"/>
  <c r="T410" i="1"/>
  <c r="T410" i="3" s="1"/>
  <c r="T412" i="1"/>
  <c r="T412" i="3" s="1"/>
  <c r="T414" i="1"/>
  <c r="T414" i="3" s="1"/>
  <c r="T416" i="1"/>
  <c r="T416" i="3" s="1"/>
  <c r="T418" i="1"/>
  <c r="T418" i="3" s="1"/>
  <c r="T420" i="1"/>
  <c r="T420" i="3" s="1"/>
  <c r="T422" i="1"/>
  <c r="T422" i="3" s="1"/>
  <c r="T424" i="1"/>
  <c r="T424" i="3" s="1"/>
  <c r="T426" i="1"/>
  <c r="T426" i="3" s="1"/>
  <c r="T428" i="1"/>
  <c r="T428" i="3" s="1"/>
  <c r="T430" i="1"/>
  <c r="T430" i="3" s="1"/>
  <c r="T432" i="1"/>
  <c r="T432" i="3" s="1"/>
  <c r="T434" i="1"/>
  <c r="T434" i="3" s="1"/>
  <c r="T436" i="1"/>
  <c r="T436" i="3" s="1"/>
  <c r="T438" i="1"/>
  <c r="T438" i="3" s="1"/>
  <c r="T440" i="1"/>
  <c r="T440" i="3" s="1"/>
  <c r="T442" i="1"/>
  <c r="T442" i="3" s="1"/>
  <c r="T444" i="1"/>
  <c r="T444" i="3" s="1"/>
  <c r="T446" i="1"/>
  <c r="T446" i="3" s="1"/>
  <c r="T448" i="1"/>
  <c r="T448" i="3" s="1"/>
  <c r="T450" i="1"/>
  <c r="T450" i="3" s="1"/>
  <c r="T452" i="1"/>
  <c r="T452" i="3" s="1"/>
  <c r="T454" i="1"/>
  <c r="T454" i="3" s="1"/>
  <c r="T456" i="1"/>
  <c r="T456" i="3" s="1"/>
  <c r="T458" i="1"/>
  <c r="T458" i="3" s="1"/>
  <c r="T460" i="1"/>
  <c r="T460" i="3" s="1"/>
  <c r="T462" i="1"/>
  <c r="T462" i="3" s="1"/>
  <c r="T464" i="1"/>
  <c r="T464" i="3" s="1"/>
  <c r="T466" i="1"/>
  <c r="T466" i="3" s="1"/>
  <c r="T468" i="1"/>
  <c r="T468" i="3" s="1"/>
  <c r="T470" i="1"/>
  <c r="T470" i="3" s="1"/>
  <c r="T472" i="1"/>
  <c r="T472" i="3" s="1"/>
  <c r="T219" i="1"/>
  <c r="T219" i="3" s="1"/>
  <c r="T221" i="1"/>
  <c r="T221" i="3" s="1"/>
  <c r="T223" i="1"/>
  <c r="T223" i="3" s="1"/>
  <c r="T225" i="1"/>
  <c r="T225" i="3" s="1"/>
  <c r="T227" i="1"/>
  <c r="T227" i="3" s="1"/>
  <c r="T229" i="1"/>
  <c r="T229" i="3" s="1"/>
  <c r="T231" i="1"/>
  <c r="T231" i="3" s="1"/>
  <c r="T233" i="1"/>
  <c r="T233" i="3" s="1"/>
  <c r="T235" i="1"/>
  <c r="T235" i="3" s="1"/>
  <c r="T237" i="1"/>
  <c r="T237" i="3" s="1"/>
  <c r="T239" i="1"/>
  <c r="T239" i="3" s="1"/>
  <c r="T241" i="1"/>
  <c r="T241" i="3" s="1"/>
  <c r="T243" i="1"/>
  <c r="T243" i="3" s="1"/>
  <c r="T245" i="1"/>
  <c r="T245" i="3" s="1"/>
  <c r="T247" i="1"/>
  <c r="T247" i="3" s="1"/>
  <c r="T249" i="1"/>
  <c r="T249" i="3" s="1"/>
  <c r="T251" i="1"/>
  <c r="T251" i="3" s="1"/>
  <c r="T253" i="1"/>
  <c r="T253" i="3" s="1"/>
  <c r="T255" i="1"/>
  <c r="T255" i="3" s="1"/>
  <c r="T257" i="1"/>
  <c r="T257" i="3" s="1"/>
  <c r="T259" i="1"/>
  <c r="T259" i="3" s="1"/>
  <c r="T261" i="1"/>
  <c r="T261" i="3" s="1"/>
  <c r="T263" i="1"/>
  <c r="T263" i="3" s="1"/>
  <c r="T265" i="1"/>
  <c r="T265" i="3" s="1"/>
  <c r="T267" i="1"/>
  <c r="T267" i="3" s="1"/>
  <c r="T269" i="1"/>
  <c r="T269" i="3" s="1"/>
  <c r="T271" i="1"/>
  <c r="T271" i="3" s="1"/>
  <c r="T273" i="1"/>
  <c r="T273" i="3" s="1"/>
  <c r="T275" i="1"/>
  <c r="T275" i="3" s="1"/>
  <c r="T277" i="1"/>
  <c r="T277" i="3" s="1"/>
  <c r="T279" i="1"/>
  <c r="T279" i="3" s="1"/>
  <c r="T281" i="1"/>
  <c r="T281" i="3" s="1"/>
  <c r="T283" i="1"/>
  <c r="T283" i="3" s="1"/>
  <c r="T285" i="1"/>
  <c r="T285" i="3" s="1"/>
  <c r="T287" i="1"/>
  <c r="T287" i="3" s="1"/>
  <c r="T289" i="1"/>
  <c r="T289" i="3" s="1"/>
  <c r="T291" i="1"/>
  <c r="T291" i="3" s="1"/>
  <c r="T293" i="1"/>
  <c r="T293" i="3" s="1"/>
  <c r="T295" i="1"/>
  <c r="T295" i="3" s="1"/>
  <c r="T297" i="1"/>
  <c r="T297" i="3" s="1"/>
  <c r="T299" i="1"/>
  <c r="T299" i="3" s="1"/>
  <c r="T301" i="1"/>
  <c r="T301" i="3" s="1"/>
  <c r="T303" i="1"/>
  <c r="T303" i="3" s="1"/>
  <c r="T305" i="1"/>
  <c r="T305" i="3" s="1"/>
  <c r="T307" i="1"/>
  <c r="T307" i="3" s="1"/>
  <c r="T309" i="1"/>
  <c r="T309" i="3" s="1"/>
  <c r="T311" i="1"/>
  <c r="T311" i="3" s="1"/>
  <c r="T313" i="1"/>
  <c r="T313" i="3" s="1"/>
  <c r="T315" i="1"/>
  <c r="T315" i="3" s="1"/>
  <c r="T317" i="1"/>
  <c r="T317" i="3" s="1"/>
  <c r="T319" i="1"/>
  <c r="T319" i="3" s="1"/>
  <c r="T321" i="1"/>
  <c r="T321" i="3" s="1"/>
  <c r="T323" i="1"/>
  <c r="T323" i="3" s="1"/>
  <c r="T325" i="1"/>
  <c r="T325" i="3" s="1"/>
  <c r="T327" i="1"/>
  <c r="T327" i="3" s="1"/>
  <c r="T329" i="1"/>
  <c r="T329" i="3" s="1"/>
  <c r="T331" i="1"/>
  <c r="T331" i="3" s="1"/>
  <c r="T333" i="1"/>
  <c r="T333" i="3" s="1"/>
  <c r="T335" i="1"/>
  <c r="T335" i="3" s="1"/>
  <c r="T337" i="1"/>
  <c r="T337" i="3" s="1"/>
  <c r="T339" i="1"/>
  <c r="T339" i="3" s="1"/>
  <c r="T341" i="1"/>
  <c r="T341" i="3" s="1"/>
  <c r="T343" i="1"/>
  <c r="T343" i="3" s="1"/>
  <c r="T345" i="1"/>
  <c r="T345" i="3" s="1"/>
  <c r="T347" i="1"/>
  <c r="T347" i="3" s="1"/>
  <c r="T349" i="1"/>
  <c r="T349" i="3" s="1"/>
  <c r="T351" i="1"/>
  <c r="T351" i="3" s="1"/>
  <c r="T353" i="1"/>
  <c r="T353" i="3" s="1"/>
  <c r="T355" i="1"/>
  <c r="T355" i="3" s="1"/>
  <c r="T357" i="1"/>
  <c r="T357" i="3" s="1"/>
  <c r="T359" i="1"/>
  <c r="T359" i="3" s="1"/>
  <c r="T361" i="1"/>
  <c r="T361" i="3" s="1"/>
  <c r="T363" i="1"/>
  <c r="T363" i="3" s="1"/>
  <c r="T365" i="1"/>
  <c r="T365" i="3" s="1"/>
  <c r="T367" i="1"/>
  <c r="T367" i="3" s="1"/>
  <c r="T369" i="1"/>
  <c r="T369" i="3" s="1"/>
  <c r="T371" i="1"/>
  <c r="T371" i="3" s="1"/>
  <c r="T373" i="1"/>
  <c r="T373" i="3" s="1"/>
  <c r="T375" i="1"/>
  <c r="T375" i="3" s="1"/>
  <c r="T377" i="1"/>
  <c r="T377" i="3" s="1"/>
  <c r="T379" i="1"/>
  <c r="T379" i="3" s="1"/>
  <c r="T381" i="1"/>
  <c r="T381" i="3" s="1"/>
  <c r="T383" i="1"/>
  <c r="T383" i="3" s="1"/>
  <c r="T385" i="1"/>
  <c r="T385" i="3" s="1"/>
  <c r="T387" i="1"/>
  <c r="T387" i="3" s="1"/>
  <c r="T389" i="1"/>
  <c r="T389" i="3" s="1"/>
  <c r="T391" i="1"/>
  <c r="T391" i="3" s="1"/>
  <c r="T393" i="1"/>
  <c r="T393" i="3" s="1"/>
  <c r="T395" i="1"/>
  <c r="T395" i="3" s="1"/>
  <c r="T397" i="1"/>
  <c r="T397" i="3" s="1"/>
  <c r="T399" i="1"/>
  <c r="T399" i="3" s="1"/>
  <c r="T401" i="1"/>
  <c r="T401" i="3" s="1"/>
  <c r="T403" i="1"/>
  <c r="T403" i="3" s="1"/>
  <c r="T405" i="1"/>
  <c r="T405" i="3" s="1"/>
  <c r="T407" i="1"/>
  <c r="T407" i="3" s="1"/>
  <c r="T409" i="1"/>
  <c r="T409" i="3" s="1"/>
  <c r="T411" i="1"/>
  <c r="T411" i="3" s="1"/>
  <c r="T413" i="1"/>
  <c r="T413" i="3" s="1"/>
  <c r="T415" i="1"/>
  <c r="T415" i="3" s="1"/>
  <c r="T417" i="1"/>
  <c r="T417" i="3" s="1"/>
  <c r="T419" i="1"/>
  <c r="T419" i="3" s="1"/>
  <c r="T421" i="1"/>
  <c r="T421" i="3" s="1"/>
  <c r="T423" i="1"/>
  <c r="T423" i="3" s="1"/>
  <c r="T425" i="1"/>
  <c r="T425" i="3" s="1"/>
  <c r="T427" i="1"/>
  <c r="T427" i="3" s="1"/>
  <c r="T429" i="1"/>
  <c r="T429" i="3" s="1"/>
  <c r="T431" i="1"/>
  <c r="T431" i="3" s="1"/>
  <c r="T433" i="1"/>
  <c r="T433" i="3" s="1"/>
  <c r="T437" i="1"/>
  <c r="T437" i="3" s="1"/>
  <c r="T439" i="1"/>
  <c r="T439" i="3" s="1"/>
  <c r="T441" i="1"/>
  <c r="T441" i="3" s="1"/>
  <c r="T443" i="1"/>
  <c r="T443" i="3" s="1"/>
  <c r="T445" i="1"/>
  <c r="T445" i="3" s="1"/>
  <c r="T447" i="1"/>
  <c r="T447" i="3" s="1"/>
  <c r="T449" i="1"/>
  <c r="T449" i="3" s="1"/>
  <c r="T451" i="1"/>
  <c r="T451" i="3" s="1"/>
  <c r="T453" i="1"/>
  <c r="T453" i="3" s="1"/>
  <c r="T455" i="1"/>
  <c r="T455" i="3" s="1"/>
  <c r="T457" i="1"/>
  <c r="T457" i="3" s="1"/>
  <c r="T459" i="1"/>
  <c r="T459" i="3" s="1"/>
  <c r="T461" i="1"/>
  <c r="T461" i="3" s="1"/>
  <c r="T463" i="1"/>
  <c r="T463" i="3" s="1"/>
  <c r="T465" i="1"/>
  <c r="T465" i="3" s="1"/>
  <c r="T467" i="1"/>
  <c r="T467" i="3" s="1"/>
  <c r="T469" i="1"/>
  <c r="T469" i="3" s="1"/>
  <c r="T471" i="1"/>
  <c r="T471" i="3" s="1"/>
  <c r="T473" i="1"/>
  <c r="T473" i="3" s="1"/>
  <c r="X473" i="1"/>
  <c r="X473" i="3" s="1"/>
  <c r="X472" i="1"/>
  <c r="X472" i="3" s="1"/>
  <c r="X471" i="1"/>
  <c r="X471" i="3" s="1"/>
  <c r="X470" i="1"/>
  <c r="X470" i="3" s="1"/>
  <c r="X469" i="1"/>
  <c r="X469" i="3" s="1"/>
  <c r="X468" i="1"/>
  <c r="X468" i="3" s="1"/>
  <c r="X467" i="1"/>
  <c r="X467" i="3" s="1"/>
  <c r="X466" i="1"/>
  <c r="X466" i="3" s="1"/>
  <c r="X465" i="1"/>
  <c r="X465" i="3" s="1"/>
  <c r="X464" i="1"/>
  <c r="X464" i="3" s="1"/>
  <c r="X463" i="1"/>
  <c r="X463" i="3" s="1"/>
  <c r="X462" i="1"/>
  <c r="X462" i="3" s="1"/>
  <c r="X461" i="1"/>
  <c r="X461" i="3" s="1"/>
  <c r="X460" i="1"/>
  <c r="X460" i="3" s="1"/>
  <c r="X459" i="1"/>
  <c r="X459" i="3" s="1"/>
  <c r="X458" i="1"/>
  <c r="X458" i="3" s="1"/>
  <c r="X457" i="1"/>
  <c r="X457" i="3" s="1"/>
  <c r="X456" i="1"/>
  <c r="X456" i="3" s="1"/>
  <c r="X455" i="1"/>
  <c r="X455" i="3" s="1"/>
  <c r="X454" i="1"/>
  <c r="X454" i="3" s="1"/>
  <c r="X453" i="1"/>
  <c r="X453" i="3" s="1"/>
  <c r="X452" i="1"/>
  <c r="X452" i="3" s="1"/>
  <c r="X451" i="1"/>
  <c r="X451" i="3" s="1"/>
  <c r="X450" i="1"/>
  <c r="X450" i="3" s="1"/>
  <c r="X449" i="1"/>
  <c r="X449" i="3" s="1"/>
  <c r="X448" i="1"/>
  <c r="X448" i="3" s="1"/>
  <c r="X447" i="1"/>
  <c r="X447" i="3" s="1"/>
  <c r="X446" i="1"/>
  <c r="X446" i="3" s="1"/>
  <c r="X445" i="1"/>
  <c r="X445" i="3" s="1"/>
  <c r="X444" i="1"/>
  <c r="X444" i="3" s="1"/>
  <c r="X443" i="1"/>
  <c r="X443" i="3" s="1"/>
  <c r="X442" i="1"/>
  <c r="X442" i="3" s="1"/>
  <c r="X441" i="1"/>
  <c r="X441" i="3" s="1"/>
  <c r="X440" i="1"/>
  <c r="X440" i="3" s="1"/>
  <c r="X439" i="1"/>
  <c r="X439" i="3" s="1"/>
  <c r="X438" i="1"/>
  <c r="X438" i="3" s="1"/>
  <c r="X437" i="1"/>
  <c r="X437" i="3" s="1"/>
  <c r="AI473" i="1"/>
  <c r="AI473" i="3" s="1"/>
  <c r="AI471" i="1"/>
  <c r="AI471" i="3" s="1"/>
  <c r="AI469" i="1"/>
  <c r="AI469" i="3" s="1"/>
  <c r="AI467" i="1"/>
  <c r="AI467" i="3" s="1"/>
  <c r="AI465" i="1"/>
  <c r="AI465" i="3" s="1"/>
  <c r="AI463" i="1"/>
  <c r="AI463" i="3" s="1"/>
  <c r="AI461" i="1"/>
  <c r="AI461" i="3" s="1"/>
  <c r="AI459" i="1"/>
  <c r="AI459" i="3" s="1"/>
  <c r="AI457" i="1"/>
  <c r="AI457" i="3" s="1"/>
  <c r="AI455" i="1"/>
  <c r="AI455" i="3" s="1"/>
  <c r="AI453" i="1"/>
  <c r="AI453" i="3" s="1"/>
  <c r="AI451" i="1"/>
  <c r="AI451" i="3" s="1"/>
  <c r="AI449" i="1"/>
  <c r="AI449" i="3" s="1"/>
  <c r="AI447" i="1"/>
  <c r="AI447" i="3" s="1"/>
  <c r="AI445" i="1"/>
  <c r="AI445" i="3" s="1"/>
  <c r="AI443" i="1"/>
  <c r="AI443" i="3" s="1"/>
  <c r="AI441" i="1"/>
  <c r="AI441" i="3" s="1"/>
  <c r="AI439" i="1"/>
  <c r="AI439" i="3" s="1"/>
  <c r="AI437" i="1"/>
  <c r="AI437" i="3" s="1"/>
  <c r="AK437" i="3" s="1"/>
  <c r="AJ472" i="1"/>
  <c r="AJ472" i="3" s="1"/>
  <c r="AJ470" i="1"/>
  <c r="AJ470" i="3" s="1"/>
  <c r="AJ468" i="1"/>
  <c r="AJ468" i="3" s="1"/>
  <c r="AJ466" i="1"/>
  <c r="AJ466" i="3" s="1"/>
  <c r="AJ464" i="1"/>
  <c r="AJ464" i="3" s="1"/>
  <c r="AJ462" i="1"/>
  <c r="AJ462" i="3" s="1"/>
  <c r="AJ460" i="1"/>
  <c r="AJ460" i="3" s="1"/>
  <c r="AJ458" i="1"/>
  <c r="AJ458" i="3" s="1"/>
  <c r="AJ456" i="1"/>
  <c r="AJ456" i="3" s="1"/>
  <c r="AJ454" i="1"/>
  <c r="AJ454" i="3" s="1"/>
  <c r="AJ452" i="1"/>
  <c r="AJ452" i="3" s="1"/>
  <c r="AJ450" i="1"/>
  <c r="AJ450" i="3" s="1"/>
  <c r="AJ448" i="1"/>
  <c r="AJ448" i="3" s="1"/>
  <c r="AJ446" i="1"/>
  <c r="AJ446" i="3" s="1"/>
  <c r="AJ444" i="1"/>
  <c r="AJ444" i="3" s="1"/>
  <c r="AJ442" i="1"/>
  <c r="AJ442" i="3" s="1"/>
  <c r="AJ440" i="1"/>
  <c r="AJ440" i="3" s="1"/>
  <c r="AJ438" i="1"/>
  <c r="AJ438" i="3" s="1"/>
  <c r="AJ436" i="1"/>
  <c r="AJ436" i="3" s="1"/>
  <c r="AK436" i="3" s="1"/>
  <c r="AL473" i="1"/>
  <c r="AL473" i="3" s="1"/>
  <c r="AL471" i="1"/>
  <c r="AL471" i="3" s="1"/>
  <c r="AL469" i="1"/>
  <c r="AL469" i="3" s="1"/>
  <c r="AL467" i="1"/>
  <c r="AL467" i="3" s="1"/>
  <c r="AL465" i="1"/>
  <c r="AL465" i="3" s="1"/>
  <c r="AL463" i="1"/>
  <c r="AL463" i="3" s="1"/>
  <c r="AL461" i="1"/>
  <c r="AL461" i="3" s="1"/>
  <c r="AL459" i="1"/>
  <c r="AL459" i="3" s="1"/>
  <c r="AL457" i="1"/>
  <c r="AL457" i="3" s="1"/>
  <c r="AL455" i="1"/>
  <c r="AL455" i="3" s="1"/>
  <c r="AL453" i="1"/>
  <c r="AL453" i="3" s="1"/>
  <c r="AL451" i="1"/>
  <c r="AL451" i="3" s="1"/>
  <c r="AL449" i="1"/>
  <c r="AL449" i="3" s="1"/>
  <c r="AL447" i="1"/>
  <c r="AL447" i="3" s="1"/>
  <c r="AL445" i="1"/>
  <c r="AL445" i="3" s="1"/>
  <c r="AL443" i="1"/>
  <c r="AL443" i="3" s="1"/>
  <c r="AL441" i="1"/>
  <c r="AL441" i="3" s="1"/>
  <c r="AL439" i="1"/>
  <c r="AL439" i="3" s="1"/>
  <c r="AL437" i="1"/>
  <c r="AL437" i="3" s="1"/>
  <c r="AM472" i="1"/>
  <c r="AM472" i="3" s="1"/>
  <c r="AM470" i="1"/>
  <c r="AM470" i="3" s="1"/>
  <c r="AM468" i="1"/>
  <c r="AM468" i="3" s="1"/>
  <c r="AM466" i="1"/>
  <c r="AM466" i="3" s="1"/>
  <c r="AM464" i="1"/>
  <c r="AM464" i="3" s="1"/>
  <c r="AM462" i="1"/>
  <c r="AM462" i="3" s="1"/>
  <c r="AM460" i="1"/>
  <c r="AM460" i="3" s="1"/>
  <c r="AM458" i="1"/>
  <c r="AM458" i="3" s="1"/>
  <c r="AM456" i="1"/>
  <c r="AM456" i="3" s="1"/>
  <c r="AM454" i="1"/>
  <c r="AM454" i="3" s="1"/>
  <c r="AM452" i="1"/>
  <c r="AM452" i="3" s="1"/>
  <c r="AM450" i="1"/>
  <c r="AM450" i="3" s="1"/>
  <c r="AM448" i="1"/>
  <c r="AM448" i="3" s="1"/>
  <c r="AM446" i="1"/>
  <c r="AM446" i="3" s="1"/>
  <c r="AM444" i="1"/>
  <c r="AM444" i="3" s="1"/>
  <c r="AM442" i="1"/>
  <c r="AM442" i="3" s="1"/>
  <c r="AM440" i="1"/>
  <c r="AM440" i="3" s="1"/>
  <c r="AM438" i="1"/>
  <c r="AM438" i="3" s="1"/>
  <c r="AM436" i="1"/>
  <c r="AM436" i="3" s="1"/>
  <c r="W473" i="1"/>
  <c r="W473" i="3" s="1"/>
  <c r="Z473" i="3" s="1"/>
  <c r="W472" i="1"/>
  <c r="W472" i="3" s="1"/>
  <c r="W471" i="1"/>
  <c r="W471" i="3" s="1"/>
  <c r="Z471" i="3" s="1"/>
  <c r="W470" i="1"/>
  <c r="W470" i="3" s="1"/>
  <c r="W469" i="1"/>
  <c r="W469" i="3" s="1"/>
  <c r="Z469" i="3" s="1"/>
  <c r="W468" i="1"/>
  <c r="W468" i="3" s="1"/>
  <c r="W467" i="1"/>
  <c r="W467" i="3" s="1"/>
  <c r="Z467" i="3" s="1"/>
  <c r="W466" i="1"/>
  <c r="W466" i="3" s="1"/>
  <c r="W465" i="1"/>
  <c r="W465" i="3" s="1"/>
  <c r="Z465" i="3" s="1"/>
  <c r="W464" i="1"/>
  <c r="W464" i="3" s="1"/>
  <c r="W463" i="1"/>
  <c r="W463" i="3" s="1"/>
  <c r="Z463" i="3" s="1"/>
  <c r="W462" i="1"/>
  <c r="W462" i="3" s="1"/>
  <c r="W461" i="1"/>
  <c r="W461" i="3" s="1"/>
  <c r="Z461" i="3" s="1"/>
  <c r="W460" i="1"/>
  <c r="W460" i="3" s="1"/>
  <c r="W459" i="1"/>
  <c r="W459" i="3" s="1"/>
  <c r="Z459" i="3" s="1"/>
  <c r="W458" i="1"/>
  <c r="W458" i="3" s="1"/>
  <c r="W457" i="1"/>
  <c r="W457" i="3" s="1"/>
  <c r="Z457" i="3" s="1"/>
  <c r="W456" i="1"/>
  <c r="W456" i="3" s="1"/>
  <c r="W455" i="1"/>
  <c r="W455" i="3" s="1"/>
  <c r="Z455" i="3" s="1"/>
  <c r="W454" i="1"/>
  <c r="W454" i="3" s="1"/>
  <c r="W453" i="1"/>
  <c r="W453" i="3" s="1"/>
  <c r="Z453" i="3" s="1"/>
  <c r="W452" i="1"/>
  <c r="W452" i="3" s="1"/>
  <c r="W451" i="1"/>
  <c r="W451" i="3" s="1"/>
  <c r="Z451" i="3" s="1"/>
  <c r="W450" i="1"/>
  <c r="W450" i="3" s="1"/>
  <c r="W449" i="1"/>
  <c r="W449" i="3" s="1"/>
  <c r="Z449" i="3" s="1"/>
  <c r="W448" i="1"/>
  <c r="W448" i="3" s="1"/>
  <c r="W447" i="1"/>
  <c r="W447" i="3" s="1"/>
  <c r="Z447" i="3" s="1"/>
  <c r="W446" i="1"/>
  <c r="W446" i="3" s="1"/>
  <c r="W445" i="1"/>
  <c r="W445" i="3" s="1"/>
  <c r="Z445" i="3" s="1"/>
  <c r="W444" i="1"/>
  <c r="W444" i="3" s="1"/>
  <c r="W443" i="1"/>
  <c r="W443" i="3" s="1"/>
  <c r="Z443" i="3" s="1"/>
  <c r="W442" i="1"/>
  <c r="W442" i="3" s="1"/>
  <c r="W441" i="1"/>
  <c r="W441" i="3" s="1"/>
  <c r="Z441" i="3" s="1"/>
  <c r="W440" i="1"/>
  <c r="W440" i="3" s="1"/>
  <c r="W439" i="1"/>
  <c r="W439" i="3" s="1"/>
  <c r="Z439" i="3" s="1"/>
  <c r="W438" i="1"/>
  <c r="W438" i="3" s="1"/>
  <c r="W437" i="1"/>
  <c r="W437" i="3" s="1"/>
  <c r="Z437" i="3" s="1"/>
  <c r="AI472" i="1"/>
  <c r="AI472" i="3" s="1"/>
  <c r="AI470" i="1"/>
  <c r="AI470" i="3" s="1"/>
  <c r="AI468" i="1"/>
  <c r="AI468" i="3" s="1"/>
  <c r="AI466" i="1"/>
  <c r="AI466" i="3" s="1"/>
  <c r="AI464" i="1"/>
  <c r="AI464" i="3" s="1"/>
  <c r="AI462" i="1"/>
  <c r="AI462" i="3" s="1"/>
  <c r="AI460" i="1"/>
  <c r="AI460" i="3" s="1"/>
  <c r="AK460" i="3" s="1"/>
  <c r="AI458" i="1"/>
  <c r="AI458" i="3" s="1"/>
  <c r="AI456" i="1"/>
  <c r="AI456" i="3" s="1"/>
  <c r="AI454" i="1"/>
  <c r="AI454" i="3" s="1"/>
  <c r="AK454" i="3" s="1"/>
  <c r="AI452" i="1"/>
  <c r="AI452" i="3" s="1"/>
  <c r="AK452" i="3" s="1"/>
  <c r="AI450" i="1"/>
  <c r="AI450" i="3" s="1"/>
  <c r="AI448" i="1"/>
  <c r="AI448" i="3" s="1"/>
  <c r="AI446" i="1"/>
  <c r="AI446" i="3" s="1"/>
  <c r="AI444" i="1"/>
  <c r="AI444" i="3" s="1"/>
  <c r="AI442" i="1"/>
  <c r="AI442" i="3" s="1"/>
  <c r="AI440" i="1"/>
  <c r="AI440" i="3" s="1"/>
  <c r="AI438" i="1"/>
  <c r="AI438" i="3" s="1"/>
  <c r="AJ473" i="1"/>
  <c r="AJ473" i="3" s="1"/>
  <c r="AJ471" i="1"/>
  <c r="AJ471" i="3" s="1"/>
  <c r="AJ469" i="1"/>
  <c r="AJ469" i="3" s="1"/>
  <c r="AJ467" i="1"/>
  <c r="AJ467" i="3" s="1"/>
  <c r="AK467" i="3" s="1"/>
  <c r="AJ465" i="1"/>
  <c r="AJ465" i="3" s="1"/>
  <c r="AJ463" i="1"/>
  <c r="AJ463" i="3" s="1"/>
  <c r="AJ461" i="1"/>
  <c r="AJ461" i="3" s="1"/>
  <c r="AJ459" i="1"/>
  <c r="AJ459" i="3" s="1"/>
  <c r="AJ457" i="1"/>
  <c r="AJ457" i="3" s="1"/>
  <c r="AJ455" i="1"/>
  <c r="AJ455" i="3" s="1"/>
  <c r="AJ453" i="1"/>
  <c r="AJ453" i="3" s="1"/>
  <c r="AJ451" i="1"/>
  <c r="AJ451" i="3" s="1"/>
  <c r="AJ449" i="1"/>
  <c r="AJ449" i="3" s="1"/>
  <c r="AJ447" i="1"/>
  <c r="AJ447" i="3" s="1"/>
  <c r="AJ445" i="1"/>
  <c r="AJ445" i="3" s="1"/>
  <c r="AJ443" i="1"/>
  <c r="AJ443" i="3" s="1"/>
  <c r="AJ441" i="1"/>
  <c r="AJ441" i="3" s="1"/>
  <c r="AJ439" i="1"/>
  <c r="AJ439" i="3" s="1"/>
  <c r="AL472" i="1"/>
  <c r="AL472" i="3" s="1"/>
  <c r="AL470" i="1"/>
  <c r="AL470" i="3" s="1"/>
  <c r="AL468" i="1"/>
  <c r="AL468" i="3" s="1"/>
  <c r="AL466" i="1"/>
  <c r="AL466" i="3" s="1"/>
  <c r="AL464" i="1"/>
  <c r="AL464" i="3" s="1"/>
  <c r="AL462" i="1"/>
  <c r="AL462" i="3" s="1"/>
  <c r="AL460" i="1"/>
  <c r="AL460" i="3" s="1"/>
  <c r="AL458" i="1"/>
  <c r="AL458" i="3" s="1"/>
  <c r="AL456" i="1"/>
  <c r="AL456" i="3" s="1"/>
  <c r="AL454" i="1"/>
  <c r="AL454" i="3" s="1"/>
  <c r="AL452" i="1"/>
  <c r="AL452" i="3" s="1"/>
  <c r="AL450" i="1"/>
  <c r="AL450" i="3" s="1"/>
  <c r="AL448" i="1"/>
  <c r="AL448" i="3" s="1"/>
  <c r="AL446" i="1"/>
  <c r="AL446" i="3" s="1"/>
  <c r="AL444" i="1"/>
  <c r="AL444" i="3" s="1"/>
  <c r="AL442" i="1"/>
  <c r="AL442" i="3" s="1"/>
  <c r="AL440" i="1"/>
  <c r="AL440" i="3" s="1"/>
  <c r="AL438" i="1"/>
  <c r="AL438" i="3" s="1"/>
  <c r="AM473" i="1"/>
  <c r="AM473" i="3" s="1"/>
  <c r="AM471" i="1"/>
  <c r="AM471" i="3" s="1"/>
  <c r="AM469" i="1"/>
  <c r="AM469" i="3" s="1"/>
  <c r="AM467" i="1"/>
  <c r="AM467" i="3" s="1"/>
  <c r="AM465" i="1"/>
  <c r="AM465" i="3" s="1"/>
  <c r="AM463" i="1"/>
  <c r="AM463" i="3" s="1"/>
  <c r="AM461" i="1"/>
  <c r="AM461" i="3" s="1"/>
  <c r="AM459" i="1"/>
  <c r="AM459" i="3" s="1"/>
  <c r="AM457" i="1"/>
  <c r="AM457" i="3" s="1"/>
  <c r="AM455" i="1"/>
  <c r="AM455" i="3" s="1"/>
  <c r="AM453" i="1"/>
  <c r="AM453" i="3" s="1"/>
  <c r="AM451" i="1"/>
  <c r="AM451" i="3" s="1"/>
  <c r="AM449" i="1"/>
  <c r="AM449" i="3" s="1"/>
  <c r="AM447" i="1"/>
  <c r="AM447" i="3" s="1"/>
  <c r="AM445" i="1"/>
  <c r="AM445" i="3" s="1"/>
  <c r="AM443" i="1"/>
  <c r="AM443" i="3" s="1"/>
  <c r="AM441" i="1"/>
  <c r="AM441" i="3" s="1"/>
  <c r="AM439" i="1"/>
  <c r="AM439" i="3" s="1"/>
  <c r="AQ473" i="1"/>
  <c r="AQ467" i="1"/>
  <c r="AQ459" i="1"/>
  <c r="AQ455" i="1"/>
  <c r="AQ451" i="1"/>
  <c r="M437" i="1"/>
  <c r="Z436" i="1"/>
  <c r="AD472" i="1"/>
  <c r="AD470" i="1"/>
  <c r="AD469" i="1"/>
  <c r="AD465" i="1"/>
  <c r="AD464" i="1"/>
  <c r="AD462" i="1"/>
  <c r="AD456" i="1"/>
  <c r="AD452" i="1"/>
  <c r="AD448" i="1"/>
  <c r="AD444" i="1"/>
  <c r="AD438" i="1"/>
  <c r="AD437" i="1"/>
  <c r="AD436" i="1"/>
  <c r="AH473" i="1"/>
  <c r="AH473" i="3" s="1"/>
  <c r="AH472" i="1"/>
  <c r="AH472" i="3" s="1"/>
  <c r="AH471" i="1"/>
  <c r="AH471" i="3" s="1"/>
  <c r="AH470" i="1"/>
  <c r="AH470" i="3" s="1"/>
  <c r="AH469" i="1"/>
  <c r="AH469" i="3" s="1"/>
  <c r="AH468" i="1"/>
  <c r="AH468" i="3" s="1"/>
  <c r="AH467" i="1"/>
  <c r="AH467" i="3" s="1"/>
  <c r="AH466" i="1"/>
  <c r="AH466" i="3" s="1"/>
  <c r="AH465" i="1"/>
  <c r="AH465" i="3" s="1"/>
  <c r="AH464" i="1"/>
  <c r="AH464" i="3" s="1"/>
  <c r="AH463" i="1"/>
  <c r="AH463" i="3" s="1"/>
  <c r="AH462" i="1"/>
  <c r="AH462" i="3" s="1"/>
  <c r="AH461" i="1"/>
  <c r="AH461" i="3" s="1"/>
  <c r="AH460" i="1"/>
  <c r="AH460" i="3" s="1"/>
  <c r="AH459" i="1"/>
  <c r="AH459" i="3" s="1"/>
  <c r="AH458" i="1"/>
  <c r="AH458" i="3" s="1"/>
  <c r="AH457" i="1"/>
  <c r="AH457" i="3" s="1"/>
  <c r="AH456" i="1"/>
  <c r="AH456" i="3" s="1"/>
  <c r="AH455" i="1"/>
  <c r="AH455" i="3" s="1"/>
  <c r="AH454" i="1"/>
  <c r="AH454" i="3" s="1"/>
  <c r="AH453" i="1"/>
  <c r="AH453" i="3" s="1"/>
  <c r="AH452" i="1"/>
  <c r="AH452" i="3" s="1"/>
  <c r="AH451" i="1"/>
  <c r="AH451" i="3" s="1"/>
  <c r="AH450" i="1"/>
  <c r="AH450" i="3" s="1"/>
  <c r="AH449" i="1"/>
  <c r="AH449" i="3" s="1"/>
  <c r="AH448" i="1"/>
  <c r="AH448" i="3" s="1"/>
  <c r="AH447" i="1"/>
  <c r="AH447" i="3" s="1"/>
  <c r="AH446" i="1"/>
  <c r="AH446" i="3" s="1"/>
  <c r="AH445" i="1"/>
  <c r="AH445" i="3" s="1"/>
  <c r="AH444" i="1"/>
  <c r="AH444" i="3" s="1"/>
  <c r="AH443" i="1"/>
  <c r="AH443" i="3" s="1"/>
  <c r="AH442" i="1"/>
  <c r="AH442" i="3" s="1"/>
  <c r="AH441" i="1"/>
  <c r="AH441" i="3" s="1"/>
  <c r="AH440" i="1"/>
  <c r="AH440" i="3" s="1"/>
  <c r="AH439" i="1"/>
  <c r="AH439" i="3" s="1"/>
  <c r="AH438" i="1"/>
  <c r="AH438" i="3" s="1"/>
  <c r="AH437" i="1"/>
  <c r="AH437" i="3" s="1"/>
  <c r="AH436" i="1"/>
  <c r="AH436" i="3" s="1"/>
  <c r="S5" i="1"/>
  <c r="S5" i="3" s="1"/>
  <c r="AP47" i="1"/>
  <c r="AP47" i="3" s="1"/>
  <c r="AO169" i="1"/>
  <c r="AO169" i="3" s="1"/>
  <c r="AO19" i="1"/>
  <c r="AO19" i="3" s="1"/>
  <c r="AO287" i="1"/>
  <c r="AO287" i="3" s="1"/>
  <c r="AO161" i="1"/>
  <c r="AO161" i="3" s="1"/>
  <c r="AO368" i="1"/>
  <c r="AO368" i="3" s="1"/>
  <c r="AO257" i="1"/>
  <c r="AO257" i="3" s="1"/>
  <c r="AP420" i="1"/>
  <c r="AP420" i="3" s="1"/>
  <c r="AO125" i="1"/>
  <c r="AO125" i="3" s="1"/>
  <c r="AO399" i="1"/>
  <c r="AO399" i="3" s="1"/>
  <c r="AO241" i="1"/>
  <c r="AO241" i="3" s="1"/>
  <c r="AO299" i="1"/>
  <c r="AO299" i="3" s="1"/>
  <c r="AO200" i="1"/>
  <c r="AO200" i="3" s="1"/>
  <c r="AP298" i="1"/>
  <c r="AP298" i="3" s="1"/>
  <c r="AP237" i="1"/>
  <c r="AP237" i="3" s="1"/>
  <c r="AO68" i="1"/>
  <c r="AO68" i="3" s="1"/>
  <c r="AO247" i="1"/>
  <c r="AO247" i="3" s="1"/>
  <c r="AO415" i="1"/>
  <c r="AO415" i="3" s="1"/>
  <c r="AO384" i="1"/>
  <c r="AO384" i="3" s="1"/>
  <c r="AO246" i="1"/>
  <c r="AO246" i="3" s="1"/>
  <c r="AO329" i="1"/>
  <c r="AO329" i="3" s="1"/>
  <c r="AO316" i="1"/>
  <c r="AO316" i="3" s="1"/>
  <c r="AO140" i="1"/>
  <c r="AO140" i="3" s="1"/>
  <c r="AO222" i="1"/>
  <c r="AO222" i="3" s="1"/>
  <c r="AO194" i="1"/>
  <c r="AO194" i="3" s="1"/>
  <c r="AO120" i="1"/>
  <c r="AO120" i="3" s="1"/>
  <c r="AP407" i="1"/>
  <c r="AP407" i="3" s="1"/>
  <c r="AP263" i="1"/>
  <c r="AP263" i="3" s="1"/>
  <c r="AS449" i="1"/>
  <c r="AS449" i="3" s="1"/>
  <c r="AS468" i="1"/>
  <c r="AS468" i="3" s="1"/>
  <c r="AP113" i="1"/>
  <c r="AP113" i="3" s="1"/>
  <c r="AO30" i="1"/>
  <c r="AO30" i="3" s="1"/>
  <c r="AO269" i="1"/>
  <c r="AO269" i="3" s="1"/>
  <c r="AO252" i="1"/>
  <c r="AO252" i="3" s="1"/>
  <c r="AO407" i="1"/>
  <c r="AO407" i="3" s="1"/>
  <c r="AQ407" i="3" s="1"/>
  <c r="AO391" i="1"/>
  <c r="AO391" i="3" s="1"/>
  <c r="AO376" i="1"/>
  <c r="AO376" i="3" s="1"/>
  <c r="AO249" i="1"/>
  <c r="AO249" i="3" s="1"/>
  <c r="AO345" i="1"/>
  <c r="AO345" i="3" s="1"/>
  <c r="AO72" i="1"/>
  <c r="AO72" i="3" s="1"/>
  <c r="AO283" i="1"/>
  <c r="AO283" i="3" s="1"/>
  <c r="AO323" i="1"/>
  <c r="AO323" i="3" s="1"/>
  <c r="AO289" i="1"/>
  <c r="AO289" i="3" s="1"/>
  <c r="AO265" i="1"/>
  <c r="AO265" i="3" s="1"/>
  <c r="AO225" i="1"/>
  <c r="AO225" i="3" s="1"/>
  <c r="AO209" i="1"/>
  <c r="AO209" i="3" s="1"/>
  <c r="AO183" i="1"/>
  <c r="AO183" i="3" s="1"/>
  <c r="AO182" i="1"/>
  <c r="AO182" i="3" s="1"/>
  <c r="AO102" i="1"/>
  <c r="AO102" i="3" s="1"/>
  <c r="AO148" i="1"/>
  <c r="AO148" i="3" s="1"/>
  <c r="AO117" i="1"/>
  <c r="AO117" i="3" s="1"/>
  <c r="AO69" i="1"/>
  <c r="AO69" i="3" s="1"/>
  <c r="AP351" i="1"/>
  <c r="AP351" i="3" s="1"/>
  <c r="AP357" i="1"/>
  <c r="AP357" i="3" s="1"/>
  <c r="AP328" i="1"/>
  <c r="AP328" i="3" s="1"/>
  <c r="AP220" i="1"/>
  <c r="AP220" i="3" s="1"/>
  <c r="AP66" i="1"/>
  <c r="AP66" i="3" s="1"/>
  <c r="AO341" i="1"/>
  <c r="AO341" i="3" s="1"/>
  <c r="AO325" i="1"/>
  <c r="AO325" i="3" s="1"/>
  <c r="AO427" i="1"/>
  <c r="AO427" i="3" s="1"/>
  <c r="AO419" i="1"/>
  <c r="AO419" i="3" s="1"/>
  <c r="AO411" i="1"/>
  <c r="AO411" i="3" s="1"/>
  <c r="AO403" i="1"/>
  <c r="AO403" i="3" s="1"/>
  <c r="AO395" i="1"/>
  <c r="AO395" i="3" s="1"/>
  <c r="AO387" i="1"/>
  <c r="AO387" i="3" s="1"/>
  <c r="AO380" i="1"/>
  <c r="AO380" i="3" s="1"/>
  <c r="AO372" i="1"/>
  <c r="AO372" i="3" s="1"/>
  <c r="AO364" i="1"/>
  <c r="AO364" i="3" s="1"/>
  <c r="AO358" i="1"/>
  <c r="AO358" i="3" s="1"/>
  <c r="AO353" i="1"/>
  <c r="AO353" i="3" s="1"/>
  <c r="AO328" i="1"/>
  <c r="AO328" i="3" s="1"/>
  <c r="AO256" i="1"/>
  <c r="AO256" i="3" s="1"/>
  <c r="AO346" i="1"/>
  <c r="AO346" i="3" s="1"/>
  <c r="AO39" i="1"/>
  <c r="AO39" i="3" s="1"/>
  <c r="AO239" i="1"/>
  <c r="AO239" i="3" s="1"/>
  <c r="AO71" i="1"/>
  <c r="AO71" i="3" s="1"/>
  <c r="AO243" i="1"/>
  <c r="AO243" i="3" s="1"/>
  <c r="AO312" i="1"/>
  <c r="AO312" i="3" s="1"/>
  <c r="AO303" i="1"/>
  <c r="AO303" i="3" s="1"/>
  <c r="AO295" i="1"/>
  <c r="AO295" i="3" s="1"/>
  <c r="AO233" i="1"/>
  <c r="AO233" i="3" s="1"/>
  <c r="AO277" i="1"/>
  <c r="AO277" i="3" s="1"/>
  <c r="AO262" i="1"/>
  <c r="AO262" i="3" s="1"/>
  <c r="AO229" i="1"/>
  <c r="AO229" i="3" s="1"/>
  <c r="AO224" i="1"/>
  <c r="AO224" i="3" s="1"/>
  <c r="AO206" i="1"/>
  <c r="AO206" i="3" s="1"/>
  <c r="AO204" i="1"/>
  <c r="AO204" i="3" s="1"/>
  <c r="AO167" i="1"/>
  <c r="AO167" i="3" s="1"/>
  <c r="AO154" i="1"/>
  <c r="AO154" i="3" s="1"/>
  <c r="AO150" i="1"/>
  <c r="AO150" i="3" s="1"/>
  <c r="AO193" i="1"/>
  <c r="AO193" i="3" s="1"/>
  <c r="AO237" i="1"/>
  <c r="AO237" i="3" s="1"/>
  <c r="AO122" i="1"/>
  <c r="AO122" i="3" s="1"/>
  <c r="AO82" i="1"/>
  <c r="AO82" i="3" s="1"/>
  <c r="AO88" i="1"/>
  <c r="AO88" i="3" s="1"/>
  <c r="AO76" i="1"/>
  <c r="AO76" i="3" s="1"/>
  <c r="AO86" i="1"/>
  <c r="AO86" i="3" s="1"/>
  <c r="AO44" i="1"/>
  <c r="AO44" i="3" s="1"/>
  <c r="AO16" i="1"/>
  <c r="AO16" i="3" s="1"/>
  <c r="AO22" i="1"/>
  <c r="AO22" i="3" s="1"/>
  <c r="AP430" i="1"/>
  <c r="AP430" i="3" s="1"/>
  <c r="AP376" i="1"/>
  <c r="AP376" i="3" s="1"/>
  <c r="AP184" i="1"/>
  <c r="AP184" i="3" s="1"/>
  <c r="AP388" i="1"/>
  <c r="AP388" i="3" s="1"/>
  <c r="AP204" i="1"/>
  <c r="AP204" i="3" s="1"/>
  <c r="AQ204" i="3" s="1"/>
  <c r="AP147" i="1"/>
  <c r="AP147" i="3" s="1"/>
  <c r="AP315" i="1"/>
  <c r="AP315" i="3" s="1"/>
  <c r="AP288" i="1"/>
  <c r="AP288" i="3" s="1"/>
  <c r="AP153" i="1"/>
  <c r="AP153" i="3" s="1"/>
  <c r="AP78" i="1"/>
  <c r="AP78" i="3" s="1"/>
  <c r="AO434" i="1"/>
  <c r="AO434" i="3" s="1"/>
  <c r="AP433" i="1"/>
  <c r="AP433" i="3" s="1"/>
  <c r="AP28" i="1"/>
  <c r="AP28" i="3" s="1"/>
  <c r="AP53" i="1"/>
  <c r="AP53" i="3" s="1"/>
  <c r="AP52" i="1"/>
  <c r="AP52" i="3" s="1"/>
  <c r="AP92" i="1"/>
  <c r="AP92" i="3" s="1"/>
  <c r="AP84" i="1"/>
  <c r="AP84" i="3" s="1"/>
  <c r="AP133" i="1"/>
  <c r="AP133" i="3" s="1"/>
  <c r="AP124" i="1"/>
  <c r="AP124" i="3" s="1"/>
  <c r="AP118" i="1"/>
  <c r="AP118" i="3" s="1"/>
  <c r="AP102" i="1"/>
  <c r="AP102" i="3" s="1"/>
  <c r="AQ102" i="3" s="1"/>
  <c r="AP186" i="1"/>
  <c r="AP186" i="3" s="1"/>
  <c r="AP143" i="1"/>
  <c r="AP143" i="3" s="1"/>
  <c r="AP196" i="1"/>
  <c r="AP196" i="3" s="1"/>
  <c r="AP255" i="1"/>
  <c r="AP255" i="3" s="1"/>
  <c r="AP221" i="1"/>
  <c r="AP221" i="3" s="1"/>
  <c r="AP278" i="1"/>
  <c r="AP278" i="3" s="1"/>
  <c r="AP260" i="1"/>
  <c r="AP260" i="3" s="1"/>
  <c r="AP294" i="1"/>
  <c r="AP294" i="3" s="1"/>
  <c r="AP302" i="1"/>
  <c r="AP302" i="3" s="1"/>
  <c r="AP311" i="1"/>
  <c r="AP311" i="3" s="1"/>
  <c r="AP305" i="1"/>
  <c r="AP305" i="3" s="1"/>
  <c r="AP244" i="1"/>
  <c r="AP244" i="3" s="1"/>
  <c r="AP333" i="1"/>
  <c r="AP333" i="3" s="1"/>
  <c r="AP122" i="1"/>
  <c r="AP122" i="3" s="1"/>
  <c r="AP175" i="1"/>
  <c r="AP175" i="3" s="1"/>
  <c r="AP212" i="1"/>
  <c r="AP212" i="3" s="1"/>
  <c r="AP283" i="1"/>
  <c r="AP283" i="3" s="1"/>
  <c r="AP131" i="1"/>
  <c r="AP131" i="3" s="1"/>
  <c r="AP257" i="1"/>
  <c r="AP257" i="3" s="1"/>
  <c r="AP350" i="1"/>
  <c r="AP350" i="3" s="1"/>
  <c r="AP363" i="1"/>
  <c r="AP363" i="3" s="1"/>
  <c r="AP381" i="1"/>
  <c r="AP381" i="3" s="1"/>
  <c r="AP396" i="1"/>
  <c r="AP396" i="3" s="1"/>
  <c r="AP412" i="1"/>
  <c r="AP412" i="3" s="1"/>
  <c r="AP425" i="1"/>
  <c r="AP425" i="3" s="1"/>
  <c r="AP346" i="1"/>
  <c r="AP346" i="3" s="1"/>
  <c r="AP182" i="1"/>
  <c r="AP182" i="3" s="1"/>
  <c r="AP271" i="1"/>
  <c r="AP271" i="3" s="1"/>
  <c r="AP18" i="1"/>
  <c r="AP18" i="3" s="1"/>
  <c r="AP369" i="1"/>
  <c r="AP369" i="3" s="1"/>
  <c r="AP384" i="1"/>
  <c r="AP384" i="3" s="1"/>
  <c r="AP399" i="1"/>
  <c r="AP399" i="3" s="1"/>
  <c r="AP415" i="1"/>
  <c r="AP415" i="3" s="1"/>
  <c r="AP426" i="1"/>
  <c r="AP426" i="3" s="1"/>
  <c r="AP339" i="1"/>
  <c r="AP339" i="3" s="1"/>
  <c r="AO13" i="1"/>
  <c r="AO13" i="3" s="1"/>
  <c r="AO23" i="1"/>
  <c r="AO23" i="3" s="1"/>
  <c r="AO11" i="1"/>
  <c r="AO11" i="3" s="1"/>
  <c r="AO15" i="1"/>
  <c r="AO15" i="3" s="1"/>
  <c r="AO20" i="1"/>
  <c r="AO20" i="3" s="1"/>
  <c r="AO14" i="1"/>
  <c r="AO14" i="3" s="1"/>
  <c r="AO5" i="1"/>
  <c r="AO5" i="3" s="1"/>
  <c r="AO51" i="1"/>
  <c r="AO51" i="3" s="1"/>
  <c r="AO50" i="1"/>
  <c r="AO50" i="3" s="1"/>
  <c r="AO57" i="1"/>
  <c r="AO57" i="3" s="1"/>
  <c r="AO60" i="1"/>
  <c r="AO60" i="3" s="1"/>
  <c r="AO36" i="1"/>
  <c r="AO36" i="3" s="1"/>
  <c r="AO47" i="1"/>
  <c r="AO47" i="3" s="1"/>
  <c r="AQ47" i="3" s="1"/>
  <c r="AO59" i="1"/>
  <c r="AO59" i="3" s="1"/>
  <c r="AO54" i="1"/>
  <c r="AO54" i="3" s="1"/>
  <c r="AO80" i="1"/>
  <c r="AO80" i="3" s="1"/>
  <c r="AO106" i="1"/>
  <c r="AO106" i="3" s="1"/>
  <c r="AO29" i="1"/>
  <c r="AO29" i="3" s="1"/>
  <c r="AO79" i="1"/>
  <c r="AO79" i="3" s="1"/>
  <c r="AO94" i="1"/>
  <c r="AO94" i="3" s="1"/>
  <c r="AO104" i="1"/>
  <c r="AO104" i="3" s="1"/>
  <c r="AO115" i="1"/>
  <c r="AO115" i="3" s="1"/>
  <c r="AO62" i="1"/>
  <c r="AO62" i="3" s="1"/>
  <c r="AO77" i="1"/>
  <c r="AO77" i="3" s="1"/>
  <c r="AO126" i="1"/>
  <c r="AO126" i="3" s="1"/>
  <c r="AO177" i="1"/>
  <c r="AO177" i="3" s="1"/>
  <c r="AO45" i="1"/>
  <c r="AO45" i="3" s="1"/>
  <c r="AO107" i="1"/>
  <c r="AO107" i="3" s="1"/>
  <c r="AO139" i="1"/>
  <c r="AO139" i="3" s="1"/>
  <c r="AO127" i="1"/>
  <c r="AO127" i="3" s="1"/>
  <c r="AO130" i="1"/>
  <c r="AO130" i="3" s="1"/>
  <c r="AO137" i="1"/>
  <c r="AO137" i="3" s="1"/>
  <c r="AO197" i="1"/>
  <c r="AO197" i="3" s="1"/>
  <c r="AO180" i="1"/>
  <c r="AO180" i="3" s="1"/>
  <c r="AO273" i="1"/>
  <c r="AO273" i="3" s="1"/>
  <c r="AO97" i="1"/>
  <c r="AO97" i="3" s="1"/>
  <c r="AO190" i="1"/>
  <c r="AO190" i="3" s="1"/>
  <c r="AO164" i="1"/>
  <c r="AO164" i="3" s="1"/>
  <c r="AO163" i="1"/>
  <c r="AO163" i="3" s="1"/>
  <c r="AO144" i="1"/>
  <c r="AO144" i="3" s="1"/>
  <c r="AP8" i="1"/>
  <c r="AP8" i="3" s="1"/>
  <c r="AO330" i="1"/>
  <c r="AO330" i="3" s="1"/>
  <c r="AO248" i="1"/>
  <c r="AO248" i="3" s="1"/>
  <c r="AO430" i="1"/>
  <c r="AO430" i="3" s="1"/>
  <c r="AO336" i="1"/>
  <c r="AO336" i="3" s="1"/>
  <c r="AO429" i="1"/>
  <c r="AO429" i="3" s="1"/>
  <c r="AO425" i="1"/>
  <c r="AO425" i="3" s="1"/>
  <c r="AQ425" i="3" s="1"/>
  <c r="AO422" i="1"/>
  <c r="AO422" i="3" s="1"/>
  <c r="AO417" i="1"/>
  <c r="AO417" i="3" s="1"/>
  <c r="AO413" i="1"/>
  <c r="AO413" i="3" s="1"/>
  <c r="AO409" i="1"/>
  <c r="AO409" i="3" s="1"/>
  <c r="AO405" i="1"/>
  <c r="AO405" i="3" s="1"/>
  <c r="AO401" i="1"/>
  <c r="AO401" i="3" s="1"/>
  <c r="AO397" i="1"/>
  <c r="AO397" i="3" s="1"/>
  <c r="AO393" i="1"/>
  <c r="AO393" i="3" s="1"/>
  <c r="AO389" i="1"/>
  <c r="AO389" i="3" s="1"/>
  <c r="AO386" i="1"/>
  <c r="AO386" i="3" s="1"/>
  <c r="AO382" i="1"/>
  <c r="AO382" i="3" s="1"/>
  <c r="AO378" i="1"/>
  <c r="AO378" i="3" s="1"/>
  <c r="AO374" i="1"/>
  <c r="AO374" i="3" s="1"/>
  <c r="AO370" i="1"/>
  <c r="AO370" i="3" s="1"/>
  <c r="AO366" i="1"/>
  <c r="AO366" i="3" s="1"/>
  <c r="AO362" i="1"/>
  <c r="AO362" i="3" s="1"/>
  <c r="AO360" i="1"/>
  <c r="AO360" i="3" s="1"/>
  <c r="AO357" i="1"/>
  <c r="AO357" i="3" s="1"/>
  <c r="AQ357" i="3" s="1"/>
  <c r="AO355" i="1"/>
  <c r="AO355" i="3" s="1"/>
  <c r="AO350" i="1"/>
  <c r="AO350" i="3" s="1"/>
  <c r="AO337" i="1"/>
  <c r="AO337" i="3" s="1"/>
  <c r="AO286" i="1"/>
  <c r="AO286" i="3" s="1"/>
  <c r="AO275" i="1"/>
  <c r="AO275" i="3" s="1"/>
  <c r="AO136" i="1"/>
  <c r="AO136" i="3" s="1"/>
  <c r="AO348" i="1"/>
  <c r="AO348" i="3" s="1"/>
  <c r="AO338" i="1"/>
  <c r="AO338" i="3" s="1"/>
  <c r="AO195" i="1"/>
  <c r="AO195" i="3" s="1"/>
  <c r="AO291" i="1"/>
  <c r="AO291" i="3" s="1"/>
  <c r="AO280" i="1"/>
  <c r="AO280" i="3" s="1"/>
  <c r="AO270" i="1"/>
  <c r="AO270" i="3" s="1"/>
  <c r="AO116" i="1"/>
  <c r="AO116" i="3" s="1"/>
  <c r="AO321" i="1"/>
  <c r="AO321" i="3" s="1"/>
  <c r="AO319" i="1"/>
  <c r="AO319" i="3" s="1"/>
  <c r="AO318" i="1"/>
  <c r="AO318" i="3" s="1"/>
  <c r="AO314" i="1"/>
  <c r="AO314" i="3" s="1"/>
  <c r="AO310" i="1"/>
  <c r="AO310" i="3" s="1"/>
  <c r="AO306" i="1"/>
  <c r="AO306" i="3" s="1"/>
  <c r="AO301" i="1"/>
  <c r="AO301" i="3" s="1"/>
  <c r="AO297" i="1"/>
  <c r="AO297" i="3" s="1"/>
  <c r="AO293" i="1"/>
  <c r="AO293" i="3" s="1"/>
  <c r="AO281" i="1"/>
  <c r="AO281" i="3" s="1"/>
  <c r="AO260" i="1"/>
  <c r="AO260" i="3" s="1"/>
  <c r="AQ260" i="3" s="1"/>
  <c r="AO236" i="1"/>
  <c r="AO236" i="3" s="1"/>
  <c r="AO267" i="1"/>
  <c r="AO267" i="3" s="1"/>
  <c r="AO263" i="1"/>
  <c r="AO263" i="3" s="1"/>
  <c r="AQ263" i="3" s="1"/>
  <c r="AO259" i="1"/>
  <c r="AO259" i="3" s="1"/>
  <c r="AO219" i="1"/>
  <c r="AO219" i="3" s="1"/>
  <c r="AO213" i="1"/>
  <c r="AO213" i="3" s="1"/>
  <c r="AO212" i="1"/>
  <c r="AO212" i="3" s="1"/>
  <c r="AO216" i="1"/>
  <c r="AO216" i="3" s="1"/>
  <c r="AO215" i="1"/>
  <c r="AO215" i="3" s="1"/>
  <c r="AO211" i="1"/>
  <c r="AO211" i="3" s="1"/>
  <c r="AO207" i="1"/>
  <c r="AO207" i="3" s="1"/>
  <c r="AO202" i="1"/>
  <c r="AO202" i="3" s="1"/>
  <c r="AO158" i="1"/>
  <c r="AO158" i="3" s="1"/>
  <c r="AO187" i="1"/>
  <c r="AO187" i="3" s="1"/>
  <c r="AO175" i="1"/>
  <c r="AO175" i="3" s="1"/>
  <c r="AO151" i="1"/>
  <c r="AO151" i="3" s="1"/>
  <c r="AO174" i="1"/>
  <c r="AO174" i="3" s="1"/>
  <c r="AO192" i="1"/>
  <c r="AO192" i="3" s="1"/>
  <c r="AO147" i="1"/>
  <c r="AO147" i="3" s="1"/>
  <c r="AO159" i="1"/>
  <c r="AO159" i="3" s="1"/>
  <c r="AO129" i="1"/>
  <c r="AO129" i="3" s="1"/>
  <c r="AO232" i="1"/>
  <c r="AO232" i="3" s="1"/>
  <c r="AO173" i="1"/>
  <c r="AO173" i="3" s="1"/>
  <c r="AO131" i="1"/>
  <c r="AO131" i="3" s="1"/>
  <c r="AQ131" i="3" s="1"/>
  <c r="AO114" i="1"/>
  <c r="AO114" i="3" s="1"/>
  <c r="AO198" i="1"/>
  <c r="AO198" i="3" s="1"/>
  <c r="AO98" i="1"/>
  <c r="AO98" i="3" s="1"/>
  <c r="AO135" i="1"/>
  <c r="AO135" i="3" s="1"/>
  <c r="AO105" i="1"/>
  <c r="AO105" i="3" s="1"/>
  <c r="AO78" i="1"/>
  <c r="AO78" i="3" s="1"/>
  <c r="AQ78" i="3" s="1"/>
  <c r="AO91" i="1"/>
  <c r="AO91" i="3" s="1"/>
  <c r="AO81" i="1"/>
  <c r="AO81" i="3" s="1"/>
  <c r="AO9" i="1"/>
  <c r="AO9" i="3" s="1"/>
  <c r="AO56" i="1"/>
  <c r="AO56" i="3" s="1"/>
  <c r="AO64" i="1"/>
  <c r="AO64" i="3" s="1"/>
  <c r="AO53" i="1"/>
  <c r="AO53" i="3" s="1"/>
  <c r="AQ53" i="3" s="1"/>
  <c r="AO35" i="1"/>
  <c r="AO35" i="3" s="1"/>
  <c r="AO26" i="1"/>
  <c r="AO26" i="3" s="1"/>
  <c r="AP349" i="1"/>
  <c r="AP349" i="3" s="1"/>
  <c r="AP419" i="1"/>
  <c r="AP419" i="3" s="1"/>
  <c r="AP391" i="1"/>
  <c r="AP391" i="3" s="1"/>
  <c r="AP362" i="1"/>
  <c r="AP362" i="3" s="1"/>
  <c r="AQ362" i="3" s="1"/>
  <c r="AP209" i="1"/>
  <c r="AP209" i="3" s="1"/>
  <c r="AQ209" i="3" s="1"/>
  <c r="AP39" i="1"/>
  <c r="AP39" i="3" s="1"/>
  <c r="AP404" i="1"/>
  <c r="AP404" i="3" s="1"/>
  <c r="AP372" i="1"/>
  <c r="AP372" i="3" s="1"/>
  <c r="AQ372" i="3" s="1"/>
  <c r="AP290" i="1"/>
  <c r="AP290" i="3" s="1"/>
  <c r="AP247" i="1"/>
  <c r="AP247" i="3" s="1"/>
  <c r="AP207" i="1"/>
  <c r="AP207" i="3" s="1"/>
  <c r="AP337" i="1"/>
  <c r="AP337" i="3" s="1"/>
  <c r="AP322" i="1"/>
  <c r="AP322" i="3" s="1"/>
  <c r="AP307" i="1"/>
  <c r="AP307" i="3" s="1"/>
  <c r="AP285" i="1"/>
  <c r="AP285" i="3" s="1"/>
  <c r="AP261" i="1"/>
  <c r="AP261" i="3" s="1"/>
  <c r="AP203" i="1"/>
  <c r="AP203" i="3" s="1"/>
  <c r="AP166" i="1"/>
  <c r="AP166" i="3" s="1"/>
  <c r="AP270" i="1"/>
  <c r="AP270" i="3" s="1"/>
  <c r="AP190" i="1"/>
  <c r="AP190" i="3" s="1"/>
  <c r="AP128" i="1"/>
  <c r="AP128" i="3" s="1"/>
  <c r="AP69" i="1"/>
  <c r="AP69" i="3" s="1"/>
  <c r="AP30" i="1"/>
  <c r="AP30" i="3" s="1"/>
  <c r="AP432" i="1"/>
  <c r="AP432" i="3" s="1"/>
  <c r="AP22" i="1"/>
  <c r="AP22" i="3" s="1"/>
  <c r="AQ22" i="3" s="1"/>
  <c r="AP25" i="1"/>
  <c r="AP25" i="3" s="1"/>
  <c r="AP5" i="1"/>
  <c r="AP5" i="3" s="1"/>
  <c r="AP29" i="1"/>
  <c r="AP29" i="3" s="1"/>
  <c r="AP16" i="1"/>
  <c r="AP16" i="3" s="1"/>
  <c r="AP26" i="1"/>
  <c r="AP26" i="3" s="1"/>
  <c r="AQ26" i="3" s="1"/>
  <c r="AP17" i="1"/>
  <c r="AP17" i="3" s="1"/>
  <c r="AP56" i="1"/>
  <c r="AP56" i="3" s="1"/>
  <c r="AQ56" i="3" s="1"/>
  <c r="AP24" i="1"/>
  <c r="AP24" i="3" s="1"/>
  <c r="AP9" i="1"/>
  <c r="AP9" i="3" s="1"/>
  <c r="AP48" i="1"/>
  <c r="AP48" i="3" s="1"/>
  <c r="AP12" i="1"/>
  <c r="AP12" i="3" s="1"/>
  <c r="AP19" i="1"/>
  <c r="AP19" i="3" s="1"/>
  <c r="AP14" i="1"/>
  <c r="AP14" i="3" s="1"/>
  <c r="AQ14" i="3" s="1"/>
  <c r="AP65" i="1"/>
  <c r="AP65" i="3" s="1"/>
  <c r="AP27" i="1"/>
  <c r="AP27" i="3" s="1"/>
  <c r="AP49" i="1"/>
  <c r="AP49" i="3" s="1"/>
  <c r="AP50" i="1"/>
  <c r="AP50" i="3" s="1"/>
  <c r="AP57" i="1"/>
  <c r="AP57" i="3" s="1"/>
  <c r="AP45" i="1"/>
  <c r="AP45" i="3" s="1"/>
  <c r="AP6" i="1"/>
  <c r="AP6" i="3" s="1"/>
  <c r="AP35" i="1"/>
  <c r="AP35" i="3" s="1"/>
  <c r="AP60" i="1"/>
  <c r="AP60" i="3" s="1"/>
  <c r="AP44" i="1"/>
  <c r="AP44" i="3" s="1"/>
  <c r="AP87" i="1"/>
  <c r="AP87" i="3" s="1"/>
  <c r="AP46" i="1"/>
  <c r="AP46" i="3" s="1"/>
  <c r="AP68" i="1"/>
  <c r="AP68" i="3" s="1"/>
  <c r="AP43" i="1"/>
  <c r="AP43" i="3" s="1"/>
  <c r="AP73" i="1"/>
  <c r="AP73" i="3" s="1"/>
  <c r="AP71" i="1"/>
  <c r="AP71" i="3" s="1"/>
  <c r="AP97" i="1"/>
  <c r="AP97" i="3" s="1"/>
  <c r="AP108" i="1"/>
  <c r="AP108" i="3" s="1"/>
  <c r="AP101" i="1"/>
  <c r="AP101" i="3" s="1"/>
  <c r="AP123" i="1"/>
  <c r="AP123" i="3" s="1"/>
  <c r="AP129" i="1"/>
  <c r="AP129" i="3" s="1"/>
  <c r="AP116" i="1"/>
  <c r="AP116" i="3" s="1"/>
  <c r="AP54" i="1"/>
  <c r="AP54" i="3" s="1"/>
  <c r="AP86" i="1"/>
  <c r="AP86" i="3" s="1"/>
  <c r="AP80" i="1"/>
  <c r="AP80" i="3" s="1"/>
  <c r="AP91" i="1"/>
  <c r="AP91" i="3" s="1"/>
  <c r="AP106" i="1"/>
  <c r="AP106" i="3" s="1"/>
  <c r="AP117" i="1"/>
  <c r="AP117" i="3" s="1"/>
  <c r="AP51" i="1"/>
  <c r="AP51" i="3" s="1"/>
  <c r="AP83" i="1"/>
  <c r="AP83" i="3" s="1"/>
  <c r="AP99" i="1"/>
  <c r="AP99" i="3" s="1"/>
  <c r="AP109" i="1"/>
  <c r="AP109" i="3" s="1"/>
  <c r="AP141" i="1"/>
  <c r="AP141" i="3" s="1"/>
  <c r="AP136" i="1"/>
  <c r="AP136" i="3" s="1"/>
  <c r="AP149" i="1"/>
  <c r="AP149" i="3" s="1"/>
  <c r="AP179" i="1"/>
  <c r="AP179" i="3" s="1"/>
  <c r="AP199" i="1"/>
  <c r="AP199" i="3" s="1"/>
  <c r="AP88" i="1"/>
  <c r="AP88" i="3" s="1"/>
  <c r="AP77" i="1"/>
  <c r="AP77" i="3" s="1"/>
  <c r="AP98" i="1"/>
  <c r="AP98" i="3" s="1"/>
  <c r="AP126" i="1"/>
  <c r="AP126" i="3" s="1"/>
  <c r="AP148" i="1"/>
  <c r="AP148" i="3" s="1"/>
  <c r="AP177" i="1"/>
  <c r="AP177" i="3" s="1"/>
  <c r="AQ177" i="3" s="1"/>
  <c r="AP198" i="1"/>
  <c r="AP198" i="3" s="1"/>
  <c r="AP89" i="1"/>
  <c r="AP89" i="3" s="1"/>
  <c r="AP105" i="1"/>
  <c r="AP105" i="3" s="1"/>
  <c r="AP135" i="1"/>
  <c r="AP135" i="3" s="1"/>
  <c r="AP121" i="1"/>
  <c r="AP121" i="3" s="1"/>
  <c r="AP132" i="1"/>
  <c r="AP132" i="3" s="1"/>
  <c r="AP134" i="1"/>
  <c r="AP134" i="3" s="1"/>
  <c r="AP197" i="1"/>
  <c r="AP197" i="3" s="1"/>
  <c r="AP269" i="1"/>
  <c r="AP269" i="3" s="1"/>
  <c r="AP256" i="1"/>
  <c r="AP256" i="3" s="1"/>
  <c r="AQ256" i="3" s="1"/>
  <c r="AP275" i="1"/>
  <c r="AP275" i="3" s="1"/>
  <c r="AP240" i="1"/>
  <c r="AP240" i="3" s="1"/>
  <c r="AP421" i="1"/>
  <c r="AP421" i="3" s="1"/>
  <c r="AP156" i="1"/>
  <c r="AP156" i="3" s="1"/>
  <c r="AP268" i="1"/>
  <c r="AP268" i="3" s="1"/>
  <c r="AP272" i="1"/>
  <c r="AP272" i="3" s="1"/>
  <c r="AP279" i="1"/>
  <c r="AP279" i="3" s="1"/>
  <c r="AP70" i="1"/>
  <c r="AP70" i="3" s="1"/>
  <c r="AP94" i="1"/>
  <c r="AP94" i="3" s="1"/>
  <c r="AP127" i="1"/>
  <c r="AP127" i="3" s="1"/>
  <c r="AP137" i="1"/>
  <c r="AP137" i="3" s="1"/>
  <c r="AQ137" i="3" s="1"/>
  <c r="AP162" i="1"/>
  <c r="AP162" i="3" s="1"/>
  <c r="AP13" i="1"/>
  <c r="AP13" i="3" s="1"/>
  <c r="AP32" i="1"/>
  <c r="AP32" i="3" s="1"/>
  <c r="AP23" i="1"/>
  <c r="AP23" i="3" s="1"/>
  <c r="AP10" i="1"/>
  <c r="AP10" i="3" s="1"/>
  <c r="AP33" i="1"/>
  <c r="AP33" i="3" s="1"/>
  <c r="AP58" i="1"/>
  <c r="AP58" i="3" s="1"/>
  <c r="AP34" i="1"/>
  <c r="AP34" i="3" s="1"/>
  <c r="AP11" i="1"/>
  <c r="AP11" i="3" s="1"/>
  <c r="AP64" i="1"/>
  <c r="AP64" i="3" s="1"/>
  <c r="AP61" i="1"/>
  <c r="AP61" i="3" s="1"/>
  <c r="AP31" i="1"/>
  <c r="AP31" i="3" s="1"/>
  <c r="AP37" i="1"/>
  <c r="AP37" i="3" s="1"/>
  <c r="AP15" i="1"/>
  <c r="AP15" i="3" s="1"/>
  <c r="AP41" i="1"/>
  <c r="AP41" i="3" s="1"/>
  <c r="AP82" i="1"/>
  <c r="AP82" i="3" s="1"/>
  <c r="AP107" i="1"/>
  <c r="AP107" i="3" s="1"/>
  <c r="AP114" i="1"/>
  <c r="AP114" i="3" s="1"/>
  <c r="AQ114" i="3" s="1"/>
  <c r="AP139" i="1"/>
  <c r="AP139" i="3" s="1"/>
  <c r="AP55" i="1"/>
  <c r="AP55" i="3" s="1"/>
  <c r="AP90" i="1"/>
  <c r="AP90" i="3" s="1"/>
  <c r="AP110" i="1"/>
  <c r="AP110" i="3" s="1"/>
  <c r="AP42" i="1"/>
  <c r="AP42" i="3" s="1"/>
  <c r="AP103" i="1"/>
  <c r="AP103" i="3" s="1"/>
  <c r="AP112" i="1"/>
  <c r="AP112" i="3" s="1"/>
  <c r="AP169" i="1"/>
  <c r="AP169" i="3" s="1"/>
  <c r="AP62" i="1"/>
  <c r="AP62" i="3" s="1"/>
  <c r="AP85" i="1"/>
  <c r="AP85" i="3" s="1"/>
  <c r="AP142" i="1"/>
  <c r="AP142" i="3" s="1"/>
  <c r="AP188" i="1"/>
  <c r="AP188" i="3" s="1"/>
  <c r="AP76" i="1"/>
  <c r="AP76" i="3" s="1"/>
  <c r="AQ76" i="3" s="1"/>
  <c r="AP119" i="1"/>
  <c r="AP119" i="3" s="1"/>
  <c r="AP111" i="1"/>
  <c r="AP111" i="3" s="1"/>
  <c r="AP152" i="1"/>
  <c r="AP152" i="3" s="1"/>
  <c r="AP274" i="1"/>
  <c r="AP274" i="3" s="1"/>
  <c r="AP235" i="1"/>
  <c r="AP235" i="3" s="1"/>
  <c r="AP180" i="1"/>
  <c r="AP180" i="3" s="1"/>
  <c r="AP273" i="1"/>
  <c r="AP273" i="3" s="1"/>
  <c r="AP59" i="1"/>
  <c r="AP59" i="3" s="1"/>
  <c r="AP130" i="1"/>
  <c r="AP130" i="3" s="1"/>
  <c r="AP165" i="1"/>
  <c r="AP165" i="3" s="1"/>
  <c r="AP171" i="1"/>
  <c r="AP171" i="3" s="1"/>
  <c r="AP145" i="1"/>
  <c r="AP145" i="3" s="1"/>
  <c r="AP191" i="1"/>
  <c r="AP191" i="3" s="1"/>
  <c r="AP172" i="1"/>
  <c r="AP172" i="3" s="1"/>
  <c r="AP146" i="1"/>
  <c r="AP146" i="3" s="1"/>
  <c r="AP170" i="1"/>
  <c r="AP170" i="3" s="1"/>
  <c r="AP185" i="1"/>
  <c r="AP185" i="3" s="1"/>
  <c r="AP178" i="1"/>
  <c r="AP178" i="3" s="1"/>
  <c r="AP201" i="1"/>
  <c r="AP201" i="3" s="1"/>
  <c r="AP205" i="1"/>
  <c r="AP205" i="3" s="1"/>
  <c r="AP210" i="1"/>
  <c r="AP210" i="3" s="1"/>
  <c r="AP218" i="1"/>
  <c r="AP218" i="3" s="1"/>
  <c r="AP226" i="1"/>
  <c r="AP226" i="3" s="1"/>
  <c r="AP227" i="1"/>
  <c r="AP227" i="3" s="1"/>
  <c r="AP230" i="1"/>
  <c r="AP230" i="3" s="1"/>
  <c r="AP228" i="1"/>
  <c r="AP228" i="3" s="1"/>
  <c r="AP258" i="1"/>
  <c r="AP258" i="3" s="1"/>
  <c r="AP231" i="1"/>
  <c r="AP231" i="3" s="1"/>
  <c r="AP266" i="1"/>
  <c r="AP266" i="3" s="1"/>
  <c r="AP241" i="1"/>
  <c r="AP241" i="3" s="1"/>
  <c r="AP286" i="1"/>
  <c r="AP286" i="3" s="1"/>
  <c r="AQ286" i="3" s="1"/>
  <c r="AP93" i="1"/>
  <c r="AP93" i="3" s="1"/>
  <c r="AP157" i="1"/>
  <c r="AP157" i="3" s="1"/>
  <c r="AP276" i="1"/>
  <c r="AP276" i="3" s="1"/>
  <c r="AP281" i="1"/>
  <c r="AP281" i="3" s="1"/>
  <c r="AQ281" i="3" s="1"/>
  <c r="AP289" i="1"/>
  <c r="AP289" i="3" s="1"/>
  <c r="AP293" i="1"/>
  <c r="AP293" i="3" s="1"/>
  <c r="AQ293" i="3" s="1"/>
  <c r="AP295" i="1"/>
  <c r="AP295" i="3" s="1"/>
  <c r="AQ295" i="3" s="1"/>
  <c r="AP297" i="1"/>
  <c r="AP297" i="3" s="1"/>
  <c r="AQ297" i="3" s="1"/>
  <c r="AP299" i="1"/>
  <c r="AP299" i="3" s="1"/>
  <c r="AP301" i="1"/>
  <c r="AP301" i="3" s="1"/>
  <c r="AQ301" i="3" s="1"/>
  <c r="AP303" i="1"/>
  <c r="AP303" i="3" s="1"/>
  <c r="AP306" i="1"/>
  <c r="AP306" i="3" s="1"/>
  <c r="AQ306" i="3" s="1"/>
  <c r="AP310" i="1"/>
  <c r="AP310" i="3" s="1"/>
  <c r="AP312" i="1"/>
  <c r="AP312" i="3" s="1"/>
  <c r="AP314" i="1"/>
  <c r="AP314" i="3" s="1"/>
  <c r="AP316" i="1"/>
  <c r="AP316" i="3" s="1"/>
  <c r="AP318" i="1"/>
  <c r="AP318" i="3" s="1"/>
  <c r="AP243" i="1"/>
  <c r="AP243" i="3" s="1"/>
  <c r="AP319" i="1"/>
  <c r="AP319" i="3" s="1"/>
  <c r="AP323" i="1"/>
  <c r="AP323" i="3" s="1"/>
  <c r="AQ323" i="3" s="1"/>
  <c r="AP321" i="1"/>
  <c r="AP321" i="3" s="1"/>
  <c r="AP324" i="1"/>
  <c r="AP324" i="3" s="1"/>
  <c r="AP327" i="1"/>
  <c r="AP327" i="3" s="1"/>
  <c r="AP329" i="1"/>
  <c r="AP329" i="3" s="1"/>
  <c r="AP331" i="1"/>
  <c r="AP331" i="3" s="1"/>
  <c r="AP334" i="1"/>
  <c r="AP334" i="3" s="1"/>
  <c r="AP336" i="1"/>
  <c r="AP336" i="3" s="1"/>
  <c r="AP338" i="1"/>
  <c r="AP338" i="3" s="1"/>
  <c r="AQ338" i="3" s="1"/>
  <c r="AP120" i="1"/>
  <c r="AP120" i="3" s="1"/>
  <c r="AP161" i="1"/>
  <c r="AP161" i="3" s="1"/>
  <c r="AP193" i="1"/>
  <c r="AP193" i="3" s="1"/>
  <c r="AP192" i="1"/>
  <c r="AP192" i="3" s="1"/>
  <c r="AP151" i="1"/>
  <c r="AP151" i="3" s="1"/>
  <c r="AP187" i="1"/>
  <c r="AP187" i="3" s="1"/>
  <c r="AP202" i="1"/>
  <c r="AP202" i="3" s="1"/>
  <c r="AP211" i="1"/>
  <c r="AP211" i="3" s="1"/>
  <c r="AQ211" i="3" s="1"/>
  <c r="AP216" i="1"/>
  <c r="AP216" i="3" s="1"/>
  <c r="AP213" i="1"/>
  <c r="AP213" i="3" s="1"/>
  <c r="AQ213" i="3" s="1"/>
  <c r="AP259" i="1"/>
  <c r="AP259" i="3" s="1"/>
  <c r="AP267" i="1"/>
  <c r="AP267" i="3" s="1"/>
  <c r="AP280" i="1"/>
  <c r="AP280" i="3" s="1"/>
  <c r="AQ280" i="3" s="1"/>
  <c r="AP291" i="1"/>
  <c r="AP291" i="3" s="1"/>
  <c r="AP344" i="1"/>
  <c r="AP344" i="3" s="1"/>
  <c r="AP248" i="1"/>
  <c r="AP248" i="3" s="1"/>
  <c r="AQ248" i="3" s="1"/>
  <c r="AP79" i="1"/>
  <c r="AP79" i="3" s="1"/>
  <c r="AP194" i="1"/>
  <c r="AP194" i="3" s="1"/>
  <c r="AQ194" i="3" s="1"/>
  <c r="AP200" i="1"/>
  <c r="AP200" i="3" s="1"/>
  <c r="AP222" i="1"/>
  <c r="AP222" i="3" s="1"/>
  <c r="AP229" i="1"/>
  <c r="AP229" i="3" s="1"/>
  <c r="AP265" i="1"/>
  <c r="AP265" i="3" s="1"/>
  <c r="AQ265" i="3" s="1"/>
  <c r="AP245" i="1"/>
  <c r="AP245" i="3" s="1"/>
  <c r="AP342" i="1"/>
  <c r="AP342" i="3" s="1"/>
  <c r="AP332" i="1"/>
  <c r="AP332" i="3" s="1"/>
  <c r="AP353" i="1"/>
  <c r="AP353" i="3" s="1"/>
  <c r="AP246" i="1"/>
  <c r="AP246" i="3" s="1"/>
  <c r="AP358" i="1"/>
  <c r="AP358" i="3" s="1"/>
  <c r="AQ358" i="3" s="1"/>
  <c r="AP249" i="1"/>
  <c r="AP249" i="3" s="1"/>
  <c r="AP365" i="1"/>
  <c r="AP365" i="3" s="1"/>
  <c r="AP370" i="1"/>
  <c r="AP370" i="3" s="1"/>
  <c r="AP375" i="1"/>
  <c r="AP375" i="3" s="1"/>
  <c r="AP379" i="1"/>
  <c r="AP379" i="3" s="1"/>
  <c r="AP383" i="1"/>
  <c r="AP383" i="3" s="1"/>
  <c r="AP251" i="1"/>
  <c r="AP251" i="3" s="1"/>
  <c r="AP390" i="1"/>
  <c r="AP390" i="3" s="1"/>
  <c r="AP394" i="1"/>
  <c r="AP394" i="3" s="1"/>
  <c r="AP398" i="1"/>
  <c r="AP398" i="3" s="1"/>
  <c r="AP402" i="1"/>
  <c r="AP402" i="3" s="1"/>
  <c r="AP406" i="1"/>
  <c r="AP406" i="3" s="1"/>
  <c r="AP410" i="1"/>
  <c r="AP410" i="3" s="1"/>
  <c r="AP414" i="1"/>
  <c r="AP414" i="3" s="1"/>
  <c r="AP418" i="1"/>
  <c r="AP418" i="3" s="1"/>
  <c r="AP423" i="1"/>
  <c r="AP423" i="3" s="1"/>
  <c r="AP424" i="1"/>
  <c r="AP424" i="3" s="1"/>
  <c r="AP427" i="1"/>
  <c r="AP427" i="3" s="1"/>
  <c r="AP72" i="1"/>
  <c r="AP72" i="3" s="1"/>
  <c r="AP74" i="1"/>
  <c r="AP74" i="3" s="1"/>
  <c r="AP343" i="1"/>
  <c r="AP343" i="3" s="1"/>
  <c r="AP347" i="1"/>
  <c r="AP347" i="3" s="1"/>
  <c r="AP254" i="1"/>
  <c r="AP254" i="3" s="1"/>
  <c r="AP164" i="1"/>
  <c r="AP164" i="3" s="1"/>
  <c r="AQ164" i="3" s="1"/>
  <c r="AP144" i="1"/>
  <c r="AP144" i="3" s="1"/>
  <c r="AP150" i="1"/>
  <c r="AP150" i="3" s="1"/>
  <c r="AQ150" i="3" s="1"/>
  <c r="AP183" i="1"/>
  <c r="AP183" i="3" s="1"/>
  <c r="AP206" i="1"/>
  <c r="AP206" i="3" s="1"/>
  <c r="AQ206" i="3" s="1"/>
  <c r="AP262" i="1"/>
  <c r="AP262" i="3" s="1"/>
  <c r="AP277" i="1"/>
  <c r="AP277" i="3" s="1"/>
  <c r="AP340" i="1"/>
  <c r="AP340" i="3" s="1"/>
  <c r="AP354" i="1"/>
  <c r="AP354" i="3" s="1"/>
  <c r="AP352" i="1"/>
  <c r="AP352" i="3" s="1"/>
  <c r="AP359" i="1"/>
  <c r="AP359" i="3" s="1"/>
  <c r="AP361" i="1"/>
  <c r="AP361" i="3" s="1"/>
  <c r="AP364" i="1"/>
  <c r="AP364" i="3" s="1"/>
  <c r="AQ364" i="3" s="1"/>
  <c r="AP368" i="1"/>
  <c r="AP368" i="3" s="1"/>
  <c r="AQ368" i="3" s="1"/>
  <c r="AP371" i="1"/>
  <c r="AP371" i="3" s="1"/>
  <c r="AP374" i="1"/>
  <c r="AP374" i="3" s="1"/>
  <c r="AQ374" i="3" s="1"/>
  <c r="AP378" i="1"/>
  <c r="AP378" i="3" s="1"/>
  <c r="AQ378" i="3" s="1"/>
  <c r="AP382" i="1"/>
  <c r="AP382" i="3" s="1"/>
  <c r="AQ382" i="3" s="1"/>
  <c r="AP386" i="1"/>
  <c r="AP386" i="3" s="1"/>
  <c r="AQ386" i="3" s="1"/>
  <c r="AP389" i="1"/>
  <c r="AP389" i="3" s="1"/>
  <c r="AP393" i="1"/>
  <c r="AP393" i="3" s="1"/>
  <c r="AP397" i="1"/>
  <c r="AP397" i="3" s="1"/>
  <c r="AP401" i="1"/>
  <c r="AP401" i="3" s="1"/>
  <c r="AP405" i="1"/>
  <c r="AP405" i="3" s="1"/>
  <c r="AP409" i="1"/>
  <c r="AP409" i="3" s="1"/>
  <c r="AP413" i="1"/>
  <c r="AP413" i="3" s="1"/>
  <c r="AO431" i="1"/>
  <c r="AO431" i="3" s="1"/>
  <c r="AO432" i="1"/>
  <c r="AO432" i="3" s="1"/>
  <c r="AO433" i="1"/>
  <c r="AO433" i="3" s="1"/>
  <c r="AQ433" i="3" s="1"/>
  <c r="AO8" i="1"/>
  <c r="AO8" i="3" s="1"/>
  <c r="AO344" i="1"/>
  <c r="AO344" i="3" s="1"/>
  <c r="AQ344" i="3" s="1"/>
  <c r="AO253" i="1"/>
  <c r="AO253" i="3" s="1"/>
  <c r="AO326" i="1"/>
  <c r="AO326" i="3" s="1"/>
  <c r="AO335" i="1"/>
  <c r="AO335" i="3" s="1"/>
  <c r="AO123" i="1"/>
  <c r="AO123" i="3" s="1"/>
  <c r="AQ123" i="3" s="1"/>
  <c r="AO349" i="1"/>
  <c r="AO349" i="3" s="1"/>
  <c r="AQ349" i="3" s="1"/>
  <c r="AO339" i="1"/>
  <c r="AO339" i="3" s="1"/>
  <c r="AQ339" i="3" s="1"/>
  <c r="AO327" i="1"/>
  <c r="AO327" i="3" s="1"/>
  <c r="AQ327" i="3" s="1"/>
  <c r="AO282" i="1"/>
  <c r="AO282" i="3" s="1"/>
  <c r="AO428" i="1"/>
  <c r="AO428" i="3" s="1"/>
  <c r="AO426" i="1"/>
  <c r="AO426" i="3" s="1"/>
  <c r="AO424" i="1"/>
  <c r="AO424" i="3" s="1"/>
  <c r="AO423" i="1"/>
  <c r="AO423" i="3" s="1"/>
  <c r="AQ423" i="3" s="1"/>
  <c r="AO420" i="1"/>
  <c r="AO420" i="3" s="1"/>
  <c r="AO418" i="1"/>
  <c r="AO418" i="3" s="1"/>
  <c r="AO416" i="1"/>
  <c r="AO416" i="3" s="1"/>
  <c r="AO414" i="1"/>
  <c r="AO414" i="3" s="1"/>
  <c r="AO412" i="1"/>
  <c r="AO412" i="3" s="1"/>
  <c r="AO410" i="1"/>
  <c r="AO410" i="3" s="1"/>
  <c r="AO408" i="1"/>
  <c r="AO408" i="3" s="1"/>
  <c r="AO406" i="1"/>
  <c r="AO406" i="3" s="1"/>
  <c r="AO404" i="1"/>
  <c r="AO404" i="3" s="1"/>
  <c r="AO402" i="1"/>
  <c r="AO402" i="3" s="1"/>
  <c r="AO400" i="1"/>
  <c r="AO400" i="3" s="1"/>
  <c r="AO398" i="1"/>
  <c r="AO398" i="3" s="1"/>
  <c r="AO396" i="1"/>
  <c r="AO396" i="3" s="1"/>
  <c r="AO394" i="1"/>
  <c r="AO394" i="3" s="1"/>
  <c r="AO392" i="1"/>
  <c r="AO392" i="3" s="1"/>
  <c r="AO390" i="1"/>
  <c r="AO390" i="3" s="1"/>
  <c r="AO388" i="1"/>
  <c r="AO388" i="3" s="1"/>
  <c r="AO251" i="1"/>
  <c r="AO251" i="3" s="1"/>
  <c r="AQ251" i="3" s="1"/>
  <c r="AO385" i="1"/>
  <c r="AO385" i="3" s="1"/>
  <c r="AO383" i="1"/>
  <c r="AO383" i="3" s="1"/>
  <c r="AQ383" i="3" s="1"/>
  <c r="AO381" i="1"/>
  <c r="AO381" i="3" s="1"/>
  <c r="AO379" i="1"/>
  <c r="AO379" i="3" s="1"/>
  <c r="AQ379" i="3" s="1"/>
  <c r="AO377" i="1"/>
  <c r="AO377" i="3" s="1"/>
  <c r="AO375" i="1"/>
  <c r="AO375" i="3" s="1"/>
  <c r="AQ375" i="3" s="1"/>
  <c r="AO373" i="1"/>
  <c r="AO373" i="3" s="1"/>
  <c r="AO371" i="1"/>
  <c r="AO371" i="3" s="1"/>
  <c r="AQ371" i="3" s="1"/>
  <c r="AO369" i="1"/>
  <c r="AO369" i="3" s="1"/>
  <c r="AO367" i="1"/>
  <c r="AO367" i="3" s="1"/>
  <c r="AO365" i="1"/>
  <c r="AO365" i="3" s="1"/>
  <c r="AO363" i="1"/>
  <c r="AO363" i="3" s="1"/>
  <c r="AQ363" i="3" s="1"/>
  <c r="AO361" i="1"/>
  <c r="AO361" i="3" s="1"/>
  <c r="AQ361" i="3" s="1"/>
  <c r="AO250" i="1"/>
  <c r="AO250" i="3" s="1"/>
  <c r="AO359" i="1"/>
  <c r="AO359" i="3" s="1"/>
  <c r="AO18" i="1"/>
  <c r="AO18" i="3" s="1"/>
  <c r="AO352" i="1"/>
  <c r="AO352" i="3" s="1"/>
  <c r="AO356" i="1"/>
  <c r="AO356" i="3" s="1"/>
  <c r="AO354" i="1"/>
  <c r="AO354" i="3" s="1"/>
  <c r="AO351" i="1"/>
  <c r="AO351" i="3" s="1"/>
  <c r="AQ351" i="3" s="1"/>
  <c r="AO332" i="1"/>
  <c r="AO332" i="3" s="1"/>
  <c r="AO340" i="1"/>
  <c r="AO340" i="3" s="1"/>
  <c r="AO333" i="1"/>
  <c r="AO333" i="3" s="1"/>
  <c r="AQ333" i="3" s="1"/>
  <c r="AO288" i="1"/>
  <c r="AO288" i="3" s="1"/>
  <c r="AQ288" i="3" s="1"/>
  <c r="AO284" i="1"/>
  <c r="AO284" i="3" s="1"/>
  <c r="AO240" i="1"/>
  <c r="AO240" i="3" s="1"/>
  <c r="AQ240" i="3" s="1"/>
  <c r="AO274" i="1"/>
  <c r="AO274" i="3" s="1"/>
  <c r="AQ274" i="3" s="1"/>
  <c r="AO179" i="1"/>
  <c r="AO179" i="3" s="1"/>
  <c r="AO331" i="1"/>
  <c r="AO331" i="3" s="1"/>
  <c r="AQ331" i="3" s="1"/>
  <c r="AO254" i="1"/>
  <c r="AO254" i="3" s="1"/>
  <c r="AO347" i="1"/>
  <c r="AO347" i="3" s="1"/>
  <c r="AO343" i="1"/>
  <c r="AO343" i="3" s="1"/>
  <c r="AO334" i="1"/>
  <c r="AO334" i="3" s="1"/>
  <c r="AO324" i="1"/>
  <c r="AO324" i="3" s="1"/>
  <c r="AO74" i="1"/>
  <c r="AO74" i="3" s="1"/>
  <c r="AO342" i="1"/>
  <c r="AO342" i="3" s="1"/>
  <c r="AO290" i="1"/>
  <c r="AO290" i="3" s="1"/>
  <c r="AQ290" i="3" s="1"/>
  <c r="AO245" i="1"/>
  <c r="AO245" i="3" s="1"/>
  <c r="AQ245" i="3" s="1"/>
  <c r="AO234" i="1"/>
  <c r="AO234" i="3" s="1"/>
  <c r="AO238" i="1"/>
  <c r="AO238" i="3" s="1"/>
  <c r="AO152" i="1"/>
  <c r="AO152" i="3" s="1"/>
  <c r="AO149" i="1"/>
  <c r="AO149" i="3" s="1"/>
  <c r="AQ149" i="3" s="1"/>
  <c r="AO108" i="1"/>
  <c r="AO108" i="3" s="1"/>
  <c r="AO244" i="1"/>
  <c r="AO244" i="3" s="1"/>
  <c r="AQ244" i="3" s="1"/>
  <c r="AO320" i="1"/>
  <c r="AO320" i="3" s="1"/>
  <c r="AO322" i="1"/>
  <c r="AO322" i="3" s="1"/>
  <c r="AQ322" i="3" s="1"/>
  <c r="AO242" i="1"/>
  <c r="AO242" i="3" s="1"/>
  <c r="AO305" i="1"/>
  <c r="AO305" i="3" s="1"/>
  <c r="AQ305" i="3" s="1"/>
  <c r="AO317" i="1"/>
  <c r="AO317" i="3" s="1"/>
  <c r="AO315" i="1"/>
  <c r="AO315" i="3" s="1"/>
  <c r="AO313" i="1"/>
  <c r="AO313" i="3" s="1"/>
  <c r="AO311" i="1"/>
  <c r="AO311" i="3" s="1"/>
  <c r="AQ311" i="3" s="1"/>
  <c r="AO309" i="1"/>
  <c r="AO309" i="3" s="1"/>
  <c r="AO307" i="1"/>
  <c r="AO307" i="3" s="1"/>
  <c r="AQ307" i="3" s="1"/>
  <c r="AO304" i="1"/>
  <c r="AO304" i="3" s="1"/>
  <c r="AO302" i="1"/>
  <c r="AO302" i="3" s="1"/>
  <c r="AQ302" i="3" s="1"/>
  <c r="AO298" i="1"/>
  <c r="AO298" i="3" s="1"/>
  <c r="AQ298" i="3" s="1"/>
  <c r="AO296" i="1"/>
  <c r="AO296" i="3" s="1"/>
  <c r="AO294" i="1"/>
  <c r="AO294" i="3" s="1"/>
  <c r="AO292" i="1"/>
  <c r="AO292" i="3" s="1"/>
  <c r="AO285" i="1"/>
  <c r="AO285" i="3" s="1"/>
  <c r="AQ285" i="3" s="1"/>
  <c r="AO235" i="1"/>
  <c r="AO235" i="3" s="1"/>
  <c r="AO276" i="1"/>
  <c r="AO276" i="3" s="1"/>
  <c r="AQ276" i="3" s="1"/>
  <c r="AO157" i="1"/>
  <c r="AO157" i="3" s="1"/>
  <c r="AQ157" i="3" s="1"/>
  <c r="AO93" i="1"/>
  <c r="AO93" i="3" s="1"/>
  <c r="AO278" i="1"/>
  <c r="AO278" i="3" s="1"/>
  <c r="AO271" i="1"/>
  <c r="AO271" i="3" s="1"/>
  <c r="AO266" i="1"/>
  <c r="AO266" i="3" s="1"/>
  <c r="AQ266" i="3" s="1"/>
  <c r="AO264" i="1"/>
  <c r="AO264" i="3" s="1"/>
  <c r="AO231" i="1"/>
  <c r="AO231" i="3" s="1"/>
  <c r="AQ231" i="3" s="1"/>
  <c r="AO261" i="1"/>
  <c r="AO261" i="3" s="1"/>
  <c r="AO258" i="1"/>
  <c r="AO258" i="3" s="1"/>
  <c r="AO223" i="1"/>
  <c r="AO223" i="3" s="1"/>
  <c r="AO228" i="1"/>
  <c r="AO228" i="3" s="1"/>
  <c r="AQ228" i="3" s="1"/>
  <c r="AO221" i="1"/>
  <c r="AO221" i="3" s="1"/>
  <c r="AQ221" i="3" s="1"/>
  <c r="AO230" i="1"/>
  <c r="AO230" i="3" s="1"/>
  <c r="AQ230" i="3" s="1"/>
  <c r="AO214" i="1"/>
  <c r="AO214" i="3" s="1"/>
  <c r="AO227" i="1"/>
  <c r="AO227" i="3" s="1"/>
  <c r="AO220" i="1"/>
  <c r="AO220" i="3" s="1"/>
  <c r="AQ220" i="3" s="1"/>
  <c r="AO226" i="1"/>
  <c r="AO226" i="3" s="1"/>
  <c r="AQ226" i="3" s="1"/>
  <c r="AO217" i="1"/>
  <c r="AO217" i="3" s="1"/>
  <c r="AO218" i="1"/>
  <c r="AO218" i="3" s="1"/>
  <c r="AQ218" i="3" s="1"/>
  <c r="AO255" i="1"/>
  <c r="AO255" i="3" s="1"/>
  <c r="AO210" i="1"/>
  <c r="AO210" i="3" s="1"/>
  <c r="AQ210" i="3" s="1"/>
  <c r="AO208" i="1"/>
  <c r="AO208" i="3" s="1"/>
  <c r="AO205" i="1"/>
  <c r="AO205" i="3" s="1"/>
  <c r="AQ205" i="3" s="1"/>
  <c r="AO203" i="1"/>
  <c r="AO203" i="3" s="1"/>
  <c r="AQ203" i="3" s="1"/>
  <c r="AO201" i="1"/>
  <c r="AO201" i="3" s="1"/>
  <c r="AQ201" i="3" s="1"/>
  <c r="AO189" i="1"/>
  <c r="AO189" i="3" s="1"/>
  <c r="AO178" i="1"/>
  <c r="AO178" i="3" s="1"/>
  <c r="AQ178" i="3" s="1"/>
  <c r="AO196" i="1"/>
  <c r="AO196" i="3" s="1"/>
  <c r="AO185" i="1"/>
  <c r="AO185" i="3" s="1"/>
  <c r="AO181" i="1"/>
  <c r="AO181" i="3" s="1"/>
  <c r="AO170" i="1"/>
  <c r="AO170" i="3" s="1"/>
  <c r="AQ170" i="3" s="1"/>
  <c r="AO153" i="1"/>
  <c r="AO153" i="3" s="1"/>
  <c r="AO146" i="1"/>
  <c r="AO146" i="3" s="1"/>
  <c r="AQ146" i="3" s="1"/>
  <c r="AO176" i="1"/>
  <c r="AO176" i="3" s="1"/>
  <c r="AO172" i="1"/>
  <c r="AO172" i="3" s="1"/>
  <c r="AQ172" i="3" s="1"/>
  <c r="AO143" i="1"/>
  <c r="AO143" i="3" s="1"/>
  <c r="AO191" i="1"/>
  <c r="AO191" i="3" s="1"/>
  <c r="AO168" i="1"/>
  <c r="AO168" i="3" s="1"/>
  <c r="AO145" i="1"/>
  <c r="AO145" i="3" s="1"/>
  <c r="AQ145" i="3" s="1"/>
  <c r="AO166" i="1"/>
  <c r="AO166" i="3" s="1"/>
  <c r="AO171" i="1"/>
  <c r="AO171" i="3" s="1"/>
  <c r="AQ171" i="3" s="1"/>
  <c r="AO160" i="1"/>
  <c r="AO160" i="3" s="1"/>
  <c r="AO165" i="1"/>
  <c r="AO165" i="3" s="1"/>
  <c r="AQ165" i="3" s="1"/>
  <c r="AO162" i="1"/>
  <c r="AO162" i="3" s="1"/>
  <c r="AO199" i="1"/>
  <c r="AO199" i="3" s="1"/>
  <c r="AQ199" i="3" s="1"/>
  <c r="AO138" i="1"/>
  <c r="AO138" i="3" s="1"/>
  <c r="AO101" i="1"/>
  <c r="AO101" i="3" s="1"/>
  <c r="AQ101" i="3" s="1"/>
  <c r="AO73" i="1"/>
  <c r="AO73" i="3" s="1"/>
  <c r="AQ73" i="3" s="1"/>
  <c r="AO279" i="1"/>
  <c r="AO279" i="3" s="1"/>
  <c r="AQ279" i="3" s="1"/>
  <c r="AO272" i="1"/>
  <c r="AO272" i="3" s="1"/>
  <c r="AO268" i="1"/>
  <c r="AO268" i="3" s="1"/>
  <c r="AQ268" i="3" s="1"/>
  <c r="AO156" i="1"/>
  <c r="AO156" i="3" s="1"/>
  <c r="AQ156" i="3" s="1"/>
  <c r="AO421" i="1"/>
  <c r="AO421" i="3" s="1"/>
  <c r="AQ421" i="3" s="1"/>
  <c r="AO186" i="1"/>
  <c r="AO186" i="3" s="1"/>
  <c r="AQ186" i="3" s="1"/>
  <c r="AO184" i="1"/>
  <c r="AO184" i="3" s="1"/>
  <c r="AQ184" i="3" s="1"/>
  <c r="AO134" i="1"/>
  <c r="AO134" i="3" s="1"/>
  <c r="AO111" i="1"/>
  <c r="AO111" i="3" s="1"/>
  <c r="AQ111" i="3" s="1"/>
  <c r="AO132" i="1"/>
  <c r="AO132" i="3" s="1"/>
  <c r="AQ132" i="3" s="1"/>
  <c r="AO118" i="1"/>
  <c r="AO118" i="3" s="1"/>
  <c r="AQ118" i="3" s="1"/>
  <c r="AO121" i="1"/>
  <c r="AO121" i="3" s="1"/>
  <c r="AO119" i="1"/>
  <c r="AO119" i="3" s="1"/>
  <c r="AQ119" i="3" s="1"/>
  <c r="AO128" i="1"/>
  <c r="AO128" i="3" s="1"/>
  <c r="AQ128" i="3" s="1"/>
  <c r="AO100" i="1"/>
  <c r="AO100" i="3" s="1"/>
  <c r="AO92" i="1"/>
  <c r="AO92" i="3" s="1"/>
  <c r="AQ92" i="3" s="1"/>
  <c r="AO38" i="1"/>
  <c r="AO38" i="3" s="1"/>
  <c r="AO48" i="1"/>
  <c r="AO48" i="3" s="1"/>
  <c r="AO188" i="1"/>
  <c r="AO188" i="3" s="1"/>
  <c r="AO155" i="1"/>
  <c r="AO155" i="3" s="1"/>
  <c r="AO142" i="1"/>
  <c r="AO142" i="3" s="1"/>
  <c r="AQ142" i="3" s="1"/>
  <c r="AO124" i="1"/>
  <c r="AO124" i="3" s="1"/>
  <c r="AO85" i="1"/>
  <c r="AO85" i="3" s="1"/>
  <c r="AQ85" i="3" s="1"/>
  <c r="AO75" i="1"/>
  <c r="AO75" i="3" s="1"/>
  <c r="AO87" i="1"/>
  <c r="AO87" i="3" s="1"/>
  <c r="AO112" i="1"/>
  <c r="AO112" i="3" s="1"/>
  <c r="AQ112" i="3" s="1"/>
  <c r="AO141" i="1"/>
  <c r="AO141" i="3" s="1"/>
  <c r="AQ141" i="3" s="1"/>
  <c r="AO133" i="1"/>
  <c r="AO133" i="3" s="1"/>
  <c r="AQ133" i="3" s="1"/>
  <c r="AO109" i="1"/>
  <c r="AO109" i="3" s="1"/>
  <c r="AQ109" i="3" s="1"/>
  <c r="AO103" i="1"/>
  <c r="AO103" i="3" s="1"/>
  <c r="AO99" i="1"/>
  <c r="AO99" i="3" s="1"/>
  <c r="AQ99" i="3" s="1"/>
  <c r="AO95" i="1"/>
  <c r="AO95" i="3" s="1"/>
  <c r="AO83" i="1"/>
  <c r="AO83" i="3" s="1"/>
  <c r="AQ83" i="3" s="1"/>
  <c r="AO89" i="1"/>
  <c r="AO89" i="3" s="1"/>
  <c r="AQ89" i="3" s="1"/>
  <c r="AO61" i="1"/>
  <c r="AO61" i="3" s="1"/>
  <c r="AQ61" i="3" s="1"/>
  <c r="AO113" i="1"/>
  <c r="AO113" i="3" s="1"/>
  <c r="AO110" i="1"/>
  <c r="AO110" i="3" s="1"/>
  <c r="AQ110" i="3" s="1"/>
  <c r="AO96" i="1"/>
  <c r="AO96" i="3" s="1"/>
  <c r="AO90" i="1"/>
  <c r="AO90" i="3" s="1"/>
  <c r="AO84" i="1"/>
  <c r="AO84" i="3" s="1"/>
  <c r="AO55" i="1"/>
  <c r="AO55" i="3" s="1"/>
  <c r="AQ55" i="3" s="1"/>
  <c r="AO40" i="1"/>
  <c r="AO40" i="3" s="1"/>
  <c r="AO43" i="1"/>
  <c r="AO43" i="3" s="1"/>
  <c r="AO41" i="1"/>
  <c r="AO41" i="3" s="1"/>
  <c r="AQ41" i="3" s="1"/>
  <c r="AO58" i="1"/>
  <c r="AO58" i="3" s="1"/>
  <c r="AO10" i="1"/>
  <c r="AO10" i="3" s="1"/>
  <c r="AO17" i="1"/>
  <c r="AO17" i="3" s="1"/>
  <c r="AQ17" i="3" s="1"/>
  <c r="AO63" i="1"/>
  <c r="AO63" i="3" s="1"/>
  <c r="AO37" i="1"/>
  <c r="AO37" i="3" s="1"/>
  <c r="AQ37" i="3" s="1"/>
  <c r="AO52" i="1"/>
  <c r="AO52" i="3" s="1"/>
  <c r="AO31" i="1"/>
  <c r="AO31" i="3" s="1"/>
  <c r="AO42" i="1"/>
  <c r="AO42" i="3" s="1"/>
  <c r="AQ42" i="3" s="1"/>
  <c r="AO66" i="1"/>
  <c r="AO66" i="3" s="1"/>
  <c r="AQ66" i="3" s="1"/>
  <c r="AO70" i="1"/>
  <c r="AO70" i="3" s="1"/>
  <c r="AQ70" i="3" s="1"/>
  <c r="AO46" i="1"/>
  <c r="AO46" i="3" s="1"/>
  <c r="AQ46" i="3" s="1"/>
  <c r="AO49" i="1"/>
  <c r="AO49" i="3" s="1"/>
  <c r="AQ49" i="3" s="1"/>
  <c r="AO32" i="1"/>
  <c r="AO32" i="3" s="1"/>
  <c r="AQ32" i="3" s="1"/>
  <c r="AO65" i="1"/>
  <c r="AO65" i="3" s="1"/>
  <c r="AQ65" i="3" s="1"/>
  <c r="AO28" i="1"/>
  <c r="AO28" i="3" s="1"/>
  <c r="AO34" i="1"/>
  <c r="AO34" i="3" s="1"/>
  <c r="AO21" i="1"/>
  <c r="AO21" i="3" s="1"/>
  <c r="AO67" i="1"/>
  <c r="AO67" i="3" s="1"/>
  <c r="AO33" i="1"/>
  <c r="AO33" i="3" s="1"/>
  <c r="AQ33" i="3" s="1"/>
  <c r="AO24" i="1"/>
  <c r="AO24" i="3" s="1"/>
  <c r="AO27" i="1"/>
  <c r="AO27" i="3" s="1"/>
  <c r="AQ27" i="3" s="1"/>
  <c r="AO7" i="1"/>
  <c r="AO7" i="3" s="1"/>
  <c r="AO12" i="1"/>
  <c r="AO12" i="3" s="1"/>
  <c r="AO6" i="1"/>
  <c r="AO6" i="3" s="1"/>
  <c r="AO25" i="1"/>
  <c r="AO25" i="3" s="1"/>
  <c r="AQ25" i="3" s="1"/>
  <c r="AP282" i="1"/>
  <c r="AP282" i="3" s="1"/>
  <c r="AP325" i="1"/>
  <c r="AP325" i="3" s="1"/>
  <c r="AP287" i="1"/>
  <c r="AP287" i="3" s="1"/>
  <c r="AP428" i="1"/>
  <c r="AP428" i="3" s="1"/>
  <c r="AQ428" i="3" s="1"/>
  <c r="AP422" i="1"/>
  <c r="AP422" i="3" s="1"/>
  <c r="AQ422" i="3" s="1"/>
  <c r="AP417" i="1"/>
  <c r="AP417" i="3" s="1"/>
  <c r="AP411" i="1"/>
  <c r="AP411" i="3" s="1"/>
  <c r="AP403" i="1"/>
  <c r="AP403" i="3" s="1"/>
  <c r="AP395" i="1"/>
  <c r="AP395" i="3" s="1"/>
  <c r="AP387" i="1"/>
  <c r="AP387" i="3" s="1"/>
  <c r="AP380" i="1"/>
  <c r="AP380" i="3" s="1"/>
  <c r="AQ380" i="3" s="1"/>
  <c r="AP373" i="1"/>
  <c r="AP373" i="3" s="1"/>
  <c r="AP366" i="1"/>
  <c r="AP366" i="3" s="1"/>
  <c r="AQ366" i="3" s="1"/>
  <c r="AP250" i="1"/>
  <c r="AP250" i="3" s="1"/>
  <c r="AQ250" i="3" s="1"/>
  <c r="AP356" i="1"/>
  <c r="AP356" i="3" s="1"/>
  <c r="AP234" i="1"/>
  <c r="AP234" i="3" s="1"/>
  <c r="AQ234" i="3" s="1"/>
  <c r="AP224" i="1"/>
  <c r="AP224" i="3" s="1"/>
  <c r="AP154" i="1"/>
  <c r="AP154" i="3" s="1"/>
  <c r="AP163" i="1"/>
  <c r="AP163" i="3" s="1"/>
  <c r="AP348" i="1"/>
  <c r="AP348" i="3" s="1"/>
  <c r="AQ348" i="3" s="1"/>
  <c r="AP195" i="1"/>
  <c r="AP195" i="3" s="1"/>
  <c r="AP429" i="1"/>
  <c r="AP429" i="3" s="1"/>
  <c r="AQ429" i="3" s="1"/>
  <c r="AP252" i="1"/>
  <c r="AP252" i="3" s="1"/>
  <c r="AP416" i="1"/>
  <c r="AP416" i="3" s="1"/>
  <c r="AQ416" i="3" s="1"/>
  <c r="AP408" i="1"/>
  <c r="AP408" i="3" s="1"/>
  <c r="AQ408" i="3" s="1"/>
  <c r="AP400" i="1"/>
  <c r="AP400" i="3" s="1"/>
  <c r="AQ400" i="3" s="1"/>
  <c r="AP392" i="1"/>
  <c r="AP392" i="3" s="1"/>
  <c r="AQ392" i="3" s="1"/>
  <c r="AP385" i="1"/>
  <c r="AP385" i="3" s="1"/>
  <c r="AP377" i="1"/>
  <c r="AP377" i="3" s="1"/>
  <c r="AP367" i="1"/>
  <c r="AP367" i="3" s="1"/>
  <c r="AP360" i="1"/>
  <c r="AP360" i="3" s="1"/>
  <c r="AQ360" i="3" s="1"/>
  <c r="AP355" i="1"/>
  <c r="AP355" i="3" s="1"/>
  <c r="AP345" i="1"/>
  <c r="AP345" i="3" s="1"/>
  <c r="AP236" i="1"/>
  <c r="AP236" i="3" s="1"/>
  <c r="AP225" i="1"/>
  <c r="AP225" i="3" s="1"/>
  <c r="AP167" i="1"/>
  <c r="AP167" i="3" s="1"/>
  <c r="AP253" i="1"/>
  <c r="AP253" i="3" s="1"/>
  <c r="AP341" i="1"/>
  <c r="AP341" i="3" s="1"/>
  <c r="AP239" i="1"/>
  <c r="AP239" i="3" s="1"/>
  <c r="AP219" i="1"/>
  <c r="AP219" i="3" s="1"/>
  <c r="AQ219" i="3" s="1"/>
  <c r="AP215" i="1"/>
  <c r="AP215" i="3" s="1"/>
  <c r="AQ215" i="3" s="1"/>
  <c r="AP158" i="1"/>
  <c r="AP158" i="3" s="1"/>
  <c r="AP174" i="1"/>
  <c r="AP174" i="3" s="1"/>
  <c r="AP159" i="1"/>
  <c r="AP159" i="3" s="1"/>
  <c r="AQ159" i="3" s="1"/>
  <c r="AP104" i="1"/>
  <c r="AP104" i="3" s="1"/>
  <c r="AP335" i="1"/>
  <c r="AP335" i="3" s="1"/>
  <c r="AP330" i="1"/>
  <c r="AP330" i="3" s="1"/>
  <c r="AQ330" i="3" s="1"/>
  <c r="AP326" i="1"/>
  <c r="AP326" i="3" s="1"/>
  <c r="AQ326" i="3" s="1"/>
  <c r="AP320" i="1"/>
  <c r="AP320" i="3" s="1"/>
  <c r="AP242" i="1"/>
  <c r="AP242" i="3" s="1"/>
  <c r="AP317" i="1"/>
  <c r="AP317" i="3" s="1"/>
  <c r="AP313" i="1"/>
  <c r="AP313" i="3" s="1"/>
  <c r="AQ313" i="3" s="1"/>
  <c r="AP309" i="1"/>
  <c r="AP309" i="3" s="1"/>
  <c r="AP304" i="1"/>
  <c r="AP304" i="3" s="1"/>
  <c r="AP296" i="1"/>
  <c r="AP296" i="3" s="1"/>
  <c r="AP292" i="1"/>
  <c r="AP292" i="3" s="1"/>
  <c r="AP233" i="1"/>
  <c r="AP233" i="3" s="1"/>
  <c r="AP140" i="1"/>
  <c r="AP140" i="3" s="1"/>
  <c r="AP284" i="1"/>
  <c r="AP284" i="3" s="1"/>
  <c r="AP264" i="1"/>
  <c r="AP264" i="3" s="1"/>
  <c r="AP223" i="1"/>
  <c r="AP223" i="3" s="1"/>
  <c r="AP214" i="1"/>
  <c r="AP214" i="3" s="1"/>
  <c r="AP217" i="1"/>
  <c r="AP217" i="3" s="1"/>
  <c r="AQ217" i="3" s="1"/>
  <c r="AP208" i="1"/>
  <c r="AP208" i="3" s="1"/>
  <c r="AQ208" i="3" s="1"/>
  <c r="AP189" i="1"/>
  <c r="AP189" i="3" s="1"/>
  <c r="AP181" i="1"/>
  <c r="AP181" i="3" s="1"/>
  <c r="AP176" i="1"/>
  <c r="AP176" i="3" s="1"/>
  <c r="AP168" i="1"/>
  <c r="AP168" i="3" s="1"/>
  <c r="AP160" i="1"/>
  <c r="AP160" i="3" s="1"/>
  <c r="AP115" i="1"/>
  <c r="AP115" i="3" s="1"/>
  <c r="AP232" i="1"/>
  <c r="AP232" i="3" s="1"/>
  <c r="AP238" i="1"/>
  <c r="AP238" i="3" s="1"/>
  <c r="AP173" i="1"/>
  <c r="AP173" i="3" s="1"/>
  <c r="AQ173" i="3" s="1"/>
  <c r="AP125" i="1"/>
  <c r="AP125" i="3" s="1"/>
  <c r="AP155" i="1"/>
  <c r="AP155" i="3" s="1"/>
  <c r="AQ155" i="3" s="1"/>
  <c r="AP75" i="1"/>
  <c r="AP75" i="3" s="1"/>
  <c r="AP138" i="1"/>
  <c r="AP138" i="3" s="1"/>
  <c r="AP95" i="1"/>
  <c r="AP95" i="3" s="1"/>
  <c r="AP96" i="1"/>
  <c r="AP96" i="3" s="1"/>
  <c r="AP40" i="1"/>
  <c r="AP40" i="3" s="1"/>
  <c r="AP100" i="1"/>
  <c r="AP100" i="3" s="1"/>
  <c r="AP81" i="1"/>
  <c r="AP81" i="3" s="1"/>
  <c r="AP63" i="1"/>
  <c r="AP63" i="3" s="1"/>
  <c r="AP38" i="1"/>
  <c r="AP38" i="3" s="1"/>
  <c r="AP67" i="1"/>
  <c r="AP67" i="3" s="1"/>
  <c r="AP20" i="1"/>
  <c r="AP20" i="3" s="1"/>
  <c r="AQ20" i="3" s="1"/>
  <c r="AP7" i="1"/>
  <c r="AP7" i="3" s="1"/>
  <c r="AP36" i="1"/>
  <c r="AP36" i="3" s="1"/>
  <c r="AP21" i="1"/>
  <c r="AP21" i="3" s="1"/>
  <c r="AR13" i="1"/>
  <c r="AR13" i="3" s="1"/>
  <c r="AQ12" i="1"/>
  <c r="AM105" i="1"/>
  <c r="AM105" i="3" s="1"/>
  <c r="AM413" i="1"/>
  <c r="AM413" i="3" s="1"/>
  <c r="AR8" i="1"/>
  <c r="AR8" i="3" s="1"/>
  <c r="E122" i="1"/>
  <c r="E122" i="3" s="1"/>
  <c r="AJ25" i="1"/>
  <c r="AJ25" i="3" s="1"/>
  <c r="U5" i="1"/>
  <c r="U5" i="3" s="1"/>
  <c r="AC6" i="1"/>
  <c r="AC6" i="3" s="1"/>
  <c r="AC10" i="1"/>
  <c r="AC10" i="3" s="1"/>
  <c r="AC14" i="1"/>
  <c r="AC14" i="3" s="1"/>
  <c r="AC18" i="1"/>
  <c r="AC18" i="3" s="1"/>
  <c r="AC22" i="1"/>
  <c r="AC22" i="3" s="1"/>
  <c r="AC9" i="1"/>
  <c r="AC9" i="3" s="1"/>
  <c r="AC17" i="1"/>
  <c r="AC17" i="3" s="1"/>
  <c r="AC25" i="1"/>
  <c r="AC25" i="3" s="1"/>
  <c r="AC29" i="1"/>
  <c r="AC29" i="3" s="1"/>
  <c r="AC33" i="1"/>
  <c r="AC33" i="3" s="1"/>
  <c r="AC37" i="1"/>
  <c r="AC37" i="3" s="1"/>
  <c r="AC41" i="1"/>
  <c r="AC41" i="3" s="1"/>
  <c r="AC45" i="1"/>
  <c r="AC45" i="3" s="1"/>
  <c r="AC49" i="1"/>
  <c r="AC49" i="3" s="1"/>
  <c r="AC53" i="1"/>
  <c r="AC53" i="3" s="1"/>
  <c r="AC57" i="1"/>
  <c r="AC57" i="3" s="1"/>
  <c r="AC61" i="1"/>
  <c r="AC61" i="3" s="1"/>
  <c r="AC65" i="1"/>
  <c r="AC65" i="3" s="1"/>
  <c r="AC69" i="1"/>
  <c r="AC69" i="3" s="1"/>
  <c r="AC73" i="1"/>
  <c r="AC73" i="3" s="1"/>
  <c r="AC77" i="1"/>
  <c r="AC77" i="3" s="1"/>
  <c r="AC81" i="1"/>
  <c r="AC81" i="3" s="1"/>
  <c r="AC85" i="1"/>
  <c r="AC85" i="3" s="1"/>
  <c r="AC89" i="1"/>
  <c r="AC89" i="3" s="1"/>
  <c r="AC93" i="1"/>
  <c r="AC93" i="3" s="1"/>
  <c r="AC97" i="1"/>
  <c r="AC97" i="3" s="1"/>
  <c r="AC101" i="1"/>
  <c r="AC101" i="3" s="1"/>
  <c r="AC105" i="1"/>
  <c r="AC105" i="3" s="1"/>
  <c r="AC109" i="1"/>
  <c r="AC109" i="3" s="1"/>
  <c r="AC113" i="1"/>
  <c r="AC113" i="3" s="1"/>
  <c r="AC117" i="1"/>
  <c r="AC117" i="3" s="1"/>
  <c r="AC121" i="1"/>
  <c r="AC121" i="3" s="1"/>
  <c r="AC125" i="1"/>
  <c r="AC125" i="3" s="1"/>
  <c r="AC129" i="1"/>
  <c r="AC129" i="3" s="1"/>
  <c r="AC133" i="1"/>
  <c r="AC133" i="3" s="1"/>
  <c r="AC137" i="1"/>
  <c r="AC137" i="3" s="1"/>
  <c r="AC141" i="1"/>
  <c r="AC141" i="3" s="1"/>
  <c r="AC145" i="1"/>
  <c r="AC145" i="3" s="1"/>
  <c r="AC149" i="1"/>
  <c r="AC149" i="3" s="1"/>
  <c r="AC153" i="1"/>
  <c r="AC153" i="3" s="1"/>
  <c r="AC157" i="1"/>
  <c r="AC157" i="3" s="1"/>
  <c r="AC161" i="1"/>
  <c r="AC161" i="3" s="1"/>
  <c r="AC165" i="1"/>
  <c r="AC165" i="3" s="1"/>
  <c r="AC169" i="1"/>
  <c r="AC169" i="3" s="1"/>
  <c r="AC173" i="1"/>
  <c r="AC173" i="3" s="1"/>
  <c r="AC177" i="1"/>
  <c r="AC177" i="3" s="1"/>
  <c r="AC181" i="1"/>
  <c r="AC181" i="3" s="1"/>
  <c r="AC185" i="1"/>
  <c r="AC185" i="3" s="1"/>
  <c r="AC189" i="1"/>
  <c r="AC189" i="3" s="1"/>
  <c r="AC193" i="1"/>
  <c r="AC193" i="3" s="1"/>
  <c r="AC197" i="1"/>
  <c r="AC197" i="3" s="1"/>
  <c r="AC201" i="1"/>
  <c r="AC201" i="3" s="1"/>
  <c r="AC205" i="1"/>
  <c r="AC205" i="3" s="1"/>
  <c r="AC209" i="1"/>
  <c r="AC209" i="3" s="1"/>
  <c r="AC213" i="1"/>
  <c r="AC213" i="3" s="1"/>
  <c r="AC217" i="1"/>
  <c r="AC217" i="3" s="1"/>
  <c r="AC221" i="1"/>
  <c r="AC221" i="3" s="1"/>
  <c r="AC225" i="1"/>
  <c r="AC225" i="3" s="1"/>
  <c r="AC229" i="1"/>
  <c r="AC229" i="3" s="1"/>
  <c r="AC233" i="1"/>
  <c r="AC233" i="3" s="1"/>
  <c r="AC237" i="1"/>
  <c r="AC237" i="3" s="1"/>
  <c r="AC241" i="1"/>
  <c r="AC241" i="3" s="1"/>
  <c r="AC245" i="1"/>
  <c r="AC245" i="3" s="1"/>
  <c r="AC249" i="1"/>
  <c r="AC249" i="3" s="1"/>
  <c r="AC253" i="1"/>
  <c r="AC253" i="3" s="1"/>
  <c r="AC257" i="1"/>
  <c r="AC257" i="3" s="1"/>
  <c r="AC261" i="1"/>
  <c r="AC261" i="3" s="1"/>
  <c r="AC265" i="1"/>
  <c r="AC265" i="3" s="1"/>
  <c r="AC269" i="1"/>
  <c r="AC269" i="3" s="1"/>
  <c r="AC273" i="1"/>
  <c r="AC273" i="3" s="1"/>
  <c r="AC277" i="1"/>
  <c r="AC277" i="3" s="1"/>
  <c r="AC281" i="1"/>
  <c r="AC281" i="3" s="1"/>
  <c r="AC285" i="1"/>
  <c r="AC285" i="3" s="1"/>
  <c r="AC289" i="1"/>
  <c r="AC289" i="3" s="1"/>
  <c r="AC293" i="1"/>
  <c r="AC293" i="3" s="1"/>
  <c r="AC297" i="1"/>
  <c r="AC297" i="3" s="1"/>
  <c r="AC301" i="1"/>
  <c r="AC301" i="3" s="1"/>
  <c r="AC305" i="1"/>
  <c r="AC305" i="3" s="1"/>
  <c r="AC309" i="1"/>
  <c r="AC309" i="3" s="1"/>
  <c r="AC313" i="1"/>
  <c r="AC313" i="3" s="1"/>
  <c r="AC317" i="1"/>
  <c r="AC317" i="3" s="1"/>
  <c r="AC321" i="1"/>
  <c r="AC321" i="3" s="1"/>
  <c r="AC325" i="1"/>
  <c r="AC325" i="3" s="1"/>
  <c r="AC329" i="1"/>
  <c r="AC329" i="3" s="1"/>
  <c r="AC333" i="1"/>
  <c r="AC333" i="3" s="1"/>
  <c r="AC337" i="1"/>
  <c r="AC337" i="3" s="1"/>
  <c r="AC341" i="1"/>
  <c r="AC341" i="3" s="1"/>
  <c r="AC345" i="1"/>
  <c r="AC345" i="3" s="1"/>
  <c r="AC349" i="1"/>
  <c r="AC349" i="3" s="1"/>
  <c r="AC353" i="1"/>
  <c r="AC353" i="3" s="1"/>
  <c r="AC357" i="1"/>
  <c r="AC357" i="3" s="1"/>
  <c r="AC361" i="1"/>
  <c r="AC361" i="3" s="1"/>
  <c r="AC365" i="1"/>
  <c r="AC365" i="3" s="1"/>
  <c r="AC369" i="1"/>
  <c r="AC369" i="3" s="1"/>
  <c r="AC373" i="1"/>
  <c r="AC373" i="3" s="1"/>
  <c r="AC377" i="1"/>
  <c r="AC377" i="3" s="1"/>
  <c r="AC381" i="1"/>
  <c r="AC381" i="3" s="1"/>
  <c r="AC385" i="1"/>
  <c r="AC385" i="3" s="1"/>
  <c r="AC389" i="1"/>
  <c r="AC389" i="3" s="1"/>
  <c r="AC393" i="1"/>
  <c r="AC393" i="3" s="1"/>
  <c r="AC397" i="1"/>
  <c r="AC397" i="3" s="1"/>
  <c r="AC401" i="1"/>
  <c r="AC401" i="3" s="1"/>
  <c r="AC405" i="1"/>
  <c r="AC405" i="3" s="1"/>
  <c r="AC409" i="1"/>
  <c r="AC409" i="3" s="1"/>
  <c r="AC413" i="1"/>
  <c r="AC413" i="3" s="1"/>
  <c r="AC417" i="1"/>
  <c r="AC417" i="3" s="1"/>
  <c r="AC421" i="1"/>
  <c r="AC421" i="3" s="1"/>
  <c r="AC425" i="1"/>
  <c r="AC425" i="3" s="1"/>
  <c r="AC429" i="1"/>
  <c r="AC429" i="3" s="1"/>
  <c r="AC433" i="1"/>
  <c r="AC433" i="3" s="1"/>
  <c r="AC11" i="1"/>
  <c r="AC11" i="3" s="1"/>
  <c r="AC19" i="1"/>
  <c r="AC19" i="3" s="1"/>
  <c r="AC26" i="1"/>
  <c r="AC26" i="3" s="1"/>
  <c r="AC30" i="1"/>
  <c r="AC30" i="3" s="1"/>
  <c r="AC34" i="1"/>
  <c r="AC34" i="3" s="1"/>
  <c r="AC38" i="1"/>
  <c r="AC38" i="3" s="1"/>
  <c r="AC42" i="1"/>
  <c r="AC42" i="3" s="1"/>
  <c r="AC46" i="1"/>
  <c r="AC46" i="3" s="1"/>
  <c r="AC50" i="1"/>
  <c r="AC50" i="3" s="1"/>
  <c r="AC54" i="1"/>
  <c r="AC54" i="3" s="1"/>
  <c r="AC58" i="1"/>
  <c r="AC58" i="3" s="1"/>
  <c r="AC62" i="1"/>
  <c r="AC62" i="3" s="1"/>
  <c r="AC66" i="1"/>
  <c r="AC66" i="3" s="1"/>
  <c r="AC70" i="1"/>
  <c r="AC70" i="3" s="1"/>
  <c r="AC74" i="1"/>
  <c r="AC74" i="3" s="1"/>
  <c r="AC78" i="1"/>
  <c r="AC78" i="3" s="1"/>
  <c r="AC82" i="1"/>
  <c r="AC82" i="3" s="1"/>
  <c r="AC86" i="1"/>
  <c r="AC86" i="3" s="1"/>
  <c r="AC90" i="1"/>
  <c r="AC90" i="3" s="1"/>
  <c r="AC94" i="1"/>
  <c r="AC94" i="3" s="1"/>
  <c r="AC98" i="1"/>
  <c r="AC98" i="3" s="1"/>
  <c r="AC102" i="1"/>
  <c r="AC102" i="3" s="1"/>
  <c r="AC106" i="1"/>
  <c r="AC106" i="3" s="1"/>
  <c r="AC110" i="1"/>
  <c r="AC110" i="3" s="1"/>
  <c r="AC114" i="1"/>
  <c r="AC114" i="3" s="1"/>
  <c r="AC118" i="1"/>
  <c r="AC118" i="3" s="1"/>
  <c r="AC122" i="1"/>
  <c r="AC122" i="3" s="1"/>
  <c r="AC126" i="1"/>
  <c r="AC126" i="3" s="1"/>
  <c r="AC130" i="1"/>
  <c r="AC130" i="3" s="1"/>
  <c r="AC134" i="1"/>
  <c r="AC134" i="3" s="1"/>
  <c r="AC138" i="1"/>
  <c r="AC138" i="3" s="1"/>
  <c r="AC142" i="1"/>
  <c r="AC142" i="3" s="1"/>
  <c r="AC146" i="1"/>
  <c r="AC146" i="3" s="1"/>
  <c r="AC150" i="1"/>
  <c r="AC150" i="3" s="1"/>
  <c r="AC154" i="1"/>
  <c r="AC154" i="3" s="1"/>
  <c r="AC158" i="1"/>
  <c r="AC158" i="3" s="1"/>
  <c r="AC162" i="1"/>
  <c r="AC162" i="3" s="1"/>
  <c r="AC166" i="1"/>
  <c r="AC166" i="3" s="1"/>
  <c r="AC170" i="1"/>
  <c r="AC170" i="3" s="1"/>
  <c r="AC174" i="1"/>
  <c r="AC174" i="3" s="1"/>
  <c r="AC178" i="1"/>
  <c r="AC178" i="3" s="1"/>
  <c r="AC182" i="1"/>
  <c r="AC182" i="3" s="1"/>
  <c r="AC186" i="1"/>
  <c r="AC186" i="3" s="1"/>
  <c r="AC190" i="1"/>
  <c r="AC190" i="3" s="1"/>
  <c r="AC194" i="1"/>
  <c r="AC194" i="3" s="1"/>
  <c r="AC198" i="1"/>
  <c r="AC198" i="3" s="1"/>
  <c r="AC202" i="1"/>
  <c r="AC202" i="3" s="1"/>
  <c r="AC206" i="1"/>
  <c r="AC206" i="3" s="1"/>
  <c r="AC210" i="1"/>
  <c r="AC210" i="3" s="1"/>
  <c r="AC214" i="1"/>
  <c r="AC214" i="3" s="1"/>
  <c r="AC218" i="1"/>
  <c r="AC218" i="3" s="1"/>
  <c r="AC222" i="1"/>
  <c r="AC222" i="3" s="1"/>
  <c r="AC226" i="1"/>
  <c r="AC226" i="3" s="1"/>
  <c r="AC230" i="1"/>
  <c r="AC230" i="3" s="1"/>
  <c r="AC234" i="1"/>
  <c r="AC234" i="3" s="1"/>
  <c r="AC238" i="1"/>
  <c r="AC238" i="3" s="1"/>
  <c r="AC242" i="1"/>
  <c r="AC242" i="3" s="1"/>
  <c r="AC246" i="1"/>
  <c r="AC246" i="3" s="1"/>
  <c r="AC250" i="1"/>
  <c r="AC250" i="3" s="1"/>
  <c r="AC254" i="1"/>
  <c r="AC254" i="3" s="1"/>
  <c r="AC258" i="1"/>
  <c r="AC258" i="3" s="1"/>
  <c r="AC262" i="1"/>
  <c r="AC262" i="3" s="1"/>
  <c r="AC266" i="1"/>
  <c r="AC266" i="3" s="1"/>
  <c r="AC270" i="1"/>
  <c r="AC270" i="3" s="1"/>
  <c r="AC274" i="1"/>
  <c r="AC274" i="3" s="1"/>
  <c r="AC278" i="1"/>
  <c r="AC278" i="3" s="1"/>
  <c r="AC282" i="1"/>
  <c r="AC282" i="3" s="1"/>
  <c r="AC286" i="1"/>
  <c r="AC286" i="3" s="1"/>
  <c r="AC290" i="1"/>
  <c r="AC290" i="3" s="1"/>
  <c r="AC294" i="1"/>
  <c r="AC294" i="3" s="1"/>
  <c r="AC298" i="1"/>
  <c r="AC298" i="3" s="1"/>
  <c r="AC302" i="1"/>
  <c r="AC302" i="3" s="1"/>
  <c r="AC306" i="1"/>
  <c r="AC306" i="3" s="1"/>
  <c r="AC310" i="1"/>
  <c r="AC310" i="3" s="1"/>
  <c r="AC314" i="1"/>
  <c r="AC314" i="3" s="1"/>
  <c r="AC318" i="1"/>
  <c r="AC318" i="3" s="1"/>
  <c r="AC322" i="1"/>
  <c r="AC322" i="3" s="1"/>
  <c r="AC326" i="1"/>
  <c r="AC326" i="3" s="1"/>
  <c r="AC330" i="1"/>
  <c r="AC330" i="3" s="1"/>
  <c r="AC334" i="1"/>
  <c r="AC334" i="3" s="1"/>
  <c r="AC338" i="1"/>
  <c r="AC338" i="3" s="1"/>
  <c r="AC342" i="1"/>
  <c r="AC342" i="3" s="1"/>
  <c r="AC346" i="1"/>
  <c r="AC346" i="3" s="1"/>
  <c r="AC350" i="1"/>
  <c r="AC350" i="3" s="1"/>
  <c r="AC354" i="1"/>
  <c r="AC354" i="3" s="1"/>
  <c r="AC358" i="1"/>
  <c r="AC358" i="3" s="1"/>
  <c r="AC362" i="1"/>
  <c r="AC362" i="3" s="1"/>
  <c r="AC366" i="1"/>
  <c r="AC366" i="3" s="1"/>
  <c r="AC370" i="1"/>
  <c r="AC370" i="3" s="1"/>
  <c r="AC374" i="1"/>
  <c r="AC374" i="3" s="1"/>
  <c r="AC378" i="1"/>
  <c r="AC378" i="3" s="1"/>
  <c r="AC382" i="1"/>
  <c r="AC382" i="3" s="1"/>
  <c r="AC386" i="1"/>
  <c r="AC386" i="3" s="1"/>
  <c r="AC390" i="1"/>
  <c r="AC390" i="3" s="1"/>
  <c r="AC394" i="1"/>
  <c r="AC394" i="3" s="1"/>
  <c r="AC398" i="1"/>
  <c r="AC398" i="3" s="1"/>
  <c r="AC402" i="1"/>
  <c r="AC402" i="3" s="1"/>
  <c r="AC406" i="1"/>
  <c r="AC406" i="3" s="1"/>
  <c r="AC410" i="1"/>
  <c r="AC410" i="3" s="1"/>
  <c r="AC414" i="1"/>
  <c r="AC414" i="3" s="1"/>
  <c r="AC418" i="1"/>
  <c r="AC418" i="3" s="1"/>
  <c r="AC422" i="1"/>
  <c r="AC422" i="3" s="1"/>
  <c r="AC426" i="1"/>
  <c r="AC426" i="3" s="1"/>
  <c r="AC430" i="1"/>
  <c r="AC430" i="3" s="1"/>
  <c r="AC434" i="1"/>
  <c r="AC434" i="3" s="1"/>
  <c r="AC8" i="1"/>
  <c r="AC8" i="3" s="1"/>
  <c r="AC12" i="1"/>
  <c r="AC12" i="3" s="1"/>
  <c r="AC16" i="1"/>
  <c r="AC16" i="3" s="1"/>
  <c r="AC20" i="1"/>
  <c r="AC20" i="3" s="1"/>
  <c r="AC24" i="1"/>
  <c r="AC24" i="3" s="1"/>
  <c r="AC13" i="1"/>
  <c r="AC13" i="3" s="1"/>
  <c r="AC21" i="1"/>
  <c r="AC21" i="3" s="1"/>
  <c r="AC27" i="1"/>
  <c r="AC27" i="3" s="1"/>
  <c r="AC31" i="1"/>
  <c r="AC31" i="3" s="1"/>
  <c r="AC35" i="1"/>
  <c r="AC35" i="3" s="1"/>
  <c r="AC39" i="1"/>
  <c r="AC39" i="3" s="1"/>
  <c r="AC43" i="1"/>
  <c r="AC43" i="3" s="1"/>
  <c r="AC47" i="1"/>
  <c r="AC47" i="3" s="1"/>
  <c r="AC51" i="1"/>
  <c r="AC51" i="3" s="1"/>
  <c r="AC55" i="1"/>
  <c r="AC55" i="3" s="1"/>
  <c r="AC59" i="1"/>
  <c r="AC59" i="3" s="1"/>
  <c r="AC63" i="1"/>
  <c r="AC63" i="3" s="1"/>
  <c r="AC67" i="1"/>
  <c r="AC67" i="3" s="1"/>
  <c r="AC71" i="1"/>
  <c r="AC71" i="3" s="1"/>
  <c r="AC75" i="1"/>
  <c r="AC75" i="3" s="1"/>
  <c r="AC79" i="1"/>
  <c r="AC79" i="3" s="1"/>
  <c r="AC83" i="1"/>
  <c r="AC83" i="3" s="1"/>
  <c r="AC87" i="1"/>
  <c r="AC87" i="3" s="1"/>
  <c r="AC91" i="1"/>
  <c r="AC91" i="3" s="1"/>
  <c r="AC95" i="1"/>
  <c r="AC95" i="3" s="1"/>
  <c r="AC99" i="1"/>
  <c r="AC99" i="3" s="1"/>
  <c r="AC103" i="1"/>
  <c r="AC103" i="3" s="1"/>
  <c r="AC107" i="1"/>
  <c r="AC107" i="3" s="1"/>
  <c r="AC111" i="1"/>
  <c r="AC111" i="3" s="1"/>
  <c r="AC115" i="1"/>
  <c r="AC115" i="3" s="1"/>
  <c r="AC119" i="1"/>
  <c r="AC119" i="3" s="1"/>
  <c r="AC123" i="1"/>
  <c r="AC123" i="3" s="1"/>
  <c r="AC127" i="1"/>
  <c r="AC127" i="3" s="1"/>
  <c r="AC131" i="1"/>
  <c r="AC131" i="3" s="1"/>
  <c r="AC135" i="1"/>
  <c r="AC135" i="3" s="1"/>
  <c r="AC139" i="1"/>
  <c r="AC139" i="3" s="1"/>
  <c r="AC143" i="1"/>
  <c r="AC143" i="3" s="1"/>
  <c r="AC147" i="1"/>
  <c r="AC147" i="3" s="1"/>
  <c r="AC151" i="1"/>
  <c r="AC151" i="3" s="1"/>
  <c r="AC155" i="1"/>
  <c r="AC155" i="3" s="1"/>
  <c r="AC159" i="1"/>
  <c r="AC159" i="3" s="1"/>
  <c r="AC163" i="1"/>
  <c r="AC163" i="3" s="1"/>
  <c r="AC167" i="1"/>
  <c r="AC167" i="3" s="1"/>
  <c r="AC171" i="1"/>
  <c r="AC171" i="3" s="1"/>
  <c r="AC175" i="1"/>
  <c r="AC175" i="3" s="1"/>
  <c r="AC179" i="1"/>
  <c r="AC179" i="3" s="1"/>
  <c r="AC183" i="1"/>
  <c r="AC183" i="3" s="1"/>
  <c r="AC187" i="1"/>
  <c r="AC187" i="3" s="1"/>
  <c r="AC191" i="1"/>
  <c r="AC191" i="3" s="1"/>
  <c r="AC195" i="1"/>
  <c r="AC195" i="3" s="1"/>
  <c r="AC199" i="1"/>
  <c r="AC199" i="3" s="1"/>
  <c r="AC203" i="1"/>
  <c r="AC203" i="3" s="1"/>
  <c r="AC207" i="1"/>
  <c r="AC207" i="3" s="1"/>
  <c r="AC211" i="1"/>
  <c r="AC211" i="3" s="1"/>
  <c r="AC215" i="1"/>
  <c r="AC215" i="3" s="1"/>
  <c r="AC219" i="1"/>
  <c r="AC219" i="3" s="1"/>
  <c r="AC223" i="1"/>
  <c r="AC223" i="3" s="1"/>
  <c r="AC227" i="1"/>
  <c r="AC227" i="3" s="1"/>
  <c r="AC231" i="1"/>
  <c r="AC231" i="3" s="1"/>
  <c r="AC235" i="1"/>
  <c r="AC235" i="3" s="1"/>
  <c r="AC239" i="1"/>
  <c r="AC239" i="3" s="1"/>
  <c r="AC243" i="1"/>
  <c r="AC243" i="3" s="1"/>
  <c r="AC247" i="1"/>
  <c r="AC247" i="3" s="1"/>
  <c r="AC251" i="1"/>
  <c r="AC251" i="3" s="1"/>
  <c r="AC255" i="1"/>
  <c r="AC255" i="3" s="1"/>
  <c r="AC259" i="1"/>
  <c r="AC259" i="3" s="1"/>
  <c r="AC263" i="1"/>
  <c r="AC263" i="3" s="1"/>
  <c r="AC267" i="1"/>
  <c r="AC267" i="3" s="1"/>
  <c r="AC271" i="1"/>
  <c r="AC271" i="3" s="1"/>
  <c r="AC275" i="1"/>
  <c r="AC275" i="3" s="1"/>
  <c r="AC279" i="1"/>
  <c r="AC279" i="3" s="1"/>
  <c r="AC283" i="1"/>
  <c r="AC283" i="3" s="1"/>
  <c r="AC287" i="1"/>
  <c r="AC287" i="3" s="1"/>
  <c r="AC291" i="1"/>
  <c r="AC291" i="3" s="1"/>
  <c r="AC295" i="1"/>
  <c r="AC295" i="3" s="1"/>
  <c r="AC299" i="1"/>
  <c r="AC299" i="3" s="1"/>
  <c r="AC303" i="1"/>
  <c r="AC303" i="3" s="1"/>
  <c r="AC307" i="1"/>
  <c r="AC307" i="3" s="1"/>
  <c r="AC311" i="1"/>
  <c r="AC311" i="3" s="1"/>
  <c r="AC315" i="1"/>
  <c r="AC315" i="3" s="1"/>
  <c r="AC319" i="1"/>
  <c r="AC319" i="3" s="1"/>
  <c r="AC323" i="1"/>
  <c r="AC323" i="3" s="1"/>
  <c r="AC327" i="1"/>
  <c r="AC327" i="3" s="1"/>
  <c r="AC331" i="1"/>
  <c r="AC331" i="3" s="1"/>
  <c r="AC335" i="1"/>
  <c r="AC335" i="3" s="1"/>
  <c r="AC339" i="1"/>
  <c r="AC339" i="3" s="1"/>
  <c r="AC343" i="1"/>
  <c r="AC343" i="3" s="1"/>
  <c r="AC347" i="1"/>
  <c r="AC347" i="3" s="1"/>
  <c r="AC351" i="1"/>
  <c r="AC351" i="3" s="1"/>
  <c r="AC355" i="1"/>
  <c r="AC355" i="3" s="1"/>
  <c r="AC359" i="1"/>
  <c r="AC359" i="3" s="1"/>
  <c r="AC363" i="1"/>
  <c r="AC363" i="3" s="1"/>
  <c r="AC367" i="1"/>
  <c r="AC367" i="3" s="1"/>
  <c r="AC371" i="1"/>
  <c r="AC371" i="3" s="1"/>
  <c r="AC375" i="1"/>
  <c r="AC375" i="3" s="1"/>
  <c r="AC379" i="1"/>
  <c r="AC379" i="3" s="1"/>
  <c r="AC383" i="1"/>
  <c r="AC383" i="3" s="1"/>
  <c r="AC387" i="1"/>
  <c r="AC387" i="3" s="1"/>
  <c r="AC391" i="1"/>
  <c r="AC391" i="3" s="1"/>
  <c r="AC395" i="1"/>
  <c r="AC395" i="3" s="1"/>
  <c r="AC399" i="1"/>
  <c r="AC399" i="3" s="1"/>
  <c r="AC403" i="1"/>
  <c r="AC403" i="3" s="1"/>
  <c r="AC407" i="1"/>
  <c r="AC407" i="3" s="1"/>
  <c r="AC411" i="1"/>
  <c r="AC411" i="3" s="1"/>
  <c r="AC415" i="1"/>
  <c r="AC415" i="3" s="1"/>
  <c r="AC419" i="1"/>
  <c r="AC419" i="3" s="1"/>
  <c r="AC423" i="1"/>
  <c r="AC423" i="3" s="1"/>
  <c r="AC427" i="1"/>
  <c r="AC427" i="3" s="1"/>
  <c r="AC431" i="1"/>
  <c r="AC431" i="3" s="1"/>
  <c r="AC7" i="1"/>
  <c r="AC7" i="3" s="1"/>
  <c r="AC15" i="1"/>
  <c r="AC15" i="3" s="1"/>
  <c r="AC23" i="1"/>
  <c r="AC23" i="3" s="1"/>
  <c r="AC28" i="1"/>
  <c r="AC28" i="3" s="1"/>
  <c r="AC32" i="1"/>
  <c r="AC32" i="3" s="1"/>
  <c r="AC36" i="1"/>
  <c r="AC36" i="3" s="1"/>
  <c r="AC40" i="1"/>
  <c r="AC40" i="3" s="1"/>
  <c r="AC44" i="1"/>
  <c r="AC44" i="3" s="1"/>
  <c r="AC48" i="1"/>
  <c r="AC48" i="3" s="1"/>
  <c r="AC52" i="1"/>
  <c r="AC52" i="3" s="1"/>
  <c r="AC56" i="1"/>
  <c r="AC56" i="3" s="1"/>
  <c r="AC60" i="1"/>
  <c r="AC60" i="3" s="1"/>
  <c r="AC64" i="1"/>
  <c r="AC64" i="3" s="1"/>
  <c r="AC68" i="1"/>
  <c r="AC68" i="3" s="1"/>
  <c r="AC72" i="1"/>
  <c r="AC72" i="3" s="1"/>
  <c r="AC76" i="1"/>
  <c r="AC76" i="3" s="1"/>
  <c r="AC80" i="1"/>
  <c r="AC80" i="3" s="1"/>
  <c r="AC84" i="1"/>
  <c r="AC84" i="3" s="1"/>
  <c r="AC88" i="1"/>
  <c r="AC88" i="3" s="1"/>
  <c r="AC92" i="1"/>
  <c r="AC92" i="3" s="1"/>
  <c r="AC96" i="1"/>
  <c r="AC96" i="3" s="1"/>
  <c r="AC100" i="1"/>
  <c r="AC100" i="3" s="1"/>
  <c r="AC104" i="1"/>
  <c r="AC104" i="3" s="1"/>
  <c r="AC108" i="1"/>
  <c r="AC108" i="3" s="1"/>
  <c r="AC112" i="1"/>
  <c r="AC112" i="3" s="1"/>
  <c r="AC116" i="1"/>
  <c r="AC116" i="3" s="1"/>
  <c r="AC120" i="1"/>
  <c r="AC120" i="3" s="1"/>
  <c r="AC124" i="1"/>
  <c r="AC124" i="3" s="1"/>
  <c r="AC128" i="1"/>
  <c r="AC128" i="3" s="1"/>
  <c r="AC132" i="1"/>
  <c r="AC132" i="3" s="1"/>
  <c r="AC136" i="1"/>
  <c r="AC136" i="3" s="1"/>
  <c r="AC140" i="1"/>
  <c r="AC140" i="3" s="1"/>
  <c r="AC144" i="1"/>
  <c r="AC144" i="3" s="1"/>
  <c r="AC148" i="1"/>
  <c r="AC148" i="3" s="1"/>
  <c r="AC152" i="1"/>
  <c r="AC152" i="3" s="1"/>
  <c r="AC156" i="1"/>
  <c r="AC156" i="3" s="1"/>
  <c r="AC160" i="1"/>
  <c r="AC160" i="3" s="1"/>
  <c r="AC164" i="1"/>
  <c r="AC164" i="3" s="1"/>
  <c r="AC168" i="1"/>
  <c r="AC168" i="3" s="1"/>
  <c r="AC172" i="1"/>
  <c r="AC172" i="3" s="1"/>
  <c r="AC176" i="1"/>
  <c r="AC176" i="3" s="1"/>
  <c r="AC180" i="1"/>
  <c r="AC180" i="3" s="1"/>
  <c r="AC184" i="1"/>
  <c r="AC184" i="3" s="1"/>
  <c r="AC188" i="1"/>
  <c r="AC188" i="3" s="1"/>
  <c r="AC192" i="1"/>
  <c r="AC192" i="3" s="1"/>
  <c r="AC196" i="1"/>
  <c r="AC196" i="3" s="1"/>
  <c r="AC200" i="1"/>
  <c r="AC200" i="3" s="1"/>
  <c r="AC204" i="1"/>
  <c r="AC204" i="3" s="1"/>
  <c r="AC208" i="1"/>
  <c r="AC208" i="3" s="1"/>
  <c r="AC212" i="1"/>
  <c r="AC212" i="3" s="1"/>
  <c r="AC216" i="1"/>
  <c r="AC216" i="3" s="1"/>
  <c r="AC220" i="1"/>
  <c r="AC220" i="3" s="1"/>
  <c r="AC224" i="1"/>
  <c r="AC224" i="3" s="1"/>
  <c r="AC228" i="1"/>
  <c r="AC228" i="3" s="1"/>
  <c r="AC232" i="1"/>
  <c r="AC232" i="3" s="1"/>
  <c r="AC236" i="1"/>
  <c r="AC236" i="3" s="1"/>
  <c r="AC240" i="1"/>
  <c r="AC240" i="3" s="1"/>
  <c r="AC244" i="1"/>
  <c r="AC244" i="3" s="1"/>
  <c r="AC248" i="1"/>
  <c r="AC248" i="3" s="1"/>
  <c r="AC252" i="1"/>
  <c r="AC252" i="3" s="1"/>
  <c r="AC256" i="1"/>
  <c r="AC256" i="3" s="1"/>
  <c r="AC260" i="1"/>
  <c r="AC260" i="3" s="1"/>
  <c r="AC264" i="1"/>
  <c r="AC264" i="3" s="1"/>
  <c r="AC268" i="1"/>
  <c r="AC268" i="3" s="1"/>
  <c r="AC272" i="1"/>
  <c r="AC272" i="3" s="1"/>
  <c r="AC276" i="1"/>
  <c r="AC276" i="3" s="1"/>
  <c r="AC280" i="1"/>
  <c r="AC280" i="3" s="1"/>
  <c r="AC284" i="1"/>
  <c r="AC284" i="3" s="1"/>
  <c r="AC288" i="1"/>
  <c r="AC288" i="3" s="1"/>
  <c r="AC292" i="1"/>
  <c r="AC292" i="3" s="1"/>
  <c r="AC296" i="1"/>
  <c r="AC296" i="3" s="1"/>
  <c r="AC304" i="1"/>
  <c r="AC304" i="3" s="1"/>
  <c r="AC312" i="1"/>
  <c r="AC312" i="3" s="1"/>
  <c r="AC316" i="1"/>
  <c r="AC316" i="3" s="1"/>
  <c r="AC320" i="1"/>
  <c r="AC320" i="3" s="1"/>
  <c r="AC324" i="1"/>
  <c r="AC324" i="3" s="1"/>
  <c r="AC328" i="1"/>
  <c r="AC328" i="3" s="1"/>
  <c r="AC332" i="1"/>
  <c r="AC332" i="3" s="1"/>
  <c r="AC336" i="1"/>
  <c r="AC336" i="3" s="1"/>
  <c r="AC340" i="1"/>
  <c r="AC340" i="3" s="1"/>
  <c r="AC344" i="1"/>
  <c r="AC344" i="3" s="1"/>
  <c r="AC348" i="1"/>
  <c r="AC348" i="3" s="1"/>
  <c r="AC352" i="1"/>
  <c r="AC352" i="3" s="1"/>
  <c r="AC356" i="1"/>
  <c r="AC356" i="3" s="1"/>
  <c r="AC360" i="1"/>
  <c r="AC360" i="3" s="1"/>
  <c r="AC364" i="1"/>
  <c r="AC364" i="3" s="1"/>
  <c r="AC368" i="1"/>
  <c r="AC368" i="3" s="1"/>
  <c r="AC372" i="1"/>
  <c r="AC372" i="3" s="1"/>
  <c r="AC376" i="1"/>
  <c r="AC376" i="3" s="1"/>
  <c r="AC380" i="1"/>
  <c r="AC380" i="3" s="1"/>
  <c r="AC384" i="1"/>
  <c r="AC384" i="3" s="1"/>
  <c r="AC388" i="1"/>
  <c r="AC388" i="3" s="1"/>
  <c r="AC392" i="1"/>
  <c r="AC392" i="3" s="1"/>
  <c r="AC396" i="1"/>
  <c r="AC396" i="3" s="1"/>
  <c r="AC400" i="1"/>
  <c r="AC400" i="3" s="1"/>
  <c r="AC404" i="1"/>
  <c r="AC404" i="3" s="1"/>
  <c r="AC408" i="1"/>
  <c r="AC408" i="3" s="1"/>
  <c r="AC412" i="1"/>
  <c r="AC412" i="3" s="1"/>
  <c r="AC416" i="1"/>
  <c r="AC416" i="3" s="1"/>
  <c r="AC420" i="1"/>
  <c r="AC420" i="3" s="1"/>
  <c r="AC424" i="1"/>
  <c r="AC424" i="3" s="1"/>
  <c r="AC428" i="1"/>
  <c r="AC428" i="3" s="1"/>
  <c r="AC432" i="1"/>
  <c r="AC432" i="3" s="1"/>
  <c r="AC5" i="1"/>
  <c r="AC5" i="3" s="1"/>
  <c r="AI385" i="1"/>
  <c r="AI385" i="3" s="1"/>
  <c r="AJ327" i="1"/>
  <c r="AJ327" i="3" s="1"/>
  <c r="AM88" i="1"/>
  <c r="AM88" i="3" s="1"/>
  <c r="J145" i="1"/>
  <c r="J145" i="3" s="1"/>
  <c r="AP431" i="1"/>
  <c r="AP431" i="3" s="1"/>
  <c r="AQ431" i="3" s="1"/>
  <c r="AP434" i="1"/>
  <c r="AP434" i="3" s="1"/>
  <c r="AM412" i="1"/>
  <c r="AM412" i="3" s="1"/>
  <c r="W29" i="1"/>
  <c r="W29" i="3" s="1"/>
  <c r="AI283" i="1"/>
  <c r="AI283" i="3" s="1"/>
  <c r="AJ140" i="1"/>
  <c r="AJ140" i="3" s="1"/>
  <c r="AM344" i="1"/>
  <c r="AM344" i="3" s="1"/>
  <c r="K65" i="1"/>
  <c r="K65" i="3" s="1"/>
  <c r="X331" i="1"/>
  <c r="X331" i="3" s="1"/>
  <c r="W305" i="1"/>
  <c r="W305" i="3" s="1"/>
  <c r="X410" i="1"/>
  <c r="X410" i="3" s="1"/>
  <c r="AL265" i="1"/>
  <c r="AL265" i="3" s="1"/>
  <c r="W249" i="1"/>
  <c r="W249" i="3" s="1"/>
  <c r="W174" i="1"/>
  <c r="W174" i="3" s="1"/>
  <c r="X28" i="1"/>
  <c r="X28" i="3" s="1"/>
  <c r="X131" i="1"/>
  <c r="X131" i="3" s="1"/>
  <c r="X196" i="1"/>
  <c r="X196" i="3" s="1"/>
  <c r="X338" i="1"/>
  <c r="X338" i="3" s="1"/>
  <c r="V61" i="1"/>
  <c r="X234" i="1"/>
  <c r="X234" i="3" s="1"/>
  <c r="X81" i="1"/>
  <c r="X81" i="3" s="1"/>
  <c r="W316" i="1"/>
  <c r="W316" i="3" s="1"/>
  <c r="AI9" i="1"/>
  <c r="AI9" i="3" s="1"/>
  <c r="AJ206" i="1"/>
  <c r="AJ206" i="3" s="1"/>
  <c r="AM303" i="1"/>
  <c r="AM303" i="3" s="1"/>
  <c r="AM35" i="1"/>
  <c r="AM35" i="3" s="1"/>
  <c r="W129" i="1"/>
  <c r="W129" i="3" s="1"/>
  <c r="W217" i="1"/>
  <c r="W217" i="3" s="1"/>
  <c r="W72" i="1"/>
  <c r="W72" i="3" s="1"/>
  <c r="W284" i="1"/>
  <c r="W284" i="3" s="1"/>
  <c r="W348" i="1"/>
  <c r="W348" i="3" s="1"/>
  <c r="W70" i="1"/>
  <c r="W70" i="3" s="1"/>
  <c r="W62" i="1"/>
  <c r="W62" i="3" s="1"/>
  <c r="W144" i="1"/>
  <c r="W144" i="3" s="1"/>
  <c r="W369" i="1"/>
  <c r="W369" i="3" s="1"/>
  <c r="W226" i="1"/>
  <c r="W226" i="3" s="1"/>
  <c r="W307" i="1"/>
  <c r="W307" i="3" s="1"/>
  <c r="X269" i="1"/>
  <c r="X269" i="3" s="1"/>
  <c r="X60" i="1"/>
  <c r="X60" i="3" s="1"/>
  <c r="X71" i="1"/>
  <c r="X71" i="3" s="1"/>
  <c r="X111" i="1"/>
  <c r="X111" i="3" s="1"/>
  <c r="X246" i="1"/>
  <c r="X246" i="3" s="1"/>
  <c r="X195" i="1"/>
  <c r="X195" i="3" s="1"/>
  <c r="X299" i="1"/>
  <c r="X299" i="3" s="1"/>
  <c r="X363" i="1"/>
  <c r="X363" i="3" s="1"/>
  <c r="X427" i="1"/>
  <c r="X427" i="3" s="1"/>
  <c r="X95" i="1"/>
  <c r="X95" i="3" s="1"/>
  <c r="X140" i="1"/>
  <c r="X140" i="3" s="1"/>
  <c r="X306" i="1"/>
  <c r="X306" i="3" s="1"/>
  <c r="X370" i="1"/>
  <c r="X370" i="3" s="1"/>
  <c r="X178" i="1"/>
  <c r="X178" i="3" s="1"/>
  <c r="AI261" i="1"/>
  <c r="AI261" i="3" s="1"/>
  <c r="AI404" i="1"/>
  <c r="AI404" i="3" s="1"/>
  <c r="AI124" i="1"/>
  <c r="AI124" i="3" s="1"/>
  <c r="AI6" i="1"/>
  <c r="AI6" i="3" s="1"/>
  <c r="AI411" i="1"/>
  <c r="AI411" i="3" s="1"/>
  <c r="AI155" i="1"/>
  <c r="AI155" i="3" s="1"/>
  <c r="AI418" i="1"/>
  <c r="AI418" i="3" s="1"/>
  <c r="AI162" i="1"/>
  <c r="AI162" i="3" s="1"/>
  <c r="AJ23" i="1"/>
  <c r="AJ23" i="3" s="1"/>
  <c r="AJ153" i="1"/>
  <c r="AJ153" i="3" s="1"/>
  <c r="AJ78" i="1"/>
  <c r="AJ78" i="3" s="1"/>
  <c r="AJ160" i="1"/>
  <c r="AJ160" i="3" s="1"/>
  <c r="AJ107" i="1"/>
  <c r="AJ107" i="3" s="1"/>
  <c r="AJ68" i="1"/>
  <c r="AJ68" i="3" s="1"/>
  <c r="AL122" i="1"/>
  <c r="AL122" i="3" s="1"/>
  <c r="AL349" i="1"/>
  <c r="AL349" i="3" s="1"/>
  <c r="V13" i="1"/>
  <c r="V236" i="1"/>
  <c r="X146" i="1"/>
  <c r="X146" i="3" s="1"/>
  <c r="X418" i="1"/>
  <c r="X418" i="3" s="1"/>
  <c r="X268" i="1"/>
  <c r="X268" i="3" s="1"/>
  <c r="X364" i="1"/>
  <c r="X364" i="3" s="1"/>
  <c r="X395" i="1"/>
  <c r="X395" i="3" s="1"/>
  <c r="X259" i="1"/>
  <c r="X259" i="3" s="1"/>
  <c r="X182" i="1"/>
  <c r="X182" i="3" s="1"/>
  <c r="X92" i="1"/>
  <c r="X92" i="3" s="1"/>
  <c r="W434" i="1"/>
  <c r="W434" i="3" s="1"/>
  <c r="W401" i="1"/>
  <c r="W401" i="3" s="1"/>
  <c r="W380" i="1"/>
  <c r="W380" i="3" s="1"/>
  <c r="W180" i="1"/>
  <c r="W180" i="3" s="1"/>
  <c r="W185" i="1"/>
  <c r="W185" i="3" s="1"/>
  <c r="X45" i="1"/>
  <c r="X45" i="3" s="1"/>
  <c r="AI290" i="1"/>
  <c r="AI290" i="3" s="1"/>
  <c r="AJ356" i="1"/>
  <c r="AJ356" i="3" s="1"/>
  <c r="AJ281" i="1"/>
  <c r="AJ281" i="3" s="1"/>
  <c r="AJ415" i="1"/>
  <c r="AJ415" i="3" s="1"/>
  <c r="AI272" i="1"/>
  <c r="AI272" i="3" s="1"/>
  <c r="AI69" i="1"/>
  <c r="AI69" i="3" s="1"/>
  <c r="AL175" i="1"/>
  <c r="AL175" i="3" s="1"/>
  <c r="K400" i="1"/>
  <c r="K400" i="3" s="1"/>
  <c r="G31" i="1"/>
  <c r="G31" i="3" s="1"/>
  <c r="G290" i="1"/>
  <c r="G290" i="3" s="1"/>
  <c r="J305" i="1"/>
  <c r="J305" i="3" s="1"/>
  <c r="K317" i="1"/>
  <c r="K317" i="3" s="1"/>
  <c r="K27" i="1"/>
  <c r="K27" i="3" s="1"/>
  <c r="K36" i="1"/>
  <c r="K36" i="3" s="1"/>
  <c r="H385" i="1"/>
  <c r="H385" i="3" s="1"/>
  <c r="G238" i="1"/>
  <c r="G238" i="3" s="1"/>
  <c r="G159" i="1"/>
  <c r="G159" i="3" s="1"/>
  <c r="H129" i="1"/>
  <c r="H129" i="3" s="1"/>
  <c r="G110" i="1"/>
  <c r="G110" i="3" s="1"/>
  <c r="G375" i="1"/>
  <c r="G375" i="3" s="1"/>
  <c r="G223" i="1"/>
  <c r="G223" i="3" s="1"/>
  <c r="G95" i="1"/>
  <c r="G95" i="3" s="1"/>
  <c r="G427" i="1"/>
  <c r="G427" i="3" s="1"/>
  <c r="K366" i="1"/>
  <c r="K366" i="3" s="1"/>
  <c r="K260" i="1"/>
  <c r="K260" i="3" s="1"/>
  <c r="K347" i="1"/>
  <c r="K347" i="3" s="1"/>
  <c r="K44" i="1"/>
  <c r="K44" i="3" s="1"/>
  <c r="K64" i="1"/>
  <c r="K64" i="3" s="1"/>
  <c r="K276" i="1"/>
  <c r="K276" i="3" s="1"/>
  <c r="K396" i="1"/>
  <c r="K396" i="3" s="1"/>
  <c r="K139" i="1"/>
  <c r="K139" i="3" s="1"/>
  <c r="K195" i="1"/>
  <c r="K195" i="3" s="1"/>
  <c r="K272" i="1"/>
  <c r="K272" i="3" s="1"/>
  <c r="K381" i="1"/>
  <c r="K381" i="3" s="1"/>
  <c r="K135" i="1"/>
  <c r="K135" i="3" s="1"/>
  <c r="H273" i="1"/>
  <c r="H273" i="3" s="1"/>
  <c r="G46" i="1"/>
  <c r="G46" i="3" s="1"/>
  <c r="J369" i="1"/>
  <c r="J369" i="3" s="1"/>
  <c r="H257" i="1"/>
  <c r="H257" i="3" s="1"/>
  <c r="G430" i="1"/>
  <c r="G430" i="3" s="1"/>
  <c r="G332" i="1"/>
  <c r="G332" i="3" s="1"/>
  <c r="G255" i="1"/>
  <c r="G255" i="3" s="1"/>
  <c r="G191" i="1"/>
  <c r="G191" i="3" s="1"/>
  <c r="G127" i="1"/>
  <c r="G127" i="3" s="1"/>
  <c r="G63" i="1"/>
  <c r="G63" i="3" s="1"/>
  <c r="G310" i="1"/>
  <c r="G310" i="3" s="1"/>
  <c r="G174" i="1"/>
  <c r="G174" i="3" s="1"/>
  <c r="K78" i="1"/>
  <c r="K78" i="3" s="1"/>
  <c r="K253" i="1"/>
  <c r="K253" i="3" s="1"/>
  <c r="K7" i="1"/>
  <c r="K7" i="3" s="1"/>
  <c r="K282" i="1"/>
  <c r="K282" i="3" s="1"/>
  <c r="K193" i="1"/>
  <c r="K193" i="3" s="1"/>
  <c r="K434" i="1"/>
  <c r="K434" i="3" s="1"/>
  <c r="K295" i="1"/>
  <c r="K295" i="3" s="1"/>
  <c r="K311" i="1"/>
  <c r="K311" i="3" s="1"/>
  <c r="K268" i="1"/>
  <c r="K268" i="3" s="1"/>
  <c r="K319" i="1"/>
  <c r="K319" i="3" s="1"/>
  <c r="K411" i="1"/>
  <c r="K411" i="3" s="1"/>
  <c r="K283" i="1"/>
  <c r="K283" i="3" s="1"/>
  <c r="K67" i="1"/>
  <c r="K67" i="3" s="1"/>
  <c r="K336" i="1"/>
  <c r="K336" i="3" s="1"/>
  <c r="K172" i="1"/>
  <c r="K172" i="3" s="1"/>
  <c r="K413" i="1"/>
  <c r="K413" i="3" s="1"/>
  <c r="K349" i="1"/>
  <c r="K349" i="3" s="1"/>
  <c r="K285" i="1"/>
  <c r="K285" i="3" s="1"/>
  <c r="K199" i="1"/>
  <c r="K199" i="3" s="1"/>
  <c r="K71" i="1"/>
  <c r="K71" i="3" s="1"/>
  <c r="K398" i="1"/>
  <c r="K398" i="3" s="1"/>
  <c r="K334" i="1"/>
  <c r="K334" i="3" s="1"/>
  <c r="K192" i="1"/>
  <c r="K192" i="3" s="1"/>
  <c r="K206" i="1"/>
  <c r="K206" i="3" s="1"/>
  <c r="K129" i="1"/>
  <c r="K129" i="3" s="1"/>
  <c r="K142" i="1"/>
  <c r="K142" i="3" s="1"/>
  <c r="K14" i="1"/>
  <c r="K14" i="3" s="1"/>
  <c r="G386" i="1"/>
  <c r="G386" i="3" s="1"/>
  <c r="H433" i="1"/>
  <c r="H433" i="3" s="1"/>
  <c r="G14" i="1"/>
  <c r="G14" i="3" s="1"/>
  <c r="J17" i="1"/>
  <c r="J17" i="3" s="1"/>
  <c r="L256" i="1"/>
  <c r="L256" i="3" s="1"/>
  <c r="K155" i="1"/>
  <c r="K155" i="3" s="1"/>
  <c r="K17" i="1"/>
  <c r="K17" i="3" s="1"/>
  <c r="K49" i="1"/>
  <c r="K49" i="3" s="1"/>
  <c r="K81" i="1"/>
  <c r="K81" i="3" s="1"/>
  <c r="K113" i="1"/>
  <c r="K113" i="3" s="1"/>
  <c r="K145" i="1"/>
  <c r="K145" i="3" s="1"/>
  <c r="K177" i="1"/>
  <c r="K177" i="3" s="1"/>
  <c r="K209" i="1"/>
  <c r="K209" i="3" s="1"/>
  <c r="K241" i="1"/>
  <c r="K241" i="3" s="1"/>
  <c r="K30" i="1"/>
  <c r="K30" i="3" s="1"/>
  <c r="K62" i="1"/>
  <c r="K62" i="3" s="1"/>
  <c r="K94" i="1"/>
  <c r="K94" i="3" s="1"/>
  <c r="K126" i="1"/>
  <c r="K126" i="3" s="1"/>
  <c r="K158" i="1"/>
  <c r="K158" i="3" s="1"/>
  <c r="K190" i="1"/>
  <c r="K190" i="3" s="1"/>
  <c r="K222" i="1"/>
  <c r="K222" i="3" s="1"/>
  <c r="K32" i="1"/>
  <c r="K32" i="3" s="1"/>
  <c r="K96" i="1"/>
  <c r="K96" i="3" s="1"/>
  <c r="K160" i="1"/>
  <c r="K160" i="3" s="1"/>
  <c r="K224" i="1"/>
  <c r="K224" i="3" s="1"/>
  <c r="K266" i="1"/>
  <c r="K266" i="3" s="1"/>
  <c r="K298" i="1"/>
  <c r="K298" i="3" s="1"/>
  <c r="K326" i="1"/>
  <c r="K326" i="3" s="1"/>
  <c r="K342" i="1"/>
  <c r="K342" i="3" s="1"/>
  <c r="K358" i="1"/>
  <c r="K358" i="3" s="1"/>
  <c r="K374" i="1"/>
  <c r="K374" i="3" s="1"/>
  <c r="K390" i="1"/>
  <c r="K390" i="3" s="1"/>
  <c r="K406" i="1"/>
  <c r="K406" i="3" s="1"/>
  <c r="K422" i="1"/>
  <c r="K422" i="3" s="1"/>
  <c r="K23" i="1"/>
  <c r="K23" i="3" s="1"/>
  <c r="K55" i="1"/>
  <c r="K55" i="3" s="1"/>
  <c r="K87" i="1"/>
  <c r="K87" i="3" s="1"/>
  <c r="K119" i="1"/>
  <c r="K119" i="3" s="1"/>
  <c r="K151" i="1"/>
  <c r="K151" i="3" s="1"/>
  <c r="K183" i="1"/>
  <c r="K183" i="3" s="1"/>
  <c r="K215" i="1"/>
  <c r="K215" i="3" s="1"/>
  <c r="K244" i="1"/>
  <c r="K244" i="3" s="1"/>
  <c r="K261" i="1"/>
  <c r="K261" i="3" s="1"/>
  <c r="K277" i="1"/>
  <c r="K277" i="3" s="1"/>
  <c r="K293" i="1"/>
  <c r="K293" i="3" s="1"/>
  <c r="K309" i="1"/>
  <c r="K309" i="3" s="1"/>
  <c r="K325" i="1"/>
  <c r="K325" i="3" s="1"/>
  <c r="K341" i="1"/>
  <c r="K341" i="3" s="1"/>
  <c r="K357" i="1"/>
  <c r="K357" i="3" s="1"/>
  <c r="K373" i="1"/>
  <c r="K373" i="3" s="1"/>
  <c r="K389" i="1"/>
  <c r="K389" i="3" s="1"/>
  <c r="K405" i="1"/>
  <c r="K405" i="3" s="1"/>
  <c r="K421" i="1"/>
  <c r="K421" i="3" s="1"/>
  <c r="K12" i="1"/>
  <c r="K12" i="3" s="1"/>
  <c r="K76" i="1"/>
  <c r="K76" i="3" s="1"/>
  <c r="K140" i="1"/>
  <c r="K140" i="3" s="1"/>
  <c r="K204" i="1"/>
  <c r="K204" i="3" s="1"/>
  <c r="K256" i="1"/>
  <c r="K256" i="3" s="1"/>
  <c r="K288" i="1"/>
  <c r="K288" i="3" s="1"/>
  <c r="K320" i="1"/>
  <c r="K320" i="3" s="1"/>
  <c r="K352" i="1"/>
  <c r="K352" i="3" s="1"/>
  <c r="K384" i="1"/>
  <c r="K384" i="3" s="1"/>
  <c r="K416" i="1"/>
  <c r="K416" i="3" s="1"/>
  <c r="K35" i="1"/>
  <c r="K35" i="3" s="1"/>
  <c r="K99" i="1"/>
  <c r="K99" i="3" s="1"/>
  <c r="K163" i="1"/>
  <c r="K163" i="3" s="1"/>
  <c r="K227" i="1"/>
  <c r="K227" i="3" s="1"/>
  <c r="K267" i="1"/>
  <c r="K267" i="3" s="1"/>
  <c r="K299" i="1"/>
  <c r="K299" i="3" s="1"/>
  <c r="K331" i="1"/>
  <c r="K331" i="3" s="1"/>
  <c r="K363" i="1"/>
  <c r="K363" i="3" s="1"/>
  <c r="K395" i="1"/>
  <c r="K395" i="3" s="1"/>
  <c r="K427" i="1"/>
  <c r="K427" i="3" s="1"/>
  <c r="K75" i="1"/>
  <c r="K75" i="3" s="1"/>
  <c r="K203" i="1"/>
  <c r="K203" i="3" s="1"/>
  <c r="K287" i="1"/>
  <c r="K287" i="3" s="1"/>
  <c r="K351" i="1"/>
  <c r="K351" i="3" s="1"/>
  <c r="K415" i="1"/>
  <c r="K415" i="3" s="1"/>
  <c r="K100" i="1"/>
  <c r="K100" i="3" s="1"/>
  <c r="K228" i="1"/>
  <c r="K228" i="3" s="1"/>
  <c r="K364" i="1"/>
  <c r="K364" i="3" s="1"/>
  <c r="K428" i="1"/>
  <c r="K428" i="3" s="1"/>
  <c r="K247" i="1"/>
  <c r="K247" i="3" s="1"/>
  <c r="K375" i="1"/>
  <c r="K375" i="3" s="1"/>
  <c r="K148" i="1"/>
  <c r="K148" i="3" s="1"/>
  <c r="K324" i="1"/>
  <c r="K324" i="3" s="1"/>
  <c r="K91" i="1"/>
  <c r="K91" i="3" s="1"/>
  <c r="K423" i="1"/>
  <c r="K423" i="3" s="1"/>
  <c r="K52" i="1"/>
  <c r="K52" i="3" s="1"/>
  <c r="K404" i="1"/>
  <c r="K404" i="3" s="1"/>
  <c r="K327" i="1"/>
  <c r="K327" i="3" s="1"/>
  <c r="J276" i="1"/>
  <c r="J276" i="3" s="1"/>
  <c r="H65" i="1"/>
  <c r="H65" i="3" s="1"/>
  <c r="H193" i="1"/>
  <c r="H193" i="3" s="1"/>
  <c r="H321" i="1"/>
  <c r="H321" i="3" s="1"/>
  <c r="H430" i="1"/>
  <c r="H430" i="3" s="1"/>
  <c r="G398" i="1"/>
  <c r="G398" i="3" s="1"/>
  <c r="G354" i="1"/>
  <c r="G354" i="3" s="1"/>
  <c r="G311" i="1"/>
  <c r="G311" i="3" s="1"/>
  <c r="G271" i="1"/>
  <c r="G271" i="3" s="1"/>
  <c r="G239" i="1"/>
  <c r="G239" i="3" s="1"/>
  <c r="G207" i="1"/>
  <c r="G207" i="3" s="1"/>
  <c r="G175" i="1"/>
  <c r="G175" i="3" s="1"/>
  <c r="G143" i="1"/>
  <c r="G143" i="3" s="1"/>
  <c r="G111" i="1"/>
  <c r="G111" i="3" s="1"/>
  <c r="G79" i="1"/>
  <c r="G79" i="3" s="1"/>
  <c r="G47" i="1"/>
  <c r="G47" i="3" s="1"/>
  <c r="G15" i="1"/>
  <c r="G15" i="3" s="1"/>
  <c r="H81" i="1"/>
  <c r="H81" i="3" s="1"/>
  <c r="G352" i="1"/>
  <c r="G352" i="3" s="1"/>
  <c r="G270" i="1"/>
  <c r="G270" i="3" s="1"/>
  <c r="G206" i="1"/>
  <c r="G206" i="3" s="1"/>
  <c r="G126" i="1"/>
  <c r="G126" i="3" s="1"/>
  <c r="G78" i="1"/>
  <c r="G78" i="3" s="1"/>
  <c r="K372" i="1"/>
  <c r="K372" i="3" s="1"/>
  <c r="K388" i="1"/>
  <c r="K388" i="3" s="1"/>
  <c r="K20" i="1"/>
  <c r="K20" i="3" s="1"/>
  <c r="K123" i="1"/>
  <c r="K123" i="3" s="1"/>
  <c r="K332" i="1"/>
  <c r="K332" i="3" s="1"/>
  <c r="K164" i="1"/>
  <c r="K164" i="3" s="1"/>
  <c r="K383" i="1"/>
  <c r="K383" i="3" s="1"/>
  <c r="K255" i="1"/>
  <c r="K255" i="3" s="1"/>
  <c r="K11" i="1"/>
  <c r="K11" i="3" s="1"/>
  <c r="K379" i="1"/>
  <c r="K379" i="3" s="1"/>
  <c r="K315" i="1"/>
  <c r="K315" i="3" s="1"/>
  <c r="K251" i="1"/>
  <c r="K251" i="3" s="1"/>
  <c r="K131" i="1"/>
  <c r="K131" i="3" s="1"/>
  <c r="K431" i="1"/>
  <c r="K431" i="3" s="1"/>
  <c r="K368" i="1"/>
  <c r="K368" i="3" s="1"/>
  <c r="K304" i="1"/>
  <c r="K304" i="3" s="1"/>
  <c r="K236" i="1"/>
  <c r="K236" i="3" s="1"/>
  <c r="K108" i="1"/>
  <c r="K108" i="3" s="1"/>
  <c r="K429" i="1"/>
  <c r="K429" i="3" s="1"/>
  <c r="K397" i="1"/>
  <c r="K397" i="3" s="1"/>
  <c r="K365" i="1"/>
  <c r="K365" i="3" s="1"/>
  <c r="K333" i="1"/>
  <c r="K333" i="3" s="1"/>
  <c r="K301" i="1"/>
  <c r="K301" i="3" s="1"/>
  <c r="K269" i="1"/>
  <c r="K269" i="3" s="1"/>
  <c r="K231" i="1"/>
  <c r="K231" i="3" s="1"/>
  <c r="K167" i="1"/>
  <c r="K167" i="3" s="1"/>
  <c r="K103" i="1"/>
  <c r="K103" i="3" s="1"/>
  <c r="K39" i="1"/>
  <c r="K39" i="3" s="1"/>
  <c r="K414" i="1"/>
  <c r="K414" i="3" s="1"/>
  <c r="K382" i="1"/>
  <c r="K382" i="3" s="1"/>
  <c r="K350" i="1"/>
  <c r="K350" i="3" s="1"/>
  <c r="K314" i="1"/>
  <c r="K314" i="3" s="1"/>
  <c r="K250" i="1"/>
  <c r="K250" i="3" s="1"/>
  <c r="K128" i="1"/>
  <c r="K128" i="3" s="1"/>
  <c r="K238" i="1"/>
  <c r="K238" i="3" s="1"/>
  <c r="K174" i="1"/>
  <c r="K174" i="3" s="1"/>
  <c r="K110" i="1"/>
  <c r="K110" i="3" s="1"/>
  <c r="K46" i="1"/>
  <c r="K46" i="3" s="1"/>
  <c r="K225" i="1"/>
  <c r="K225" i="3" s="1"/>
  <c r="K161" i="1"/>
  <c r="K161" i="3" s="1"/>
  <c r="K97" i="1"/>
  <c r="K97" i="3" s="1"/>
  <c r="K33" i="1"/>
  <c r="K33" i="3" s="1"/>
  <c r="K13" i="1"/>
  <c r="K13" i="3" s="1"/>
  <c r="K21" i="1"/>
  <c r="K21" i="3" s="1"/>
  <c r="K29" i="1"/>
  <c r="K29" i="3" s="1"/>
  <c r="K37" i="1"/>
  <c r="K37" i="3" s="1"/>
  <c r="K45" i="1"/>
  <c r="K45" i="3" s="1"/>
  <c r="K53" i="1"/>
  <c r="K53" i="3" s="1"/>
  <c r="K61" i="1"/>
  <c r="K61" i="3" s="1"/>
  <c r="K69" i="1"/>
  <c r="K69" i="3" s="1"/>
  <c r="K77" i="1"/>
  <c r="K77" i="3" s="1"/>
  <c r="K85" i="1"/>
  <c r="K85" i="3" s="1"/>
  <c r="K93" i="1"/>
  <c r="K93" i="3" s="1"/>
  <c r="K101" i="1"/>
  <c r="K101" i="3" s="1"/>
  <c r="K109" i="1"/>
  <c r="K109" i="3" s="1"/>
  <c r="K117" i="1"/>
  <c r="K117" i="3" s="1"/>
  <c r="K125" i="1"/>
  <c r="K125" i="3" s="1"/>
  <c r="K133" i="1"/>
  <c r="K133" i="3" s="1"/>
  <c r="K141" i="1"/>
  <c r="K141" i="3" s="1"/>
  <c r="K149" i="1"/>
  <c r="K149" i="3" s="1"/>
  <c r="K157" i="1"/>
  <c r="K157" i="3" s="1"/>
  <c r="K165" i="1"/>
  <c r="K165" i="3" s="1"/>
  <c r="K173" i="1"/>
  <c r="K173" i="3" s="1"/>
  <c r="K181" i="1"/>
  <c r="K181" i="3" s="1"/>
  <c r="K189" i="1"/>
  <c r="K189" i="3" s="1"/>
  <c r="K197" i="1"/>
  <c r="K197" i="3" s="1"/>
  <c r="K205" i="1"/>
  <c r="K205" i="3" s="1"/>
  <c r="K213" i="1"/>
  <c r="K213" i="3" s="1"/>
  <c r="K221" i="1"/>
  <c r="K221" i="3" s="1"/>
  <c r="K229" i="1"/>
  <c r="K229" i="3" s="1"/>
  <c r="K237" i="1"/>
  <c r="K237" i="3" s="1"/>
  <c r="K245" i="1"/>
  <c r="K245" i="3" s="1"/>
  <c r="K10" i="1"/>
  <c r="K10" i="3" s="1"/>
  <c r="K18" i="1"/>
  <c r="K18" i="3" s="1"/>
  <c r="K26" i="1"/>
  <c r="K26" i="3" s="1"/>
  <c r="K34" i="1"/>
  <c r="K34" i="3" s="1"/>
  <c r="K42" i="1"/>
  <c r="K42" i="3" s="1"/>
  <c r="K50" i="1"/>
  <c r="K50" i="3" s="1"/>
  <c r="K58" i="1"/>
  <c r="K58" i="3" s="1"/>
  <c r="K66" i="1"/>
  <c r="K66" i="3" s="1"/>
  <c r="K74" i="1"/>
  <c r="K74" i="3" s="1"/>
  <c r="K82" i="1"/>
  <c r="K82" i="3" s="1"/>
  <c r="K90" i="1"/>
  <c r="K90" i="3" s="1"/>
  <c r="K98" i="1"/>
  <c r="K98" i="3" s="1"/>
  <c r="K106" i="1"/>
  <c r="K106" i="3" s="1"/>
  <c r="K114" i="1"/>
  <c r="K114" i="3" s="1"/>
  <c r="K122" i="1"/>
  <c r="K122" i="3" s="1"/>
  <c r="K130" i="1"/>
  <c r="K130" i="3" s="1"/>
  <c r="K138" i="1"/>
  <c r="K138" i="3" s="1"/>
  <c r="K146" i="1"/>
  <c r="K146" i="3" s="1"/>
  <c r="K154" i="1"/>
  <c r="K154" i="3" s="1"/>
  <c r="K162" i="1"/>
  <c r="K162" i="3" s="1"/>
  <c r="K170" i="1"/>
  <c r="K170" i="3" s="1"/>
  <c r="K178" i="1"/>
  <c r="K178" i="3" s="1"/>
  <c r="K186" i="1"/>
  <c r="K186" i="3" s="1"/>
  <c r="K194" i="1"/>
  <c r="K194" i="3" s="1"/>
  <c r="K202" i="1"/>
  <c r="K202" i="3" s="1"/>
  <c r="K210" i="1"/>
  <c r="K210" i="3" s="1"/>
  <c r="K218" i="1"/>
  <c r="K218" i="3" s="1"/>
  <c r="K226" i="1"/>
  <c r="K226" i="3" s="1"/>
  <c r="K234" i="1"/>
  <c r="K234" i="3" s="1"/>
  <c r="K8" i="1"/>
  <c r="K8" i="3" s="1"/>
  <c r="K24" i="1"/>
  <c r="K24" i="3" s="1"/>
  <c r="K40" i="1"/>
  <c r="K40" i="3" s="1"/>
  <c r="K56" i="1"/>
  <c r="K56" i="3" s="1"/>
  <c r="K72" i="1"/>
  <c r="K72" i="3" s="1"/>
  <c r="K88" i="1"/>
  <c r="K88" i="3" s="1"/>
  <c r="K104" i="1"/>
  <c r="K104" i="3" s="1"/>
  <c r="K120" i="1"/>
  <c r="K120" i="3" s="1"/>
  <c r="K136" i="1"/>
  <c r="K136" i="3" s="1"/>
  <c r="K152" i="1"/>
  <c r="K152" i="3" s="1"/>
  <c r="K168" i="1"/>
  <c r="K168" i="3" s="1"/>
  <c r="K184" i="1"/>
  <c r="K184" i="3" s="1"/>
  <c r="K200" i="1"/>
  <c r="K200" i="3" s="1"/>
  <c r="K216" i="1"/>
  <c r="K216" i="3" s="1"/>
  <c r="K232" i="1"/>
  <c r="K232" i="3" s="1"/>
  <c r="K246" i="1"/>
  <c r="K246" i="3" s="1"/>
  <c r="K254" i="1"/>
  <c r="K254" i="3" s="1"/>
  <c r="K262" i="1"/>
  <c r="K262" i="3" s="1"/>
  <c r="K270" i="1"/>
  <c r="K270" i="3" s="1"/>
  <c r="K278" i="1"/>
  <c r="K278" i="3" s="1"/>
  <c r="K286" i="1"/>
  <c r="K286" i="3" s="1"/>
  <c r="K294" i="1"/>
  <c r="K294" i="3" s="1"/>
  <c r="K302" i="1"/>
  <c r="K302" i="3" s="1"/>
  <c r="K310" i="1"/>
  <c r="K310" i="3" s="1"/>
  <c r="K318" i="1"/>
  <c r="K318" i="3" s="1"/>
  <c r="K9" i="1"/>
  <c r="K9" i="3" s="1"/>
  <c r="K25" i="1"/>
  <c r="K25" i="3" s="1"/>
  <c r="K41" i="1"/>
  <c r="K41" i="3" s="1"/>
  <c r="K57" i="1"/>
  <c r="K57" i="3" s="1"/>
  <c r="K73" i="1"/>
  <c r="K73" i="3" s="1"/>
  <c r="K89" i="1"/>
  <c r="K89" i="3" s="1"/>
  <c r="K105" i="1"/>
  <c r="K105" i="3" s="1"/>
  <c r="K121" i="1"/>
  <c r="K121" i="3" s="1"/>
  <c r="K137" i="1"/>
  <c r="K137" i="3" s="1"/>
  <c r="K153" i="1"/>
  <c r="K153" i="3" s="1"/>
  <c r="K169" i="1"/>
  <c r="K169" i="3" s="1"/>
  <c r="K185" i="1"/>
  <c r="K185" i="3" s="1"/>
  <c r="K201" i="1"/>
  <c r="K201" i="3" s="1"/>
  <c r="K217" i="1"/>
  <c r="K217" i="3" s="1"/>
  <c r="K233" i="1"/>
  <c r="K233" i="3" s="1"/>
  <c r="K6" i="1"/>
  <c r="K6" i="3" s="1"/>
  <c r="K22" i="1"/>
  <c r="K22" i="3" s="1"/>
  <c r="K38" i="1"/>
  <c r="K38" i="3" s="1"/>
  <c r="K54" i="1"/>
  <c r="K54" i="3" s="1"/>
  <c r="K70" i="1"/>
  <c r="K70" i="3" s="1"/>
  <c r="K86" i="1"/>
  <c r="K86" i="3" s="1"/>
  <c r="K102" i="1"/>
  <c r="K102" i="3" s="1"/>
  <c r="K118" i="1"/>
  <c r="K118" i="3" s="1"/>
  <c r="K134" i="1"/>
  <c r="K134" i="3" s="1"/>
  <c r="K150" i="1"/>
  <c r="K150" i="3" s="1"/>
  <c r="K166" i="1"/>
  <c r="K166" i="3" s="1"/>
  <c r="K182" i="1"/>
  <c r="K182" i="3" s="1"/>
  <c r="K198" i="1"/>
  <c r="K198" i="3" s="1"/>
  <c r="K214" i="1"/>
  <c r="K214" i="3" s="1"/>
  <c r="K230" i="1"/>
  <c r="K230" i="3" s="1"/>
  <c r="K16" i="1"/>
  <c r="K16" i="3" s="1"/>
  <c r="K48" i="1"/>
  <c r="K48" i="3" s="1"/>
  <c r="K80" i="1"/>
  <c r="K80" i="3" s="1"/>
  <c r="K112" i="1"/>
  <c r="K112" i="3" s="1"/>
  <c r="K144" i="1"/>
  <c r="K144" i="3" s="1"/>
  <c r="K176" i="1"/>
  <c r="K176" i="3" s="1"/>
  <c r="K208" i="1"/>
  <c r="K208" i="3" s="1"/>
  <c r="K240" i="1"/>
  <c r="K240" i="3" s="1"/>
  <c r="K258" i="1"/>
  <c r="K258" i="3" s="1"/>
  <c r="K274" i="1"/>
  <c r="K274" i="3" s="1"/>
  <c r="K290" i="1"/>
  <c r="K290" i="3" s="1"/>
  <c r="K306" i="1"/>
  <c r="K306" i="3" s="1"/>
  <c r="K322" i="1"/>
  <c r="K322" i="3" s="1"/>
  <c r="K330" i="1"/>
  <c r="K330" i="3" s="1"/>
  <c r="K338" i="1"/>
  <c r="K338" i="3" s="1"/>
  <c r="K346" i="1"/>
  <c r="K346" i="3" s="1"/>
  <c r="K354" i="1"/>
  <c r="K354" i="3" s="1"/>
  <c r="K362" i="1"/>
  <c r="K362" i="3" s="1"/>
  <c r="K370" i="1"/>
  <c r="K370" i="3" s="1"/>
  <c r="K378" i="1"/>
  <c r="K378" i="3" s="1"/>
  <c r="K386" i="1"/>
  <c r="K386" i="3" s="1"/>
  <c r="K394" i="1"/>
  <c r="K394" i="3" s="1"/>
  <c r="K402" i="1"/>
  <c r="K402" i="3" s="1"/>
  <c r="K410" i="1"/>
  <c r="K410" i="3" s="1"/>
  <c r="K418" i="1"/>
  <c r="K418" i="3" s="1"/>
  <c r="K426" i="1"/>
  <c r="K426" i="3" s="1"/>
  <c r="K15" i="1"/>
  <c r="K15" i="3" s="1"/>
  <c r="K31" i="1"/>
  <c r="K31" i="3" s="1"/>
  <c r="K47" i="1"/>
  <c r="K47" i="3" s="1"/>
  <c r="K63" i="1"/>
  <c r="K63" i="3" s="1"/>
  <c r="K79" i="1"/>
  <c r="K79" i="3" s="1"/>
  <c r="K95" i="1"/>
  <c r="K95" i="3" s="1"/>
  <c r="K111" i="1"/>
  <c r="K111" i="3" s="1"/>
  <c r="K127" i="1"/>
  <c r="K127" i="3" s="1"/>
  <c r="K143" i="1"/>
  <c r="K143" i="3" s="1"/>
  <c r="K159" i="1"/>
  <c r="K159" i="3" s="1"/>
  <c r="K175" i="1"/>
  <c r="K175" i="3" s="1"/>
  <c r="K191" i="1"/>
  <c r="K191" i="3" s="1"/>
  <c r="K207" i="1"/>
  <c r="K207" i="3" s="1"/>
  <c r="K223" i="1"/>
  <c r="K223" i="3" s="1"/>
  <c r="K239" i="1"/>
  <c r="K239" i="3" s="1"/>
  <c r="K249" i="1"/>
  <c r="K249" i="3" s="1"/>
  <c r="K257" i="1"/>
  <c r="K257" i="3" s="1"/>
  <c r="K265" i="1"/>
  <c r="K265" i="3" s="1"/>
  <c r="K273" i="1"/>
  <c r="K273" i="3" s="1"/>
  <c r="K281" i="1"/>
  <c r="K281" i="3" s="1"/>
  <c r="K289" i="1"/>
  <c r="K289" i="3" s="1"/>
  <c r="K297" i="1"/>
  <c r="K297" i="3" s="1"/>
  <c r="K305" i="1"/>
  <c r="K305" i="3" s="1"/>
  <c r="K313" i="1"/>
  <c r="K313" i="3" s="1"/>
  <c r="K321" i="1"/>
  <c r="K321" i="3" s="1"/>
  <c r="K329" i="1"/>
  <c r="K329" i="3" s="1"/>
  <c r="K337" i="1"/>
  <c r="K337" i="3" s="1"/>
  <c r="K345" i="1"/>
  <c r="K345" i="3" s="1"/>
  <c r="K353" i="1"/>
  <c r="K353" i="3" s="1"/>
  <c r="K361" i="1"/>
  <c r="K361" i="3" s="1"/>
  <c r="K369" i="1"/>
  <c r="K369" i="3" s="1"/>
  <c r="K377" i="1"/>
  <c r="K377" i="3" s="1"/>
  <c r="K385" i="1"/>
  <c r="K385" i="3" s="1"/>
  <c r="K393" i="1"/>
  <c r="K393" i="3" s="1"/>
  <c r="K401" i="1"/>
  <c r="K401" i="3" s="1"/>
  <c r="K409" i="1"/>
  <c r="K409" i="3" s="1"/>
  <c r="K417" i="1"/>
  <c r="K417" i="3" s="1"/>
  <c r="K425" i="1"/>
  <c r="K425" i="3" s="1"/>
  <c r="K433" i="1"/>
  <c r="K433" i="3" s="1"/>
  <c r="K28" i="1"/>
  <c r="K28" i="3" s="1"/>
  <c r="K60" i="1"/>
  <c r="K60" i="3" s="1"/>
  <c r="K92" i="1"/>
  <c r="K92" i="3" s="1"/>
  <c r="K124" i="1"/>
  <c r="K124" i="3" s="1"/>
  <c r="K156" i="1"/>
  <c r="K156" i="3" s="1"/>
  <c r="K188" i="1"/>
  <c r="K188" i="3" s="1"/>
  <c r="K220" i="1"/>
  <c r="K220" i="3" s="1"/>
  <c r="K248" i="1"/>
  <c r="K248" i="3" s="1"/>
  <c r="K264" i="1"/>
  <c r="K264" i="3" s="1"/>
  <c r="K280" i="1"/>
  <c r="K280" i="3" s="1"/>
  <c r="K296" i="1"/>
  <c r="K296" i="3" s="1"/>
  <c r="K312" i="1"/>
  <c r="K312" i="3" s="1"/>
  <c r="K328" i="1"/>
  <c r="K328" i="3" s="1"/>
  <c r="K344" i="1"/>
  <c r="K344" i="3" s="1"/>
  <c r="K360" i="1"/>
  <c r="K360" i="3" s="1"/>
  <c r="K376" i="1"/>
  <c r="K376" i="3" s="1"/>
  <c r="K392" i="1"/>
  <c r="K392" i="3" s="1"/>
  <c r="K408" i="1"/>
  <c r="K408" i="3" s="1"/>
  <c r="K424" i="1"/>
  <c r="K424" i="3" s="1"/>
  <c r="K19" i="1"/>
  <c r="K19" i="3" s="1"/>
  <c r="K51" i="1"/>
  <c r="K51" i="3" s="1"/>
  <c r="K83" i="1"/>
  <c r="K83" i="3" s="1"/>
  <c r="K115" i="1"/>
  <c r="K115" i="3" s="1"/>
  <c r="K147" i="1"/>
  <c r="K147" i="3" s="1"/>
  <c r="K179" i="1"/>
  <c r="K179" i="3" s="1"/>
  <c r="K211" i="1"/>
  <c r="K211" i="3" s="1"/>
  <c r="K242" i="1"/>
  <c r="K242" i="3" s="1"/>
  <c r="K259" i="1"/>
  <c r="K259" i="3" s="1"/>
  <c r="K275" i="1"/>
  <c r="K275" i="3" s="1"/>
  <c r="K291" i="1"/>
  <c r="K291" i="3" s="1"/>
  <c r="K307" i="1"/>
  <c r="K307" i="3" s="1"/>
  <c r="K323" i="1"/>
  <c r="K323" i="3" s="1"/>
  <c r="K339" i="1"/>
  <c r="K339" i="3" s="1"/>
  <c r="K355" i="1"/>
  <c r="K355" i="3" s="1"/>
  <c r="K371" i="1"/>
  <c r="K371" i="3" s="1"/>
  <c r="K387" i="1"/>
  <c r="K387" i="3" s="1"/>
  <c r="K403" i="1"/>
  <c r="K403" i="3" s="1"/>
  <c r="K419" i="1"/>
  <c r="K419" i="3" s="1"/>
  <c r="K432" i="1"/>
  <c r="K432" i="3" s="1"/>
  <c r="K43" i="1"/>
  <c r="K43" i="3" s="1"/>
  <c r="K107" i="1"/>
  <c r="K107" i="3" s="1"/>
  <c r="K171" i="1"/>
  <c r="K171" i="3" s="1"/>
  <c r="K235" i="1"/>
  <c r="K235" i="3" s="1"/>
  <c r="K271" i="1"/>
  <c r="K271" i="3" s="1"/>
  <c r="K303" i="1"/>
  <c r="K303" i="3" s="1"/>
  <c r="K335" i="1"/>
  <c r="K335" i="3" s="1"/>
  <c r="K367" i="1"/>
  <c r="K367" i="3" s="1"/>
  <c r="K399" i="1"/>
  <c r="K399" i="3" s="1"/>
  <c r="K430" i="1"/>
  <c r="K430" i="3" s="1"/>
  <c r="K68" i="1"/>
  <c r="K68" i="3" s="1"/>
  <c r="K132" i="1"/>
  <c r="K132" i="3" s="1"/>
  <c r="K196" i="1"/>
  <c r="K196" i="3" s="1"/>
  <c r="K252" i="1"/>
  <c r="K252" i="3" s="1"/>
  <c r="K284" i="1"/>
  <c r="K284" i="3" s="1"/>
  <c r="K316" i="1"/>
  <c r="K316" i="3" s="1"/>
  <c r="K348" i="1"/>
  <c r="K348" i="3" s="1"/>
  <c r="K380" i="1"/>
  <c r="K380" i="3" s="1"/>
  <c r="K412" i="1"/>
  <c r="K412" i="3" s="1"/>
  <c r="K59" i="1"/>
  <c r="K59" i="3" s="1"/>
  <c r="K187" i="1"/>
  <c r="K187" i="3" s="1"/>
  <c r="K279" i="1"/>
  <c r="K279" i="3" s="1"/>
  <c r="K343" i="1"/>
  <c r="K343" i="3" s="1"/>
  <c r="K407" i="1"/>
  <c r="K407" i="3" s="1"/>
  <c r="K84" i="1"/>
  <c r="K84" i="3" s="1"/>
  <c r="K212" i="1"/>
  <c r="K212" i="3" s="1"/>
  <c r="K292" i="1"/>
  <c r="K292" i="3" s="1"/>
  <c r="K356" i="1"/>
  <c r="K356" i="3" s="1"/>
  <c r="K420" i="1"/>
  <c r="K420" i="3" s="1"/>
  <c r="K219" i="1"/>
  <c r="K219" i="3" s="1"/>
  <c r="K359" i="1"/>
  <c r="K359" i="3" s="1"/>
  <c r="K243" i="1"/>
  <c r="K243" i="3" s="1"/>
  <c r="K5" i="1"/>
  <c r="K5" i="3" s="1"/>
  <c r="K180" i="1"/>
  <c r="K180" i="3" s="1"/>
  <c r="K340" i="1"/>
  <c r="K340" i="3" s="1"/>
  <c r="K116" i="1"/>
  <c r="K116" i="3" s="1"/>
  <c r="W248" i="1"/>
  <c r="W248" i="3" s="1"/>
  <c r="W279" i="1"/>
  <c r="W279" i="3" s="1"/>
  <c r="W32" i="1"/>
  <c r="W32" i="3" s="1"/>
  <c r="W76" i="1"/>
  <c r="W76" i="3" s="1"/>
  <c r="W161" i="1"/>
  <c r="W161" i="3" s="1"/>
  <c r="W201" i="1"/>
  <c r="W201" i="3" s="1"/>
  <c r="W233" i="1"/>
  <c r="W233" i="3" s="1"/>
  <c r="W265" i="1"/>
  <c r="W265" i="3" s="1"/>
  <c r="W118" i="1"/>
  <c r="W118" i="3" s="1"/>
  <c r="W244" i="1"/>
  <c r="W244" i="3" s="1"/>
  <c r="W332" i="1"/>
  <c r="W332" i="3" s="1"/>
  <c r="W364" i="1"/>
  <c r="W364" i="3" s="1"/>
  <c r="Z364" i="3" s="1"/>
  <c r="W7" i="1"/>
  <c r="W7" i="3" s="1"/>
  <c r="W110" i="1"/>
  <c r="W110" i="3" s="1"/>
  <c r="W238" i="1"/>
  <c r="W238" i="3" s="1"/>
  <c r="W170" i="1"/>
  <c r="W170" i="3" s="1"/>
  <c r="W433" i="1"/>
  <c r="W433" i="3" s="1"/>
  <c r="W272" i="1"/>
  <c r="W272" i="3" s="1"/>
  <c r="W337" i="1"/>
  <c r="W337" i="3" s="1"/>
  <c r="W402" i="1"/>
  <c r="W402" i="3" s="1"/>
  <c r="W105" i="1"/>
  <c r="W105" i="3" s="1"/>
  <c r="X12" i="1"/>
  <c r="X12" i="3" s="1"/>
  <c r="X44" i="1"/>
  <c r="X44" i="3" s="1"/>
  <c r="X76" i="1"/>
  <c r="X76" i="3" s="1"/>
  <c r="X108" i="1"/>
  <c r="X108" i="3" s="1"/>
  <c r="X35" i="1"/>
  <c r="X35" i="3" s="1"/>
  <c r="X33" i="1"/>
  <c r="X33" i="3" s="1"/>
  <c r="X150" i="1"/>
  <c r="X150" i="3" s="1"/>
  <c r="X214" i="1"/>
  <c r="X214" i="3" s="1"/>
  <c r="X59" i="1"/>
  <c r="X59" i="3" s="1"/>
  <c r="X163" i="1"/>
  <c r="X163" i="3" s="1"/>
  <c r="X227" i="1"/>
  <c r="X227" i="3" s="1"/>
  <c r="X283" i="1"/>
  <c r="X283" i="3" s="1"/>
  <c r="X315" i="1"/>
  <c r="X315" i="3" s="1"/>
  <c r="X347" i="1"/>
  <c r="X347" i="3" s="1"/>
  <c r="X379" i="1"/>
  <c r="X379" i="3" s="1"/>
  <c r="X411" i="1"/>
  <c r="X411" i="3" s="1"/>
  <c r="X132" i="1"/>
  <c r="X132" i="3" s="1"/>
  <c r="X260" i="1"/>
  <c r="X260" i="3" s="1"/>
  <c r="X332" i="1"/>
  <c r="X332" i="3" s="1"/>
  <c r="X398" i="1"/>
  <c r="X398" i="3" s="1"/>
  <c r="X170" i="1"/>
  <c r="X170" i="3" s="1"/>
  <c r="X420" i="1"/>
  <c r="X420" i="3" s="1"/>
  <c r="X204" i="1"/>
  <c r="X204" i="3" s="1"/>
  <c r="AI389" i="1"/>
  <c r="AI389" i="3" s="1"/>
  <c r="AI276" i="1"/>
  <c r="AI276" i="3" s="1"/>
  <c r="AI60" i="1"/>
  <c r="AI60" i="3" s="1"/>
  <c r="AI188" i="1"/>
  <c r="AI188" i="3" s="1"/>
  <c r="AI257" i="1"/>
  <c r="AI257" i="3" s="1"/>
  <c r="AI400" i="1"/>
  <c r="AI400" i="3" s="1"/>
  <c r="AI61" i="1"/>
  <c r="AI61" i="3" s="1"/>
  <c r="AI347" i="1"/>
  <c r="AI347" i="3" s="1"/>
  <c r="AI219" i="1"/>
  <c r="AI219" i="3" s="1"/>
  <c r="AI91" i="1"/>
  <c r="AI91" i="3" s="1"/>
  <c r="AI12" i="1"/>
  <c r="AI12" i="3" s="1"/>
  <c r="AI354" i="1"/>
  <c r="AI354" i="3" s="1"/>
  <c r="AI226" i="1"/>
  <c r="AI226" i="3" s="1"/>
  <c r="AI98" i="1"/>
  <c r="AI98" i="3" s="1"/>
  <c r="AJ411" i="1"/>
  <c r="AJ411" i="3" s="1"/>
  <c r="AJ346" i="1"/>
  <c r="AJ346" i="3" s="1"/>
  <c r="AJ271" i="1"/>
  <c r="AJ271" i="3" s="1"/>
  <c r="AJ89" i="1"/>
  <c r="AJ89" i="3" s="1"/>
  <c r="AJ217" i="1"/>
  <c r="AJ217" i="3" s="1"/>
  <c r="AJ14" i="1"/>
  <c r="AJ14" i="3" s="1"/>
  <c r="AJ142" i="1"/>
  <c r="AJ142" i="3" s="1"/>
  <c r="AJ32" i="1"/>
  <c r="AJ32" i="3" s="1"/>
  <c r="AJ278" i="1"/>
  <c r="AJ278" i="3" s="1"/>
  <c r="AJ420" i="1"/>
  <c r="AJ420" i="3" s="1"/>
  <c r="AJ235" i="1"/>
  <c r="AJ235" i="3" s="1"/>
  <c r="AJ393" i="1"/>
  <c r="AJ393" i="3" s="1"/>
  <c r="AJ302" i="1"/>
  <c r="AJ302" i="3" s="1"/>
  <c r="AL258" i="1"/>
  <c r="AL258" i="3" s="1"/>
  <c r="AL411" i="1"/>
  <c r="AL411" i="3" s="1"/>
  <c r="AL65" i="1"/>
  <c r="AL65" i="3" s="1"/>
  <c r="AL420" i="1"/>
  <c r="AL420" i="3" s="1"/>
  <c r="AM216" i="1"/>
  <c r="AM216" i="3" s="1"/>
  <c r="AM130" i="1"/>
  <c r="AM130" i="3" s="1"/>
  <c r="AM310" i="1"/>
  <c r="AM310" i="3" s="1"/>
  <c r="AM263" i="1"/>
  <c r="AM263" i="3" s="1"/>
  <c r="AM353" i="1"/>
  <c r="AM353" i="3" s="1"/>
  <c r="AM234" i="1"/>
  <c r="AM234" i="3" s="1"/>
  <c r="G43" i="1"/>
  <c r="G43" i="3" s="1"/>
  <c r="G243" i="1"/>
  <c r="G243" i="3" s="1"/>
  <c r="G42" i="1"/>
  <c r="G42" i="3" s="1"/>
  <c r="G234" i="1"/>
  <c r="G234" i="3" s="1"/>
  <c r="G115" i="1"/>
  <c r="G115" i="3" s="1"/>
  <c r="G11" i="1"/>
  <c r="G11" i="3" s="1"/>
  <c r="G75" i="1"/>
  <c r="G75" i="3" s="1"/>
  <c r="G179" i="1"/>
  <c r="G179" i="3" s="1"/>
  <c r="G316" i="1"/>
  <c r="G316" i="3" s="1"/>
  <c r="G60" i="1"/>
  <c r="G60" i="3" s="1"/>
  <c r="G220" i="1"/>
  <c r="G220" i="3" s="1"/>
  <c r="G371" i="1"/>
  <c r="G371" i="3" s="1"/>
  <c r="G27" i="1"/>
  <c r="G27" i="3" s="1"/>
  <c r="G59" i="1"/>
  <c r="G59" i="3" s="1"/>
  <c r="G91" i="1"/>
  <c r="G91" i="3" s="1"/>
  <c r="G147" i="1"/>
  <c r="G147" i="3" s="1"/>
  <c r="G211" i="1"/>
  <c r="G211" i="3" s="1"/>
  <c r="G275" i="1"/>
  <c r="G275" i="3" s="1"/>
  <c r="G380" i="1"/>
  <c r="G380" i="3" s="1"/>
  <c r="G106" i="1"/>
  <c r="G106" i="3" s="1"/>
  <c r="G390" i="1"/>
  <c r="G390" i="3" s="1"/>
  <c r="G19" i="1"/>
  <c r="G19" i="3" s="1"/>
  <c r="G35" i="1"/>
  <c r="G35" i="3" s="1"/>
  <c r="G51" i="1"/>
  <c r="G51" i="3" s="1"/>
  <c r="G67" i="1"/>
  <c r="G67" i="3" s="1"/>
  <c r="G83" i="1"/>
  <c r="G83" i="3" s="1"/>
  <c r="G99" i="1"/>
  <c r="G99" i="3" s="1"/>
  <c r="G131" i="1"/>
  <c r="G131" i="3" s="1"/>
  <c r="G163" i="1"/>
  <c r="G163" i="3" s="1"/>
  <c r="G195" i="1"/>
  <c r="G195" i="3" s="1"/>
  <c r="G227" i="1"/>
  <c r="G227" i="3" s="1"/>
  <c r="G259" i="1"/>
  <c r="G259" i="3" s="1"/>
  <c r="G295" i="1"/>
  <c r="G295" i="3" s="1"/>
  <c r="G338" i="1"/>
  <c r="G338" i="3" s="1"/>
  <c r="G10" i="1"/>
  <c r="G10" i="3" s="1"/>
  <c r="G74" i="1"/>
  <c r="G74" i="3" s="1"/>
  <c r="G170" i="1"/>
  <c r="G170" i="3" s="1"/>
  <c r="G304" i="1"/>
  <c r="G304" i="3" s="1"/>
  <c r="G28" i="1"/>
  <c r="G28" i="3" s="1"/>
  <c r="G124" i="1"/>
  <c r="G124" i="3" s="1"/>
  <c r="G49" i="1"/>
  <c r="G49" i="3" s="1"/>
  <c r="G107" i="1"/>
  <c r="G107" i="3" s="1"/>
  <c r="G123" i="1"/>
  <c r="G123" i="3" s="1"/>
  <c r="G139" i="1"/>
  <c r="G139" i="3" s="1"/>
  <c r="G155" i="1"/>
  <c r="G155" i="3" s="1"/>
  <c r="G171" i="1"/>
  <c r="G171" i="3" s="1"/>
  <c r="G187" i="1"/>
  <c r="G187" i="3" s="1"/>
  <c r="G203" i="1"/>
  <c r="G203" i="3" s="1"/>
  <c r="G219" i="1"/>
  <c r="G219" i="3" s="1"/>
  <c r="G235" i="1"/>
  <c r="G235" i="3" s="1"/>
  <c r="G251" i="1"/>
  <c r="G251" i="3" s="1"/>
  <c r="G267" i="1"/>
  <c r="G267" i="3" s="1"/>
  <c r="G284" i="1"/>
  <c r="G284" i="3" s="1"/>
  <c r="G306" i="1"/>
  <c r="G306" i="3" s="1"/>
  <c r="G327" i="1"/>
  <c r="G327" i="3" s="1"/>
  <c r="G359" i="1"/>
  <c r="G359" i="3" s="1"/>
  <c r="G406" i="1"/>
  <c r="G406" i="3" s="1"/>
  <c r="G26" i="1"/>
  <c r="G26" i="3" s="1"/>
  <c r="G58" i="1"/>
  <c r="G58" i="3" s="1"/>
  <c r="G90" i="1"/>
  <c r="G90" i="3" s="1"/>
  <c r="G138" i="1"/>
  <c r="G138" i="3" s="1"/>
  <c r="G202" i="1"/>
  <c r="G202" i="3" s="1"/>
  <c r="G266" i="1"/>
  <c r="G266" i="3" s="1"/>
  <c r="G347" i="1"/>
  <c r="G347" i="3" s="1"/>
  <c r="G12" i="1"/>
  <c r="G12" i="3" s="1"/>
  <c r="G44" i="1"/>
  <c r="G44" i="3" s="1"/>
  <c r="G92" i="1"/>
  <c r="G92" i="3" s="1"/>
  <c r="G156" i="1"/>
  <c r="G156" i="3" s="1"/>
  <c r="G286" i="1"/>
  <c r="G286" i="3" s="1"/>
  <c r="G133" i="1"/>
  <c r="G133" i="3" s="1"/>
  <c r="G348" i="1"/>
  <c r="G348" i="3" s="1"/>
  <c r="G370" i="1"/>
  <c r="G370" i="3" s="1"/>
  <c r="G391" i="1"/>
  <c r="G391" i="3" s="1"/>
  <c r="G422" i="1"/>
  <c r="G422" i="3" s="1"/>
  <c r="G18" i="1"/>
  <c r="G18" i="3" s="1"/>
  <c r="G34" i="1"/>
  <c r="G34" i="3" s="1"/>
  <c r="G50" i="1"/>
  <c r="G50" i="3" s="1"/>
  <c r="G66" i="1"/>
  <c r="G66" i="3" s="1"/>
  <c r="G82" i="1"/>
  <c r="G82" i="3" s="1"/>
  <c r="G98" i="1"/>
  <c r="G98" i="3" s="1"/>
  <c r="G122" i="1"/>
  <c r="G122" i="3" s="1"/>
  <c r="G154" i="1"/>
  <c r="G154" i="3" s="1"/>
  <c r="G186" i="1"/>
  <c r="G186" i="3" s="1"/>
  <c r="G218" i="1"/>
  <c r="G218" i="3" s="1"/>
  <c r="G250" i="1"/>
  <c r="G250" i="3" s="1"/>
  <c r="G283" i="1"/>
  <c r="G283" i="3" s="1"/>
  <c r="G326" i="1"/>
  <c r="G326" i="3" s="1"/>
  <c r="G368" i="1"/>
  <c r="G368" i="3" s="1"/>
  <c r="G419" i="1"/>
  <c r="G419" i="3" s="1"/>
  <c r="G20" i="1"/>
  <c r="G20" i="3" s="1"/>
  <c r="G36" i="1"/>
  <c r="G36" i="3" s="1"/>
  <c r="G52" i="1"/>
  <c r="G52" i="3" s="1"/>
  <c r="G76" i="1"/>
  <c r="G76" i="3" s="1"/>
  <c r="G108" i="1"/>
  <c r="G108" i="3" s="1"/>
  <c r="G140" i="1"/>
  <c r="G140" i="3" s="1"/>
  <c r="G188" i="1"/>
  <c r="G188" i="3" s="1"/>
  <c r="G252" i="1"/>
  <c r="G252" i="3" s="1"/>
  <c r="G328" i="1"/>
  <c r="G328" i="3" s="1"/>
  <c r="G423" i="1"/>
  <c r="G423" i="3" s="1"/>
  <c r="G237" i="1"/>
  <c r="G237" i="3" s="1"/>
  <c r="G114" i="1"/>
  <c r="G114" i="3" s="1"/>
  <c r="G130" i="1"/>
  <c r="G130" i="3" s="1"/>
  <c r="G146" i="1"/>
  <c r="G146" i="3" s="1"/>
  <c r="G162" i="1"/>
  <c r="G162" i="3" s="1"/>
  <c r="G178" i="1"/>
  <c r="G178" i="3" s="1"/>
  <c r="G194" i="1"/>
  <c r="G194" i="3" s="1"/>
  <c r="G210" i="1"/>
  <c r="G210" i="3" s="1"/>
  <c r="G226" i="1"/>
  <c r="G226" i="3" s="1"/>
  <c r="G242" i="1"/>
  <c r="G242" i="3" s="1"/>
  <c r="G258" i="1"/>
  <c r="G258" i="3" s="1"/>
  <c r="G274" i="1"/>
  <c r="G274" i="3" s="1"/>
  <c r="G294" i="1"/>
  <c r="G294" i="3" s="1"/>
  <c r="G315" i="1"/>
  <c r="G315" i="3" s="1"/>
  <c r="G336" i="1"/>
  <c r="G336" i="3" s="1"/>
  <c r="G358" i="1"/>
  <c r="G358" i="3" s="1"/>
  <c r="G379" i="1"/>
  <c r="G379" i="3" s="1"/>
  <c r="G403" i="1"/>
  <c r="G403" i="3" s="1"/>
  <c r="G8" i="1"/>
  <c r="G8" i="3" s="1"/>
  <c r="G16" i="1"/>
  <c r="G16" i="3" s="1"/>
  <c r="G24" i="1"/>
  <c r="G24" i="3" s="1"/>
  <c r="G32" i="1"/>
  <c r="G32" i="3" s="1"/>
  <c r="G40" i="1"/>
  <c r="G40" i="3" s="1"/>
  <c r="G48" i="1"/>
  <c r="G48" i="3" s="1"/>
  <c r="G56" i="1"/>
  <c r="G56" i="3" s="1"/>
  <c r="G68" i="1"/>
  <c r="G68" i="3" s="1"/>
  <c r="G84" i="1"/>
  <c r="G84" i="3" s="1"/>
  <c r="G100" i="1"/>
  <c r="G100" i="3" s="1"/>
  <c r="G116" i="1"/>
  <c r="G116" i="3" s="1"/>
  <c r="G132" i="1"/>
  <c r="G132" i="3" s="1"/>
  <c r="G148" i="1"/>
  <c r="G148" i="3" s="1"/>
  <c r="G172" i="1"/>
  <c r="G172" i="3" s="1"/>
  <c r="G204" i="1"/>
  <c r="G204" i="3" s="1"/>
  <c r="G236" i="1"/>
  <c r="G236" i="3" s="1"/>
  <c r="G268" i="1"/>
  <c r="G268" i="3" s="1"/>
  <c r="G307" i="1"/>
  <c r="G307" i="3" s="1"/>
  <c r="G350" i="1"/>
  <c r="G350" i="3" s="1"/>
  <c r="G392" i="1"/>
  <c r="G392" i="3" s="1"/>
  <c r="G17" i="1"/>
  <c r="G17" i="3" s="1"/>
  <c r="G81" i="1"/>
  <c r="G81" i="3" s="1"/>
  <c r="G340" i="1"/>
  <c r="G340" i="3" s="1"/>
  <c r="G64" i="1"/>
  <c r="G64" i="3" s="1"/>
  <c r="G72" i="1"/>
  <c r="G72" i="3" s="1"/>
  <c r="G80" i="1"/>
  <c r="G80" i="3" s="1"/>
  <c r="G88" i="1"/>
  <c r="G88" i="3" s="1"/>
  <c r="G96" i="1"/>
  <c r="G96" i="3" s="1"/>
  <c r="G104" i="1"/>
  <c r="G104" i="3" s="1"/>
  <c r="G112" i="1"/>
  <c r="G112" i="3" s="1"/>
  <c r="G120" i="1"/>
  <c r="G120" i="3" s="1"/>
  <c r="G128" i="1"/>
  <c r="G128" i="3" s="1"/>
  <c r="G136" i="1"/>
  <c r="G136" i="3" s="1"/>
  <c r="G144" i="1"/>
  <c r="G144" i="3" s="1"/>
  <c r="G152" i="1"/>
  <c r="G152" i="3" s="1"/>
  <c r="G164" i="1"/>
  <c r="G164" i="3" s="1"/>
  <c r="G180" i="1"/>
  <c r="G180" i="3" s="1"/>
  <c r="G196" i="1"/>
  <c r="G196" i="3" s="1"/>
  <c r="G212" i="1"/>
  <c r="G212" i="3" s="1"/>
  <c r="G228" i="1"/>
  <c r="G228" i="3" s="1"/>
  <c r="G244" i="1"/>
  <c r="G244" i="3" s="1"/>
  <c r="G260" i="1"/>
  <c r="G260" i="3" s="1"/>
  <c r="G276" i="1"/>
  <c r="G276" i="3" s="1"/>
  <c r="G296" i="1"/>
  <c r="G296" i="3" s="1"/>
  <c r="G318" i="1"/>
  <c r="G318" i="3" s="1"/>
  <c r="G339" i="1"/>
  <c r="G339" i="3" s="1"/>
  <c r="G360" i="1"/>
  <c r="G360" i="3" s="1"/>
  <c r="G382" i="1"/>
  <c r="G382" i="3" s="1"/>
  <c r="G407" i="1"/>
  <c r="G407" i="3" s="1"/>
  <c r="G5" i="1"/>
  <c r="G5" i="3" s="1"/>
  <c r="G33" i="1"/>
  <c r="G33" i="3" s="1"/>
  <c r="G65" i="1"/>
  <c r="G65" i="3" s="1"/>
  <c r="G101" i="1"/>
  <c r="G101" i="3" s="1"/>
  <c r="G173" i="1"/>
  <c r="G173" i="3" s="1"/>
  <c r="G281" i="1"/>
  <c r="G281" i="3" s="1"/>
  <c r="G160" i="1"/>
  <c r="G160" i="3" s="1"/>
  <c r="G168" i="1"/>
  <c r="G168" i="3" s="1"/>
  <c r="G176" i="1"/>
  <c r="G176" i="3" s="1"/>
  <c r="G184" i="1"/>
  <c r="G184" i="3" s="1"/>
  <c r="G192" i="1"/>
  <c r="G192" i="3" s="1"/>
  <c r="G200" i="1"/>
  <c r="G200" i="3" s="1"/>
  <c r="G208" i="1"/>
  <c r="G208" i="3" s="1"/>
  <c r="G216" i="1"/>
  <c r="G216" i="3" s="1"/>
  <c r="G224" i="1"/>
  <c r="G224" i="3" s="1"/>
  <c r="G232" i="1"/>
  <c r="G232" i="3" s="1"/>
  <c r="G240" i="1"/>
  <c r="G240" i="3" s="1"/>
  <c r="G248" i="1"/>
  <c r="G248" i="3" s="1"/>
  <c r="G256" i="1"/>
  <c r="G256" i="3" s="1"/>
  <c r="G264" i="1"/>
  <c r="G264" i="3" s="1"/>
  <c r="G272" i="1"/>
  <c r="G272" i="3" s="1"/>
  <c r="G280" i="1"/>
  <c r="G280" i="3" s="1"/>
  <c r="G291" i="1"/>
  <c r="G291" i="3" s="1"/>
  <c r="G302" i="1"/>
  <c r="G302" i="3" s="1"/>
  <c r="G312" i="1"/>
  <c r="G312" i="3" s="1"/>
  <c r="G323" i="1"/>
  <c r="G323" i="3" s="1"/>
  <c r="G334" i="1"/>
  <c r="G334" i="3" s="1"/>
  <c r="G344" i="1"/>
  <c r="G344" i="3" s="1"/>
  <c r="G355" i="1"/>
  <c r="G355" i="3" s="1"/>
  <c r="G366" i="1"/>
  <c r="G366" i="3" s="1"/>
  <c r="G376" i="1"/>
  <c r="G376" i="3" s="1"/>
  <c r="G387" i="1"/>
  <c r="G387" i="3" s="1"/>
  <c r="G399" i="1"/>
  <c r="G399" i="3" s="1"/>
  <c r="G415" i="1"/>
  <c r="G415" i="3" s="1"/>
  <c r="G431" i="1"/>
  <c r="G431" i="3" s="1"/>
  <c r="G9" i="1"/>
  <c r="G9" i="3" s="1"/>
  <c r="G25" i="1"/>
  <c r="G25" i="3" s="1"/>
  <c r="G41" i="1"/>
  <c r="G41" i="3" s="1"/>
  <c r="G57" i="1"/>
  <c r="G57" i="3" s="1"/>
  <c r="G73" i="1"/>
  <c r="G73" i="3" s="1"/>
  <c r="G89" i="1"/>
  <c r="G89" i="3" s="1"/>
  <c r="G117" i="1"/>
  <c r="G117" i="3" s="1"/>
  <c r="G149" i="1"/>
  <c r="G149" i="3" s="1"/>
  <c r="G205" i="1"/>
  <c r="G205" i="3" s="1"/>
  <c r="G269" i="1"/>
  <c r="G269" i="3" s="1"/>
  <c r="G13" i="1"/>
  <c r="G13" i="3" s="1"/>
  <c r="G21" i="1"/>
  <c r="G21" i="3" s="1"/>
  <c r="G29" i="1"/>
  <c r="G29" i="3" s="1"/>
  <c r="G37" i="1"/>
  <c r="G37" i="3" s="1"/>
  <c r="G45" i="1"/>
  <c r="G45" i="3" s="1"/>
  <c r="G53" i="1"/>
  <c r="G53" i="3" s="1"/>
  <c r="G61" i="1"/>
  <c r="G61" i="3" s="1"/>
  <c r="G69" i="1"/>
  <c r="G69" i="3" s="1"/>
  <c r="G77" i="1"/>
  <c r="G77" i="3" s="1"/>
  <c r="G85" i="1"/>
  <c r="G85" i="3" s="1"/>
  <c r="G93" i="1"/>
  <c r="G93" i="3" s="1"/>
  <c r="G109" i="1"/>
  <c r="G109" i="3" s="1"/>
  <c r="G125" i="1"/>
  <c r="G125" i="3" s="1"/>
  <c r="G141" i="1"/>
  <c r="G141" i="3" s="1"/>
  <c r="G157" i="1"/>
  <c r="G157" i="3" s="1"/>
  <c r="G189" i="1"/>
  <c r="G189" i="3" s="1"/>
  <c r="G221" i="1"/>
  <c r="G221" i="3" s="1"/>
  <c r="G253" i="1"/>
  <c r="G253" i="3" s="1"/>
  <c r="G298" i="1"/>
  <c r="G298" i="3" s="1"/>
  <c r="G383" i="1"/>
  <c r="G383" i="3" s="1"/>
  <c r="G313" i="1"/>
  <c r="G313" i="3" s="1"/>
  <c r="G361" i="1"/>
  <c r="G361" i="3" s="1"/>
  <c r="G97" i="1"/>
  <c r="G97" i="3" s="1"/>
  <c r="G105" i="1"/>
  <c r="G105" i="3" s="1"/>
  <c r="G113" i="1"/>
  <c r="G113" i="3" s="1"/>
  <c r="G121" i="1"/>
  <c r="G121" i="3" s="1"/>
  <c r="G129" i="1"/>
  <c r="G129" i="3" s="1"/>
  <c r="G137" i="1"/>
  <c r="G137" i="3" s="1"/>
  <c r="G145" i="1"/>
  <c r="G145" i="3" s="1"/>
  <c r="G153" i="1"/>
  <c r="G153" i="3" s="1"/>
  <c r="G165" i="1"/>
  <c r="G165" i="3" s="1"/>
  <c r="G181" i="1"/>
  <c r="G181" i="3" s="1"/>
  <c r="G197" i="1"/>
  <c r="G197" i="3" s="1"/>
  <c r="G213" i="1"/>
  <c r="G213" i="3" s="1"/>
  <c r="G229" i="1"/>
  <c r="G229" i="3" s="1"/>
  <c r="G245" i="1"/>
  <c r="G245" i="3" s="1"/>
  <c r="G261" i="1"/>
  <c r="G261" i="3" s="1"/>
  <c r="G277" i="1"/>
  <c r="G277" i="3" s="1"/>
  <c r="G319" i="1"/>
  <c r="G319" i="3" s="1"/>
  <c r="G362" i="1"/>
  <c r="G362" i="3" s="1"/>
  <c r="G410" i="1"/>
  <c r="G410" i="3" s="1"/>
  <c r="G297" i="1"/>
  <c r="G297" i="3" s="1"/>
  <c r="G393" i="1"/>
  <c r="G393" i="3" s="1"/>
  <c r="G329" i="1"/>
  <c r="G329" i="3" s="1"/>
  <c r="G409" i="1"/>
  <c r="G409" i="3" s="1"/>
  <c r="G433" i="1"/>
  <c r="G433" i="3" s="1"/>
  <c r="G345" i="1"/>
  <c r="G345" i="3" s="1"/>
  <c r="G377" i="1"/>
  <c r="G377" i="3" s="1"/>
  <c r="G408" i="1"/>
  <c r="G408" i="3" s="1"/>
  <c r="G287" i="1"/>
  <c r="G287" i="3" s="1"/>
  <c r="G330" i="1"/>
  <c r="G330" i="3" s="1"/>
  <c r="G351" i="1"/>
  <c r="G351" i="3" s="1"/>
  <c r="G372" i="1"/>
  <c r="G372" i="3" s="1"/>
  <c r="G394" i="1"/>
  <c r="G394" i="3" s="1"/>
  <c r="G426" i="1"/>
  <c r="G426" i="3" s="1"/>
  <c r="G289" i="1"/>
  <c r="G289" i="3" s="1"/>
  <c r="G305" i="1"/>
  <c r="G305" i="3" s="1"/>
  <c r="G321" i="1"/>
  <c r="G321" i="3" s="1"/>
  <c r="G337" i="1"/>
  <c r="G337" i="3" s="1"/>
  <c r="G353" i="1"/>
  <c r="G353" i="3" s="1"/>
  <c r="G369" i="1"/>
  <c r="G369" i="3" s="1"/>
  <c r="G385" i="1"/>
  <c r="G385" i="3" s="1"/>
  <c r="G401" i="1"/>
  <c r="G401" i="3" s="1"/>
  <c r="G417" i="1"/>
  <c r="G417" i="3" s="1"/>
  <c r="G424" i="1"/>
  <c r="G424" i="3" s="1"/>
  <c r="G425" i="1"/>
  <c r="G425" i="3" s="1"/>
  <c r="G400" i="1"/>
  <c r="G400" i="3" s="1"/>
  <c r="G432" i="1"/>
  <c r="G432" i="3" s="1"/>
  <c r="G416" i="1"/>
  <c r="G416" i="3" s="1"/>
  <c r="H6" i="1"/>
  <c r="H6" i="3" s="1"/>
  <c r="H181" i="1"/>
  <c r="H181" i="3" s="1"/>
  <c r="H40" i="1"/>
  <c r="H40" i="3" s="1"/>
  <c r="H390" i="1"/>
  <c r="H390" i="3" s="1"/>
  <c r="H121" i="1"/>
  <c r="H121" i="3" s="1"/>
  <c r="H178" i="1"/>
  <c r="H178" i="3" s="1"/>
  <c r="G262" i="1"/>
  <c r="G262" i="3" s="1"/>
  <c r="G161" i="1"/>
  <c r="G161" i="3" s="1"/>
  <c r="G169" i="1"/>
  <c r="G169" i="3" s="1"/>
  <c r="G177" i="1"/>
  <c r="G177" i="3" s="1"/>
  <c r="G185" i="1"/>
  <c r="G185" i="3" s="1"/>
  <c r="G193" i="1"/>
  <c r="G193" i="3" s="1"/>
  <c r="G201" i="1"/>
  <c r="G201" i="3" s="1"/>
  <c r="G209" i="1"/>
  <c r="G209" i="3" s="1"/>
  <c r="G217" i="1"/>
  <c r="G217" i="3" s="1"/>
  <c r="G225" i="1"/>
  <c r="G225" i="3" s="1"/>
  <c r="G233" i="1"/>
  <c r="G233" i="3" s="1"/>
  <c r="G241" i="1"/>
  <c r="G241" i="3" s="1"/>
  <c r="G249" i="1"/>
  <c r="G249" i="3" s="1"/>
  <c r="G257" i="1"/>
  <c r="G257" i="3" s="1"/>
  <c r="G265" i="1"/>
  <c r="G265" i="3" s="1"/>
  <c r="G273" i="1"/>
  <c r="G273" i="3" s="1"/>
  <c r="G282" i="1"/>
  <c r="G282" i="3" s="1"/>
  <c r="G292" i="1"/>
  <c r="G292" i="3" s="1"/>
  <c r="G303" i="1"/>
  <c r="G303" i="3" s="1"/>
  <c r="G314" i="1"/>
  <c r="G314" i="3" s="1"/>
  <c r="G324" i="1"/>
  <c r="G324" i="3" s="1"/>
  <c r="G335" i="1"/>
  <c r="G335" i="3" s="1"/>
  <c r="G346" i="1"/>
  <c r="G346" i="3" s="1"/>
  <c r="G356" i="1"/>
  <c r="G356" i="3" s="1"/>
  <c r="G367" i="1"/>
  <c r="G367" i="3" s="1"/>
  <c r="G378" i="1"/>
  <c r="G378" i="3" s="1"/>
  <c r="G388" i="1"/>
  <c r="G388" i="3" s="1"/>
  <c r="G402" i="1"/>
  <c r="G402" i="3" s="1"/>
  <c r="G418" i="1"/>
  <c r="G418" i="3" s="1"/>
  <c r="G434" i="1"/>
  <c r="G434" i="3" s="1"/>
  <c r="G285" i="1"/>
  <c r="G285" i="3" s="1"/>
  <c r="G293" i="1"/>
  <c r="G293" i="3" s="1"/>
  <c r="G301" i="1"/>
  <c r="G301" i="3" s="1"/>
  <c r="G309" i="1"/>
  <c r="G309" i="3" s="1"/>
  <c r="G317" i="1"/>
  <c r="G317" i="3" s="1"/>
  <c r="G325" i="1"/>
  <c r="G325" i="3" s="1"/>
  <c r="G333" i="1"/>
  <c r="G333" i="3" s="1"/>
  <c r="G341" i="1"/>
  <c r="G341" i="3" s="1"/>
  <c r="G349" i="1"/>
  <c r="G349" i="3" s="1"/>
  <c r="G357" i="1"/>
  <c r="G357" i="3" s="1"/>
  <c r="G365" i="1"/>
  <c r="G365" i="3" s="1"/>
  <c r="G373" i="1"/>
  <c r="G373" i="3" s="1"/>
  <c r="G381" i="1"/>
  <c r="G381" i="3" s="1"/>
  <c r="G389" i="1"/>
  <c r="G389" i="3" s="1"/>
  <c r="G397" i="1"/>
  <c r="G397" i="3" s="1"/>
  <c r="G405" i="1"/>
  <c r="G405" i="3" s="1"/>
  <c r="G413" i="1"/>
  <c r="G413" i="3" s="1"/>
  <c r="G421" i="1"/>
  <c r="G421" i="3" s="1"/>
  <c r="G429" i="1"/>
  <c r="G429" i="3" s="1"/>
  <c r="G396" i="1"/>
  <c r="G396" i="3" s="1"/>
  <c r="G404" i="1"/>
  <c r="G404" i="3" s="1"/>
  <c r="G412" i="1"/>
  <c r="G412" i="3" s="1"/>
  <c r="G420" i="1"/>
  <c r="G420" i="3" s="1"/>
  <c r="G428" i="1"/>
  <c r="G428" i="3" s="1"/>
  <c r="H190" i="1"/>
  <c r="H190" i="3" s="1"/>
  <c r="H262" i="1"/>
  <c r="H262" i="3" s="1"/>
  <c r="H377" i="1"/>
  <c r="H377" i="3" s="1"/>
  <c r="H365" i="1"/>
  <c r="H365" i="3" s="1"/>
  <c r="H168" i="1"/>
  <c r="H168" i="3" s="1"/>
  <c r="K263" i="1"/>
  <c r="K263" i="3" s="1"/>
  <c r="K391" i="1"/>
  <c r="K391" i="3" s="1"/>
  <c r="H302" i="1"/>
  <c r="H302" i="3" s="1"/>
  <c r="H46" i="1"/>
  <c r="H46" i="3" s="1"/>
  <c r="H326" i="1"/>
  <c r="H326" i="3" s="1"/>
  <c r="H134" i="1"/>
  <c r="H134" i="3" s="1"/>
  <c r="H158" i="1"/>
  <c r="H158" i="3" s="1"/>
  <c r="H249" i="1"/>
  <c r="H249" i="3" s="1"/>
  <c r="H429" i="1"/>
  <c r="H429" i="3" s="1"/>
  <c r="H301" i="1"/>
  <c r="H301" i="3" s="1"/>
  <c r="H434" i="1"/>
  <c r="H434" i="3" s="1"/>
  <c r="H323" i="1"/>
  <c r="H323" i="3" s="1"/>
  <c r="H366" i="1"/>
  <c r="H366" i="3" s="1"/>
  <c r="H238" i="1"/>
  <c r="H238" i="3" s="1"/>
  <c r="H110" i="1"/>
  <c r="H110" i="3" s="1"/>
  <c r="H422" i="1"/>
  <c r="H422" i="3" s="1"/>
  <c r="H358" i="1"/>
  <c r="H358" i="3" s="1"/>
  <c r="H294" i="1"/>
  <c r="H294" i="3" s="1"/>
  <c r="H198" i="1"/>
  <c r="H198" i="3" s="1"/>
  <c r="H70" i="1"/>
  <c r="H70" i="3" s="1"/>
  <c r="H286" i="1"/>
  <c r="H286" i="3" s="1"/>
  <c r="H30" i="1"/>
  <c r="H30" i="3" s="1"/>
  <c r="H313" i="1"/>
  <c r="H313" i="3" s="1"/>
  <c r="H185" i="1"/>
  <c r="H185" i="3" s="1"/>
  <c r="H57" i="1"/>
  <c r="H57" i="3" s="1"/>
  <c r="H397" i="1"/>
  <c r="H397" i="3" s="1"/>
  <c r="H333" i="1"/>
  <c r="H333" i="3" s="1"/>
  <c r="H245" i="1"/>
  <c r="H245" i="3" s="1"/>
  <c r="H117" i="1"/>
  <c r="H117" i="3" s="1"/>
  <c r="H306" i="1"/>
  <c r="H306" i="3" s="1"/>
  <c r="H42" i="1"/>
  <c r="H42" i="3" s="1"/>
  <c r="H123" i="1"/>
  <c r="H123" i="3" s="1"/>
  <c r="H398" i="1"/>
  <c r="H398" i="3" s="1"/>
  <c r="H334" i="1"/>
  <c r="H334" i="3" s="1"/>
  <c r="H270" i="1"/>
  <c r="H270" i="3" s="1"/>
  <c r="H206" i="1"/>
  <c r="H206" i="3" s="1"/>
  <c r="H142" i="1"/>
  <c r="H142" i="3" s="1"/>
  <c r="H78" i="1"/>
  <c r="H78" i="3" s="1"/>
  <c r="H14" i="1"/>
  <c r="H14" i="3" s="1"/>
  <c r="H406" i="1"/>
  <c r="H406" i="3" s="1"/>
  <c r="H374" i="1"/>
  <c r="H374" i="3" s="1"/>
  <c r="H342" i="1"/>
  <c r="H342" i="3" s="1"/>
  <c r="H310" i="1"/>
  <c r="H310" i="3" s="1"/>
  <c r="H278" i="1"/>
  <c r="H278" i="3" s="1"/>
  <c r="H230" i="1"/>
  <c r="H230" i="3" s="1"/>
  <c r="H166" i="1"/>
  <c r="H166" i="3" s="1"/>
  <c r="H102" i="1"/>
  <c r="H102" i="3" s="1"/>
  <c r="H38" i="1"/>
  <c r="H38" i="3" s="1"/>
  <c r="H350" i="1"/>
  <c r="H350" i="3" s="1"/>
  <c r="H222" i="1"/>
  <c r="H222" i="3" s="1"/>
  <c r="H94" i="1"/>
  <c r="H94" i="3" s="1"/>
  <c r="H409" i="1"/>
  <c r="H409" i="3" s="1"/>
  <c r="H345" i="1"/>
  <c r="H345" i="3" s="1"/>
  <c r="H281" i="1"/>
  <c r="H281" i="3" s="1"/>
  <c r="H217" i="1"/>
  <c r="H217" i="3" s="1"/>
  <c r="H153" i="1"/>
  <c r="H153" i="3" s="1"/>
  <c r="H89" i="1"/>
  <c r="H89" i="3" s="1"/>
  <c r="H25" i="1"/>
  <c r="H25" i="3" s="1"/>
  <c r="H413" i="1"/>
  <c r="H413" i="3" s="1"/>
  <c r="H381" i="1"/>
  <c r="H381" i="3" s="1"/>
  <c r="H349" i="1"/>
  <c r="H349" i="3" s="1"/>
  <c r="H317" i="1"/>
  <c r="H317" i="3" s="1"/>
  <c r="H277" i="1"/>
  <c r="H277" i="3" s="1"/>
  <c r="H213" i="1"/>
  <c r="H213" i="3" s="1"/>
  <c r="H149" i="1"/>
  <c r="H149" i="3" s="1"/>
  <c r="H61" i="1"/>
  <c r="H61" i="3" s="1"/>
  <c r="H370" i="1"/>
  <c r="H370" i="3" s="1"/>
  <c r="H242" i="1"/>
  <c r="H242" i="3" s="1"/>
  <c r="H114" i="1"/>
  <c r="H114" i="3" s="1"/>
  <c r="H387" i="1"/>
  <c r="H387" i="3" s="1"/>
  <c r="H259" i="1"/>
  <c r="H259" i="3" s="1"/>
  <c r="H296" i="1"/>
  <c r="H296" i="3" s="1"/>
  <c r="H246" i="1"/>
  <c r="H246" i="3" s="1"/>
  <c r="H214" i="1"/>
  <c r="H214" i="3" s="1"/>
  <c r="H182" i="1"/>
  <c r="H182" i="3" s="1"/>
  <c r="H150" i="1"/>
  <c r="H150" i="3" s="1"/>
  <c r="H118" i="1"/>
  <c r="H118" i="3" s="1"/>
  <c r="H86" i="1"/>
  <c r="H86" i="3" s="1"/>
  <c r="H54" i="1"/>
  <c r="H54" i="3" s="1"/>
  <c r="H22" i="1"/>
  <c r="H22" i="3" s="1"/>
  <c r="H382" i="1"/>
  <c r="H382" i="3" s="1"/>
  <c r="H318" i="1"/>
  <c r="H318" i="3" s="1"/>
  <c r="H254" i="1"/>
  <c r="H254" i="3" s="1"/>
  <c r="H174" i="1"/>
  <c r="H174" i="3" s="1"/>
  <c r="H126" i="1"/>
  <c r="H126" i="3" s="1"/>
  <c r="H62" i="1"/>
  <c r="H62" i="3" s="1"/>
  <c r="H425" i="1"/>
  <c r="H425" i="3" s="1"/>
  <c r="H393" i="1"/>
  <c r="H393" i="3" s="1"/>
  <c r="H361" i="1"/>
  <c r="H361" i="3" s="1"/>
  <c r="H329" i="1"/>
  <c r="H329" i="3" s="1"/>
  <c r="H297" i="1"/>
  <c r="H297" i="3" s="1"/>
  <c r="H265" i="1"/>
  <c r="H265" i="3" s="1"/>
  <c r="H233" i="1"/>
  <c r="H233" i="3" s="1"/>
  <c r="H201" i="1"/>
  <c r="H201" i="3" s="1"/>
  <c r="H169" i="1"/>
  <c r="H169" i="3" s="1"/>
  <c r="H137" i="1"/>
  <c r="H137" i="3" s="1"/>
  <c r="H105" i="1"/>
  <c r="H105" i="3" s="1"/>
  <c r="H73" i="1"/>
  <c r="H73" i="3" s="1"/>
  <c r="H41" i="1"/>
  <c r="H41" i="3" s="1"/>
  <c r="H9" i="1"/>
  <c r="H9" i="3" s="1"/>
  <c r="H421" i="1"/>
  <c r="H421" i="3" s="1"/>
  <c r="H405" i="1"/>
  <c r="H405" i="3" s="1"/>
  <c r="H389" i="1"/>
  <c r="H389" i="3" s="1"/>
  <c r="H373" i="1"/>
  <c r="H373" i="3" s="1"/>
  <c r="H357" i="1"/>
  <c r="H357" i="3" s="1"/>
  <c r="H341" i="1"/>
  <c r="H341" i="3" s="1"/>
  <c r="H325" i="1"/>
  <c r="H325" i="3" s="1"/>
  <c r="H309" i="1"/>
  <c r="H309" i="3" s="1"/>
  <c r="H293" i="1"/>
  <c r="H293" i="3" s="1"/>
  <c r="H261" i="1"/>
  <c r="H261" i="3" s="1"/>
  <c r="H229" i="1"/>
  <c r="H229" i="3" s="1"/>
  <c r="H197" i="1"/>
  <c r="H197" i="3" s="1"/>
  <c r="H165" i="1"/>
  <c r="H165" i="3" s="1"/>
  <c r="H133" i="1"/>
  <c r="H133" i="3" s="1"/>
  <c r="H93" i="1"/>
  <c r="H93" i="3" s="1"/>
  <c r="H29" i="1"/>
  <c r="H29" i="3" s="1"/>
  <c r="H402" i="1"/>
  <c r="H402" i="3" s="1"/>
  <c r="H338" i="1"/>
  <c r="H338" i="3" s="1"/>
  <c r="H274" i="1"/>
  <c r="H274" i="3" s="1"/>
  <c r="H210" i="1"/>
  <c r="H210" i="3" s="1"/>
  <c r="H146" i="1"/>
  <c r="H146" i="3" s="1"/>
  <c r="H82" i="1"/>
  <c r="H82" i="3" s="1"/>
  <c r="H419" i="1"/>
  <c r="H419" i="3" s="1"/>
  <c r="H355" i="1"/>
  <c r="H355" i="3" s="1"/>
  <c r="H291" i="1"/>
  <c r="H291" i="3" s="1"/>
  <c r="H219" i="1"/>
  <c r="H219" i="3" s="1"/>
  <c r="H424" i="1"/>
  <c r="H424" i="3" s="1"/>
  <c r="H104" i="1"/>
  <c r="H104" i="3" s="1"/>
  <c r="G215" i="1"/>
  <c r="G215" i="3" s="1"/>
  <c r="H285" i="1"/>
  <c r="H285" i="3" s="1"/>
  <c r="H269" i="1"/>
  <c r="H269" i="3" s="1"/>
  <c r="H253" i="1"/>
  <c r="H253" i="3" s="1"/>
  <c r="H237" i="1"/>
  <c r="H237" i="3" s="1"/>
  <c r="H221" i="1"/>
  <c r="H221" i="3" s="1"/>
  <c r="H205" i="1"/>
  <c r="H205" i="3" s="1"/>
  <c r="H189" i="1"/>
  <c r="H189" i="3" s="1"/>
  <c r="H173" i="1"/>
  <c r="H173" i="3" s="1"/>
  <c r="H157" i="1"/>
  <c r="H157" i="3" s="1"/>
  <c r="H141" i="1"/>
  <c r="H141" i="3" s="1"/>
  <c r="H125" i="1"/>
  <c r="H125" i="3" s="1"/>
  <c r="H109" i="1"/>
  <c r="H109" i="3" s="1"/>
  <c r="H77" i="1"/>
  <c r="H77" i="3" s="1"/>
  <c r="H45" i="1"/>
  <c r="H45" i="3" s="1"/>
  <c r="H13" i="1"/>
  <c r="H13" i="3" s="1"/>
  <c r="H418" i="1"/>
  <c r="H418" i="3" s="1"/>
  <c r="H386" i="1"/>
  <c r="H386" i="3" s="1"/>
  <c r="H354" i="1"/>
  <c r="H354" i="3" s="1"/>
  <c r="H322" i="1"/>
  <c r="H322" i="3" s="1"/>
  <c r="H290" i="1"/>
  <c r="H290" i="3" s="1"/>
  <c r="H258" i="1"/>
  <c r="H258" i="3" s="1"/>
  <c r="H226" i="1"/>
  <c r="H226" i="3" s="1"/>
  <c r="H194" i="1"/>
  <c r="H194" i="3" s="1"/>
  <c r="H162" i="1"/>
  <c r="H162" i="3" s="1"/>
  <c r="H130" i="1"/>
  <c r="H130" i="3" s="1"/>
  <c r="H98" i="1"/>
  <c r="H98" i="3" s="1"/>
  <c r="H66" i="1"/>
  <c r="H66" i="3" s="1"/>
  <c r="H10" i="1"/>
  <c r="H10" i="3" s="1"/>
  <c r="H403" i="1"/>
  <c r="H403" i="3" s="1"/>
  <c r="H371" i="1"/>
  <c r="H371" i="3" s="1"/>
  <c r="H339" i="1"/>
  <c r="H339" i="3" s="1"/>
  <c r="H307" i="1"/>
  <c r="H307" i="3" s="1"/>
  <c r="H275" i="1"/>
  <c r="H275" i="3" s="1"/>
  <c r="H243" i="1"/>
  <c r="H243" i="3" s="1"/>
  <c r="H187" i="1"/>
  <c r="H187" i="3" s="1"/>
  <c r="H59" i="1"/>
  <c r="H59" i="3" s="1"/>
  <c r="H360" i="1"/>
  <c r="H360" i="3" s="1"/>
  <c r="H232" i="1"/>
  <c r="H232" i="3" s="1"/>
  <c r="H8" i="1"/>
  <c r="H8" i="3" s="1"/>
  <c r="J102" i="1"/>
  <c r="J102" i="3" s="1"/>
  <c r="H155" i="1"/>
  <c r="H155" i="3" s="1"/>
  <c r="H91" i="1"/>
  <c r="H91" i="3" s="1"/>
  <c r="H27" i="1"/>
  <c r="H27" i="3" s="1"/>
  <c r="H392" i="1"/>
  <c r="H392" i="3" s="1"/>
  <c r="H328" i="1"/>
  <c r="H328" i="3" s="1"/>
  <c r="H264" i="1"/>
  <c r="H264" i="3" s="1"/>
  <c r="H200" i="1"/>
  <c r="H200" i="3" s="1"/>
  <c r="H136" i="1"/>
  <c r="H136" i="3" s="1"/>
  <c r="H72" i="1"/>
  <c r="H72" i="3" s="1"/>
  <c r="H369" i="1"/>
  <c r="H369" i="3" s="1"/>
  <c r="G331" i="1"/>
  <c r="G331" i="3" s="1"/>
  <c r="J341" i="1"/>
  <c r="J341" i="3" s="1"/>
  <c r="G70" i="1"/>
  <c r="G70" i="3" s="1"/>
  <c r="H241" i="1"/>
  <c r="H241" i="3" s="1"/>
  <c r="H225" i="1"/>
  <c r="H225" i="3" s="1"/>
  <c r="H16" i="1"/>
  <c r="H16" i="3" s="1"/>
  <c r="H32" i="1"/>
  <c r="H32" i="3" s="1"/>
  <c r="H48" i="1"/>
  <c r="H48" i="3" s="1"/>
  <c r="H64" i="1"/>
  <c r="H64" i="3" s="1"/>
  <c r="H80" i="1"/>
  <c r="H80" i="3" s="1"/>
  <c r="H96" i="1"/>
  <c r="H96" i="3" s="1"/>
  <c r="H112" i="1"/>
  <c r="H112" i="3" s="1"/>
  <c r="H128" i="1"/>
  <c r="H128" i="3" s="1"/>
  <c r="H144" i="1"/>
  <c r="H144" i="3" s="1"/>
  <c r="H160" i="1"/>
  <c r="H160" i="3" s="1"/>
  <c r="H176" i="1"/>
  <c r="H176" i="3" s="1"/>
  <c r="H192" i="1"/>
  <c r="H192" i="3" s="1"/>
  <c r="H208" i="1"/>
  <c r="H208" i="3" s="1"/>
  <c r="H224" i="1"/>
  <c r="H224" i="3" s="1"/>
  <c r="H240" i="1"/>
  <c r="H240" i="3" s="1"/>
  <c r="H256" i="1"/>
  <c r="H256" i="3" s="1"/>
  <c r="H272" i="1"/>
  <c r="H272" i="3" s="1"/>
  <c r="H288" i="1"/>
  <c r="H288" i="3" s="1"/>
  <c r="H304" i="1"/>
  <c r="H304" i="3" s="1"/>
  <c r="H320" i="1"/>
  <c r="H320" i="3" s="1"/>
  <c r="H336" i="1"/>
  <c r="H336" i="3" s="1"/>
  <c r="H352" i="1"/>
  <c r="H352" i="3" s="1"/>
  <c r="H368" i="1"/>
  <c r="H368" i="3" s="1"/>
  <c r="H384" i="1"/>
  <c r="H384" i="3" s="1"/>
  <c r="H400" i="1"/>
  <c r="H400" i="3" s="1"/>
  <c r="H416" i="1"/>
  <c r="H416" i="3" s="1"/>
  <c r="H432" i="1"/>
  <c r="H432" i="3" s="1"/>
  <c r="H19" i="1"/>
  <c r="H19" i="3" s="1"/>
  <c r="H35" i="1"/>
  <c r="H35" i="3" s="1"/>
  <c r="H51" i="1"/>
  <c r="H51" i="3" s="1"/>
  <c r="H67" i="1"/>
  <c r="H67" i="3" s="1"/>
  <c r="H83" i="1"/>
  <c r="H83" i="3" s="1"/>
  <c r="H99" i="1"/>
  <c r="H99" i="3" s="1"/>
  <c r="H115" i="1"/>
  <c r="H115" i="3" s="1"/>
  <c r="H131" i="1"/>
  <c r="H131" i="3" s="1"/>
  <c r="H147" i="1"/>
  <c r="H147" i="3" s="1"/>
  <c r="H163" i="1"/>
  <c r="H163" i="3" s="1"/>
  <c r="H179" i="1"/>
  <c r="H179" i="3" s="1"/>
  <c r="H195" i="1"/>
  <c r="H195" i="3" s="1"/>
  <c r="H211" i="1"/>
  <c r="H211" i="3" s="1"/>
  <c r="H227" i="1"/>
  <c r="H227" i="3" s="1"/>
  <c r="H239" i="1"/>
  <c r="H239" i="3" s="1"/>
  <c r="H247" i="1"/>
  <c r="H247" i="3" s="1"/>
  <c r="H255" i="1"/>
  <c r="H255" i="3" s="1"/>
  <c r="H263" i="1"/>
  <c r="H263" i="3" s="1"/>
  <c r="H271" i="1"/>
  <c r="H271" i="3" s="1"/>
  <c r="H279" i="1"/>
  <c r="H279" i="3" s="1"/>
  <c r="H287" i="1"/>
  <c r="H287" i="3" s="1"/>
  <c r="H295" i="1"/>
  <c r="H295" i="3" s="1"/>
  <c r="H303" i="1"/>
  <c r="H303" i="3" s="1"/>
  <c r="H311" i="1"/>
  <c r="H311" i="3" s="1"/>
  <c r="H319" i="1"/>
  <c r="H319" i="3" s="1"/>
  <c r="H327" i="1"/>
  <c r="H327" i="3" s="1"/>
  <c r="H335" i="1"/>
  <c r="H335" i="3" s="1"/>
  <c r="H343" i="1"/>
  <c r="H343" i="3" s="1"/>
  <c r="H351" i="1"/>
  <c r="H351" i="3" s="1"/>
  <c r="H359" i="1"/>
  <c r="H359" i="3" s="1"/>
  <c r="H367" i="1"/>
  <c r="H367" i="3" s="1"/>
  <c r="H375" i="1"/>
  <c r="H375" i="3" s="1"/>
  <c r="H383" i="1"/>
  <c r="H383" i="3" s="1"/>
  <c r="H391" i="1"/>
  <c r="H391" i="3" s="1"/>
  <c r="H399" i="1"/>
  <c r="H399" i="3" s="1"/>
  <c r="H407" i="1"/>
  <c r="H407" i="3" s="1"/>
  <c r="H415" i="1"/>
  <c r="H415" i="3" s="1"/>
  <c r="H423" i="1"/>
  <c r="H423" i="3" s="1"/>
  <c r="H431" i="1"/>
  <c r="H431" i="3" s="1"/>
  <c r="H18" i="1"/>
  <c r="H18" i="3" s="1"/>
  <c r="H34" i="1"/>
  <c r="H34" i="3" s="1"/>
  <c r="H50" i="1"/>
  <c r="H50" i="3" s="1"/>
  <c r="G62" i="1"/>
  <c r="G62" i="3" s="1"/>
  <c r="G6" i="1"/>
  <c r="G6" i="3" s="1"/>
  <c r="G134" i="1"/>
  <c r="G134" i="3" s="1"/>
  <c r="G230" i="1"/>
  <c r="G230" i="3" s="1"/>
  <c r="G299" i="1"/>
  <c r="G299" i="3" s="1"/>
  <c r="G384" i="1"/>
  <c r="G384" i="3" s="1"/>
  <c r="G23" i="1"/>
  <c r="G23" i="3" s="1"/>
  <c r="G151" i="1"/>
  <c r="G151" i="3" s="1"/>
  <c r="G279" i="1"/>
  <c r="G279" i="3" s="1"/>
  <c r="J220" i="1"/>
  <c r="J220" i="3" s="1"/>
  <c r="J164" i="1"/>
  <c r="J164" i="3" s="1"/>
  <c r="J219" i="1"/>
  <c r="J219" i="3" s="1"/>
  <c r="J391" i="1"/>
  <c r="J391" i="3" s="1"/>
  <c r="J348" i="1"/>
  <c r="J348" i="3" s="1"/>
  <c r="H101" i="1"/>
  <c r="H101" i="3" s="1"/>
  <c r="H85" i="1"/>
  <c r="H85" i="3" s="1"/>
  <c r="H69" i="1"/>
  <c r="H69" i="3" s="1"/>
  <c r="H53" i="1"/>
  <c r="H53" i="3" s="1"/>
  <c r="H37" i="1"/>
  <c r="H37" i="3" s="1"/>
  <c r="H21" i="1"/>
  <c r="H21" i="3" s="1"/>
  <c r="H5" i="1"/>
  <c r="H5" i="3" s="1"/>
  <c r="H426" i="1"/>
  <c r="H426" i="3" s="1"/>
  <c r="H410" i="1"/>
  <c r="H410" i="3" s="1"/>
  <c r="H394" i="1"/>
  <c r="H394" i="3" s="1"/>
  <c r="H378" i="1"/>
  <c r="H378" i="3" s="1"/>
  <c r="H362" i="1"/>
  <c r="H362" i="3" s="1"/>
  <c r="H346" i="1"/>
  <c r="H346" i="3" s="1"/>
  <c r="H330" i="1"/>
  <c r="H330" i="3" s="1"/>
  <c r="H314" i="1"/>
  <c r="H314" i="3" s="1"/>
  <c r="H298" i="1"/>
  <c r="H298" i="3" s="1"/>
  <c r="H282" i="1"/>
  <c r="H282" i="3" s="1"/>
  <c r="H266" i="1"/>
  <c r="H266" i="3" s="1"/>
  <c r="H250" i="1"/>
  <c r="H250" i="3" s="1"/>
  <c r="H234" i="1"/>
  <c r="H234" i="3" s="1"/>
  <c r="H218" i="1"/>
  <c r="H218" i="3" s="1"/>
  <c r="H202" i="1"/>
  <c r="H202" i="3" s="1"/>
  <c r="H186" i="1"/>
  <c r="H186" i="3" s="1"/>
  <c r="H170" i="1"/>
  <c r="H170" i="3" s="1"/>
  <c r="H154" i="1"/>
  <c r="H154" i="3" s="1"/>
  <c r="H138" i="1"/>
  <c r="H138" i="3" s="1"/>
  <c r="H122" i="1"/>
  <c r="H122" i="3" s="1"/>
  <c r="H106" i="1"/>
  <c r="H106" i="3" s="1"/>
  <c r="H90" i="1"/>
  <c r="H90" i="3" s="1"/>
  <c r="H74" i="1"/>
  <c r="H74" i="3" s="1"/>
  <c r="H58" i="1"/>
  <c r="H58" i="3" s="1"/>
  <c r="H26" i="1"/>
  <c r="H26" i="3" s="1"/>
  <c r="H427" i="1"/>
  <c r="H427" i="3" s="1"/>
  <c r="H411" i="1"/>
  <c r="H411" i="3" s="1"/>
  <c r="H395" i="1"/>
  <c r="H395" i="3" s="1"/>
  <c r="H379" i="1"/>
  <c r="H379" i="3" s="1"/>
  <c r="H363" i="1"/>
  <c r="H363" i="3" s="1"/>
  <c r="H347" i="1"/>
  <c r="H347" i="3" s="1"/>
  <c r="H331" i="1"/>
  <c r="H331" i="3" s="1"/>
  <c r="H315" i="1"/>
  <c r="H315" i="3" s="1"/>
  <c r="H299" i="1"/>
  <c r="H299" i="3" s="1"/>
  <c r="H283" i="1"/>
  <c r="H283" i="3" s="1"/>
  <c r="H267" i="1"/>
  <c r="H267" i="3" s="1"/>
  <c r="H251" i="1"/>
  <c r="H251" i="3" s="1"/>
  <c r="H235" i="1"/>
  <c r="H235" i="3" s="1"/>
  <c r="H203" i="1"/>
  <c r="H203" i="3" s="1"/>
  <c r="H171" i="1"/>
  <c r="H171" i="3" s="1"/>
  <c r="H139" i="1"/>
  <c r="H139" i="3" s="1"/>
  <c r="H107" i="1"/>
  <c r="H107" i="3" s="1"/>
  <c r="H75" i="1"/>
  <c r="H75" i="3" s="1"/>
  <c r="H43" i="1"/>
  <c r="H43" i="3" s="1"/>
  <c r="H11" i="1"/>
  <c r="H11" i="3" s="1"/>
  <c r="H408" i="1"/>
  <c r="H408" i="3" s="1"/>
  <c r="H376" i="1"/>
  <c r="H376" i="3" s="1"/>
  <c r="H344" i="1"/>
  <c r="H344" i="3" s="1"/>
  <c r="H312" i="1"/>
  <c r="H312" i="3" s="1"/>
  <c r="H280" i="1"/>
  <c r="H280" i="3" s="1"/>
  <c r="H248" i="1"/>
  <c r="H248" i="3" s="1"/>
  <c r="H216" i="1"/>
  <c r="H216" i="3" s="1"/>
  <c r="H184" i="1"/>
  <c r="H184" i="3" s="1"/>
  <c r="H152" i="1"/>
  <c r="H152" i="3" s="1"/>
  <c r="H120" i="1"/>
  <c r="H120" i="3" s="1"/>
  <c r="H88" i="1"/>
  <c r="H88" i="3" s="1"/>
  <c r="H56" i="1"/>
  <c r="H56" i="3" s="1"/>
  <c r="H24" i="1"/>
  <c r="H24" i="3" s="1"/>
  <c r="G364" i="1"/>
  <c r="G364" i="3" s="1"/>
  <c r="G87" i="1"/>
  <c r="G87" i="3" s="1"/>
  <c r="H113" i="1"/>
  <c r="H113" i="3" s="1"/>
  <c r="G342" i="1"/>
  <c r="G342" i="3" s="1"/>
  <c r="G198" i="1"/>
  <c r="G198" i="3" s="1"/>
  <c r="J416" i="1"/>
  <c r="J416" i="3" s="1"/>
  <c r="J275" i="1"/>
  <c r="J275" i="3" s="1"/>
  <c r="J323" i="1"/>
  <c r="J323" i="3" s="1"/>
  <c r="J53" i="1"/>
  <c r="J53" i="3" s="1"/>
  <c r="J380" i="1"/>
  <c r="J380" i="3" s="1"/>
  <c r="J389" i="1"/>
  <c r="J389" i="3" s="1"/>
  <c r="J417" i="1"/>
  <c r="J417" i="3" s="1"/>
  <c r="J408" i="1"/>
  <c r="J408" i="3" s="1"/>
  <c r="J207" i="1"/>
  <c r="J207" i="3" s="1"/>
  <c r="H337" i="1"/>
  <c r="H337" i="3" s="1"/>
  <c r="G190" i="1"/>
  <c r="G190" i="3" s="1"/>
  <c r="J374" i="1"/>
  <c r="J374" i="3" s="1"/>
  <c r="J320" i="1"/>
  <c r="J320" i="3" s="1"/>
  <c r="J331" i="1"/>
  <c r="J331" i="3" s="1"/>
  <c r="J69" i="1"/>
  <c r="J69" i="3" s="1"/>
  <c r="J171" i="1"/>
  <c r="J171" i="3" s="1"/>
  <c r="J292" i="1"/>
  <c r="J292" i="3" s="1"/>
  <c r="J432" i="1"/>
  <c r="J432" i="3" s="1"/>
  <c r="J347" i="1"/>
  <c r="J347" i="3" s="1"/>
  <c r="J143" i="1"/>
  <c r="J143" i="3" s="1"/>
  <c r="J332" i="1"/>
  <c r="J332" i="3" s="1"/>
  <c r="J70" i="1"/>
  <c r="J70" i="3" s="1"/>
  <c r="J365" i="1"/>
  <c r="J365" i="3" s="1"/>
  <c r="J271" i="1"/>
  <c r="J271" i="3" s="1"/>
  <c r="J138" i="1"/>
  <c r="J138" i="3" s="1"/>
  <c r="J415" i="1"/>
  <c r="J415" i="3" s="1"/>
  <c r="J105" i="1"/>
  <c r="J105" i="3" s="1"/>
  <c r="J372" i="1"/>
  <c r="J372" i="3" s="1"/>
  <c r="J168" i="1"/>
  <c r="J168" i="3" s="1"/>
  <c r="J213" i="1"/>
  <c r="J213" i="3" s="1"/>
  <c r="J246" i="1"/>
  <c r="J246" i="3" s="1"/>
  <c r="H145" i="1"/>
  <c r="H145" i="3" s="1"/>
  <c r="G142" i="1"/>
  <c r="G142" i="3" s="1"/>
  <c r="J61" i="1"/>
  <c r="J61" i="3" s="1"/>
  <c r="J128" i="1"/>
  <c r="J128" i="3" s="1"/>
  <c r="G166" i="1"/>
  <c r="G166" i="3" s="1"/>
  <c r="G102" i="1"/>
  <c r="G102" i="3" s="1"/>
  <c r="G38" i="1"/>
  <c r="G38" i="3" s="1"/>
  <c r="G395" i="1"/>
  <c r="G395" i="3" s="1"/>
  <c r="G254" i="1"/>
  <c r="G254" i="3" s="1"/>
  <c r="J405" i="1"/>
  <c r="J405" i="3" s="1"/>
  <c r="J133" i="1"/>
  <c r="J133" i="3" s="1"/>
  <c r="J373" i="1"/>
  <c r="J373" i="3" s="1"/>
  <c r="J283" i="1"/>
  <c r="J283" i="3" s="1"/>
  <c r="J154" i="1"/>
  <c r="J154" i="3" s="1"/>
  <c r="J427" i="1"/>
  <c r="J427" i="3" s="1"/>
  <c r="J267" i="1"/>
  <c r="J267" i="3" s="1"/>
  <c r="J423" i="1"/>
  <c r="J423" i="3" s="1"/>
  <c r="J337" i="1"/>
  <c r="J337" i="3" s="1"/>
  <c r="J228" i="1"/>
  <c r="J228" i="3" s="1"/>
  <c r="J81" i="1"/>
  <c r="J81" i="3" s="1"/>
  <c r="J411" i="1"/>
  <c r="J411" i="3" s="1"/>
  <c r="J368" i="1"/>
  <c r="J368" i="3" s="1"/>
  <c r="J325" i="1"/>
  <c r="J325" i="3" s="1"/>
  <c r="J211" i="1"/>
  <c r="J211" i="3" s="1"/>
  <c r="J58" i="1"/>
  <c r="J58" i="3" s="1"/>
  <c r="J375" i="1"/>
  <c r="J375" i="3" s="1"/>
  <c r="J284" i="1"/>
  <c r="J284" i="3" s="1"/>
  <c r="J155" i="1"/>
  <c r="J155" i="3" s="1"/>
  <c r="J429" i="1"/>
  <c r="J429" i="3" s="1"/>
  <c r="J387" i="1"/>
  <c r="J387" i="3" s="1"/>
  <c r="J344" i="1"/>
  <c r="J344" i="3" s="1"/>
  <c r="J301" i="1"/>
  <c r="J301" i="3" s="1"/>
  <c r="J239" i="1"/>
  <c r="J239" i="3" s="1"/>
  <c r="J175" i="1"/>
  <c r="J175" i="3" s="1"/>
  <c r="J95" i="1"/>
  <c r="J95" i="3" s="1"/>
  <c r="J10" i="1"/>
  <c r="J10" i="3" s="1"/>
  <c r="J393" i="1"/>
  <c r="J393" i="3" s="1"/>
  <c r="J351" i="1"/>
  <c r="J351" i="3" s="1"/>
  <c r="J248" i="1"/>
  <c r="J248" i="3" s="1"/>
  <c r="J5" i="1"/>
  <c r="J5" i="3" s="1"/>
  <c r="J310" i="1"/>
  <c r="J310" i="3" s="1"/>
  <c r="J182" i="1"/>
  <c r="J182" i="3" s="1"/>
  <c r="J19" i="1"/>
  <c r="J19" i="3" s="1"/>
  <c r="J304" i="1"/>
  <c r="J304" i="3" s="1"/>
  <c r="J243" i="1"/>
  <c r="J243" i="3" s="1"/>
  <c r="J179" i="1"/>
  <c r="J179" i="3" s="1"/>
  <c r="J101" i="1"/>
  <c r="J101" i="3" s="1"/>
  <c r="J15" i="1"/>
  <c r="J15" i="3" s="1"/>
  <c r="J396" i="1"/>
  <c r="J396" i="3" s="1"/>
  <c r="J353" i="1"/>
  <c r="J353" i="3" s="1"/>
  <c r="J311" i="1"/>
  <c r="J311" i="3" s="1"/>
  <c r="J252" i="1"/>
  <c r="J252" i="3" s="1"/>
  <c r="J188" i="1"/>
  <c r="J188" i="3" s="1"/>
  <c r="J113" i="1"/>
  <c r="J113" i="3" s="1"/>
  <c r="J27" i="1"/>
  <c r="J27" i="3" s="1"/>
  <c r="J419" i="1"/>
  <c r="J419" i="3" s="1"/>
  <c r="J397" i="1"/>
  <c r="J397" i="3" s="1"/>
  <c r="J376" i="1"/>
  <c r="J376" i="3" s="1"/>
  <c r="J355" i="1"/>
  <c r="J355" i="3" s="1"/>
  <c r="J333" i="1"/>
  <c r="J333" i="3" s="1"/>
  <c r="J312" i="1"/>
  <c r="J312" i="3" s="1"/>
  <c r="J287" i="1"/>
  <c r="J287" i="3" s="1"/>
  <c r="J255" i="1"/>
  <c r="J255" i="3" s="1"/>
  <c r="J223" i="1"/>
  <c r="J223" i="3" s="1"/>
  <c r="J191" i="1"/>
  <c r="J191" i="3" s="1"/>
  <c r="J159" i="1"/>
  <c r="J159" i="3" s="1"/>
  <c r="J117" i="1"/>
  <c r="J117" i="3" s="1"/>
  <c r="J74" i="1"/>
  <c r="J74" i="3" s="1"/>
  <c r="J31" i="1"/>
  <c r="J31" i="3" s="1"/>
  <c r="J425" i="1"/>
  <c r="J425" i="3" s="1"/>
  <c r="J404" i="1"/>
  <c r="J404" i="3" s="1"/>
  <c r="J383" i="1"/>
  <c r="J383" i="3" s="1"/>
  <c r="J361" i="1"/>
  <c r="J361" i="3" s="1"/>
  <c r="J329" i="1"/>
  <c r="J329" i="3" s="1"/>
  <c r="J280" i="1"/>
  <c r="J280" i="3" s="1"/>
  <c r="J216" i="1"/>
  <c r="J216" i="3" s="1"/>
  <c r="J86" i="1"/>
  <c r="J86" i="3" s="1"/>
  <c r="J406" i="1"/>
  <c r="J406" i="3" s="1"/>
  <c r="J342" i="1"/>
  <c r="J342" i="3" s="1"/>
  <c r="J278" i="1"/>
  <c r="J278" i="3" s="1"/>
  <c r="J214" i="1"/>
  <c r="J214" i="3" s="1"/>
  <c r="J147" i="1"/>
  <c r="J147" i="3" s="1"/>
  <c r="J62" i="1"/>
  <c r="J62" i="3" s="1"/>
  <c r="J277" i="1"/>
  <c r="J277" i="3" s="1"/>
  <c r="J146" i="1"/>
  <c r="J146" i="3" s="1"/>
  <c r="J64" i="1"/>
  <c r="J64" i="3" s="1"/>
  <c r="J245" i="1"/>
  <c r="J245" i="3" s="1"/>
  <c r="J181" i="1"/>
  <c r="J181" i="3" s="1"/>
  <c r="J103" i="1"/>
  <c r="J103" i="3" s="1"/>
  <c r="J18" i="1"/>
  <c r="J18" i="3" s="1"/>
  <c r="J32" i="1"/>
  <c r="J32" i="3" s="1"/>
  <c r="J340" i="1"/>
  <c r="J340" i="3" s="1"/>
  <c r="J319" i="1"/>
  <c r="J319" i="3" s="1"/>
  <c r="J296" i="1"/>
  <c r="J296" i="3" s="1"/>
  <c r="J264" i="1"/>
  <c r="J264" i="3" s="1"/>
  <c r="J232" i="1"/>
  <c r="J232" i="3" s="1"/>
  <c r="J200" i="1"/>
  <c r="J200" i="3" s="1"/>
  <c r="J129" i="1"/>
  <c r="J129" i="3" s="1"/>
  <c r="J43" i="1"/>
  <c r="J43" i="3" s="1"/>
  <c r="J422" i="1"/>
  <c r="J422" i="3" s="1"/>
  <c r="J390" i="1"/>
  <c r="J390" i="3" s="1"/>
  <c r="J358" i="1"/>
  <c r="J358" i="3" s="1"/>
  <c r="J326" i="1"/>
  <c r="J326" i="3" s="1"/>
  <c r="J294" i="1"/>
  <c r="J294" i="3" s="1"/>
  <c r="J262" i="1"/>
  <c r="J262" i="3" s="1"/>
  <c r="J230" i="1"/>
  <c r="J230" i="3" s="1"/>
  <c r="J198" i="1"/>
  <c r="J198" i="3" s="1"/>
  <c r="J166" i="1"/>
  <c r="J166" i="3" s="1"/>
  <c r="J126" i="1"/>
  <c r="J126" i="3" s="1"/>
  <c r="J83" i="1"/>
  <c r="J83" i="3" s="1"/>
  <c r="J41" i="1"/>
  <c r="J41" i="3" s="1"/>
  <c r="J293" i="1"/>
  <c r="J293" i="3" s="1"/>
  <c r="J261" i="1"/>
  <c r="J261" i="3" s="1"/>
  <c r="J229" i="1"/>
  <c r="J229" i="3" s="1"/>
  <c r="J197" i="1"/>
  <c r="J197" i="3" s="1"/>
  <c r="J165" i="1"/>
  <c r="J165" i="3" s="1"/>
  <c r="J125" i="1"/>
  <c r="J125" i="3" s="1"/>
  <c r="J82" i="1"/>
  <c r="J82" i="3" s="1"/>
  <c r="J39" i="1"/>
  <c r="J39" i="3" s="1"/>
  <c r="J152" i="1"/>
  <c r="J152" i="3" s="1"/>
  <c r="J96" i="1"/>
  <c r="J96" i="3" s="1"/>
  <c r="J16" i="1"/>
  <c r="J16" i="3" s="1"/>
  <c r="J184" i="1"/>
  <c r="J184" i="3" s="1"/>
  <c r="J150" i="1"/>
  <c r="J150" i="3" s="1"/>
  <c r="J107" i="1"/>
  <c r="J107" i="3" s="1"/>
  <c r="J65" i="1"/>
  <c r="J65" i="3" s="1"/>
  <c r="J22" i="1"/>
  <c r="J22" i="3" s="1"/>
  <c r="J430" i="1"/>
  <c r="J430" i="3" s="1"/>
  <c r="J414" i="1"/>
  <c r="J414" i="3" s="1"/>
  <c r="J398" i="1"/>
  <c r="J398" i="3" s="1"/>
  <c r="J382" i="1"/>
  <c r="J382" i="3" s="1"/>
  <c r="J366" i="1"/>
  <c r="J366" i="3" s="1"/>
  <c r="J350" i="1"/>
  <c r="J350" i="3" s="1"/>
  <c r="J334" i="1"/>
  <c r="J334" i="3" s="1"/>
  <c r="J318" i="1"/>
  <c r="J318" i="3" s="1"/>
  <c r="J302" i="1"/>
  <c r="J302" i="3" s="1"/>
  <c r="J286" i="1"/>
  <c r="J286" i="3" s="1"/>
  <c r="J270" i="1"/>
  <c r="J270" i="3" s="1"/>
  <c r="J254" i="1"/>
  <c r="J254" i="3" s="1"/>
  <c r="J238" i="1"/>
  <c r="J238" i="3" s="1"/>
  <c r="J222" i="1"/>
  <c r="J222" i="3" s="1"/>
  <c r="J206" i="1"/>
  <c r="J206" i="3" s="1"/>
  <c r="J190" i="1"/>
  <c r="J190" i="3" s="1"/>
  <c r="J174" i="1"/>
  <c r="J174" i="3" s="1"/>
  <c r="J158" i="1"/>
  <c r="J158" i="3" s="1"/>
  <c r="J137" i="1"/>
  <c r="J137" i="3" s="1"/>
  <c r="J115" i="1"/>
  <c r="J115" i="3" s="1"/>
  <c r="J94" i="1"/>
  <c r="J94" i="3" s="1"/>
  <c r="J73" i="1"/>
  <c r="J73" i="3" s="1"/>
  <c r="J51" i="1"/>
  <c r="J51" i="3" s="1"/>
  <c r="J30" i="1"/>
  <c r="J30" i="3" s="1"/>
  <c r="J9" i="1"/>
  <c r="J9" i="3" s="1"/>
  <c r="J285" i="1"/>
  <c r="J285" i="3" s="1"/>
  <c r="J269" i="1"/>
  <c r="J269" i="3" s="1"/>
  <c r="J253" i="1"/>
  <c r="J253" i="3" s="1"/>
  <c r="J237" i="1"/>
  <c r="J237" i="3" s="1"/>
  <c r="J221" i="1"/>
  <c r="J221" i="3" s="1"/>
  <c r="J205" i="1"/>
  <c r="J205" i="3" s="1"/>
  <c r="J189" i="1"/>
  <c r="J189" i="3" s="1"/>
  <c r="J173" i="1"/>
  <c r="J173" i="3" s="1"/>
  <c r="J157" i="1"/>
  <c r="J157" i="3" s="1"/>
  <c r="J135" i="1"/>
  <c r="J135" i="3" s="1"/>
  <c r="J114" i="1"/>
  <c r="J114" i="3" s="1"/>
  <c r="J93" i="1"/>
  <c r="J93" i="3" s="1"/>
  <c r="J71" i="1"/>
  <c r="J71" i="3" s="1"/>
  <c r="J50" i="1"/>
  <c r="J50" i="3" s="1"/>
  <c r="J29" i="1"/>
  <c r="J29" i="3" s="1"/>
  <c r="J7" i="1"/>
  <c r="J7" i="3" s="1"/>
  <c r="J144" i="1"/>
  <c r="J144" i="3" s="1"/>
  <c r="J112" i="1"/>
  <c r="J112" i="3" s="1"/>
  <c r="J80" i="1"/>
  <c r="J80" i="3" s="1"/>
  <c r="J48" i="1"/>
  <c r="J48" i="3" s="1"/>
  <c r="L398" i="1"/>
  <c r="L398" i="3" s="1"/>
  <c r="L332" i="1"/>
  <c r="L332" i="3" s="1"/>
  <c r="L413" i="1"/>
  <c r="L413" i="3" s="1"/>
  <c r="L33" i="1"/>
  <c r="L33" i="3" s="1"/>
  <c r="G103" i="1"/>
  <c r="G103" i="3" s="1"/>
  <c r="J59" i="1"/>
  <c r="J59" i="3" s="1"/>
  <c r="J136" i="1"/>
  <c r="J136" i="3" s="1"/>
  <c r="J120" i="1"/>
  <c r="J120" i="3" s="1"/>
  <c r="J104" i="1"/>
  <c r="J104" i="3" s="1"/>
  <c r="J88" i="1"/>
  <c r="J88" i="3" s="1"/>
  <c r="J72" i="1"/>
  <c r="J72" i="3" s="1"/>
  <c r="J56" i="1"/>
  <c r="J56" i="3" s="1"/>
  <c r="J40" i="1"/>
  <c r="J40" i="3" s="1"/>
  <c r="J24" i="1"/>
  <c r="J24" i="3" s="1"/>
  <c r="J8" i="1"/>
  <c r="J8" i="3" s="1"/>
  <c r="L197" i="1"/>
  <c r="L197" i="3" s="1"/>
  <c r="L299" i="1"/>
  <c r="L299" i="3" s="1"/>
  <c r="L188" i="1"/>
  <c r="L188" i="3" s="1"/>
  <c r="L360" i="1"/>
  <c r="L360" i="3" s="1"/>
  <c r="L241" i="1"/>
  <c r="L241" i="3" s="1"/>
  <c r="L427" i="1"/>
  <c r="L427" i="3" s="1"/>
  <c r="L163" i="1"/>
  <c r="L163" i="3" s="1"/>
  <c r="L381" i="1"/>
  <c r="L381" i="3" s="1"/>
  <c r="L73" i="1"/>
  <c r="L73" i="3" s="1"/>
  <c r="L58" i="1"/>
  <c r="L58" i="3" s="1"/>
  <c r="L369" i="1"/>
  <c r="L369" i="3" s="1"/>
  <c r="L84" i="1"/>
  <c r="L84" i="3" s="1"/>
  <c r="L204" i="1"/>
  <c r="L204" i="3" s="1"/>
  <c r="L363" i="1"/>
  <c r="L363" i="3" s="1"/>
  <c r="L235" i="1"/>
  <c r="L235" i="3" s="1"/>
  <c r="L68" i="1"/>
  <c r="L68" i="3" s="1"/>
  <c r="L318" i="1"/>
  <c r="L318" i="3" s="1"/>
  <c r="L174" i="1"/>
  <c r="L174" i="3" s="1"/>
  <c r="L7" i="1"/>
  <c r="L7" i="3" s="1"/>
  <c r="L71" i="1"/>
  <c r="L71" i="3" s="1"/>
  <c r="L416" i="1"/>
  <c r="L416" i="3" s="1"/>
  <c r="L365" i="1"/>
  <c r="L365" i="3" s="1"/>
  <c r="L208" i="1"/>
  <c r="L208" i="3" s="1"/>
  <c r="L232" i="1"/>
  <c r="L232" i="3" s="1"/>
  <c r="L325" i="1"/>
  <c r="L325" i="3" s="1"/>
  <c r="L433" i="1"/>
  <c r="L433" i="3" s="1"/>
  <c r="L305" i="1"/>
  <c r="L305" i="3" s="1"/>
  <c r="L171" i="1"/>
  <c r="L171" i="3" s="1"/>
  <c r="L396" i="1"/>
  <c r="L396" i="3" s="1"/>
  <c r="L268" i="1"/>
  <c r="L268" i="3" s="1"/>
  <c r="L121" i="1"/>
  <c r="L121" i="3" s="1"/>
  <c r="L395" i="1"/>
  <c r="L395" i="3" s="1"/>
  <c r="L331" i="1"/>
  <c r="L331" i="3" s="1"/>
  <c r="L267" i="1"/>
  <c r="L267" i="3" s="1"/>
  <c r="L203" i="1"/>
  <c r="L203" i="3" s="1"/>
  <c r="L120" i="1"/>
  <c r="L120" i="3" s="1"/>
  <c r="L430" i="1"/>
  <c r="L430" i="3" s="1"/>
  <c r="L366" i="1"/>
  <c r="L366" i="3" s="1"/>
  <c r="L254" i="1"/>
  <c r="L254" i="3" s="1"/>
  <c r="L103" i="1"/>
  <c r="L103" i="3" s="1"/>
  <c r="L110" i="1"/>
  <c r="L110" i="3" s="1"/>
  <c r="L29" i="1"/>
  <c r="L29" i="3" s="1"/>
  <c r="L317" i="1"/>
  <c r="L317" i="3" s="1"/>
  <c r="L320" i="1"/>
  <c r="L320" i="3" s="1"/>
  <c r="L288" i="1"/>
  <c r="L288" i="3" s="1"/>
  <c r="L144" i="1"/>
  <c r="L144" i="3" s="1"/>
  <c r="L237" i="1"/>
  <c r="L237" i="3" s="1"/>
  <c r="L336" i="1"/>
  <c r="L336" i="3" s="1"/>
  <c r="L424" i="1"/>
  <c r="L424" i="3" s="1"/>
  <c r="L296" i="1"/>
  <c r="L296" i="3" s="1"/>
  <c r="L159" i="1"/>
  <c r="L159" i="3" s="1"/>
  <c r="L389" i="1"/>
  <c r="L389" i="3" s="1"/>
  <c r="L261" i="1"/>
  <c r="L261" i="3" s="1"/>
  <c r="L112" i="1"/>
  <c r="L112" i="3" s="1"/>
  <c r="L401" i="1"/>
  <c r="L401" i="3" s="1"/>
  <c r="L337" i="1"/>
  <c r="L337" i="3" s="1"/>
  <c r="L273" i="1"/>
  <c r="L273" i="3" s="1"/>
  <c r="L209" i="1"/>
  <c r="L209" i="3" s="1"/>
  <c r="L128" i="1"/>
  <c r="L128" i="3" s="1"/>
  <c r="L428" i="1"/>
  <c r="L428" i="3" s="1"/>
  <c r="L364" i="1"/>
  <c r="L364" i="3" s="1"/>
  <c r="L236" i="1"/>
  <c r="L236" i="3" s="1"/>
  <c r="L164" i="1"/>
  <c r="L164" i="3" s="1"/>
  <c r="L69" i="1"/>
  <c r="L69" i="3" s="1"/>
  <c r="L411" i="1"/>
  <c r="L411" i="3" s="1"/>
  <c r="L379" i="1"/>
  <c r="L379" i="3" s="1"/>
  <c r="L347" i="1"/>
  <c r="L347" i="3" s="1"/>
  <c r="L315" i="1"/>
  <c r="L315" i="3" s="1"/>
  <c r="L283" i="1"/>
  <c r="L283" i="3" s="1"/>
  <c r="L251" i="1"/>
  <c r="L251" i="3" s="1"/>
  <c r="L219" i="1"/>
  <c r="L219" i="3" s="1"/>
  <c r="L184" i="1"/>
  <c r="L184" i="3" s="1"/>
  <c r="L141" i="1"/>
  <c r="L141" i="3" s="1"/>
  <c r="L99" i="1"/>
  <c r="L99" i="3" s="1"/>
  <c r="L25" i="1"/>
  <c r="L25" i="3" s="1"/>
  <c r="L414" i="1"/>
  <c r="L414" i="3" s="1"/>
  <c r="L382" i="1"/>
  <c r="L382" i="3" s="1"/>
  <c r="L350" i="1"/>
  <c r="L350" i="3" s="1"/>
  <c r="L286" i="1"/>
  <c r="L286" i="3" s="1"/>
  <c r="L222" i="1"/>
  <c r="L222" i="3" s="1"/>
  <c r="L145" i="1"/>
  <c r="L145" i="3" s="1"/>
  <c r="L32" i="1"/>
  <c r="L32" i="3" s="1"/>
  <c r="L142" i="1"/>
  <c r="L142" i="3" s="1"/>
  <c r="L76" i="1"/>
  <c r="L76" i="3" s="1"/>
  <c r="L72" i="1"/>
  <c r="L72" i="3" s="1"/>
  <c r="L39" i="1"/>
  <c r="L39" i="3" s="1"/>
  <c r="L8" i="1"/>
  <c r="L8" i="3" s="1"/>
  <c r="L50" i="1"/>
  <c r="L50" i="3" s="1"/>
  <c r="L12" i="1"/>
  <c r="L12" i="3" s="1"/>
  <c r="L54" i="1"/>
  <c r="L54" i="3" s="1"/>
  <c r="L94" i="1"/>
  <c r="L94" i="3" s="1"/>
  <c r="L126" i="1"/>
  <c r="L126" i="3" s="1"/>
  <c r="L158" i="1"/>
  <c r="L158" i="3" s="1"/>
  <c r="L190" i="1"/>
  <c r="L190" i="3" s="1"/>
  <c r="L74" i="1"/>
  <c r="L74" i="3" s="1"/>
  <c r="L124" i="1"/>
  <c r="L124" i="3" s="1"/>
  <c r="L167" i="1"/>
  <c r="L167" i="3" s="1"/>
  <c r="L206" i="1"/>
  <c r="L206" i="3" s="1"/>
  <c r="L238" i="1"/>
  <c r="L238" i="3" s="1"/>
  <c r="L270" i="1"/>
  <c r="L270" i="3" s="1"/>
  <c r="L302" i="1"/>
  <c r="L302" i="3" s="1"/>
  <c r="L334" i="1"/>
  <c r="L334" i="3" s="1"/>
  <c r="L358" i="1"/>
  <c r="L358" i="3" s="1"/>
  <c r="L374" i="1"/>
  <c r="L374" i="3" s="1"/>
  <c r="L390" i="1"/>
  <c r="L390" i="3" s="1"/>
  <c r="L406" i="1"/>
  <c r="L406" i="3" s="1"/>
  <c r="L422" i="1"/>
  <c r="L422" i="3" s="1"/>
  <c r="L5" i="1"/>
  <c r="L5" i="3" s="1"/>
  <c r="L46" i="1"/>
  <c r="L46" i="3" s="1"/>
  <c r="L88" i="1"/>
  <c r="L88" i="3" s="1"/>
  <c r="L109" i="1"/>
  <c r="L109" i="3" s="1"/>
  <c r="L131" i="1"/>
  <c r="L131" i="3" s="1"/>
  <c r="L152" i="1"/>
  <c r="L152" i="3" s="1"/>
  <c r="L173" i="1"/>
  <c r="L173" i="3" s="1"/>
  <c r="L195" i="1"/>
  <c r="L195" i="3" s="1"/>
  <c r="L211" i="1"/>
  <c r="L211" i="3" s="1"/>
  <c r="L227" i="1"/>
  <c r="L227" i="3" s="1"/>
  <c r="L243" i="1"/>
  <c r="L243" i="3" s="1"/>
  <c r="L259" i="1"/>
  <c r="L259" i="3" s="1"/>
  <c r="L275" i="1"/>
  <c r="L275" i="3" s="1"/>
  <c r="L291" i="1"/>
  <c r="L291" i="3" s="1"/>
  <c r="L307" i="1"/>
  <c r="L307" i="3" s="1"/>
  <c r="L323" i="1"/>
  <c r="L323" i="3" s="1"/>
  <c r="L339" i="1"/>
  <c r="L339" i="3" s="1"/>
  <c r="L355" i="1"/>
  <c r="L355" i="3" s="1"/>
  <c r="L371" i="1"/>
  <c r="L371" i="3" s="1"/>
  <c r="L387" i="1"/>
  <c r="L387" i="3" s="1"/>
  <c r="L403" i="1"/>
  <c r="L403" i="3" s="1"/>
  <c r="L419" i="1"/>
  <c r="L419" i="3" s="1"/>
  <c r="L26" i="1"/>
  <c r="L26" i="3" s="1"/>
  <c r="L100" i="1"/>
  <c r="L100" i="3" s="1"/>
  <c r="L143" i="1"/>
  <c r="L143" i="3" s="1"/>
  <c r="L185" i="1"/>
  <c r="L185" i="3" s="1"/>
  <c r="L220" i="1"/>
  <c r="L220" i="3" s="1"/>
  <c r="L252" i="1"/>
  <c r="L252" i="3" s="1"/>
  <c r="L284" i="1"/>
  <c r="L284" i="3" s="1"/>
  <c r="L316" i="1"/>
  <c r="L316" i="3" s="1"/>
  <c r="L348" i="1"/>
  <c r="L348" i="3" s="1"/>
  <c r="L380" i="1"/>
  <c r="L380" i="3" s="1"/>
  <c r="L412" i="1"/>
  <c r="L412" i="3" s="1"/>
  <c r="L41" i="1"/>
  <c r="L41" i="3" s="1"/>
  <c r="L107" i="1"/>
  <c r="L107" i="3" s="1"/>
  <c r="L149" i="1"/>
  <c r="L149" i="3" s="1"/>
  <c r="L192" i="1"/>
  <c r="L192" i="3" s="1"/>
  <c r="L225" i="1"/>
  <c r="L225" i="3" s="1"/>
  <c r="L257" i="1"/>
  <c r="L257" i="3" s="1"/>
  <c r="L289" i="1"/>
  <c r="L289" i="3" s="1"/>
  <c r="L321" i="1"/>
  <c r="L321" i="3" s="1"/>
  <c r="L353" i="1"/>
  <c r="L353" i="3" s="1"/>
  <c r="L385" i="1"/>
  <c r="L385" i="3" s="1"/>
  <c r="L417" i="1"/>
  <c r="L417" i="3" s="1"/>
  <c r="L52" i="1"/>
  <c r="L52" i="3" s="1"/>
  <c r="L155" i="1"/>
  <c r="L155" i="3" s="1"/>
  <c r="L229" i="1"/>
  <c r="L229" i="3" s="1"/>
  <c r="L293" i="1"/>
  <c r="L293" i="3" s="1"/>
  <c r="L357" i="1"/>
  <c r="L357" i="3" s="1"/>
  <c r="L421" i="1"/>
  <c r="L421" i="3" s="1"/>
  <c r="L116" i="1"/>
  <c r="L116" i="3" s="1"/>
  <c r="L200" i="1"/>
  <c r="L200" i="3" s="1"/>
  <c r="L264" i="1"/>
  <c r="L264" i="3" s="1"/>
  <c r="L328" i="1"/>
  <c r="L328" i="3" s="1"/>
  <c r="L392" i="1"/>
  <c r="L392" i="3" s="1"/>
  <c r="L127" i="1"/>
  <c r="L127" i="3" s="1"/>
  <c r="L272" i="1"/>
  <c r="L272" i="3" s="1"/>
  <c r="L400" i="1"/>
  <c r="L400" i="3" s="1"/>
  <c r="L165" i="1"/>
  <c r="L165" i="3" s="1"/>
  <c r="L301" i="1"/>
  <c r="L301" i="3" s="1"/>
  <c r="L429" i="1"/>
  <c r="L429" i="3" s="1"/>
  <c r="L285" i="1"/>
  <c r="L285" i="3" s="1"/>
  <c r="L148" i="1"/>
  <c r="L148" i="3" s="1"/>
  <c r="AQ59" i="1"/>
  <c r="L23" i="1"/>
  <c r="L23" i="3" s="1"/>
  <c r="H33" i="1"/>
  <c r="H33" i="3" s="1"/>
  <c r="G231" i="1"/>
  <c r="G231" i="3" s="1"/>
  <c r="L55" i="1"/>
  <c r="L55" i="3" s="1"/>
  <c r="AQ87" i="1"/>
  <c r="AQ326" i="1"/>
  <c r="AQ123" i="1"/>
  <c r="AQ179" i="1"/>
  <c r="AQ305" i="1"/>
  <c r="AQ255" i="1"/>
  <c r="AQ162" i="1"/>
  <c r="AQ101" i="1"/>
  <c r="AQ109" i="1"/>
  <c r="AQ43" i="1"/>
  <c r="AQ6" i="1"/>
  <c r="AQ25" i="1"/>
  <c r="W59" i="1"/>
  <c r="W59" i="3" s="1"/>
  <c r="W403" i="1"/>
  <c r="W403" i="3" s="1"/>
  <c r="W351" i="1"/>
  <c r="W351" i="3" s="1"/>
  <c r="W287" i="1"/>
  <c r="W287" i="3" s="1"/>
  <c r="W120" i="1"/>
  <c r="W120" i="3" s="1"/>
  <c r="W413" i="1"/>
  <c r="W413" i="3" s="1"/>
  <c r="W379" i="1"/>
  <c r="W379" i="3" s="1"/>
  <c r="W299" i="1"/>
  <c r="W299" i="3" s="1"/>
  <c r="Z299" i="3" s="1"/>
  <c r="W113" i="1"/>
  <c r="W113" i="3" s="1"/>
  <c r="W5" i="1"/>
  <c r="W5" i="3" s="1"/>
  <c r="W427" i="1"/>
  <c r="W427" i="3" s="1"/>
  <c r="Z427" i="3" s="1"/>
  <c r="W406" i="1"/>
  <c r="W406" i="3" s="1"/>
  <c r="W391" i="1"/>
  <c r="W391" i="3" s="1"/>
  <c r="W359" i="1"/>
  <c r="W359" i="3" s="1"/>
  <c r="W327" i="1"/>
  <c r="W327" i="3" s="1"/>
  <c r="W295" i="1"/>
  <c r="W295" i="3" s="1"/>
  <c r="W216" i="1"/>
  <c r="W216" i="3" s="1"/>
  <c r="W430" i="1"/>
  <c r="W430" i="3" s="1"/>
  <c r="W367" i="1"/>
  <c r="W367" i="3" s="1"/>
  <c r="W303" i="1"/>
  <c r="W303" i="3" s="1"/>
  <c r="W6" i="1"/>
  <c r="W6" i="3" s="1"/>
  <c r="W10" i="1"/>
  <c r="W10" i="3" s="1"/>
  <c r="W14" i="1"/>
  <c r="W14" i="3" s="1"/>
  <c r="W18" i="1"/>
  <c r="W18" i="3" s="1"/>
  <c r="W22" i="1"/>
  <c r="W22" i="3" s="1"/>
  <c r="W26" i="1"/>
  <c r="W26" i="3" s="1"/>
  <c r="W30" i="1"/>
  <c r="W30" i="3" s="1"/>
  <c r="W34" i="1"/>
  <c r="W34" i="3" s="1"/>
  <c r="W38" i="1"/>
  <c r="W38" i="3" s="1"/>
  <c r="W42" i="1"/>
  <c r="W42" i="3" s="1"/>
  <c r="W46" i="1"/>
  <c r="W46" i="3" s="1"/>
  <c r="W50" i="1"/>
  <c r="W50" i="3" s="1"/>
  <c r="W9" i="1"/>
  <c r="W9" i="3" s="1"/>
  <c r="W17" i="1"/>
  <c r="W17" i="3" s="1"/>
  <c r="W25" i="1"/>
  <c r="W25" i="3" s="1"/>
  <c r="W33" i="1"/>
  <c r="W33" i="3" s="1"/>
  <c r="Z33" i="3" s="1"/>
  <c r="W41" i="1"/>
  <c r="W41" i="3" s="1"/>
  <c r="W49" i="1"/>
  <c r="W49" i="3" s="1"/>
  <c r="W58" i="1"/>
  <c r="W58" i="3" s="1"/>
  <c r="W66" i="1"/>
  <c r="W66" i="3" s="1"/>
  <c r="W55" i="1"/>
  <c r="W55" i="3" s="1"/>
  <c r="W63" i="1"/>
  <c r="W63" i="3" s="1"/>
  <c r="W71" i="1"/>
  <c r="W71" i="3" s="1"/>
  <c r="Z71" i="3" s="1"/>
  <c r="W79" i="1"/>
  <c r="W79" i="3" s="1"/>
  <c r="W87" i="1"/>
  <c r="W87" i="3" s="1"/>
  <c r="W95" i="1"/>
  <c r="W95" i="3" s="1"/>
  <c r="Z95" i="3" s="1"/>
  <c r="W103" i="1"/>
  <c r="W103" i="3" s="1"/>
  <c r="W111" i="1"/>
  <c r="W111" i="3" s="1"/>
  <c r="Z111" i="3" s="1"/>
  <c r="W119" i="1"/>
  <c r="W119" i="3" s="1"/>
  <c r="W123" i="1"/>
  <c r="W123" i="3" s="1"/>
  <c r="W127" i="1"/>
  <c r="W127" i="3" s="1"/>
  <c r="W131" i="1"/>
  <c r="W131" i="3" s="1"/>
  <c r="Z131" i="3" s="1"/>
  <c r="W135" i="1"/>
  <c r="W135" i="3" s="1"/>
  <c r="W139" i="1"/>
  <c r="W139" i="3" s="1"/>
  <c r="W143" i="1"/>
  <c r="W143" i="3" s="1"/>
  <c r="W147" i="1"/>
  <c r="W147" i="3" s="1"/>
  <c r="W151" i="1"/>
  <c r="W151" i="3" s="1"/>
  <c r="W155" i="1"/>
  <c r="W155" i="3" s="1"/>
  <c r="W159" i="1"/>
  <c r="W159" i="3" s="1"/>
  <c r="W163" i="1"/>
  <c r="W163" i="3" s="1"/>
  <c r="Z163" i="3" s="1"/>
  <c r="W167" i="1"/>
  <c r="W167" i="3" s="1"/>
  <c r="W171" i="1"/>
  <c r="W171" i="3" s="1"/>
  <c r="W175" i="1"/>
  <c r="W175" i="3" s="1"/>
  <c r="W106" i="1"/>
  <c r="W106" i="3" s="1"/>
  <c r="W414" i="1"/>
  <c r="W414" i="3" s="1"/>
  <c r="W319" i="1"/>
  <c r="W319" i="3" s="1"/>
  <c r="W424" i="1"/>
  <c r="W424" i="3" s="1"/>
  <c r="W347" i="1"/>
  <c r="W347" i="3" s="1"/>
  <c r="Z347" i="3" s="1"/>
  <c r="W200" i="1"/>
  <c r="W200" i="3" s="1"/>
  <c r="W411" i="1"/>
  <c r="W411" i="3" s="1"/>
  <c r="Z411" i="3" s="1"/>
  <c r="W375" i="1"/>
  <c r="W375" i="3" s="1"/>
  <c r="W311" i="1"/>
  <c r="W311" i="3" s="1"/>
  <c r="W152" i="1"/>
  <c r="W152" i="3" s="1"/>
  <c r="W419" i="1"/>
  <c r="W419" i="3" s="1"/>
  <c r="W335" i="1"/>
  <c r="W335" i="3" s="1"/>
  <c r="W184" i="1"/>
  <c r="W184" i="3" s="1"/>
  <c r="W12" i="1"/>
  <c r="W12" i="3" s="1"/>
  <c r="W20" i="1"/>
  <c r="W20" i="3" s="1"/>
  <c r="W28" i="1"/>
  <c r="W28" i="3" s="1"/>
  <c r="W36" i="1"/>
  <c r="W36" i="3" s="1"/>
  <c r="W44" i="1"/>
  <c r="W44" i="3" s="1"/>
  <c r="Z44" i="3" s="1"/>
  <c r="W52" i="1"/>
  <c r="W52" i="3" s="1"/>
  <c r="W21" i="1"/>
  <c r="W21" i="3" s="1"/>
  <c r="W37" i="1"/>
  <c r="W37" i="3" s="1"/>
  <c r="W53" i="1"/>
  <c r="W53" i="3" s="1"/>
  <c r="W69" i="1"/>
  <c r="W69" i="3" s="1"/>
  <c r="W68" i="1"/>
  <c r="W68" i="3" s="1"/>
  <c r="W84" i="1"/>
  <c r="W84" i="3" s="1"/>
  <c r="W100" i="1"/>
  <c r="W100" i="3" s="1"/>
  <c r="W116" i="1"/>
  <c r="W116" i="3" s="1"/>
  <c r="W125" i="1"/>
  <c r="W125" i="3" s="1"/>
  <c r="W133" i="1"/>
  <c r="W133" i="3" s="1"/>
  <c r="W141" i="1"/>
  <c r="W141" i="3" s="1"/>
  <c r="W149" i="1"/>
  <c r="W149" i="3" s="1"/>
  <c r="W157" i="1"/>
  <c r="W157" i="3" s="1"/>
  <c r="W165" i="1"/>
  <c r="W165" i="3" s="1"/>
  <c r="W173" i="1"/>
  <c r="W173" i="3" s="1"/>
  <c r="W179" i="1"/>
  <c r="W179" i="3" s="1"/>
  <c r="W183" i="1"/>
  <c r="W183" i="3" s="1"/>
  <c r="W187" i="1"/>
  <c r="W187" i="3" s="1"/>
  <c r="W191" i="1"/>
  <c r="W191" i="3" s="1"/>
  <c r="W195" i="1"/>
  <c r="W195" i="3" s="1"/>
  <c r="Z195" i="3" s="1"/>
  <c r="W199" i="1"/>
  <c r="W199" i="3" s="1"/>
  <c r="W203" i="1"/>
  <c r="W203" i="3" s="1"/>
  <c r="W207" i="1"/>
  <c r="W207" i="3" s="1"/>
  <c r="W211" i="1"/>
  <c r="W211" i="3" s="1"/>
  <c r="W215" i="1"/>
  <c r="W215" i="3" s="1"/>
  <c r="W219" i="1"/>
  <c r="W219" i="3" s="1"/>
  <c r="W223" i="1"/>
  <c r="W223" i="3" s="1"/>
  <c r="W227" i="1"/>
  <c r="W227" i="3" s="1"/>
  <c r="Z227" i="3" s="1"/>
  <c r="W231" i="1"/>
  <c r="W231" i="3" s="1"/>
  <c r="W235" i="1"/>
  <c r="W235" i="3" s="1"/>
  <c r="W239" i="1"/>
  <c r="W239" i="3" s="1"/>
  <c r="W243" i="1"/>
  <c r="W243" i="3" s="1"/>
  <c r="W247" i="1"/>
  <c r="W247" i="3" s="1"/>
  <c r="W251" i="1"/>
  <c r="W251" i="3" s="1"/>
  <c r="W255" i="1"/>
  <c r="W255" i="3" s="1"/>
  <c r="W259" i="1"/>
  <c r="W259" i="3" s="1"/>
  <c r="Z259" i="3" s="1"/>
  <c r="W263" i="1"/>
  <c r="W263" i="3" s="1"/>
  <c r="W267" i="1"/>
  <c r="W267" i="3" s="1"/>
  <c r="W271" i="1"/>
  <c r="W271" i="3" s="1"/>
  <c r="W275" i="1"/>
  <c r="W275" i="3" s="1"/>
  <c r="W67" i="1"/>
  <c r="W67" i="3" s="1"/>
  <c r="W83" i="1"/>
  <c r="W83" i="3" s="1"/>
  <c r="W90" i="1"/>
  <c r="W90" i="3" s="1"/>
  <c r="W101" i="1"/>
  <c r="W101" i="3" s="1"/>
  <c r="W115" i="1"/>
  <c r="W115" i="3" s="1"/>
  <c r="W124" i="1"/>
  <c r="W124" i="3" s="1"/>
  <c r="W140" i="1"/>
  <c r="W140" i="3" s="1"/>
  <c r="Z140" i="3" s="1"/>
  <c r="W156" i="1"/>
  <c r="W156" i="3" s="1"/>
  <c r="W172" i="1"/>
  <c r="W172" i="3" s="1"/>
  <c r="W188" i="1"/>
  <c r="W188" i="3" s="1"/>
  <c r="W204" i="1"/>
  <c r="W204" i="3" s="1"/>
  <c r="W220" i="1"/>
  <c r="W220" i="3" s="1"/>
  <c r="W236" i="1"/>
  <c r="W236" i="3" s="1"/>
  <c r="W252" i="1"/>
  <c r="W252" i="3" s="1"/>
  <c r="W268" i="1"/>
  <c r="W268" i="3" s="1"/>
  <c r="Z268" i="3" s="1"/>
  <c r="W278" i="1"/>
  <c r="W278" i="3" s="1"/>
  <c r="W282" i="1"/>
  <c r="W282" i="3" s="1"/>
  <c r="W286" i="1"/>
  <c r="W286" i="3" s="1"/>
  <c r="W290" i="1"/>
  <c r="W290" i="3" s="1"/>
  <c r="W294" i="1"/>
  <c r="W294" i="3" s="1"/>
  <c r="W298" i="1"/>
  <c r="W298" i="3" s="1"/>
  <c r="W302" i="1"/>
  <c r="W302" i="3" s="1"/>
  <c r="W306" i="1"/>
  <c r="W306" i="3" s="1"/>
  <c r="W310" i="1"/>
  <c r="W310" i="3" s="1"/>
  <c r="W314" i="1"/>
  <c r="W314" i="3" s="1"/>
  <c r="W318" i="1"/>
  <c r="W318" i="3" s="1"/>
  <c r="W322" i="1"/>
  <c r="W322" i="3" s="1"/>
  <c r="W326" i="1"/>
  <c r="W326" i="3" s="1"/>
  <c r="W330" i="1"/>
  <c r="W330" i="3" s="1"/>
  <c r="W334" i="1"/>
  <c r="W334" i="3" s="1"/>
  <c r="W338" i="1"/>
  <c r="W338" i="3" s="1"/>
  <c r="Z338" i="3" s="1"/>
  <c r="W342" i="1"/>
  <c r="W342" i="3" s="1"/>
  <c r="W346" i="1"/>
  <c r="W346" i="3" s="1"/>
  <c r="W350" i="1"/>
  <c r="W350" i="3" s="1"/>
  <c r="W354" i="1"/>
  <c r="W354" i="3" s="1"/>
  <c r="W358" i="1"/>
  <c r="W358" i="3" s="1"/>
  <c r="W362" i="1"/>
  <c r="W362" i="3" s="1"/>
  <c r="W366" i="1"/>
  <c r="W366" i="3" s="1"/>
  <c r="W370" i="1"/>
  <c r="W370" i="3" s="1"/>
  <c r="Z370" i="3" s="1"/>
  <c r="W374" i="1"/>
  <c r="W374" i="3" s="1"/>
  <c r="W378" i="1"/>
  <c r="W378" i="3" s="1"/>
  <c r="W382" i="1"/>
  <c r="W382" i="3" s="1"/>
  <c r="W386" i="1"/>
  <c r="W386" i="3" s="1"/>
  <c r="W390" i="1"/>
  <c r="W390" i="3" s="1"/>
  <c r="W394" i="1"/>
  <c r="W394" i="3" s="1"/>
  <c r="W15" i="1"/>
  <c r="W15" i="3" s="1"/>
  <c r="W31" i="1"/>
  <c r="W31" i="3" s="1"/>
  <c r="W47" i="1"/>
  <c r="W47" i="3" s="1"/>
  <c r="W65" i="1"/>
  <c r="W65" i="3" s="1"/>
  <c r="W75" i="1"/>
  <c r="W75" i="3" s="1"/>
  <c r="W82" i="1"/>
  <c r="W82" i="3" s="1"/>
  <c r="W93" i="1"/>
  <c r="W93" i="3" s="1"/>
  <c r="W107" i="1"/>
  <c r="W107" i="3" s="1"/>
  <c r="W114" i="1"/>
  <c r="W114" i="3" s="1"/>
  <c r="W134" i="1"/>
  <c r="W134" i="3" s="1"/>
  <c r="W150" i="1"/>
  <c r="W150" i="3" s="1"/>
  <c r="Z150" i="3" s="1"/>
  <c r="W166" i="1"/>
  <c r="W166" i="3" s="1"/>
  <c r="W182" i="1"/>
  <c r="W182" i="3" s="1"/>
  <c r="Z182" i="3" s="1"/>
  <c r="W198" i="1"/>
  <c r="W198" i="3" s="1"/>
  <c r="W214" i="1"/>
  <c r="W214" i="3" s="1"/>
  <c r="Z214" i="3" s="1"/>
  <c r="W230" i="1"/>
  <c r="W230" i="3" s="1"/>
  <c r="W246" i="1"/>
  <c r="W246" i="3" s="1"/>
  <c r="Z246" i="3" s="1"/>
  <c r="W262" i="1"/>
  <c r="W262" i="3" s="1"/>
  <c r="W19" i="1"/>
  <c r="W19" i="3" s="1"/>
  <c r="W51" i="1"/>
  <c r="W51" i="3" s="1"/>
  <c r="W73" i="1"/>
  <c r="W73" i="3" s="1"/>
  <c r="W94" i="1"/>
  <c r="W94" i="3" s="1"/>
  <c r="W122" i="1"/>
  <c r="W122" i="3" s="1"/>
  <c r="W154" i="1"/>
  <c r="W154" i="3" s="1"/>
  <c r="W186" i="1"/>
  <c r="W186" i="3" s="1"/>
  <c r="W218" i="1"/>
  <c r="W218" i="3" s="1"/>
  <c r="W250" i="1"/>
  <c r="W250" i="3" s="1"/>
  <c r="W396" i="1"/>
  <c r="W396" i="3" s="1"/>
  <c r="W404" i="1"/>
  <c r="W404" i="3" s="1"/>
  <c r="W412" i="1"/>
  <c r="W412" i="3" s="1"/>
  <c r="W420" i="1"/>
  <c r="W420" i="3" s="1"/>
  <c r="Z420" i="3" s="1"/>
  <c r="W428" i="1"/>
  <c r="W428" i="3" s="1"/>
  <c r="W64" i="1"/>
  <c r="W64" i="3" s="1"/>
  <c r="W81" i="1"/>
  <c r="W81" i="3" s="1"/>
  <c r="W102" i="1"/>
  <c r="W102" i="3" s="1"/>
  <c r="W128" i="1"/>
  <c r="W128" i="3" s="1"/>
  <c r="W160" i="1"/>
  <c r="W160" i="3" s="1"/>
  <c r="W192" i="1"/>
  <c r="W192" i="3" s="1"/>
  <c r="W224" i="1"/>
  <c r="W224" i="3" s="1"/>
  <c r="W256" i="1"/>
  <c r="W256" i="3" s="1"/>
  <c r="W277" i="1"/>
  <c r="W277" i="3" s="1"/>
  <c r="W285" i="1"/>
  <c r="W285" i="3" s="1"/>
  <c r="W293" i="1"/>
  <c r="W293" i="3" s="1"/>
  <c r="W301" i="1"/>
  <c r="W301" i="3" s="1"/>
  <c r="W309" i="1"/>
  <c r="W309" i="3" s="1"/>
  <c r="W317" i="1"/>
  <c r="W317" i="3" s="1"/>
  <c r="W325" i="1"/>
  <c r="W325" i="3" s="1"/>
  <c r="W333" i="1"/>
  <c r="W333" i="3" s="1"/>
  <c r="W341" i="1"/>
  <c r="W341" i="3" s="1"/>
  <c r="W349" i="1"/>
  <c r="W349" i="3" s="1"/>
  <c r="W357" i="1"/>
  <c r="W357" i="3" s="1"/>
  <c r="W365" i="1"/>
  <c r="W365" i="3" s="1"/>
  <c r="W373" i="1"/>
  <c r="W373" i="3" s="1"/>
  <c r="W381" i="1"/>
  <c r="W381" i="3" s="1"/>
  <c r="W389" i="1"/>
  <c r="W389" i="3" s="1"/>
  <c r="W399" i="1"/>
  <c r="W399" i="3" s="1"/>
  <c r="W407" i="1"/>
  <c r="W407" i="3" s="1"/>
  <c r="W415" i="1"/>
  <c r="W415" i="3" s="1"/>
  <c r="W423" i="1"/>
  <c r="W423" i="3" s="1"/>
  <c r="W431" i="1"/>
  <c r="W431" i="3" s="1"/>
  <c r="W11" i="1"/>
  <c r="W11" i="3" s="1"/>
  <c r="W43" i="1"/>
  <c r="W43" i="3" s="1"/>
  <c r="W77" i="1"/>
  <c r="W77" i="3" s="1"/>
  <c r="W98" i="1"/>
  <c r="W98" i="3" s="1"/>
  <c r="W112" i="1"/>
  <c r="W112" i="3" s="1"/>
  <c r="W146" i="1"/>
  <c r="W146" i="3" s="1"/>
  <c r="Z146" i="3" s="1"/>
  <c r="W178" i="1"/>
  <c r="W178" i="3" s="1"/>
  <c r="Z178" i="3" s="1"/>
  <c r="W210" i="1"/>
  <c r="W210" i="3" s="1"/>
  <c r="W242" i="1"/>
  <c r="W242" i="3" s="1"/>
  <c r="W274" i="1"/>
  <c r="W274" i="3" s="1"/>
  <c r="W429" i="1"/>
  <c r="W429" i="3" s="1"/>
  <c r="W408" i="1"/>
  <c r="W408" i="3" s="1"/>
  <c r="W363" i="1"/>
  <c r="W363" i="3" s="1"/>
  <c r="Z363" i="3" s="1"/>
  <c r="W315" i="1"/>
  <c r="W315" i="3" s="1"/>
  <c r="W85" i="1"/>
  <c r="W85" i="3" s="1"/>
  <c r="W416" i="1"/>
  <c r="W416" i="3" s="1"/>
  <c r="W405" i="1"/>
  <c r="W405" i="3" s="1"/>
  <c r="W387" i="1"/>
  <c r="W387" i="3" s="1"/>
  <c r="W355" i="1"/>
  <c r="W355" i="3" s="1"/>
  <c r="W323" i="1"/>
  <c r="W323" i="3" s="1"/>
  <c r="W291" i="1"/>
  <c r="W291" i="3" s="1"/>
  <c r="W168" i="1"/>
  <c r="W168" i="3" s="1"/>
  <c r="W383" i="1"/>
  <c r="W383" i="3" s="1"/>
  <c r="W264" i="1"/>
  <c r="W264" i="3" s="1"/>
  <c r="W422" i="1"/>
  <c r="W422" i="3" s="1"/>
  <c r="W343" i="1"/>
  <c r="W343" i="3" s="1"/>
  <c r="W398" i="1"/>
  <c r="W398" i="3" s="1"/>
  <c r="Z398" i="3" s="1"/>
  <c r="W8" i="1"/>
  <c r="W8" i="3" s="1"/>
  <c r="W24" i="1"/>
  <c r="W24" i="3" s="1"/>
  <c r="W40" i="1"/>
  <c r="W40" i="3" s="1"/>
  <c r="W13" i="1"/>
  <c r="W13" i="3" s="1"/>
  <c r="W45" i="1"/>
  <c r="W45" i="3" s="1"/>
  <c r="W60" i="1"/>
  <c r="W60" i="3" s="1"/>
  <c r="Z60" i="3" s="1"/>
  <c r="W92" i="1"/>
  <c r="W92" i="3" s="1"/>
  <c r="W121" i="1"/>
  <c r="W121" i="3" s="1"/>
  <c r="W137" i="1"/>
  <c r="W137" i="3" s="1"/>
  <c r="W153" i="1"/>
  <c r="W153" i="3" s="1"/>
  <c r="W169" i="1"/>
  <c r="W169" i="3" s="1"/>
  <c r="W181" i="1"/>
  <c r="W181" i="3" s="1"/>
  <c r="W189" i="1"/>
  <c r="W189" i="3" s="1"/>
  <c r="W197" i="1"/>
  <c r="W197" i="3" s="1"/>
  <c r="W205" i="1"/>
  <c r="W205" i="3" s="1"/>
  <c r="W213" i="1"/>
  <c r="W213" i="3" s="1"/>
  <c r="W221" i="1"/>
  <c r="W221" i="3" s="1"/>
  <c r="W229" i="1"/>
  <c r="W229" i="3" s="1"/>
  <c r="W237" i="1"/>
  <c r="W237" i="3" s="1"/>
  <c r="W245" i="1"/>
  <c r="W245" i="3" s="1"/>
  <c r="W253" i="1"/>
  <c r="W253" i="3" s="1"/>
  <c r="W261" i="1"/>
  <c r="W261" i="3" s="1"/>
  <c r="W269" i="1"/>
  <c r="W269" i="3" s="1"/>
  <c r="Z269" i="3" s="1"/>
  <c r="W56" i="1"/>
  <c r="W56" i="3" s="1"/>
  <c r="W86" i="1"/>
  <c r="W86" i="3" s="1"/>
  <c r="W104" i="1"/>
  <c r="W104" i="3" s="1"/>
  <c r="W132" i="1"/>
  <c r="W132" i="3" s="1"/>
  <c r="W164" i="1"/>
  <c r="W164" i="3" s="1"/>
  <c r="W196" i="1"/>
  <c r="W196" i="3" s="1"/>
  <c r="W228" i="1"/>
  <c r="W228" i="3" s="1"/>
  <c r="W260" i="1"/>
  <c r="W260" i="3" s="1"/>
  <c r="Z260" i="3" s="1"/>
  <c r="W280" i="1"/>
  <c r="W280" i="3" s="1"/>
  <c r="W288" i="1"/>
  <c r="W288" i="3" s="1"/>
  <c r="W296" i="1"/>
  <c r="W296" i="3" s="1"/>
  <c r="W304" i="1"/>
  <c r="W304" i="3" s="1"/>
  <c r="W312" i="1"/>
  <c r="W312" i="3" s="1"/>
  <c r="W320" i="1"/>
  <c r="W320" i="3" s="1"/>
  <c r="W328" i="1"/>
  <c r="W328" i="3" s="1"/>
  <c r="W336" i="1"/>
  <c r="W336" i="3" s="1"/>
  <c r="W344" i="1"/>
  <c r="W344" i="3" s="1"/>
  <c r="W352" i="1"/>
  <c r="W352" i="3" s="1"/>
  <c r="W360" i="1"/>
  <c r="W360" i="3" s="1"/>
  <c r="W368" i="1"/>
  <c r="W368" i="3" s="1"/>
  <c r="W376" i="1"/>
  <c r="W376" i="3" s="1"/>
  <c r="W384" i="1"/>
  <c r="W384" i="3" s="1"/>
  <c r="W392" i="1"/>
  <c r="W392" i="3" s="1"/>
  <c r="W23" i="1"/>
  <c r="W23" i="3" s="1"/>
  <c r="W54" i="1"/>
  <c r="W54" i="3" s="1"/>
  <c r="W78" i="1"/>
  <c r="W78" i="3" s="1"/>
  <c r="W96" i="1"/>
  <c r="W96" i="3" s="1"/>
  <c r="W126" i="1"/>
  <c r="W126" i="3" s="1"/>
  <c r="W158" i="1"/>
  <c r="W158" i="3" s="1"/>
  <c r="W190" i="1"/>
  <c r="W190" i="3" s="1"/>
  <c r="W222" i="1"/>
  <c r="W222" i="3" s="1"/>
  <c r="W254" i="1"/>
  <c r="W254" i="3" s="1"/>
  <c r="W35" i="1"/>
  <c r="W35" i="3" s="1"/>
  <c r="Z35" i="3" s="1"/>
  <c r="W80" i="1"/>
  <c r="W80" i="3" s="1"/>
  <c r="W138" i="1"/>
  <c r="W138" i="3" s="1"/>
  <c r="W202" i="1"/>
  <c r="W202" i="3" s="1"/>
  <c r="W266" i="1"/>
  <c r="W266" i="3" s="1"/>
  <c r="W409" i="1"/>
  <c r="W409" i="3" s="1"/>
  <c r="W425" i="1"/>
  <c r="W425" i="3" s="1"/>
  <c r="W74" i="1"/>
  <c r="W74" i="3" s="1"/>
  <c r="W117" i="1"/>
  <c r="W117" i="3" s="1"/>
  <c r="W176" i="1"/>
  <c r="W176" i="3" s="1"/>
  <c r="W240" i="1"/>
  <c r="W240" i="3" s="1"/>
  <c r="W281" i="1"/>
  <c r="W281" i="3" s="1"/>
  <c r="W297" i="1"/>
  <c r="W297" i="3" s="1"/>
  <c r="W313" i="1"/>
  <c r="W313" i="3" s="1"/>
  <c r="W329" i="1"/>
  <c r="W329" i="3" s="1"/>
  <c r="W345" i="1"/>
  <c r="W345" i="3" s="1"/>
  <c r="W361" i="1"/>
  <c r="W361" i="3" s="1"/>
  <c r="W377" i="1"/>
  <c r="W377" i="3" s="1"/>
  <c r="W393" i="1"/>
  <c r="W393" i="3" s="1"/>
  <c r="W410" i="1"/>
  <c r="W410" i="3" s="1"/>
  <c r="W426" i="1"/>
  <c r="W426" i="3" s="1"/>
  <c r="W27" i="1"/>
  <c r="W27" i="3" s="1"/>
  <c r="W91" i="1"/>
  <c r="W91" i="3" s="1"/>
  <c r="W130" i="1"/>
  <c r="W130" i="3" s="1"/>
  <c r="W194" i="1"/>
  <c r="W194" i="3" s="1"/>
  <c r="W258" i="1"/>
  <c r="W258" i="3" s="1"/>
  <c r="W395" i="1"/>
  <c r="W395" i="3" s="1"/>
  <c r="Z395" i="3" s="1"/>
  <c r="W283" i="1"/>
  <c r="W283" i="3" s="1"/>
  <c r="Z283" i="3" s="1"/>
  <c r="W136" i="1"/>
  <c r="W136" i="3" s="1"/>
  <c r="W421" i="1"/>
  <c r="W421" i="3" s="1"/>
  <c r="W400" i="1"/>
  <c r="W400" i="3" s="1"/>
  <c r="W339" i="1"/>
  <c r="W339" i="3" s="1"/>
  <c r="W99" i="1"/>
  <c r="W99" i="3" s="1"/>
  <c r="X141" i="1"/>
  <c r="X141" i="3" s="1"/>
  <c r="X424" i="1"/>
  <c r="X424" i="3" s="1"/>
  <c r="X205" i="1"/>
  <c r="X205" i="3" s="1"/>
  <c r="X434" i="1"/>
  <c r="X434" i="3" s="1"/>
  <c r="X221" i="1"/>
  <c r="X221" i="3" s="1"/>
  <c r="X416" i="1"/>
  <c r="X416" i="3" s="1"/>
  <c r="X258" i="1"/>
  <c r="X258" i="3" s="1"/>
  <c r="X173" i="1"/>
  <c r="X173" i="3" s="1"/>
  <c r="X130" i="1"/>
  <c r="X130" i="3" s="1"/>
  <c r="X408" i="1"/>
  <c r="X408" i="3" s="1"/>
  <c r="X226" i="1"/>
  <c r="X226" i="3" s="1"/>
  <c r="X162" i="1"/>
  <c r="X162" i="3" s="1"/>
  <c r="X432" i="1"/>
  <c r="X432" i="3" s="1"/>
  <c r="X237" i="1"/>
  <c r="X237" i="3" s="1"/>
  <c r="X6" i="1"/>
  <c r="X6" i="3" s="1"/>
  <c r="X10" i="1"/>
  <c r="X10" i="3" s="1"/>
  <c r="X14" i="1"/>
  <c r="X14" i="3" s="1"/>
  <c r="X18" i="1"/>
  <c r="X18" i="3" s="1"/>
  <c r="X22" i="1"/>
  <c r="X22" i="3" s="1"/>
  <c r="X26" i="1"/>
  <c r="X26" i="3" s="1"/>
  <c r="X30" i="1"/>
  <c r="X30" i="3" s="1"/>
  <c r="X34" i="1"/>
  <c r="X34" i="3" s="1"/>
  <c r="X38" i="1"/>
  <c r="X38" i="3" s="1"/>
  <c r="X42" i="1"/>
  <c r="X42" i="3" s="1"/>
  <c r="X46" i="1"/>
  <c r="X46" i="3" s="1"/>
  <c r="X50" i="1"/>
  <c r="X50" i="3" s="1"/>
  <c r="X54" i="1"/>
  <c r="X54" i="3" s="1"/>
  <c r="X58" i="1"/>
  <c r="X58" i="3" s="1"/>
  <c r="X62" i="1"/>
  <c r="X62" i="3" s="1"/>
  <c r="X66" i="1"/>
  <c r="X66" i="3" s="1"/>
  <c r="X70" i="1"/>
  <c r="X70" i="3" s="1"/>
  <c r="X74" i="1"/>
  <c r="X74" i="3" s="1"/>
  <c r="X78" i="1"/>
  <c r="X78" i="3" s="1"/>
  <c r="X82" i="1"/>
  <c r="X82" i="3" s="1"/>
  <c r="X86" i="1"/>
  <c r="X86" i="3" s="1"/>
  <c r="X90" i="1"/>
  <c r="X90" i="3" s="1"/>
  <c r="X94" i="1"/>
  <c r="X94" i="3" s="1"/>
  <c r="X98" i="1"/>
  <c r="X98" i="3" s="1"/>
  <c r="X102" i="1"/>
  <c r="X102" i="3" s="1"/>
  <c r="X106" i="1"/>
  <c r="X106" i="3" s="1"/>
  <c r="X110" i="1"/>
  <c r="X110" i="3" s="1"/>
  <c r="X114" i="1"/>
  <c r="X114" i="3" s="1"/>
  <c r="X118" i="1"/>
  <c r="X118" i="3" s="1"/>
  <c r="X63" i="1"/>
  <c r="X63" i="3" s="1"/>
  <c r="X7" i="1"/>
  <c r="X7" i="3" s="1"/>
  <c r="X15" i="1"/>
  <c r="X15" i="3" s="1"/>
  <c r="X23" i="1"/>
  <c r="X23" i="3" s="1"/>
  <c r="X31" i="1"/>
  <c r="X31" i="3" s="1"/>
  <c r="X39" i="1"/>
  <c r="X39" i="3" s="1"/>
  <c r="X47" i="1"/>
  <c r="X47" i="3" s="1"/>
  <c r="X57" i="1"/>
  <c r="X57" i="3" s="1"/>
  <c r="X73" i="1"/>
  <c r="X73" i="3" s="1"/>
  <c r="X89" i="1"/>
  <c r="X89" i="3" s="1"/>
  <c r="X105" i="1"/>
  <c r="X105" i="3" s="1"/>
  <c r="X9" i="1"/>
  <c r="X9" i="3" s="1"/>
  <c r="X25" i="1"/>
  <c r="X25" i="3" s="1"/>
  <c r="X41" i="1"/>
  <c r="X41" i="3" s="1"/>
  <c r="X61" i="1"/>
  <c r="X61" i="3" s="1"/>
  <c r="X79" i="1"/>
  <c r="X79" i="3" s="1"/>
  <c r="X107" i="1"/>
  <c r="X107" i="3" s="1"/>
  <c r="X121" i="1"/>
  <c r="X121" i="3" s="1"/>
  <c r="X129" i="1"/>
  <c r="X129" i="3" s="1"/>
  <c r="X137" i="1"/>
  <c r="X137" i="3" s="1"/>
  <c r="X145" i="1"/>
  <c r="X145" i="3" s="1"/>
  <c r="X153" i="1"/>
  <c r="X153" i="3" s="1"/>
  <c r="X161" i="1"/>
  <c r="X161" i="3" s="1"/>
  <c r="X169" i="1"/>
  <c r="X169" i="3" s="1"/>
  <c r="X177" i="1"/>
  <c r="X177" i="3" s="1"/>
  <c r="X185" i="1"/>
  <c r="X185" i="3" s="1"/>
  <c r="X193" i="1"/>
  <c r="X193" i="3" s="1"/>
  <c r="X201" i="1"/>
  <c r="X201" i="3" s="1"/>
  <c r="X209" i="1"/>
  <c r="X209" i="3" s="1"/>
  <c r="X217" i="1"/>
  <c r="X217" i="3" s="1"/>
  <c r="X225" i="1"/>
  <c r="X225" i="3" s="1"/>
  <c r="X233" i="1"/>
  <c r="X233" i="3" s="1"/>
  <c r="X241" i="1"/>
  <c r="X241" i="3" s="1"/>
  <c r="X249" i="1"/>
  <c r="X249" i="3" s="1"/>
  <c r="X257" i="1"/>
  <c r="X257" i="3" s="1"/>
  <c r="X265" i="1"/>
  <c r="X265" i="3" s="1"/>
  <c r="X273" i="1"/>
  <c r="X273" i="3" s="1"/>
  <c r="X85" i="1"/>
  <c r="X85" i="3" s="1"/>
  <c r="X103" i="1"/>
  <c r="X103" i="3" s="1"/>
  <c r="X120" i="1"/>
  <c r="X120" i="3" s="1"/>
  <c r="X128" i="1"/>
  <c r="X128" i="3" s="1"/>
  <c r="X136" i="1"/>
  <c r="X136" i="3" s="1"/>
  <c r="X144" i="1"/>
  <c r="X144" i="3" s="1"/>
  <c r="X152" i="1"/>
  <c r="X152" i="3" s="1"/>
  <c r="X160" i="1"/>
  <c r="X160" i="3" s="1"/>
  <c r="X168" i="1"/>
  <c r="X168" i="3" s="1"/>
  <c r="X176" i="1"/>
  <c r="X176" i="3" s="1"/>
  <c r="X184" i="1"/>
  <c r="X184" i="3" s="1"/>
  <c r="X192" i="1"/>
  <c r="X192" i="3" s="1"/>
  <c r="X200" i="1"/>
  <c r="X200" i="3" s="1"/>
  <c r="X208" i="1"/>
  <c r="X208" i="3" s="1"/>
  <c r="X216" i="1"/>
  <c r="X216" i="3" s="1"/>
  <c r="X224" i="1"/>
  <c r="X224" i="3" s="1"/>
  <c r="X232" i="1"/>
  <c r="X232" i="3" s="1"/>
  <c r="X240" i="1"/>
  <c r="X240" i="3" s="1"/>
  <c r="X248" i="1"/>
  <c r="X248" i="3" s="1"/>
  <c r="X256" i="1"/>
  <c r="X256" i="3" s="1"/>
  <c r="X264" i="1"/>
  <c r="X264" i="3" s="1"/>
  <c r="X272" i="1"/>
  <c r="X272" i="3" s="1"/>
  <c r="X277" i="1"/>
  <c r="X277" i="3" s="1"/>
  <c r="X281" i="1"/>
  <c r="X281" i="3" s="1"/>
  <c r="X285" i="1"/>
  <c r="X285" i="3" s="1"/>
  <c r="X289" i="1"/>
  <c r="X289" i="3" s="1"/>
  <c r="X293" i="1"/>
  <c r="X293" i="3" s="1"/>
  <c r="X297" i="1"/>
  <c r="X297" i="3" s="1"/>
  <c r="X301" i="1"/>
  <c r="X301" i="3" s="1"/>
  <c r="X305" i="1"/>
  <c r="X305" i="3" s="1"/>
  <c r="X309" i="1"/>
  <c r="X309" i="3" s="1"/>
  <c r="X313" i="1"/>
  <c r="X313" i="3" s="1"/>
  <c r="X317" i="1"/>
  <c r="X317" i="3" s="1"/>
  <c r="X321" i="1"/>
  <c r="X321" i="3" s="1"/>
  <c r="X325" i="1"/>
  <c r="X325" i="3" s="1"/>
  <c r="X329" i="1"/>
  <c r="X329" i="3" s="1"/>
  <c r="X333" i="1"/>
  <c r="X333" i="3" s="1"/>
  <c r="X337" i="1"/>
  <c r="X337" i="3" s="1"/>
  <c r="X341" i="1"/>
  <c r="X341" i="3" s="1"/>
  <c r="X345" i="1"/>
  <c r="X345" i="3" s="1"/>
  <c r="X349" i="1"/>
  <c r="X349" i="3" s="1"/>
  <c r="X353" i="1"/>
  <c r="X353" i="3" s="1"/>
  <c r="X357" i="1"/>
  <c r="X357" i="3" s="1"/>
  <c r="X361" i="1"/>
  <c r="X361" i="3" s="1"/>
  <c r="X365" i="1"/>
  <c r="X365" i="3" s="1"/>
  <c r="X369" i="1"/>
  <c r="X369" i="3" s="1"/>
  <c r="X373" i="1"/>
  <c r="X373" i="3" s="1"/>
  <c r="X377" i="1"/>
  <c r="X377" i="3" s="1"/>
  <c r="X381" i="1"/>
  <c r="X381" i="3" s="1"/>
  <c r="X385" i="1"/>
  <c r="X385" i="3" s="1"/>
  <c r="X389" i="1"/>
  <c r="X389" i="3" s="1"/>
  <c r="X393" i="1"/>
  <c r="X393" i="3" s="1"/>
  <c r="X397" i="1"/>
  <c r="X397" i="3" s="1"/>
  <c r="X401" i="1"/>
  <c r="X401" i="3" s="1"/>
  <c r="X405" i="1"/>
  <c r="X405" i="3" s="1"/>
  <c r="X409" i="1"/>
  <c r="X409" i="3" s="1"/>
  <c r="X413" i="1"/>
  <c r="X413" i="3" s="1"/>
  <c r="X417" i="1"/>
  <c r="X417" i="3" s="1"/>
  <c r="X421" i="1"/>
  <c r="X421" i="3" s="1"/>
  <c r="X425" i="1"/>
  <c r="X425" i="3" s="1"/>
  <c r="X429" i="1"/>
  <c r="X429" i="3" s="1"/>
  <c r="X433" i="1"/>
  <c r="X433" i="3" s="1"/>
  <c r="X101" i="1"/>
  <c r="X101" i="3" s="1"/>
  <c r="X127" i="1"/>
  <c r="X127" i="3" s="1"/>
  <c r="X143" i="1"/>
  <c r="X143" i="3" s="1"/>
  <c r="X159" i="1"/>
  <c r="X159" i="3" s="1"/>
  <c r="X175" i="1"/>
  <c r="X175" i="3" s="1"/>
  <c r="X191" i="1"/>
  <c r="X191" i="3" s="1"/>
  <c r="X207" i="1"/>
  <c r="X207" i="3" s="1"/>
  <c r="X223" i="1"/>
  <c r="X223" i="3" s="1"/>
  <c r="X239" i="1"/>
  <c r="X239" i="3" s="1"/>
  <c r="X255" i="1"/>
  <c r="X255" i="3" s="1"/>
  <c r="X271" i="1"/>
  <c r="X271" i="3" s="1"/>
  <c r="X280" i="1"/>
  <c r="X280" i="3" s="1"/>
  <c r="X288" i="1"/>
  <c r="X288" i="3" s="1"/>
  <c r="X296" i="1"/>
  <c r="X296" i="3" s="1"/>
  <c r="X304" i="1"/>
  <c r="X304" i="3" s="1"/>
  <c r="X312" i="1"/>
  <c r="X312" i="3" s="1"/>
  <c r="X320" i="1"/>
  <c r="X320" i="3" s="1"/>
  <c r="X328" i="1"/>
  <c r="X328" i="3" s="1"/>
  <c r="X336" i="1"/>
  <c r="X336" i="3" s="1"/>
  <c r="X344" i="1"/>
  <c r="X344" i="3" s="1"/>
  <c r="X352" i="1"/>
  <c r="X352" i="3" s="1"/>
  <c r="X360" i="1"/>
  <c r="X360" i="3" s="1"/>
  <c r="X368" i="1"/>
  <c r="X368" i="3" s="1"/>
  <c r="X376" i="1"/>
  <c r="X376" i="3" s="1"/>
  <c r="X384" i="1"/>
  <c r="X384" i="3" s="1"/>
  <c r="X392" i="1"/>
  <c r="X392" i="3" s="1"/>
  <c r="X406" i="1"/>
  <c r="X406" i="3" s="1"/>
  <c r="X422" i="1"/>
  <c r="X422" i="3" s="1"/>
  <c r="X21" i="1"/>
  <c r="X21" i="3" s="1"/>
  <c r="X53" i="1"/>
  <c r="X53" i="3" s="1"/>
  <c r="X109" i="1"/>
  <c r="X109" i="3" s="1"/>
  <c r="X133" i="1"/>
  <c r="X133" i="3" s="1"/>
  <c r="X149" i="1"/>
  <c r="X149" i="3" s="1"/>
  <c r="X165" i="1"/>
  <c r="X165" i="3" s="1"/>
  <c r="X181" i="1"/>
  <c r="X181" i="3" s="1"/>
  <c r="X197" i="1"/>
  <c r="X197" i="3" s="1"/>
  <c r="X213" i="1"/>
  <c r="X213" i="3" s="1"/>
  <c r="X229" i="1"/>
  <c r="X229" i="3" s="1"/>
  <c r="X245" i="1"/>
  <c r="X245" i="3" s="1"/>
  <c r="X261" i="1"/>
  <c r="X261" i="3" s="1"/>
  <c r="X396" i="1"/>
  <c r="X396" i="3" s="1"/>
  <c r="X412" i="1"/>
  <c r="X412" i="3" s="1"/>
  <c r="X428" i="1"/>
  <c r="X428" i="3" s="1"/>
  <c r="X67" i="1"/>
  <c r="X67" i="3" s="1"/>
  <c r="X119" i="1"/>
  <c r="X119" i="3" s="1"/>
  <c r="X135" i="1"/>
  <c r="X135" i="3" s="1"/>
  <c r="X151" i="1"/>
  <c r="X151" i="3" s="1"/>
  <c r="X167" i="1"/>
  <c r="X167" i="3" s="1"/>
  <c r="X183" i="1"/>
  <c r="X183" i="3" s="1"/>
  <c r="X199" i="1"/>
  <c r="X199" i="3" s="1"/>
  <c r="X215" i="1"/>
  <c r="X215" i="3" s="1"/>
  <c r="X231" i="1"/>
  <c r="X231" i="3" s="1"/>
  <c r="X247" i="1"/>
  <c r="X247" i="3" s="1"/>
  <c r="X263" i="1"/>
  <c r="X263" i="3" s="1"/>
  <c r="X278" i="1"/>
  <c r="X278" i="3" s="1"/>
  <c r="X286" i="1"/>
  <c r="X286" i="3" s="1"/>
  <c r="X294" i="1"/>
  <c r="X294" i="3" s="1"/>
  <c r="X302" i="1"/>
  <c r="X302" i="3" s="1"/>
  <c r="X310" i="1"/>
  <c r="X310" i="3" s="1"/>
  <c r="X318" i="1"/>
  <c r="X318" i="3" s="1"/>
  <c r="X326" i="1"/>
  <c r="X326" i="3" s="1"/>
  <c r="X334" i="1"/>
  <c r="X334" i="3" s="1"/>
  <c r="X342" i="1"/>
  <c r="X342" i="3" s="1"/>
  <c r="X350" i="1"/>
  <c r="X350" i="3" s="1"/>
  <c r="X358" i="1"/>
  <c r="X358" i="3" s="1"/>
  <c r="X366" i="1"/>
  <c r="X366" i="3" s="1"/>
  <c r="X374" i="1"/>
  <c r="X374" i="3" s="1"/>
  <c r="X382" i="1"/>
  <c r="X382" i="3" s="1"/>
  <c r="X390" i="1"/>
  <c r="X390" i="3" s="1"/>
  <c r="X242" i="1"/>
  <c r="X242" i="3" s="1"/>
  <c r="X157" i="1"/>
  <c r="X157" i="3" s="1"/>
  <c r="X426" i="1"/>
  <c r="X426" i="3" s="1"/>
  <c r="X253" i="1"/>
  <c r="X253" i="3" s="1"/>
  <c r="X210" i="1"/>
  <c r="X210" i="3" s="1"/>
  <c r="X125" i="1"/>
  <c r="X125" i="3" s="1"/>
  <c r="X69" i="1"/>
  <c r="X69" i="3" s="1"/>
  <c r="X91" i="1"/>
  <c r="X91" i="3" s="1"/>
  <c r="X194" i="1"/>
  <c r="X194" i="3" s="1"/>
  <c r="X8" i="1"/>
  <c r="X8" i="3" s="1"/>
  <c r="X16" i="1"/>
  <c r="X16" i="3" s="1"/>
  <c r="X24" i="1"/>
  <c r="X24" i="3" s="1"/>
  <c r="X32" i="1"/>
  <c r="X32" i="3" s="1"/>
  <c r="X40" i="1"/>
  <c r="X40" i="3" s="1"/>
  <c r="X48" i="1"/>
  <c r="X48" i="3" s="1"/>
  <c r="X56" i="1"/>
  <c r="X56" i="3" s="1"/>
  <c r="X64" i="1"/>
  <c r="X64" i="3" s="1"/>
  <c r="X72" i="1"/>
  <c r="X72" i="3" s="1"/>
  <c r="X80" i="1"/>
  <c r="X80" i="3" s="1"/>
  <c r="X88" i="1"/>
  <c r="X88" i="3" s="1"/>
  <c r="X96" i="1"/>
  <c r="X96" i="3" s="1"/>
  <c r="X104" i="1"/>
  <c r="X104" i="3" s="1"/>
  <c r="X112" i="1"/>
  <c r="X112" i="3" s="1"/>
  <c r="X55" i="1"/>
  <c r="X55" i="3" s="1"/>
  <c r="X11" i="1"/>
  <c r="X11" i="3" s="1"/>
  <c r="X27" i="1"/>
  <c r="X27" i="3" s="1"/>
  <c r="X43" i="1"/>
  <c r="X43" i="3" s="1"/>
  <c r="X65" i="1"/>
  <c r="X65" i="3" s="1"/>
  <c r="X97" i="1"/>
  <c r="X97" i="3" s="1"/>
  <c r="X17" i="1"/>
  <c r="X17" i="3" s="1"/>
  <c r="X49" i="1"/>
  <c r="X49" i="3" s="1"/>
  <c r="X93" i="1"/>
  <c r="X93" i="3" s="1"/>
  <c r="X126" i="1"/>
  <c r="X126" i="3" s="1"/>
  <c r="X142" i="1"/>
  <c r="X142" i="3" s="1"/>
  <c r="X158" i="1"/>
  <c r="X158" i="3" s="1"/>
  <c r="X174" i="1"/>
  <c r="X174" i="3" s="1"/>
  <c r="X190" i="1"/>
  <c r="X190" i="3" s="1"/>
  <c r="X206" i="1"/>
  <c r="X206" i="3" s="1"/>
  <c r="X222" i="1"/>
  <c r="X222" i="3" s="1"/>
  <c r="X238" i="1"/>
  <c r="X238" i="3" s="1"/>
  <c r="X254" i="1"/>
  <c r="X254" i="3" s="1"/>
  <c r="X270" i="1"/>
  <c r="X270" i="3" s="1"/>
  <c r="X99" i="1"/>
  <c r="X99" i="3" s="1"/>
  <c r="X123" i="1"/>
  <c r="X123" i="3" s="1"/>
  <c r="X139" i="1"/>
  <c r="X139" i="3" s="1"/>
  <c r="X155" i="1"/>
  <c r="X155" i="3" s="1"/>
  <c r="X171" i="1"/>
  <c r="X171" i="3" s="1"/>
  <c r="X187" i="1"/>
  <c r="X187" i="3" s="1"/>
  <c r="X203" i="1"/>
  <c r="X203" i="3" s="1"/>
  <c r="X219" i="1"/>
  <c r="X219" i="3" s="1"/>
  <c r="X235" i="1"/>
  <c r="X235" i="3" s="1"/>
  <c r="X251" i="1"/>
  <c r="X251" i="3" s="1"/>
  <c r="X267" i="1"/>
  <c r="X267" i="3" s="1"/>
  <c r="X279" i="1"/>
  <c r="X279" i="3" s="1"/>
  <c r="X287" i="1"/>
  <c r="X287" i="3" s="1"/>
  <c r="X295" i="1"/>
  <c r="X295" i="3" s="1"/>
  <c r="X303" i="1"/>
  <c r="X303" i="3" s="1"/>
  <c r="X311" i="1"/>
  <c r="X311" i="3" s="1"/>
  <c r="X319" i="1"/>
  <c r="X319" i="3" s="1"/>
  <c r="X327" i="1"/>
  <c r="X327" i="3" s="1"/>
  <c r="X335" i="1"/>
  <c r="X335" i="3" s="1"/>
  <c r="X343" i="1"/>
  <c r="X343" i="3" s="1"/>
  <c r="X351" i="1"/>
  <c r="X351" i="3" s="1"/>
  <c r="X359" i="1"/>
  <c r="X359" i="3" s="1"/>
  <c r="X367" i="1"/>
  <c r="X367" i="3" s="1"/>
  <c r="X375" i="1"/>
  <c r="X375" i="3" s="1"/>
  <c r="X383" i="1"/>
  <c r="X383" i="3" s="1"/>
  <c r="X391" i="1"/>
  <c r="X391" i="3" s="1"/>
  <c r="X399" i="1"/>
  <c r="X399" i="3" s="1"/>
  <c r="X407" i="1"/>
  <c r="X407" i="3" s="1"/>
  <c r="X415" i="1"/>
  <c r="X415" i="3" s="1"/>
  <c r="X423" i="1"/>
  <c r="X423" i="3" s="1"/>
  <c r="X431" i="1"/>
  <c r="X431" i="3" s="1"/>
  <c r="X115" i="1"/>
  <c r="X115" i="3" s="1"/>
  <c r="X148" i="1"/>
  <c r="X148" i="3" s="1"/>
  <c r="X180" i="1"/>
  <c r="X180" i="3" s="1"/>
  <c r="X212" i="1"/>
  <c r="X212" i="3" s="1"/>
  <c r="X244" i="1"/>
  <c r="X244" i="3" s="1"/>
  <c r="X276" i="1"/>
  <c r="X276" i="3" s="1"/>
  <c r="X292" i="1"/>
  <c r="X292" i="3" s="1"/>
  <c r="X324" i="1"/>
  <c r="X324" i="3" s="1"/>
  <c r="X340" i="1"/>
  <c r="X340" i="3" s="1"/>
  <c r="X356" i="1"/>
  <c r="X356" i="3" s="1"/>
  <c r="X372" i="1"/>
  <c r="X372" i="3" s="1"/>
  <c r="X388" i="1"/>
  <c r="X388" i="3" s="1"/>
  <c r="X414" i="1"/>
  <c r="X414" i="3" s="1"/>
  <c r="X37" i="1"/>
  <c r="X37" i="3" s="1"/>
  <c r="X122" i="1"/>
  <c r="X122" i="3" s="1"/>
  <c r="X154" i="1"/>
  <c r="X154" i="3" s="1"/>
  <c r="X186" i="1"/>
  <c r="X186" i="3" s="1"/>
  <c r="X218" i="1"/>
  <c r="X218" i="3" s="1"/>
  <c r="X250" i="1"/>
  <c r="X250" i="3" s="1"/>
  <c r="X404" i="1"/>
  <c r="X404" i="3" s="1"/>
  <c r="X5" i="1"/>
  <c r="X5" i="3" s="1"/>
  <c r="X124" i="1"/>
  <c r="X124" i="3" s="1"/>
  <c r="X156" i="1"/>
  <c r="X156" i="3" s="1"/>
  <c r="X188" i="1"/>
  <c r="X188" i="3" s="1"/>
  <c r="X220" i="1"/>
  <c r="X220" i="3" s="1"/>
  <c r="X252" i="1"/>
  <c r="X252" i="3" s="1"/>
  <c r="X282" i="1"/>
  <c r="X282" i="3" s="1"/>
  <c r="X298" i="1"/>
  <c r="X298" i="3" s="1"/>
  <c r="X314" i="1"/>
  <c r="X314" i="3" s="1"/>
  <c r="X330" i="1"/>
  <c r="X330" i="3" s="1"/>
  <c r="X346" i="1"/>
  <c r="X346" i="3" s="1"/>
  <c r="X362" i="1"/>
  <c r="X362" i="3" s="1"/>
  <c r="X378" i="1"/>
  <c r="X378" i="3" s="1"/>
  <c r="X394" i="1"/>
  <c r="X394" i="3" s="1"/>
  <c r="X274" i="1"/>
  <c r="X274" i="3" s="1"/>
  <c r="X189" i="1"/>
  <c r="X189" i="3" s="1"/>
  <c r="V384" i="1"/>
  <c r="V378" i="1"/>
  <c r="V250" i="1"/>
  <c r="V218" i="1"/>
  <c r="V186" i="1"/>
  <c r="V154" i="1"/>
  <c r="V122" i="1"/>
  <c r="V90" i="1"/>
  <c r="V360" i="1"/>
  <c r="V144" i="1"/>
  <c r="V355" i="1"/>
  <c r="V385" i="1"/>
  <c r="V377" i="1"/>
  <c r="V373" i="1"/>
  <c r="V346" i="1"/>
  <c r="V314" i="1"/>
  <c r="V282" i="1"/>
  <c r="V305" i="1"/>
  <c r="V301" i="1"/>
  <c r="V285" i="1"/>
  <c r="V44" i="1"/>
  <c r="V58" i="1"/>
  <c r="V26" i="1"/>
  <c r="V135" i="1"/>
  <c r="V39" i="1"/>
  <c r="V89" i="1"/>
  <c r="V103" i="1"/>
  <c r="V177" i="1"/>
  <c r="V217" i="1"/>
  <c r="V231" i="1"/>
  <c r="V428" i="1"/>
  <c r="V272" i="1"/>
  <c r="V337" i="1"/>
  <c r="V167" i="1"/>
  <c r="V199" i="1"/>
  <c r="V49" i="1"/>
  <c r="V181" i="1"/>
  <c r="T5" i="1"/>
  <c r="T5" i="3" s="1"/>
  <c r="AI14" i="1"/>
  <c r="AI14" i="3" s="1"/>
  <c r="AI22" i="1"/>
  <c r="AI22" i="3" s="1"/>
  <c r="AI429" i="1"/>
  <c r="AI429" i="3" s="1"/>
  <c r="AI413" i="1"/>
  <c r="AI413" i="3" s="1"/>
  <c r="AI397" i="1"/>
  <c r="AI397" i="3" s="1"/>
  <c r="AI381" i="1"/>
  <c r="AI381" i="3" s="1"/>
  <c r="AI365" i="1"/>
  <c r="AI365" i="3" s="1"/>
  <c r="AI349" i="1"/>
  <c r="AI349" i="3" s="1"/>
  <c r="AI333" i="1"/>
  <c r="AI333" i="3" s="1"/>
  <c r="AI317" i="1"/>
  <c r="AI317" i="3" s="1"/>
  <c r="AI301" i="1"/>
  <c r="AI301" i="3" s="1"/>
  <c r="AI285" i="1"/>
  <c r="AI285" i="3" s="1"/>
  <c r="AI269" i="1"/>
  <c r="AI269" i="3" s="1"/>
  <c r="AI253" i="1"/>
  <c r="AI253" i="3" s="1"/>
  <c r="AI237" i="1"/>
  <c r="AI237" i="3" s="1"/>
  <c r="AI217" i="1"/>
  <c r="AI217" i="3" s="1"/>
  <c r="AI185" i="1"/>
  <c r="AI185" i="3" s="1"/>
  <c r="AI153" i="1"/>
  <c r="AI153" i="3" s="1"/>
  <c r="AI121" i="1"/>
  <c r="AI121" i="3" s="1"/>
  <c r="AI89" i="1"/>
  <c r="AI89" i="3" s="1"/>
  <c r="AK89" i="3" s="1"/>
  <c r="AI54" i="1"/>
  <c r="AI54" i="3" s="1"/>
  <c r="AI428" i="1"/>
  <c r="AI428" i="3" s="1"/>
  <c r="AI412" i="1"/>
  <c r="AI412" i="3" s="1"/>
  <c r="AI396" i="1"/>
  <c r="AI396" i="3" s="1"/>
  <c r="AI380" i="1"/>
  <c r="AI380" i="3" s="1"/>
  <c r="AI364" i="1"/>
  <c r="AI364" i="3" s="1"/>
  <c r="AI348" i="1"/>
  <c r="AI348" i="3" s="1"/>
  <c r="AI332" i="1"/>
  <c r="AI332" i="3" s="1"/>
  <c r="AI316" i="1"/>
  <c r="AI316" i="3" s="1"/>
  <c r="AI284" i="1"/>
  <c r="AI284" i="3" s="1"/>
  <c r="AI268" i="1"/>
  <c r="AI268" i="3" s="1"/>
  <c r="AI252" i="1"/>
  <c r="AI252" i="3" s="1"/>
  <c r="AI236" i="1"/>
  <c r="AI236" i="3" s="1"/>
  <c r="AI213" i="1"/>
  <c r="AI213" i="3" s="1"/>
  <c r="AI181" i="1"/>
  <c r="AI181" i="3" s="1"/>
  <c r="AI149" i="1"/>
  <c r="AI149" i="3" s="1"/>
  <c r="AI117" i="1"/>
  <c r="AI117" i="3" s="1"/>
  <c r="AI85" i="1"/>
  <c r="AI85" i="3" s="1"/>
  <c r="AI46" i="1"/>
  <c r="AI46" i="3" s="1"/>
  <c r="AI21" i="1"/>
  <c r="AI21" i="3" s="1"/>
  <c r="AI37" i="1"/>
  <c r="AI37" i="3" s="1"/>
  <c r="AI53" i="1"/>
  <c r="AI53" i="3" s="1"/>
  <c r="AI64" i="1"/>
  <c r="AI64" i="3" s="1"/>
  <c r="AI72" i="1"/>
  <c r="AI72" i="3" s="1"/>
  <c r="AI80" i="1"/>
  <c r="AI80" i="3" s="1"/>
  <c r="AI88" i="1"/>
  <c r="AI88" i="3" s="1"/>
  <c r="AI96" i="1"/>
  <c r="AI96" i="3" s="1"/>
  <c r="AI104" i="1"/>
  <c r="AI104" i="3" s="1"/>
  <c r="AI112" i="1"/>
  <c r="AI112" i="3" s="1"/>
  <c r="AI120" i="1"/>
  <c r="AI120" i="3" s="1"/>
  <c r="AI128" i="1"/>
  <c r="AI128" i="3" s="1"/>
  <c r="AI136" i="1"/>
  <c r="AI136" i="3" s="1"/>
  <c r="AI144" i="1"/>
  <c r="AI144" i="3" s="1"/>
  <c r="AI152" i="1"/>
  <c r="AI152" i="3" s="1"/>
  <c r="AI160" i="1"/>
  <c r="AI160" i="3" s="1"/>
  <c r="AI168" i="1"/>
  <c r="AI168" i="3" s="1"/>
  <c r="AI176" i="1"/>
  <c r="AI176" i="3" s="1"/>
  <c r="AI184" i="1"/>
  <c r="AI184" i="3" s="1"/>
  <c r="AI192" i="1"/>
  <c r="AI192" i="3" s="1"/>
  <c r="AI200" i="1"/>
  <c r="AI200" i="3" s="1"/>
  <c r="AI208" i="1"/>
  <c r="AI208" i="3" s="1"/>
  <c r="AI216" i="1"/>
  <c r="AI216" i="3" s="1"/>
  <c r="AI224" i="1"/>
  <c r="AI224" i="3" s="1"/>
  <c r="AI425" i="1"/>
  <c r="AI425" i="3" s="1"/>
  <c r="AI409" i="1"/>
  <c r="AI409" i="3" s="1"/>
  <c r="AI393" i="1"/>
  <c r="AI393" i="3" s="1"/>
  <c r="AK393" i="3" s="1"/>
  <c r="AI377" i="1"/>
  <c r="AI377" i="3" s="1"/>
  <c r="AI361" i="1"/>
  <c r="AI361" i="3" s="1"/>
  <c r="AI345" i="1"/>
  <c r="AI345" i="3" s="1"/>
  <c r="AI329" i="1"/>
  <c r="AI329" i="3" s="1"/>
  <c r="AI313" i="1"/>
  <c r="AI313" i="3" s="1"/>
  <c r="AI297" i="1"/>
  <c r="AI297" i="3" s="1"/>
  <c r="AI281" i="1"/>
  <c r="AI281" i="3" s="1"/>
  <c r="AI265" i="1"/>
  <c r="AI265" i="3" s="1"/>
  <c r="AI249" i="1"/>
  <c r="AI249" i="3" s="1"/>
  <c r="AI233" i="1"/>
  <c r="AI233" i="3" s="1"/>
  <c r="AI209" i="1"/>
  <c r="AI209" i="3" s="1"/>
  <c r="AI177" i="1"/>
  <c r="AI177" i="3" s="1"/>
  <c r="AI145" i="1"/>
  <c r="AI145" i="3" s="1"/>
  <c r="AI113" i="1"/>
  <c r="AI113" i="3" s="1"/>
  <c r="AI81" i="1"/>
  <c r="AI81" i="3" s="1"/>
  <c r="AI38" i="1"/>
  <c r="AI38" i="3" s="1"/>
  <c r="AI424" i="1"/>
  <c r="AI424" i="3" s="1"/>
  <c r="AI408" i="1"/>
  <c r="AI408" i="3" s="1"/>
  <c r="AI392" i="1"/>
  <c r="AI392" i="3" s="1"/>
  <c r="AI376" i="1"/>
  <c r="AI376" i="3" s="1"/>
  <c r="AI360" i="1"/>
  <c r="AI360" i="3" s="1"/>
  <c r="AI344" i="1"/>
  <c r="AI344" i="3" s="1"/>
  <c r="AI328" i="1"/>
  <c r="AI328" i="3" s="1"/>
  <c r="AI312" i="1"/>
  <c r="AI312" i="3" s="1"/>
  <c r="AI296" i="1"/>
  <c r="AI296" i="3" s="1"/>
  <c r="AI280" i="1"/>
  <c r="AI280" i="3" s="1"/>
  <c r="AI264" i="1"/>
  <c r="AI264" i="3" s="1"/>
  <c r="AI248" i="1"/>
  <c r="AI248" i="3" s="1"/>
  <c r="AI232" i="1"/>
  <c r="AI232" i="3" s="1"/>
  <c r="AI205" i="1"/>
  <c r="AI205" i="3" s="1"/>
  <c r="AI173" i="1"/>
  <c r="AI173" i="3" s="1"/>
  <c r="AI141" i="1"/>
  <c r="AI141" i="3" s="1"/>
  <c r="AI109" i="1"/>
  <c r="AI109" i="3" s="1"/>
  <c r="AI77" i="1"/>
  <c r="AI77" i="3" s="1"/>
  <c r="AI30" i="1"/>
  <c r="AI30" i="3" s="1"/>
  <c r="AI431" i="1"/>
  <c r="AI431" i="3" s="1"/>
  <c r="AI423" i="1"/>
  <c r="AI423" i="3" s="1"/>
  <c r="AI415" i="1"/>
  <c r="AI415" i="3" s="1"/>
  <c r="AK415" i="3" s="1"/>
  <c r="AI407" i="1"/>
  <c r="AI407" i="3" s="1"/>
  <c r="AI399" i="1"/>
  <c r="AI399" i="3" s="1"/>
  <c r="AI391" i="1"/>
  <c r="AI391" i="3" s="1"/>
  <c r="AI383" i="1"/>
  <c r="AI383" i="3" s="1"/>
  <c r="AI375" i="1"/>
  <c r="AI375" i="3" s="1"/>
  <c r="AI367" i="1"/>
  <c r="AI367" i="3" s="1"/>
  <c r="AI359" i="1"/>
  <c r="AI359" i="3" s="1"/>
  <c r="AI351" i="1"/>
  <c r="AI351" i="3" s="1"/>
  <c r="AI343" i="1"/>
  <c r="AI343" i="3" s="1"/>
  <c r="AI335" i="1"/>
  <c r="AI335" i="3" s="1"/>
  <c r="AI327" i="1"/>
  <c r="AI327" i="3" s="1"/>
  <c r="AK327" i="3" s="1"/>
  <c r="AI319" i="1"/>
  <c r="AI319" i="3" s="1"/>
  <c r="AI311" i="1"/>
  <c r="AI311" i="3" s="1"/>
  <c r="AI303" i="1"/>
  <c r="AI303" i="3" s="1"/>
  <c r="AI295" i="1"/>
  <c r="AI295" i="3" s="1"/>
  <c r="AI287" i="1"/>
  <c r="AI287" i="3" s="1"/>
  <c r="AI279" i="1"/>
  <c r="AI279" i="3" s="1"/>
  <c r="AI271" i="1"/>
  <c r="AI271" i="3" s="1"/>
  <c r="AK271" i="3" s="1"/>
  <c r="AI263" i="1"/>
  <c r="AI263" i="3" s="1"/>
  <c r="AI255" i="1"/>
  <c r="AI255" i="3" s="1"/>
  <c r="AI247" i="1"/>
  <c r="AI247" i="3" s="1"/>
  <c r="AI239" i="1"/>
  <c r="AI239" i="3" s="1"/>
  <c r="AI231" i="1"/>
  <c r="AI231" i="3" s="1"/>
  <c r="AI223" i="1"/>
  <c r="AI223" i="3" s="1"/>
  <c r="AI215" i="1"/>
  <c r="AI215" i="3" s="1"/>
  <c r="AI207" i="1"/>
  <c r="AI207" i="3" s="1"/>
  <c r="AI199" i="1"/>
  <c r="AI199" i="3" s="1"/>
  <c r="AI191" i="1"/>
  <c r="AI191" i="3" s="1"/>
  <c r="AI183" i="1"/>
  <c r="AI183" i="3" s="1"/>
  <c r="AI175" i="1"/>
  <c r="AI175" i="3" s="1"/>
  <c r="AI167" i="1"/>
  <c r="AI167" i="3" s="1"/>
  <c r="AI159" i="1"/>
  <c r="AI159" i="3" s="1"/>
  <c r="AI151" i="1"/>
  <c r="AI151" i="3" s="1"/>
  <c r="AI143" i="1"/>
  <c r="AI143" i="3" s="1"/>
  <c r="AI135" i="1"/>
  <c r="AI135" i="3" s="1"/>
  <c r="AI127" i="1"/>
  <c r="AI127" i="3" s="1"/>
  <c r="AI119" i="1"/>
  <c r="AI119" i="3" s="1"/>
  <c r="AI111" i="1"/>
  <c r="AI111" i="3" s="1"/>
  <c r="AI103" i="1"/>
  <c r="AI103" i="3" s="1"/>
  <c r="AI95" i="1"/>
  <c r="AI95" i="3" s="1"/>
  <c r="AI87" i="1"/>
  <c r="AI87" i="3" s="1"/>
  <c r="AI79" i="1"/>
  <c r="AI79" i="3" s="1"/>
  <c r="AI71" i="1"/>
  <c r="AI71" i="3" s="1"/>
  <c r="AI63" i="1"/>
  <c r="AI63" i="3" s="1"/>
  <c r="AI50" i="1"/>
  <c r="AI50" i="3" s="1"/>
  <c r="AI34" i="1"/>
  <c r="AI34" i="3" s="1"/>
  <c r="AI18" i="1"/>
  <c r="AI18" i="3" s="1"/>
  <c r="AI7" i="1"/>
  <c r="AI7" i="3" s="1"/>
  <c r="AI15" i="1"/>
  <c r="AI15" i="3" s="1"/>
  <c r="AI23" i="1"/>
  <c r="AI23" i="3" s="1"/>
  <c r="AK23" i="3" s="1"/>
  <c r="AI31" i="1"/>
  <c r="AI31" i="3" s="1"/>
  <c r="AI39" i="1"/>
  <c r="AI39" i="3" s="1"/>
  <c r="AI47" i="1"/>
  <c r="AI47" i="3" s="1"/>
  <c r="AI55" i="1"/>
  <c r="AI55" i="3" s="1"/>
  <c r="AI8" i="1"/>
  <c r="AI8" i="3" s="1"/>
  <c r="AI16" i="1"/>
  <c r="AI16" i="3" s="1"/>
  <c r="AI24" i="1"/>
  <c r="AI24" i="3" s="1"/>
  <c r="AI32" i="1"/>
  <c r="AI32" i="3" s="1"/>
  <c r="AK32" i="3" s="1"/>
  <c r="AI40" i="1"/>
  <c r="AI40" i="3" s="1"/>
  <c r="AI48" i="1"/>
  <c r="AI48" i="3" s="1"/>
  <c r="AI56" i="1"/>
  <c r="AI56" i="3" s="1"/>
  <c r="AI5" i="1"/>
  <c r="AI5" i="3" s="1"/>
  <c r="AI430" i="1"/>
  <c r="AI430" i="3" s="1"/>
  <c r="AI422" i="1"/>
  <c r="AI422" i="3" s="1"/>
  <c r="AI414" i="1"/>
  <c r="AI414" i="3" s="1"/>
  <c r="AI406" i="1"/>
  <c r="AI406" i="3" s="1"/>
  <c r="AI398" i="1"/>
  <c r="AI398" i="3" s="1"/>
  <c r="AI390" i="1"/>
  <c r="AI390" i="3" s="1"/>
  <c r="AI382" i="1"/>
  <c r="AI382" i="3" s="1"/>
  <c r="AI374" i="1"/>
  <c r="AI374" i="3" s="1"/>
  <c r="AI366" i="1"/>
  <c r="AI366" i="3" s="1"/>
  <c r="AI358" i="1"/>
  <c r="AI358" i="3" s="1"/>
  <c r="AI350" i="1"/>
  <c r="AI350" i="3" s="1"/>
  <c r="AI342" i="1"/>
  <c r="AI342" i="3" s="1"/>
  <c r="AI334" i="1"/>
  <c r="AI334" i="3" s="1"/>
  <c r="AI326" i="1"/>
  <c r="AI326" i="3" s="1"/>
  <c r="AI318" i="1"/>
  <c r="AI318" i="3" s="1"/>
  <c r="AI310" i="1"/>
  <c r="AI310" i="3" s="1"/>
  <c r="AI302" i="1"/>
  <c r="AI302" i="3" s="1"/>
  <c r="AK302" i="3" s="1"/>
  <c r="AI294" i="1"/>
  <c r="AI294" i="3" s="1"/>
  <c r="AI286" i="1"/>
  <c r="AI286" i="3" s="1"/>
  <c r="AI278" i="1"/>
  <c r="AI278" i="3" s="1"/>
  <c r="AI270" i="1"/>
  <c r="AI270" i="3" s="1"/>
  <c r="AI262" i="1"/>
  <c r="AI262" i="3" s="1"/>
  <c r="AI254" i="1"/>
  <c r="AI254" i="3" s="1"/>
  <c r="AI246" i="1"/>
  <c r="AI246" i="3" s="1"/>
  <c r="AI238" i="1"/>
  <c r="AI238" i="3" s="1"/>
  <c r="AI230" i="1"/>
  <c r="AI230" i="3" s="1"/>
  <c r="AI222" i="1"/>
  <c r="AI222" i="3" s="1"/>
  <c r="AI214" i="1"/>
  <c r="AI214" i="3" s="1"/>
  <c r="AI206" i="1"/>
  <c r="AI206" i="3" s="1"/>
  <c r="AI198" i="1"/>
  <c r="AI198" i="3" s="1"/>
  <c r="AI190" i="1"/>
  <c r="AI190" i="3" s="1"/>
  <c r="AI182" i="1"/>
  <c r="AI182" i="3" s="1"/>
  <c r="AI174" i="1"/>
  <c r="AI174" i="3" s="1"/>
  <c r="AI166" i="1"/>
  <c r="AI166" i="3" s="1"/>
  <c r="AI158" i="1"/>
  <c r="AI158" i="3" s="1"/>
  <c r="AI150" i="1"/>
  <c r="AI150" i="3" s="1"/>
  <c r="AI142" i="1"/>
  <c r="AI142" i="3" s="1"/>
  <c r="AK142" i="3" s="1"/>
  <c r="AI134" i="1"/>
  <c r="AI134" i="3" s="1"/>
  <c r="AI126" i="1"/>
  <c r="AI126" i="3" s="1"/>
  <c r="AI118" i="1"/>
  <c r="AI118" i="3" s="1"/>
  <c r="AI110" i="1"/>
  <c r="AI110" i="3" s="1"/>
  <c r="AI102" i="1"/>
  <c r="AI102" i="3" s="1"/>
  <c r="AI94" i="1"/>
  <c r="AI94" i="3" s="1"/>
  <c r="AI86" i="1"/>
  <c r="AI86" i="3" s="1"/>
  <c r="AI78" i="1"/>
  <c r="AI78" i="3" s="1"/>
  <c r="AK78" i="3" s="1"/>
  <c r="AI70" i="1"/>
  <c r="AI70" i="3" s="1"/>
  <c r="AI62" i="1"/>
  <c r="AI62" i="3" s="1"/>
  <c r="AI49" i="1"/>
  <c r="AI49" i="3" s="1"/>
  <c r="AI33" i="1"/>
  <c r="AI33" i="3" s="1"/>
  <c r="AI17" i="1"/>
  <c r="AI17" i="3" s="1"/>
  <c r="AI405" i="1"/>
  <c r="AI405" i="3" s="1"/>
  <c r="AI373" i="1"/>
  <c r="AI373" i="3" s="1"/>
  <c r="AI341" i="1"/>
  <c r="AI341" i="3" s="1"/>
  <c r="AI309" i="1"/>
  <c r="AI309" i="3" s="1"/>
  <c r="AI277" i="1"/>
  <c r="AI277" i="3" s="1"/>
  <c r="AI245" i="1"/>
  <c r="AI245" i="3" s="1"/>
  <c r="AI201" i="1"/>
  <c r="AI201" i="3" s="1"/>
  <c r="AI137" i="1"/>
  <c r="AI137" i="3" s="1"/>
  <c r="AI73" i="1"/>
  <c r="AI73" i="3" s="1"/>
  <c r="AI420" i="1"/>
  <c r="AI420" i="3" s="1"/>
  <c r="AI388" i="1"/>
  <c r="AI388" i="3" s="1"/>
  <c r="AI356" i="1"/>
  <c r="AI356" i="3" s="1"/>
  <c r="AI324" i="1"/>
  <c r="AI324" i="3" s="1"/>
  <c r="AI292" i="1"/>
  <c r="AI292" i="3" s="1"/>
  <c r="AI260" i="1"/>
  <c r="AI260" i="3" s="1"/>
  <c r="AI228" i="1"/>
  <c r="AI228" i="3" s="1"/>
  <c r="AI165" i="1"/>
  <c r="AI165" i="3" s="1"/>
  <c r="AI101" i="1"/>
  <c r="AI101" i="3" s="1"/>
  <c r="AI13" i="1"/>
  <c r="AI13" i="3" s="1"/>
  <c r="AI45" i="1"/>
  <c r="AI45" i="3" s="1"/>
  <c r="AI68" i="1"/>
  <c r="AI68" i="3" s="1"/>
  <c r="AI84" i="1"/>
  <c r="AI84" i="3" s="1"/>
  <c r="AI100" i="1"/>
  <c r="AI100" i="3" s="1"/>
  <c r="AI116" i="1"/>
  <c r="AI116" i="3" s="1"/>
  <c r="AI132" i="1"/>
  <c r="AI132" i="3" s="1"/>
  <c r="AI148" i="1"/>
  <c r="AI148" i="3" s="1"/>
  <c r="AI164" i="1"/>
  <c r="AI164" i="3" s="1"/>
  <c r="AI180" i="1"/>
  <c r="AI180" i="3" s="1"/>
  <c r="AI196" i="1"/>
  <c r="AI196" i="3" s="1"/>
  <c r="AI212" i="1"/>
  <c r="AI212" i="3" s="1"/>
  <c r="AI433" i="1"/>
  <c r="AI433" i="3" s="1"/>
  <c r="AI401" i="1"/>
  <c r="AI401" i="3" s="1"/>
  <c r="AI369" i="1"/>
  <c r="AI369" i="3" s="1"/>
  <c r="AI337" i="1"/>
  <c r="AI337" i="3" s="1"/>
  <c r="AI305" i="1"/>
  <c r="AI305" i="3" s="1"/>
  <c r="AI273" i="1"/>
  <c r="AI273" i="3" s="1"/>
  <c r="AI241" i="1"/>
  <c r="AI241" i="3" s="1"/>
  <c r="AI193" i="1"/>
  <c r="AI193" i="3" s="1"/>
  <c r="AI129" i="1"/>
  <c r="AI129" i="3" s="1"/>
  <c r="AI65" i="1"/>
  <c r="AI65" i="3" s="1"/>
  <c r="AI10" i="1"/>
  <c r="AI10" i="3" s="1"/>
  <c r="AI416" i="1"/>
  <c r="AI416" i="3" s="1"/>
  <c r="AI384" i="1"/>
  <c r="AI384" i="3" s="1"/>
  <c r="AI352" i="1"/>
  <c r="AI352" i="3" s="1"/>
  <c r="AI320" i="1"/>
  <c r="AI320" i="3" s="1"/>
  <c r="AI288" i="1"/>
  <c r="AI288" i="3" s="1"/>
  <c r="AI256" i="1"/>
  <c r="AI256" i="3" s="1"/>
  <c r="AI221" i="1"/>
  <c r="AI221" i="3" s="1"/>
  <c r="AI157" i="1"/>
  <c r="AI157" i="3" s="1"/>
  <c r="AI93" i="1"/>
  <c r="AI93" i="3" s="1"/>
  <c r="AI419" i="1"/>
  <c r="AI419" i="3" s="1"/>
  <c r="AI403" i="1"/>
  <c r="AI403" i="3" s="1"/>
  <c r="AI387" i="1"/>
  <c r="AI387" i="3" s="1"/>
  <c r="AI371" i="1"/>
  <c r="AI371" i="3" s="1"/>
  <c r="AI355" i="1"/>
  <c r="AI355" i="3" s="1"/>
  <c r="AI339" i="1"/>
  <c r="AI339" i="3" s="1"/>
  <c r="AI323" i="1"/>
  <c r="AI323" i="3" s="1"/>
  <c r="AI307" i="1"/>
  <c r="AI307" i="3" s="1"/>
  <c r="AI291" i="1"/>
  <c r="AI291" i="3" s="1"/>
  <c r="AI275" i="1"/>
  <c r="AI275" i="3" s="1"/>
  <c r="AI259" i="1"/>
  <c r="AI259" i="3" s="1"/>
  <c r="AI243" i="1"/>
  <c r="AI243" i="3" s="1"/>
  <c r="AI227" i="1"/>
  <c r="AI227" i="3" s="1"/>
  <c r="AI211" i="1"/>
  <c r="AI211" i="3" s="1"/>
  <c r="AI195" i="1"/>
  <c r="AI195" i="3" s="1"/>
  <c r="AI179" i="1"/>
  <c r="AI179" i="3" s="1"/>
  <c r="AI163" i="1"/>
  <c r="AI163" i="3" s="1"/>
  <c r="AI147" i="1"/>
  <c r="AI147" i="3" s="1"/>
  <c r="AI131" i="1"/>
  <c r="AI131" i="3" s="1"/>
  <c r="AI115" i="1"/>
  <c r="AI115" i="3" s="1"/>
  <c r="AI99" i="1"/>
  <c r="AI99" i="3" s="1"/>
  <c r="AI83" i="1"/>
  <c r="AI83" i="3" s="1"/>
  <c r="AI67" i="1"/>
  <c r="AI67" i="3" s="1"/>
  <c r="AI42" i="1"/>
  <c r="AI42" i="3" s="1"/>
  <c r="AI11" i="1"/>
  <c r="AI11" i="3" s="1"/>
  <c r="AI27" i="1"/>
  <c r="AI27" i="3" s="1"/>
  <c r="AI43" i="1"/>
  <c r="AI43" i="3" s="1"/>
  <c r="AI59" i="1"/>
  <c r="AI59" i="3" s="1"/>
  <c r="AI20" i="1"/>
  <c r="AI20" i="3" s="1"/>
  <c r="AI36" i="1"/>
  <c r="AI36" i="3" s="1"/>
  <c r="AI52" i="1"/>
  <c r="AI52" i="3" s="1"/>
  <c r="AI426" i="1"/>
  <c r="AI426" i="3" s="1"/>
  <c r="AI410" i="1"/>
  <c r="AI410" i="3" s="1"/>
  <c r="AI394" i="1"/>
  <c r="AI394" i="3" s="1"/>
  <c r="AI378" i="1"/>
  <c r="AI378" i="3" s="1"/>
  <c r="AI362" i="1"/>
  <c r="AI362" i="3" s="1"/>
  <c r="AI346" i="1"/>
  <c r="AI346" i="3" s="1"/>
  <c r="AI330" i="1"/>
  <c r="AI330" i="3" s="1"/>
  <c r="AI314" i="1"/>
  <c r="AI314" i="3" s="1"/>
  <c r="AI298" i="1"/>
  <c r="AI298" i="3" s="1"/>
  <c r="AI282" i="1"/>
  <c r="AI282" i="3" s="1"/>
  <c r="AI266" i="1"/>
  <c r="AI266" i="3" s="1"/>
  <c r="AI250" i="1"/>
  <c r="AI250" i="3" s="1"/>
  <c r="AI234" i="1"/>
  <c r="AI234" i="3" s="1"/>
  <c r="AI218" i="1"/>
  <c r="AI218" i="3" s="1"/>
  <c r="AI202" i="1"/>
  <c r="AI202" i="3" s="1"/>
  <c r="AI186" i="1"/>
  <c r="AI186" i="3" s="1"/>
  <c r="AI170" i="1"/>
  <c r="AI170" i="3" s="1"/>
  <c r="AI154" i="1"/>
  <c r="AI154" i="3" s="1"/>
  <c r="AI138" i="1"/>
  <c r="AI138" i="3" s="1"/>
  <c r="AI122" i="1"/>
  <c r="AI122" i="3" s="1"/>
  <c r="AI106" i="1"/>
  <c r="AI106" i="3" s="1"/>
  <c r="AI90" i="1"/>
  <c r="AI90" i="3" s="1"/>
  <c r="AI74" i="1"/>
  <c r="AI74" i="3" s="1"/>
  <c r="AI57" i="1"/>
  <c r="AI57" i="3" s="1"/>
  <c r="AI25" i="1"/>
  <c r="AI25" i="3" s="1"/>
  <c r="AK25" i="3" s="1"/>
  <c r="AI421" i="1"/>
  <c r="AI421" i="3" s="1"/>
  <c r="AI357" i="1"/>
  <c r="AI357" i="3" s="1"/>
  <c r="AI293" i="1"/>
  <c r="AI293" i="3" s="1"/>
  <c r="AI229" i="1"/>
  <c r="AI229" i="3" s="1"/>
  <c r="AI105" i="1"/>
  <c r="AI105" i="3" s="1"/>
  <c r="AI372" i="1"/>
  <c r="AI372" i="3" s="1"/>
  <c r="AI244" i="1"/>
  <c r="AI244" i="3" s="1"/>
  <c r="AI133" i="1"/>
  <c r="AI133" i="3" s="1"/>
  <c r="AI29" i="1"/>
  <c r="AI29" i="3" s="1"/>
  <c r="AI76" i="1"/>
  <c r="AI76" i="3" s="1"/>
  <c r="AI108" i="1"/>
  <c r="AI108" i="3" s="1"/>
  <c r="AI140" i="1"/>
  <c r="AI140" i="3" s="1"/>
  <c r="AK140" i="3" s="1"/>
  <c r="AI172" i="1"/>
  <c r="AI172" i="3" s="1"/>
  <c r="AI204" i="1"/>
  <c r="AI204" i="3" s="1"/>
  <c r="AI417" i="1"/>
  <c r="AI417" i="3" s="1"/>
  <c r="AI353" i="1"/>
  <c r="AI353" i="3" s="1"/>
  <c r="AI289" i="1"/>
  <c r="AI289" i="3" s="1"/>
  <c r="AI225" i="1"/>
  <c r="AI225" i="3" s="1"/>
  <c r="AI97" i="1"/>
  <c r="AI97" i="3" s="1"/>
  <c r="AI432" i="1"/>
  <c r="AI432" i="3" s="1"/>
  <c r="AI368" i="1"/>
  <c r="AI368" i="3" s="1"/>
  <c r="AI304" i="1"/>
  <c r="AI304" i="3" s="1"/>
  <c r="AI240" i="1"/>
  <c r="AI240" i="3" s="1"/>
  <c r="AI125" i="1"/>
  <c r="AI125" i="3" s="1"/>
  <c r="AI427" i="1"/>
  <c r="AI427" i="3" s="1"/>
  <c r="AI395" i="1"/>
  <c r="AI395" i="3" s="1"/>
  <c r="AI363" i="1"/>
  <c r="AI363" i="3" s="1"/>
  <c r="AI331" i="1"/>
  <c r="AI331" i="3" s="1"/>
  <c r="AI299" i="1"/>
  <c r="AI299" i="3" s="1"/>
  <c r="AI267" i="1"/>
  <c r="AI267" i="3" s="1"/>
  <c r="AI235" i="1"/>
  <c r="AI235" i="3" s="1"/>
  <c r="AI203" i="1"/>
  <c r="AI203" i="3" s="1"/>
  <c r="AI171" i="1"/>
  <c r="AI171" i="3" s="1"/>
  <c r="AI139" i="1"/>
  <c r="AI139" i="3" s="1"/>
  <c r="AI107" i="1"/>
  <c r="AI107" i="3" s="1"/>
  <c r="AK107" i="3" s="1"/>
  <c r="AI75" i="1"/>
  <c r="AI75" i="3" s="1"/>
  <c r="AI26" i="1"/>
  <c r="AI26" i="3" s="1"/>
  <c r="AI19" i="1"/>
  <c r="AI19" i="3" s="1"/>
  <c r="AI51" i="1"/>
  <c r="AI51" i="3" s="1"/>
  <c r="AI28" i="1"/>
  <c r="AI28" i="3" s="1"/>
  <c r="AI434" i="1"/>
  <c r="AI434" i="3" s="1"/>
  <c r="AI402" i="1"/>
  <c r="AI402" i="3" s="1"/>
  <c r="AI370" i="1"/>
  <c r="AI370" i="3" s="1"/>
  <c r="AI338" i="1"/>
  <c r="AI338" i="3" s="1"/>
  <c r="AI306" i="1"/>
  <c r="AI306" i="3" s="1"/>
  <c r="AI274" i="1"/>
  <c r="AI274" i="3" s="1"/>
  <c r="AI242" i="1"/>
  <c r="AI242" i="3" s="1"/>
  <c r="AI210" i="1"/>
  <c r="AI210" i="3" s="1"/>
  <c r="AI178" i="1"/>
  <c r="AI178" i="3" s="1"/>
  <c r="AI146" i="1"/>
  <c r="AI146" i="3" s="1"/>
  <c r="AI114" i="1"/>
  <c r="AI114" i="3" s="1"/>
  <c r="AI82" i="1"/>
  <c r="AI82" i="3" s="1"/>
  <c r="AI41" i="1"/>
  <c r="AI41" i="3" s="1"/>
  <c r="AJ379" i="1"/>
  <c r="AJ379" i="3" s="1"/>
  <c r="AJ207" i="1"/>
  <c r="AJ207" i="3" s="1"/>
  <c r="AJ79" i="1"/>
  <c r="AJ79" i="3" s="1"/>
  <c r="AK79" i="3" s="1"/>
  <c r="AJ28" i="1"/>
  <c r="AJ28" i="3" s="1"/>
  <c r="AJ60" i="1"/>
  <c r="AJ60" i="3" s="1"/>
  <c r="AJ92" i="1"/>
  <c r="AJ92" i="3" s="1"/>
  <c r="AJ124" i="1"/>
  <c r="AJ124" i="3" s="1"/>
  <c r="AJ156" i="1"/>
  <c r="AJ156" i="3" s="1"/>
  <c r="AJ188" i="1"/>
  <c r="AJ188" i="3" s="1"/>
  <c r="AK188" i="3" s="1"/>
  <c r="AJ220" i="1"/>
  <c r="AJ220" i="3" s="1"/>
  <c r="AJ252" i="1"/>
  <c r="AJ252" i="3" s="1"/>
  <c r="AJ275" i="1"/>
  <c r="AJ275" i="3" s="1"/>
  <c r="AJ296" i="1"/>
  <c r="AJ296" i="3" s="1"/>
  <c r="AJ318" i="1"/>
  <c r="AJ318" i="3" s="1"/>
  <c r="AK318" i="3" s="1"/>
  <c r="AJ338" i="1"/>
  <c r="AJ338" i="3" s="1"/>
  <c r="AK338" i="3" s="1"/>
  <c r="AJ354" i="1"/>
  <c r="AJ354" i="3" s="1"/>
  <c r="AJ370" i="1"/>
  <c r="AJ370" i="3" s="1"/>
  <c r="AJ386" i="1"/>
  <c r="AJ386" i="3" s="1"/>
  <c r="AJ402" i="1"/>
  <c r="AJ402" i="3" s="1"/>
  <c r="AK402" i="3" s="1"/>
  <c r="AJ418" i="1"/>
  <c r="AJ418" i="3" s="1"/>
  <c r="AK418" i="3" s="1"/>
  <c r="AJ434" i="1"/>
  <c r="AJ434" i="3" s="1"/>
  <c r="AJ371" i="1"/>
  <c r="AJ371" i="3" s="1"/>
  <c r="AJ298" i="1"/>
  <c r="AJ298" i="3" s="1"/>
  <c r="AJ191" i="1"/>
  <c r="AJ191" i="3" s="1"/>
  <c r="AJ63" i="1"/>
  <c r="AJ63" i="3" s="1"/>
  <c r="AJ427" i="1"/>
  <c r="AJ427" i="3" s="1"/>
  <c r="AJ363" i="1"/>
  <c r="AJ363" i="3" s="1"/>
  <c r="AJ287" i="1"/>
  <c r="AJ287" i="3" s="1"/>
  <c r="AJ175" i="1"/>
  <c r="AJ175" i="3" s="1"/>
  <c r="AK175" i="3" s="1"/>
  <c r="AJ47" i="1"/>
  <c r="AJ47" i="3" s="1"/>
  <c r="AJ7" i="1"/>
  <c r="AJ7" i="3" s="1"/>
  <c r="AJ387" i="1"/>
  <c r="AJ387" i="3" s="1"/>
  <c r="AJ319" i="1"/>
  <c r="AJ319" i="3" s="1"/>
  <c r="AJ223" i="1"/>
  <c r="AJ223" i="3" s="1"/>
  <c r="AJ95" i="1"/>
  <c r="AJ95" i="3" s="1"/>
  <c r="AK95" i="3" s="1"/>
  <c r="AJ423" i="1"/>
  <c r="AJ423" i="3" s="1"/>
  <c r="AJ407" i="1"/>
  <c r="AJ407" i="3" s="1"/>
  <c r="AJ391" i="1"/>
  <c r="AJ391" i="3" s="1"/>
  <c r="AJ375" i="1"/>
  <c r="AJ375" i="3" s="1"/>
  <c r="AJ359" i="1"/>
  <c r="AJ359" i="3" s="1"/>
  <c r="AJ343" i="1"/>
  <c r="AJ343" i="3" s="1"/>
  <c r="AK343" i="3" s="1"/>
  <c r="AJ324" i="1"/>
  <c r="AJ324" i="3" s="1"/>
  <c r="AK324" i="3" s="1"/>
  <c r="AJ303" i="1"/>
  <c r="AJ303" i="3" s="1"/>
  <c r="AK303" i="3" s="1"/>
  <c r="AJ282" i="1"/>
  <c r="AJ282" i="3" s="1"/>
  <c r="AJ260" i="1"/>
  <c r="AJ260" i="3" s="1"/>
  <c r="AJ231" i="1"/>
  <c r="AJ231" i="3" s="1"/>
  <c r="AK231" i="3" s="1"/>
  <c r="AJ199" i="1"/>
  <c r="AJ199" i="3" s="1"/>
  <c r="AJ167" i="1"/>
  <c r="AJ167" i="3" s="1"/>
  <c r="AJ135" i="1"/>
  <c r="AJ135" i="3" s="1"/>
  <c r="AJ103" i="1"/>
  <c r="AJ103" i="3" s="1"/>
  <c r="AJ71" i="1"/>
  <c r="AJ71" i="3" s="1"/>
  <c r="AK71" i="3" s="1"/>
  <c r="AJ39" i="1"/>
  <c r="AJ39" i="3" s="1"/>
  <c r="AJ13" i="1"/>
  <c r="AJ13" i="3" s="1"/>
  <c r="AJ21" i="1"/>
  <c r="AJ21" i="3" s="1"/>
  <c r="AJ29" i="1"/>
  <c r="AJ29" i="3" s="1"/>
  <c r="AJ37" i="1"/>
  <c r="AJ37" i="3" s="1"/>
  <c r="AJ45" i="1"/>
  <c r="AJ45" i="3" s="1"/>
  <c r="AJ53" i="1"/>
  <c r="AJ53" i="3" s="1"/>
  <c r="AJ61" i="1"/>
  <c r="AJ61" i="3" s="1"/>
  <c r="AJ69" i="1"/>
  <c r="AJ69" i="3" s="1"/>
  <c r="AJ77" i="1"/>
  <c r="AJ77" i="3" s="1"/>
  <c r="AJ85" i="1"/>
  <c r="AJ85" i="3" s="1"/>
  <c r="AJ93" i="1"/>
  <c r="AJ93" i="3" s="1"/>
  <c r="AK93" i="3" s="1"/>
  <c r="AJ101" i="1"/>
  <c r="AJ101" i="3" s="1"/>
  <c r="AJ109" i="1"/>
  <c r="AJ109" i="3" s="1"/>
  <c r="AJ117" i="1"/>
  <c r="AJ117" i="3" s="1"/>
  <c r="AJ125" i="1"/>
  <c r="AJ125" i="3" s="1"/>
  <c r="AJ133" i="1"/>
  <c r="AJ133" i="3" s="1"/>
  <c r="AJ141" i="1"/>
  <c r="AJ141" i="3" s="1"/>
  <c r="AJ149" i="1"/>
  <c r="AJ149" i="3" s="1"/>
  <c r="AJ157" i="1"/>
  <c r="AJ157" i="3" s="1"/>
  <c r="AK157" i="3" s="1"/>
  <c r="AJ165" i="1"/>
  <c r="AJ165" i="3" s="1"/>
  <c r="AJ173" i="1"/>
  <c r="AJ173" i="3" s="1"/>
  <c r="AK173" i="3" s="1"/>
  <c r="AJ181" i="1"/>
  <c r="AJ181" i="3" s="1"/>
  <c r="AJ189" i="1"/>
  <c r="AJ189" i="3" s="1"/>
  <c r="AJ197" i="1"/>
  <c r="AJ197" i="3" s="1"/>
  <c r="AJ205" i="1"/>
  <c r="AJ205" i="3" s="1"/>
  <c r="AJ213" i="1"/>
  <c r="AJ213" i="3" s="1"/>
  <c r="AJ221" i="1"/>
  <c r="AJ221" i="3" s="1"/>
  <c r="AK221" i="3" s="1"/>
  <c r="AJ229" i="1"/>
  <c r="AJ229" i="3" s="1"/>
  <c r="AJ237" i="1"/>
  <c r="AJ237" i="3" s="1"/>
  <c r="AK237" i="3" s="1"/>
  <c r="AJ245" i="1"/>
  <c r="AJ245" i="3" s="1"/>
  <c r="AJ253" i="1"/>
  <c r="AJ253" i="3" s="1"/>
  <c r="AJ261" i="1"/>
  <c r="AJ261" i="3" s="1"/>
  <c r="AJ269" i="1"/>
  <c r="AJ269" i="3" s="1"/>
  <c r="AJ277" i="1"/>
  <c r="AJ277" i="3" s="1"/>
  <c r="AJ285" i="1"/>
  <c r="AJ285" i="3" s="1"/>
  <c r="AJ293" i="1"/>
  <c r="AJ293" i="3" s="1"/>
  <c r="AK293" i="3" s="1"/>
  <c r="AJ301" i="1"/>
  <c r="AJ301" i="3" s="1"/>
  <c r="AK301" i="3" s="1"/>
  <c r="AJ309" i="1"/>
  <c r="AJ309" i="3" s="1"/>
  <c r="AJ317" i="1"/>
  <c r="AJ317" i="3" s="1"/>
  <c r="AJ325" i="1"/>
  <c r="AJ325" i="3" s="1"/>
  <c r="AJ333" i="1"/>
  <c r="AJ333" i="3" s="1"/>
  <c r="AJ10" i="1"/>
  <c r="AJ10" i="3" s="1"/>
  <c r="AK10" i="3" s="1"/>
  <c r="AJ18" i="1"/>
  <c r="AJ18" i="3" s="1"/>
  <c r="AK18" i="3" s="1"/>
  <c r="AJ26" i="1"/>
  <c r="AJ26" i="3" s="1"/>
  <c r="AK26" i="3" s="1"/>
  <c r="AJ34" i="1"/>
  <c r="AJ34" i="3" s="1"/>
  <c r="AJ42" i="1"/>
  <c r="AJ42" i="3" s="1"/>
  <c r="AJ50" i="1"/>
  <c r="AJ50" i="3" s="1"/>
  <c r="AJ58" i="1"/>
  <c r="AJ58" i="3" s="1"/>
  <c r="AJ66" i="1"/>
  <c r="AJ66" i="3" s="1"/>
  <c r="AJ74" i="1"/>
  <c r="AJ74" i="3" s="1"/>
  <c r="AJ82" i="1"/>
  <c r="AJ82" i="3" s="1"/>
  <c r="AJ90" i="1"/>
  <c r="AJ90" i="3" s="1"/>
  <c r="AK90" i="3" s="1"/>
  <c r="AJ98" i="1"/>
  <c r="AJ98" i="3" s="1"/>
  <c r="AJ106" i="1"/>
  <c r="AJ106" i="3" s="1"/>
  <c r="AJ114" i="1"/>
  <c r="AJ114" i="3" s="1"/>
  <c r="AK114" i="3" s="1"/>
  <c r="AJ122" i="1"/>
  <c r="AJ122" i="3" s="1"/>
  <c r="AJ130" i="1"/>
  <c r="AJ130" i="3" s="1"/>
  <c r="AJ138" i="1"/>
  <c r="AJ138" i="3" s="1"/>
  <c r="AJ146" i="1"/>
  <c r="AJ146" i="3" s="1"/>
  <c r="AJ154" i="1"/>
  <c r="AJ154" i="3" s="1"/>
  <c r="AJ162" i="1"/>
  <c r="AJ162" i="3" s="1"/>
  <c r="AK162" i="3" s="1"/>
  <c r="AJ170" i="1"/>
  <c r="AJ170" i="3" s="1"/>
  <c r="AJ178" i="1"/>
  <c r="AJ178" i="3" s="1"/>
  <c r="AJ186" i="1"/>
  <c r="AJ186" i="3" s="1"/>
  <c r="AJ194" i="1"/>
  <c r="AJ194" i="3" s="1"/>
  <c r="AJ202" i="1"/>
  <c r="AJ202" i="3" s="1"/>
  <c r="AJ210" i="1"/>
  <c r="AJ210" i="3" s="1"/>
  <c r="AJ218" i="1"/>
  <c r="AJ218" i="3" s="1"/>
  <c r="AJ226" i="1"/>
  <c r="AJ226" i="3" s="1"/>
  <c r="AJ234" i="1"/>
  <c r="AJ234" i="3" s="1"/>
  <c r="AJ242" i="1"/>
  <c r="AJ242" i="3" s="1"/>
  <c r="AJ250" i="1"/>
  <c r="AJ250" i="3" s="1"/>
  <c r="AK250" i="3" s="1"/>
  <c r="AJ8" i="1"/>
  <c r="AJ8" i="3" s="1"/>
  <c r="AK8" i="3" s="1"/>
  <c r="AJ24" i="1"/>
  <c r="AJ24" i="3" s="1"/>
  <c r="AK24" i="3" s="1"/>
  <c r="AJ40" i="1"/>
  <c r="AJ40" i="3" s="1"/>
  <c r="AJ56" i="1"/>
  <c r="AJ56" i="3" s="1"/>
  <c r="AK56" i="3" s="1"/>
  <c r="AJ72" i="1"/>
  <c r="AJ72" i="3" s="1"/>
  <c r="AJ88" i="1"/>
  <c r="AJ88" i="3" s="1"/>
  <c r="AJ104" i="1"/>
  <c r="AJ104" i="3" s="1"/>
  <c r="AJ120" i="1"/>
  <c r="AJ120" i="3" s="1"/>
  <c r="AJ136" i="1"/>
  <c r="AJ136" i="3" s="1"/>
  <c r="AJ152" i="1"/>
  <c r="AJ152" i="3" s="1"/>
  <c r="AJ168" i="1"/>
  <c r="AJ168" i="3" s="1"/>
  <c r="AK168" i="3" s="1"/>
  <c r="AJ184" i="1"/>
  <c r="AJ184" i="3" s="1"/>
  <c r="AJ200" i="1"/>
  <c r="AJ200" i="3" s="1"/>
  <c r="AK200" i="3" s="1"/>
  <c r="AJ216" i="1"/>
  <c r="AJ216" i="3" s="1"/>
  <c r="AJ232" i="1"/>
  <c r="AJ232" i="3" s="1"/>
  <c r="AJ248" i="1"/>
  <c r="AJ248" i="3" s="1"/>
  <c r="AJ262" i="1"/>
  <c r="AJ262" i="3" s="1"/>
  <c r="AJ272" i="1"/>
  <c r="AJ272" i="3" s="1"/>
  <c r="AK272" i="3" s="1"/>
  <c r="AJ283" i="1"/>
  <c r="AJ283" i="3" s="1"/>
  <c r="AJ294" i="1"/>
  <c r="AJ294" i="3" s="1"/>
  <c r="AJ304" i="1"/>
  <c r="AJ304" i="3" s="1"/>
  <c r="AJ315" i="1"/>
  <c r="AJ315" i="3" s="1"/>
  <c r="AJ326" i="1"/>
  <c r="AJ326" i="3" s="1"/>
  <c r="AK326" i="3" s="1"/>
  <c r="AJ336" i="1"/>
  <c r="AJ336" i="3" s="1"/>
  <c r="AJ344" i="1"/>
  <c r="AJ344" i="3" s="1"/>
  <c r="AJ352" i="1"/>
  <c r="AJ352" i="3" s="1"/>
  <c r="AJ360" i="1"/>
  <c r="AJ360" i="3" s="1"/>
  <c r="AK360" i="3" s="1"/>
  <c r="AJ368" i="1"/>
  <c r="AJ368" i="3" s="1"/>
  <c r="AK368" i="3" s="1"/>
  <c r="AJ376" i="1"/>
  <c r="AJ376" i="3" s="1"/>
  <c r="AK376" i="3" s="1"/>
  <c r="AJ384" i="1"/>
  <c r="AJ384" i="3" s="1"/>
  <c r="AK384" i="3" s="1"/>
  <c r="AJ392" i="1"/>
  <c r="AJ392" i="3" s="1"/>
  <c r="AK392" i="3" s="1"/>
  <c r="AJ400" i="1"/>
  <c r="AJ400" i="3" s="1"/>
  <c r="AJ408" i="1"/>
  <c r="AJ408" i="3" s="1"/>
  <c r="AK408" i="3" s="1"/>
  <c r="AJ416" i="1"/>
  <c r="AJ416" i="3" s="1"/>
  <c r="AJ424" i="1"/>
  <c r="AJ424" i="3" s="1"/>
  <c r="AK424" i="3" s="1"/>
  <c r="AJ432" i="1"/>
  <c r="AJ432" i="3" s="1"/>
  <c r="AJ19" i="1"/>
  <c r="AJ19" i="3" s="1"/>
  <c r="AJ35" i="1"/>
  <c r="AJ35" i="3" s="1"/>
  <c r="AJ51" i="1"/>
  <c r="AJ51" i="3" s="1"/>
  <c r="AJ67" i="1"/>
  <c r="AJ67" i="3" s="1"/>
  <c r="AK67" i="3" s="1"/>
  <c r="AJ83" i="1"/>
  <c r="AJ83" i="3" s="1"/>
  <c r="AJ99" i="1"/>
  <c r="AJ99" i="3" s="1"/>
  <c r="AJ115" i="1"/>
  <c r="AJ115" i="3" s="1"/>
  <c r="AJ131" i="1"/>
  <c r="AJ131" i="3" s="1"/>
  <c r="AJ147" i="1"/>
  <c r="AJ147" i="3" s="1"/>
  <c r="AK147" i="3" s="1"/>
  <c r="AJ163" i="1"/>
  <c r="AJ163" i="3" s="1"/>
  <c r="AJ179" i="1"/>
  <c r="AJ179" i="3" s="1"/>
  <c r="AK179" i="3" s="1"/>
  <c r="AJ195" i="1"/>
  <c r="AJ195" i="3" s="1"/>
  <c r="AJ211" i="1"/>
  <c r="AJ211" i="3" s="1"/>
  <c r="AK211" i="3" s="1"/>
  <c r="AJ227" i="1"/>
  <c r="AJ227" i="3" s="1"/>
  <c r="AK227" i="3" s="1"/>
  <c r="AJ243" i="1"/>
  <c r="AJ243" i="3" s="1"/>
  <c r="AJ258" i="1"/>
  <c r="AJ258" i="3" s="1"/>
  <c r="AJ268" i="1"/>
  <c r="AJ268" i="3" s="1"/>
  <c r="AJ279" i="1"/>
  <c r="AJ279" i="3" s="1"/>
  <c r="AJ290" i="1"/>
  <c r="AJ290" i="3" s="1"/>
  <c r="AJ311" i="1"/>
  <c r="AJ311" i="3" s="1"/>
  <c r="AJ322" i="1"/>
  <c r="AJ322" i="3" s="1"/>
  <c r="AJ332" i="1"/>
  <c r="AJ332" i="3" s="1"/>
  <c r="AJ341" i="1"/>
  <c r="AJ341" i="3" s="1"/>
  <c r="AJ349" i="1"/>
  <c r="AJ349" i="3" s="1"/>
  <c r="AJ357" i="1"/>
  <c r="AJ357" i="3" s="1"/>
  <c r="AJ365" i="1"/>
  <c r="AJ365" i="3" s="1"/>
  <c r="AJ373" i="1"/>
  <c r="AJ373" i="3" s="1"/>
  <c r="AJ381" i="1"/>
  <c r="AJ381" i="3" s="1"/>
  <c r="AJ389" i="1"/>
  <c r="AJ389" i="3" s="1"/>
  <c r="AJ397" i="1"/>
  <c r="AJ397" i="3" s="1"/>
  <c r="AJ405" i="1"/>
  <c r="AJ405" i="3" s="1"/>
  <c r="AJ413" i="1"/>
  <c r="AJ413" i="3" s="1"/>
  <c r="AJ421" i="1"/>
  <c r="AJ421" i="3" s="1"/>
  <c r="AJ429" i="1"/>
  <c r="AJ429" i="3" s="1"/>
  <c r="AK429" i="3" s="1"/>
  <c r="AJ430" i="1"/>
  <c r="AJ430" i="3" s="1"/>
  <c r="AJ414" i="1"/>
  <c r="AJ414" i="3" s="1"/>
  <c r="AK414" i="3" s="1"/>
  <c r="AJ398" i="1"/>
  <c r="AJ398" i="3" s="1"/>
  <c r="AK398" i="3" s="1"/>
  <c r="AJ382" i="1"/>
  <c r="AJ382" i="3" s="1"/>
  <c r="AK382" i="3" s="1"/>
  <c r="AJ366" i="1"/>
  <c r="AJ366" i="3" s="1"/>
  <c r="AK366" i="3" s="1"/>
  <c r="AJ350" i="1"/>
  <c r="AJ350" i="3" s="1"/>
  <c r="AK350" i="3" s="1"/>
  <c r="AJ334" i="1"/>
  <c r="AJ334" i="3" s="1"/>
  <c r="AJ312" i="1"/>
  <c r="AJ312" i="3" s="1"/>
  <c r="AJ291" i="1"/>
  <c r="AJ291" i="3" s="1"/>
  <c r="AJ270" i="1"/>
  <c r="AJ270" i="3" s="1"/>
  <c r="AK270" i="3" s="1"/>
  <c r="AJ244" i="1"/>
  <c r="AJ244" i="3" s="1"/>
  <c r="AK244" i="3" s="1"/>
  <c r="AJ212" i="1"/>
  <c r="AJ212" i="3" s="1"/>
  <c r="AJ180" i="1"/>
  <c r="AJ180" i="3" s="1"/>
  <c r="AJ148" i="1"/>
  <c r="AJ148" i="3" s="1"/>
  <c r="AJ116" i="1"/>
  <c r="AJ116" i="3" s="1"/>
  <c r="AJ84" i="1"/>
  <c r="AJ84" i="3" s="1"/>
  <c r="AJ52" i="1"/>
  <c r="AJ52" i="3" s="1"/>
  <c r="AK52" i="3" s="1"/>
  <c r="AJ20" i="1"/>
  <c r="AJ20" i="3" s="1"/>
  <c r="AK20" i="3" s="1"/>
  <c r="AJ15" i="1"/>
  <c r="AJ15" i="3" s="1"/>
  <c r="AJ347" i="1"/>
  <c r="AJ347" i="3" s="1"/>
  <c r="AJ143" i="1"/>
  <c r="AJ143" i="3" s="1"/>
  <c r="AJ44" i="1"/>
  <c r="AJ44" i="3" s="1"/>
  <c r="AJ108" i="1"/>
  <c r="AJ108" i="3" s="1"/>
  <c r="AJ172" i="1"/>
  <c r="AJ172" i="3" s="1"/>
  <c r="AJ236" i="1"/>
  <c r="AJ236" i="3" s="1"/>
  <c r="AJ286" i="1"/>
  <c r="AJ286" i="3" s="1"/>
  <c r="AK286" i="3" s="1"/>
  <c r="AJ328" i="1"/>
  <c r="AJ328" i="3" s="1"/>
  <c r="AK328" i="3" s="1"/>
  <c r="AJ362" i="1"/>
  <c r="AJ362" i="3" s="1"/>
  <c r="AJ394" i="1"/>
  <c r="AJ394" i="3" s="1"/>
  <c r="AK394" i="3" s="1"/>
  <c r="AJ426" i="1"/>
  <c r="AJ426" i="3" s="1"/>
  <c r="AJ403" i="1"/>
  <c r="AJ403" i="3" s="1"/>
  <c r="AJ255" i="1"/>
  <c r="AJ255" i="3" s="1"/>
  <c r="AJ395" i="1"/>
  <c r="AJ395" i="3" s="1"/>
  <c r="AJ239" i="1"/>
  <c r="AJ239" i="3" s="1"/>
  <c r="AJ419" i="1"/>
  <c r="AJ419" i="3" s="1"/>
  <c r="AJ276" i="1"/>
  <c r="AJ276" i="3" s="1"/>
  <c r="AJ31" i="1"/>
  <c r="AJ31" i="3" s="1"/>
  <c r="AK31" i="3" s="1"/>
  <c r="AJ431" i="1"/>
  <c r="AJ431" i="3" s="1"/>
  <c r="AJ399" i="1"/>
  <c r="AJ399" i="3" s="1"/>
  <c r="AJ367" i="1"/>
  <c r="AJ367" i="3" s="1"/>
  <c r="AJ335" i="1"/>
  <c r="AJ335" i="3" s="1"/>
  <c r="AJ292" i="1"/>
  <c r="AJ292" i="3" s="1"/>
  <c r="AJ247" i="1"/>
  <c r="AJ247" i="3" s="1"/>
  <c r="AJ183" i="1"/>
  <c r="AJ183" i="3" s="1"/>
  <c r="AK183" i="3" s="1"/>
  <c r="AJ119" i="1"/>
  <c r="AJ119" i="3" s="1"/>
  <c r="AJ55" i="1"/>
  <c r="AJ55" i="3" s="1"/>
  <c r="AJ17" i="1"/>
  <c r="AJ17" i="3" s="1"/>
  <c r="AJ33" i="1"/>
  <c r="AJ33" i="3" s="1"/>
  <c r="AJ49" i="1"/>
  <c r="AJ49" i="3" s="1"/>
  <c r="AJ65" i="1"/>
  <c r="AJ65" i="3" s="1"/>
  <c r="AJ81" i="1"/>
  <c r="AJ81" i="3" s="1"/>
  <c r="AJ97" i="1"/>
  <c r="AJ97" i="3" s="1"/>
  <c r="AJ113" i="1"/>
  <c r="AJ113" i="3" s="1"/>
  <c r="AJ129" i="1"/>
  <c r="AJ129" i="3" s="1"/>
  <c r="AJ145" i="1"/>
  <c r="AJ145" i="3" s="1"/>
  <c r="AJ161" i="1"/>
  <c r="AJ161" i="3" s="1"/>
  <c r="AJ177" i="1"/>
  <c r="AJ177" i="3" s="1"/>
  <c r="AK177" i="3" s="1"/>
  <c r="AJ193" i="1"/>
  <c r="AJ193" i="3" s="1"/>
  <c r="AJ209" i="1"/>
  <c r="AJ209" i="3" s="1"/>
  <c r="AJ225" i="1"/>
  <c r="AJ225" i="3" s="1"/>
  <c r="AJ241" i="1"/>
  <c r="AJ241" i="3" s="1"/>
  <c r="AJ257" i="1"/>
  <c r="AJ257" i="3" s="1"/>
  <c r="AJ273" i="1"/>
  <c r="AJ273" i="3" s="1"/>
  <c r="AJ289" i="1"/>
  <c r="AJ289" i="3" s="1"/>
  <c r="AK289" i="3" s="1"/>
  <c r="AJ305" i="1"/>
  <c r="AJ305" i="3" s="1"/>
  <c r="AJ321" i="1"/>
  <c r="AJ321" i="3" s="1"/>
  <c r="AJ6" i="1"/>
  <c r="AJ6" i="3" s="1"/>
  <c r="AK6" i="3" s="1"/>
  <c r="AJ22" i="1"/>
  <c r="AJ22" i="3" s="1"/>
  <c r="AJ38" i="1"/>
  <c r="AJ38" i="3" s="1"/>
  <c r="AK38" i="3" s="1"/>
  <c r="AJ54" i="1"/>
  <c r="AJ54" i="3" s="1"/>
  <c r="AK54" i="3" s="1"/>
  <c r="AJ70" i="1"/>
  <c r="AJ70" i="3" s="1"/>
  <c r="AJ86" i="1"/>
  <c r="AJ86" i="3" s="1"/>
  <c r="AJ102" i="1"/>
  <c r="AJ102" i="3" s="1"/>
  <c r="AK102" i="3" s="1"/>
  <c r="AJ118" i="1"/>
  <c r="AJ118" i="3" s="1"/>
  <c r="AJ134" i="1"/>
  <c r="AJ134" i="3" s="1"/>
  <c r="AJ150" i="1"/>
  <c r="AJ150" i="3" s="1"/>
  <c r="AJ166" i="1"/>
  <c r="AJ166" i="3" s="1"/>
  <c r="AJ182" i="1"/>
  <c r="AJ182" i="3" s="1"/>
  <c r="AJ198" i="1"/>
  <c r="AJ198" i="3" s="1"/>
  <c r="AJ214" i="1"/>
  <c r="AJ214" i="3" s="1"/>
  <c r="AJ230" i="1"/>
  <c r="AJ230" i="3" s="1"/>
  <c r="AJ246" i="1"/>
  <c r="AJ246" i="3" s="1"/>
  <c r="AJ16" i="1"/>
  <c r="AJ16" i="3" s="1"/>
  <c r="AK16" i="3" s="1"/>
  <c r="AJ48" i="1"/>
  <c r="AJ48" i="3" s="1"/>
  <c r="AJ80" i="1"/>
  <c r="AJ80" i="3" s="1"/>
  <c r="AJ112" i="1"/>
  <c r="AJ112" i="3" s="1"/>
  <c r="AJ144" i="1"/>
  <c r="AJ144" i="3" s="1"/>
  <c r="AJ176" i="1"/>
  <c r="AJ176" i="3" s="1"/>
  <c r="AJ208" i="1"/>
  <c r="AJ208" i="3" s="1"/>
  <c r="AK208" i="3" s="1"/>
  <c r="AJ240" i="1"/>
  <c r="AJ240" i="3" s="1"/>
  <c r="AK240" i="3" s="1"/>
  <c r="AJ267" i="1"/>
  <c r="AJ267" i="3" s="1"/>
  <c r="AJ288" i="1"/>
  <c r="AJ288" i="3" s="1"/>
  <c r="AJ310" i="1"/>
  <c r="AJ310" i="3" s="1"/>
  <c r="AK310" i="3" s="1"/>
  <c r="AJ331" i="1"/>
  <c r="AJ331" i="3" s="1"/>
  <c r="AJ348" i="1"/>
  <c r="AJ348" i="3" s="1"/>
  <c r="AK348" i="3" s="1"/>
  <c r="AJ364" i="1"/>
  <c r="AJ364" i="3" s="1"/>
  <c r="AJ380" i="1"/>
  <c r="AJ380" i="3" s="1"/>
  <c r="AK380" i="3" s="1"/>
  <c r="AJ396" i="1"/>
  <c r="AJ396" i="3" s="1"/>
  <c r="AJ412" i="1"/>
  <c r="AJ412" i="3" s="1"/>
  <c r="AK412" i="3" s="1"/>
  <c r="AJ428" i="1"/>
  <c r="AJ428" i="3" s="1"/>
  <c r="AJ27" i="1"/>
  <c r="AJ27" i="3" s="1"/>
  <c r="AJ59" i="1"/>
  <c r="AJ59" i="3" s="1"/>
  <c r="AJ91" i="1"/>
  <c r="AJ91" i="3" s="1"/>
  <c r="AJ123" i="1"/>
  <c r="AJ123" i="3" s="1"/>
  <c r="AJ155" i="1"/>
  <c r="AJ155" i="3" s="1"/>
  <c r="AK155" i="3" s="1"/>
  <c r="AJ187" i="1"/>
  <c r="AJ187" i="3" s="1"/>
  <c r="AJ219" i="1"/>
  <c r="AJ219" i="3" s="1"/>
  <c r="AK219" i="3" s="1"/>
  <c r="AJ251" i="1"/>
  <c r="AJ251" i="3" s="1"/>
  <c r="AJ274" i="1"/>
  <c r="AJ274" i="3" s="1"/>
  <c r="AJ295" i="1"/>
  <c r="AJ295" i="3" s="1"/>
  <c r="AK295" i="3" s="1"/>
  <c r="AJ316" i="1"/>
  <c r="AJ316" i="3" s="1"/>
  <c r="AJ337" i="1"/>
  <c r="AJ337" i="3" s="1"/>
  <c r="AJ353" i="1"/>
  <c r="AJ353" i="3" s="1"/>
  <c r="AJ369" i="1"/>
  <c r="AJ369" i="3" s="1"/>
  <c r="AJ385" i="1"/>
  <c r="AJ385" i="3" s="1"/>
  <c r="AJ401" i="1"/>
  <c r="AJ401" i="3" s="1"/>
  <c r="AJ417" i="1"/>
  <c r="AJ417" i="3" s="1"/>
  <c r="AJ433" i="1"/>
  <c r="AJ433" i="3" s="1"/>
  <c r="AJ422" i="1"/>
  <c r="AJ422" i="3" s="1"/>
  <c r="AK422" i="3" s="1"/>
  <c r="AJ390" i="1"/>
  <c r="AJ390" i="3" s="1"/>
  <c r="AJ358" i="1"/>
  <c r="AJ358" i="3" s="1"/>
  <c r="AK358" i="3" s="1"/>
  <c r="AJ323" i="1"/>
  <c r="AJ323" i="3" s="1"/>
  <c r="AK323" i="3" s="1"/>
  <c r="AJ280" i="1"/>
  <c r="AJ280" i="3" s="1"/>
  <c r="AK280" i="3" s="1"/>
  <c r="AJ228" i="1"/>
  <c r="AJ228" i="3" s="1"/>
  <c r="AJ164" i="1"/>
  <c r="AJ164" i="3" s="1"/>
  <c r="AK164" i="3" s="1"/>
  <c r="AJ100" i="1"/>
  <c r="AJ100" i="3" s="1"/>
  <c r="AJ36" i="1"/>
  <c r="AJ36" i="3" s="1"/>
  <c r="AK36" i="3" s="1"/>
  <c r="AJ266" i="1"/>
  <c r="AJ266" i="3" s="1"/>
  <c r="AJ76" i="1"/>
  <c r="AJ76" i="3" s="1"/>
  <c r="AK76" i="3" s="1"/>
  <c r="AJ204" i="1"/>
  <c r="AJ204" i="3" s="1"/>
  <c r="AJ307" i="1"/>
  <c r="AJ307" i="3" s="1"/>
  <c r="AJ378" i="1"/>
  <c r="AJ378" i="3" s="1"/>
  <c r="AK378" i="3" s="1"/>
  <c r="AJ5" i="1"/>
  <c r="AJ5" i="3" s="1"/>
  <c r="AJ339" i="1"/>
  <c r="AJ339" i="3" s="1"/>
  <c r="AJ330" i="1"/>
  <c r="AJ330" i="3" s="1"/>
  <c r="AK330" i="3" s="1"/>
  <c r="AJ355" i="1"/>
  <c r="AJ355" i="3" s="1"/>
  <c r="AJ383" i="1"/>
  <c r="AJ383" i="3" s="1"/>
  <c r="AJ314" i="1"/>
  <c r="AJ314" i="3" s="1"/>
  <c r="AJ215" i="1"/>
  <c r="AJ215" i="3" s="1"/>
  <c r="AK215" i="3" s="1"/>
  <c r="AJ87" i="1"/>
  <c r="AJ87" i="3" s="1"/>
  <c r="AK87" i="3" s="1"/>
  <c r="AJ9" i="1"/>
  <c r="AJ9" i="3" s="1"/>
  <c r="AJ41" i="1"/>
  <c r="AJ41" i="3" s="1"/>
  <c r="AJ73" i="1"/>
  <c r="AJ73" i="3" s="1"/>
  <c r="AJ105" i="1"/>
  <c r="AJ105" i="3" s="1"/>
  <c r="AK105" i="3" s="1"/>
  <c r="AJ137" i="1"/>
  <c r="AJ137" i="3" s="1"/>
  <c r="AK137" i="3" s="1"/>
  <c r="AJ169" i="1"/>
  <c r="AJ169" i="3" s="1"/>
  <c r="AJ201" i="1"/>
  <c r="AJ201" i="3" s="1"/>
  <c r="AJ233" i="1"/>
  <c r="AJ233" i="3" s="1"/>
  <c r="AJ265" i="1"/>
  <c r="AJ265" i="3" s="1"/>
  <c r="AK265" i="3" s="1"/>
  <c r="AJ297" i="1"/>
  <c r="AJ297" i="3" s="1"/>
  <c r="AJ329" i="1"/>
  <c r="AJ329" i="3" s="1"/>
  <c r="AJ30" i="1"/>
  <c r="AJ30" i="3" s="1"/>
  <c r="AJ62" i="1"/>
  <c r="AJ62" i="3" s="1"/>
  <c r="AJ94" i="1"/>
  <c r="AJ94" i="3" s="1"/>
  <c r="AJ126" i="1"/>
  <c r="AJ126" i="3" s="1"/>
  <c r="AJ158" i="1"/>
  <c r="AJ158" i="3" s="1"/>
  <c r="AJ190" i="1"/>
  <c r="AJ190" i="3" s="1"/>
  <c r="AJ222" i="1"/>
  <c r="AJ222" i="3" s="1"/>
  <c r="AK222" i="3" s="1"/>
  <c r="AJ254" i="1"/>
  <c r="AJ254" i="3" s="1"/>
  <c r="AK254" i="3" s="1"/>
  <c r="AJ64" i="1"/>
  <c r="AJ64" i="3" s="1"/>
  <c r="AJ128" i="1"/>
  <c r="AJ128" i="3" s="1"/>
  <c r="AJ192" i="1"/>
  <c r="AJ192" i="3" s="1"/>
  <c r="AJ256" i="1"/>
  <c r="AJ256" i="3" s="1"/>
  <c r="AK256" i="3" s="1"/>
  <c r="AJ299" i="1"/>
  <c r="AJ299" i="3" s="1"/>
  <c r="AJ340" i="1"/>
  <c r="AJ340" i="3" s="1"/>
  <c r="AJ372" i="1"/>
  <c r="AJ372" i="3" s="1"/>
  <c r="AJ404" i="1"/>
  <c r="AJ404" i="3" s="1"/>
  <c r="AK404" i="3" s="1"/>
  <c r="AJ11" i="1"/>
  <c r="AJ11" i="3" s="1"/>
  <c r="AJ75" i="1"/>
  <c r="AJ75" i="3" s="1"/>
  <c r="AJ139" i="1"/>
  <c r="AJ139" i="3" s="1"/>
  <c r="AJ203" i="1"/>
  <c r="AJ203" i="3" s="1"/>
  <c r="AJ263" i="1"/>
  <c r="AJ263" i="3" s="1"/>
  <c r="AJ306" i="1"/>
  <c r="AJ306" i="3" s="1"/>
  <c r="AK306" i="3" s="1"/>
  <c r="AJ345" i="1"/>
  <c r="AJ345" i="3" s="1"/>
  <c r="AK345" i="3" s="1"/>
  <c r="AJ377" i="1"/>
  <c r="AJ377" i="3" s="1"/>
  <c r="AJ409" i="1"/>
  <c r="AJ409" i="3" s="1"/>
  <c r="AJ406" i="1"/>
  <c r="AJ406" i="3" s="1"/>
  <c r="AK406" i="3" s="1"/>
  <c r="AJ342" i="1"/>
  <c r="AJ342" i="3" s="1"/>
  <c r="AJ259" i="1"/>
  <c r="AJ259" i="3" s="1"/>
  <c r="AK259" i="3" s="1"/>
  <c r="AJ132" i="1"/>
  <c r="AJ132" i="3" s="1"/>
  <c r="AM373" i="1"/>
  <c r="AM373" i="3" s="1"/>
  <c r="AM297" i="1"/>
  <c r="AM297" i="3" s="1"/>
  <c r="AM211" i="1"/>
  <c r="AM211" i="3" s="1"/>
  <c r="AM85" i="1"/>
  <c r="AM85" i="3" s="1"/>
  <c r="AM405" i="1"/>
  <c r="AM405" i="3" s="1"/>
  <c r="AM254" i="1"/>
  <c r="AM254" i="3" s="1"/>
  <c r="AM21" i="1"/>
  <c r="AM21" i="3" s="1"/>
  <c r="AM69" i="1"/>
  <c r="AM69" i="3" s="1"/>
  <c r="AM149" i="1"/>
  <c r="AM149" i="3" s="1"/>
  <c r="AM429" i="1"/>
  <c r="AM429" i="3" s="1"/>
  <c r="AM365" i="1"/>
  <c r="AM365" i="3" s="1"/>
  <c r="AM286" i="1"/>
  <c r="AM286" i="3" s="1"/>
  <c r="AM197" i="1"/>
  <c r="AM197" i="3" s="1"/>
  <c r="AM12" i="1"/>
  <c r="AM12" i="3" s="1"/>
  <c r="AM20" i="1"/>
  <c r="AM20" i="3" s="1"/>
  <c r="AM28" i="1"/>
  <c r="AM28" i="3" s="1"/>
  <c r="AM36" i="1"/>
  <c r="AM36" i="3" s="1"/>
  <c r="AM44" i="1"/>
  <c r="AM44" i="3" s="1"/>
  <c r="AM52" i="1"/>
  <c r="AM52" i="3" s="1"/>
  <c r="AM60" i="1"/>
  <c r="AM60" i="3" s="1"/>
  <c r="AM68" i="1"/>
  <c r="AM68" i="3" s="1"/>
  <c r="AM76" i="1"/>
  <c r="AM76" i="3" s="1"/>
  <c r="AM84" i="1"/>
  <c r="AM84" i="3" s="1"/>
  <c r="AM92" i="1"/>
  <c r="AM92" i="3" s="1"/>
  <c r="AM100" i="1"/>
  <c r="AM100" i="3" s="1"/>
  <c r="AM108" i="1"/>
  <c r="AM108" i="3" s="1"/>
  <c r="AM116" i="1"/>
  <c r="AM116" i="3" s="1"/>
  <c r="AM124" i="1"/>
  <c r="AM124" i="3" s="1"/>
  <c r="AM132" i="1"/>
  <c r="AM132" i="3" s="1"/>
  <c r="AM140" i="1"/>
  <c r="AM140" i="3" s="1"/>
  <c r="AM148" i="1"/>
  <c r="AM148" i="3" s="1"/>
  <c r="AM156" i="1"/>
  <c r="AM156" i="3" s="1"/>
  <c r="AM164" i="1"/>
  <c r="AM164" i="3" s="1"/>
  <c r="AM172" i="1"/>
  <c r="AM172" i="3" s="1"/>
  <c r="AM180" i="1"/>
  <c r="AM180" i="3" s="1"/>
  <c r="AM188" i="1"/>
  <c r="AM188" i="3" s="1"/>
  <c r="AM196" i="1"/>
  <c r="AM196" i="3" s="1"/>
  <c r="AM204" i="1"/>
  <c r="AM204" i="3" s="1"/>
  <c r="AM212" i="1"/>
  <c r="AM212" i="3" s="1"/>
  <c r="AM220" i="1"/>
  <c r="AM220" i="3" s="1"/>
  <c r="AM228" i="1"/>
  <c r="AM228" i="3" s="1"/>
  <c r="AM236" i="1"/>
  <c r="AM236" i="3" s="1"/>
  <c r="AM244" i="1"/>
  <c r="AM244" i="3" s="1"/>
  <c r="AM252" i="1"/>
  <c r="AM252" i="3" s="1"/>
  <c r="AM260" i="1"/>
  <c r="AM260" i="3" s="1"/>
  <c r="AM268" i="1"/>
  <c r="AM268" i="3" s="1"/>
  <c r="AM276" i="1"/>
  <c r="AM276" i="3" s="1"/>
  <c r="AM284" i="1"/>
  <c r="AM284" i="3" s="1"/>
  <c r="AM292" i="1"/>
  <c r="AM292" i="3" s="1"/>
  <c r="AM316" i="1"/>
  <c r="AM316" i="3" s="1"/>
  <c r="AM324" i="1"/>
  <c r="AM324" i="3" s="1"/>
  <c r="AM332" i="1"/>
  <c r="AM332" i="3" s="1"/>
  <c r="AM340" i="1"/>
  <c r="AM340" i="3" s="1"/>
  <c r="AM6" i="1"/>
  <c r="AM6" i="3" s="1"/>
  <c r="AM14" i="1"/>
  <c r="AM14" i="3" s="1"/>
  <c r="AM22" i="1"/>
  <c r="AM22" i="3" s="1"/>
  <c r="AM30" i="1"/>
  <c r="AM30" i="3" s="1"/>
  <c r="AM38" i="1"/>
  <c r="AM38" i="3" s="1"/>
  <c r="AM46" i="1"/>
  <c r="AM46" i="3" s="1"/>
  <c r="AM54" i="1"/>
  <c r="AM54" i="3" s="1"/>
  <c r="AM62" i="1"/>
  <c r="AM62" i="3" s="1"/>
  <c r="AM70" i="1"/>
  <c r="AM70" i="3" s="1"/>
  <c r="AM78" i="1"/>
  <c r="AM78" i="3" s="1"/>
  <c r="AM86" i="1"/>
  <c r="AM86" i="3" s="1"/>
  <c r="AM94" i="1"/>
  <c r="AM94" i="3" s="1"/>
  <c r="AM102" i="1"/>
  <c r="AM102" i="3" s="1"/>
  <c r="AM110" i="1"/>
  <c r="AM110" i="3" s="1"/>
  <c r="AM118" i="1"/>
  <c r="AM118" i="3" s="1"/>
  <c r="AM126" i="1"/>
  <c r="AM126" i="3" s="1"/>
  <c r="AM134" i="1"/>
  <c r="AM134" i="3" s="1"/>
  <c r="AM142" i="1"/>
  <c r="AM142" i="3" s="1"/>
  <c r="AM150" i="1"/>
  <c r="AM150" i="3" s="1"/>
  <c r="AM158" i="1"/>
  <c r="AM158" i="3" s="1"/>
  <c r="AM166" i="1"/>
  <c r="AM166" i="3" s="1"/>
  <c r="AM174" i="1"/>
  <c r="AM174" i="3" s="1"/>
  <c r="AM182" i="1"/>
  <c r="AM182" i="3" s="1"/>
  <c r="AM190" i="1"/>
  <c r="AM190" i="3" s="1"/>
  <c r="AM198" i="1"/>
  <c r="AM198" i="3" s="1"/>
  <c r="AM206" i="1"/>
  <c r="AM206" i="3" s="1"/>
  <c r="AM17" i="1"/>
  <c r="AM17" i="3" s="1"/>
  <c r="AM33" i="1"/>
  <c r="AM33" i="3" s="1"/>
  <c r="AM49" i="1"/>
  <c r="AM49" i="3" s="1"/>
  <c r="AM65" i="1"/>
  <c r="AM65" i="3" s="1"/>
  <c r="AM81" i="1"/>
  <c r="AM81" i="3" s="1"/>
  <c r="AM97" i="1"/>
  <c r="AM97" i="3" s="1"/>
  <c r="AM113" i="1"/>
  <c r="AM113" i="3" s="1"/>
  <c r="AM129" i="1"/>
  <c r="AM129" i="3" s="1"/>
  <c r="AM145" i="1"/>
  <c r="AM145" i="3" s="1"/>
  <c r="AM161" i="1"/>
  <c r="AM161" i="3" s="1"/>
  <c r="AM177" i="1"/>
  <c r="AM177" i="3" s="1"/>
  <c r="AM193" i="1"/>
  <c r="AM193" i="3" s="1"/>
  <c r="AM209" i="1"/>
  <c r="AM209" i="3" s="1"/>
  <c r="AM219" i="1"/>
  <c r="AM219" i="3" s="1"/>
  <c r="AM230" i="1"/>
  <c r="AM230" i="3" s="1"/>
  <c r="AM241" i="1"/>
  <c r="AM241" i="3" s="1"/>
  <c r="AM251" i="1"/>
  <c r="AM251" i="3" s="1"/>
  <c r="AM262" i="1"/>
  <c r="AM262" i="3" s="1"/>
  <c r="AM273" i="1"/>
  <c r="AM273" i="3" s="1"/>
  <c r="AM283" i="1"/>
  <c r="AM283" i="3" s="1"/>
  <c r="AM294" i="1"/>
  <c r="AM294" i="3" s="1"/>
  <c r="AM305" i="1"/>
  <c r="AM305" i="3" s="1"/>
  <c r="AM315" i="1"/>
  <c r="AM315" i="3" s="1"/>
  <c r="AM326" i="1"/>
  <c r="AM326" i="3" s="1"/>
  <c r="AM337" i="1"/>
  <c r="AM337" i="3" s="1"/>
  <c r="AM347" i="1"/>
  <c r="AM347" i="3" s="1"/>
  <c r="AM355" i="1"/>
  <c r="AM355" i="3" s="1"/>
  <c r="AM363" i="1"/>
  <c r="AM363" i="3" s="1"/>
  <c r="AM371" i="1"/>
  <c r="AM371" i="3" s="1"/>
  <c r="AM379" i="1"/>
  <c r="AM379" i="3" s="1"/>
  <c r="AM387" i="1"/>
  <c r="AM387" i="3" s="1"/>
  <c r="AM395" i="1"/>
  <c r="AM395" i="3" s="1"/>
  <c r="AM403" i="1"/>
  <c r="AM403" i="3" s="1"/>
  <c r="AM411" i="1"/>
  <c r="AM411" i="3" s="1"/>
  <c r="AM419" i="1"/>
  <c r="AM419" i="3" s="1"/>
  <c r="AM427" i="1"/>
  <c r="AM427" i="3" s="1"/>
  <c r="AM11" i="1"/>
  <c r="AM11" i="3" s="1"/>
  <c r="AM27" i="1"/>
  <c r="AM27" i="3" s="1"/>
  <c r="AM43" i="1"/>
  <c r="AM43" i="3" s="1"/>
  <c r="AM59" i="1"/>
  <c r="AM59" i="3" s="1"/>
  <c r="AM75" i="1"/>
  <c r="AM75" i="3" s="1"/>
  <c r="AM91" i="1"/>
  <c r="AM91" i="3" s="1"/>
  <c r="AM107" i="1"/>
  <c r="AM107" i="3" s="1"/>
  <c r="AM123" i="1"/>
  <c r="AM123" i="3" s="1"/>
  <c r="AM139" i="1"/>
  <c r="AM139" i="3" s="1"/>
  <c r="AM155" i="1"/>
  <c r="AM155" i="3" s="1"/>
  <c r="AM171" i="1"/>
  <c r="AM171" i="3" s="1"/>
  <c r="AM187" i="1"/>
  <c r="AM187" i="3" s="1"/>
  <c r="AM203" i="1"/>
  <c r="AM203" i="3" s="1"/>
  <c r="AM215" i="1"/>
  <c r="AM215" i="3" s="1"/>
  <c r="AM226" i="1"/>
  <c r="AM226" i="3" s="1"/>
  <c r="AM237" i="1"/>
  <c r="AM237" i="3" s="1"/>
  <c r="AM247" i="1"/>
  <c r="AM247" i="3" s="1"/>
  <c r="AM258" i="1"/>
  <c r="AM258" i="3" s="1"/>
  <c r="AM269" i="1"/>
  <c r="AM269" i="3" s="1"/>
  <c r="AM279" i="1"/>
  <c r="AM279" i="3" s="1"/>
  <c r="AM290" i="1"/>
  <c r="AM290" i="3" s="1"/>
  <c r="AM301" i="1"/>
  <c r="AM301" i="3" s="1"/>
  <c r="AM311" i="1"/>
  <c r="AM311" i="3" s="1"/>
  <c r="AM322" i="1"/>
  <c r="AM322" i="3" s="1"/>
  <c r="AM333" i="1"/>
  <c r="AM333" i="3" s="1"/>
  <c r="AM343" i="1"/>
  <c r="AM343" i="3" s="1"/>
  <c r="AM352" i="1"/>
  <c r="AM352" i="3" s="1"/>
  <c r="AM360" i="1"/>
  <c r="AM360" i="3" s="1"/>
  <c r="AM368" i="1"/>
  <c r="AM368" i="3" s="1"/>
  <c r="AM376" i="1"/>
  <c r="AM376" i="3" s="1"/>
  <c r="AM384" i="1"/>
  <c r="AM384" i="3" s="1"/>
  <c r="AM392" i="1"/>
  <c r="AM392" i="3" s="1"/>
  <c r="AM400" i="1"/>
  <c r="AM400" i="3" s="1"/>
  <c r="AM408" i="1"/>
  <c r="AM408" i="3" s="1"/>
  <c r="AM416" i="1"/>
  <c r="AM416" i="3" s="1"/>
  <c r="AM424" i="1"/>
  <c r="AM424" i="3" s="1"/>
  <c r="AM432" i="1"/>
  <c r="AM432" i="3" s="1"/>
  <c r="AM29" i="1"/>
  <c r="AM29" i="3" s="1"/>
  <c r="AM61" i="1"/>
  <c r="AM61" i="3" s="1"/>
  <c r="AM93" i="1"/>
  <c r="AM93" i="3" s="1"/>
  <c r="AM125" i="1"/>
  <c r="AM125" i="3" s="1"/>
  <c r="AM157" i="1"/>
  <c r="AM157" i="3" s="1"/>
  <c r="AM189" i="1"/>
  <c r="AM189" i="3" s="1"/>
  <c r="AM217" i="1"/>
  <c r="AM217" i="3" s="1"/>
  <c r="AM238" i="1"/>
  <c r="AM238" i="3" s="1"/>
  <c r="AM259" i="1"/>
  <c r="AM259" i="3" s="1"/>
  <c r="AM281" i="1"/>
  <c r="AM281" i="3" s="1"/>
  <c r="AM302" i="1"/>
  <c r="AM302" i="3" s="1"/>
  <c r="AM323" i="1"/>
  <c r="AM323" i="3" s="1"/>
  <c r="AM345" i="1"/>
  <c r="AM345" i="3" s="1"/>
  <c r="AM361" i="1"/>
  <c r="AM361" i="3" s="1"/>
  <c r="AM377" i="1"/>
  <c r="AM377" i="3" s="1"/>
  <c r="AM393" i="1"/>
  <c r="AM393" i="3" s="1"/>
  <c r="AM409" i="1"/>
  <c r="AM409" i="3" s="1"/>
  <c r="AM425" i="1"/>
  <c r="AM425" i="3" s="1"/>
  <c r="AM15" i="1"/>
  <c r="AM15" i="3" s="1"/>
  <c r="AM47" i="1"/>
  <c r="AM47" i="3" s="1"/>
  <c r="AM79" i="1"/>
  <c r="AM79" i="3" s="1"/>
  <c r="AM111" i="1"/>
  <c r="AM111" i="3" s="1"/>
  <c r="AM143" i="1"/>
  <c r="AM143" i="3" s="1"/>
  <c r="AM175" i="1"/>
  <c r="AM175" i="3" s="1"/>
  <c r="AM207" i="1"/>
  <c r="AM207" i="3" s="1"/>
  <c r="AM229" i="1"/>
  <c r="AM229" i="3" s="1"/>
  <c r="AM250" i="1"/>
  <c r="AM250" i="3" s="1"/>
  <c r="AM271" i="1"/>
  <c r="AM271" i="3" s="1"/>
  <c r="AM293" i="1"/>
  <c r="AM293" i="3" s="1"/>
  <c r="AM314" i="1"/>
  <c r="AM314" i="3" s="1"/>
  <c r="AM335" i="1"/>
  <c r="AM335" i="3" s="1"/>
  <c r="AM354" i="1"/>
  <c r="AM354" i="3" s="1"/>
  <c r="AM370" i="1"/>
  <c r="AM370" i="3" s="1"/>
  <c r="AM386" i="1"/>
  <c r="AM386" i="3" s="1"/>
  <c r="AM402" i="1"/>
  <c r="AM402" i="3" s="1"/>
  <c r="AM418" i="1"/>
  <c r="AM418" i="3" s="1"/>
  <c r="AM434" i="1"/>
  <c r="AM434" i="3" s="1"/>
  <c r="AM7" i="1"/>
  <c r="AM7" i="3" s="1"/>
  <c r="AM39" i="1"/>
  <c r="AM39" i="3" s="1"/>
  <c r="AM71" i="1"/>
  <c r="AM71" i="3" s="1"/>
  <c r="AM103" i="1"/>
  <c r="AM103" i="3" s="1"/>
  <c r="AM135" i="1"/>
  <c r="AM135" i="3" s="1"/>
  <c r="AM167" i="1"/>
  <c r="AM167" i="3" s="1"/>
  <c r="AM199" i="1"/>
  <c r="AM199" i="3" s="1"/>
  <c r="AM223" i="1"/>
  <c r="AM223" i="3" s="1"/>
  <c r="AM245" i="1"/>
  <c r="AM245" i="3" s="1"/>
  <c r="AM266" i="1"/>
  <c r="AM266" i="3" s="1"/>
  <c r="AM287" i="1"/>
  <c r="AM287" i="3" s="1"/>
  <c r="AM309" i="1"/>
  <c r="AM309" i="3" s="1"/>
  <c r="AM330" i="1"/>
  <c r="AM330" i="3" s="1"/>
  <c r="AM350" i="1"/>
  <c r="AM350" i="3" s="1"/>
  <c r="AM366" i="1"/>
  <c r="AM366" i="3" s="1"/>
  <c r="AM382" i="1"/>
  <c r="AM382" i="3" s="1"/>
  <c r="AM398" i="1"/>
  <c r="AM398" i="3" s="1"/>
  <c r="AM414" i="1"/>
  <c r="AM414" i="3" s="1"/>
  <c r="AM430" i="1"/>
  <c r="AM430" i="3" s="1"/>
  <c r="AM389" i="1"/>
  <c r="AM389" i="3" s="1"/>
  <c r="AM318" i="1"/>
  <c r="AM318" i="3" s="1"/>
  <c r="AM233" i="1"/>
  <c r="AM233" i="3" s="1"/>
  <c r="AM117" i="1"/>
  <c r="AM117" i="3" s="1"/>
  <c r="AM329" i="1"/>
  <c r="AM329" i="3" s="1"/>
  <c r="AM133" i="1"/>
  <c r="AM133" i="3" s="1"/>
  <c r="AM16" i="1"/>
  <c r="AM16" i="3" s="1"/>
  <c r="AM32" i="1"/>
  <c r="AM32" i="3" s="1"/>
  <c r="AM48" i="1"/>
  <c r="AM48" i="3" s="1"/>
  <c r="AM64" i="1"/>
  <c r="AM64" i="3" s="1"/>
  <c r="AM80" i="1"/>
  <c r="AM80" i="3" s="1"/>
  <c r="AM96" i="1"/>
  <c r="AM96" i="3" s="1"/>
  <c r="AM112" i="1"/>
  <c r="AM112" i="3" s="1"/>
  <c r="AM128" i="1"/>
  <c r="AM128" i="3" s="1"/>
  <c r="AM144" i="1"/>
  <c r="AM144" i="3" s="1"/>
  <c r="AM160" i="1"/>
  <c r="AM160" i="3" s="1"/>
  <c r="AM176" i="1"/>
  <c r="AM176" i="3" s="1"/>
  <c r="AM192" i="1"/>
  <c r="AM192" i="3" s="1"/>
  <c r="AM208" i="1"/>
  <c r="AM208" i="3" s="1"/>
  <c r="AM224" i="1"/>
  <c r="AM224" i="3" s="1"/>
  <c r="AM240" i="1"/>
  <c r="AM240" i="3" s="1"/>
  <c r="AM256" i="1"/>
  <c r="AM256" i="3" s="1"/>
  <c r="AM272" i="1"/>
  <c r="AM272" i="3" s="1"/>
  <c r="AM288" i="1"/>
  <c r="AM288" i="3" s="1"/>
  <c r="AM304" i="1"/>
  <c r="AM304" i="3" s="1"/>
  <c r="AM320" i="1"/>
  <c r="AM320" i="3" s="1"/>
  <c r="AM336" i="1"/>
  <c r="AM336" i="3" s="1"/>
  <c r="AM10" i="1"/>
  <c r="AM10" i="3" s="1"/>
  <c r="AM26" i="1"/>
  <c r="AM26" i="3" s="1"/>
  <c r="AM42" i="1"/>
  <c r="AM42" i="3" s="1"/>
  <c r="AM58" i="1"/>
  <c r="AM58" i="3" s="1"/>
  <c r="AM74" i="1"/>
  <c r="AM74" i="3" s="1"/>
  <c r="AM90" i="1"/>
  <c r="AM90" i="3" s="1"/>
  <c r="AM106" i="1"/>
  <c r="AM106" i="3" s="1"/>
  <c r="AM122" i="1"/>
  <c r="AM122" i="3" s="1"/>
  <c r="AM138" i="1"/>
  <c r="AM138" i="3" s="1"/>
  <c r="AM154" i="1"/>
  <c r="AM154" i="3" s="1"/>
  <c r="AM170" i="1"/>
  <c r="AM170" i="3" s="1"/>
  <c r="AM186" i="1"/>
  <c r="AM186" i="3" s="1"/>
  <c r="AM202" i="1"/>
  <c r="AM202" i="3" s="1"/>
  <c r="AM25" i="1"/>
  <c r="AM25" i="3" s="1"/>
  <c r="AM57" i="1"/>
  <c r="AM57" i="3" s="1"/>
  <c r="AM89" i="1"/>
  <c r="AM89" i="3" s="1"/>
  <c r="AM121" i="1"/>
  <c r="AM121" i="3" s="1"/>
  <c r="AM153" i="1"/>
  <c r="AM153" i="3" s="1"/>
  <c r="AM185" i="1"/>
  <c r="AM185" i="3" s="1"/>
  <c r="AM214" i="1"/>
  <c r="AM214" i="3" s="1"/>
  <c r="AM235" i="1"/>
  <c r="AM235" i="3" s="1"/>
  <c r="AM257" i="1"/>
  <c r="AM257" i="3" s="1"/>
  <c r="AM278" i="1"/>
  <c r="AM278" i="3" s="1"/>
  <c r="AM299" i="1"/>
  <c r="AM299" i="3" s="1"/>
  <c r="AM321" i="1"/>
  <c r="AM321" i="3" s="1"/>
  <c r="AM342" i="1"/>
  <c r="AM342" i="3" s="1"/>
  <c r="AM359" i="1"/>
  <c r="AM359" i="3" s="1"/>
  <c r="AM375" i="1"/>
  <c r="AM375" i="3" s="1"/>
  <c r="AM391" i="1"/>
  <c r="AM391" i="3" s="1"/>
  <c r="AM407" i="1"/>
  <c r="AM407" i="3" s="1"/>
  <c r="AM423" i="1"/>
  <c r="AM423" i="3" s="1"/>
  <c r="AM19" i="1"/>
  <c r="AM19" i="3" s="1"/>
  <c r="AM51" i="1"/>
  <c r="AM51" i="3" s="1"/>
  <c r="AM83" i="1"/>
  <c r="AM83" i="3" s="1"/>
  <c r="AM115" i="1"/>
  <c r="AM115" i="3" s="1"/>
  <c r="AM147" i="1"/>
  <c r="AM147" i="3" s="1"/>
  <c r="AM179" i="1"/>
  <c r="AM179" i="3" s="1"/>
  <c r="AM210" i="1"/>
  <c r="AM210" i="3" s="1"/>
  <c r="AM231" i="1"/>
  <c r="AM231" i="3" s="1"/>
  <c r="AM253" i="1"/>
  <c r="AM253" i="3" s="1"/>
  <c r="AM274" i="1"/>
  <c r="AM274" i="3" s="1"/>
  <c r="AM295" i="1"/>
  <c r="AM295" i="3" s="1"/>
  <c r="AM317" i="1"/>
  <c r="AM317" i="3" s="1"/>
  <c r="AM338" i="1"/>
  <c r="AM338" i="3" s="1"/>
  <c r="AM356" i="1"/>
  <c r="AM356" i="3" s="1"/>
  <c r="AM372" i="1"/>
  <c r="AM372" i="3" s="1"/>
  <c r="AM388" i="1"/>
  <c r="AM388" i="3" s="1"/>
  <c r="AM404" i="1"/>
  <c r="AM404" i="3" s="1"/>
  <c r="AM420" i="1"/>
  <c r="AM420" i="3" s="1"/>
  <c r="AM13" i="1"/>
  <c r="AM13" i="3" s="1"/>
  <c r="AM77" i="1"/>
  <c r="AM77" i="3" s="1"/>
  <c r="AM141" i="1"/>
  <c r="AM141" i="3" s="1"/>
  <c r="AM205" i="1"/>
  <c r="AM205" i="3" s="1"/>
  <c r="AM249" i="1"/>
  <c r="AM249" i="3" s="1"/>
  <c r="AM291" i="1"/>
  <c r="AM291" i="3" s="1"/>
  <c r="AM334" i="1"/>
  <c r="AM334" i="3" s="1"/>
  <c r="AM369" i="1"/>
  <c r="AM369" i="3" s="1"/>
  <c r="AM401" i="1"/>
  <c r="AM401" i="3" s="1"/>
  <c r="AM433" i="1"/>
  <c r="AM433" i="3" s="1"/>
  <c r="AM63" i="1"/>
  <c r="AM63" i="3" s="1"/>
  <c r="AM127" i="1"/>
  <c r="AM127" i="3" s="1"/>
  <c r="AM191" i="1"/>
  <c r="AM191" i="3" s="1"/>
  <c r="AM239" i="1"/>
  <c r="AM239" i="3" s="1"/>
  <c r="AM282" i="1"/>
  <c r="AM282" i="3" s="1"/>
  <c r="AM325" i="1"/>
  <c r="AM325" i="3" s="1"/>
  <c r="AM362" i="1"/>
  <c r="AM362" i="3" s="1"/>
  <c r="AM394" i="1"/>
  <c r="AM394" i="3" s="1"/>
  <c r="AM426" i="1"/>
  <c r="AM426" i="3" s="1"/>
  <c r="AM23" i="1"/>
  <c r="AM23" i="3" s="1"/>
  <c r="AM87" i="1"/>
  <c r="AM87" i="3" s="1"/>
  <c r="AM151" i="1"/>
  <c r="AM151" i="3" s="1"/>
  <c r="AM213" i="1"/>
  <c r="AM213" i="3" s="1"/>
  <c r="AM255" i="1"/>
  <c r="AM255" i="3" s="1"/>
  <c r="AM298" i="1"/>
  <c r="AM298" i="3" s="1"/>
  <c r="AM341" i="1"/>
  <c r="AM341" i="3" s="1"/>
  <c r="AM374" i="1"/>
  <c r="AM374" i="3" s="1"/>
  <c r="AM406" i="1"/>
  <c r="AM406" i="3" s="1"/>
  <c r="AM421" i="1"/>
  <c r="AM421" i="3" s="1"/>
  <c r="AM275" i="1"/>
  <c r="AM275" i="3" s="1"/>
  <c r="AM53" i="1"/>
  <c r="AM53" i="3" s="1"/>
  <c r="AM381" i="1"/>
  <c r="AM381" i="3" s="1"/>
  <c r="AM307" i="1"/>
  <c r="AM307" i="3" s="1"/>
  <c r="AM222" i="1"/>
  <c r="AM222" i="3" s="1"/>
  <c r="AM101" i="1"/>
  <c r="AM101" i="3" s="1"/>
  <c r="AM339" i="1"/>
  <c r="AM339" i="3" s="1"/>
  <c r="AM397" i="1"/>
  <c r="AM397" i="3" s="1"/>
  <c r="AM8" i="1"/>
  <c r="AM8" i="3" s="1"/>
  <c r="AM40" i="1"/>
  <c r="AM40" i="3" s="1"/>
  <c r="AM72" i="1"/>
  <c r="AM72" i="3" s="1"/>
  <c r="AM104" i="1"/>
  <c r="AM104" i="3" s="1"/>
  <c r="AM136" i="1"/>
  <c r="AM136" i="3" s="1"/>
  <c r="AM168" i="1"/>
  <c r="AM168" i="3" s="1"/>
  <c r="AM200" i="1"/>
  <c r="AM200" i="3" s="1"/>
  <c r="AM232" i="1"/>
  <c r="AM232" i="3" s="1"/>
  <c r="AM264" i="1"/>
  <c r="AM264" i="3" s="1"/>
  <c r="AM296" i="1"/>
  <c r="AM296" i="3" s="1"/>
  <c r="AM328" i="1"/>
  <c r="AM328" i="3" s="1"/>
  <c r="AM18" i="1"/>
  <c r="AM18" i="3" s="1"/>
  <c r="AM50" i="1"/>
  <c r="AM50" i="3" s="1"/>
  <c r="AM82" i="1"/>
  <c r="AM82" i="3" s="1"/>
  <c r="AM114" i="1"/>
  <c r="AM114" i="3" s="1"/>
  <c r="AM146" i="1"/>
  <c r="AM146" i="3" s="1"/>
  <c r="AM178" i="1"/>
  <c r="AM178" i="3" s="1"/>
  <c r="AM9" i="1"/>
  <c r="AM9" i="3" s="1"/>
  <c r="AM73" i="1"/>
  <c r="AM73" i="3" s="1"/>
  <c r="AM137" i="1"/>
  <c r="AM137" i="3" s="1"/>
  <c r="AM201" i="1"/>
  <c r="AM201" i="3" s="1"/>
  <c r="AM246" i="1"/>
  <c r="AM246" i="3" s="1"/>
  <c r="AM289" i="1"/>
  <c r="AM289" i="3" s="1"/>
  <c r="AM331" i="1"/>
  <c r="AM331" i="3" s="1"/>
  <c r="AM367" i="1"/>
  <c r="AM367" i="3" s="1"/>
  <c r="AM399" i="1"/>
  <c r="AM399" i="3" s="1"/>
  <c r="AM431" i="1"/>
  <c r="AM431" i="3" s="1"/>
  <c r="AM67" i="1"/>
  <c r="AM67" i="3" s="1"/>
  <c r="AM131" i="1"/>
  <c r="AM131" i="3" s="1"/>
  <c r="AM195" i="1"/>
  <c r="AM195" i="3" s="1"/>
  <c r="AM242" i="1"/>
  <c r="AM242" i="3" s="1"/>
  <c r="AM285" i="1"/>
  <c r="AM285" i="3" s="1"/>
  <c r="AM327" i="1"/>
  <c r="AM327" i="3" s="1"/>
  <c r="AM364" i="1"/>
  <c r="AM364" i="3" s="1"/>
  <c r="AM396" i="1"/>
  <c r="AM396" i="3" s="1"/>
  <c r="AM428" i="1"/>
  <c r="AM428" i="3" s="1"/>
  <c r="AM109" i="1"/>
  <c r="AM109" i="3" s="1"/>
  <c r="AM227" i="1"/>
  <c r="AM227" i="3" s="1"/>
  <c r="AM313" i="1"/>
  <c r="AM313" i="3" s="1"/>
  <c r="AM385" i="1"/>
  <c r="AM385" i="3" s="1"/>
  <c r="AM31" i="1"/>
  <c r="AM31" i="3" s="1"/>
  <c r="AM159" i="1"/>
  <c r="AM159" i="3" s="1"/>
  <c r="AM261" i="1"/>
  <c r="AM261" i="3" s="1"/>
  <c r="AM346" i="1"/>
  <c r="AM346" i="3" s="1"/>
  <c r="AM410" i="1"/>
  <c r="AM410" i="3" s="1"/>
  <c r="AM55" i="1"/>
  <c r="AM55" i="3" s="1"/>
  <c r="AM183" i="1"/>
  <c r="AM183" i="3" s="1"/>
  <c r="AM277" i="1"/>
  <c r="AM277" i="3" s="1"/>
  <c r="AM358" i="1"/>
  <c r="AM358" i="3" s="1"/>
  <c r="AM422" i="1"/>
  <c r="AM422" i="3" s="1"/>
  <c r="AM181" i="1"/>
  <c r="AM181" i="3" s="1"/>
  <c r="AM349" i="1"/>
  <c r="AM349" i="3" s="1"/>
  <c r="AM165" i="1"/>
  <c r="AM165" i="3" s="1"/>
  <c r="AM243" i="1"/>
  <c r="AM243" i="3" s="1"/>
  <c r="AM56" i="1"/>
  <c r="AM56" i="3" s="1"/>
  <c r="AM120" i="1"/>
  <c r="AM120" i="3" s="1"/>
  <c r="AM184" i="1"/>
  <c r="AM184" i="3" s="1"/>
  <c r="AM248" i="1"/>
  <c r="AM248" i="3" s="1"/>
  <c r="AM312" i="1"/>
  <c r="AM312" i="3" s="1"/>
  <c r="AM34" i="1"/>
  <c r="AM34" i="3" s="1"/>
  <c r="AM98" i="1"/>
  <c r="AM98" i="3" s="1"/>
  <c r="AM162" i="1"/>
  <c r="AM162" i="3" s="1"/>
  <c r="AM41" i="1"/>
  <c r="AM41" i="3" s="1"/>
  <c r="AM169" i="1"/>
  <c r="AM169" i="3" s="1"/>
  <c r="AM267" i="1"/>
  <c r="AM267" i="3" s="1"/>
  <c r="AM351" i="1"/>
  <c r="AM351" i="3" s="1"/>
  <c r="AM415" i="1"/>
  <c r="AM415" i="3" s="1"/>
  <c r="AM99" i="1"/>
  <c r="AM99" i="3" s="1"/>
  <c r="AM221" i="1"/>
  <c r="AM221" i="3" s="1"/>
  <c r="AM306" i="1"/>
  <c r="AM306" i="3" s="1"/>
  <c r="AM380" i="1"/>
  <c r="AM380" i="3" s="1"/>
  <c r="AM45" i="1"/>
  <c r="AM45" i="3" s="1"/>
  <c r="AM270" i="1"/>
  <c r="AM270" i="3" s="1"/>
  <c r="AM417" i="1"/>
  <c r="AM417" i="3" s="1"/>
  <c r="AM218" i="1"/>
  <c r="AM218" i="3" s="1"/>
  <c r="AM378" i="1"/>
  <c r="AM378" i="3" s="1"/>
  <c r="AM119" i="1"/>
  <c r="AM119" i="3" s="1"/>
  <c r="AM319" i="1"/>
  <c r="AM319" i="3" s="1"/>
  <c r="AM357" i="1"/>
  <c r="AM357" i="3" s="1"/>
  <c r="AM265" i="1"/>
  <c r="AM265" i="3" s="1"/>
  <c r="AL16" i="1"/>
  <c r="AL16" i="3" s="1"/>
  <c r="AL425" i="1"/>
  <c r="AL425" i="3" s="1"/>
  <c r="AL409" i="1"/>
  <c r="AL409" i="3" s="1"/>
  <c r="AL393" i="1"/>
  <c r="AL393" i="3" s="1"/>
  <c r="AL377" i="1"/>
  <c r="AL377" i="3" s="1"/>
  <c r="AL361" i="1"/>
  <c r="AL361" i="3" s="1"/>
  <c r="AL345" i="1"/>
  <c r="AL345" i="3" s="1"/>
  <c r="AL329" i="1"/>
  <c r="AL329" i="3" s="1"/>
  <c r="AL313" i="1"/>
  <c r="AL313" i="3" s="1"/>
  <c r="AL297" i="1"/>
  <c r="AL297" i="3" s="1"/>
  <c r="AL281" i="1"/>
  <c r="AL281" i="3" s="1"/>
  <c r="AL260" i="1"/>
  <c r="AL260" i="3" s="1"/>
  <c r="AL220" i="1"/>
  <c r="AL220" i="3" s="1"/>
  <c r="AL177" i="1"/>
  <c r="AL177" i="3" s="1"/>
  <c r="AL134" i="1"/>
  <c r="AL134" i="3" s="1"/>
  <c r="AL92" i="1"/>
  <c r="AL92" i="3" s="1"/>
  <c r="AL48" i="1"/>
  <c r="AL48" i="3" s="1"/>
  <c r="AL6" i="1"/>
  <c r="AL6" i="3" s="1"/>
  <c r="AL14" i="1"/>
  <c r="AL14" i="3" s="1"/>
  <c r="AL22" i="1"/>
  <c r="AL22" i="3" s="1"/>
  <c r="AL30" i="1"/>
  <c r="AL30" i="3" s="1"/>
  <c r="AL38" i="1"/>
  <c r="AL38" i="3" s="1"/>
  <c r="AL46" i="1"/>
  <c r="AL46" i="3" s="1"/>
  <c r="AL7" i="1"/>
  <c r="AL7" i="3" s="1"/>
  <c r="AL15" i="1"/>
  <c r="AL15" i="3" s="1"/>
  <c r="AL23" i="1"/>
  <c r="AL23" i="3" s="1"/>
  <c r="AL31" i="1"/>
  <c r="AL31" i="3" s="1"/>
  <c r="AL39" i="1"/>
  <c r="AL39" i="3" s="1"/>
  <c r="AL47" i="1"/>
  <c r="AL47" i="3" s="1"/>
  <c r="AL55" i="1"/>
  <c r="AL55" i="3" s="1"/>
  <c r="AL63" i="1"/>
  <c r="AL63" i="3" s="1"/>
  <c r="AL71" i="1"/>
  <c r="AL71" i="3" s="1"/>
  <c r="AL79" i="1"/>
  <c r="AL79" i="3" s="1"/>
  <c r="AL87" i="1"/>
  <c r="AL87" i="3" s="1"/>
  <c r="AL95" i="1"/>
  <c r="AL95" i="3" s="1"/>
  <c r="AL433" i="1"/>
  <c r="AL433" i="3" s="1"/>
  <c r="AL401" i="1"/>
  <c r="AL401" i="3" s="1"/>
  <c r="AL369" i="1"/>
  <c r="AL369" i="3" s="1"/>
  <c r="AL337" i="1"/>
  <c r="AL337" i="3" s="1"/>
  <c r="AL305" i="1"/>
  <c r="AL305" i="3" s="1"/>
  <c r="AL273" i="1"/>
  <c r="AL273" i="3" s="1"/>
  <c r="AL198" i="1"/>
  <c r="AL198" i="3" s="1"/>
  <c r="AL113" i="1"/>
  <c r="AL113" i="3" s="1"/>
  <c r="AL18" i="1"/>
  <c r="AL18" i="3" s="1"/>
  <c r="AL34" i="1"/>
  <c r="AL34" i="3" s="1"/>
  <c r="AL50" i="1"/>
  <c r="AL50" i="3" s="1"/>
  <c r="AL19" i="1"/>
  <c r="AL19" i="3" s="1"/>
  <c r="AL35" i="1"/>
  <c r="AL35" i="3" s="1"/>
  <c r="AL51" i="1"/>
  <c r="AL51" i="3" s="1"/>
  <c r="AL67" i="1"/>
  <c r="AL67" i="3" s="1"/>
  <c r="AL83" i="1"/>
  <c r="AL83" i="3" s="1"/>
  <c r="AL99" i="1"/>
  <c r="AL99" i="3" s="1"/>
  <c r="AL107" i="1"/>
  <c r="AL107" i="3" s="1"/>
  <c r="AL115" i="1"/>
  <c r="AL115" i="3" s="1"/>
  <c r="AL123" i="1"/>
  <c r="AL123" i="3" s="1"/>
  <c r="AL131" i="1"/>
  <c r="AL131" i="3" s="1"/>
  <c r="AL139" i="1"/>
  <c r="AL139" i="3" s="1"/>
  <c r="AL147" i="1"/>
  <c r="AL147" i="3" s="1"/>
  <c r="AL155" i="1"/>
  <c r="AL155" i="3" s="1"/>
  <c r="AL163" i="1"/>
  <c r="AL163" i="3" s="1"/>
  <c r="AL171" i="1"/>
  <c r="AL171" i="3" s="1"/>
  <c r="AL179" i="1"/>
  <c r="AL179" i="3" s="1"/>
  <c r="AL187" i="1"/>
  <c r="AL187" i="3" s="1"/>
  <c r="AL195" i="1"/>
  <c r="AL195" i="3" s="1"/>
  <c r="AL203" i="1"/>
  <c r="AL203" i="3" s="1"/>
  <c r="AL211" i="1"/>
  <c r="AL211" i="3" s="1"/>
  <c r="AL219" i="1"/>
  <c r="AL219" i="3" s="1"/>
  <c r="AL227" i="1"/>
  <c r="AL227" i="3" s="1"/>
  <c r="AL235" i="1"/>
  <c r="AL235" i="3" s="1"/>
  <c r="AL243" i="1"/>
  <c r="AL243" i="3" s="1"/>
  <c r="AL251" i="1"/>
  <c r="AL251" i="3" s="1"/>
  <c r="AL20" i="1"/>
  <c r="AL20" i="3" s="1"/>
  <c r="AL36" i="1"/>
  <c r="AL36" i="3" s="1"/>
  <c r="AL52" i="1"/>
  <c r="AL52" i="3" s="1"/>
  <c r="AL62" i="1"/>
  <c r="AL62" i="3" s="1"/>
  <c r="AL73" i="1"/>
  <c r="AL73" i="3" s="1"/>
  <c r="AL84" i="1"/>
  <c r="AL84" i="3" s="1"/>
  <c r="AL94" i="1"/>
  <c r="AL94" i="3" s="1"/>
  <c r="AL105" i="1"/>
  <c r="AL105" i="3" s="1"/>
  <c r="AL116" i="1"/>
  <c r="AL116" i="3" s="1"/>
  <c r="AL126" i="1"/>
  <c r="AL126" i="3" s="1"/>
  <c r="AL137" i="1"/>
  <c r="AL137" i="3" s="1"/>
  <c r="AL148" i="1"/>
  <c r="AL148" i="3" s="1"/>
  <c r="AL158" i="1"/>
  <c r="AL158" i="3" s="1"/>
  <c r="AL169" i="1"/>
  <c r="AL169" i="3" s="1"/>
  <c r="AL180" i="1"/>
  <c r="AL180" i="3" s="1"/>
  <c r="AL190" i="1"/>
  <c r="AL190" i="3" s="1"/>
  <c r="AL201" i="1"/>
  <c r="AL201" i="3" s="1"/>
  <c r="AL212" i="1"/>
  <c r="AL212" i="3" s="1"/>
  <c r="AL222" i="1"/>
  <c r="AL222" i="3" s="1"/>
  <c r="AL233" i="1"/>
  <c r="AL233" i="3" s="1"/>
  <c r="AL244" i="1"/>
  <c r="AL244" i="3" s="1"/>
  <c r="AL254" i="1"/>
  <c r="AL254" i="3" s="1"/>
  <c r="AL262" i="1"/>
  <c r="AL262" i="3" s="1"/>
  <c r="AL270" i="1"/>
  <c r="AL270" i="3" s="1"/>
  <c r="AL278" i="1"/>
  <c r="AL278" i="3" s="1"/>
  <c r="AL286" i="1"/>
  <c r="AL286" i="3" s="1"/>
  <c r="AL294" i="1"/>
  <c r="AL294" i="3" s="1"/>
  <c r="AL302" i="1"/>
  <c r="AL302" i="3" s="1"/>
  <c r="AL310" i="1"/>
  <c r="AL310" i="3" s="1"/>
  <c r="AL318" i="1"/>
  <c r="AL318" i="3" s="1"/>
  <c r="AL326" i="1"/>
  <c r="AL326" i="3" s="1"/>
  <c r="AL334" i="1"/>
  <c r="AL334" i="3" s="1"/>
  <c r="AL342" i="1"/>
  <c r="AL342" i="3" s="1"/>
  <c r="AL350" i="1"/>
  <c r="AL350" i="3" s="1"/>
  <c r="AL358" i="1"/>
  <c r="AL358" i="3" s="1"/>
  <c r="AL366" i="1"/>
  <c r="AL366" i="3" s="1"/>
  <c r="AL374" i="1"/>
  <c r="AL374" i="3" s="1"/>
  <c r="AL382" i="1"/>
  <c r="AL382" i="3" s="1"/>
  <c r="AL390" i="1"/>
  <c r="AL390" i="3" s="1"/>
  <c r="AL398" i="1"/>
  <c r="AL398" i="3" s="1"/>
  <c r="AL406" i="1"/>
  <c r="AL406" i="3" s="1"/>
  <c r="AL414" i="1"/>
  <c r="AL414" i="3" s="1"/>
  <c r="AL422" i="1"/>
  <c r="AL422" i="3" s="1"/>
  <c r="AL430" i="1"/>
  <c r="AL430" i="3" s="1"/>
  <c r="AL5" i="1"/>
  <c r="AL5" i="3" s="1"/>
  <c r="AL21" i="1"/>
  <c r="AL21" i="3" s="1"/>
  <c r="AL37" i="1"/>
  <c r="AL37" i="3" s="1"/>
  <c r="AL53" i="1"/>
  <c r="AL53" i="3" s="1"/>
  <c r="AL64" i="1"/>
  <c r="AL64" i="3" s="1"/>
  <c r="AL74" i="1"/>
  <c r="AL74" i="3" s="1"/>
  <c r="AL85" i="1"/>
  <c r="AL85" i="3" s="1"/>
  <c r="AL96" i="1"/>
  <c r="AL96" i="3" s="1"/>
  <c r="AL106" i="1"/>
  <c r="AL106" i="3" s="1"/>
  <c r="AL117" i="1"/>
  <c r="AL117" i="3" s="1"/>
  <c r="AL128" i="1"/>
  <c r="AL128" i="3" s="1"/>
  <c r="AL138" i="1"/>
  <c r="AL138" i="3" s="1"/>
  <c r="AL149" i="1"/>
  <c r="AL149" i="3" s="1"/>
  <c r="AL160" i="1"/>
  <c r="AL160" i="3" s="1"/>
  <c r="AL170" i="1"/>
  <c r="AL170" i="3" s="1"/>
  <c r="AL181" i="1"/>
  <c r="AL181" i="3" s="1"/>
  <c r="AL192" i="1"/>
  <c r="AL192" i="3" s="1"/>
  <c r="AL202" i="1"/>
  <c r="AL202" i="3" s="1"/>
  <c r="AL213" i="1"/>
  <c r="AL213" i="3" s="1"/>
  <c r="AL224" i="1"/>
  <c r="AL224" i="3" s="1"/>
  <c r="AL234" i="1"/>
  <c r="AL234" i="3" s="1"/>
  <c r="AL245" i="1"/>
  <c r="AL245" i="3" s="1"/>
  <c r="AL255" i="1"/>
  <c r="AL255" i="3" s="1"/>
  <c r="AL263" i="1"/>
  <c r="AL263" i="3" s="1"/>
  <c r="AL271" i="1"/>
  <c r="AL271" i="3" s="1"/>
  <c r="AL279" i="1"/>
  <c r="AL279" i="3" s="1"/>
  <c r="AL287" i="1"/>
  <c r="AL287" i="3" s="1"/>
  <c r="AL295" i="1"/>
  <c r="AL295" i="3" s="1"/>
  <c r="AL303" i="1"/>
  <c r="AL303" i="3" s="1"/>
  <c r="AL311" i="1"/>
  <c r="AL311" i="3" s="1"/>
  <c r="AL319" i="1"/>
  <c r="AL319" i="3" s="1"/>
  <c r="AL327" i="1"/>
  <c r="AL327" i="3" s="1"/>
  <c r="AL335" i="1"/>
  <c r="AL335" i="3" s="1"/>
  <c r="AL343" i="1"/>
  <c r="AL343" i="3" s="1"/>
  <c r="AL351" i="1"/>
  <c r="AL351" i="3" s="1"/>
  <c r="AL359" i="1"/>
  <c r="AL359" i="3" s="1"/>
  <c r="AL367" i="1"/>
  <c r="AL367" i="3" s="1"/>
  <c r="AL375" i="1"/>
  <c r="AL375" i="3" s="1"/>
  <c r="AL383" i="1"/>
  <c r="AL383" i="3" s="1"/>
  <c r="AL391" i="1"/>
  <c r="AL391" i="3" s="1"/>
  <c r="AL399" i="1"/>
  <c r="AL399" i="3" s="1"/>
  <c r="AL407" i="1"/>
  <c r="AL407" i="3" s="1"/>
  <c r="AL415" i="1"/>
  <c r="AL415" i="3" s="1"/>
  <c r="AL423" i="1"/>
  <c r="AL423" i="3" s="1"/>
  <c r="AL431" i="1"/>
  <c r="AL431" i="3" s="1"/>
  <c r="AL17" i="1"/>
  <c r="AL17" i="3" s="1"/>
  <c r="AL33" i="1"/>
  <c r="AL33" i="3" s="1"/>
  <c r="AL49" i="1"/>
  <c r="AL49" i="3" s="1"/>
  <c r="AL61" i="1"/>
  <c r="AL61" i="3" s="1"/>
  <c r="AL72" i="1"/>
  <c r="AL72" i="3" s="1"/>
  <c r="AL82" i="1"/>
  <c r="AL82" i="3" s="1"/>
  <c r="AL93" i="1"/>
  <c r="AL93" i="3" s="1"/>
  <c r="AL104" i="1"/>
  <c r="AL104" i="3" s="1"/>
  <c r="AL114" i="1"/>
  <c r="AL114" i="3" s="1"/>
  <c r="AL125" i="1"/>
  <c r="AL125" i="3" s="1"/>
  <c r="AL136" i="1"/>
  <c r="AL136" i="3" s="1"/>
  <c r="AL146" i="1"/>
  <c r="AL146" i="3" s="1"/>
  <c r="AL157" i="1"/>
  <c r="AL157" i="3" s="1"/>
  <c r="AL168" i="1"/>
  <c r="AL168" i="3" s="1"/>
  <c r="AL178" i="1"/>
  <c r="AL178" i="3" s="1"/>
  <c r="AL189" i="1"/>
  <c r="AL189" i="3" s="1"/>
  <c r="AL200" i="1"/>
  <c r="AL200" i="3" s="1"/>
  <c r="AL385" i="1"/>
  <c r="AL385" i="3" s="1"/>
  <c r="AL321" i="1"/>
  <c r="AL321" i="3" s="1"/>
  <c r="AL241" i="1"/>
  <c r="AL241" i="3" s="1"/>
  <c r="AL70" i="1"/>
  <c r="AL70" i="3" s="1"/>
  <c r="AL26" i="1"/>
  <c r="AL26" i="3" s="1"/>
  <c r="AL11" i="1"/>
  <c r="AL11" i="3" s="1"/>
  <c r="AL43" i="1"/>
  <c r="AL43" i="3" s="1"/>
  <c r="AL75" i="1"/>
  <c r="AL75" i="3" s="1"/>
  <c r="AL103" i="1"/>
  <c r="AL103" i="3" s="1"/>
  <c r="AL119" i="1"/>
  <c r="AL119" i="3" s="1"/>
  <c r="AL135" i="1"/>
  <c r="AL135" i="3" s="1"/>
  <c r="AL151" i="1"/>
  <c r="AL151" i="3" s="1"/>
  <c r="AL167" i="1"/>
  <c r="AL167" i="3" s="1"/>
  <c r="AL183" i="1"/>
  <c r="AL183" i="3" s="1"/>
  <c r="AL199" i="1"/>
  <c r="AL199" i="3" s="1"/>
  <c r="AL215" i="1"/>
  <c r="AL215" i="3" s="1"/>
  <c r="AL231" i="1"/>
  <c r="AL231" i="3" s="1"/>
  <c r="AL247" i="1"/>
  <c r="AL247" i="3" s="1"/>
  <c r="AL28" i="1"/>
  <c r="AL28" i="3" s="1"/>
  <c r="AL57" i="1"/>
  <c r="AL57" i="3" s="1"/>
  <c r="AL78" i="1"/>
  <c r="AL78" i="3" s="1"/>
  <c r="AL100" i="1"/>
  <c r="AL100" i="3" s="1"/>
  <c r="AL121" i="1"/>
  <c r="AL121" i="3" s="1"/>
  <c r="AL142" i="1"/>
  <c r="AL142" i="3" s="1"/>
  <c r="AL164" i="1"/>
  <c r="AL164" i="3" s="1"/>
  <c r="AL185" i="1"/>
  <c r="AL185" i="3" s="1"/>
  <c r="AL206" i="1"/>
  <c r="AL206" i="3" s="1"/>
  <c r="AL228" i="1"/>
  <c r="AL228" i="3" s="1"/>
  <c r="AL249" i="1"/>
  <c r="AL249" i="3" s="1"/>
  <c r="AL266" i="1"/>
  <c r="AL266" i="3" s="1"/>
  <c r="AL282" i="1"/>
  <c r="AL282" i="3" s="1"/>
  <c r="AL298" i="1"/>
  <c r="AL298" i="3" s="1"/>
  <c r="AL314" i="1"/>
  <c r="AL314" i="3" s="1"/>
  <c r="AL330" i="1"/>
  <c r="AL330" i="3" s="1"/>
  <c r="AL346" i="1"/>
  <c r="AL346" i="3" s="1"/>
  <c r="AL362" i="1"/>
  <c r="AL362" i="3" s="1"/>
  <c r="AL378" i="1"/>
  <c r="AL378" i="3" s="1"/>
  <c r="AL394" i="1"/>
  <c r="AL394" i="3" s="1"/>
  <c r="AL410" i="1"/>
  <c r="AL410" i="3" s="1"/>
  <c r="AL426" i="1"/>
  <c r="AL426" i="3" s="1"/>
  <c r="AL13" i="1"/>
  <c r="AL13" i="3" s="1"/>
  <c r="AL45" i="1"/>
  <c r="AL45" i="3" s="1"/>
  <c r="AL69" i="1"/>
  <c r="AL69" i="3" s="1"/>
  <c r="AL90" i="1"/>
  <c r="AL90" i="3" s="1"/>
  <c r="AL112" i="1"/>
  <c r="AL112" i="3" s="1"/>
  <c r="AL133" i="1"/>
  <c r="AL133" i="3" s="1"/>
  <c r="AL154" i="1"/>
  <c r="AL154" i="3" s="1"/>
  <c r="AL176" i="1"/>
  <c r="AL176" i="3" s="1"/>
  <c r="AL197" i="1"/>
  <c r="AL197" i="3" s="1"/>
  <c r="AL218" i="1"/>
  <c r="AL218" i="3" s="1"/>
  <c r="AL240" i="1"/>
  <c r="AL240" i="3" s="1"/>
  <c r="AL259" i="1"/>
  <c r="AL259" i="3" s="1"/>
  <c r="AL275" i="1"/>
  <c r="AL275" i="3" s="1"/>
  <c r="AL291" i="1"/>
  <c r="AL291" i="3" s="1"/>
  <c r="AL307" i="1"/>
  <c r="AL307" i="3" s="1"/>
  <c r="AL323" i="1"/>
  <c r="AL323" i="3" s="1"/>
  <c r="AL339" i="1"/>
  <c r="AL339" i="3" s="1"/>
  <c r="AL355" i="1"/>
  <c r="AL355" i="3" s="1"/>
  <c r="AL371" i="1"/>
  <c r="AL371" i="3" s="1"/>
  <c r="AL387" i="1"/>
  <c r="AL387" i="3" s="1"/>
  <c r="AL403" i="1"/>
  <c r="AL403" i="3" s="1"/>
  <c r="AL419" i="1"/>
  <c r="AL419" i="3" s="1"/>
  <c r="AL9" i="1"/>
  <c r="AL9" i="3" s="1"/>
  <c r="AL41" i="1"/>
  <c r="AL41" i="3" s="1"/>
  <c r="AL66" i="1"/>
  <c r="AL66" i="3" s="1"/>
  <c r="AL88" i="1"/>
  <c r="AL88" i="3" s="1"/>
  <c r="AL109" i="1"/>
  <c r="AL109" i="3" s="1"/>
  <c r="AL130" i="1"/>
  <c r="AL130" i="3" s="1"/>
  <c r="AL152" i="1"/>
  <c r="AL152" i="3" s="1"/>
  <c r="AL173" i="1"/>
  <c r="AL173" i="3" s="1"/>
  <c r="AL194" i="1"/>
  <c r="AL194" i="3" s="1"/>
  <c r="AL210" i="1"/>
  <c r="AL210" i="3" s="1"/>
  <c r="AL221" i="1"/>
  <c r="AL221" i="3" s="1"/>
  <c r="AL232" i="1"/>
  <c r="AL232" i="3" s="1"/>
  <c r="AL242" i="1"/>
  <c r="AL242" i="3" s="1"/>
  <c r="AL253" i="1"/>
  <c r="AL253" i="3" s="1"/>
  <c r="AL261" i="1"/>
  <c r="AL261" i="3" s="1"/>
  <c r="AL269" i="1"/>
  <c r="AL269" i="3" s="1"/>
  <c r="AL424" i="1"/>
  <c r="AL424" i="3" s="1"/>
  <c r="AL408" i="1"/>
  <c r="AL408" i="3" s="1"/>
  <c r="AL392" i="1"/>
  <c r="AL392" i="3" s="1"/>
  <c r="AL376" i="1"/>
  <c r="AL376" i="3" s="1"/>
  <c r="AL360" i="1"/>
  <c r="AL360" i="3" s="1"/>
  <c r="AL344" i="1"/>
  <c r="AL344" i="3" s="1"/>
  <c r="AL328" i="1"/>
  <c r="AL328" i="3" s="1"/>
  <c r="AL312" i="1"/>
  <c r="AL312" i="3" s="1"/>
  <c r="AL296" i="1"/>
  <c r="AL296" i="3" s="1"/>
  <c r="AL280" i="1"/>
  <c r="AL280" i="3" s="1"/>
  <c r="AL256" i="1"/>
  <c r="AL256" i="3" s="1"/>
  <c r="AL214" i="1"/>
  <c r="AL214" i="3" s="1"/>
  <c r="AL172" i="1"/>
  <c r="AL172" i="3" s="1"/>
  <c r="AL129" i="1"/>
  <c r="AL129" i="3" s="1"/>
  <c r="AL86" i="1"/>
  <c r="AL86" i="3" s="1"/>
  <c r="AL40" i="1"/>
  <c r="AL40" i="3" s="1"/>
  <c r="AL421" i="1"/>
  <c r="AL421" i="3" s="1"/>
  <c r="AL405" i="1"/>
  <c r="AL405" i="3" s="1"/>
  <c r="AL389" i="1"/>
  <c r="AL389" i="3" s="1"/>
  <c r="AL373" i="1"/>
  <c r="AL373" i="3" s="1"/>
  <c r="AL357" i="1"/>
  <c r="AL357" i="3" s="1"/>
  <c r="AL341" i="1"/>
  <c r="AL341" i="3" s="1"/>
  <c r="AL325" i="1"/>
  <c r="AL325" i="3" s="1"/>
  <c r="AL309" i="1"/>
  <c r="AL309" i="3" s="1"/>
  <c r="AL293" i="1"/>
  <c r="AL293" i="3" s="1"/>
  <c r="AL277" i="1"/>
  <c r="AL277" i="3" s="1"/>
  <c r="AL252" i="1"/>
  <c r="AL252" i="3" s="1"/>
  <c r="AL209" i="1"/>
  <c r="AL209" i="3" s="1"/>
  <c r="AL166" i="1"/>
  <c r="AL166" i="3" s="1"/>
  <c r="AL124" i="1"/>
  <c r="AL124" i="3" s="1"/>
  <c r="AL81" i="1"/>
  <c r="AL81" i="3" s="1"/>
  <c r="AL32" i="1"/>
  <c r="AL32" i="3" s="1"/>
  <c r="AL428" i="1"/>
  <c r="AL428" i="3" s="1"/>
  <c r="AL412" i="1"/>
  <c r="AL412" i="3" s="1"/>
  <c r="AL396" i="1"/>
  <c r="AL396" i="3" s="1"/>
  <c r="AL380" i="1"/>
  <c r="AL380" i="3" s="1"/>
  <c r="AL364" i="1"/>
  <c r="AL364" i="3" s="1"/>
  <c r="AL348" i="1"/>
  <c r="AL348" i="3" s="1"/>
  <c r="AL332" i="1"/>
  <c r="AL332" i="3" s="1"/>
  <c r="AL316" i="1"/>
  <c r="AL316" i="3" s="1"/>
  <c r="AL284" i="1"/>
  <c r="AL284" i="3" s="1"/>
  <c r="AL264" i="1"/>
  <c r="AL264" i="3" s="1"/>
  <c r="AL225" i="1"/>
  <c r="AL225" i="3" s="1"/>
  <c r="AL182" i="1"/>
  <c r="AL182" i="3" s="1"/>
  <c r="AL140" i="1"/>
  <c r="AL140" i="3" s="1"/>
  <c r="AL97" i="1"/>
  <c r="AL97" i="3" s="1"/>
  <c r="AL54" i="1"/>
  <c r="AL54" i="3" s="1"/>
  <c r="AL353" i="1"/>
  <c r="AL353" i="3" s="1"/>
  <c r="AL156" i="1"/>
  <c r="AL156" i="3" s="1"/>
  <c r="AL10" i="1"/>
  <c r="AL10" i="3" s="1"/>
  <c r="AL27" i="1"/>
  <c r="AL27" i="3" s="1"/>
  <c r="AL91" i="1"/>
  <c r="AL91" i="3" s="1"/>
  <c r="AL127" i="1"/>
  <c r="AL127" i="3" s="1"/>
  <c r="AL159" i="1"/>
  <c r="AL159" i="3" s="1"/>
  <c r="AL191" i="1"/>
  <c r="AL191" i="3" s="1"/>
  <c r="AL223" i="1"/>
  <c r="AL223" i="3" s="1"/>
  <c r="AL12" i="1"/>
  <c r="AL12" i="3" s="1"/>
  <c r="AL68" i="1"/>
  <c r="AL68" i="3" s="1"/>
  <c r="AL110" i="1"/>
  <c r="AL110" i="3" s="1"/>
  <c r="AL153" i="1"/>
  <c r="AL153" i="3" s="1"/>
  <c r="AL196" i="1"/>
  <c r="AL196" i="3" s="1"/>
  <c r="AL238" i="1"/>
  <c r="AL238" i="3" s="1"/>
  <c r="AL274" i="1"/>
  <c r="AL274" i="3" s="1"/>
  <c r="AL306" i="1"/>
  <c r="AL306" i="3" s="1"/>
  <c r="AL338" i="1"/>
  <c r="AL338" i="3" s="1"/>
  <c r="AL370" i="1"/>
  <c r="AL370" i="3" s="1"/>
  <c r="AL402" i="1"/>
  <c r="AL402" i="3" s="1"/>
  <c r="AL434" i="1"/>
  <c r="AL434" i="3" s="1"/>
  <c r="AL58" i="1"/>
  <c r="AL58" i="3" s="1"/>
  <c r="AL101" i="1"/>
  <c r="AL101" i="3" s="1"/>
  <c r="AL144" i="1"/>
  <c r="AL144" i="3" s="1"/>
  <c r="AL186" i="1"/>
  <c r="AL186" i="3" s="1"/>
  <c r="AL229" i="1"/>
  <c r="AL229" i="3" s="1"/>
  <c r="AL267" i="1"/>
  <c r="AL267" i="3" s="1"/>
  <c r="AL299" i="1"/>
  <c r="AL299" i="3" s="1"/>
  <c r="AL331" i="1"/>
  <c r="AL331" i="3" s="1"/>
  <c r="AL363" i="1"/>
  <c r="AL363" i="3" s="1"/>
  <c r="AL395" i="1"/>
  <c r="AL395" i="3" s="1"/>
  <c r="AL427" i="1"/>
  <c r="AL427" i="3" s="1"/>
  <c r="AL56" i="1"/>
  <c r="AL56" i="3" s="1"/>
  <c r="AL98" i="1"/>
  <c r="AL98" i="3" s="1"/>
  <c r="AL141" i="1"/>
  <c r="AL141" i="3" s="1"/>
  <c r="AL184" i="1"/>
  <c r="AL184" i="3" s="1"/>
  <c r="AL216" i="1"/>
  <c r="AL216" i="3" s="1"/>
  <c r="AL237" i="1"/>
  <c r="AL237" i="3" s="1"/>
  <c r="AL257" i="1"/>
  <c r="AL257" i="3" s="1"/>
  <c r="AL432" i="1"/>
  <c r="AL432" i="3" s="1"/>
  <c r="AL400" i="1"/>
  <c r="AL400" i="3" s="1"/>
  <c r="AL368" i="1"/>
  <c r="AL368" i="3" s="1"/>
  <c r="AL336" i="1"/>
  <c r="AL336" i="3" s="1"/>
  <c r="AL304" i="1"/>
  <c r="AL304" i="3" s="1"/>
  <c r="AL272" i="1"/>
  <c r="AL272" i="3" s="1"/>
  <c r="AL193" i="1"/>
  <c r="AL193" i="3" s="1"/>
  <c r="AL108" i="1"/>
  <c r="AL108" i="3" s="1"/>
  <c r="AL8" i="1"/>
  <c r="AL8" i="3" s="1"/>
  <c r="AL429" i="1"/>
  <c r="AL429" i="3" s="1"/>
  <c r="AL397" i="1"/>
  <c r="AL397" i="3" s="1"/>
  <c r="AL365" i="1"/>
  <c r="AL365" i="3" s="1"/>
  <c r="AL333" i="1"/>
  <c r="AL333" i="3" s="1"/>
  <c r="AL301" i="1"/>
  <c r="AL301" i="3" s="1"/>
  <c r="AL268" i="1"/>
  <c r="AL268" i="3" s="1"/>
  <c r="AL188" i="1"/>
  <c r="AL188" i="3" s="1"/>
  <c r="AL102" i="1"/>
  <c r="AL102" i="3" s="1"/>
  <c r="AL404" i="1"/>
  <c r="AL404" i="3" s="1"/>
  <c r="AL372" i="1"/>
  <c r="AL372" i="3" s="1"/>
  <c r="AL340" i="1"/>
  <c r="AL340" i="3" s="1"/>
  <c r="AL276" i="1"/>
  <c r="AL276" i="3" s="1"/>
  <c r="AL204" i="1"/>
  <c r="AL204" i="3" s="1"/>
  <c r="AL118" i="1"/>
  <c r="AL118" i="3" s="1"/>
  <c r="AL24" i="1"/>
  <c r="AL24" i="3" s="1"/>
  <c r="AL417" i="1"/>
  <c r="AL417" i="3" s="1"/>
  <c r="AL59" i="1"/>
  <c r="AL59" i="3" s="1"/>
  <c r="AL143" i="1"/>
  <c r="AL143" i="3" s="1"/>
  <c r="AL207" i="1"/>
  <c r="AL207" i="3" s="1"/>
  <c r="AL44" i="1"/>
  <c r="AL44" i="3" s="1"/>
  <c r="AL132" i="1"/>
  <c r="AL132" i="3" s="1"/>
  <c r="AL217" i="1"/>
  <c r="AL217" i="3" s="1"/>
  <c r="AL290" i="1"/>
  <c r="AL290" i="3" s="1"/>
  <c r="AL354" i="1"/>
  <c r="AL354" i="3" s="1"/>
  <c r="AL418" i="1"/>
  <c r="AL418" i="3" s="1"/>
  <c r="AL80" i="1"/>
  <c r="AL80" i="3" s="1"/>
  <c r="AL165" i="1"/>
  <c r="AL165" i="3" s="1"/>
  <c r="AL250" i="1"/>
  <c r="AL250" i="3" s="1"/>
  <c r="AL315" i="1"/>
  <c r="AL315" i="3" s="1"/>
  <c r="AL379" i="1"/>
  <c r="AL379" i="3" s="1"/>
  <c r="AL25" i="1"/>
  <c r="AL25" i="3" s="1"/>
  <c r="AL120" i="1"/>
  <c r="AL120" i="3" s="1"/>
  <c r="AL205" i="1"/>
  <c r="AL205" i="3" s="1"/>
  <c r="AL248" i="1"/>
  <c r="AL248" i="3" s="1"/>
  <c r="AL416" i="1"/>
  <c r="AL416" i="3" s="1"/>
  <c r="AL352" i="1"/>
  <c r="AL352" i="3" s="1"/>
  <c r="AL288" i="1"/>
  <c r="AL288" i="3" s="1"/>
  <c r="AL150" i="1"/>
  <c r="AL150" i="3" s="1"/>
  <c r="AL381" i="1"/>
  <c r="AL381" i="3" s="1"/>
  <c r="AL317" i="1"/>
  <c r="AL317" i="3" s="1"/>
  <c r="AL230" i="1"/>
  <c r="AL230" i="3" s="1"/>
  <c r="AL60" i="1"/>
  <c r="AL60" i="3" s="1"/>
  <c r="AL388" i="1"/>
  <c r="AL388" i="3" s="1"/>
  <c r="AL324" i="1"/>
  <c r="AL324" i="3" s="1"/>
  <c r="AL246" i="1"/>
  <c r="AL246" i="3" s="1"/>
  <c r="AL76" i="1"/>
  <c r="AL76" i="3" s="1"/>
  <c r="AL289" i="1"/>
  <c r="AL289" i="3" s="1"/>
  <c r="AL111" i="1"/>
  <c r="AL111" i="3" s="1"/>
  <c r="AL239" i="1"/>
  <c r="AL239" i="3" s="1"/>
  <c r="AL174" i="1"/>
  <c r="AL174" i="3" s="1"/>
  <c r="AL322" i="1"/>
  <c r="AL322" i="3" s="1"/>
  <c r="AL29" i="1"/>
  <c r="AL29" i="3" s="1"/>
  <c r="AL208" i="1"/>
  <c r="AL208" i="3" s="1"/>
  <c r="AL347" i="1"/>
  <c r="AL347" i="3" s="1"/>
  <c r="AL77" i="1"/>
  <c r="AL77" i="3" s="1"/>
  <c r="AL226" i="1"/>
  <c r="AL226" i="3" s="1"/>
  <c r="AL384" i="1"/>
  <c r="AL384" i="3" s="1"/>
  <c r="AL236" i="1"/>
  <c r="AL236" i="3" s="1"/>
  <c r="AL413" i="1"/>
  <c r="AL413" i="3" s="1"/>
  <c r="AL285" i="1"/>
  <c r="AL285" i="3" s="1"/>
  <c r="AL356" i="1"/>
  <c r="AL356" i="3" s="1"/>
  <c r="AL161" i="1"/>
  <c r="AL161" i="3" s="1"/>
  <c r="L15" i="1"/>
  <c r="L15" i="3" s="1"/>
  <c r="L31" i="1"/>
  <c r="L31" i="3" s="1"/>
  <c r="L47" i="1"/>
  <c r="L47" i="3" s="1"/>
  <c r="L63" i="1"/>
  <c r="L63" i="3" s="1"/>
  <c r="L79" i="1"/>
  <c r="L79" i="3" s="1"/>
  <c r="L18" i="1"/>
  <c r="L18" i="3" s="1"/>
  <c r="L40" i="1"/>
  <c r="L40" i="3" s="1"/>
  <c r="L61" i="1"/>
  <c r="L61" i="3" s="1"/>
  <c r="L82" i="1"/>
  <c r="L82" i="3" s="1"/>
  <c r="L22" i="1"/>
  <c r="L22" i="3" s="1"/>
  <c r="L44" i="1"/>
  <c r="L44" i="3" s="1"/>
  <c r="L65" i="1"/>
  <c r="L65" i="3" s="1"/>
  <c r="L86" i="1"/>
  <c r="L86" i="3" s="1"/>
  <c r="L102" i="1"/>
  <c r="L102" i="3" s="1"/>
  <c r="L118" i="1"/>
  <c r="L118" i="3" s="1"/>
  <c r="L134" i="1"/>
  <c r="L134" i="3" s="1"/>
  <c r="L150" i="1"/>
  <c r="L150" i="3" s="1"/>
  <c r="L166" i="1"/>
  <c r="L166" i="3" s="1"/>
  <c r="L182" i="1"/>
  <c r="L182" i="3" s="1"/>
  <c r="L10" i="1"/>
  <c r="L10" i="3" s="1"/>
  <c r="L53" i="1"/>
  <c r="L53" i="3" s="1"/>
  <c r="L92" i="1"/>
  <c r="L92" i="3" s="1"/>
  <c r="L113" i="1"/>
  <c r="L113" i="3" s="1"/>
  <c r="L135" i="1"/>
  <c r="L135" i="3" s="1"/>
  <c r="L156" i="1"/>
  <c r="L156" i="3" s="1"/>
  <c r="L177" i="1"/>
  <c r="L177" i="3" s="1"/>
  <c r="L198" i="1"/>
  <c r="L198" i="3" s="1"/>
  <c r="L214" i="1"/>
  <c r="L214" i="3" s="1"/>
  <c r="L230" i="1"/>
  <c r="L230" i="3" s="1"/>
  <c r="L246" i="1"/>
  <c r="L246" i="3" s="1"/>
  <c r="L262" i="1"/>
  <c r="L262" i="3" s="1"/>
  <c r="L278" i="1"/>
  <c r="L278" i="3" s="1"/>
  <c r="L294" i="1"/>
  <c r="L294" i="3" s="1"/>
  <c r="L310" i="1"/>
  <c r="L310" i="3" s="1"/>
  <c r="L326" i="1"/>
  <c r="L326" i="3" s="1"/>
  <c r="L342" i="1"/>
  <c r="L342" i="3" s="1"/>
  <c r="L354" i="1"/>
  <c r="L354" i="3" s="1"/>
  <c r="L362" i="1"/>
  <c r="L362" i="3" s="1"/>
  <c r="L370" i="1"/>
  <c r="L370" i="3" s="1"/>
  <c r="L378" i="1"/>
  <c r="L378" i="3" s="1"/>
  <c r="L386" i="1"/>
  <c r="L386" i="3" s="1"/>
  <c r="L394" i="1"/>
  <c r="L394" i="3" s="1"/>
  <c r="L402" i="1"/>
  <c r="L402" i="3" s="1"/>
  <c r="L410" i="1"/>
  <c r="L410" i="3" s="1"/>
  <c r="L418" i="1"/>
  <c r="L418" i="3" s="1"/>
  <c r="L426" i="1"/>
  <c r="L426" i="3" s="1"/>
  <c r="L434" i="1"/>
  <c r="L434" i="3" s="1"/>
  <c r="L14" i="1"/>
  <c r="L14" i="3" s="1"/>
  <c r="L36" i="1"/>
  <c r="L36" i="3" s="1"/>
  <c r="L57" i="1"/>
  <c r="L57" i="3" s="1"/>
  <c r="L78" i="1"/>
  <c r="L78" i="3" s="1"/>
  <c r="L93" i="1"/>
  <c r="L93" i="3" s="1"/>
  <c r="L104" i="1"/>
  <c r="L104" i="3" s="1"/>
  <c r="L115" i="1"/>
  <c r="L115" i="3" s="1"/>
  <c r="L125" i="1"/>
  <c r="L125" i="3" s="1"/>
  <c r="L136" i="1"/>
  <c r="L136" i="3" s="1"/>
  <c r="L147" i="1"/>
  <c r="L147" i="3" s="1"/>
  <c r="L157" i="1"/>
  <c r="L157" i="3" s="1"/>
  <c r="L168" i="1"/>
  <c r="L168" i="3" s="1"/>
  <c r="L179" i="1"/>
  <c r="L179" i="3" s="1"/>
  <c r="L189" i="1"/>
  <c r="L189" i="3" s="1"/>
  <c r="L199" i="1"/>
  <c r="L199" i="3" s="1"/>
  <c r="L207" i="1"/>
  <c r="L207" i="3" s="1"/>
  <c r="L215" i="1"/>
  <c r="L215" i="3" s="1"/>
  <c r="L223" i="1"/>
  <c r="L223" i="3" s="1"/>
  <c r="L231" i="1"/>
  <c r="L231" i="3" s="1"/>
  <c r="L239" i="1"/>
  <c r="L239" i="3" s="1"/>
  <c r="L247" i="1"/>
  <c r="L247" i="3" s="1"/>
  <c r="L255" i="1"/>
  <c r="L255" i="3" s="1"/>
  <c r="L263" i="1"/>
  <c r="L263" i="3" s="1"/>
  <c r="L271" i="1"/>
  <c r="L271" i="3" s="1"/>
  <c r="L279" i="1"/>
  <c r="L279" i="3" s="1"/>
  <c r="L287" i="1"/>
  <c r="L287" i="3" s="1"/>
  <c r="L295" i="1"/>
  <c r="L295" i="3" s="1"/>
  <c r="L303" i="1"/>
  <c r="L303" i="3" s="1"/>
  <c r="L311" i="1"/>
  <c r="L311" i="3" s="1"/>
  <c r="L319" i="1"/>
  <c r="L319" i="3" s="1"/>
  <c r="L327" i="1"/>
  <c r="L327" i="3" s="1"/>
  <c r="L335" i="1"/>
  <c r="L335" i="3" s="1"/>
  <c r="L343" i="1"/>
  <c r="L343" i="3" s="1"/>
  <c r="L351" i="1"/>
  <c r="L351" i="3" s="1"/>
  <c r="L359" i="1"/>
  <c r="L359" i="3" s="1"/>
  <c r="L367" i="1"/>
  <c r="L367" i="3" s="1"/>
  <c r="L375" i="1"/>
  <c r="L375" i="3" s="1"/>
  <c r="L383" i="1"/>
  <c r="L383" i="3" s="1"/>
  <c r="L391" i="1"/>
  <c r="L391" i="3" s="1"/>
  <c r="L399" i="1"/>
  <c r="L399" i="3" s="1"/>
  <c r="L407" i="1"/>
  <c r="L407" i="3" s="1"/>
  <c r="L415" i="1"/>
  <c r="L415" i="3" s="1"/>
  <c r="L423" i="1"/>
  <c r="L423" i="3" s="1"/>
  <c r="L431" i="1"/>
  <c r="L431" i="3" s="1"/>
  <c r="L48" i="1"/>
  <c r="L48" i="3" s="1"/>
  <c r="L89" i="1"/>
  <c r="L89" i="3" s="1"/>
  <c r="L111" i="1"/>
  <c r="L111" i="3" s="1"/>
  <c r="L132" i="1"/>
  <c r="L132" i="3" s="1"/>
  <c r="L153" i="1"/>
  <c r="L153" i="3" s="1"/>
  <c r="L175" i="1"/>
  <c r="L175" i="3" s="1"/>
  <c r="L196" i="1"/>
  <c r="L196" i="3" s="1"/>
  <c r="L212" i="1"/>
  <c r="L212" i="3" s="1"/>
  <c r="L228" i="1"/>
  <c r="L228" i="3" s="1"/>
  <c r="L244" i="1"/>
  <c r="L244" i="3" s="1"/>
  <c r="L260" i="1"/>
  <c r="L260" i="3" s="1"/>
  <c r="L276" i="1"/>
  <c r="L276" i="3" s="1"/>
  <c r="L292" i="1"/>
  <c r="L292" i="3" s="1"/>
  <c r="L324" i="1"/>
  <c r="L324" i="3" s="1"/>
  <c r="L340" i="1"/>
  <c r="L340" i="3" s="1"/>
  <c r="L356" i="1"/>
  <c r="L356" i="3" s="1"/>
  <c r="L372" i="1"/>
  <c r="L372" i="3" s="1"/>
  <c r="L388" i="1"/>
  <c r="L388" i="3" s="1"/>
  <c r="L404" i="1"/>
  <c r="L404" i="3" s="1"/>
  <c r="L420" i="1"/>
  <c r="L420" i="3" s="1"/>
  <c r="L20" i="1"/>
  <c r="L20" i="3" s="1"/>
  <c r="L62" i="1"/>
  <c r="L62" i="3" s="1"/>
  <c r="L96" i="1"/>
  <c r="L96" i="3" s="1"/>
  <c r="L117" i="1"/>
  <c r="L117" i="3" s="1"/>
  <c r="L139" i="1"/>
  <c r="L139" i="3" s="1"/>
  <c r="L160" i="1"/>
  <c r="L160" i="3" s="1"/>
  <c r="L181" i="1"/>
  <c r="L181" i="3" s="1"/>
  <c r="L201" i="1"/>
  <c r="L201" i="3" s="1"/>
  <c r="L217" i="1"/>
  <c r="L217" i="3" s="1"/>
  <c r="L233" i="1"/>
  <c r="L233" i="3" s="1"/>
  <c r="L249" i="1"/>
  <c r="L249" i="3" s="1"/>
  <c r="L265" i="1"/>
  <c r="L265" i="3" s="1"/>
  <c r="L281" i="1"/>
  <c r="L281" i="3" s="1"/>
  <c r="L297" i="1"/>
  <c r="L297" i="3" s="1"/>
  <c r="L313" i="1"/>
  <c r="L313" i="3" s="1"/>
  <c r="L329" i="1"/>
  <c r="L329" i="3" s="1"/>
  <c r="L345" i="1"/>
  <c r="L345" i="3" s="1"/>
  <c r="L361" i="1"/>
  <c r="L361" i="3" s="1"/>
  <c r="L377" i="1"/>
  <c r="L377" i="3" s="1"/>
  <c r="L393" i="1"/>
  <c r="L393" i="3" s="1"/>
  <c r="L409" i="1"/>
  <c r="L409" i="3" s="1"/>
  <c r="L425" i="1"/>
  <c r="L425" i="3" s="1"/>
  <c r="L9" i="1"/>
  <c r="L9" i="3" s="1"/>
  <c r="L91" i="1"/>
  <c r="L91" i="3" s="1"/>
  <c r="L133" i="1"/>
  <c r="L133" i="3" s="1"/>
  <c r="L176" i="1"/>
  <c r="L176" i="3" s="1"/>
  <c r="L213" i="1"/>
  <c r="L213" i="3" s="1"/>
  <c r="L245" i="1"/>
  <c r="L245" i="3" s="1"/>
  <c r="L277" i="1"/>
  <c r="L277" i="3" s="1"/>
  <c r="L309" i="1"/>
  <c r="L309" i="3" s="1"/>
  <c r="L341" i="1"/>
  <c r="L341" i="3" s="1"/>
  <c r="L373" i="1"/>
  <c r="L373" i="3" s="1"/>
  <c r="L405" i="1"/>
  <c r="L405" i="3" s="1"/>
  <c r="L16" i="1"/>
  <c r="L16" i="3" s="1"/>
  <c r="L95" i="1"/>
  <c r="L95" i="3" s="1"/>
  <c r="L137" i="1"/>
  <c r="L137" i="3" s="1"/>
  <c r="L180" i="1"/>
  <c r="L180" i="3" s="1"/>
  <c r="L216" i="1"/>
  <c r="L216" i="3" s="1"/>
  <c r="L248" i="1"/>
  <c r="L248" i="3" s="1"/>
  <c r="L280" i="1"/>
  <c r="L280" i="3" s="1"/>
  <c r="L312" i="1"/>
  <c r="L312" i="3" s="1"/>
  <c r="L344" i="1"/>
  <c r="L344" i="3" s="1"/>
  <c r="L376" i="1"/>
  <c r="L376" i="3" s="1"/>
  <c r="L408" i="1"/>
  <c r="L408" i="3" s="1"/>
  <c r="L80" i="1"/>
  <c r="L80" i="3" s="1"/>
  <c r="L169" i="1"/>
  <c r="L169" i="3" s="1"/>
  <c r="L240" i="1"/>
  <c r="L240" i="3" s="1"/>
  <c r="L304" i="1"/>
  <c r="L304" i="3" s="1"/>
  <c r="L368" i="1"/>
  <c r="L368" i="3" s="1"/>
  <c r="L432" i="1"/>
  <c r="L432" i="3" s="1"/>
  <c r="L123" i="1"/>
  <c r="L123" i="3" s="1"/>
  <c r="L205" i="1"/>
  <c r="L205" i="3" s="1"/>
  <c r="L269" i="1"/>
  <c r="L269" i="3" s="1"/>
  <c r="L333" i="1"/>
  <c r="L333" i="3" s="1"/>
  <c r="L397" i="1"/>
  <c r="L397" i="3" s="1"/>
  <c r="L30" i="1"/>
  <c r="L30" i="3" s="1"/>
  <c r="L221" i="1"/>
  <c r="L221" i="3" s="1"/>
  <c r="L349" i="1"/>
  <c r="L349" i="3" s="1"/>
  <c r="L37" i="1"/>
  <c r="L37" i="3" s="1"/>
  <c r="L224" i="1"/>
  <c r="L224" i="3" s="1"/>
  <c r="L352" i="1"/>
  <c r="L352" i="3" s="1"/>
  <c r="L191" i="1"/>
  <c r="L191" i="3" s="1"/>
  <c r="L253" i="1"/>
  <c r="L253" i="3" s="1"/>
  <c r="L187" i="1"/>
  <c r="L187" i="3" s="1"/>
  <c r="L101" i="1"/>
  <c r="L101" i="3" s="1"/>
  <c r="L384" i="1"/>
  <c r="L384" i="3" s="1"/>
  <c r="L105" i="1"/>
  <c r="L105" i="3" s="1"/>
  <c r="H97" i="1"/>
  <c r="H97" i="3" s="1"/>
  <c r="H289" i="1"/>
  <c r="H289" i="3" s="1"/>
  <c r="H401" i="1"/>
  <c r="H401" i="3" s="1"/>
  <c r="H209" i="1"/>
  <c r="H209" i="3" s="1"/>
  <c r="H17" i="1"/>
  <c r="H17" i="3" s="1"/>
  <c r="H417" i="1"/>
  <c r="H417" i="3" s="1"/>
  <c r="H305" i="1"/>
  <c r="H305" i="3" s="1"/>
  <c r="H177" i="1"/>
  <c r="H177" i="3" s="1"/>
  <c r="H353" i="1"/>
  <c r="H353" i="3" s="1"/>
  <c r="H12" i="1"/>
  <c r="H12" i="3" s="1"/>
  <c r="H20" i="1"/>
  <c r="H20" i="3" s="1"/>
  <c r="H28" i="1"/>
  <c r="H28" i="3" s="1"/>
  <c r="H36" i="1"/>
  <c r="H36" i="3" s="1"/>
  <c r="H44" i="1"/>
  <c r="H44" i="3" s="1"/>
  <c r="H52" i="1"/>
  <c r="H52" i="3" s="1"/>
  <c r="H60" i="1"/>
  <c r="H60" i="3" s="1"/>
  <c r="H68" i="1"/>
  <c r="H68" i="3" s="1"/>
  <c r="H76" i="1"/>
  <c r="H76" i="3" s="1"/>
  <c r="H84" i="1"/>
  <c r="H84" i="3" s="1"/>
  <c r="H92" i="1"/>
  <c r="H92" i="3" s="1"/>
  <c r="H100" i="1"/>
  <c r="H100" i="3" s="1"/>
  <c r="H108" i="1"/>
  <c r="H108" i="3" s="1"/>
  <c r="H116" i="1"/>
  <c r="H116" i="3" s="1"/>
  <c r="H124" i="1"/>
  <c r="H124" i="3" s="1"/>
  <c r="H132" i="1"/>
  <c r="H132" i="3" s="1"/>
  <c r="H140" i="1"/>
  <c r="H140" i="3" s="1"/>
  <c r="H148" i="1"/>
  <c r="H148" i="3" s="1"/>
  <c r="H156" i="1"/>
  <c r="H156" i="3" s="1"/>
  <c r="H164" i="1"/>
  <c r="H164" i="3" s="1"/>
  <c r="H172" i="1"/>
  <c r="H172" i="3" s="1"/>
  <c r="H180" i="1"/>
  <c r="H180" i="3" s="1"/>
  <c r="H188" i="1"/>
  <c r="H188" i="3" s="1"/>
  <c r="H196" i="1"/>
  <c r="H196" i="3" s="1"/>
  <c r="H204" i="1"/>
  <c r="H204" i="3" s="1"/>
  <c r="H212" i="1"/>
  <c r="H212" i="3" s="1"/>
  <c r="H220" i="1"/>
  <c r="H220" i="3" s="1"/>
  <c r="H228" i="1"/>
  <c r="H228" i="3" s="1"/>
  <c r="H236" i="1"/>
  <c r="H236" i="3" s="1"/>
  <c r="H244" i="1"/>
  <c r="H244" i="3" s="1"/>
  <c r="H252" i="1"/>
  <c r="H252" i="3" s="1"/>
  <c r="H260" i="1"/>
  <c r="H260" i="3" s="1"/>
  <c r="H268" i="1"/>
  <c r="H268" i="3" s="1"/>
  <c r="H276" i="1"/>
  <c r="H276" i="3" s="1"/>
  <c r="H284" i="1"/>
  <c r="H284" i="3" s="1"/>
  <c r="H292" i="1"/>
  <c r="H292" i="3" s="1"/>
  <c r="H316" i="1"/>
  <c r="H316" i="3" s="1"/>
  <c r="H324" i="1"/>
  <c r="H324" i="3" s="1"/>
  <c r="H332" i="1"/>
  <c r="H332" i="3" s="1"/>
  <c r="H340" i="1"/>
  <c r="H340" i="3" s="1"/>
  <c r="H348" i="1"/>
  <c r="H348" i="3" s="1"/>
  <c r="H356" i="1"/>
  <c r="H356" i="3" s="1"/>
  <c r="H364" i="1"/>
  <c r="H364" i="3" s="1"/>
  <c r="H372" i="1"/>
  <c r="H372" i="3" s="1"/>
  <c r="H380" i="1"/>
  <c r="H380" i="3" s="1"/>
  <c r="H388" i="1"/>
  <c r="H388" i="3" s="1"/>
  <c r="H396" i="1"/>
  <c r="H396" i="3" s="1"/>
  <c r="H404" i="1"/>
  <c r="H404" i="3" s="1"/>
  <c r="H412" i="1"/>
  <c r="H412" i="3" s="1"/>
  <c r="H420" i="1"/>
  <c r="H420" i="3" s="1"/>
  <c r="H428" i="1"/>
  <c r="H428" i="3" s="1"/>
  <c r="H7" i="1"/>
  <c r="H7" i="3" s="1"/>
  <c r="H15" i="1"/>
  <c r="H15" i="3" s="1"/>
  <c r="H23" i="1"/>
  <c r="H23" i="3" s="1"/>
  <c r="H31" i="1"/>
  <c r="H31" i="3" s="1"/>
  <c r="H39" i="1"/>
  <c r="H39" i="3" s="1"/>
  <c r="H47" i="1"/>
  <c r="H47" i="3" s="1"/>
  <c r="H55" i="1"/>
  <c r="H55" i="3" s="1"/>
  <c r="H63" i="1"/>
  <c r="H63" i="3" s="1"/>
  <c r="H71" i="1"/>
  <c r="H71" i="3" s="1"/>
  <c r="H79" i="1"/>
  <c r="H79" i="3" s="1"/>
  <c r="H87" i="1"/>
  <c r="H87" i="3" s="1"/>
  <c r="H95" i="1"/>
  <c r="H95" i="3" s="1"/>
  <c r="H103" i="1"/>
  <c r="H103" i="3" s="1"/>
  <c r="H111" i="1"/>
  <c r="H111" i="3" s="1"/>
  <c r="H119" i="1"/>
  <c r="H119" i="3" s="1"/>
  <c r="H127" i="1"/>
  <c r="H127" i="3" s="1"/>
  <c r="H135" i="1"/>
  <c r="H135" i="3" s="1"/>
  <c r="H143" i="1"/>
  <c r="H143" i="3" s="1"/>
  <c r="H151" i="1"/>
  <c r="H151" i="3" s="1"/>
  <c r="H159" i="1"/>
  <c r="H159" i="3" s="1"/>
  <c r="H167" i="1"/>
  <c r="H167" i="3" s="1"/>
  <c r="H175" i="1"/>
  <c r="H175" i="3" s="1"/>
  <c r="H183" i="1"/>
  <c r="H183" i="3" s="1"/>
  <c r="H191" i="1"/>
  <c r="H191" i="3" s="1"/>
  <c r="H199" i="1"/>
  <c r="H199" i="3" s="1"/>
  <c r="H207" i="1"/>
  <c r="H207" i="3" s="1"/>
  <c r="H215" i="1"/>
  <c r="H215" i="3" s="1"/>
  <c r="H223" i="1"/>
  <c r="H223" i="3" s="1"/>
  <c r="H231" i="1"/>
  <c r="H231" i="3" s="1"/>
  <c r="G39" i="1"/>
  <c r="G39" i="3" s="1"/>
  <c r="G167" i="1"/>
  <c r="G167" i="3" s="1"/>
  <c r="G30" i="1"/>
  <c r="G30" i="3" s="1"/>
  <c r="G94" i="1"/>
  <c r="G94" i="3" s="1"/>
  <c r="G158" i="1"/>
  <c r="G158" i="3" s="1"/>
  <c r="G222" i="1"/>
  <c r="G222" i="3" s="1"/>
  <c r="G288" i="1"/>
  <c r="G288" i="3" s="1"/>
  <c r="G374" i="1"/>
  <c r="G374" i="3" s="1"/>
  <c r="G22" i="1"/>
  <c r="G22" i="3" s="1"/>
  <c r="G54" i="1"/>
  <c r="G54" i="3" s="1"/>
  <c r="G86" i="1"/>
  <c r="G86" i="3" s="1"/>
  <c r="G118" i="1"/>
  <c r="G118" i="3" s="1"/>
  <c r="G150" i="1"/>
  <c r="G150" i="3" s="1"/>
  <c r="G182" i="1"/>
  <c r="G182" i="3" s="1"/>
  <c r="G214" i="1"/>
  <c r="G214" i="3" s="1"/>
  <c r="G246" i="1"/>
  <c r="G246" i="3" s="1"/>
  <c r="G278" i="1"/>
  <c r="G278" i="3" s="1"/>
  <c r="G320" i="1"/>
  <c r="G320" i="3" s="1"/>
  <c r="G363" i="1"/>
  <c r="G363" i="3" s="1"/>
  <c r="G55" i="1"/>
  <c r="G55" i="3" s="1"/>
  <c r="G119" i="1"/>
  <c r="G119" i="3" s="1"/>
  <c r="G183" i="1"/>
  <c r="G183" i="3" s="1"/>
  <c r="G247" i="1"/>
  <c r="G247" i="3" s="1"/>
  <c r="G322" i="1"/>
  <c r="G322" i="3" s="1"/>
  <c r="J327" i="1"/>
  <c r="J327" i="3" s="1"/>
  <c r="J12" i="1"/>
  <c r="J12" i="3" s="1"/>
  <c r="J20" i="1"/>
  <c r="J20" i="3" s="1"/>
  <c r="J28" i="1"/>
  <c r="J28" i="3" s="1"/>
  <c r="J36" i="1"/>
  <c r="J36" i="3" s="1"/>
  <c r="J44" i="1"/>
  <c r="J44" i="3" s="1"/>
  <c r="J52" i="1"/>
  <c r="J52" i="3" s="1"/>
  <c r="J60" i="1"/>
  <c r="J60" i="3" s="1"/>
  <c r="J68" i="1"/>
  <c r="J68" i="3" s="1"/>
  <c r="J76" i="1"/>
  <c r="J76" i="3" s="1"/>
  <c r="J84" i="1"/>
  <c r="J84" i="3" s="1"/>
  <c r="J92" i="1"/>
  <c r="J92" i="3" s="1"/>
  <c r="J100" i="1"/>
  <c r="J100" i="3" s="1"/>
  <c r="J108" i="1"/>
  <c r="J108" i="3" s="1"/>
  <c r="J116" i="1"/>
  <c r="J116" i="3" s="1"/>
  <c r="J124" i="1"/>
  <c r="J124" i="3" s="1"/>
  <c r="J132" i="1"/>
  <c r="J132" i="3" s="1"/>
  <c r="J140" i="1"/>
  <c r="J140" i="3" s="1"/>
  <c r="J148" i="1"/>
  <c r="J148" i="3" s="1"/>
  <c r="J156" i="1"/>
  <c r="J156" i="3" s="1"/>
  <c r="J13" i="1"/>
  <c r="J13" i="3" s="1"/>
  <c r="J23" i="1"/>
  <c r="J23" i="3" s="1"/>
  <c r="J34" i="1"/>
  <c r="J34" i="3" s="1"/>
  <c r="J45" i="1"/>
  <c r="J45" i="3" s="1"/>
  <c r="J55" i="1"/>
  <c r="J55" i="3" s="1"/>
  <c r="J66" i="1"/>
  <c r="J66" i="3" s="1"/>
  <c r="J77" i="1"/>
  <c r="J77" i="3" s="1"/>
  <c r="J87" i="1"/>
  <c r="J87" i="3" s="1"/>
  <c r="J98" i="1"/>
  <c r="J98" i="3" s="1"/>
  <c r="J109" i="1"/>
  <c r="J109" i="3" s="1"/>
  <c r="J119" i="1"/>
  <c r="J119" i="3" s="1"/>
  <c r="J130" i="1"/>
  <c r="J130" i="3" s="1"/>
  <c r="J141" i="1"/>
  <c r="J141" i="3" s="1"/>
  <c r="J151" i="1"/>
  <c r="J151" i="3" s="1"/>
  <c r="J161" i="1"/>
  <c r="J161" i="3" s="1"/>
  <c r="J169" i="1"/>
  <c r="J169" i="3" s="1"/>
  <c r="J177" i="1"/>
  <c r="J177" i="3" s="1"/>
  <c r="J185" i="1"/>
  <c r="J185" i="3" s="1"/>
  <c r="J193" i="1"/>
  <c r="J193" i="3" s="1"/>
  <c r="J201" i="1"/>
  <c r="J201" i="3" s="1"/>
  <c r="J209" i="1"/>
  <c r="J209" i="3" s="1"/>
  <c r="J217" i="1"/>
  <c r="J217" i="3" s="1"/>
  <c r="J225" i="1"/>
  <c r="J225" i="3" s="1"/>
  <c r="J233" i="1"/>
  <c r="J233" i="3" s="1"/>
  <c r="J241" i="1"/>
  <c r="J241" i="3" s="1"/>
  <c r="J249" i="1"/>
  <c r="J249" i="3" s="1"/>
  <c r="J257" i="1"/>
  <c r="J257" i="3" s="1"/>
  <c r="J265" i="1"/>
  <c r="J265" i="3" s="1"/>
  <c r="J273" i="1"/>
  <c r="J273" i="3" s="1"/>
  <c r="J281" i="1"/>
  <c r="J281" i="3" s="1"/>
  <c r="J289" i="1"/>
  <c r="J289" i="3" s="1"/>
  <c r="J297" i="1"/>
  <c r="J297" i="3" s="1"/>
  <c r="J14" i="1"/>
  <c r="J14" i="3" s="1"/>
  <c r="J25" i="1"/>
  <c r="J25" i="3" s="1"/>
  <c r="J35" i="1"/>
  <c r="J35" i="3" s="1"/>
  <c r="J46" i="1"/>
  <c r="J46" i="3" s="1"/>
  <c r="J57" i="1"/>
  <c r="J57" i="3" s="1"/>
  <c r="J67" i="1"/>
  <c r="J67" i="3" s="1"/>
  <c r="J78" i="1"/>
  <c r="J78" i="3" s="1"/>
  <c r="J89" i="1"/>
  <c r="J89" i="3" s="1"/>
  <c r="J99" i="1"/>
  <c r="J99" i="3" s="1"/>
  <c r="J110" i="1"/>
  <c r="J110" i="3" s="1"/>
  <c r="J121" i="1"/>
  <c r="J121" i="3" s="1"/>
  <c r="J131" i="1"/>
  <c r="J131" i="3" s="1"/>
  <c r="J142" i="1"/>
  <c r="J142" i="3" s="1"/>
  <c r="J153" i="1"/>
  <c r="J153" i="3" s="1"/>
  <c r="J162" i="1"/>
  <c r="J162" i="3" s="1"/>
  <c r="J170" i="1"/>
  <c r="J170" i="3" s="1"/>
  <c r="J178" i="1"/>
  <c r="J178" i="3" s="1"/>
  <c r="J186" i="1"/>
  <c r="J186" i="3" s="1"/>
  <c r="J194" i="1"/>
  <c r="J194" i="3" s="1"/>
  <c r="J202" i="1"/>
  <c r="J202" i="3" s="1"/>
  <c r="J210" i="1"/>
  <c r="J210" i="3" s="1"/>
  <c r="J218" i="1"/>
  <c r="J218" i="3" s="1"/>
  <c r="J226" i="1"/>
  <c r="J226" i="3" s="1"/>
  <c r="J234" i="1"/>
  <c r="J234" i="3" s="1"/>
  <c r="J242" i="1"/>
  <c r="J242" i="3" s="1"/>
  <c r="J250" i="1"/>
  <c r="J250" i="3" s="1"/>
  <c r="J258" i="1"/>
  <c r="J258" i="3" s="1"/>
  <c r="J266" i="1"/>
  <c r="J266" i="3" s="1"/>
  <c r="J274" i="1"/>
  <c r="J274" i="3" s="1"/>
  <c r="J282" i="1"/>
  <c r="J282" i="3" s="1"/>
  <c r="J290" i="1"/>
  <c r="J290" i="3" s="1"/>
  <c r="J298" i="1"/>
  <c r="J298" i="3" s="1"/>
  <c r="J306" i="1"/>
  <c r="J306" i="3" s="1"/>
  <c r="J314" i="1"/>
  <c r="J314" i="3" s="1"/>
  <c r="J322" i="1"/>
  <c r="J322" i="3" s="1"/>
  <c r="J330" i="1"/>
  <c r="J330" i="3" s="1"/>
  <c r="J338" i="1"/>
  <c r="J338" i="3" s="1"/>
  <c r="J346" i="1"/>
  <c r="J346" i="3" s="1"/>
  <c r="J354" i="1"/>
  <c r="J354" i="3" s="1"/>
  <c r="J362" i="1"/>
  <c r="J362" i="3" s="1"/>
  <c r="J370" i="1"/>
  <c r="J370" i="3" s="1"/>
  <c r="J378" i="1"/>
  <c r="J378" i="3" s="1"/>
  <c r="J386" i="1"/>
  <c r="J386" i="3" s="1"/>
  <c r="J394" i="1"/>
  <c r="J394" i="3" s="1"/>
  <c r="J402" i="1"/>
  <c r="J402" i="3" s="1"/>
  <c r="J410" i="1"/>
  <c r="J410" i="3" s="1"/>
  <c r="J418" i="1"/>
  <c r="J418" i="3" s="1"/>
  <c r="J426" i="1"/>
  <c r="J426" i="3" s="1"/>
  <c r="J434" i="1"/>
  <c r="J434" i="3" s="1"/>
  <c r="J11" i="1"/>
  <c r="J11" i="3" s="1"/>
  <c r="J33" i="1"/>
  <c r="J33" i="3" s="1"/>
  <c r="J54" i="1"/>
  <c r="J54" i="3" s="1"/>
  <c r="J75" i="1"/>
  <c r="J75" i="3" s="1"/>
  <c r="J97" i="1"/>
  <c r="J97" i="3" s="1"/>
  <c r="J118" i="1"/>
  <c r="J118" i="3" s="1"/>
  <c r="J139" i="1"/>
  <c r="J139" i="3" s="1"/>
  <c r="J160" i="1"/>
  <c r="J160" i="3" s="1"/>
  <c r="J176" i="1"/>
  <c r="J176" i="3" s="1"/>
  <c r="J192" i="1"/>
  <c r="J192" i="3" s="1"/>
  <c r="J208" i="1"/>
  <c r="J208" i="3" s="1"/>
  <c r="J224" i="1"/>
  <c r="J224" i="3" s="1"/>
  <c r="J240" i="1"/>
  <c r="J240" i="3" s="1"/>
  <c r="J256" i="1"/>
  <c r="J256" i="3" s="1"/>
  <c r="J272" i="1"/>
  <c r="J272" i="3" s="1"/>
  <c r="J288" i="1"/>
  <c r="J288" i="3" s="1"/>
  <c r="J303" i="1"/>
  <c r="J303" i="3" s="1"/>
  <c r="J313" i="1"/>
  <c r="J313" i="3" s="1"/>
  <c r="J324" i="1"/>
  <c r="J324" i="3" s="1"/>
  <c r="J335" i="1"/>
  <c r="J335" i="3" s="1"/>
  <c r="J345" i="1"/>
  <c r="J345" i="3" s="1"/>
  <c r="J356" i="1"/>
  <c r="J356" i="3" s="1"/>
  <c r="J367" i="1"/>
  <c r="J367" i="3" s="1"/>
  <c r="J377" i="1"/>
  <c r="J377" i="3" s="1"/>
  <c r="J388" i="1"/>
  <c r="J388" i="3" s="1"/>
  <c r="J399" i="1"/>
  <c r="J399" i="3" s="1"/>
  <c r="J409" i="1"/>
  <c r="J409" i="3" s="1"/>
  <c r="J420" i="1"/>
  <c r="J420" i="3" s="1"/>
  <c r="J431" i="1"/>
  <c r="J431" i="3" s="1"/>
  <c r="J21" i="1"/>
  <c r="J21" i="3" s="1"/>
  <c r="J42" i="1"/>
  <c r="J42" i="3" s="1"/>
  <c r="J63" i="1"/>
  <c r="J63" i="3" s="1"/>
  <c r="J85" i="1"/>
  <c r="J85" i="3" s="1"/>
  <c r="J106" i="1"/>
  <c r="J106" i="3" s="1"/>
  <c r="J127" i="1"/>
  <c r="J127" i="3" s="1"/>
  <c r="J149" i="1"/>
  <c r="J149" i="3" s="1"/>
  <c r="J167" i="1"/>
  <c r="J167" i="3" s="1"/>
  <c r="J183" i="1"/>
  <c r="J183" i="3" s="1"/>
  <c r="J199" i="1"/>
  <c r="J199" i="3" s="1"/>
  <c r="J215" i="1"/>
  <c r="J215" i="3" s="1"/>
  <c r="J231" i="1"/>
  <c r="J231" i="3" s="1"/>
  <c r="J247" i="1"/>
  <c r="J247" i="3" s="1"/>
  <c r="J263" i="1"/>
  <c r="J263" i="3" s="1"/>
  <c r="J279" i="1"/>
  <c r="J279" i="3" s="1"/>
  <c r="J295" i="1"/>
  <c r="J295" i="3" s="1"/>
  <c r="J307" i="1"/>
  <c r="J307" i="3" s="1"/>
  <c r="J317" i="1"/>
  <c r="J317" i="3" s="1"/>
  <c r="J328" i="1"/>
  <c r="J328" i="3" s="1"/>
  <c r="J339" i="1"/>
  <c r="J339" i="3" s="1"/>
  <c r="J349" i="1"/>
  <c r="J349" i="3" s="1"/>
  <c r="J360" i="1"/>
  <c r="J360" i="3" s="1"/>
  <c r="J371" i="1"/>
  <c r="J371" i="3" s="1"/>
  <c r="J381" i="1"/>
  <c r="J381" i="3" s="1"/>
  <c r="J392" i="1"/>
  <c r="J392" i="3" s="1"/>
  <c r="J403" i="1"/>
  <c r="J403" i="3" s="1"/>
  <c r="J413" i="1"/>
  <c r="J413" i="3" s="1"/>
  <c r="J424" i="1"/>
  <c r="J424" i="3" s="1"/>
  <c r="J6" i="1"/>
  <c r="J6" i="3" s="1"/>
  <c r="J49" i="1"/>
  <c r="J49" i="3" s="1"/>
  <c r="J91" i="1"/>
  <c r="J91" i="3" s="1"/>
  <c r="J134" i="1"/>
  <c r="J134" i="3" s="1"/>
  <c r="J172" i="1"/>
  <c r="J172" i="3" s="1"/>
  <c r="J204" i="1"/>
  <c r="J204" i="3" s="1"/>
  <c r="J236" i="1"/>
  <c r="J236" i="3" s="1"/>
  <c r="J268" i="1"/>
  <c r="J268" i="3" s="1"/>
  <c r="J321" i="1"/>
  <c r="J321" i="3" s="1"/>
  <c r="J343" i="1"/>
  <c r="J343" i="3" s="1"/>
  <c r="J364" i="1"/>
  <c r="J364" i="3" s="1"/>
  <c r="J385" i="1"/>
  <c r="J385" i="3" s="1"/>
  <c r="J407" i="1"/>
  <c r="J407" i="3" s="1"/>
  <c r="J428" i="1"/>
  <c r="J428" i="3" s="1"/>
  <c r="J37" i="1"/>
  <c r="J37" i="3" s="1"/>
  <c r="J79" i="1"/>
  <c r="J79" i="3" s="1"/>
  <c r="J122" i="1"/>
  <c r="J122" i="3" s="1"/>
  <c r="J163" i="1"/>
  <c r="J163" i="3" s="1"/>
  <c r="J195" i="1"/>
  <c r="J195" i="3" s="1"/>
  <c r="J227" i="1"/>
  <c r="J227" i="3" s="1"/>
  <c r="J259" i="1"/>
  <c r="J259" i="3" s="1"/>
  <c r="J291" i="1"/>
  <c r="J291" i="3" s="1"/>
  <c r="J315" i="1"/>
  <c r="J315" i="3" s="1"/>
  <c r="J336" i="1"/>
  <c r="J336" i="3" s="1"/>
  <c r="J357" i="1"/>
  <c r="J357" i="3" s="1"/>
  <c r="J379" i="1"/>
  <c r="J379" i="3" s="1"/>
  <c r="J400" i="1"/>
  <c r="J400" i="3" s="1"/>
  <c r="J421" i="1"/>
  <c r="J421" i="3" s="1"/>
  <c r="J38" i="1"/>
  <c r="J38" i="3" s="1"/>
  <c r="J123" i="1"/>
  <c r="J123" i="3" s="1"/>
  <c r="J196" i="1"/>
  <c r="J196" i="3" s="1"/>
  <c r="J260" i="1"/>
  <c r="J260" i="3" s="1"/>
  <c r="J316" i="1"/>
  <c r="J316" i="3" s="1"/>
  <c r="J359" i="1"/>
  <c r="J359" i="3" s="1"/>
  <c r="J401" i="1"/>
  <c r="J401" i="3" s="1"/>
  <c r="J90" i="1"/>
  <c r="J90" i="3" s="1"/>
  <c r="J235" i="1"/>
  <c r="J235" i="3" s="1"/>
  <c r="J299" i="1"/>
  <c r="J299" i="3" s="1"/>
  <c r="J384" i="1"/>
  <c r="J384" i="3" s="1"/>
  <c r="J26" i="1"/>
  <c r="J26" i="3" s="1"/>
  <c r="J111" i="1"/>
  <c r="J111" i="3" s="1"/>
  <c r="J187" i="1"/>
  <c r="J187" i="3" s="1"/>
  <c r="J251" i="1"/>
  <c r="J251" i="3" s="1"/>
  <c r="J309" i="1"/>
  <c r="J309" i="3" s="1"/>
  <c r="J352" i="1"/>
  <c r="J352" i="3" s="1"/>
  <c r="J395" i="1"/>
  <c r="J395" i="3" s="1"/>
  <c r="J47" i="1"/>
  <c r="J47" i="3" s="1"/>
  <c r="J203" i="1"/>
  <c r="J203" i="3" s="1"/>
  <c r="J363" i="1"/>
  <c r="J363" i="3" s="1"/>
  <c r="J180" i="1"/>
  <c r="J180" i="3" s="1"/>
  <c r="J433" i="1"/>
  <c r="J433" i="3" s="1"/>
  <c r="J244" i="1"/>
  <c r="J244" i="3" s="1"/>
  <c r="J212" i="1"/>
  <c r="J212" i="3" s="1"/>
  <c r="V235" i="1"/>
  <c r="V205" i="1"/>
  <c r="V175" i="1"/>
  <c r="V143" i="1"/>
  <c r="V115" i="1"/>
  <c r="V71" i="1"/>
  <c r="V53" i="1"/>
  <c r="V37" i="1"/>
  <c r="V21" i="1"/>
  <c r="V257" i="1"/>
  <c r="V225" i="1"/>
  <c r="V191" i="1"/>
  <c r="V159" i="1"/>
  <c r="V123" i="1"/>
  <c r="V67" i="1"/>
  <c r="V66" i="1"/>
  <c r="V8" i="1"/>
  <c r="V86" i="1"/>
  <c r="V150" i="1"/>
  <c r="V214" i="1"/>
  <c r="V263" i="1"/>
  <c r="V295" i="1"/>
  <c r="V327" i="1"/>
  <c r="V136" i="1"/>
  <c r="V260" i="1"/>
  <c r="V324" i="1"/>
  <c r="V130" i="1"/>
  <c r="V258" i="1"/>
  <c r="V322" i="1"/>
  <c r="V387" i="1"/>
  <c r="V419" i="1"/>
  <c r="V357" i="1"/>
  <c r="V341" i="1"/>
  <c r="V62" i="1"/>
  <c r="V192" i="1"/>
  <c r="V288" i="1"/>
  <c r="V352" i="1"/>
  <c r="V262" i="1"/>
  <c r="V326" i="1"/>
  <c r="V412" i="1"/>
  <c r="V82" i="1"/>
  <c r="V368" i="1"/>
  <c r="X13" i="1"/>
  <c r="X13" i="3" s="1"/>
  <c r="W232" i="1"/>
  <c r="W232" i="3" s="1"/>
  <c r="Z232" i="3" s="1"/>
  <c r="W371" i="1"/>
  <c r="W371" i="3" s="1"/>
  <c r="W432" i="1"/>
  <c r="W432" i="3" s="1"/>
  <c r="Z432" i="3" s="1"/>
  <c r="W331" i="1"/>
  <c r="W331" i="3" s="1"/>
  <c r="X386" i="1"/>
  <c r="X386" i="3" s="1"/>
  <c r="X354" i="1"/>
  <c r="X354" i="3" s="1"/>
  <c r="X322" i="1"/>
  <c r="X322" i="3" s="1"/>
  <c r="X290" i="1"/>
  <c r="X290" i="3" s="1"/>
  <c r="X236" i="1"/>
  <c r="X236" i="3" s="1"/>
  <c r="X172" i="1"/>
  <c r="X172" i="3" s="1"/>
  <c r="X83" i="1"/>
  <c r="X83" i="3" s="1"/>
  <c r="X266" i="1"/>
  <c r="X266" i="3" s="1"/>
  <c r="X202" i="1"/>
  <c r="X202" i="3" s="1"/>
  <c r="X138" i="1"/>
  <c r="X138" i="3" s="1"/>
  <c r="X430" i="1"/>
  <c r="X430" i="3" s="1"/>
  <c r="X380" i="1"/>
  <c r="X380" i="3" s="1"/>
  <c r="X348" i="1"/>
  <c r="X348" i="3" s="1"/>
  <c r="X316" i="1"/>
  <c r="X316" i="3" s="1"/>
  <c r="X284" i="1"/>
  <c r="X284" i="3" s="1"/>
  <c r="X228" i="1"/>
  <c r="X228" i="3" s="1"/>
  <c r="X164" i="1"/>
  <c r="X164" i="3" s="1"/>
  <c r="X87" i="1"/>
  <c r="X87" i="3" s="1"/>
  <c r="X419" i="1"/>
  <c r="X419" i="3" s="1"/>
  <c r="X403" i="1"/>
  <c r="X403" i="3" s="1"/>
  <c r="X387" i="1"/>
  <c r="X387" i="3" s="1"/>
  <c r="X371" i="1"/>
  <c r="X371" i="3" s="1"/>
  <c r="X355" i="1"/>
  <c r="X355" i="3" s="1"/>
  <c r="X339" i="1"/>
  <c r="X339" i="3" s="1"/>
  <c r="X323" i="1"/>
  <c r="X323" i="3" s="1"/>
  <c r="X307" i="1"/>
  <c r="X307" i="3" s="1"/>
  <c r="X291" i="1"/>
  <c r="X291" i="3" s="1"/>
  <c r="X275" i="1"/>
  <c r="X275" i="3" s="1"/>
  <c r="X243" i="1"/>
  <c r="X243" i="3" s="1"/>
  <c r="X211" i="1"/>
  <c r="X211" i="3" s="1"/>
  <c r="X179" i="1"/>
  <c r="X179" i="3" s="1"/>
  <c r="X147" i="1"/>
  <c r="X147" i="3" s="1"/>
  <c r="X117" i="1"/>
  <c r="X117" i="3" s="1"/>
  <c r="X262" i="1"/>
  <c r="X262" i="3" s="1"/>
  <c r="X230" i="1"/>
  <c r="X230" i="3" s="1"/>
  <c r="X198" i="1"/>
  <c r="X198" i="3" s="1"/>
  <c r="X166" i="1"/>
  <c r="X166" i="3" s="1"/>
  <c r="X134" i="1"/>
  <c r="X134" i="3" s="1"/>
  <c r="X75" i="1"/>
  <c r="X75" i="3" s="1"/>
  <c r="X113" i="1"/>
  <c r="X113" i="3" s="1"/>
  <c r="X51" i="1"/>
  <c r="X51" i="3" s="1"/>
  <c r="X19" i="1"/>
  <c r="X19" i="3" s="1"/>
  <c r="X116" i="1"/>
  <c r="X116" i="3" s="1"/>
  <c r="X100" i="1"/>
  <c r="X100" i="3" s="1"/>
  <c r="X84" i="1"/>
  <c r="X84" i="3" s="1"/>
  <c r="X68" i="1"/>
  <c r="X68" i="3" s="1"/>
  <c r="X52" i="1"/>
  <c r="X52" i="3" s="1"/>
  <c r="X36" i="1"/>
  <c r="X36" i="3" s="1"/>
  <c r="X20" i="1"/>
  <c r="X20" i="3" s="1"/>
  <c r="W397" i="1"/>
  <c r="W397" i="3" s="1"/>
  <c r="Z397" i="3" s="1"/>
  <c r="W162" i="1"/>
  <c r="W162" i="3" s="1"/>
  <c r="Z162" i="3" s="1"/>
  <c r="W57" i="1"/>
  <c r="W57" i="3" s="1"/>
  <c r="Z57" i="3" s="1"/>
  <c r="W418" i="1"/>
  <c r="W418" i="3" s="1"/>
  <c r="Z418" i="3" s="1"/>
  <c r="W385" i="1"/>
  <c r="W385" i="3" s="1"/>
  <c r="W353" i="1"/>
  <c r="W353" i="3" s="1"/>
  <c r="Z353" i="3" s="1"/>
  <c r="W321" i="1"/>
  <c r="W321" i="3" s="1"/>
  <c r="W289" i="1"/>
  <c r="W289" i="3" s="1"/>
  <c r="Z289" i="3" s="1"/>
  <c r="W208" i="1"/>
  <c r="W208" i="3" s="1"/>
  <c r="W88" i="1"/>
  <c r="W88" i="3" s="1"/>
  <c r="Z88" i="3" s="1"/>
  <c r="W417" i="1"/>
  <c r="W417" i="3" s="1"/>
  <c r="W234" i="1"/>
  <c r="W234" i="3" s="1"/>
  <c r="Z234" i="3" s="1"/>
  <c r="W109" i="1"/>
  <c r="W109" i="3" s="1"/>
  <c r="Z109" i="3" s="1"/>
  <c r="W270" i="1"/>
  <c r="W270" i="3" s="1"/>
  <c r="Z270" i="3" s="1"/>
  <c r="W206" i="1"/>
  <c r="W206" i="3" s="1"/>
  <c r="Z206" i="3" s="1"/>
  <c r="W142" i="1"/>
  <c r="W142" i="3" s="1"/>
  <c r="Z142" i="3" s="1"/>
  <c r="W89" i="1"/>
  <c r="W89" i="3" s="1"/>
  <c r="Z89" i="3" s="1"/>
  <c r="W39" i="1"/>
  <c r="W39" i="3" s="1"/>
  <c r="Z39" i="3" s="1"/>
  <c r="W388" i="1"/>
  <c r="W388" i="3" s="1"/>
  <c r="W372" i="1"/>
  <c r="W372" i="3" s="1"/>
  <c r="Z372" i="3" s="1"/>
  <c r="W356" i="1"/>
  <c r="W356" i="3" s="1"/>
  <c r="W340" i="1"/>
  <c r="W340" i="3" s="1"/>
  <c r="Z340" i="3" s="1"/>
  <c r="W324" i="1"/>
  <c r="W324" i="3" s="1"/>
  <c r="W292" i="1"/>
  <c r="W292" i="3" s="1"/>
  <c r="Z292" i="3" s="1"/>
  <c r="W276" i="1"/>
  <c r="W276" i="3" s="1"/>
  <c r="W212" i="1"/>
  <c r="W212" i="3" s="1"/>
  <c r="Z212" i="3" s="1"/>
  <c r="W148" i="1"/>
  <c r="W148" i="3" s="1"/>
  <c r="W97" i="1"/>
  <c r="W97" i="3" s="1"/>
  <c r="Z97" i="3" s="1"/>
  <c r="W273" i="1"/>
  <c r="W273" i="3" s="1"/>
  <c r="W257" i="1"/>
  <c r="W257" i="3" s="1"/>
  <c r="Z257" i="3" s="1"/>
  <c r="W241" i="1"/>
  <c r="W241" i="3" s="1"/>
  <c r="W225" i="1"/>
  <c r="W225" i="3" s="1"/>
  <c r="Z225" i="3" s="1"/>
  <c r="W209" i="1"/>
  <c r="W209" i="3" s="1"/>
  <c r="W193" i="1"/>
  <c r="W193" i="3" s="1"/>
  <c r="Z193" i="3" s="1"/>
  <c r="W177" i="1"/>
  <c r="W177" i="3" s="1"/>
  <c r="W145" i="1"/>
  <c r="W145" i="3" s="1"/>
  <c r="Z145" i="3" s="1"/>
  <c r="W108" i="1"/>
  <c r="W108" i="3" s="1"/>
  <c r="Z108" i="3" s="1"/>
  <c r="W61" i="1"/>
  <c r="W61" i="3" s="1"/>
  <c r="Z61" i="3" s="1"/>
  <c r="W48" i="1"/>
  <c r="W48" i="3" s="1"/>
  <c r="W16" i="1"/>
  <c r="W16" i="3" s="1"/>
  <c r="Z16" i="3" s="1"/>
  <c r="X77" i="1"/>
  <c r="X77" i="3" s="1"/>
  <c r="X400" i="1"/>
  <c r="X400" i="3" s="1"/>
  <c r="X402" i="1"/>
  <c r="X402" i="3" s="1"/>
  <c r="X29" i="1"/>
  <c r="X29" i="3" s="1"/>
  <c r="AJ196" i="1"/>
  <c r="AJ196" i="3" s="1"/>
  <c r="AK196" i="3" s="1"/>
  <c r="AJ374" i="1"/>
  <c r="AJ374" i="3" s="1"/>
  <c r="AK374" i="3" s="1"/>
  <c r="AI66" i="1"/>
  <c r="AI66" i="3" s="1"/>
  <c r="AI130" i="1"/>
  <c r="AI130" i="3" s="1"/>
  <c r="AK130" i="3" s="1"/>
  <c r="AI194" i="1"/>
  <c r="AI194" i="3" s="1"/>
  <c r="AI258" i="1"/>
  <c r="AI258" i="3" s="1"/>
  <c r="AI322" i="1"/>
  <c r="AI322" i="3" s="1"/>
  <c r="AI386" i="1"/>
  <c r="AI386" i="3" s="1"/>
  <c r="AJ425" i="1"/>
  <c r="AJ425" i="3" s="1"/>
  <c r="AJ361" i="1"/>
  <c r="AJ361" i="3" s="1"/>
  <c r="AJ284" i="1"/>
  <c r="AJ284" i="3" s="1"/>
  <c r="AJ171" i="1"/>
  <c r="AJ171" i="3" s="1"/>
  <c r="AJ43" i="1"/>
  <c r="AJ43" i="3" s="1"/>
  <c r="AK43" i="3" s="1"/>
  <c r="AJ388" i="1"/>
  <c r="AJ388" i="3" s="1"/>
  <c r="AK388" i="3" s="1"/>
  <c r="AJ320" i="1"/>
  <c r="AJ320" i="3" s="1"/>
  <c r="AK320" i="3" s="1"/>
  <c r="AJ224" i="1"/>
  <c r="AJ224" i="3" s="1"/>
  <c r="AK224" i="3" s="1"/>
  <c r="AJ96" i="1"/>
  <c r="AJ96" i="3" s="1"/>
  <c r="AJ238" i="1"/>
  <c r="AJ238" i="3" s="1"/>
  <c r="AJ174" i="1"/>
  <c r="AJ174" i="3" s="1"/>
  <c r="AJ110" i="1"/>
  <c r="AJ110" i="3" s="1"/>
  <c r="AJ46" i="1"/>
  <c r="AJ46" i="3" s="1"/>
  <c r="AJ313" i="1"/>
  <c r="AJ313" i="3" s="1"/>
  <c r="AK313" i="3" s="1"/>
  <c r="AJ249" i="1"/>
  <c r="AJ249" i="3" s="1"/>
  <c r="AJ185" i="1"/>
  <c r="AJ185" i="3" s="1"/>
  <c r="AK185" i="3" s="1"/>
  <c r="AJ121" i="1"/>
  <c r="AJ121" i="3" s="1"/>
  <c r="AJ57" i="1"/>
  <c r="AJ57" i="3" s="1"/>
  <c r="AI44" i="1"/>
  <c r="AI44" i="3" s="1"/>
  <c r="AK44" i="3" s="1"/>
  <c r="AI35" i="1"/>
  <c r="AI35" i="3" s="1"/>
  <c r="AK35" i="3" s="1"/>
  <c r="AJ151" i="1"/>
  <c r="AJ151" i="3" s="1"/>
  <c r="AJ351" i="1"/>
  <c r="AJ351" i="3" s="1"/>
  <c r="AI58" i="1"/>
  <c r="AI58" i="3" s="1"/>
  <c r="AI123" i="1"/>
  <c r="AI123" i="3" s="1"/>
  <c r="AK123" i="3" s="1"/>
  <c r="AI187" i="1"/>
  <c r="AI187" i="3" s="1"/>
  <c r="AK187" i="3" s="1"/>
  <c r="AI251" i="1"/>
  <c r="AI251" i="3" s="1"/>
  <c r="AK251" i="3" s="1"/>
  <c r="AI315" i="1"/>
  <c r="AI315" i="3" s="1"/>
  <c r="AI379" i="1"/>
  <c r="AI379" i="3" s="1"/>
  <c r="AK379" i="3" s="1"/>
  <c r="AJ159" i="1"/>
  <c r="AJ159" i="3" s="1"/>
  <c r="AI189" i="1"/>
  <c r="AI189" i="3" s="1"/>
  <c r="AK189" i="3" s="1"/>
  <c r="AI336" i="1"/>
  <c r="AI336" i="3" s="1"/>
  <c r="AK336" i="3" s="1"/>
  <c r="AJ111" i="1"/>
  <c r="AJ111" i="3" s="1"/>
  <c r="AI161" i="1"/>
  <c r="AI161" i="3" s="1"/>
  <c r="AK161" i="3" s="1"/>
  <c r="AI321" i="1"/>
  <c r="AI321" i="3" s="1"/>
  <c r="AK321" i="3" s="1"/>
  <c r="AI220" i="1"/>
  <c r="AI220" i="3" s="1"/>
  <c r="AK220" i="3" s="1"/>
  <c r="AI156" i="1"/>
  <c r="AI156" i="3" s="1"/>
  <c r="AK156" i="3" s="1"/>
  <c r="AI92" i="1"/>
  <c r="AI92" i="3" s="1"/>
  <c r="AJ127" i="1"/>
  <c r="AJ127" i="3" s="1"/>
  <c r="AI197" i="1"/>
  <c r="AI197" i="3" s="1"/>
  <c r="AK197" i="3" s="1"/>
  <c r="AI340" i="1"/>
  <c r="AI340" i="3" s="1"/>
  <c r="AJ410" i="1"/>
  <c r="AJ410" i="3" s="1"/>
  <c r="AK410" i="3" s="1"/>
  <c r="AJ264" i="1"/>
  <c r="AJ264" i="3" s="1"/>
  <c r="AJ12" i="1"/>
  <c r="AJ12" i="3" s="1"/>
  <c r="AK12" i="3" s="1"/>
  <c r="AI169" i="1"/>
  <c r="AI169" i="3" s="1"/>
  <c r="AK169" i="3" s="1"/>
  <c r="AI325" i="1"/>
  <c r="AI325" i="3" s="1"/>
  <c r="AK325" i="3" s="1"/>
  <c r="AM37" i="1"/>
  <c r="AM37" i="3" s="1"/>
  <c r="AL292" i="1"/>
  <c r="AL292" i="3" s="1"/>
  <c r="AL145" i="1"/>
  <c r="AL145" i="3" s="1"/>
  <c r="AM390" i="1"/>
  <c r="AM390" i="3" s="1"/>
  <c r="AM5" i="1"/>
  <c r="AM5" i="3" s="1"/>
  <c r="AM95" i="1"/>
  <c r="AM95" i="3" s="1"/>
  <c r="AM173" i="1"/>
  <c r="AM173" i="3" s="1"/>
  <c r="AM348" i="1"/>
  <c r="AM348" i="3" s="1"/>
  <c r="AM163" i="1"/>
  <c r="AM163" i="3" s="1"/>
  <c r="AM383" i="1"/>
  <c r="AM383" i="3" s="1"/>
  <c r="AM225" i="1"/>
  <c r="AM225" i="3" s="1"/>
  <c r="AM194" i="1"/>
  <c r="AM194" i="3" s="1"/>
  <c r="AM66" i="1"/>
  <c r="AM66" i="3" s="1"/>
  <c r="AM280" i="1"/>
  <c r="AM280" i="3" s="1"/>
  <c r="AM152" i="1"/>
  <c r="AM152" i="3" s="1"/>
  <c r="AM24" i="1"/>
  <c r="AM24" i="3" s="1"/>
  <c r="AL320" i="1"/>
  <c r="AL320" i="3" s="1"/>
  <c r="AL162" i="1"/>
  <c r="AL162" i="3" s="1"/>
  <c r="AL283" i="1"/>
  <c r="AL283" i="3" s="1"/>
  <c r="AL386" i="1"/>
  <c r="AL386" i="3" s="1"/>
  <c r="AL89" i="1"/>
  <c r="AL89" i="3" s="1"/>
  <c r="AL42" i="1"/>
  <c r="AL42" i="3" s="1"/>
  <c r="J412" i="1"/>
  <c r="J412" i="3" s="1"/>
  <c r="L6" i="1"/>
  <c r="L6" i="3" s="1"/>
  <c r="L11" i="1"/>
  <c r="L11" i="3" s="1"/>
  <c r="L19" i="1"/>
  <c r="L19" i="3" s="1"/>
  <c r="L27" i="1"/>
  <c r="L27" i="3" s="1"/>
  <c r="L35" i="1"/>
  <c r="L35" i="3" s="1"/>
  <c r="L43" i="1"/>
  <c r="L43" i="3" s="1"/>
  <c r="L51" i="1"/>
  <c r="L51" i="3" s="1"/>
  <c r="L59" i="1"/>
  <c r="L59" i="3" s="1"/>
  <c r="L67" i="1"/>
  <c r="L67" i="3" s="1"/>
  <c r="L75" i="1"/>
  <c r="L75" i="3" s="1"/>
  <c r="L83" i="1"/>
  <c r="L83" i="3" s="1"/>
  <c r="L13" i="1"/>
  <c r="L13" i="3" s="1"/>
  <c r="L24" i="1"/>
  <c r="L24" i="3" s="1"/>
  <c r="L34" i="1"/>
  <c r="L34" i="3" s="1"/>
  <c r="L45" i="1"/>
  <c r="L45" i="3" s="1"/>
  <c r="L56" i="1"/>
  <c r="L56" i="3" s="1"/>
  <c r="L66" i="1"/>
  <c r="L66" i="3" s="1"/>
  <c r="L77" i="1"/>
  <c r="L77" i="3" s="1"/>
  <c r="L87" i="1"/>
  <c r="L87" i="3" s="1"/>
  <c r="L17" i="1"/>
  <c r="L17" i="3" s="1"/>
  <c r="L28" i="1"/>
  <c r="L28" i="3" s="1"/>
  <c r="L38" i="1"/>
  <c r="L38" i="3" s="1"/>
  <c r="L49" i="1"/>
  <c r="L49" i="3" s="1"/>
  <c r="L60" i="1"/>
  <c r="L60" i="3" s="1"/>
  <c r="L70" i="1"/>
  <c r="L70" i="3" s="1"/>
  <c r="L81" i="1"/>
  <c r="L81" i="3" s="1"/>
  <c r="L90" i="1"/>
  <c r="L90" i="3" s="1"/>
  <c r="L98" i="1"/>
  <c r="L98" i="3" s="1"/>
  <c r="L106" i="1"/>
  <c r="L106" i="3" s="1"/>
  <c r="L114" i="1"/>
  <c r="L114" i="3" s="1"/>
  <c r="L122" i="1"/>
  <c r="L122" i="3" s="1"/>
  <c r="L130" i="1"/>
  <c r="L130" i="3" s="1"/>
  <c r="L138" i="1"/>
  <c r="L138" i="3" s="1"/>
  <c r="L146" i="1"/>
  <c r="L146" i="3" s="1"/>
  <c r="L154" i="1"/>
  <c r="L154" i="3" s="1"/>
  <c r="L162" i="1"/>
  <c r="L162" i="3" s="1"/>
  <c r="L170" i="1"/>
  <c r="L170" i="3" s="1"/>
  <c r="L178" i="1"/>
  <c r="L178" i="3" s="1"/>
  <c r="L186" i="1"/>
  <c r="L186" i="3" s="1"/>
  <c r="L194" i="1"/>
  <c r="L194" i="3" s="1"/>
  <c r="L21" i="1"/>
  <c r="L21" i="3" s="1"/>
  <c r="L42" i="1"/>
  <c r="L42" i="3" s="1"/>
  <c r="L64" i="1"/>
  <c r="L64" i="3" s="1"/>
  <c r="L85" i="1"/>
  <c r="L85" i="3" s="1"/>
  <c r="L97" i="1"/>
  <c r="L97" i="3" s="1"/>
  <c r="L108" i="1"/>
  <c r="L108" i="3" s="1"/>
  <c r="L119" i="1"/>
  <c r="L119" i="3" s="1"/>
  <c r="L129" i="1"/>
  <c r="L129" i="3" s="1"/>
  <c r="L140" i="1"/>
  <c r="L140" i="3" s="1"/>
  <c r="L151" i="1"/>
  <c r="L151" i="3" s="1"/>
  <c r="L161" i="1"/>
  <c r="L161" i="3" s="1"/>
  <c r="L172" i="1"/>
  <c r="L172" i="3" s="1"/>
  <c r="L183" i="1"/>
  <c r="L183" i="3" s="1"/>
  <c r="L193" i="1"/>
  <c r="L193" i="3" s="1"/>
  <c r="L202" i="1"/>
  <c r="L202" i="3" s="1"/>
  <c r="L210" i="1"/>
  <c r="L210" i="3" s="1"/>
  <c r="L218" i="1"/>
  <c r="L218" i="3" s="1"/>
  <c r="L226" i="1"/>
  <c r="L226" i="3" s="1"/>
  <c r="L234" i="1"/>
  <c r="L234" i="3" s="1"/>
  <c r="L242" i="1"/>
  <c r="L242" i="3" s="1"/>
  <c r="L250" i="1"/>
  <c r="L250" i="3" s="1"/>
  <c r="L258" i="1"/>
  <c r="L258" i="3" s="1"/>
  <c r="L266" i="1"/>
  <c r="L266" i="3" s="1"/>
  <c r="L274" i="1"/>
  <c r="L274" i="3" s="1"/>
  <c r="L282" i="1"/>
  <c r="L282" i="3" s="1"/>
  <c r="L290" i="1"/>
  <c r="L290" i="3" s="1"/>
  <c r="L298" i="1"/>
  <c r="L298" i="3" s="1"/>
  <c r="L306" i="1"/>
  <c r="L306" i="3" s="1"/>
  <c r="L314" i="1"/>
  <c r="L314" i="3" s="1"/>
  <c r="L322" i="1"/>
  <c r="L322" i="3" s="1"/>
  <c r="L330" i="1"/>
  <c r="L330" i="3" s="1"/>
  <c r="L338" i="1"/>
  <c r="L338" i="3" s="1"/>
  <c r="L346" i="1"/>
  <c r="L346" i="3" s="1"/>
  <c r="H49" i="1"/>
  <c r="H49" i="3" s="1"/>
  <c r="H414" i="1"/>
  <c r="H414" i="3" s="1"/>
  <c r="H161" i="1"/>
  <c r="H161" i="3" s="1"/>
  <c r="G414" i="1"/>
  <c r="G414" i="3" s="1"/>
  <c r="G411" i="1"/>
  <c r="G411" i="3" s="1"/>
  <c r="G7" i="1"/>
  <c r="G7" i="3" s="1"/>
  <c r="G71" i="1"/>
  <c r="G71" i="3" s="1"/>
  <c r="G135" i="1"/>
  <c r="G135" i="3" s="1"/>
  <c r="G199" i="1"/>
  <c r="G199" i="3" s="1"/>
  <c r="G263" i="1"/>
  <c r="G263" i="3" s="1"/>
  <c r="G343" i="1"/>
  <c r="G343" i="3" s="1"/>
  <c r="AQ282" i="1"/>
  <c r="AQ432" i="1"/>
  <c r="AQ194" i="1"/>
  <c r="AQ267" i="1"/>
  <c r="AQ193" i="1"/>
  <c r="AQ130" i="1"/>
  <c r="AQ125" i="1"/>
  <c r="AQ69" i="1"/>
  <c r="AQ13" i="1"/>
  <c r="AQ248" i="1"/>
  <c r="AQ336" i="1"/>
  <c r="AQ389" i="1"/>
  <c r="AQ370" i="1"/>
  <c r="AQ249" i="1"/>
  <c r="AQ358" i="1"/>
  <c r="AQ246" i="1"/>
  <c r="AQ353" i="1"/>
  <c r="AQ286" i="1"/>
  <c r="AQ241" i="1"/>
  <c r="AQ338" i="1"/>
  <c r="AQ329" i="1"/>
  <c r="AQ291" i="1"/>
  <c r="AQ280" i="1"/>
  <c r="AQ270" i="1"/>
  <c r="AQ169" i="1"/>
  <c r="AQ321" i="1"/>
  <c r="AQ323" i="1"/>
  <c r="AQ319" i="1"/>
  <c r="AQ243" i="1"/>
  <c r="AQ316" i="1"/>
  <c r="AQ314" i="1"/>
  <c r="AQ312" i="1"/>
  <c r="AQ310" i="1"/>
  <c r="AQ306" i="1"/>
  <c r="AQ303" i="1"/>
  <c r="AQ301" i="1"/>
  <c r="AQ299" i="1"/>
  <c r="AQ297" i="1"/>
  <c r="AQ295" i="1"/>
  <c r="AQ293" i="1"/>
  <c r="AQ289" i="1"/>
  <c r="AQ281" i="1"/>
  <c r="AQ277" i="1"/>
  <c r="AQ202" i="1"/>
  <c r="AQ200" i="1"/>
  <c r="AQ192" i="1"/>
  <c r="AQ161" i="1"/>
  <c r="AQ190" i="1"/>
  <c r="AQ237" i="1"/>
  <c r="AQ273" i="1"/>
  <c r="AQ232" i="1"/>
  <c r="AQ180" i="1"/>
  <c r="AQ102" i="1"/>
  <c r="AQ173" i="1"/>
  <c r="AQ120" i="1"/>
  <c r="AQ139" i="1"/>
  <c r="AQ114" i="1"/>
  <c r="AQ107" i="1"/>
  <c r="AQ62" i="1"/>
  <c r="AQ76" i="1"/>
  <c r="AQ78" i="1"/>
  <c r="AQ81" i="1"/>
  <c r="AQ47" i="1"/>
  <c r="AQ36" i="1"/>
  <c r="AQ64" i="1"/>
  <c r="AQ53" i="1"/>
  <c r="AQ20" i="1"/>
  <c r="AQ15" i="1"/>
  <c r="AQ11" i="1"/>
  <c r="AQ23" i="1"/>
  <c r="AQ30" i="1"/>
  <c r="AQ164" i="1"/>
  <c r="AQ79" i="1"/>
  <c r="AR214" i="1"/>
  <c r="AR214" i="3" s="1"/>
  <c r="I226" i="1"/>
  <c r="I226" i="3" s="1"/>
  <c r="I331" i="1"/>
  <c r="I331" i="3" s="1"/>
  <c r="I33" i="1"/>
  <c r="I33" i="3" s="1"/>
  <c r="I120" i="1"/>
  <c r="I120" i="3" s="1"/>
  <c r="I390" i="1"/>
  <c r="I390" i="3" s="1"/>
  <c r="I102" i="1"/>
  <c r="I102" i="3" s="1"/>
  <c r="I83" i="1"/>
  <c r="I83" i="3" s="1"/>
  <c r="I279" i="1"/>
  <c r="I279" i="3" s="1"/>
  <c r="I289" i="1"/>
  <c r="I289" i="3" s="1"/>
  <c r="I347" i="1"/>
  <c r="I347" i="3" s="1"/>
  <c r="I238" i="1"/>
  <c r="I238" i="3" s="1"/>
  <c r="I339" i="1"/>
  <c r="I339" i="3" s="1"/>
  <c r="I354" i="1"/>
  <c r="I354" i="3" s="1"/>
  <c r="I98" i="1"/>
  <c r="I98" i="3" s="1"/>
  <c r="I376" i="1"/>
  <c r="I376" i="3" s="1"/>
  <c r="F188" i="1"/>
  <c r="F188" i="3" s="1"/>
  <c r="I161" i="1"/>
  <c r="I161" i="3" s="1"/>
  <c r="AR75" i="1"/>
  <c r="AR75" i="3" s="1"/>
  <c r="I123" i="1"/>
  <c r="I123" i="3" s="1"/>
  <c r="I342" i="1"/>
  <c r="I342" i="3" s="1"/>
  <c r="I366" i="1"/>
  <c r="I366" i="3" s="1"/>
  <c r="I110" i="1"/>
  <c r="I110" i="3" s="1"/>
  <c r="I134" i="1"/>
  <c r="I134" i="3" s="1"/>
  <c r="I211" i="1"/>
  <c r="I211" i="3" s="1"/>
  <c r="I418" i="1"/>
  <c r="I418" i="3" s="1"/>
  <c r="I290" i="1"/>
  <c r="I290" i="3" s="1"/>
  <c r="I162" i="1"/>
  <c r="I162" i="3" s="1"/>
  <c r="I407" i="1"/>
  <c r="I407" i="3" s="1"/>
  <c r="I151" i="1"/>
  <c r="I151" i="3" s="1"/>
  <c r="I248" i="1"/>
  <c r="I248" i="3" s="1"/>
  <c r="I417" i="1"/>
  <c r="I417" i="3" s="1"/>
  <c r="F386" i="1"/>
  <c r="F386" i="3" s="1"/>
  <c r="F257" i="1"/>
  <c r="F257" i="3" s="1"/>
  <c r="I97" i="1"/>
  <c r="I97" i="3" s="1"/>
  <c r="I225" i="1"/>
  <c r="I225" i="3" s="1"/>
  <c r="I353" i="1"/>
  <c r="I353" i="3" s="1"/>
  <c r="I56" i="1"/>
  <c r="I56" i="3" s="1"/>
  <c r="I184" i="1"/>
  <c r="I184" i="3" s="1"/>
  <c r="I312" i="1"/>
  <c r="I312" i="3" s="1"/>
  <c r="I22" i="1"/>
  <c r="I22" i="3" s="1"/>
  <c r="I215" i="1"/>
  <c r="I215" i="3" s="1"/>
  <c r="I343" i="1"/>
  <c r="I343" i="3" s="1"/>
  <c r="I50" i="1"/>
  <c r="I50" i="3" s="1"/>
  <c r="I130" i="1"/>
  <c r="I130" i="3" s="1"/>
  <c r="I194" i="1"/>
  <c r="I194" i="3" s="1"/>
  <c r="I258" i="1"/>
  <c r="I258" i="3" s="1"/>
  <c r="I322" i="1"/>
  <c r="I322" i="3" s="1"/>
  <c r="I386" i="1"/>
  <c r="I386" i="3" s="1"/>
  <c r="I16" i="1"/>
  <c r="I16" i="3" s="1"/>
  <c r="I147" i="1"/>
  <c r="I147" i="3" s="1"/>
  <c r="I275" i="1"/>
  <c r="I275" i="3" s="1"/>
  <c r="I403" i="1"/>
  <c r="I403" i="3" s="1"/>
  <c r="I262" i="1"/>
  <c r="I262" i="3" s="1"/>
  <c r="I46" i="1"/>
  <c r="I46" i="3" s="1"/>
  <c r="I174" i="1"/>
  <c r="I174" i="3" s="1"/>
  <c r="I302" i="1"/>
  <c r="I302" i="3" s="1"/>
  <c r="I430" i="1"/>
  <c r="I430" i="3" s="1"/>
  <c r="I214" i="1"/>
  <c r="I214" i="3" s="1"/>
  <c r="I91" i="1"/>
  <c r="I91" i="3" s="1"/>
  <c r="I235" i="1"/>
  <c r="I235" i="3" s="1"/>
  <c r="I75" i="1"/>
  <c r="I75" i="3" s="1"/>
  <c r="I187" i="1"/>
  <c r="I187" i="3" s="1"/>
  <c r="AR319" i="1"/>
  <c r="AR319" i="3" s="1"/>
  <c r="F254" i="1"/>
  <c r="F254" i="3" s="1"/>
  <c r="F335" i="1"/>
  <c r="F335" i="3" s="1"/>
  <c r="F392" i="1"/>
  <c r="F392" i="3" s="1"/>
  <c r="I17" i="1"/>
  <c r="I17" i="3" s="1"/>
  <c r="I65" i="1"/>
  <c r="I65" i="3" s="1"/>
  <c r="I129" i="1"/>
  <c r="I129" i="3" s="1"/>
  <c r="I193" i="1"/>
  <c r="I193" i="3" s="1"/>
  <c r="I257" i="1"/>
  <c r="I257" i="3" s="1"/>
  <c r="I321" i="1"/>
  <c r="I321" i="3" s="1"/>
  <c r="I385" i="1"/>
  <c r="I385" i="3" s="1"/>
  <c r="I23" i="1"/>
  <c r="I23" i="3" s="1"/>
  <c r="I88" i="1"/>
  <c r="I88" i="3" s="1"/>
  <c r="I152" i="1"/>
  <c r="I152" i="3" s="1"/>
  <c r="I216" i="1"/>
  <c r="I216" i="3" s="1"/>
  <c r="I280" i="1"/>
  <c r="I280" i="3" s="1"/>
  <c r="I344" i="1"/>
  <c r="I344" i="3" s="1"/>
  <c r="I408" i="1"/>
  <c r="I408" i="3" s="1"/>
  <c r="I87" i="1"/>
  <c r="I87" i="3" s="1"/>
  <c r="I183" i="1"/>
  <c r="I183" i="3" s="1"/>
  <c r="I247" i="1"/>
  <c r="I247" i="3" s="1"/>
  <c r="I311" i="1"/>
  <c r="I311" i="3" s="1"/>
  <c r="I375" i="1"/>
  <c r="I375" i="3" s="1"/>
  <c r="I15" i="1"/>
  <c r="I15" i="3" s="1"/>
  <c r="I82" i="1"/>
  <c r="I82" i="3" s="1"/>
  <c r="I114" i="1"/>
  <c r="I114" i="3" s="1"/>
  <c r="I146" i="1"/>
  <c r="I146" i="3" s="1"/>
  <c r="I178" i="1"/>
  <c r="I178" i="3" s="1"/>
  <c r="I210" i="1"/>
  <c r="I210" i="3" s="1"/>
  <c r="I242" i="1"/>
  <c r="I242" i="3" s="1"/>
  <c r="I274" i="1"/>
  <c r="I274" i="3" s="1"/>
  <c r="I306" i="1"/>
  <c r="I306" i="3" s="1"/>
  <c r="I338" i="1"/>
  <c r="I338" i="3" s="1"/>
  <c r="I370" i="1"/>
  <c r="I370" i="3" s="1"/>
  <c r="I402" i="1"/>
  <c r="I402" i="3" s="1"/>
  <c r="I434" i="1"/>
  <c r="I434" i="3" s="1"/>
  <c r="I51" i="1"/>
  <c r="I51" i="3" s="1"/>
  <c r="I115" i="1"/>
  <c r="I115" i="3" s="1"/>
  <c r="I179" i="1"/>
  <c r="I179" i="3" s="1"/>
  <c r="I243" i="1"/>
  <c r="I243" i="3" s="1"/>
  <c r="I307" i="1"/>
  <c r="I307" i="3" s="1"/>
  <c r="I371" i="1"/>
  <c r="I371" i="3" s="1"/>
  <c r="I38" i="1"/>
  <c r="I38" i="3" s="1"/>
  <c r="I182" i="1"/>
  <c r="I182" i="3" s="1"/>
  <c r="I326" i="1"/>
  <c r="I326" i="3" s="1"/>
  <c r="I10" i="1"/>
  <c r="I10" i="3" s="1"/>
  <c r="I78" i="1"/>
  <c r="I78" i="3" s="1"/>
  <c r="I142" i="1"/>
  <c r="I142" i="3" s="1"/>
  <c r="I206" i="1"/>
  <c r="I206" i="3" s="1"/>
  <c r="I270" i="1"/>
  <c r="I270" i="3" s="1"/>
  <c r="I334" i="1"/>
  <c r="I334" i="3" s="1"/>
  <c r="I398" i="1"/>
  <c r="I398" i="3" s="1"/>
  <c r="I54" i="1"/>
  <c r="I54" i="3" s="1"/>
  <c r="I150" i="1"/>
  <c r="I150" i="3" s="1"/>
  <c r="I278" i="1"/>
  <c r="I278" i="3" s="1"/>
  <c r="I406" i="1"/>
  <c r="I406" i="3" s="1"/>
  <c r="I219" i="1"/>
  <c r="I219" i="3" s="1"/>
  <c r="I43" i="1"/>
  <c r="I43" i="3" s="1"/>
  <c r="I427" i="1"/>
  <c r="I427" i="3" s="1"/>
  <c r="I379" i="1"/>
  <c r="I379" i="3" s="1"/>
  <c r="I203" i="1"/>
  <c r="I203" i="3" s="1"/>
  <c r="I107" i="1"/>
  <c r="I107" i="3" s="1"/>
  <c r="AQ426" i="1"/>
  <c r="AQ420" i="1"/>
  <c r="AQ416" i="1"/>
  <c r="AQ412" i="1"/>
  <c r="AQ408" i="1"/>
  <c r="AQ404" i="1"/>
  <c r="AQ400" i="1"/>
  <c r="AQ396" i="1"/>
  <c r="AQ392" i="1"/>
  <c r="AQ388" i="1"/>
  <c r="AQ385" i="1"/>
  <c r="AQ381" i="1"/>
  <c r="AQ377" i="1"/>
  <c r="AQ373" i="1"/>
  <c r="AQ369" i="1"/>
  <c r="AQ367" i="1"/>
  <c r="AQ363" i="1"/>
  <c r="AQ250" i="1"/>
  <c r="AQ18" i="1"/>
  <c r="AQ356" i="1"/>
  <c r="AQ351" i="1"/>
  <c r="AQ333" i="1"/>
  <c r="AQ288" i="1"/>
  <c r="AQ284" i="1"/>
  <c r="AQ290" i="1"/>
  <c r="AQ234" i="1"/>
  <c r="AQ244" i="1"/>
  <c r="AQ242" i="1"/>
  <c r="AQ317" i="1"/>
  <c r="AQ315" i="1"/>
  <c r="AQ313" i="1"/>
  <c r="AQ311" i="1"/>
  <c r="AQ309" i="1"/>
  <c r="AQ307" i="1"/>
  <c r="AQ304" i="1"/>
  <c r="AQ302" i="1"/>
  <c r="AQ298" i="1"/>
  <c r="AQ296" i="1"/>
  <c r="AQ294" i="1"/>
  <c r="AQ285" i="1"/>
  <c r="AQ271" i="1"/>
  <c r="AQ264" i="1"/>
  <c r="AQ261" i="1"/>
  <c r="AQ223" i="1"/>
  <c r="AQ221" i="1"/>
  <c r="AQ220" i="1"/>
  <c r="AQ217" i="1"/>
  <c r="AQ208" i="1"/>
  <c r="AQ203" i="1"/>
  <c r="AQ189" i="1"/>
  <c r="AQ196" i="1"/>
  <c r="AQ153" i="1"/>
  <c r="AQ176" i="1"/>
  <c r="AQ168" i="1"/>
  <c r="AQ166" i="1"/>
  <c r="AQ199" i="1"/>
  <c r="AQ279" i="1"/>
  <c r="AQ272" i="1"/>
  <c r="AQ156" i="1"/>
  <c r="AQ421" i="1"/>
  <c r="AQ184" i="1"/>
  <c r="AQ134" i="1"/>
  <c r="AQ141" i="1"/>
  <c r="AQ83" i="1"/>
  <c r="AQ17" i="1"/>
  <c r="AQ70" i="1"/>
  <c r="AQ46" i="1"/>
  <c r="AR339" i="1"/>
  <c r="AR339" i="3" s="1"/>
  <c r="AR222" i="1"/>
  <c r="AR222" i="3" s="1"/>
  <c r="AR52" i="1"/>
  <c r="AR52" i="3" s="1"/>
  <c r="F185" i="1"/>
  <c r="F185" i="3" s="1"/>
  <c r="F219" i="1"/>
  <c r="F219" i="3" s="1"/>
  <c r="F151" i="1"/>
  <c r="F151" i="3" s="1"/>
  <c r="F155" i="1"/>
  <c r="F155" i="3" s="1"/>
  <c r="F20" i="1"/>
  <c r="F20" i="3" s="1"/>
  <c r="F307" i="1"/>
  <c r="F307" i="3" s="1"/>
  <c r="F415" i="1"/>
  <c r="F415" i="3" s="1"/>
  <c r="I14" i="1"/>
  <c r="I14" i="3" s="1"/>
  <c r="I49" i="1"/>
  <c r="I49" i="3" s="1"/>
  <c r="I81" i="1"/>
  <c r="I81" i="3" s="1"/>
  <c r="I113" i="1"/>
  <c r="I113" i="3" s="1"/>
  <c r="I145" i="1"/>
  <c r="I145" i="3" s="1"/>
  <c r="I177" i="1"/>
  <c r="I177" i="3" s="1"/>
  <c r="I209" i="1"/>
  <c r="I209" i="3" s="1"/>
  <c r="I241" i="1"/>
  <c r="I241" i="3" s="1"/>
  <c r="I273" i="1"/>
  <c r="I273" i="3" s="1"/>
  <c r="I305" i="1"/>
  <c r="I305" i="3" s="1"/>
  <c r="I337" i="1"/>
  <c r="I337" i="3" s="1"/>
  <c r="I369" i="1"/>
  <c r="I369" i="3" s="1"/>
  <c r="I401" i="1"/>
  <c r="I401" i="3" s="1"/>
  <c r="I433" i="1"/>
  <c r="I433" i="3" s="1"/>
  <c r="I40" i="1"/>
  <c r="I40" i="3" s="1"/>
  <c r="I72" i="1"/>
  <c r="I72" i="3" s="1"/>
  <c r="I104" i="1"/>
  <c r="I104" i="3" s="1"/>
  <c r="I136" i="1"/>
  <c r="I136" i="3" s="1"/>
  <c r="I168" i="1"/>
  <c r="I168" i="3" s="1"/>
  <c r="I200" i="1"/>
  <c r="I200" i="3" s="1"/>
  <c r="I232" i="1"/>
  <c r="I232" i="3" s="1"/>
  <c r="I264" i="1"/>
  <c r="I264" i="3" s="1"/>
  <c r="I296" i="1"/>
  <c r="I296" i="3" s="1"/>
  <c r="I328" i="1"/>
  <c r="I328" i="3" s="1"/>
  <c r="I360" i="1"/>
  <c r="I360" i="3" s="1"/>
  <c r="I392" i="1"/>
  <c r="I392" i="3" s="1"/>
  <c r="I424" i="1"/>
  <c r="I424" i="3" s="1"/>
  <c r="I55" i="1"/>
  <c r="I55" i="3" s="1"/>
  <c r="I119" i="1"/>
  <c r="I119" i="3" s="1"/>
  <c r="I167" i="1"/>
  <c r="I167" i="3" s="1"/>
  <c r="I199" i="1"/>
  <c r="I199" i="3" s="1"/>
  <c r="I231" i="1"/>
  <c r="I231" i="3" s="1"/>
  <c r="I263" i="1"/>
  <c r="I263" i="3" s="1"/>
  <c r="I295" i="1"/>
  <c r="I295" i="3" s="1"/>
  <c r="I327" i="1"/>
  <c r="I327" i="3" s="1"/>
  <c r="I359" i="1"/>
  <c r="I359" i="3" s="1"/>
  <c r="I391" i="1"/>
  <c r="I391" i="3" s="1"/>
  <c r="I423" i="1"/>
  <c r="I423" i="3" s="1"/>
  <c r="I34" i="1"/>
  <c r="I34" i="3" s="1"/>
  <c r="I66" i="1"/>
  <c r="I66" i="3" s="1"/>
  <c r="AS126" i="1"/>
  <c r="AS126" i="3" s="1"/>
  <c r="AS272" i="1"/>
  <c r="AS272" i="3" s="1"/>
  <c r="AQ374" i="1"/>
  <c r="AQ368" i="1"/>
  <c r="AQ364" i="1"/>
  <c r="AQ72" i="1"/>
  <c r="AQ265" i="1"/>
  <c r="AQ262" i="1"/>
  <c r="AQ259" i="1"/>
  <c r="AQ229" i="1"/>
  <c r="AQ213" i="1"/>
  <c r="AQ216" i="1"/>
  <c r="AQ222" i="1"/>
  <c r="AQ211" i="1"/>
  <c r="AQ187" i="1"/>
  <c r="AQ151" i="1"/>
  <c r="AR396" i="1"/>
  <c r="AR396" i="3" s="1"/>
  <c r="AR405" i="1"/>
  <c r="AR405" i="3" s="1"/>
  <c r="AR178" i="1"/>
  <c r="AR178" i="3" s="1"/>
  <c r="AR283" i="1"/>
  <c r="AR283" i="3" s="1"/>
  <c r="AR103" i="1"/>
  <c r="AR103" i="3" s="1"/>
  <c r="AR112" i="1"/>
  <c r="AR112" i="3" s="1"/>
  <c r="AR6" i="1"/>
  <c r="AR6" i="3" s="1"/>
  <c r="F343" i="1"/>
  <c r="F343" i="3" s="1"/>
  <c r="F67" i="1"/>
  <c r="F67" i="3" s="1"/>
  <c r="F76" i="1"/>
  <c r="F76" i="3" s="1"/>
  <c r="F248" i="1"/>
  <c r="F248" i="3" s="1"/>
  <c r="F83" i="1"/>
  <c r="F83" i="3" s="1"/>
  <c r="F337" i="1"/>
  <c r="F337" i="3" s="1"/>
  <c r="F409" i="1"/>
  <c r="F409" i="3" s="1"/>
  <c r="F249" i="1"/>
  <c r="F249" i="3" s="1"/>
  <c r="F23" i="1"/>
  <c r="F23" i="3" s="1"/>
  <c r="F304" i="1"/>
  <c r="F304" i="3" s="1"/>
  <c r="F16" i="1"/>
  <c r="F16" i="3" s="1"/>
  <c r="F126" i="1"/>
  <c r="F126" i="3" s="1"/>
  <c r="F57" i="1"/>
  <c r="F57" i="3" s="1"/>
  <c r="AS148" i="1"/>
  <c r="AS148" i="3" s="1"/>
  <c r="AS56" i="1"/>
  <c r="AS56" i="3" s="1"/>
  <c r="AS317" i="1"/>
  <c r="AS317" i="3" s="1"/>
  <c r="AR286" i="1"/>
  <c r="AR286" i="3" s="1"/>
  <c r="AR363" i="1"/>
  <c r="AR363" i="3" s="1"/>
  <c r="AR98" i="1"/>
  <c r="AR98" i="3" s="1"/>
  <c r="AR374" i="1"/>
  <c r="AR374" i="3" s="1"/>
  <c r="AR347" i="1"/>
  <c r="AR347" i="3" s="1"/>
  <c r="AR336" i="1"/>
  <c r="AR336" i="3" s="1"/>
  <c r="AR306" i="1"/>
  <c r="AR306" i="3" s="1"/>
  <c r="AR281" i="1"/>
  <c r="AR281" i="3" s="1"/>
  <c r="AR194" i="1"/>
  <c r="AR194" i="3" s="1"/>
  <c r="AR237" i="1"/>
  <c r="AR237" i="3" s="1"/>
  <c r="AR421" i="1"/>
  <c r="AR421" i="3" s="1"/>
  <c r="AR78" i="1"/>
  <c r="AR78" i="3" s="1"/>
  <c r="AR69" i="1"/>
  <c r="AR69" i="3" s="1"/>
  <c r="AR20" i="1"/>
  <c r="AR20" i="3" s="1"/>
  <c r="AE30" i="1"/>
  <c r="AE30" i="3" s="1"/>
  <c r="F9" i="1"/>
  <c r="F9" i="3" s="1"/>
  <c r="F41" i="1"/>
  <c r="F41" i="3" s="1"/>
  <c r="F73" i="1"/>
  <c r="F73" i="3" s="1"/>
  <c r="F105" i="1"/>
  <c r="F105" i="3" s="1"/>
  <c r="F137" i="1"/>
  <c r="F137" i="3" s="1"/>
  <c r="F169" i="1"/>
  <c r="F169" i="3" s="1"/>
  <c r="F14" i="1"/>
  <c r="F14" i="3" s="1"/>
  <c r="F46" i="1"/>
  <c r="F46" i="3" s="1"/>
  <c r="F78" i="1"/>
  <c r="F78" i="3" s="1"/>
  <c r="F110" i="1"/>
  <c r="F110" i="3" s="1"/>
  <c r="F142" i="1"/>
  <c r="F142" i="3" s="1"/>
  <c r="F174" i="1"/>
  <c r="F174" i="3" s="1"/>
  <c r="F206" i="1"/>
  <c r="F206" i="3" s="1"/>
  <c r="F238" i="1"/>
  <c r="F238" i="3" s="1"/>
  <c r="F270" i="1"/>
  <c r="F270" i="3" s="1"/>
  <c r="F302" i="1"/>
  <c r="F302" i="3" s="1"/>
  <c r="F334" i="1"/>
  <c r="F334" i="3" s="1"/>
  <c r="F366" i="1"/>
  <c r="F366" i="3" s="1"/>
  <c r="F48" i="1"/>
  <c r="F48" i="3" s="1"/>
  <c r="F112" i="1"/>
  <c r="F112" i="3" s="1"/>
  <c r="F176" i="1"/>
  <c r="F176" i="3" s="1"/>
  <c r="F208" i="1"/>
  <c r="F208" i="3" s="1"/>
  <c r="F229" i="1"/>
  <c r="F229" i="3" s="1"/>
  <c r="F251" i="1"/>
  <c r="F251" i="3" s="1"/>
  <c r="F272" i="1"/>
  <c r="F272" i="3" s="1"/>
  <c r="F293" i="1"/>
  <c r="F293" i="3" s="1"/>
  <c r="F315" i="1"/>
  <c r="F315" i="3" s="1"/>
  <c r="F336" i="1"/>
  <c r="F336" i="3" s="1"/>
  <c r="F357" i="1"/>
  <c r="F357" i="3" s="1"/>
  <c r="F378" i="1"/>
  <c r="F378" i="3" s="1"/>
  <c r="F394" i="1"/>
  <c r="F394" i="3" s="1"/>
  <c r="F410" i="1"/>
  <c r="F410" i="3" s="1"/>
  <c r="F426" i="1"/>
  <c r="F426" i="3" s="1"/>
  <c r="F7" i="1"/>
  <c r="F7" i="3" s="1"/>
  <c r="F39" i="1"/>
  <c r="F39" i="3" s="1"/>
  <c r="F71" i="1"/>
  <c r="F71" i="3" s="1"/>
  <c r="F103" i="1"/>
  <c r="F103" i="3" s="1"/>
  <c r="F135" i="1"/>
  <c r="F135" i="3" s="1"/>
  <c r="F167" i="1"/>
  <c r="F167" i="3" s="1"/>
  <c r="F196" i="1"/>
  <c r="F196" i="3" s="1"/>
  <c r="F217" i="1"/>
  <c r="F217" i="3" s="1"/>
  <c r="F239" i="1"/>
  <c r="F239" i="3" s="1"/>
  <c r="F260" i="1"/>
  <c r="F260" i="3" s="1"/>
  <c r="F281" i="1"/>
  <c r="F281" i="3" s="1"/>
  <c r="F303" i="1"/>
  <c r="F303" i="3" s="1"/>
  <c r="F324" i="1"/>
  <c r="F324" i="3" s="1"/>
  <c r="F345" i="1"/>
  <c r="F345" i="3" s="1"/>
  <c r="F367" i="1"/>
  <c r="F367" i="3" s="1"/>
  <c r="F385" i="1"/>
  <c r="F385" i="3" s="1"/>
  <c r="F401" i="1"/>
  <c r="F401" i="3" s="1"/>
  <c r="F417" i="1"/>
  <c r="F417" i="3" s="1"/>
  <c r="F433" i="1"/>
  <c r="F433" i="3" s="1"/>
  <c r="F59" i="1"/>
  <c r="F59" i="3" s="1"/>
  <c r="F123" i="1"/>
  <c r="F123" i="3" s="1"/>
  <c r="F187" i="1"/>
  <c r="F187" i="3" s="1"/>
  <c r="F231" i="1"/>
  <c r="F231" i="3" s="1"/>
  <c r="F273" i="1"/>
  <c r="F273" i="3" s="1"/>
  <c r="F316" i="1"/>
  <c r="F316" i="3" s="1"/>
  <c r="F359" i="1"/>
  <c r="F359" i="3" s="1"/>
  <c r="F395" i="1"/>
  <c r="F395" i="3" s="1"/>
  <c r="F427" i="1"/>
  <c r="F427" i="3" s="1"/>
  <c r="F124" i="1"/>
  <c r="F124" i="3" s="1"/>
  <c r="F221" i="1"/>
  <c r="F221" i="3" s="1"/>
  <c r="F296" i="1"/>
  <c r="F296" i="3" s="1"/>
  <c r="F380" i="1"/>
  <c r="F380" i="3" s="1"/>
  <c r="F19" i="1"/>
  <c r="F19" i="3" s="1"/>
  <c r="F147" i="1"/>
  <c r="F147" i="3" s="1"/>
  <c r="F247" i="1"/>
  <c r="F247" i="3" s="1"/>
  <c r="F332" i="1"/>
  <c r="F332" i="3" s="1"/>
  <c r="F407" i="1"/>
  <c r="F407" i="3" s="1"/>
  <c r="F52" i="1"/>
  <c r="F52" i="3" s="1"/>
  <c r="F116" i="1"/>
  <c r="F116" i="3" s="1"/>
  <c r="F180" i="1"/>
  <c r="F180" i="3" s="1"/>
  <c r="F227" i="1"/>
  <c r="F227" i="3" s="1"/>
  <c r="F269" i="1"/>
  <c r="F269" i="3" s="1"/>
  <c r="F312" i="1"/>
  <c r="F312" i="3" s="1"/>
  <c r="F355" i="1"/>
  <c r="F355" i="3" s="1"/>
  <c r="F25" i="1"/>
  <c r="F25" i="3" s="1"/>
  <c r="F89" i="1"/>
  <c r="F89" i="3" s="1"/>
  <c r="F153" i="1"/>
  <c r="F153" i="3" s="1"/>
  <c r="F30" i="1"/>
  <c r="F30" i="3" s="1"/>
  <c r="F94" i="1"/>
  <c r="F94" i="3" s="1"/>
  <c r="F158" i="1"/>
  <c r="F158" i="3" s="1"/>
  <c r="F222" i="1"/>
  <c r="F222" i="3" s="1"/>
  <c r="F286" i="1"/>
  <c r="F286" i="3" s="1"/>
  <c r="F350" i="1"/>
  <c r="F350" i="3" s="1"/>
  <c r="F80" i="1"/>
  <c r="F80" i="3" s="1"/>
  <c r="F197" i="1"/>
  <c r="F197" i="3" s="1"/>
  <c r="F240" i="1"/>
  <c r="F240" i="3" s="1"/>
  <c r="F283" i="1"/>
  <c r="F283" i="3" s="1"/>
  <c r="F325" i="1"/>
  <c r="F325" i="3" s="1"/>
  <c r="F368" i="1"/>
  <c r="F368" i="3" s="1"/>
  <c r="F402" i="1"/>
  <c r="F402" i="3" s="1"/>
  <c r="F434" i="1"/>
  <c r="F434" i="3" s="1"/>
  <c r="F55" i="1"/>
  <c r="F55" i="3" s="1"/>
  <c r="F119" i="1"/>
  <c r="F119" i="3" s="1"/>
  <c r="F183" i="1"/>
  <c r="F183" i="3" s="1"/>
  <c r="F228" i="1"/>
  <c r="F228" i="3" s="1"/>
  <c r="F271" i="1"/>
  <c r="F271" i="3" s="1"/>
  <c r="F313" i="1"/>
  <c r="F313" i="3" s="1"/>
  <c r="F356" i="1"/>
  <c r="F356" i="3" s="1"/>
  <c r="F393" i="1"/>
  <c r="F393" i="3" s="1"/>
  <c r="F425" i="1"/>
  <c r="F425" i="3" s="1"/>
  <c r="F91" i="1"/>
  <c r="F91" i="3" s="1"/>
  <c r="F209" i="1"/>
  <c r="F209" i="3" s="1"/>
  <c r="F295" i="1"/>
  <c r="F295" i="3" s="1"/>
  <c r="F379" i="1"/>
  <c r="F379" i="3" s="1"/>
  <c r="F60" i="1"/>
  <c r="F60" i="3" s="1"/>
  <c r="F264" i="1"/>
  <c r="F264" i="3" s="1"/>
  <c r="F412" i="1"/>
  <c r="F412" i="3" s="1"/>
  <c r="F193" i="1"/>
  <c r="F193" i="3" s="1"/>
  <c r="F375" i="1"/>
  <c r="F375" i="3" s="1"/>
  <c r="F84" i="1"/>
  <c r="F84" i="3" s="1"/>
  <c r="F205" i="1"/>
  <c r="F205" i="3" s="1"/>
  <c r="F291" i="1"/>
  <c r="F291" i="3" s="1"/>
  <c r="F376" i="1"/>
  <c r="F376" i="3" s="1"/>
  <c r="F408" i="1"/>
  <c r="F408" i="3" s="1"/>
  <c r="F12" i="1"/>
  <c r="F12" i="3" s="1"/>
  <c r="F140" i="1"/>
  <c r="F140" i="3" s="1"/>
  <c r="F253" i="1"/>
  <c r="F253" i="3" s="1"/>
  <c r="F339" i="1"/>
  <c r="F339" i="3" s="1"/>
  <c r="F420" i="1"/>
  <c r="F420" i="3" s="1"/>
  <c r="F131" i="1"/>
  <c r="F131" i="3" s="1"/>
  <c r="F236" i="1"/>
  <c r="F236" i="3" s="1"/>
  <c r="F279" i="1"/>
  <c r="F279" i="3" s="1"/>
  <c r="F321" i="1"/>
  <c r="F321" i="3" s="1"/>
  <c r="F364" i="1"/>
  <c r="F364" i="3" s="1"/>
  <c r="F399" i="1"/>
  <c r="F399" i="3" s="1"/>
  <c r="F431" i="1"/>
  <c r="F431" i="3" s="1"/>
  <c r="I13" i="1"/>
  <c r="I13" i="3" s="1"/>
  <c r="I21" i="1"/>
  <c r="I21" i="3" s="1"/>
  <c r="I8" i="1"/>
  <c r="I8" i="3" s="1"/>
  <c r="I19" i="1"/>
  <c r="I19" i="3" s="1"/>
  <c r="I29" i="1"/>
  <c r="I29" i="3" s="1"/>
  <c r="I37" i="1"/>
  <c r="I37" i="3" s="1"/>
  <c r="I45" i="1"/>
  <c r="I45" i="3" s="1"/>
  <c r="I53" i="1"/>
  <c r="I53" i="3" s="1"/>
  <c r="I61" i="1"/>
  <c r="I61" i="3" s="1"/>
  <c r="I69" i="1"/>
  <c r="I69" i="3" s="1"/>
  <c r="I77" i="1"/>
  <c r="I77" i="3" s="1"/>
  <c r="I85" i="1"/>
  <c r="I85" i="3" s="1"/>
  <c r="I93" i="1"/>
  <c r="I93" i="3" s="1"/>
  <c r="I101" i="1"/>
  <c r="I101" i="3" s="1"/>
  <c r="I109" i="1"/>
  <c r="I109" i="3" s="1"/>
  <c r="I117" i="1"/>
  <c r="I117" i="3" s="1"/>
  <c r="I125" i="1"/>
  <c r="I125" i="3" s="1"/>
  <c r="I133" i="1"/>
  <c r="I133" i="3" s="1"/>
  <c r="I141" i="1"/>
  <c r="I141" i="3" s="1"/>
  <c r="I149" i="1"/>
  <c r="I149" i="3" s="1"/>
  <c r="I157" i="1"/>
  <c r="I157" i="3" s="1"/>
  <c r="I165" i="1"/>
  <c r="I165" i="3" s="1"/>
  <c r="I173" i="1"/>
  <c r="I173" i="3" s="1"/>
  <c r="I181" i="1"/>
  <c r="I181" i="3" s="1"/>
  <c r="I189" i="1"/>
  <c r="I189" i="3" s="1"/>
  <c r="I197" i="1"/>
  <c r="I197" i="3" s="1"/>
  <c r="I205" i="1"/>
  <c r="I205" i="3" s="1"/>
  <c r="I213" i="1"/>
  <c r="I213" i="3" s="1"/>
  <c r="I221" i="1"/>
  <c r="I221" i="3" s="1"/>
  <c r="I229" i="1"/>
  <c r="I229" i="3" s="1"/>
  <c r="I237" i="1"/>
  <c r="I237" i="3" s="1"/>
  <c r="I245" i="1"/>
  <c r="I245" i="3" s="1"/>
  <c r="I253" i="1"/>
  <c r="I253" i="3" s="1"/>
  <c r="I261" i="1"/>
  <c r="I261" i="3" s="1"/>
  <c r="I269" i="1"/>
  <c r="I269" i="3" s="1"/>
  <c r="I277" i="1"/>
  <c r="I277" i="3" s="1"/>
  <c r="I285" i="1"/>
  <c r="I285" i="3" s="1"/>
  <c r="I293" i="1"/>
  <c r="I293" i="3" s="1"/>
  <c r="I301" i="1"/>
  <c r="I301" i="3" s="1"/>
  <c r="I309" i="1"/>
  <c r="I309" i="3" s="1"/>
  <c r="I317" i="1"/>
  <c r="I317" i="3" s="1"/>
  <c r="I325" i="1"/>
  <c r="I325" i="3" s="1"/>
  <c r="I333" i="1"/>
  <c r="I333" i="3" s="1"/>
  <c r="I341" i="1"/>
  <c r="I341" i="3" s="1"/>
  <c r="I349" i="1"/>
  <c r="I349" i="3" s="1"/>
  <c r="I357" i="1"/>
  <c r="I357" i="3" s="1"/>
  <c r="I365" i="1"/>
  <c r="I365" i="3" s="1"/>
  <c r="I373" i="1"/>
  <c r="I373" i="3" s="1"/>
  <c r="I381" i="1"/>
  <c r="I381" i="3" s="1"/>
  <c r="I389" i="1"/>
  <c r="I389" i="3" s="1"/>
  <c r="I397" i="1"/>
  <c r="I397" i="3" s="1"/>
  <c r="I405" i="1"/>
  <c r="I405" i="3" s="1"/>
  <c r="I413" i="1"/>
  <c r="I413" i="3" s="1"/>
  <c r="I421" i="1"/>
  <c r="I421" i="3" s="1"/>
  <c r="I429" i="1"/>
  <c r="I429" i="3" s="1"/>
  <c r="I7" i="1"/>
  <c r="I7" i="3" s="1"/>
  <c r="I18" i="1"/>
  <c r="I18" i="3" s="1"/>
  <c r="I28" i="1"/>
  <c r="I28" i="3" s="1"/>
  <c r="I36" i="1"/>
  <c r="I36" i="3" s="1"/>
  <c r="I44" i="1"/>
  <c r="I44" i="3" s="1"/>
  <c r="I52" i="1"/>
  <c r="I52" i="3" s="1"/>
  <c r="I60" i="1"/>
  <c r="I60" i="3" s="1"/>
  <c r="I68" i="1"/>
  <c r="I68" i="3" s="1"/>
  <c r="I76" i="1"/>
  <c r="I76" i="3" s="1"/>
  <c r="I84" i="1"/>
  <c r="I84" i="3" s="1"/>
  <c r="I92" i="1"/>
  <c r="I92" i="3" s="1"/>
  <c r="I100" i="1"/>
  <c r="I100" i="3" s="1"/>
  <c r="I108" i="1"/>
  <c r="I108" i="3" s="1"/>
  <c r="I116" i="1"/>
  <c r="I116" i="3" s="1"/>
  <c r="I124" i="1"/>
  <c r="I124" i="3" s="1"/>
  <c r="I132" i="1"/>
  <c r="I132" i="3" s="1"/>
  <c r="I140" i="1"/>
  <c r="I140" i="3" s="1"/>
  <c r="I148" i="1"/>
  <c r="I148" i="3" s="1"/>
  <c r="I156" i="1"/>
  <c r="I156" i="3" s="1"/>
  <c r="I164" i="1"/>
  <c r="I164" i="3" s="1"/>
  <c r="I172" i="1"/>
  <c r="I172" i="3" s="1"/>
  <c r="I180" i="1"/>
  <c r="I180" i="3" s="1"/>
  <c r="I188" i="1"/>
  <c r="I188" i="3" s="1"/>
  <c r="I196" i="1"/>
  <c r="I196" i="3" s="1"/>
  <c r="I204" i="1"/>
  <c r="I204" i="3" s="1"/>
  <c r="I212" i="1"/>
  <c r="I212" i="3" s="1"/>
  <c r="I220" i="1"/>
  <c r="I220" i="3" s="1"/>
  <c r="I228" i="1"/>
  <c r="I228" i="3" s="1"/>
  <c r="I236" i="1"/>
  <c r="I236" i="3" s="1"/>
  <c r="I244" i="1"/>
  <c r="I244" i="3" s="1"/>
  <c r="I252" i="1"/>
  <c r="I252" i="3" s="1"/>
  <c r="I260" i="1"/>
  <c r="I260" i="3" s="1"/>
  <c r="I268" i="1"/>
  <c r="I268" i="3" s="1"/>
  <c r="I276" i="1"/>
  <c r="I276" i="3" s="1"/>
  <c r="I284" i="1"/>
  <c r="I284" i="3" s="1"/>
  <c r="I292" i="1"/>
  <c r="I292" i="3" s="1"/>
  <c r="I316" i="1"/>
  <c r="I316" i="3" s="1"/>
  <c r="I324" i="1"/>
  <c r="I324" i="3" s="1"/>
  <c r="I332" i="1"/>
  <c r="I332" i="3" s="1"/>
  <c r="I340" i="1"/>
  <c r="I340" i="3" s="1"/>
  <c r="I348" i="1"/>
  <c r="I348" i="3" s="1"/>
  <c r="I356" i="1"/>
  <c r="I356" i="3" s="1"/>
  <c r="I364" i="1"/>
  <c r="I364" i="3" s="1"/>
  <c r="I372" i="1"/>
  <c r="I372" i="3" s="1"/>
  <c r="I380" i="1"/>
  <c r="I380" i="3" s="1"/>
  <c r="I388" i="1"/>
  <c r="I388" i="3" s="1"/>
  <c r="I396" i="1"/>
  <c r="I396" i="3" s="1"/>
  <c r="I404" i="1"/>
  <c r="I404" i="3" s="1"/>
  <c r="I412" i="1"/>
  <c r="I412" i="3" s="1"/>
  <c r="I420" i="1"/>
  <c r="I420" i="3" s="1"/>
  <c r="I428" i="1"/>
  <c r="I428" i="3" s="1"/>
  <c r="I11" i="1"/>
  <c r="I11" i="3" s="1"/>
  <c r="I31" i="1"/>
  <c r="I31" i="3" s="1"/>
  <c r="I47" i="1"/>
  <c r="I47" i="3" s="1"/>
  <c r="I63" i="1"/>
  <c r="I63" i="3" s="1"/>
  <c r="I79" i="1"/>
  <c r="I79" i="3" s="1"/>
  <c r="I95" i="1"/>
  <c r="I95" i="3" s="1"/>
  <c r="I111" i="1"/>
  <c r="I111" i="3" s="1"/>
  <c r="I127" i="1"/>
  <c r="I127" i="3" s="1"/>
  <c r="I143" i="1"/>
  <c r="I143" i="3" s="1"/>
  <c r="I315" i="1"/>
  <c r="I315" i="3" s="1"/>
  <c r="I299" i="1"/>
  <c r="I299" i="3" s="1"/>
  <c r="I395" i="1"/>
  <c r="I395" i="3" s="1"/>
  <c r="I267" i="1"/>
  <c r="I267" i="3" s="1"/>
  <c r="I139" i="1"/>
  <c r="I139" i="3" s="1"/>
  <c r="I6" i="1"/>
  <c r="I6" i="3" s="1"/>
  <c r="I251" i="1"/>
  <c r="I251" i="3" s="1"/>
  <c r="I59" i="1"/>
  <c r="I59" i="3" s="1"/>
  <c r="I363" i="1"/>
  <c r="I363" i="3" s="1"/>
  <c r="I171" i="1"/>
  <c r="I171" i="3" s="1"/>
  <c r="I411" i="1"/>
  <c r="I411" i="3" s="1"/>
  <c r="I283" i="1"/>
  <c r="I283" i="3" s="1"/>
  <c r="I155" i="1"/>
  <c r="I155" i="3" s="1"/>
  <c r="I27" i="1"/>
  <c r="I27" i="3" s="1"/>
  <c r="I374" i="1"/>
  <c r="I374" i="3" s="1"/>
  <c r="I310" i="1"/>
  <c r="I310" i="3" s="1"/>
  <c r="I246" i="1"/>
  <c r="I246" i="3" s="1"/>
  <c r="I198" i="1"/>
  <c r="I198" i="3" s="1"/>
  <c r="I118" i="1"/>
  <c r="I118" i="3" s="1"/>
  <c r="I70" i="1"/>
  <c r="I70" i="3" s="1"/>
  <c r="I20" i="1"/>
  <c r="I20" i="3" s="1"/>
  <c r="I414" i="1"/>
  <c r="I414" i="3" s="1"/>
  <c r="I382" i="1"/>
  <c r="I382" i="3" s="1"/>
  <c r="I350" i="1"/>
  <c r="I350" i="3" s="1"/>
  <c r="I318" i="1"/>
  <c r="I318" i="3" s="1"/>
  <c r="I286" i="1"/>
  <c r="I286" i="3" s="1"/>
  <c r="I254" i="1"/>
  <c r="I254" i="3" s="1"/>
  <c r="I222" i="1"/>
  <c r="I222" i="3" s="1"/>
  <c r="I190" i="1"/>
  <c r="I190" i="3" s="1"/>
  <c r="I158" i="1"/>
  <c r="I158" i="3" s="1"/>
  <c r="I126" i="1"/>
  <c r="I126" i="3" s="1"/>
  <c r="I94" i="1"/>
  <c r="I94" i="3" s="1"/>
  <c r="I62" i="1"/>
  <c r="I62" i="3" s="1"/>
  <c r="I30" i="1"/>
  <c r="I30" i="3" s="1"/>
  <c r="I422" i="1"/>
  <c r="I422" i="3" s="1"/>
  <c r="I358" i="1"/>
  <c r="I358" i="3" s="1"/>
  <c r="I294" i="1"/>
  <c r="I294" i="3" s="1"/>
  <c r="I230" i="1"/>
  <c r="I230" i="3" s="1"/>
  <c r="I166" i="1"/>
  <c r="I166" i="3" s="1"/>
  <c r="I86" i="1"/>
  <c r="I86" i="3" s="1"/>
  <c r="I419" i="1"/>
  <c r="I419" i="3" s="1"/>
  <c r="I387" i="1"/>
  <c r="I387" i="3" s="1"/>
  <c r="I355" i="1"/>
  <c r="I355" i="3" s="1"/>
  <c r="I323" i="1"/>
  <c r="I323" i="3" s="1"/>
  <c r="I291" i="1"/>
  <c r="I291" i="3" s="1"/>
  <c r="I259" i="1"/>
  <c r="I259" i="3" s="1"/>
  <c r="I227" i="1"/>
  <c r="I227" i="3" s="1"/>
  <c r="I195" i="1"/>
  <c r="I195" i="3" s="1"/>
  <c r="I163" i="1"/>
  <c r="I163" i="3" s="1"/>
  <c r="I131" i="1"/>
  <c r="I131" i="3" s="1"/>
  <c r="I99" i="1"/>
  <c r="I99" i="3" s="1"/>
  <c r="I67" i="1"/>
  <c r="I67" i="3" s="1"/>
  <c r="I35" i="1"/>
  <c r="I35" i="3" s="1"/>
  <c r="I5" i="1"/>
  <c r="I5" i="3" s="1"/>
  <c r="I426" i="1"/>
  <c r="I426" i="3" s="1"/>
  <c r="I410" i="1"/>
  <c r="I410" i="3" s="1"/>
  <c r="I394" i="1"/>
  <c r="I394" i="3" s="1"/>
  <c r="I378" i="1"/>
  <c r="I378" i="3" s="1"/>
  <c r="I362" i="1"/>
  <c r="I362" i="3" s="1"/>
  <c r="I346" i="1"/>
  <c r="I346" i="3" s="1"/>
  <c r="I330" i="1"/>
  <c r="I330" i="3" s="1"/>
  <c r="I314" i="1"/>
  <c r="I314" i="3" s="1"/>
  <c r="I298" i="1"/>
  <c r="I298" i="3" s="1"/>
  <c r="I282" i="1"/>
  <c r="I282" i="3" s="1"/>
  <c r="I266" i="1"/>
  <c r="I266" i="3" s="1"/>
  <c r="I250" i="1"/>
  <c r="I250" i="3" s="1"/>
  <c r="I234" i="1"/>
  <c r="I234" i="3" s="1"/>
  <c r="I218" i="1"/>
  <c r="I218" i="3" s="1"/>
  <c r="I202" i="1"/>
  <c r="I202" i="3" s="1"/>
  <c r="I186" i="1"/>
  <c r="I186" i="3" s="1"/>
  <c r="I170" i="1"/>
  <c r="I170" i="3" s="1"/>
  <c r="I154" i="1"/>
  <c r="I154" i="3" s="1"/>
  <c r="I138" i="1"/>
  <c r="I138" i="3" s="1"/>
  <c r="I122" i="1"/>
  <c r="I122" i="3" s="1"/>
  <c r="I106" i="1"/>
  <c r="I106" i="3" s="1"/>
  <c r="I90" i="1"/>
  <c r="I90" i="3" s="1"/>
  <c r="I74" i="1"/>
  <c r="I74" i="3" s="1"/>
  <c r="I58" i="1"/>
  <c r="I58" i="3" s="1"/>
  <c r="I42" i="1"/>
  <c r="I42" i="3" s="1"/>
  <c r="I26" i="1"/>
  <c r="I26" i="3" s="1"/>
  <c r="I431" i="1"/>
  <c r="I431" i="3" s="1"/>
  <c r="I415" i="1"/>
  <c r="I415" i="3" s="1"/>
  <c r="I399" i="1"/>
  <c r="I399" i="3" s="1"/>
  <c r="I383" i="1"/>
  <c r="I383" i="3" s="1"/>
  <c r="I367" i="1"/>
  <c r="I367" i="3" s="1"/>
  <c r="I351" i="1"/>
  <c r="I351" i="3" s="1"/>
  <c r="I335" i="1"/>
  <c r="I335" i="3" s="1"/>
  <c r="I319" i="1"/>
  <c r="I319" i="3" s="1"/>
  <c r="I303" i="1"/>
  <c r="I303" i="3" s="1"/>
  <c r="I287" i="1"/>
  <c r="I287" i="3" s="1"/>
  <c r="I271" i="1"/>
  <c r="I271" i="3" s="1"/>
  <c r="I255" i="1"/>
  <c r="I255" i="3" s="1"/>
  <c r="I239" i="1"/>
  <c r="I239" i="3" s="1"/>
  <c r="I223" i="1"/>
  <c r="I223" i="3" s="1"/>
  <c r="I207" i="1"/>
  <c r="I207" i="3" s="1"/>
  <c r="I191" i="1"/>
  <c r="I191" i="3" s="1"/>
  <c r="I175" i="1"/>
  <c r="I175" i="3" s="1"/>
  <c r="I159" i="1"/>
  <c r="I159" i="3" s="1"/>
  <c r="I135" i="1"/>
  <c r="I135" i="3" s="1"/>
  <c r="I103" i="1"/>
  <c r="I103" i="3" s="1"/>
  <c r="I71" i="1"/>
  <c r="I71" i="3" s="1"/>
  <c r="I39" i="1"/>
  <c r="I39" i="3" s="1"/>
  <c r="I432" i="1"/>
  <c r="I432" i="3" s="1"/>
  <c r="I416" i="1"/>
  <c r="I416" i="3" s="1"/>
  <c r="I400" i="1"/>
  <c r="I400" i="3" s="1"/>
  <c r="I384" i="1"/>
  <c r="I384" i="3" s="1"/>
  <c r="I368" i="1"/>
  <c r="I368" i="3" s="1"/>
  <c r="I352" i="1"/>
  <c r="I352" i="3" s="1"/>
  <c r="I336" i="1"/>
  <c r="I336" i="3" s="1"/>
  <c r="I320" i="1"/>
  <c r="I320" i="3" s="1"/>
  <c r="I304" i="1"/>
  <c r="I304" i="3" s="1"/>
  <c r="I288" i="1"/>
  <c r="I288" i="3" s="1"/>
  <c r="I272" i="1"/>
  <c r="I272" i="3" s="1"/>
  <c r="I256" i="1"/>
  <c r="I256" i="3" s="1"/>
  <c r="I240" i="1"/>
  <c r="I240" i="3" s="1"/>
  <c r="I224" i="1"/>
  <c r="I224" i="3" s="1"/>
  <c r="I208" i="1"/>
  <c r="I208" i="3" s="1"/>
  <c r="I192" i="1"/>
  <c r="I192" i="3" s="1"/>
  <c r="I176" i="1"/>
  <c r="I176" i="3" s="1"/>
  <c r="I160" i="1"/>
  <c r="I160" i="3" s="1"/>
  <c r="I144" i="1"/>
  <c r="I144" i="3" s="1"/>
  <c r="I128" i="1"/>
  <c r="I128" i="3" s="1"/>
  <c r="I112" i="1"/>
  <c r="I112" i="3" s="1"/>
  <c r="I96" i="1"/>
  <c r="I96" i="3" s="1"/>
  <c r="I80" i="1"/>
  <c r="I80" i="3" s="1"/>
  <c r="I64" i="1"/>
  <c r="I64" i="3" s="1"/>
  <c r="I48" i="1"/>
  <c r="I48" i="3" s="1"/>
  <c r="I32" i="1"/>
  <c r="I32" i="3" s="1"/>
  <c r="I12" i="1"/>
  <c r="I12" i="3" s="1"/>
  <c r="I425" i="1"/>
  <c r="I425" i="3" s="1"/>
  <c r="I409" i="1"/>
  <c r="I409" i="3" s="1"/>
  <c r="I393" i="1"/>
  <c r="I393" i="3" s="1"/>
  <c r="I377" i="1"/>
  <c r="I377" i="3" s="1"/>
  <c r="I361" i="1"/>
  <c r="I361" i="3" s="1"/>
  <c r="I345" i="1"/>
  <c r="I345" i="3" s="1"/>
  <c r="I329" i="1"/>
  <c r="I329" i="3" s="1"/>
  <c r="I313" i="1"/>
  <c r="I313" i="3" s="1"/>
  <c r="I297" i="1"/>
  <c r="I297" i="3" s="1"/>
  <c r="I281" i="1"/>
  <c r="I281" i="3" s="1"/>
  <c r="I265" i="1"/>
  <c r="I265" i="3" s="1"/>
  <c r="I249" i="1"/>
  <c r="I249" i="3" s="1"/>
  <c r="I233" i="1"/>
  <c r="I233" i="3" s="1"/>
  <c r="I217" i="1"/>
  <c r="I217" i="3" s="1"/>
  <c r="I201" i="1"/>
  <c r="I201" i="3" s="1"/>
  <c r="I185" i="1"/>
  <c r="I185" i="3" s="1"/>
  <c r="I169" i="1"/>
  <c r="I169" i="3" s="1"/>
  <c r="I153" i="1"/>
  <c r="I153" i="3" s="1"/>
  <c r="I137" i="1"/>
  <c r="I137" i="3" s="1"/>
  <c r="I121" i="1"/>
  <c r="I121" i="3" s="1"/>
  <c r="I105" i="1"/>
  <c r="I105" i="3" s="1"/>
  <c r="I89" i="1"/>
  <c r="I89" i="3" s="1"/>
  <c r="I73" i="1"/>
  <c r="I73" i="3" s="1"/>
  <c r="I57" i="1"/>
  <c r="I57" i="3" s="1"/>
  <c r="I41" i="1"/>
  <c r="I41" i="3" s="1"/>
  <c r="I24" i="1"/>
  <c r="I24" i="3" s="1"/>
  <c r="I25" i="1"/>
  <c r="I25" i="3" s="1"/>
  <c r="I9" i="1"/>
  <c r="I9" i="3" s="1"/>
  <c r="F383" i="1"/>
  <c r="F383" i="3" s="1"/>
  <c r="F204" i="1"/>
  <c r="F204" i="3" s="1"/>
  <c r="F388" i="1"/>
  <c r="F388" i="3" s="1"/>
  <c r="F211" i="1"/>
  <c r="F211" i="3" s="1"/>
  <c r="F424" i="1"/>
  <c r="F424" i="3" s="1"/>
  <c r="F333" i="1"/>
  <c r="F333" i="3" s="1"/>
  <c r="F148" i="1"/>
  <c r="F148" i="3" s="1"/>
  <c r="F289" i="1"/>
  <c r="F289" i="3" s="1"/>
  <c r="F349" i="1"/>
  <c r="F349" i="3" s="1"/>
  <c r="F411" i="1"/>
  <c r="F411" i="3" s="1"/>
  <c r="F252" i="1"/>
  <c r="F252" i="3" s="1"/>
  <c r="F27" i="1"/>
  <c r="F27" i="3" s="1"/>
  <c r="F377" i="1"/>
  <c r="F377" i="3" s="1"/>
  <c r="F292" i="1"/>
  <c r="F292" i="3" s="1"/>
  <c r="F207" i="1"/>
  <c r="F207" i="3" s="1"/>
  <c r="F87" i="1"/>
  <c r="F87" i="3" s="1"/>
  <c r="F418" i="1"/>
  <c r="F418" i="3" s="1"/>
  <c r="F347" i="1"/>
  <c r="F347" i="3" s="1"/>
  <c r="F261" i="1"/>
  <c r="F261" i="3" s="1"/>
  <c r="F144" i="1"/>
  <c r="F144" i="3" s="1"/>
  <c r="F318" i="1"/>
  <c r="F318" i="3" s="1"/>
  <c r="F190" i="1"/>
  <c r="F190" i="3" s="1"/>
  <c r="F62" i="1"/>
  <c r="F62" i="3" s="1"/>
  <c r="F121" i="1"/>
  <c r="F121" i="3" s="1"/>
  <c r="E78" i="1"/>
  <c r="E78" i="3" s="1"/>
  <c r="AS90" i="1"/>
  <c r="AS90" i="3" s="1"/>
  <c r="AS34" i="1"/>
  <c r="AS34" i="3" s="1"/>
  <c r="AS140" i="1"/>
  <c r="AS140" i="3" s="1"/>
  <c r="AS91" i="1"/>
  <c r="AS91" i="3" s="1"/>
  <c r="AS420" i="1"/>
  <c r="AS420" i="3" s="1"/>
  <c r="AS411" i="1"/>
  <c r="AS411" i="3" s="1"/>
  <c r="E167" i="1"/>
  <c r="E167" i="3" s="1"/>
  <c r="M167" i="3" s="1"/>
  <c r="AQ325" i="1"/>
  <c r="AQ287" i="1"/>
  <c r="AQ422" i="1"/>
  <c r="AQ417" i="1"/>
  <c r="AQ413" i="1"/>
  <c r="AQ409" i="1"/>
  <c r="AQ405" i="1"/>
  <c r="AQ401" i="1"/>
  <c r="AQ397" i="1"/>
  <c r="AQ393" i="1"/>
  <c r="AQ386" i="1"/>
  <c r="AQ382" i="1"/>
  <c r="AQ378" i="1"/>
  <c r="AF184" i="1"/>
  <c r="AF184" i="3" s="1"/>
  <c r="F13" i="1"/>
  <c r="F13" i="3" s="1"/>
  <c r="F21" i="1"/>
  <c r="F21" i="3" s="1"/>
  <c r="F29" i="1"/>
  <c r="F29" i="3" s="1"/>
  <c r="F37" i="1"/>
  <c r="F37" i="3" s="1"/>
  <c r="F45" i="1"/>
  <c r="F45" i="3" s="1"/>
  <c r="F53" i="1"/>
  <c r="F53" i="3" s="1"/>
  <c r="F61" i="1"/>
  <c r="F61" i="3" s="1"/>
  <c r="F69" i="1"/>
  <c r="F69" i="3" s="1"/>
  <c r="F77" i="1"/>
  <c r="F77" i="3" s="1"/>
  <c r="F85" i="1"/>
  <c r="F85" i="3" s="1"/>
  <c r="F93" i="1"/>
  <c r="F93" i="3" s="1"/>
  <c r="F101" i="1"/>
  <c r="F101" i="3" s="1"/>
  <c r="F109" i="1"/>
  <c r="F109" i="3" s="1"/>
  <c r="F117" i="1"/>
  <c r="F117" i="3" s="1"/>
  <c r="F125" i="1"/>
  <c r="F125" i="3" s="1"/>
  <c r="F133" i="1"/>
  <c r="F133" i="3" s="1"/>
  <c r="F141" i="1"/>
  <c r="F141" i="3" s="1"/>
  <c r="F149" i="1"/>
  <c r="F149" i="3" s="1"/>
  <c r="F157" i="1"/>
  <c r="F157" i="3" s="1"/>
  <c r="F165" i="1"/>
  <c r="F165" i="3" s="1"/>
  <c r="F173" i="1"/>
  <c r="F173" i="3" s="1"/>
  <c r="F181" i="1"/>
  <c r="F181" i="3" s="1"/>
  <c r="F189" i="1"/>
  <c r="F189" i="3" s="1"/>
  <c r="F10" i="1"/>
  <c r="F10" i="3" s="1"/>
  <c r="F18" i="1"/>
  <c r="F18" i="3" s="1"/>
  <c r="F26" i="1"/>
  <c r="F26" i="3" s="1"/>
  <c r="F34" i="1"/>
  <c r="F34" i="3" s="1"/>
  <c r="F42" i="1"/>
  <c r="F42" i="3" s="1"/>
  <c r="F50" i="1"/>
  <c r="F50" i="3" s="1"/>
  <c r="F58" i="1"/>
  <c r="F58" i="3" s="1"/>
  <c r="F66" i="1"/>
  <c r="F66" i="3" s="1"/>
  <c r="F74" i="1"/>
  <c r="F74" i="3" s="1"/>
  <c r="F82" i="1"/>
  <c r="F82" i="3" s="1"/>
  <c r="F90" i="1"/>
  <c r="F90" i="3" s="1"/>
  <c r="F98" i="1"/>
  <c r="F98" i="3" s="1"/>
  <c r="F106" i="1"/>
  <c r="F106" i="3" s="1"/>
  <c r="F114" i="1"/>
  <c r="F114" i="3" s="1"/>
  <c r="F122" i="1"/>
  <c r="F122" i="3" s="1"/>
  <c r="F130" i="1"/>
  <c r="F130" i="3" s="1"/>
  <c r="F138" i="1"/>
  <c r="F138" i="3" s="1"/>
  <c r="F146" i="1"/>
  <c r="F146" i="3" s="1"/>
  <c r="F154" i="1"/>
  <c r="F154" i="3" s="1"/>
  <c r="F162" i="1"/>
  <c r="F162" i="3" s="1"/>
  <c r="F170" i="1"/>
  <c r="F170" i="3" s="1"/>
  <c r="F178" i="1"/>
  <c r="F178" i="3" s="1"/>
  <c r="F186" i="1"/>
  <c r="F186" i="3" s="1"/>
  <c r="F194" i="1"/>
  <c r="F194" i="3" s="1"/>
  <c r="F202" i="1"/>
  <c r="F202" i="3" s="1"/>
  <c r="F210" i="1"/>
  <c r="F210" i="3" s="1"/>
  <c r="F218" i="1"/>
  <c r="F218" i="3" s="1"/>
  <c r="F226" i="1"/>
  <c r="F226" i="3" s="1"/>
  <c r="F234" i="1"/>
  <c r="F234" i="3" s="1"/>
  <c r="F242" i="1"/>
  <c r="F242" i="3" s="1"/>
  <c r="F250" i="1"/>
  <c r="F250" i="3" s="1"/>
  <c r="F258" i="1"/>
  <c r="F258" i="3" s="1"/>
  <c r="F266" i="1"/>
  <c r="F266" i="3" s="1"/>
  <c r="F274" i="1"/>
  <c r="F274" i="3" s="1"/>
  <c r="F282" i="1"/>
  <c r="F282" i="3" s="1"/>
  <c r="F290" i="1"/>
  <c r="F290" i="3" s="1"/>
  <c r="F298" i="1"/>
  <c r="F298" i="3" s="1"/>
  <c r="F306" i="1"/>
  <c r="F306" i="3" s="1"/>
  <c r="F314" i="1"/>
  <c r="F314" i="3" s="1"/>
  <c r="F322" i="1"/>
  <c r="F322" i="3" s="1"/>
  <c r="F330" i="1"/>
  <c r="F330" i="3" s="1"/>
  <c r="F338" i="1"/>
  <c r="F338" i="3" s="1"/>
  <c r="F346" i="1"/>
  <c r="F346" i="3" s="1"/>
  <c r="F354" i="1"/>
  <c r="F354" i="3" s="1"/>
  <c r="F362" i="1"/>
  <c r="F362" i="3" s="1"/>
  <c r="F370" i="1"/>
  <c r="F370" i="3" s="1"/>
  <c r="F8" i="1"/>
  <c r="F8" i="3" s="1"/>
  <c r="F24" i="1"/>
  <c r="F24" i="3" s="1"/>
  <c r="F40" i="1"/>
  <c r="F40" i="3" s="1"/>
  <c r="F56" i="1"/>
  <c r="F56" i="3" s="1"/>
  <c r="F72" i="1"/>
  <c r="F72" i="3" s="1"/>
  <c r="F88" i="1"/>
  <c r="F88" i="3" s="1"/>
  <c r="F104" i="1"/>
  <c r="F104" i="3" s="1"/>
  <c r="F120" i="1"/>
  <c r="F120" i="3" s="1"/>
  <c r="F136" i="1"/>
  <c r="F136" i="3" s="1"/>
  <c r="F152" i="1"/>
  <c r="F152" i="3" s="1"/>
  <c r="F168" i="1"/>
  <c r="F168" i="3" s="1"/>
  <c r="F184" i="1"/>
  <c r="F184" i="3" s="1"/>
  <c r="F17" i="1"/>
  <c r="F17" i="3" s="1"/>
  <c r="F33" i="1"/>
  <c r="F33" i="3" s="1"/>
  <c r="F49" i="1"/>
  <c r="F49" i="3" s="1"/>
  <c r="F65" i="1"/>
  <c r="F65" i="3" s="1"/>
  <c r="F81" i="1"/>
  <c r="F81" i="3" s="1"/>
  <c r="F97" i="1"/>
  <c r="F97" i="3" s="1"/>
  <c r="F113" i="1"/>
  <c r="F113" i="3" s="1"/>
  <c r="F129" i="1"/>
  <c r="F129" i="3" s="1"/>
  <c r="F145" i="1"/>
  <c r="F145" i="3" s="1"/>
  <c r="F161" i="1"/>
  <c r="F161" i="3" s="1"/>
  <c r="F177" i="1"/>
  <c r="F177" i="3" s="1"/>
  <c r="F6" i="1"/>
  <c r="F6" i="3" s="1"/>
  <c r="F22" i="1"/>
  <c r="F22" i="3" s="1"/>
  <c r="F38" i="1"/>
  <c r="F38" i="3" s="1"/>
  <c r="F54" i="1"/>
  <c r="F54" i="3" s="1"/>
  <c r="F70" i="1"/>
  <c r="F70" i="3" s="1"/>
  <c r="F86" i="1"/>
  <c r="F86" i="3" s="1"/>
  <c r="F102" i="1"/>
  <c r="F102" i="3" s="1"/>
  <c r="F118" i="1"/>
  <c r="F118" i="3" s="1"/>
  <c r="F134" i="1"/>
  <c r="F134" i="3" s="1"/>
  <c r="F150" i="1"/>
  <c r="F150" i="3" s="1"/>
  <c r="F166" i="1"/>
  <c r="F166" i="3" s="1"/>
  <c r="F182" i="1"/>
  <c r="F182" i="3" s="1"/>
  <c r="F198" i="1"/>
  <c r="F198" i="3" s="1"/>
  <c r="F214" i="1"/>
  <c r="F214" i="3" s="1"/>
  <c r="F230" i="1"/>
  <c r="F230" i="3" s="1"/>
  <c r="F246" i="1"/>
  <c r="F246" i="3" s="1"/>
  <c r="F262" i="1"/>
  <c r="F262" i="3" s="1"/>
  <c r="F278" i="1"/>
  <c r="F278" i="3" s="1"/>
  <c r="F294" i="1"/>
  <c r="F294" i="3" s="1"/>
  <c r="F310" i="1"/>
  <c r="F310" i="3" s="1"/>
  <c r="F326" i="1"/>
  <c r="F326" i="3" s="1"/>
  <c r="F342" i="1"/>
  <c r="F342" i="3" s="1"/>
  <c r="F358" i="1"/>
  <c r="F358" i="3" s="1"/>
  <c r="F374" i="1"/>
  <c r="F374" i="3" s="1"/>
  <c r="F32" i="1"/>
  <c r="F32" i="3" s="1"/>
  <c r="F64" i="1"/>
  <c r="F64" i="3" s="1"/>
  <c r="F96" i="1"/>
  <c r="F96" i="3" s="1"/>
  <c r="F128" i="1"/>
  <c r="F128" i="3" s="1"/>
  <c r="F160" i="1"/>
  <c r="F160" i="3" s="1"/>
  <c r="F192" i="1"/>
  <c r="F192" i="3" s="1"/>
  <c r="F203" i="1"/>
  <c r="F203" i="3" s="1"/>
  <c r="F213" i="1"/>
  <c r="F213" i="3" s="1"/>
  <c r="F224" i="1"/>
  <c r="F224" i="3" s="1"/>
  <c r="F235" i="1"/>
  <c r="F235" i="3" s="1"/>
  <c r="F245" i="1"/>
  <c r="F245" i="3" s="1"/>
  <c r="F256" i="1"/>
  <c r="F256" i="3" s="1"/>
  <c r="F267" i="1"/>
  <c r="F267" i="3" s="1"/>
  <c r="F277" i="1"/>
  <c r="F277" i="3" s="1"/>
  <c r="F288" i="1"/>
  <c r="F288" i="3" s="1"/>
  <c r="F299" i="1"/>
  <c r="F299" i="3" s="1"/>
  <c r="F309" i="1"/>
  <c r="F309" i="3" s="1"/>
  <c r="F320" i="1"/>
  <c r="F320" i="3" s="1"/>
  <c r="F331" i="1"/>
  <c r="F331" i="3" s="1"/>
  <c r="F341" i="1"/>
  <c r="F341" i="3" s="1"/>
  <c r="F352" i="1"/>
  <c r="F352" i="3" s="1"/>
  <c r="F363" i="1"/>
  <c r="F363" i="3" s="1"/>
  <c r="F373" i="1"/>
  <c r="F373" i="3" s="1"/>
  <c r="F382" i="1"/>
  <c r="F382" i="3" s="1"/>
  <c r="F390" i="1"/>
  <c r="F390" i="3" s="1"/>
  <c r="F398" i="1"/>
  <c r="F398" i="3" s="1"/>
  <c r="F406" i="1"/>
  <c r="F406" i="3" s="1"/>
  <c r="F414" i="1"/>
  <c r="F414" i="3" s="1"/>
  <c r="F422" i="1"/>
  <c r="F422" i="3" s="1"/>
  <c r="F430" i="1"/>
  <c r="F430" i="3" s="1"/>
  <c r="F5" i="1"/>
  <c r="F5" i="3" s="1"/>
  <c r="F15" i="1"/>
  <c r="F15" i="3" s="1"/>
  <c r="F31" i="1"/>
  <c r="F31" i="3" s="1"/>
  <c r="F47" i="1"/>
  <c r="F47" i="3" s="1"/>
  <c r="F63" i="1"/>
  <c r="F63" i="3" s="1"/>
  <c r="F79" i="1"/>
  <c r="F79" i="3" s="1"/>
  <c r="F95" i="1"/>
  <c r="F95" i="3" s="1"/>
  <c r="F111" i="1"/>
  <c r="F111" i="3" s="1"/>
  <c r="F127" i="1"/>
  <c r="F127" i="3" s="1"/>
  <c r="F143" i="1"/>
  <c r="F143" i="3" s="1"/>
  <c r="F159" i="1"/>
  <c r="F159" i="3" s="1"/>
  <c r="F175" i="1"/>
  <c r="F175" i="3" s="1"/>
  <c r="F191" i="1"/>
  <c r="F191" i="3" s="1"/>
  <c r="F201" i="1"/>
  <c r="F201" i="3" s="1"/>
  <c r="F212" i="1"/>
  <c r="F212" i="3" s="1"/>
  <c r="F223" i="1"/>
  <c r="F223" i="3" s="1"/>
  <c r="F233" i="1"/>
  <c r="F233" i="3" s="1"/>
  <c r="F244" i="1"/>
  <c r="F244" i="3" s="1"/>
  <c r="F255" i="1"/>
  <c r="F255" i="3" s="1"/>
  <c r="F265" i="1"/>
  <c r="F265" i="3" s="1"/>
  <c r="F276" i="1"/>
  <c r="F276" i="3" s="1"/>
  <c r="F287" i="1"/>
  <c r="F287" i="3" s="1"/>
  <c r="F297" i="1"/>
  <c r="F297" i="3" s="1"/>
  <c r="F319" i="1"/>
  <c r="F319" i="3" s="1"/>
  <c r="F329" i="1"/>
  <c r="F329" i="3" s="1"/>
  <c r="F340" i="1"/>
  <c r="F340" i="3" s="1"/>
  <c r="F351" i="1"/>
  <c r="F351" i="3" s="1"/>
  <c r="F361" i="1"/>
  <c r="F361" i="3" s="1"/>
  <c r="F372" i="1"/>
  <c r="F372" i="3" s="1"/>
  <c r="F381" i="1"/>
  <c r="F381" i="3" s="1"/>
  <c r="F389" i="1"/>
  <c r="F389" i="3" s="1"/>
  <c r="F397" i="1"/>
  <c r="F397" i="3" s="1"/>
  <c r="F405" i="1"/>
  <c r="F405" i="3" s="1"/>
  <c r="F413" i="1"/>
  <c r="F413" i="3" s="1"/>
  <c r="F421" i="1"/>
  <c r="F421" i="3" s="1"/>
  <c r="F429" i="1"/>
  <c r="F429" i="3" s="1"/>
  <c r="F11" i="1"/>
  <c r="F11" i="3" s="1"/>
  <c r="F43" i="1"/>
  <c r="F43" i="3" s="1"/>
  <c r="F75" i="1"/>
  <c r="F75" i="3" s="1"/>
  <c r="F107" i="1"/>
  <c r="F107" i="3" s="1"/>
  <c r="F139" i="1"/>
  <c r="F139" i="3" s="1"/>
  <c r="F171" i="1"/>
  <c r="F171" i="3" s="1"/>
  <c r="F199" i="1"/>
  <c r="F199" i="3" s="1"/>
  <c r="F220" i="1"/>
  <c r="F220" i="3" s="1"/>
  <c r="F241" i="1"/>
  <c r="F241" i="3" s="1"/>
  <c r="F263" i="1"/>
  <c r="F263" i="3" s="1"/>
  <c r="F284" i="1"/>
  <c r="F284" i="3" s="1"/>
  <c r="F305" i="1"/>
  <c r="F305" i="3" s="1"/>
  <c r="F327" i="1"/>
  <c r="F327" i="3" s="1"/>
  <c r="F348" i="1"/>
  <c r="F348" i="3" s="1"/>
  <c r="F369" i="1"/>
  <c r="F369" i="3" s="1"/>
  <c r="F387" i="1"/>
  <c r="F387" i="3" s="1"/>
  <c r="F403" i="1"/>
  <c r="F403" i="3" s="1"/>
  <c r="F419" i="1"/>
  <c r="F419" i="3" s="1"/>
  <c r="F28" i="1"/>
  <c r="F28" i="3" s="1"/>
  <c r="F92" i="1"/>
  <c r="F92" i="3" s="1"/>
  <c r="F156" i="1"/>
  <c r="F156" i="3" s="1"/>
  <c r="F200" i="1"/>
  <c r="F200" i="3" s="1"/>
  <c r="F232" i="1"/>
  <c r="F232" i="3" s="1"/>
  <c r="F285" i="1"/>
  <c r="F285" i="3" s="1"/>
  <c r="F328" i="1"/>
  <c r="F328" i="3" s="1"/>
  <c r="F371" i="1"/>
  <c r="F371" i="3" s="1"/>
  <c r="F396" i="1"/>
  <c r="F396" i="3" s="1"/>
  <c r="F428" i="1"/>
  <c r="F428" i="3" s="1"/>
  <c r="F51" i="1"/>
  <c r="F51" i="3" s="1"/>
  <c r="F115" i="1"/>
  <c r="F115" i="3" s="1"/>
  <c r="F163" i="1"/>
  <c r="F163" i="3" s="1"/>
  <c r="F215" i="1"/>
  <c r="F215" i="3" s="1"/>
  <c r="F268" i="1"/>
  <c r="F268" i="3" s="1"/>
  <c r="F311" i="1"/>
  <c r="F311" i="3" s="1"/>
  <c r="F353" i="1"/>
  <c r="F353" i="3" s="1"/>
  <c r="F391" i="1"/>
  <c r="F391" i="3" s="1"/>
  <c r="F423" i="1"/>
  <c r="F423" i="3" s="1"/>
  <c r="F36" i="1"/>
  <c r="F36" i="3" s="1"/>
  <c r="F68" i="1"/>
  <c r="F68" i="3" s="1"/>
  <c r="F100" i="1"/>
  <c r="F100" i="3" s="1"/>
  <c r="F132" i="1"/>
  <c r="F132" i="3" s="1"/>
  <c r="F164" i="1"/>
  <c r="F164" i="3" s="1"/>
  <c r="F195" i="1"/>
  <c r="F195" i="3" s="1"/>
  <c r="F216" i="1"/>
  <c r="F216" i="3" s="1"/>
  <c r="F237" i="1"/>
  <c r="F237" i="3" s="1"/>
  <c r="F259" i="1"/>
  <c r="F259" i="3" s="1"/>
  <c r="F280" i="1"/>
  <c r="F280" i="3" s="1"/>
  <c r="F301" i="1"/>
  <c r="F301" i="3" s="1"/>
  <c r="F323" i="1"/>
  <c r="F323" i="3" s="1"/>
  <c r="F344" i="1"/>
  <c r="F344" i="3" s="1"/>
  <c r="F365" i="1"/>
  <c r="F365" i="3" s="1"/>
  <c r="F384" i="1"/>
  <c r="F384" i="3" s="1"/>
  <c r="F400" i="1"/>
  <c r="F400" i="3" s="1"/>
  <c r="F416" i="1"/>
  <c r="F416" i="3" s="1"/>
  <c r="F432" i="1"/>
  <c r="F432" i="3" s="1"/>
  <c r="F44" i="1"/>
  <c r="F44" i="3" s="1"/>
  <c r="F108" i="1"/>
  <c r="F108" i="3" s="1"/>
  <c r="F172" i="1"/>
  <c r="F172" i="3" s="1"/>
  <c r="F243" i="1"/>
  <c r="F243" i="3" s="1"/>
  <c r="F275" i="1"/>
  <c r="F275" i="3" s="1"/>
  <c r="F317" i="1"/>
  <c r="F317" i="3" s="1"/>
  <c r="F360" i="1"/>
  <c r="F360" i="3" s="1"/>
  <c r="F404" i="1"/>
  <c r="F404" i="3" s="1"/>
  <c r="F35" i="1"/>
  <c r="F35" i="3" s="1"/>
  <c r="F99" i="1"/>
  <c r="F99" i="3" s="1"/>
  <c r="F179" i="1"/>
  <c r="F179" i="3" s="1"/>
  <c r="F225" i="1"/>
  <c r="F225" i="3" s="1"/>
  <c r="AQ349" i="1"/>
  <c r="AQ339" i="1"/>
  <c r="AB299" i="1"/>
  <c r="AB299" i="3" s="1"/>
  <c r="AS160" i="1"/>
  <c r="AS160" i="3" s="1"/>
  <c r="AS191" i="1"/>
  <c r="AS191" i="3" s="1"/>
  <c r="AS92" i="1"/>
  <c r="AS92" i="3" s="1"/>
  <c r="AS42" i="1"/>
  <c r="AS42" i="3" s="1"/>
  <c r="AS120" i="1"/>
  <c r="AS120" i="3" s="1"/>
  <c r="AS246" i="1"/>
  <c r="AS246" i="3" s="1"/>
  <c r="AS111" i="1"/>
  <c r="AS111" i="3" s="1"/>
  <c r="AS62" i="1"/>
  <c r="AS62" i="3" s="1"/>
  <c r="AS398" i="1"/>
  <c r="AS398" i="3" s="1"/>
  <c r="AS426" i="1"/>
  <c r="AS426" i="3" s="1"/>
  <c r="AS429" i="1"/>
  <c r="AS429" i="3" s="1"/>
  <c r="AS326" i="1"/>
  <c r="AS326" i="3" s="1"/>
  <c r="AQ8" i="1"/>
  <c r="AE356" i="1"/>
  <c r="AE356" i="3" s="1"/>
  <c r="E99" i="1"/>
  <c r="E99" i="3" s="1"/>
  <c r="E296" i="1"/>
  <c r="E296" i="3" s="1"/>
  <c r="M296" i="3" s="1"/>
  <c r="AE35" i="1"/>
  <c r="AE35" i="3" s="1"/>
  <c r="E316" i="1"/>
  <c r="E316" i="3" s="1"/>
  <c r="M316" i="3" s="1"/>
  <c r="AR412" i="1"/>
  <c r="AR412" i="3" s="1"/>
  <c r="AR381" i="1"/>
  <c r="AR381" i="3" s="1"/>
  <c r="AR350" i="1"/>
  <c r="AR350" i="3" s="1"/>
  <c r="AR429" i="1"/>
  <c r="AR429" i="3" s="1"/>
  <c r="AR422" i="1"/>
  <c r="AR422" i="3" s="1"/>
  <c r="AR389" i="1"/>
  <c r="AR389" i="3" s="1"/>
  <c r="AR361" i="1"/>
  <c r="AR361" i="3" s="1"/>
  <c r="AR168" i="1"/>
  <c r="AR168" i="3" s="1"/>
  <c r="AR228" i="1"/>
  <c r="AR228" i="3" s="1"/>
  <c r="AR165" i="1"/>
  <c r="AR165" i="3" s="1"/>
  <c r="AR327" i="1"/>
  <c r="AR327" i="3" s="1"/>
  <c r="AR314" i="1"/>
  <c r="AR314" i="3" s="1"/>
  <c r="AR297" i="1"/>
  <c r="AR297" i="3" s="1"/>
  <c r="AR256" i="1"/>
  <c r="AR256" i="3" s="1"/>
  <c r="AR257" i="1"/>
  <c r="AR257" i="3" s="1"/>
  <c r="AR200" i="1"/>
  <c r="AR200" i="3" s="1"/>
  <c r="AR163" i="1"/>
  <c r="AR163" i="3" s="1"/>
  <c r="AR195" i="1"/>
  <c r="AR195" i="3" s="1"/>
  <c r="AR122" i="1"/>
  <c r="AR122" i="3" s="1"/>
  <c r="AR142" i="1"/>
  <c r="AR142" i="3" s="1"/>
  <c r="AR136" i="1"/>
  <c r="AR136" i="3" s="1"/>
  <c r="AR106" i="1"/>
  <c r="AR106" i="3" s="1"/>
  <c r="AR71" i="1"/>
  <c r="AR71" i="3" s="1"/>
  <c r="AR38" i="1"/>
  <c r="AR38" i="3" s="1"/>
  <c r="AR25" i="1"/>
  <c r="AR25" i="3" s="1"/>
  <c r="AR22" i="1"/>
  <c r="AR22" i="3" s="1"/>
  <c r="AE354" i="1"/>
  <c r="AE354" i="3" s="1"/>
  <c r="AE125" i="1"/>
  <c r="AE125" i="3" s="1"/>
  <c r="AE239" i="1"/>
  <c r="AE239" i="3" s="1"/>
  <c r="AE174" i="1"/>
  <c r="AE174" i="3" s="1"/>
  <c r="AE331" i="1"/>
  <c r="AE331" i="3" s="1"/>
  <c r="AE390" i="1"/>
  <c r="AE390" i="3" s="1"/>
  <c r="AE318" i="1"/>
  <c r="AE318" i="3" s="1"/>
  <c r="AE391" i="1"/>
  <c r="AE391" i="3" s="1"/>
  <c r="AA32" i="1"/>
  <c r="AA32" i="3" s="1"/>
  <c r="E5" i="1"/>
  <c r="E5" i="3" s="1"/>
  <c r="M5" i="3" s="1"/>
  <c r="E370" i="1"/>
  <c r="E370" i="3" s="1"/>
  <c r="E48" i="1"/>
  <c r="E48" i="3" s="1"/>
  <c r="M48" i="3" s="1"/>
  <c r="E347" i="1"/>
  <c r="E347" i="3" s="1"/>
  <c r="E165" i="1"/>
  <c r="E165" i="3" s="1"/>
  <c r="M165" i="3" s="1"/>
  <c r="AS237" i="1"/>
  <c r="AS237" i="3" s="1"/>
  <c r="AS31" i="1"/>
  <c r="AS31" i="3" s="1"/>
  <c r="AS209" i="1"/>
  <c r="AS209" i="3" s="1"/>
  <c r="AS179" i="1"/>
  <c r="AS179" i="3" s="1"/>
  <c r="AS50" i="1"/>
  <c r="AS50" i="3" s="1"/>
  <c r="AS212" i="1"/>
  <c r="AS212" i="3" s="1"/>
  <c r="AS171" i="1"/>
  <c r="AS171" i="3" s="1"/>
  <c r="AS144" i="1"/>
  <c r="AS144" i="3" s="1"/>
  <c r="AS113" i="1"/>
  <c r="AS113" i="3" s="1"/>
  <c r="AS54" i="1"/>
  <c r="AS54" i="3" s="1"/>
  <c r="AS112" i="1"/>
  <c r="AS112" i="3" s="1"/>
  <c r="AS228" i="1"/>
  <c r="AS228" i="3" s="1"/>
  <c r="AS202" i="1"/>
  <c r="AS202" i="3" s="1"/>
  <c r="AS79" i="1"/>
  <c r="AS79" i="3" s="1"/>
  <c r="AS60" i="1"/>
  <c r="AS60" i="3" s="1"/>
  <c r="AS409" i="1"/>
  <c r="AS409" i="3" s="1"/>
  <c r="AS282" i="1"/>
  <c r="AS282" i="3" s="1"/>
  <c r="AS270" i="1"/>
  <c r="AS270" i="3" s="1"/>
  <c r="AS285" i="1"/>
  <c r="AS285" i="3" s="1"/>
  <c r="AS424" i="1"/>
  <c r="AS424" i="3" s="1"/>
  <c r="AS405" i="1"/>
  <c r="AS405" i="3" s="1"/>
  <c r="AB161" i="1"/>
  <c r="AB161" i="3" s="1"/>
  <c r="AA318" i="1"/>
  <c r="AA318" i="3" s="1"/>
  <c r="AE233" i="1"/>
  <c r="AE233" i="3" s="1"/>
  <c r="E37" i="1"/>
  <c r="E37" i="3" s="1"/>
  <c r="AA179" i="1"/>
  <c r="AA179" i="3" s="1"/>
  <c r="E176" i="1"/>
  <c r="E176" i="3" s="1"/>
  <c r="E312" i="1"/>
  <c r="E312" i="3" s="1"/>
  <c r="M312" i="3" s="1"/>
  <c r="E224" i="1"/>
  <c r="E224" i="3" s="1"/>
  <c r="E411" i="1"/>
  <c r="E411" i="3" s="1"/>
  <c r="M411" i="3" s="1"/>
  <c r="E227" i="1"/>
  <c r="E227" i="3" s="1"/>
  <c r="E95" i="1"/>
  <c r="E95" i="3" s="1"/>
  <c r="E12" i="1"/>
  <c r="E12" i="3" s="1"/>
  <c r="AS231" i="1"/>
  <c r="AS231" i="3" s="1"/>
  <c r="AS175" i="1"/>
  <c r="AS175" i="3" s="1"/>
  <c r="AS80" i="1"/>
  <c r="AS80" i="3" s="1"/>
  <c r="AS85" i="1"/>
  <c r="AS85" i="3" s="1"/>
  <c r="AS254" i="1"/>
  <c r="AS254" i="3" s="1"/>
  <c r="AS168" i="1"/>
  <c r="AS168" i="3" s="1"/>
  <c r="AS182" i="1"/>
  <c r="AS182" i="3" s="1"/>
  <c r="AS141" i="1"/>
  <c r="AS141" i="3" s="1"/>
  <c r="AS115" i="1"/>
  <c r="AS115" i="3" s="1"/>
  <c r="AS129" i="1"/>
  <c r="AS129" i="3" s="1"/>
  <c r="AS46" i="1"/>
  <c r="AS46" i="3" s="1"/>
  <c r="AS18" i="1"/>
  <c r="AS18" i="3" s="1"/>
  <c r="AS149" i="1"/>
  <c r="AS149" i="3" s="1"/>
  <c r="AS247" i="1"/>
  <c r="AS247" i="3" s="1"/>
  <c r="AS153" i="1"/>
  <c r="AS153" i="3" s="1"/>
  <c r="AS204" i="1"/>
  <c r="AS204" i="3" s="1"/>
  <c r="AS236" i="1"/>
  <c r="AS236" i="3" s="1"/>
  <c r="AS49" i="1"/>
  <c r="AS49" i="3" s="1"/>
  <c r="AS107" i="1"/>
  <c r="AS107" i="3" s="1"/>
  <c r="AS22" i="1"/>
  <c r="AS22" i="3" s="1"/>
  <c r="AS19" i="1"/>
  <c r="AS19" i="3" s="1"/>
  <c r="AS188" i="1"/>
  <c r="AS188" i="3" s="1"/>
  <c r="AS101" i="1"/>
  <c r="AS101" i="3" s="1"/>
  <c r="AS8" i="1"/>
  <c r="AS8" i="3" s="1"/>
  <c r="AS118" i="1"/>
  <c r="AS118" i="3" s="1"/>
  <c r="AS69" i="1"/>
  <c r="AS69" i="3" s="1"/>
  <c r="AS193" i="1"/>
  <c r="AS193" i="3" s="1"/>
  <c r="AS198" i="1"/>
  <c r="AS198" i="3" s="1"/>
  <c r="AS78" i="1"/>
  <c r="AS78" i="3" s="1"/>
  <c r="AS98" i="1"/>
  <c r="AS98" i="3" s="1"/>
  <c r="AS35" i="1"/>
  <c r="AS35" i="3" s="1"/>
  <c r="AS403" i="1"/>
  <c r="AS403" i="3" s="1"/>
  <c r="AS404" i="1"/>
  <c r="AS404" i="3" s="1"/>
  <c r="AS331" i="1"/>
  <c r="AS331" i="3" s="1"/>
  <c r="AS303" i="1"/>
  <c r="AS303" i="3" s="1"/>
  <c r="AS288" i="1"/>
  <c r="AS288" i="3" s="1"/>
  <c r="AS354" i="1"/>
  <c r="AS354" i="3" s="1"/>
  <c r="AS266" i="1"/>
  <c r="AS266" i="3" s="1"/>
  <c r="AS350" i="1"/>
  <c r="AS350" i="3" s="1"/>
  <c r="AS425" i="1"/>
  <c r="AS425" i="3" s="1"/>
  <c r="AS406" i="1"/>
  <c r="AS406" i="3" s="1"/>
  <c r="AS328" i="1"/>
  <c r="AS328" i="3" s="1"/>
  <c r="AS322" i="1"/>
  <c r="AS322" i="3" s="1"/>
  <c r="AS279" i="1"/>
  <c r="AS279" i="3" s="1"/>
  <c r="AS399" i="1"/>
  <c r="AS399" i="3" s="1"/>
  <c r="AS375" i="1"/>
  <c r="AS375" i="3" s="1"/>
  <c r="AQ206" i="1"/>
  <c r="AQ183" i="1"/>
  <c r="AQ150" i="1"/>
  <c r="AQ144" i="1"/>
  <c r="AR344" i="1"/>
  <c r="AR344" i="3" s="1"/>
  <c r="AR420" i="1"/>
  <c r="AR420" i="3" s="1"/>
  <c r="AR404" i="1"/>
  <c r="AR404" i="3" s="1"/>
  <c r="AR388" i="1"/>
  <c r="AR388" i="3" s="1"/>
  <c r="AR372" i="1"/>
  <c r="AR372" i="3" s="1"/>
  <c r="AR357" i="1"/>
  <c r="AR357" i="3" s="1"/>
  <c r="AR233" i="1"/>
  <c r="AR233" i="3" s="1"/>
  <c r="AR196" i="1"/>
  <c r="AR196" i="3" s="1"/>
  <c r="AR235" i="1"/>
  <c r="AR235" i="3" s="1"/>
  <c r="AR426" i="1"/>
  <c r="AR426" i="3" s="1"/>
  <c r="AR413" i="1"/>
  <c r="AR413" i="3" s="1"/>
  <c r="AR397" i="1"/>
  <c r="AR397" i="3" s="1"/>
  <c r="AR382" i="1"/>
  <c r="AR382" i="3" s="1"/>
  <c r="AR368" i="1"/>
  <c r="AR368" i="3" s="1"/>
  <c r="AR352" i="1"/>
  <c r="AR352" i="3" s="1"/>
  <c r="AR255" i="1"/>
  <c r="AR255" i="3" s="1"/>
  <c r="AR111" i="1"/>
  <c r="AR111" i="3" s="1"/>
  <c r="AR282" i="1"/>
  <c r="AR282" i="3" s="1"/>
  <c r="AR218" i="1"/>
  <c r="AR218" i="3" s="1"/>
  <c r="AR172" i="1"/>
  <c r="AR172" i="3" s="1"/>
  <c r="AR118" i="1"/>
  <c r="AR118" i="3" s="1"/>
  <c r="AR331" i="1"/>
  <c r="AR331" i="3" s="1"/>
  <c r="AR321" i="1"/>
  <c r="AR321" i="3" s="1"/>
  <c r="AR318" i="1"/>
  <c r="AR318" i="3" s="1"/>
  <c r="AR310" i="1"/>
  <c r="AR310" i="3" s="1"/>
  <c r="AR301" i="1"/>
  <c r="AR301" i="3" s="1"/>
  <c r="AR293" i="1"/>
  <c r="AR293" i="3" s="1"/>
  <c r="AR239" i="1"/>
  <c r="AR239" i="3" s="1"/>
  <c r="AR88" i="1"/>
  <c r="AR88" i="3" s="1"/>
  <c r="AR265" i="1"/>
  <c r="AR265" i="3" s="1"/>
  <c r="AR225" i="1"/>
  <c r="AR225" i="3" s="1"/>
  <c r="AR209" i="1"/>
  <c r="AR209" i="3" s="1"/>
  <c r="AR183" i="1"/>
  <c r="AR183" i="3" s="1"/>
  <c r="AR182" i="1"/>
  <c r="AR182" i="3" s="1"/>
  <c r="AR197" i="1"/>
  <c r="AR197" i="3" s="1"/>
  <c r="AR278" i="1"/>
  <c r="AR278" i="3" s="1"/>
  <c r="AR100" i="1"/>
  <c r="AR100" i="3" s="1"/>
  <c r="AR269" i="1"/>
  <c r="AR269" i="3" s="1"/>
  <c r="AR120" i="1"/>
  <c r="AR120" i="3" s="1"/>
  <c r="AR198" i="1"/>
  <c r="AR198" i="3" s="1"/>
  <c r="AR123" i="1"/>
  <c r="AR123" i="3" s="1"/>
  <c r="AR190" i="1"/>
  <c r="AR190" i="3" s="1"/>
  <c r="AR79" i="1"/>
  <c r="AR79" i="3" s="1"/>
  <c r="AR133" i="1"/>
  <c r="AR133" i="3" s="1"/>
  <c r="AR91" i="1"/>
  <c r="AR91" i="3" s="1"/>
  <c r="AR101" i="1"/>
  <c r="AR101" i="3" s="1"/>
  <c r="AR72" i="1"/>
  <c r="AR72" i="3" s="1"/>
  <c r="AR44" i="1"/>
  <c r="AR44" i="3" s="1"/>
  <c r="AR60" i="1"/>
  <c r="AR60" i="3" s="1"/>
  <c r="AR64" i="1"/>
  <c r="AR64" i="3" s="1"/>
  <c r="AR47" i="1"/>
  <c r="AR47" i="3" s="1"/>
  <c r="AR17" i="1"/>
  <c r="AR17" i="3" s="1"/>
  <c r="AR27" i="1"/>
  <c r="AR27" i="3" s="1"/>
  <c r="AR433" i="1"/>
  <c r="AR433" i="3" s="1"/>
  <c r="AE85" i="1"/>
  <c r="AE85" i="3" s="1"/>
  <c r="AF213" i="1"/>
  <c r="AF213" i="3" s="1"/>
  <c r="AA124" i="1"/>
  <c r="AA124" i="3" s="1"/>
  <c r="AA11" i="1"/>
  <c r="AA11" i="3" s="1"/>
  <c r="AB56" i="1"/>
  <c r="AB56" i="3" s="1"/>
  <c r="E425" i="1"/>
  <c r="E425" i="3" s="1"/>
  <c r="E390" i="1"/>
  <c r="E390" i="3" s="1"/>
  <c r="E40" i="1"/>
  <c r="E40" i="3" s="1"/>
  <c r="E385" i="1"/>
  <c r="E385" i="3" s="1"/>
  <c r="M385" i="3" s="1"/>
  <c r="E373" i="1"/>
  <c r="E373" i="3" s="1"/>
  <c r="E303" i="1"/>
  <c r="E303" i="3" s="1"/>
  <c r="E39" i="1"/>
  <c r="E39" i="3" s="1"/>
  <c r="E379" i="1"/>
  <c r="E379" i="3" s="1"/>
  <c r="M379" i="3" s="1"/>
  <c r="E291" i="1"/>
  <c r="E291" i="3" s="1"/>
  <c r="E163" i="1"/>
  <c r="E163" i="3" s="1"/>
  <c r="M163" i="3" s="1"/>
  <c r="E11" i="1"/>
  <c r="E11" i="3" s="1"/>
  <c r="E392" i="1"/>
  <c r="E392" i="3" s="1"/>
  <c r="E188" i="1"/>
  <c r="E188" i="3" s="1"/>
  <c r="E206" i="1"/>
  <c r="E206" i="3" s="1"/>
  <c r="M206" i="3" s="1"/>
  <c r="E293" i="1"/>
  <c r="E293" i="3" s="1"/>
  <c r="E101" i="1"/>
  <c r="E101" i="3" s="1"/>
  <c r="M101" i="3" s="1"/>
  <c r="AE109" i="1"/>
  <c r="AE109" i="3" s="1"/>
  <c r="AE314" i="1"/>
  <c r="AE314" i="3" s="1"/>
  <c r="AE46" i="1"/>
  <c r="AE46" i="3" s="1"/>
  <c r="AE430" i="1"/>
  <c r="AE430" i="3" s="1"/>
  <c r="AE253" i="1"/>
  <c r="AE253" i="3" s="1"/>
  <c r="AE395" i="1"/>
  <c r="AE395" i="3" s="1"/>
  <c r="AE244" i="1"/>
  <c r="AE244" i="3" s="1"/>
  <c r="AE238" i="1"/>
  <c r="AE238" i="3" s="1"/>
  <c r="AE110" i="1"/>
  <c r="AE110" i="3" s="1"/>
  <c r="AE313" i="1"/>
  <c r="AE313" i="3" s="1"/>
  <c r="AE144" i="1"/>
  <c r="AE144" i="3" s="1"/>
  <c r="AA422" i="1"/>
  <c r="AA422" i="3" s="1"/>
  <c r="AF266" i="1"/>
  <c r="AF266" i="3" s="1"/>
  <c r="AB106" i="1"/>
  <c r="AB106" i="3" s="1"/>
  <c r="AA133" i="1"/>
  <c r="AA133" i="3" s="1"/>
  <c r="AA196" i="1"/>
  <c r="AA196" i="3" s="1"/>
  <c r="AA192" i="1"/>
  <c r="AA192" i="3" s="1"/>
  <c r="AA188" i="1"/>
  <c r="AA188" i="3" s="1"/>
  <c r="AA5" i="1"/>
  <c r="AA5" i="3" s="1"/>
  <c r="AF188" i="1"/>
  <c r="AF188" i="3" s="1"/>
  <c r="AF369" i="1"/>
  <c r="AF369" i="3" s="1"/>
  <c r="AF400" i="1"/>
  <c r="AF400" i="3" s="1"/>
  <c r="AF341" i="1"/>
  <c r="AF341" i="3" s="1"/>
  <c r="AF85" i="1"/>
  <c r="AF85" i="3" s="1"/>
  <c r="AF54" i="1"/>
  <c r="AF54" i="3" s="1"/>
  <c r="AE45" i="1"/>
  <c r="AE45" i="3" s="1"/>
  <c r="AE111" i="1"/>
  <c r="AE111" i="3" s="1"/>
  <c r="AE22" i="1"/>
  <c r="AE22" i="3" s="1"/>
  <c r="AE192" i="1"/>
  <c r="AE192" i="3" s="1"/>
  <c r="AE274" i="1"/>
  <c r="AE274" i="3" s="1"/>
  <c r="AE367" i="1"/>
  <c r="AE367" i="3" s="1"/>
  <c r="AE81" i="1"/>
  <c r="AE81" i="3" s="1"/>
  <c r="AE142" i="1"/>
  <c r="AE142" i="3" s="1"/>
  <c r="AE206" i="1"/>
  <c r="AE206" i="3" s="1"/>
  <c r="AE270" i="1"/>
  <c r="AE270" i="3" s="1"/>
  <c r="AE180" i="1"/>
  <c r="AE180" i="3" s="1"/>
  <c r="AE305" i="1"/>
  <c r="AE305" i="3" s="1"/>
  <c r="AE357" i="1"/>
  <c r="AE357" i="3" s="1"/>
  <c r="AE52" i="1"/>
  <c r="AE52" i="3" s="1"/>
  <c r="AE214" i="1"/>
  <c r="AE214" i="3" s="1"/>
  <c r="AE344" i="1"/>
  <c r="AE344" i="3" s="1"/>
  <c r="AE412" i="1"/>
  <c r="AE412" i="3" s="1"/>
  <c r="AE218" i="1"/>
  <c r="AE218" i="3" s="1"/>
  <c r="AE413" i="1"/>
  <c r="AE413" i="3" s="1"/>
  <c r="AE171" i="1"/>
  <c r="AE171" i="3" s="1"/>
  <c r="AE426" i="1"/>
  <c r="AE426" i="3" s="1"/>
  <c r="AE14" i="1"/>
  <c r="AE14" i="3" s="1"/>
  <c r="AE400" i="1"/>
  <c r="AE400" i="3" s="1"/>
  <c r="AE289" i="1"/>
  <c r="AE289" i="3" s="1"/>
  <c r="AF198" i="1"/>
  <c r="AF198" i="3" s="1"/>
  <c r="AF247" i="1"/>
  <c r="AF247" i="3" s="1"/>
  <c r="AF250" i="1"/>
  <c r="AF250" i="3" s="1"/>
  <c r="AF196" i="1"/>
  <c r="AF196" i="3" s="1"/>
  <c r="E434" i="1"/>
  <c r="E434" i="3" s="1"/>
  <c r="E248" i="1"/>
  <c r="E248" i="3" s="1"/>
  <c r="E361" i="1"/>
  <c r="E361" i="3" s="1"/>
  <c r="M361" i="3" s="1"/>
  <c r="E422" i="1"/>
  <c r="E422" i="3" s="1"/>
  <c r="E358" i="1"/>
  <c r="E358" i="3" s="1"/>
  <c r="E168" i="1"/>
  <c r="E168" i="3" s="1"/>
  <c r="E394" i="1"/>
  <c r="E394" i="3" s="1"/>
  <c r="E24" i="1"/>
  <c r="E24" i="3" s="1"/>
  <c r="E272" i="1"/>
  <c r="E272" i="3" s="1"/>
  <c r="E405" i="1"/>
  <c r="E405" i="3" s="1"/>
  <c r="E339" i="1"/>
  <c r="E339" i="3" s="1"/>
  <c r="M339" i="3" s="1"/>
  <c r="E96" i="1"/>
  <c r="E96" i="3" s="1"/>
  <c r="E239" i="1"/>
  <c r="E239" i="3" s="1"/>
  <c r="E103" i="1"/>
  <c r="E103" i="3" s="1"/>
  <c r="E427" i="1"/>
  <c r="E427" i="3" s="1"/>
  <c r="M427" i="3" s="1"/>
  <c r="E395" i="1"/>
  <c r="E395" i="3" s="1"/>
  <c r="E363" i="1"/>
  <c r="E363" i="3" s="1"/>
  <c r="M363" i="3" s="1"/>
  <c r="E323" i="1"/>
  <c r="E323" i="3" s="1"/>
  <c r="E259" i="1"/>
  <c r="E259" i="3" s="1"/>
  <c r="M259" i="3" s="1"/>
  <c r="E195" i="1"/>
  <c r="E195" i="3" s="1"/>
  <c r="E131" i="1"/>
  <c r="E131" i="3" s="1"/>
  <c r="M131" i="3" s="1"/>
  <c r="E67" i="1"/>
  <c r="E67" i="3" s="1"/>
  <c r="E223" i="1"/>
  <c r="E223" i="3" s="1"/>
  <c r="M223" i="3" s="1"/>
  <c r="E424" i="1"/>
  <c r="E424" i="3" s="1"/>
  <c r="E360" i="1"/>
  <c r="E360" i="3" s="1"/>
  <c r="E252" i="1"/>
  <c r="E252" i="3" s="1"/>
  <c r="E124" i="1"/>
  <c r="E124" i="3" s="1"/>
  <c r="M124" i="3" s="1"/>
  <c r="E270" i="1"/>
  <c r="E270" i="3" s="1"/>
  <c r="E142" i="1"/>
  <c r="E142" i="3" s="1"/>
  <c r="M142" i="3" s="1"/>
  <c r="E14" i="1"/>
  <c r="E14" i="3" s="1"/>
  <c r="E229" i="1"/>
  <c r="E229" i="3" s="1"/>
  <c r="M229" i="3" s="1"/>
  <c r="E69" i="1"/>
  <c r="E69" i="3" s="1"/>
  <c r="AS233" i="1"/>
  <c r="AS233" i="3" s="1"/>
  <c r="AS145" i="1"/>
  <c r="AS145" i="3" s="1"/>
  <c r="AS215" i="1"/>
  <c r="AS215" i="3" s="1"/>
  <c r="AS134" i="1"/>
  <c r="AS134" i="3" s="1"/>
  <c r="AS95" i="1"/>
  <c r="AS95" i="3" s="1"/>
  <c r="AS152" i="1"/>
  <c r="AS152" i="3" s="1"/>
  <c r="AS52" i="1"/>
  <c r="AS52" i="3" s="1"/>
  <c r="AS86" i="1"/>
  <c r="AS86" i="3" s="1"/>
  <c r="AS250" i="1"/>
  <c r="AS250" i="3" s="1"/>
  <c r="AS210" i="1"/>
  <c r="AS210" i="3" s="1"/>
  <c r="AS220" i="1"/>
  <c r="AS220" i="3" s="1"/>
  <c r="AS225" i="1"/>
  <c r="AS225" i="3" s="1"/>
  <c r="AS183" i="1"/>
  <c r="AS183" i="3" s="1"/>
  <c r="AS197" i="1"/>
  <c r="AS197" i="3" s="1"/>
  <c r="AS184" i="1"/>
  <c r="AS184" i="3" s="1"/>
  <c r="AS177" i="1"/>
  <c r="AS177" i="3" s="1"/>
  <c r="AS41" i="1"/>
  <c r="AS41" i="3" s="1"/>
  <c r="AS81" i="1"/>
  <c r="AS81" i="3" s="1"/>
  <c r="AS65" i="1"/>
  <c r="AS65" i="3" s="1"/>
  <c r="AS93" i="1"/>
  <c r="AS93" i="3" s="1"/>
  <c r="AS53" i="1"/>
  <c r="AS53" i="3" s="1"/>
  <c r="AS26" i="1"/>
  <c r="AS26" i="3" s="1"/>
  <c r="AS24" i="1"/>
  <c r="AS24" i="3" s="1"/>
  <c r="AS170" i="1"/>
  <c r="AS170" i="3" s="1"/>
  <c r="AS241" i="1"/>
  <c r="AS241" i="3" s="1"/>
  <c r="AS100" i="1"/>
  <c r="AS100" i="3" s="1"/>
  <c r="AS7" i="1"/>
  <c r="AS7" i="3" s="1"/>
  <c r="AS201" i="1"/>
  <c r="AS201" i="3" s="1"/>
  <c r="AS221" i="1"/>
  <c r="AS221" i="3" s="1"/>
  <c r="AS242" i="1"/>
  <c r="AS242" i="3" s="1"/>
  <c r="AS224" i="1"/>
  <c r="AS224" i="3" s="1"/>
  <c r="AS154" i="1"/>
  <c r="AS154" i="3" s="1"/>
  <c r="AS132" i="1"/>
  <c r="AS132" i="3" s="1"/>
  <c r="AS199" i="1"/>
  <c r="AS199" i="3" s="1"/>
  <c r="AS238" i="1"/>
  <c r="AS238" i="3" s="1"/>
  <c r="AS76" i="1"/>
  <c r="AS76" i="3" s="1"/>
  <c r="AS89" i="1"/>
  <c r="AS89" i="3" s="1"/>
  <c r="AS59" i="1"/>
  <c r="AS59" i="3" s="1"/>
  <c r="AS108" i="1"/>
  <c r="AS108" i="3" s="1"/>
  <c r="AS55" i="1"/>
  <c r="AS55" i="3" s="1"/>
  <c r="AS9" i="1"/>
  <c r="AS9" i="3" s="1"/>
  <c r="AS12" i="1"/>
  <c r="AS12" i="3" s="1"/>
  <c r="AS205" i="1"/>
  <c r="AS205" i="3" s="1"/>
  <c r="AS158" i="1"/>
  <c r="AS158" i="3" s="1"/>
  <c r="AS155" i="1"/>
  <c r="AS155" i="3" s="1"/>
  <c r="AS72" i="1"/>
  <c r="AS72" i="3" s="1"/>
  <c r="AS16" i="1"/>
  <c r="AS16" i="3" s="1"/>
  <c r="AS249" i="1"/>
  <c r="AS249" i="3" s="1"/>
  <c r="AS178" i="1"/>
  <c r="AS178" i="3" s="1"/>
  <c r="AS203" i="1"/>
  <c r="AS203" i="3" s="1"/>
  <c r="AS244" i="1"/>
  <c r="AS244" i="3" s="1"/>
  <c r="AS216" i="1"/>
  <c r="AS216" i="3" s="1"/>
  <c r="AS151" i="1"/>
  <c r="AS151" i="3" s="1"/>
  <c r="AS121" i="1"/>
  <c r="AS121" i="3" s="1"/>
  <c r="AS130" i="1"/>
  <c r="AS130" i="3" s="1"/>
  <c r="AS190" i="1"/>
  <c r="AS190" i="3" s="1"/>
  <c r="AS135" i="1"/>
  <c r="AS135" i="3" s="1"/>
  <c r="AS97" i="1"/>
  <c r="AS97" i="3" s="1"/>
  <c r="AS139" i="1"/>
  <c r="AS139" i="3" s="1"/>
  <c r="AS57" i="1"/>
  <c r="AS57" i="3" s="1"/>
  <c r="AS70" i="1"/>
  <c r="AS70" i="3" s="1"/>
  <c r="AS5" i="1"/>
  <c r="AS5" i="3" s="1"/>
  <c r="AS413" i="1"/>
  <c r="AS413" i="3" s="1"/>
  <c r="AS359" i="1"/>
  <c r="AS359" i="3" s="1"/>
  <c r="AS372" i="1"/>
  <c r="AS372" i="3" s="1"/>
  <c r="AS370" i="1"/>
  <c r="AS370" i="3" s="1"/>
  <c r="AS330" i="1"/>
  <c r="AS330" i="3" s="1"/>
  <c r="AS363" i="1"/>
  <c r="AS363" i="3" s="1"/>
  <c r="AS347" i="1"/>
  <c r="AS347" i="3" s="1"/>
  <c r="AS321" i="1"/>
  <c r="AS321" i="3" s="1"/>
  <c r="AS344" i="1"/>
  <c r="AS344" i="3" s="1"/>
  <c r="AS263" i="1"/>
  <c r="AS263" i="3" s="1"/>
  <c r="AS432" i="1"/>
  <c r="AS432" i="3" s="1"/>
  <c r="AS335" i="1"/>
  <c r="AS335" i="3" s="1"/>
  <c r="AS264" i="1"/>
  <c r="AS264" i="3" s="1"/>
  <c r="AS338" i="1"/>
  <c r="AS338" i="3" s="1"/>
  <c r="AS256" i="1"/>
  <c r="AS256" i="3" s="1"/>
  <c r="AS377" i="1"/>
  <c r="AS377" i="3" s="1"/>
  <c r="AS380" i="1"/>
  <c r="AS380" i="3" s="1"/>
  <c r="AS378" i="1"/>
  <c r="AS378" i="3" s="1"/>
  <c r="AS365" i="1"/>
  <c r="AS365" i="3" s="1"/>
  <c r="AS371" i="1"/>
  <c r="AS371" i="3" s="1"/>
  <c r="AS291" i="1"/>
  <c r="AS291" i="3" s="1"/>
  <c r="AS336" i="1"/>
  <c r="AS336" i="3" s="1"/>
  <c r="AS349" i="1"/>
  <c r="AS349" i="3" s="1"/>
  <c r="AS304" i="1"/>
  <c r="AS304" i="3" s="1"/>
  <c r="AS267" i="1"/>
  <c r="AS267" i="3" s="1"/>
  <c r="AS421" i="1"/>
  <c r="AS421" i="3" s="1"/>
  <c r="AS385" i="1"/>
  <c r="AS385" i="3" s="1"/>
  <c r="AS401" i="1"/>
  <c r="AS401" i="3" s="1"/>
  <c r="AS369" i="1"/>
  <c r="AS369" i="3" s="1"/>
  <c r="AR325" i="1"/>
  <c r="AR325" i="3" s="1"/>
  <c r="AR427" i="1"/>
  <c r="AR427" i="3" s="1"/>
  <c r="AR416" i="1"/>
  <c r="AR416" i="3" s="1"/>
  <c r="AR408" i="1"/>
  <c r="AR408" i="3" s="1"/>
  <c r="AR400" i="1"/>
  <c r="AR400" i="3" s="1"/>
  <c r="AR392" i="1"/>
  <c r="AR392" i="3" s="1"/>
  <c r="AR385" i="1"/>
  <c r="AR385" i="3" s="1"/>
  <c r="AR377" i="1"/>
  <c r="AR377" i="3" s="1"/>
  <c r="AR367" i="1"/>
  <c r="AR367" i="3" s="1"/>
  <c r="AR360" i="1"/>
  <c r="AR360" i="3" s="1"/>
  <c r="AR355" i="1"/>
  <c r="AR355" i="3" s="1"/>
  <c r="AR345" i="1"/>
  <c r="AR345" i="3" s="1"/>
  <c r="AR223" i="1"/>
  <c r="AR223" i="3" s="1"/>
  <c r="AR203" i="1"/>
  <c r="AR203" i="3" s="1"/>
  <c r="AR143" i="1"/>
  <c r="AR143" i="3" s="1"/>
  <c r="AR346" i="1"/>
  <c r="AR346" i="3" s="1"/>
  <c r="AR152" i="1"/>
  <c r="AR152" i="3" s="1"/>
  <c r="AR430" i="1"/>
  <c r="AR430" i="3" s="1"/>
  <c r="AR252" i="1"/>
  <c r="AR252" i="3" s="1"/>
  <c r="AR417" i="1"/>
  <c r="AR417" i="3" s="1"/>
  <c r="AR409" i="1"/>
  <c r="AR409" i="3" s="1"/>
  <c r="AR401" i="1"/>
  <c r="AR401" i="3" s="1"/>
  <c r="AR393" i="1"/>
  <c r="AR393" i="3" s="1"/>
  <c r="AR386" i="1"/>
  <c r="AR386" i="3" s="1"/>
  <c r="AR378" i="1"/>
  <c r="AR378" i="3" s="1"/>
  <c r="AR371" i="1"/>
  <c r="AR371" i="3" s="1"/>
  <c r="AR364" i="1"/>
  <c r="AR364" i="3" s="1"/>
  <c r="AR359" i="1"/>
  <c r="AR359" i="3" s="1"/>
  <c r="AR354" i="1"/>
  <c r="AR354" i="3" s="1"/>
  <c r="AR261" i="1"/>
  <c r="AR261" i="3" s="1"/>
  <c r="AR181" i="1"/>
  <c r="AR181" i="3" s="1"/>
  <c r="AR160" i="1"/>
  <c r="AR160" i="3" s="1"/>
  <c r="AR248" i="1"/>
  <c r="AR248" i="3" s="1"/>
  <c r="AR340" i="1"/>
  <c r="AR340" i="3" s="1"/>
  <c r="AR231" i="1"/>
  <c r="AR231" i="3" s="1"/>
  <c r="AR227" i="1"/>
  <c r="AR227" i="3" s="1"/>
  <c r="AR205" i="1"/>
  <c r="AR205" i="3" s="1"/>
  <c r="AR170" i="1"/>
  <c r="AR170" i="3" s="1"/>
  <c r="AR145" i="1"/>
  <c r="AR145" i="3" s="1"/>
  <c r="AR173" i="1"/>
  <c r="AR173" i="3" s="1"/>
  <c r="AR338" i="1"/>
  <c r="AR338" i="3" s="1"/>
  <c r="AR334" i="1"/>
  <c r="AR334" i="3" s="1"/>
  <c r="AR329" i="1"/>
  <c r="AR329" i="3" s="1"/>
  <c r="AR324" i="1"/>
  <c r="AR324" i="3" s="1"/>
  <c r="AR323" i="1"/>
  <c r="AR323" i="3" s="1"/>
  <c r="AR243" i="1"/>
  <c r="AR243" i="3" s="1"/>
  <c r="AR316" i="1"/>
  <c r="AR316" i="3" s="1"/>
  <c r="AR312" i="1"/>
  <c r="AR312" i="3" s="1"/>
  <c r="AR303" i="1"/>
  <c r="AR303" i="3" s="1"/>
  <c r="AR299" i="1"/>
  <c r="AR299" i="3" s="1"/>
  <c r="AR295" i="1"/>
  <c r="AR295" i="3" s="1"/>
  <c r="AR291" i="1"/>
  <c r="AR291" i="3" s="1"/>
  <c r="AR280" i="1"/>
  <c r="AR280" i="3" s="1"/>
  <c r="AR275" i="1"/>
  <c r="AR275" i="3" s="1"/>
  <c r="AR114" i="1"/>
  <c r="AR114" i="3" s="1"/>
  <c r="AR285" i="1"/>
  <c r="AR285" i="3" s="1"/>
  <c r="AR271" i="1"/>
  <c r="AR271" i="3" s="1"/>
  <c r="AR262" i="1"/>
  <c r="AR262" i="3" s="1"/>
  <c r="AR229" i="1"/>
  <c r="AR229" i="3" s="1"/>
  <c r="AR224" i="1"/>
  <c r="AR224" i="3" s="1"/>
  <c r="AR206" i="1"/>
  <c r="AR206" i="3" s="1"/>
  <c r="AR204" i="1"/>
  <c r="AR204" i="3" s="1"/>
  <c r="AR167" i="1"/>
  <c r="AR167" i="3" s="1"/>
  <c r="AR154" i="1"/>
  <c r="AR154" i="3" s="1"/>
  <c r="AR150" i="1"/>
  <c r="AR150" i="3" s="1"/>
  <c r="AR144" i="1"/>
  <c r="AR144" i="3" s="1"/>
  <c r="AR164" i="1"/>
  <c r="AR164" i="3" s="1"/>
  <c r="AR132" i="1"/>
  <c r="AR132" i="3" s="1"/>
  <c r="AR30" i="1"/>
  <c r="AR30" i="3" s="1"/>
  <c r="AR232" i="1"/>
  <c r="AR232" i="3" s="1"/>
  <c r="AR149" i="1"/>
  <c r="AR149" i="3" s="1"/>
  <c r="AR86" i="1"/>
  <c r="AR86" i="3" s="1"/>
  <c r="AR273" i="1"/>
  <c r="AR273" i="3" s="1"/>
  <c r="AR184" i="1"/>
  <c r="AR184" i="3" s="1"/>
  <c r="AR131" i="1"/>
  <c r="AR131" i="3" s="1"/>
  <c r="AR141" i="1"/>
  <c r="AR141" i="3" s="1"/>
  <c r="AR24" i="1"/>
  <c r="AR24" i="3" s="1"/>
  <c r="AR177" i="1"/>
  <c r="AR177" i="3" s="1"/>
  <c r="AR140" i="1"/>
  <c r="AR140" i="3" s="1"/>
  <c r="AR108" i="1"/>
  <c r="AR108" i="3" s="1"/>
  <c r="AR61" i="1"/>
  <c r="AR61" i="3" s="1"/>
  <c r="AR155" i="1"/>
  <c r="AR155" i="3" s="1"/>
  <c r="AR94" i="1"/>
  <c r="AR94" i="3" s="1"/>
  <c r="AR12" i="1"/>
  <c r="AR12" i="3" s="1"/>
  <c r="AR117" i="1"/>
  <c r="AR117" i="3" s="1"/>
  <c r="AR109" i="1"/>
  <c r="AR109" i="3" s="1"/>
  <c r="AR99" i="1"/>
  <c r="AR99" i="3" s="1"/>
  <c r="AR80" i="1"/>
  <c r="AR80" i="3" s="1"/>
  <c r="AR35" i="1"/>
  <c r="AR35" i="3" s="1"/>
  <c r="AR97" i="1"/>
  <c r="AR97" i="3" s="1"/>
  <c r="AR73" i="1"/>
  <c r="AR73" i="3" s="1"/>
  <c r="AR62" i="1"/>
  <c r="AR62" i="3" s="1"/>
  <c r="AR81" i="1"/>
  <c r="AR81" i="3" s="1"/>
  <c r="AR51" i="1"/>
  <c r="AR51" i="3" s="1"/>
  <c r="AR45" i="1"/>
  <c r="AR45" i="3" s="1"/>
  <c r="AR57" i="1"/>
  <c r="AR57" i="3" s="1"/>
  <c r="AR50" i="1"/>
  <c r="AR50" i="3" s="1"/>
  <c r="AR49" i="1"/>
  <c r="AR49" i="3" s="1"/>
  <c r="AR54" i="1"/>
  <c r="AR54" i="3" s="1"/>
  <c r="AR33" i="1"/>
  <c r="AR33" i="3" s="1"/>
  <c r="AR10" i="1"/>
  <c r="AR10" i="3" s="1"/>
  <c r="AR14" i="1"/>
  <c r="AR14" i="3" s="1"/>
  <c r="AR34" i="1"/>
  <c r="AR34" i="3" s="1"/>
  <c r="AR7" i="1"/>
  <c r="AR7" i="3" s="1"/>
  <c r="AR11" i="1"/>
  <c r="AR11" i="3" s="1"/>
  <c r="AA351" i="1"/>
  <c r="AA351" i="3" s="1"/>
  <c r="AA21" i="1"/>
  <c r="AA21" i="3" s="1"/>
  <c r="AA283" i="1"/>
  <c r="AA283" i="3" s="1"/>
  <c r="AA328" i="1"/>
  <c r="AA328" i="3" s="1"/>
  <c r="AA430" i="1"/>
  <c r="AA430" i="3" s="1"/>
  <c r="AA306" i="1"/>
  <c r="AA306" i="3" s="1"/>
  <c r="AA24" i="1"/>
  <c r="AA24" i="3" s="1"/>
  <c r="AA184" i="1"/>
  <c r="AA184" i="3" s="1"/>
  <c r="AB334" i="1"/>
  <c r="AB334" i="3" s="1"/>
  <c r="AA91" i="1"/>
  <c r="AA91" i="3" s="1"/>
  <c r="AA96" i="1"/>
  <c r="AA96" i="3" s="1"/>
  <c r="AA42" i="1"/>
  <c r="AA42" i="3" s="1"/>
  <c r="AA248" i="1"/>
  <c r="AA248" i="3" s="1"/>
  <c r="AA377" i="1"/>
  <c r="AA377" i="3" s="1"/>
  <c r="AA139" i="1"/>
  <c r="AA139" i="3" s="1"/>
  <c r="AA244" i="1"/>
  <c r="AA244" i="3" s="1"/>
  <c r="AA350" i="1"/>
  <c r="AA350" i="3" s="1"/>
  <c r="AA312" i="1"/>
  <c r="AA312" i="3" s="1"/>
  <c r="AA118" i="1"/>
  <c r="AA118" i="3" s="1"/>
  <c r="AA256" i="1"/>
  <c r="AA256" i="3" s="1"/>
  <c r="AA387" i="1"/>
  <c r="AA387" i="3" s="1"/>
  <c r="AA156" i="1"/>
  <c r="AA156" i="3" s="1"/>
  <c r="AA385" i="1"/>
  <c r="AA385" i="3" s="1"/>
  <c r="AA426" i="1"/>
  <c r="AA426" i="3" s="1"/>
  <c r="AA396" i="1"/>
  <c r="AA396" i="3" s="1"/>
  <c r="AA353" i="1"/>
  <c r="AA353" i="3" s="1"/>
  <c r="AB167" i="1"/>
  <c r="AB167" i="3" s="1"/>
  <c r="AB245" i="1"/>
  <c r="AB245" i="3" s="1"/>
  <c r="AB172" i="1"/>
  <c r="AB172" i="3" s="1"/>
  <c r="AB136" i="1"/>
  <c r="AB136" i="3" s="1"/>
  <c r="AB397" i="1"/>
  <c r="AB397" i="3" s="1"/>
  <c r="AE24" i="1"/>
  <c r="AE24" i="3" s="1"/>
  <c r="AE64" i="1"/>
  <c r="AE64" i="3" s="1"/>
  <c r="AE47" i="1"/>
  <c r="AE47" i="3" s="1"/>
  <c r="AE175" i="1"/>
  <c r="AE175" i="3" s="1"/>
  <c r="AE295" i="1"/>
  <c r="AE295" i="3" s="1"/>
  <c r="AE98" i="1"/>
  <c r="AE98" i="3" s="1"/>
  <c r="AE169" i="1"/>
  <c r="AE169" i="3" s="1"/>
  <c r="AE210" i="1"/>
  <c r="AE210" i="3" s="1"/>
  <c r="AE256" i="1"/>
  <c r="AE256" i="3" s="1"/>
  <c r="AE290" i="1"/>
  <c r="AE290" i="3" s="1"/>
  <c r="AE336" i="1"/>
  <c r="AE336" i="3" s="1"/>
  <c r="AE17" i="1"/>
  <c r="AE17" i="3" s="1"/>
  <c r="AE60" i="1"/>
  <c r="AE60" i="3" s="1"/>
  <c r="AE94" i="1"/>
  <c r="AE94" i="3" s="1"/>
  <c r="AE126" i="1"/>
  <c r="AE126" i="3" s="1"/>
  <c r="AE158" i="1"/>
  <c r="AE158" i="3" s="1"/>
  <c r="AE190" i="1"/>
  <c r="AE190" i="3" s="1"/>
  <c r="AE222" i="1"/>
  <c r="AE222" i="3" s="1"/>
  <c r="AE254" i="1"/>
  <c r="AE254" i="3" s="1"/>
  <c r="AE284" i="1"/>
  <c r="AE284" i="3" s="1"/>
  <c r="AE138" i="1"/>
  <c r="AE138" i="3" s="1"/>
  <c r="AE212" i="1"/>
  <c r="AE212" i="3" s="1"/>
  <c r="AE283" i="1"/>
  <c r="AE283" i="3" s="1"/>
  <c r="AE317" i="1"/>
  <c r="AE317" i="3" s="1"/>
  <c r="AE343" i="1"/>
  <c r="AE343" i="3" s="1"/>
  <c r="AE373" i="1"/>
  <c r="AE373" i="3" s="1"/>
  <c r="AE427" i="1"/>
  <c r="AE427" i="3" s="1"/>
  <c r="AE113" i="1"/>
  <c r="AE113" i="3" s="1"/>
  <c r="AE152" i="1"/>
  <c r="AE152" i="3" s="1"/>
  <c r="AE241" i="1"/>
  <c r="AE241" i="3" s="1"/>
  <c r="AE285" i="1"/>
  <c r="AE285" i="3" s="1"/>
  <c r="AE376" i="1"/>
  <c r="AE376" i="3" s="1"/>
  <c r="AE401" i="1"/>
  <c r="AE401" i="3" s="1"/>
  <c r="AE422" i="1"/>
  <c r="AE422" i="3" s="1"/>
  <c r="AE141" i="1"/>
  <c r="AE141" i="3" s="1"/>
  <c r="AE302" i="1"/>
  <c r="AE302" i="3" s="1"/>
  <c r="AE392" i="1"/>
  <c r="AE392" i="3" s="1"/>
  <c r="AE431" i="1"/>
  <c r="AE431" i="3" s="1"/>
  <c r="AE129" i="1"/>
  <c r="AE129" i="3" s="1"/>
  <c r="AE235" i="1"/>
  <c r="AE235" i="3" s="1"/>
  <c r="AE365" i="1"/>
  <c r="AE365" i="3" s="1"/>
  <c r="AE198" i="1"/>
  <c r="AE198" i="3" s="1"/>
  <c r="AE384" i="1"/>
  <c r="AE384" i="3" s="1"/>
  <c r="AE250" i="1"/>
  <c r="AE250" i="3" s="1"/>
  <c r="AE402" i="1"/>
  <c r="AE402" i="3" s="1"/>
  <c r="AE352" i="1"/>
  <c r="AE352" i="3" s="1"/>
  <c r="AE345" i="1"/>
  <c r="AE345" i="3" s="1"/>
  <c r="AE203" i="1"/>
  <c r="AE203" i="3" s="1"/>
  <c r="AE161" i="1"/>
  <c r="AE161" i="3" s="1"/>
  <c r="AF134" i="1"/>
  <c r="AF134" i="3" s="1"/>
  <c r="AF288" i="1"/>
  <c r="AF288" i="3" s="1"/>
  <c r="AF351" i="1"/>
  <c r="AF351" i="3" s="1"/>
  <c r="AF371" i="1"/>
  <c r="AF371" i="3" s="1"/>
  <c r="AF402" i="1"/>
  <c r="AF402" i="3" s="1"/>
  <c r="AF433" i="1"/>
  <c r="AF433" i="3" s="1"/>
  <c r="AF291" i="1"/>
  <c r="AF291" i="3" s="1"/>
  <c r="AF56" i="1"/>
  <c r="AF56" i="3" s="1"/>
  <c r="AF332" i="1"/>
  <c r="AF332" i="3" s="1"/>
  <c r="AF119" i="1"/>
  <c r="AF119" i="3" s="1"/>
  <c r="AF277" i="1"/>
  <c r="AF277" i="3" s="1"/>
  <c r="AF149" i="1"/>
  <c r="AF149" i="3" s="1"/>
  <c r="AF21" i="1"/>
  <c r="AF21" i="3" s="1"/>
  <c r="AB10" i="1"/>
  <c r="AB10" i="3" s="1"/>
  <c r="AA70" i="1"/>
  <c r="AA70" i="3" s="1"/>
  <c r="AF102" i="1"/>
  <c r="AF102" i="3" s="1"/>
  <c r="AE13" i="1"/>
  <c r="AE13" i="3" s="1"/>
  <c r="E402" i="1"/>
  <c r="E402" i="3" s="1"/>
  <c r="E335" i="1"/>
  <c r="E335" i="3" s="1"/>
  <c r="M335" i="3" s="1"/>
  <c r="E88" i="1"/>
  <c r="E88" i="3" s="1"/>
  <c r="E393" i="1"/>
  <c r="E393" i="3" s="1"/>
  <c r="M393" i="3" s="1"/>
  <c r="E304" i="1"/>
  <c r="E304" i="3" s="1"/>
  <c r="E16" i="1"/>
  <c r="E16" i="3" s="1"/>
  <c r="M16" i="3" s="1"/>
  <c r="E406" i="1"/>
  <c r="E406" i="3" s="1"/>
  <c r="E374" i="1"/>
  <c r="E374" i="3" s="1"/>
  <c r="E340" i="1"/>
  <c r="E340" i="3" s="1"/>
  <c r="E232" i="1"/>
  <c r="E232" i="3" s="1"/>
  <c r="M232" i="3" s="1"/>
  <c r="E104" i="1"/>
  <c r="E104" i="3" s="1"/>
  <c r="E426" i="1"/>
  <c r="E426" i="3" s="1"/>
  <c r="M426" i="3" s="1"/>
  <c r="E362" i="1"/>
  <c r="E362" i="3" s="1"/>
  <c r="E152" i="1"/>
  <c r="E152" i="3" s="1"/>
  <c r="M152" i="3" s="1"/>
  <c r="E417" i="1"/>
  <c r="E417" i="3" s="1"/>
  <c r="E353" i="1"/>
  <c r="E353" i="3" s="1"/>
  <c r="M353" i="3" s="1"/>
  <c r="E144" i="1"/>
  <c r="E144" i="3" s="1"/>
  <c r="E421" i="1"/>
  <c r="E421" i="3" s="1"/>
  <c r="M421" i="3" s="1"/>
  <c r="E389" i="1"/>
  <c r="E389" i="3" s="1"/>
  <c r="E357" i="1"/>
  <c r="E357" i="3" s="1"/>
  <c r="M357" i="3" s="1"/>
  <c r="E288" i="1"/>
  <c r="E288" i="3" s="1"/>
  <c r="E160" i="1"/>
  <c r="E160" i="3" s="1"/>
  <c r="M160" i="3" s="1"/>
  <c r="E32" i="1"/>
  <c r="E32" i="3" s="1"/>
  <c r="E271" i="1"/>
  <c r="E271" i="3" s="1"/>
  <c r="M271" i="3" s="1"/>
  <c r="E199" i="1"/>
  <c r="E199" i="3" s="1"/>
  <c r="E135" i="1"/>
  <c r="E135" i="3" s="1"/>
  <c r="M135" i="3" s="1"/>
  <c r="E71" i="1"/>
  <c r="E71" i="3" s="1"/>
  <c r="E15" i="1"/>
  <c r="E15" i="3" s="1"/>
  <c r="M15" i="3" s="1"/>
  <c r="E419" i="1"/>
  <c r="E419" i="3" s="1"/>
  <c r="E403" i="1"/>
  <c r="E403" i="3" s="1"/>
  <c r="M403" i="3" s="1"/>
  <c r="E387" i="1"/>
  <c r="E387" i="3" s="1"/>
  <c r="E371" i="1"/>
  <c r="E371" i="3" s="1"/>
  <c r="M371" i="3" s="1"/>
  <c r="E355" i="1"/>
  <c r="E355" i="3" s="1"/>
  <c r="E336" i="1"/>
  <c r="E336" i="3" s="1"/>
  <c r="M336" i="3" s="1"/>
  <c r="E307" i="1"/>
  <c r="E307" i="3" s="1"/>
  <c r="E275" i="1"/>
  <c r="E275" i="3" s="1"/>
  <c r="M275" i="3" s="1"/>
  <c r="E243" i="1"/>
  <c r="E243" i="3" s="1"/>
  <c r="E211" i="1"/>
  <c r="E211" i="3" s="1"/>
  <c r="E179" i="1"/>
  <c r="E179" i="3" s="1"/>
  <c r="E147" i="1"/>
  <c r="E147" i="3" s="1"/>
  <c r="M147" i="3" s="1"/>
  <c r="E115" i="1"/>
  <c r="E115" i="3" s="1"/>
  <c r="E83" i="1"/>
  <c r="E83" i="3" s="1"/>
  <c r="M83" i="3" s="1"/>
  <c r="E43" i="1"/>
  <c r="E43" i="3" s="1"/>
  <c r="E279" i="1"/>
  <c r="E279" i="3" s="1"/>
  <c r="M279" i="3" s="1"/>
  <c r="E159" i="1"/>
  <c r="E159" i="3" s="1"/>
  <c r="E31" i="1"/>
  <c r="E31" i="3" s="1"/>
  <c r="E408" i="1"/>
  <c r="E408" i="3" s="1"/>
  <c r="E376" i="1"/>
  <c r="E376" i="3" s="1"/>
  <c r="E343" i="1"/>
  <c r="E343" i="3" s="1"/>
  <c r="E284" i="1"/>
  <c r="E284" i="3" s="1"/>
  <c r="M284" i="3" s="1"/>
  <c r="E220" i="1"/>
  <c r="E220" i="3" s="1"/>
  <c r="E156" i="1"/>
  <c r="E156" i="3" s="1"/>
  <c r="M156" i="3" s="1"/>
  <c r="E76" i="1"/>
  <c r="E76" i="3" s="1"/>
  <c r="E302" i="1"/>
  <c r="E302" i="3" s="1"/>
  <c r="M302" i="3" s="1"/>
  <c r="E238" i="1"/>
  <c r="E238" i="3" s="1"/>
  <c r="E174" i="1"/>
  <c r="E174" i="3" s="1"/>
  <c r="M174" i="3" s="1"/>
  <c r="E110" i="1"/>
  <c r="E110" i="3" s="1"/>
  <c r="E46" i="1"/>
  <c r="E46" i="3" s="1"/>
  <c r="M46" i="3" s="1"/>
  <c r="E325" i="1"/>
  <c r="E325" i="3" s="1"/>
  <c r="E261" i="1"/>
  <c r="E261" i="3" s="1"/>
  <c r="M261" i="3" s="1"/>
  <c r="E197" i="1"/>
  <c r="E197" i="3" s="1"/>
  <c r="E133" i="1"/>
  <c r="E133" i="3" s="1"/>
  <c r="M133" i="3" s="1"/>
  <c r="E21" i="1"/>
  <c r="E21" i="3" s="1"/>
  <c r="AS33" i="1"/>
  <c r="AS33" i="3" s="1"/>
  <c r="AS251" i="1"/>
  <c r="AS251" i="3" s="1"/>
  <c r="AS248" i="1"/>
  <c r="AS248" i="3" s="1"/>
  <c r="AS227" i="1"/>
  <c r="AS227" i="3" s="1"/>
  <c r="AS173" i="1"/>
  <c r="AS173" i="3" s="1"/>
  <c r="AS245" i="1"/>
  <c r="AS245" i="3" s="1"/>
  <c r="AS207" i="1"/>
  <c r="AS207" i="3" s="1"/>
  <c r="AS174" i="1"/>
  <c r="AS174" i="3" s="1"/>
  <c r="AS83" i="1"/>
  <c r="AS83" i="3" s="1"/>
  <c r="AS137" i="1"/>
  <c r="AS137" i="3" s="1"/>
  <c r="AS142" i="1"/>
  <c r="AS142" i="3" s="1"/>
  <c r="AS94" i="1"/>
  <c r="AS94" i="3" s="1"/>
  <c r="AS110" i="1"/>
  <c r="AS110" i="3" s="1"/>
  <c r="AS71" i="1"/>
  <c r="AS71" i="3" s="1"/>
  <c r="AS20" i="1"/>
  <c r="AS20" i="3" s="1"/>
  <c r="AS88" i="1"/>
  <c r="AS88" i="3" s="1"/>
  <c r="AS40" i="1"/>
  <c r="AS40" i="3" s="1"/>
  <c r="AS29" i="1"/>
  <c r="AS29" i="3" s="1"/>
  <c r="AS217" i="1"/>
  <c r="AS217" i="3" s="1"/>
  <c r="AS230" i="1"/>
  <c r="AS230" i="3" s="1"/>
  <c r="AS185" i="1"/>
  <c r="AS185" i="3" s="1"/>
  <c r="AS157" i="1"/>
  <c r="AS157" i="3" s="1"/>
  <c r="AS189" i="1"/>
  <c r="AS189" i="3" s="1"/>
  <c r="AS119" i="1"/>
  <c r="AS119" i="3" s="1"/>
  <c r="AS222" i="1"/>
  <c r="AS222" i="3" s="1"/>
  <c r="AS200" i="1"/>
  <c r="AS200" i="3" s="1"/>
  <c r="AS194" i="1"/>
  <c r="AS194" i="3" s="1"/>
  <c r="AS163" i="1"/>
  <c r="AS163" i="3" s="1"/>
  <c r="AS103" i="1"/>
  <c r="AS103" i="3" s="1"/>
  <c r="AS68" i="1"/>
  <c r="AS68" i="3" s="1"/>
  <c r="AS131" i="1"/>
  <c r="AS131" i="3" s="1"/>
  <c r="AS235" i="1"/>
  <c r="AS235" i="3" s="1"/>
  <c r="AS99" i="1"/>
  <c r="AS99" i="3" s="1"/>
  <c r="AS125" i="1"/>
  <c r="AS125" i="3" s="1"/>
  <c r="AS169" i="1"/>
  <c r="AS169" i="3" s="1"/>
  <c r="AS96" i="1"/>
  <c r="AS96" i="3" s="1"/>
  <c r="AS128" i="1"/>
  <c r="AS128" i="3" s="1"/>
  <c r="AS84" i="1"/>
  <c r="AS84" i="3" s="1"/>
  <c r="AS17" i="1"/>
  <c r="AS17" i="3" s="1"/>
  <c r="AS102" i="1"/>
  <c r="AS102" i="3" s="1"/>
  <c r="AS74" i="1"/>
  <c r="AS74" i="3" s="1"/>
  <c r="AS63" i="1"/>
  <c r="AS63" i="3" s="1"/>
  <c r="AS61" i="1"/>
  <c r="AS61" i="3" s="1"/>
  <c r="AS47" i="1"/>
  <c r="AS47" i="3" s="1"/>
  <c r="AS28" i="1"/>
  <c r="AS28" i="3" s="1"/>
  <c r="AS25" i="1"/>
  <c r="AS25" i="3" s="1"/>
  <c r="AS23" i="1"/>
  <c r="AS23" i="3" s="1"/>
  <c r="AS239" i="1"/>
  <c r="AS239" i="3" s="1"/>
  <c r="AS196" i="1"/>
  <c r="AS196" i="3" s="1"/>
  <c r="AS147" i="1"/>
  <c r="AS147" i="3" s="1"/>
  <c r="AS127" i="1"/>
  <c r="AS127" i="3" s="1"/>
  <c r="AS43" i="1"/>
  <c r="AS43" i="3" s="1"/>
  <c r="AS45" i="1"/>
  <c r="AS45" i="3" s="1"/>
  <c r="AS51" i="1"/>
  <c r="AS51" i="3" s="1"/>
  <c r="AS176" i="1"/>
  <c r="AS176" i="3" s="1"/>
  <c r="AS226" i="1"/>
  <c r="AS226" i="3" s="1"/>
  <c r="AS146" i="1"/>
  <c r="AS146" i="3" s="1"/>
  <c r="AS156" i="1"/>
  <c r="AS156" i="3" s="1"/>
  <c r="AS208" i="1"/>
  <c r="AS208" i="3" s="1"/>
  <c r="AS162" i="1"/>
  <c r="AS162" i="3" s="1"/>
  <c r="AS234" i="1"/>
  <c r="AS234" i="3" s="1"/>
  <c r="AS229" i="1"/>
  <c r="AS229" i="3" s="1"/>
  <c r="AS206" i="1"/>
  <c r="AS206" i="3" s="1"/>
  <c r="AS167" i="1"/>
  <c r="AS167" i="3" s="1"/>
  <c r="AS150" i="1"/>
  <c r="AS150" i="3" s="1"/>
  <c r="AS164" i="1"/>
  <c r="AS164" i="3" s="1"/>
  <c r="AS30" i="1"/>
  <c r="AS30" i="3" s="1"/>
  <c r="AS106" i="1"/>
  <c r="AS106" i="3" s="1"/>
  <c r="AS122" i="1"/>
  <c r="AS122" i="3" s="1"/>
  <c r="AS75" i="1"/>
  <c r="AS75" i="3" s="1"/>
  <c r="AS117" i="1"/>
  <c r="AS117" i="3" s="1"/>
  <c r="AS138" i="1"/>
  <c r="AS138" i="3" s="1"/>
  <c r="AS195" i="1"/>
  <c r="AS195" i="3" s="1"/>
  <c r="AS104" i="1"/>
  <c r="AS104" i="3" s="1"/>
  <c r="AS64" i="1"/>
  <c r="AS64" i="3" s="1"/>
  <c r="AS82" i="1"/>
  <c r="AS82" i="3" s="1"/>
  <c r="AS67" i="1"/>
  <c r="AS67" i="3" s="1"/>
  <c r="AS123" i="1"/>
  <c r="AS123" i="3" s="1"/>
  <c r="AS44" i="1"/>
  <c r="AS44" i="3" s="1"/>
  <c r="AS37" i="1"/>
  <c r="AS37" i="3" s="1"/>
  <c r="AS66" i="1"/>
  <c r="AS66" i="3" s="1"/>
  <c r="AS14" i="1"/>
  <c r="AS14" i="3" s="1"/>
  <c r="AS13" i="1"/>
  <c r="AS13" i="3" s="1"/>
  <c r="AS11" i="1"/>
  <c r="AS11" i="3" s="1"/>
  <c r="AS6" i="1"/>
  <c r="AS6" i="3" s="1"/>
  <c r="AS181" i="1"/>
  <c r="AS181" i="3" s="1"/>
  <c r="AS223" i="1"/>
  <c r="AS223" i="3" s="1"/>
  <c r="AS219" i="1"/>
  <c r="AS219" i="3" s="1"/>
  <c r="AS159" i="1"/>
  <c r="AS159" i="3" s="1"/>
  <c r="AS240" i="1"/>
  <c r="AS240" i="3" s="1"/>
  <c r="AS124" i="1"/>
  <c r="AS124" i="3" s="1"/>
  <c r="AS58" i="1"/>
  <c r="AS58" i="3" s="1"/>
  <c r="AS27" i="1"/>
  <c r="AS27" i="3" s="1"/>
  <c r="AS252" i="1"/>
  <c r="AS252" i="3" s="1"/>
  <c r="AS166" i="1"/>
  <c r="AS166" i="3" s="1"/>
  <c r="AS133" i="1"/>
  <c r="AS133" i="3" s="1"/>
  <c r="AS218" i="1"/>
  <c r="AS218" i="3" s="1"/>
  <c r="AS172" i="1"/>
  <c r="AS172" i="3" s="1"/>
  <c r="AS165" i="1"/>
  <c r="AS165" i="3" s="1"/>
  <c r="AS214" i="1"/>
  <c r="AS214" i="3" s="1"/>
  <c r="AS143" i="1"/>
  <c r="AS143" i="3" s="1"/>
  <c r="AS243" i="1"/>
  <c r="AS243" i="3" s="1"/>
  <c r="AS253" i="1"/>
  <c r="AS253" i="3" s="1"/>
  <c r="AS213" i="1"/>
  <c r="AS213" i="3" s="1"/>
  <c r="AS211" i="1"/>
  <c r="AS211" i="3" s="1"/>
  <c r="AS187" i="1"/>
  <c r="AS187" i="3" s="1"/>
  <c r="AS192" i="1"/>
  <c r="AS192" i="3" s="1"/>
  <c r="AS161" i="1"/>
  <c r="AS161" i="3" s="1"/>
  <c r="AS232" i="1"/>
  <c r="AS232" i="3" s="1"/>
  <c r="AS186" i="1"/>
  <c r="AS186" i="3" s="1"/>
  <c r="AS116" i="1"/>
  <c r="AS116" i="3" s="1"/>
  <c r="AS87" i="1"/>
  <c r="AS87" i="3" s="1"/>
  <c r="AS109" i="1"/>
  <c r="AS109" i="3" s="1"/>
  <c r="AS136" i="1"/>
  <c r="AS136" i="3" s="1"/>
  <c r="AS180" i="1"/>
  <c r="AS180" i="3" s="1"/>
  <c r="AS105" i="1"/>
  <c r="AS105" i="3" s="1"/>
  <c r="AS21" i="1"/>
  <c r="AS21" i="3" s="1"/>
  <c r="AS73" i="1"/>
  <c r="AS73" i="3" s="1"/>
  <c r="AS10" i="1"/>
  <c r="AS10" i="3" s="1"/>
  <c r="AS114" i="1"/>
  <c r="AS114" i="3" s="1"/>
  <c r="AS77" i="1"/>
  <c r="AS77" i="3" s="1"/>
  <c r="AS38" i="1"/>
  <c r="AS38" i="3" s="1"/>
  <c r="AS39" i="1"/>
  <c r="AS39" i="3" s="1"/>
  <c r="AS48" i="1"/>
  <c r="AS48" i="3" s="1"/>
  <c r="AS15" i="1"/>
  <c r="AS15" i="3" s="1"/>
  <c r="AS32" i="1"/>
  <c r="AS32" i="3" s="1"/>
  <c r="AS357" i="1"/>
  <c r="AS357" i="3" s="1"/>
  <c r="AS392" i="1"/>
  <c r="AS392" i="3" s="1"/>
  <c r="AS419" i="1"/>
  <c r="AS419" i="3" s="1"/>
  <c r="AS387" i="1"/>
  <c r="AS387" i="3" s="1"/>
  <c r="AS353" i="1"/>
  <c r="AS353" i="3" s="1"/>
  <c r="AS386" i="1"/>
  <c r="AS386" i="3" s="1"/>
  <c r="AS341" i="1"/>
  <c r="AS341" i="3" s="1"/>
  <c r="AS373" i="1"/>
  <c r="AS373" i="3" s="1"/>
  <c r="AS414" i="1"/>
  <c r="AS414" i="3" s="1"/>
  <c r="AS379" i="1"/>
  <c r="AS379" i="3" s="1"/>
  <c r="AS260" i="1"/>
  <c r="AS260" i="3" s="1"/>
  <c r="AS299" i="1"/>
  <c r="AS299" i="3" s="1"/>
  <c r="AS337" i="1"/>
  <c r="AS337" i="3" s="1"/>
  <c r="AS255" i="1"/>
  <c r="AS255" i="3" s="1"/>
  <c r="AS314" i="1"/>
  <c r="AS314" i="3" s="1"/>
  <c r="AS283" i="1"/>
  <c r="AS283" i="3" s="1"/>
  <c r="AS324" i="1"/>
  <c r="AS324" i="3" s="1"/>
  <c r="AS309" i="1"/>
  <c r="AS309" i="3" s="1"/>
  <c r="AS292" i="1"/>
  <c r="AS292" i="3" s="1"/>
  <c r="AS277" i="1"/>
  <c r="AS277" i="3" s="1"/>
  <c r="AS287" i="1"/>
  <c r="AS287" i="3" s="1"/>
  <c r="AS274" i="1"/>
  <c r="AS274" i="3" s="1"/>
  <c r="AS416" i="1"/>
  <c r="AS416" i="3" s="1"/>
  <c r="AS384" i="1"/>
  <c r="AS384" i="3" s="1"/>
  <c r="AS366" i="1"/>
  <c r="AS366" i="3" s="1"/>
  <c r="AS394" i="1"/>
  <c r="AS394" i="3" s="1"/>
  <c r="AS343" i="1"/>
  <c r="AS343" i="3" s="1"/>
  <c r="AS310" i="1"/>
  <c r="AS310" i="3" s="1"/>
  <c r="AS307" i="1"/>
  <c r="AS307" i="3" s="1"/>
  <c r="AS262" i="1"/>
  <c r="AS262" i="3" s="1"/>
  <c r="AS397" i="1"/>
  <c r="AS397" i="3" s="1"/>
  <c r="AS408" i="1"/>
  <c r="AS408" i="3" s="1"/>
  <c r="AS430" i="1"/>
  <c r="AS430" i="3" s="1"/>
  <c r="AS395" i="1"/>
  <c r="AS395" i="3" s="1"/>
  <c r="AS364" i="1"/>
  <c r="AS364" i="3" s="1"/>
  <c r="AS393" i="1"/>
  <c r="AS393" i="3" s="1"/>
  <c r="AS362" i="1"/>
  <c r="AS362" i="3" s="1"/>
  <c r="AS388" i="1"/>
  <c r="AS388" i="3" s="1"/>
  <c r="AS423" i="1"/>
  <c r="AS423" i="3" s="1"/>
  <c r="AS390" i="1"/>
  <c r="AS390" i="3" s="1"/>
  <c r="AS351" i="1"/>
  <c r="AS351" i="3" s="1"/>
  <c r="AS312" i="1"/>
  <c r="AS312" i="3" s="1"/>
  <c r="AS342" i="1"/>
  <c r="AS342" i="3" s="1"/>
  <c r="AS258" i="1"/>
  <c r="AS258" i="3" s="1"/>
  <c r="AS319" i="1"/>
  <c r="AS319" i="3" s="1"/>
  <c r="AS295" i="1"/>
  <c r="AS295" i="3" s="1"/>
  <c r="AS334" i="1"/>
  <c r="AS334" i="3" s="1"/>
  <c r="AS313" i="1"/>
  <c r="AS313" i="3" s="1"/>
  <c r="AS296" i="1"/>
  <c r="AS296" i="3" s="1"/>
  <c r="AS284" i="1"/>
  <c r="AS284" i="3" s="1"/>
  <c r="AS259" i="1"/>
  <c r="AS259" i="3" s="1"/>
  <c r="AS275" i="1"/>
  <c r="AS275" i="3" s="1"/>
  <c r="AS433" i="1"/>
  <c r="AS433" i="3" s="1"/>
  <c r="AS355" i="1"/>
  <c r="AS355" i="3" s="1"/>
  <c r="AS415" i="1"/>
  <c r="AS415" i="3" s="1"/>
  <c r="AS368" i="1"/>
  <c r="AS368" i="3" s="1"/>
  <c r="AS382" i="1"/>
  <c r="AS382" i="3" s="1"/>
  <c r="AS396" i="1"/>
  <c r="AS396" i="3" s="1"/>
  <c r="AS410" i="1"/>
  <c r="AS410" i="3" s="1"/>
  <c r="AS356" i="1"/>
  <c r="AS356" i="3" s="1"/>
  <c r="AR431" i="1"/>
  <c r="AR431" i="3" s="1"/>
  <c r="AR432" i="1"/>
  <c r="AR432" i="3" s="1"/>
  <c r="AR5" i="1"/>
  <c r="AR5" i="3" s="1"/>
  <c r="AR29" i="1"/>
  <c r="AR29" i="3" s="1"/>
  <c r="AR21" i="1"/>
  <c r="AR21" i="3" s="1"/>
  <c r="AR23" i="1"/>
  <c r="AR23" i="3" s="1"/>
  <c r="AR31" i="1"/>
  <c r="AR31" i="3" s="1"/>
  <c r="AR36" i="1"/>
  <c r="AR36" i="3" s="1"/>
  <c r="AR16" i="1"/>
  <c r="AR16" i="3" s="1"/>
  <c r="AR28" i="1"/>
  <c r="AR28" i="3" s="1"/>
  <c r="AR9" i="1"/>
  <c r="AR9" i="3" s="1"/>
  <c r="AR56" i="1"/>
  <c r="AR56" i="3" s="1"/>
  <c r="AR26" i="1"/>
  <c r="AR26" i="3" s="1"/>
  <c r="AR40" i="1"/>
  <c r="AR40" i="3" s="1"/>
  <c r="AR48" i="1"/>
  <c r="AR48" i="3" s="1"/>
  <c r="AR58" i="1"/>
  <c r="AR58" i="3" s="1"/>
  <c r="AR15" i="1"/>
  <c r="AR15" i="3" s="1"/>
  <c r="AR46" i="1"/>
  <c r="AR46" i="3" s="1"/>
  <c r="AR70" i="1"/>
  <c r="AR70" i="3" s="1"/>
  <c r="AR66" i="1"/>
  <c r="AR66" i="3" s="1"/>
  <c r="AR42" i="1"/>
  <c r="AR42" i="3" s="1"/>
  <c r="AR53" i="1"/>
  <c r="AR53" i="3" s="1"/>
  <c r="AR37" i="1"/>
  <c r="AR37" i="3" s="1"/>
  <c r="AR63" i="1"/>
  <c r="AR63" i="3" s="1"/>
  <c r="AR19" i="1"/>
  <c r="AR19" i="3" s="1"/>
  <c r="AR68" i="1"/>
  <c r="AR68" i="3" s="1"/>
  <c r="AR43" i="1"/>
  <c r="AR43" i="3" s="1"/>
  <c r="AR67" i="1"/>
  <c r="AR67" i="3" s="1"/>
  <c r="AR65" i="1"/>
  <c r="AR65" i="3" s="1"/>
  <c r="AR59" i="1"/>
  <c r="AR59" i="3" s="1"/>
  <c r="AR84" i="1"/>
  <c r="AR84" i="3" s="1"/>
  <c r="AR82" i="1"/>
  <c r="AR82" i="3" s="1"/>
  <c r="AR92" i="1"/>
  <c r="AR92" i="3" s="1"/>
  <c r="AR107" i="1"/>
  <c r="AR107" i="3" s="1"/>
  <c r="AR128" i="1"/>
  <c r="AR128" i="3" s="1"/>
  <c r="AR39" i="1"/>
  <c r="AR39" i="3" s="1"/>
  <c r="AR89" i="1"/>
  <c r="AR89" i="3" s="1"/>
  <c r="AR90" i="1"/>
  <c r="AR90" i="3" s="1"/>
  <c r="AR96" i="1"/>
  <c r="AR96" i="3" s="1"/>
  <c r="AR105" i="1"/>
  <c r="AR105" i="3" s="1"/>
  <c r="AR104" i="1"/>
  <c r="AR104" i="3" s="1"/>
  <c r="AR110" i="1"/>
  <c r="AR110" i="3" s="1"/>
  <c r="AR115" i="1"/>
  <c r="AR115" i="3" s="1"/>
  <c r="AR135" i="1"/>
  <c r="AR135" i="3" s="1"/>
  <c r="AR113" i="1"/>
  <c r="AR113" i="3" s="1"/>
  <c r="AR41" i="1"/>
  <c r="AR41" i="3" s="1"/>
  <c r="AR76" i="1"/>
  <c r="AR76" i="3" s="1"/>
  <c r="AR125" i="1"/>
  <c r="AR125" i="3" s="1"/>
  <c r="AR138" i="1"/>
  <c r="AR138" i="3" s="1"/>
  <c r="AR179" i="1"/>
  <c r="AR179" i="3" s="1"/>
  <c r="AR199" i="1"/>
  <c r="AR199" i="3" s="1"/>
  <c r="AR74" i="1"/>
  <c r="AR74" i="3" s="1"/>
  <c r="AR93" i="1"/>
  <c r="AR93" i="3" s="1"/>
  <c r="AR102" i="1"/>
  <c r="AR102" i="3" s="1"/>
  <c r="AR129" i="1"/>
  <c r="AR129" i="3" s="1"/>
  <c r="AR126" i="1"/>
  <c r="AR126" i="3" s="1"/>
  <c r="AR148" i="1"/>
  <c r="AR148" i="3" s="1"/>
  <c r="AR188" i="1"/>
  <c r="AR188" i="3" s="1"/>
  <c r="AR32" i="1"/>
  <c r="AR32" i="3" s="1"/>
  <c r="AR87" i="1"/>
  <c r="AR87" i="3" s="1"/>
  <c r="AR95" i="1"/>
  <c r="AR95" i="3" s="1"/>
  <c r="AR116" i="1"/>
  <c r="AR116" i="3" s="1"/>
  <c r="AR127" i="1"/>
  <c r="AR127" i="3" s="1"/>
  <c r="AR130" i="1"/>
  <c r="AR130" i="3" s="1"/>
  <c r="AR137" i="1"/>
  <c r="AR137" i="3" s="1"/>
  <c r="AR186" i="1"/>
  <c r="AR186" i="3" s="1"/>
  <c r="AR270" i="1"/>
  <c r="AR270" i="3" s="1"/>
  <c r="AR279" i="1"/>
  <c r="AR279" i="3" s="1"/>
  <c r="AR55" i="1"/>
  <c r="AR55" i="3" s="1"/>
  <c r="AR85" i="1"/>
  <c r="AR85" i="3" s="1"/>
  <c r="AR124" i="1"/>
  <c r="AR124" i="3" s="1"/>
  <c r="AR169" i="1"/>
  <c r="AR169" i="3" s="1"/>
  <c r="AR268" i="1"/>
  <c r="AR268" i="3" s="1"/>
  <c r="AR272" i="1"/>
  <c r="AR272" i="3" s="1"/>
  <c r="AR236" i="1"/>
  <c r="AR236" i="3" s="1"/>
  <c r="AR83" i="1"/>
  <c r="AR83" i="3" s="1"/>
  <c r="AR121" i="1"/>
  <c r="AR121" i="3" s="1"/>
  <c r="AR134" i="1"/>
  <c r="AR134" i="3" s="1"/>
  <c r="AR161" i="1"/>
  <c r="AR161" i="3" s="1"/>
  <c r="AR159" i="1"/>
  <c r="AR159" i="3" s="1"/>
  <c r="AR193" i="1"/>
  <c r="AR193" i="3" s="1"/>
  <c r="AR147" i="1"/>
  <c r="AR147" i="3" s="1"/>
  <c r="AR192" i="1"/>
  <c r="AR192" i="3" s="1"/>
  <c r="AR174" i="1"/>
  <c r="AR174" i="3" s="1"/>
  <c r="AR151" i="1"/>
  <c r="AR151" i="3" s="1"/>
  <c r="AR175" i="1"/>
  <c r="AR175" i="3" s="1"/>
  <c r="AR187" i="1"/>
  <c r="AR187" i="3" s="1"/>
  <c r="AR158" i="1"/>
  <c r="AR158" i="3" s="1"/>
  <c r="AR202" i="1"/>
  <c r="AR202" i="3" s="1"/>
  <c r="AR207" i="1"/>
  <c r="AR207" i="3" s="1"/>
  <c r="AR211" i="1"/>
  <c r="AR211" i="3" s="1"/>
  <c r="AR215" i="1"/>
  <c r="AR215" i="3" s="1"/>
  <c r="AR216" i="1"/>
  <c r="AR216" i="3" s="1"/>
  <c r="AR212" i="1"/>
  <c r="AR212" i="3" s="1"/>
  <c r="AR213" i="1"/>
  <c r="AR213" i="3" s="1"/>
  <c r="AR219" i="1"/>
  <c r="AR219" i="3" s="1"/>
  <c r="AR259" i="1"/>
  <c r="AR259" i="3" s="1"/>
  <c r="AR263" i="1"/>
  <c r="AR263" i="3" s="1"/>
  <c r="AR267" i="1"/>
  <c r="AR267" i="3" s="1"/>
  <c r="AR277" i="1"/>
  <c r="AR277" i="3" s="1"/>
  <c r="AR284" i="1"/>
  <c r="AR284" i="3" s="1"/>
  <c r="AR288" i="1"/>
  <c r="AR288" i="3" s="1"/>
  <c r="AR77" i="1"/>
  <c r="AR77" i="3" s="1"/>
  <c r="AR180" i="1"/>
  <c r="AR180" i="3" s="1"/>
  <c r="AR274" i="1"/>
  <c r="AR274" i="3" s="1"/>
  <c r="AR240" i="1"/>
  <c r="AR240" i="3" s="1"/>
  <c r="AR234" i="1"/>
  <c r="AR234" i="3" s="1"/>
  <c r="AR245" i="1"/>
  <c r="AR245" i="3" s="1"/>
  <c r="AR289" i="1"/>
  <c r="AR289" i="3" s="1"/>
  <c r="AR292" i="1"/>
  <c r="AR292" i="3" s="1"/>
  <c r="AR294" i="1"/>
  <c r="AR294" i="3" s="1"/>
  <c r="AR296" i="1"/>
  <c r="AR296" i="3" s="1"/>
  <c r="AR298" i="1"/>
  <c r="AR298" i="3" s="1"/>
  <c r="AR302" i="1"/>
  <c r="AR302" i="3" s="1"/>
  <c r="AR304" i="1"/>
  <c r="AR304" i="3" s="1"/>
  <c r="AR307" i="1"/>
  <c r="AR307" i="3" s="1"/>
  <c r="AR309" i="1"/>
  <c r="AR309" i="3" s="1"/>
  <c r="AR311" i="1"/>
  <c r="AR311" i="3" s="1"/>
  <c r="AR313" i="1"/>
  <c r="AR313" i="3" s="1"/>
  <c r="AR315" i="1"/>
  <c r="AR315" i="3" s="1"/>
  <c r="AR317" i="1"/>
  <c r="AR317" i="3" s="1"/>
  <c r="AR305" i="1"/>
  <c r="AR305" i="3" s="1"/>
  <c r="AR242" i="1"/>
  <c r="AR242" i="3" s="1"/>
  <c r="AR322" i="1"/>
  <c r="AR322" i="3" s="1"/>
  <c r="AR320" i="1"/>
  <c r="AR320" i="3" s="1"/>
  <c r="AR244" i="1"/>
  <c r="AR244" i="3" s="1"/>
  <c r="AR326" i="1"/>
  <c r="AR326" i="3" s="1"/>
  <c r="AR328" i="1"/>
  <c r="AR328" i="3" s="1"/>
  <c r="AR330" i="1"/>
  <c r="AR330" i="3" s="1"/>
  <c r="AR333" i="1"/>
  <c r="AR333" i="3" s="1"/>
  <c r="AR335" i="1"/>
  <c r="AR335" i="3" s="1"/>
  <c r="AR337" i="1"/>
  <c r="AR337" i="3" s="1"/>
  <c r="AR342" i="1"/>
  <c r="AR342" i="3" s="1"/>
  <c r="AR156" i="1"/>
  <c r="AR156" i="3" s="1"/>
  <c r="AR157" i="1"/>
  <c r="AR157" i="3" s="1"/>
  <c r="AR171" i="1"/>
  <c r="AR171" i="3" s="1"/>
  <c r="AR191" i="1"/>
  <c r="AR191" i="3" s="1"/>
  <c r="AR146" i="1"/>
  <c r="AR146" i="3" s="1"/>
  <c r="AR185" i="1"/>
  <c r="AR185" i="3" s="1"/>
  <c r="AR201" i="1"/>
  <c r="AR201" i="3" s="1"/>
  <c r="AR210" i="1"/>
  <c r="AR210" i="3" s="1"/>
  <c r="AR226" i="1"/>
  <c r="AR226" i="3" s="1"/>
  <c r="AR230" i="1"/>
  <c r="AR230" i="3" s="1"/>
  <c r="AR258" i="1"/>
  <c r="AR258" i="3" s="1"/>
  <c r="AR266" i="1"/>
  <c r="AR266" i="3" s="1"/>
  <c r="AR290" i="1"/>
  <c r="AR290" i="3" s="1"/>
  <c r="AR343" i="1"/>
  <c r="AR343" i="3" s="1"/>
  <c r="AR247" i="1"/>
  <c r="AR247" i="3" s="1"/>
  <c r="AR254" i="1"/>
  <c r="AR254" i="3" s="1"/>
  <c r="AR162" i="1"/>
  <c r="AR162" i="3" s="1"/>
  <c r="AR166" i="1"/>
  <c r="AR166" i="3" s="1"/>
  <c r="AR153" i="1"/>
  <c r="AR153" i="3" s="1"/>
  <c r="AR208" i="1"/>
  <c r="AR208" i="3" s="1"/>
  <c r="AR220" i="1"/>
  <c r="AR220" i="3" s="1"/>
  <c r="AR260" i="1"/>
  <c r="AR260" i="3" s="1"/>
  <c r="AR351" i="1"/>
  <c r="AR351" i="3" s="1"/>
  <c r="AR356" i="1"/>
  <c r="AR356" i="3" s="1"/>
  <c r="AR18" i="1"/>
  <c r="AR18" i="3" s="1"/>
  <c r="AR250" i="1"/>
  <c r="AR250" i="3" s="1"/>
  <c r="AR362" i="1"/>
  <c r="AR362" i="3" s="1"/>
  <c r="AR366" i="1"/>
  <c r="AR366" i="3" s="1"/>
  <c r="AR369" i="1"/>
  <c r="AR369" i="3" s="1"/>
  <c r="AR373" i="1"/>
  <c r="AR373" i="3" s="1"/>
  <c r="AR376" i="1"/>
  <c r="AR376" i="3" s="1"/>
  <c r="AR380" i="1"/>
  <c r="AR380" i="3" s="1"/>
  <c r="AR384" i="1"/>
  <c r="AR384" i="3" s="1"/>
  <c r="AR387" i="1"/>
  <c r="AR387" i="3" s="1"/>
  <c r="AR391" i="1"/>
  <c r="AR391" i="3" s="1"/>
  <c r="AR395" i="1"/>
  <c r="AR395" i="3" s="1"/>
  <c r="AR399" i="1"/>
  <c r="AR399" i="3" s="1"/>
  <c r="AR403" i="1"/>
  <c r="AR403" i="3" s="1"/>
  <c r="AR407" i="1"/>
  <c r="AR407" i="3" s="1"/>
  <c r="AR411" i="1"/>
  <c r="AR411" i="3" s="1"/>
  <c r="AR415" i="1"/>
  <c r="AR415" i="3" s="1"/>
  <c r="AR419" i="1"/>
  <c r="AR419" i="3" s="1"/>
  <c r="AR423" i="1"/>
  <c r="AR423" i="3" s="1"/>
  <c r="AR424" i="1"/>
  <c r="AR424" i="3" s="1"/>
  <c r="AR428" i="1"/>
  <c r="AR428" i="3" s="1"/>
  <c r="AR276" i="1"/>
  <c r="AR276" i="3" s="1"/>
  <c r="AR139" i="1"/>
  <c r="AR139" i="3" s="1"/>
  <c r="AR238" i="1"/>
  <c r="AR238" i="3" s="1"/>
  <c r="AR287" i="1"/>
  <c r="AR287" i="3" s="1"/>
  <c r="AR348" i="1"/>
  <c r="AR348" i="3" s="1"/>
  <c r="AR119" i="1"/>
  <c r="AR119" i="3" s="1"/>
  <c r="AR176" i="1"/>
  <c r="AR176" i="3" s="1"/>
  <c r="AR189" i="1"/>
  <c r="AR189" i="3" s="1"/>
  <c r="AR217" i="1"/>
  <c r="AR217" i="3" s="1"/>
  <c r="AR221" i="1"/>
  <c r="AR221" i="3" s="1"/>
  <c r="AR264" i="1"/>
  <c r="AR264" i="3" s="1"/>
  <c r="AR341" i="1"/>
  <c r="AR341" i="3" s="1"/>
  <c r="AR332" i="1"/>
  <c r="AR332" i="3" s="1"/>
  <c r="AR353" i="1"/>
  <c r="AR353" i="3" s="1"/>
  <c r="AR246" i="1"/>
  <c r="AR246" i="3" s="1"/>
  <c r="AR358" i="1"/>
  <c r="AR358" i="3" s="1"/>
  <c r="AR249" i="1"/>
  <c r="AR249" i="3" s="1"/>
  <c r="AR365" i="1"/>
  <c r="AR365" i="3" s="1"/>
  <c r="AR370" i="1"/>
  <c r="AR370" i="3" s="1"/>
  <c r="AR375" i="1"/>
  <c r="AR375" i="3" s="1"/>
  <c r="AR379" i="1"/>
  <c r="AR379" i="3" s="1"/>
  <c r="AR383" i="1"/>
  <c r="AR383" i="3" s="1"/>
  <c r="AR251" i="1"/>
  <c r="AR251" i="3" s="1"/>
  <c r="AR390" i="1"/>
  <c r="AR390" i="3" s="1"/>
  <c r="AR394" i="1"/>
  <c r="AR394" i="3" s="1"/>
  <c r="AR398" i="1"/>
  <c r="AR398" i="3" s="1"/>
  <c r="AR402" i="1"/>
  <c r="AR402" i="3" s="1"/>
  <c r="AR406" i="1"/>
  <c r="AR406" i="3" s="1"/>
  <c r="AR410" i="1"/>
  <c r="AR410" i="3" s="1"/>
  <c r="AR414" i="1"/>
  <c r="AR414" i="3" s="1"/>
  <c r="AR418" i="1"/>
  <c r="AR418" i="3" s="1"/>
  <c r="AR425" i="1"/>
  <c r="AR425" i="3" s="1"/>
  <c r="AR241" i="1"/>
  <c r="AR241" i="3" s="1"/>
  <c r="AR253" i="1"/>
  <c r="AR253" i="3" s="1"/>
  <c r="AR349" i="1"/>
  <c r="AR349" i="3" s="1"/>
  <c r="AE342" i="1"/>
  <c r="AE342" i="3" s="1"/>
  <c r="AE57" i="1"/>
  <c r="AE57" i="3" s="1"/>
  <c r="AE386" i="1"/>
  <c r="AE386" i="3" s="1"/>
  <c r="AE326" i="1"/>
  <c r="AE326" i="3" s="1"/>
  <c r="AE134" i="1"/>
  <c r="AE134" i="3" s="1"/>
  <c r="AE164" i="1"/>
  <c r="AE164" i="3" s="1"/>
  <c r="AE421" i="1"/>
  <c r="AE421" i="3" s="1"/>
  <c r="AE407" i="1"/>
  <c r="AE407" i="3" s="1"/>
  <c r="AE377" i="1"/>
  <c r="AE377" i="3" s="1"/>
  <c r="AE267" i="1"/>
  <c r="AE267" i="3" s="1"/>
  <c r="AE136" i="1"/>
  <c r="AE136" i="3" s="1"/>
  <c r="AE416" i="1"/>
  <c r="AE416" i="3" s="1"/>
  <c r="AE340" i="1"/>
  <c r="AE340" i="3" s="1"/>
  <c r="AE228" i="1"/>
  <c r="AE228" i="3" s="1"/>
  <c r="AE100" i="1"/>
  <c r="AE100" i="3" s="1"/>
  <c r="AE394" i="1"/>
  <c r="AE394" i="3" s="1"/>
  <c r="AE332" i="1"/>
  <c r="AE332" i="3" s="1"/>
  <c r="AE260" i="1"/>
  <c r="AE260" i="3" s="1"/>
  <c r="AE196" i="1"/>
  <c r="AE196" i="3" s="1"/>
  <c r="AE104" i="1"/>
  <c r="AE104" i="3" s="1"/>
  <c r="AE36" i="1"/>
  <c r="AE36" i="3" s="1"/>
  <c r="AE424" i="1"/>
  <c r="AE424" i="3" s="1"/>
  <c r="AE399" i="1"/>
  <c r="AE399" i="3" s="1"/>
  <c r="AE363" i="1"/>
  <c r="AE363" i="3" s="1"/>
  <c r="AE316" i="1"/>
  <c r="AE316" i="3" s="1"/>
  <c r="AE294" i="1"/>
  <c r="AE294" i="3" s="1"/>
  <c r="AE166" i="1"/>
  <c r="AE166" i="3" s="1"/>
  <c r="AE5" i="1"/>
  <c r="AE5" i="3" s="1"/>
  <c r="AE417" i="1"/>
  <c r="AE417" i="3" s="1"/>
  <c r="AE406" i="1"/>
  <c r="AE406" i="3" s="1"/>
  <c r="AE396" i="1"/>
  <c r="AE396" i="3" s="1"/>
  <c r="AE385" i="1"/>
  <c r="AE385" i="3" s="1"/>
  <c r="AE369" i="1"/>
  <c r="AE369" i="3" s="1"/>
  <c r="AE353" i="1"/>
  <c r="AE353" i="3" s="1"/>
  <c r="AE312" i="1"/>
  <c r="AE312" i="3" s="1"/>
  <c r="AE278" i="1"/>
  <c r="AE278" i="3" s="1"/>
  <c r="AE216" i="1"/>
  <c r="AE216" i="3" s="1"/>
  <c r="AE189" i="1"/>
  <c r="AE189" i="3" s="1"/>
  <c r="AE177" i="1"/>
  <c r="AE177" i="3" s="1"/>
  <c r="AE150" i="1"/>
  <c r="AE150" i="3" s="1"/>
  <c r="AE84" i="1"/>
  <c r="AE84" i="3" s="1"/>
  <c r="AE20" i="1"/>
  <c r="AE20" i="3" s="1"/>
  <c r="AE411" i="1"/>
  <c r="AE411" i="3" s="1"/>
  <c r="AE382" i="1"/>
  <c r="AE382" i="3" s="1"/>
  <c r="AE366" i="1"/>
  <c r="AE366" i="3" s="1"/>
  <c r="AE350" i="1"/>
  <c r="AE350" i="3" s="1"/>
  <c r="AE337" i="1"/>
  <c r="AE337" i="3" s="1"/>
  <c r="AE323" i="1"/>
  <c r="AE323" i="3" s="1"/>
  <c r="AE309" i="1"/>
  <c r="AE309" i="3" s="1"/>
  <c r="AE299" i="1"/>
  <c r="AE299" i="3" s="1"/>
  <c r="AE266" i="1"/>
  <c r="AE266" i="3" s="1"/>
  <c r="AE187" i="1"/>
  <c r="AE187" i="3" s="1"/>
  <c r="AE155" i="1"/>
  <c r="AE155" i="3" s="1"/>
  <c r="AE116" i="1"/>
  <c r="AE116" i="3" s="1"/>
  <c r="AE62" i="1"/>
  <c r="AE62" i="3" s="1"/>
  <c r="AE291" i="1"/>
  <c r="AE291" i="3" s="1"/>
  <c r="AE275" i="1"/>
  <c r="AE275" i="3" s="1"/>
  <c r="AE261" i="1"/>
  <c r="AE261" i="3" s="1"/>
  <c r="AE245" i="1"/>
  <c r="AE245" i="3" s="1"/>
  <c r="AE229" i="1"/>
  <c r="AE229" i="3" s="1"/>
  <c r="AE213" i="1"/>
  <c r="AE213" i="3" s="1"/>
  <c r="AE197" i="1"/>
  <c r="AE197" i="3" s="1"/>
  <c r="AE181" i="1"/>
  <c r="AE181" i="3" s="1"/>
  <c r="AE165" i="1"/>
  <c r="AE165" i="3" s="1"/>
  <c r="AE149" i="1"/>
  <c r="AE149" i="3" s="1"/>
  <c r="AE133" i="1"/>
  <c r="AE133" i="3" s="1"/>
  <c r="AE117" i="1"/>
  <c r="AE117" i="3" s="1"/>
  <c r="AE101" i="1"/>
  <c r="AE101" i="3" s="1"/>
  <c r="AE67" i="1"/>
  <c r="AE67" i="3" s="1"/>
  <c r="AE49" i="1"/>
  <c r="AE49" i="3" s="1"/>
  <c r="AE28" i="1"/>
  <c r="AE28" i="3" s="1"/>
  <c r="AE383" i="1"/>
  <c r="AE383" i="3" s="1"/>
  <c r="AE351" i="1"/>
  <c r="AE351" i="3" s="1"/>
  <c r="AE322" i="1"/>
  <c r="AE322" i="3" s="1"/>
  <c r="AE304" i="1"/>
  <c r="AE304" i="3" s="1"/>
  <c r="AE288" i="1"/>
  <c r="AE288" i="3" s="1"/>
  <c r="AE265" i="1"/>
  <c r="AE265" i="3" s="1"/>
  <c r="AE242" i="1"/>
  <c r="AE242" i="3" s="1"/>
  <c r="AE224" i="1"/>
  <c r="AE224" i="3" s="1"/>
  <c r="AE201" i="1"/>
  <c r="AE201" i="3" s="1"/>
  <c r="AE178" i="1"/>
  <c r="AE178" i="3" s="1"/>
  <c r="AE160" i="1"/>
  <c r="AE160" i="3" s="1"/>
  <c r="AE121" i="1"/>
  <c r="AE121" i="3" s="1"/>
  <c r="AE327" i="1"/>
  <c r="AE327" i="3" s="1"/>
  <c r="AE263" i="1"/>
  <c r="AE263" i="3" s="1"/>
  <c r="AE207" i="1"/>
  <c r="AE207" i="3" s="1"/>
  <c r="AE143" i="1"/>
  <c r="AE143" i="3" s="1"/>
  <c r="AE79" i="1"/>
  <c r="AE79" i="3" s="1"/>
  <c r="AE15" i="1"/>
  <c r="AE15" i="3" s="1"/>
  <c r="AE74" i="1"/>
  <c r="AE74" i="3" s="1"/>
  <c r="AE34" i="1"/>
  <c r="AE34" i="3" s="1"/>
  <c r="AA429" i="1"/>
  <c r="AA429" i="3" s="1"/>
  <c r="AA240" i="1"/>
  <c r="AA240" i="3" s="1"/>
  <c r="AA431" i="1"/>
  <c r="AA431" i="3" s="1"/>
  <c r="AA326" i="1"/>
  <c r="AA326" i="3" s="1"/>
  <c r="AA181" i="1"/>
  <c r="AA181" i="3" s="1"/>
  <c r="AA319" i="1"/>
  <c r="AA319" i="3" s="1"/>
  <c r="AA324" i="1"/>
  <c r="AA324" i="3" s="1"/>
  <c r="AA35" i="1"/>
  <c r="AA35" i="3" s="1"/>
  <c r="AA346" i="1"/>
  <c r="AA346" i="3" s="1"/>
  <c r="AA220" i="1"/>
  <c r="AA220" i="3" s="1"/>
  <c r="AA72" i="1"/>
  <c r="AA72" i="3" s="1"/>
  <c r="AA360" i="1"/>
  <c r="AA360" i="3" s="1"/>
  <c r="AA284" i="1"/>
  <c r="AA284" i="3" s="1"/>
  <c r="AA224" i="1"/>
  <c r="AA224" i="3" s="1"/>
  <c r="AA160" i="1"/>
  <c r="AA160" i="3" s="1"/>
  <c r="AA67" i="1"/>
  <c r="AA67" i="3" s="1"/>
  <c r="AA367" i="1"/>
  <c r="AA367" i="3" s="1"/>
  <c r="AA258" i="1"/>
  <c r="AA258" i="3" s="1"/>
  <c r="AA33" i="1"/>
  <c r="AA33" i="3" s="1"/>
  <c r="AA327" i="1"/>
  <c r="AA327" i="3" s="1"/>
  <c r="AA273" i="1"/>
  <c r="AA273" i="3" s="1"/>
  <c r="AA221" i="1"/>
  <c r="AA221" i="3" s="1"/>
  <c r="AA166" i="1"/>
  <c r="AA166" i="3" s="1"/>
  <c r="AA105" i="1"/>
  <c r="AA105" i="3" s="1"/>
  <c r="AA420" i="1"/>
  <c r="AA420" i="3" s="1"/>
  <c r="AA336" i="1"/>
  <c r="AA336" i="3" s="1"/>
  <c r="AA287" i="1"/>
  <c r="AA287" i="3" s="1"/>
  <c r="AA209" i="1"/>
  <c r="AA209" i="3" s="1"/>
  <c r="AA126" i="1"/>
  <c r="AA126" i="3" s="1"/>
  <c r="AA149" i="1"/>
  <c r="AA149" i="3" s="1"/>
  <c r="AA112" i="1"/>
  <c r="AA112" i="3" s="1"/>
  <c r="AA57" i="1"/>
  <c r="AA57" i="3" s="1"/>
  <c r="AA223" i="1"/>
  <c r="AA223" i="3" s="1"/>
  <c r="AF227" i="1"/>
  <c r="AF227" i="3" s="1"/>
  <c r="AF375" i="1"/>
  <c r="AF375" i="3" s="1"/>
  <c r="AF340" i="1"/>
  <c r="AF340" i="3" s="1"/>
  <c r="AF414" i="1"/>
  <c r="AF414" i="3" s="1"/>
  <c r="AF19" i="1"/>
  <c r="AF19" i="3" s="1"/>
  <c r="AF294" i="1"/>
  <c r="AF294" i="3" s="1"/>
  <c r="AF60" i="1"/>
  <c r="AF60" i="3" s="1"/>
  <c r="AF335" i="1"/>
  <c r="AF335" i="3" s="1"/>
  <c r="AF123" i="1"/>
  <c r="AF123" i="3" s="1"/>
  <c r="AF401" i="1"/>
  <c r="AF401" i="3" s="1"/>
  <c r="AF334" i="1"/>
  <c r="AF334" i="3" s="1"/>
  <c r="AF248" i="1"/>
  <c r="AF248" i="3" s="1"/>
  <c r="AF120" i="1"/>
  <c r="AF120" i="3" s="1"/>
  <c r="AF432" i="1"/>
  <c r="AF432" i="3" s="1"/>
  <c r="AF368" i="1"/>
  <c r="AF368" i="3" s="1"/>
  <c r="AF290" i="1"/>
  <c r="AF290" i="3" s="1"/>
  <c r="AF183" i="1"/>
  <c r="AF183" i="3" s="1"/>
  <c r="AF55" i="1"/>
  <c r="AF55" i="3" s="1"/>
  <c r="AF309" i="1"/>
  <c r="AF309" i="3" s="1"/>
  <c r="AF245" i="1"/>
  <c r="AF245" i="3" s="1"/>
  <c r="AF181" i="1"/>
  <c r="AF181" i="3" s="1"/>
  <c r="AF117" i="1"/>
  <c r="AF117" i="3" s="1"/>
  <c r="AF53" i="1"/>
  <c r="AF53" i="3" s="1"/>
  <c r="AF230" i="1"/>
  <c r="AF230" i="3" s="1"/>
  <c r="AF166" i="1"/>
  <c r="AF166" i="3" s="1"/>
  <c r="AB317" i="1"/>
  <c r="AB317" i="3" s="1"/>
  <c r="AB277" i="1"/>
  <c r="AB277" i="3" s="1"/>
  <c r="AB316" i="1"/>
  <c r="AB316" i="3" s="1"/>
  <c r="AB398" i="1"/>
  <c r="AB398" i="3" s="1"/>
  <c r="AB270" i="1"/>
  <c r="AB270" i="3" s="1"/>
  <c r="AB39" i="1"/>
  <c r="AB39" i="3" s="1"/>
  <c r="AB376" i="1"/>
  <c r="AB376" i="3" s="1"/>
  <c r="AB427" i="1"/>
  <c r="AB427" i="3" s="1"/>
  <c r="AB101" i="1"/>
  <c r="AB101" i="3" s="1"/>
  <c r="AB28" i="1"/>
  <c r="AB28" i="3" s="1"/>
  <c r="AB29" i="1"/>
  <c r="AB29" i="3" s="1"/>
  <c r="AB26" i="1"/>
  <c r="AB26" i="3" s="1"/>
  <c r="AB58" i="1"/>
  <c r="AB58" i="3" s="1"/>
  <c r="AB57" i="1"/>
  <c r="AB57" i="3" s="1"/>
  <c r="AB90" i="1"/>
  <c r="AB90" i="3" s="1"/>
  <c r="AB122" i="1"/>
  <c r="AB122" i="3" s="1"/>
  <c r="AB154" i="1"/>
  <c r="AB154" i="3" s="1"/>
  <c r="AB186" i="1"/>
  <c r="AB186" i="3" s="1"/>
  <c r="AB218" i="1"/>
  <c r="AB218" i="3" s="1"/>
  <c r="AB53" i="1"/>
  <c r="AB53" i="3" s="1"/>
  <c r="AB87" i="1"/>
  <c r="AB87" i="3" s="1"/>
  <c r="AB119" i="1"/>
  <c r="AB119" i="3" s="1"/>
  <c r="AB151" i="1"/>
  <c r="AB151" i="3" s="1"/>
  <c r="AB183" i="1"/>
  <c r="AB183" i="3" s="1"/>
  <c r="AB215" i="1"/>
  <c r="AB215" i="3" s="1"/>
  <c r="AB247" i="1"/>
  <c r="AB247" i="3" s="1"/>
  <c r="AB69" i="1"/>
  <c r="AB69" i="3" s="1"/>
  <c r="AB133" i="1"/>
  <c r="AB133" i="3" s="1"/>
  <c r="AB197" i="1"/>
  <c r="AB197" i="3" s="1"/>
  <c r="AB249" i="1"/>
  <c r="AB249" i="3" s="1"/>
  <c r="AB283" i="1"/>
  <c r="AB283" i="3" s="1"/>
  <c r="AB315" i="1"/>
  <c r="AB315" i="3" s="1"/>
  <c r="AB347" i="1"/>
  <c r="AB347" i="3" s="1"/>
  <c r="AB379" i="1"/>
  <c r="AB379" i="3" s="1"/>
  <c r="AB411" i="1"/>
  <c r="AB411" i="3" s="1"/>
  <c r="AB13" i="1"/>
  <c r="AB13" i="3" s="1"/>
  <c r="AB42" i="1"/>
  <c r="AB42" i="3" s="1"/>
  <c r="AB74" i="1"/>
  <c r="AB74" i="3" s="1"/>
  <c r="AB138" i="1"/>
  <c r="AB138" i="3" s="1"/>
  <c r="AB202" i="1"/>
  <c r="AB202" i="3" s="1"/>
  <c r="AB71" i="1"/>
  <c r="AB71" i="3" s="1"/>
  <c r="AB135" i="1"/>
  <c r="AB135" i="3" s="1"/>
  <c r="AB199" i="1"/>
  <c r="AB199" i="3" s="1"/>
  <c r="AB24" i="1"/>
  <c r="AB24" i="3" s="1"/>
  <c r="AB165" i="1"/>
  <c r="AB165" i="3" s="1"/>
  <c r="AB267" i="1"/>
  <c r="AB267" i="3" s="1"/>
  <c r="AB331" i="1"/>
  <c r="AB331" i="3" s="1"/>
  <c r="AB395" i="1"/>
  <c r="AB395" i="3" s="1"/>
  <c r="AB64" i="1"/>
  <c r="AB64" i="3" s="1"/>
  <c r="AB192" i="1"/>
  <c r="AB192" i="3" s="1"/>
  <c r="AB280" i="1"/>
  <c r="AB280" i="3" s="1"/>
  <c r="AB344" i="1"/>
  <c r="AB344" i="3" s="1"/>
  <c r="AB408" i="1"/>
  <c r="AB408" i="3" s="1"/>
  <c r="AB97" i="1"/>
  <c r="AB97" i="3" s="1"/>
  <c r="AB225" i="1"/>
  <c r="AB225" i="3" s="1"/>
  <c r="AB297" i="1"/>
  <c r="AB297" i="3" s="1"/>
  <c r="AB76" i="1"/>
  <c r="AB76" i="3" s="1"/>
  <c r="AB140" i="1"/>
  <c r="AB140" i="3" s="1"/>
  <c r="AB204" i="1"/>
  <c r="AB204" i="3" s="1"/>
  <c r="AB253" i="1"/>
  <c r="AB253" i="3" s="1"/>
  <c r="AB286" i="1"/>
  <c r="AB286" i="3" s="1"/>
  <c r="AB318" i="1"/>
  <c r="AB318" i="3" s="1"/>
  <c r="AB350" i="1"/>
  <c r="AB350" i="3" s="1"/>
  <c r="AB382" i="1"/>
  <c r="AB382" i="3" s="1"/>
  <c r="AB414" i="1"/>
  <c r="AB414" i="3" s="1"/>
  <c r="AB72" i="1"/>
  <c r="AB72" i="3" s="1"/>
  <c r="AB200" i="1"/>
  <c r="AB200" i="3" s="1"/>
  <c r="AB284" i="1"/>
  <c r="AB284" i="3" s="1"/>
  <c r="AB348" i="1"/>
  <c r="AB348" i="3" s="1"/>
  <c r="AB412" i="1"/>
  <c r="AB412" i="3" s="1"/>
  <c r="AB121" i="1"/>
  <c r="AB121" i="3" s="1"/>
  <c r="AB241" i="1"/>
  <c r="AB241" i="3" s="1"/>
  <c r="AB321" i="1"/>
  <c r="AB321" i="3" s="1"/>
  <c r="AB329" i="1"/>
  <c r="AB329" i="3" s="1"/>
  <c r="AB341" i="1"/>
  <c r="AB341" i="3" s="1"/>
  <c r="AB361" i="1"/>
  <c r="AB361" i="3" s="1"/>
  <c r="AB35" i="1"/>
  <c r="AB35" i="3" s="1"/>
  <c r="AB170" i="1"/>
  <c r="AB170" i="3" s="1"/>
  <c r="AB103" i="1"/>
  <c r="AB103" i="3" s="1"/>
  <c r="AB231" i="1"/>
  <c r="AB231" i="3" s="1"/>
  <c r="AB228" i="1"/>
  <c r="AB228" i="3" s="1"/>
  <c r="AB363" i="1"/>
  <c r="AB363" i="3" s="1"/>
  <c r="AB128" i="1"/>
  <c r="AB128" i="3" s="1"/>
  <c r="AB312" i="1"/>
  <c r="AB312" i="3" s="1"/>
  <c r="AB16" i="1"/>
  <c r="AB16" i="3" s="1"/>
  <c r="AB265" i="1"/>
  <c r="AB265" i="3" s="1"/>
  <c r="AB108" i="1"/>
  <c r="AB108" i="3" s="1"/>
  <c r="AB232" i="1"/>
  <c r="AB232" i="3" s="1"/>
  <c r="AB302" i="1"/>
  <c r="AB302" i="3" s="1"/>
  <c r="AB366" i="1"/>
  <c r="AB366" i="3" s="1"/>
  <c r="AB430" i="1"/>
  <c r="AB430" i="3" s="1"/>
  <c r="AB250" i="1"/>
  <c r="AB250" i="3" s="1"/>
  <c r="AB380" i="1"/>
  <c r="AB380" i="3" s="1"/>
  <c r="AB185" i="1"/>
  <c r="AB185" i="3" s="1"/>
  <c r="AB385" i="1"/>
  <c r="AB385" i="3" s="1"/>
  <c r="AB405" i="1"/>
  <c r="AB405" i="3" s="1"/>
  <c r="AB5" i="1"/>
  <c r="AB5" i="3" s="1"/>
  <c r="AA6" i="1"/>
  <c r="AA6" i="3" s="1"/>
  <c r="AA45" i="1"/>
  <c r="AA45" i="3" s="1"/>
  <c r="AA68" i="1"/>
  <c r="AA68" i="3" s="1"/>
  <c r="AA75" i="1"/>
  <c r="AA75" i="3" s="1"/>
  <c r="AA86" i="1"/>
  <c r="AA86" i="3" s="1"/>
  <c r="AA127" i="1"/>
  <c r="AA127" i="3" s="1"/>
  <c r="AA191" i="1"/>
  <c r="AA191" i="3" s="1"/>
  <c r="AA255" i="1"/>
  <c r="AA255" i="3" s="1"/>
  <c r="AA25" i="1"/>
  <c r="AA25" i="3" s="1"/>
  <c r="AA34" i="1"/>
  <c r="AA34" i="3" s="1"/>
  <c r="AA55" i="1"/>
  <c r="AA55" i="3" s="1"/>
  <c r="AA71" i="1"/>
  <c r="AA71" i="3" s="1"/>
  <c r="AD71" i="3" s="1"/>
  <c r="AA87" i="1"/>
  <c r="AA87" i="3" s="1"/>
  <c r="AA101" i="1"/>
  <c r="AA101" i="3" s="1"/>
  <c r="AD101" i="3" s="1"/>
  <c r="AA109" i="1"/>
  <c r="AA109" i="3" s="1"/>
  <c r="AA114" i="1"/>
  <c r="AA114" i="3" s="1"/>
  <c r="AA122" i="1"/>
  <c r="AA122" i="3" s="1"/>
  <c r="AA138" i="1"/>
  <c r="AA138" i="3" s="1"/>
  <c r="AD138" i="3" s="1"/>
  <c r="AA144" i="1"/>
  <c r="AA144" i="3" s="1"/>
  <c r="AA10" i="1"/>
  <c r="AA10" i="3" s="1"/>
  <c r="AD10" i="3" s="1"/>
  <c r="AA37" i="1"/>
  <c r="AA37" i="3" s="1"/>
  <c r="AA62" i="1"/>
  <c r="AA62" i="3" s="1"/>
  <c r="AA79" i="1"/>
  <c r="AA79" i="3" s="1"/>
  <c r="AA161" i="1"/>
  <c r="AA161" i="3" s="1"/>
  <c r="AD161" i="3" s="1"/>
  <c r="AA170" i="1"/>
  <c r="AA170" i="3" s="1"/>
  <c r="AA186" i="1"/>
  <c r="AA186" i="3" s="1"/>
  <c r="AD186" i="3" s="1"/>
  <c r="AA202" i="1"/>
  <c r="AA202" i="3" s="1"/>
  <c r="AA216" i="1"/>
  <c r="AA216" i="3" s="1"/>
  <c r="AA241" i="1"/>
  <c r="AA241" i="3" s="1"/>
  <c r="AA250" i="1"/>
  <c r="AA250" i="3" s="1"/>
  <c r="AD250" i="3" s="1"/>
  <c r="AA279" i="1"/>
  <c r="AA279" i="3" s="1"/>
  <c r="AA289" i="1"/>
  <c r="AA289" i="3" s="1"/>
  <c r="AA315" i="1"/>
  <c r="AA315" i="3" s="1"/>
  <c r="AA320" i="1"/>
  <c r="AA320" i="3" s="1"/>
  <c r="AA334" i="1"/>
  <c r="AA334" i="3" s="1"/>
  <c r="AA338" i="1"/>
  <c r="AA338" i="3" s="1"/>
  <c r="AA372" i="1"/>
  <c r="AA372" i="3" s="1"/>
  <c r="AA388" i="1"/>
  <c r="AA388" i="3" s="1"/>
  <c r="AA402" i="1"/>
  <c r="AA402" i="3" s="1"/>
  <c r="AA427" i="1"/>
  <c r="AA427" i="3" s="1"/>
  <c r="AD427" i="3" s="1"/>
  <c r="AA17" i="1"/>
  <c r="AA17" i="3" s="1"/>
  <c r="AA51" i="1"/>
  <c r="AA51" i="3" s="1"/>
  <c r="AA100" i="1"/>
  <c r="AA100" i="3" s="1"/>
  <c r="AA107" i="1"/>
  <c r="AA107" i="3" s="1"/>
  <c r="AA123" i="1"/>
  <c r="AA123" i="3" s="1"/>
  <c r="AA153" i="1"/>
  <c r="AA153" i="3" s="1"/>
  <c r="AA164" i="1"/>
  <c r="AA164" i="3" s="1"/>
  <c r="AA171" i="1"/>
  <c r="AA171" i="3" s="1"/>
  <c r="AA189" i="1"/>
  <c r="AA189" i="3" s="1"/>
  <c r="AA198" i="1"/>
  <c r="AA198" i="3" s="1"/>
  <c r="AA212" i="1"/>
  <c r="AA212" i="3" s="1"/>
  <c r="AA228" i="1"/>
  <c r="AA228" i="3" s="1"/>
  <c r="AA235" i="1"/>
  <c r="AA235" i="3" s="1"/>
  <c r="AA246" i="1"/>
  <c r="AA246" i="3" s="1"/>
  <c r="AA262" i="1"/>
  <c r="AA262" i="3" s="1"/>
  <c r="AA292" i="1"/>
  <c r="AA292" i="3" s="1"/>
  <c r="AA304" i="1"/>
  <c r="AA304" i="3" s="1"/>
  <c r="AA313" i="1"/>
  <c r="AA313" i="3" s="1"/>
  <c r="AA325" i="1"/>
  <c r="AA325" i="3" s="1"/>
  <c r="AA329" i="1"/>
  <c r="AA329" i="3" s="1"/>
  <c r="AD329" i="3" s="1"/>
  <c r="AA343" i="1"/>
  <c r="AA343" i="3" s="1"/>
  <c r="AA352" i="1"/>
  <c r="AA352" i="3" s="1"/>
  <c r="AA407" i="1"/>
  <c r="AA407" i="3" s="1"/>
  <c r="AA97" i="1"/>
  <c r="AA97" i="3" s="1"/>
  <c r="AD97" i="3" s="1"/>
  <c r="AA172" i="1"/>
  <c r="AA172" i="3" s="1"/>
  <c r="AA194" i="1"/>
  <c r="AA194" i="3" s="1"/>
  <c r="AA243" i="1"/>
  <c r="AA243" i="3" s="1"/>
  <c r="AA288" i="1"/>
  <c r="AA288" i="3" s="1"/>
  <c r="AA305" i="1"/>
  <c r="AA305" i="3" s="1"/>
  <c r="AA317" i="1"/>
  <c r="AA317" i="3" s="1"/>
  <c r="AA362" i="1"/>
  <c r="AA362" i="3" s="1"/>
  <c r="AA394" i="1"/>
  <c r="AA394" i="3" s="1"/>
  <c r="AA406" i="1"/>
  <c r="AA406" i="3" s="1"/>
  <c r="AA432" i="1"/>
  <c r="AA432" i="3" s="1"/>
  <c r="AA40" i="1"/>
  <c r="AA40" i="3" s="1"/>
  <c r="AA92" i="1"/>
  <c r="AA92" i="3" s="1"/>
  <c r="AA115" i="1"/>
  <c r="AA115" i="3" s="1"/>
  <c r="AA147" i="1"/>
  <c r="AA147" i="3" s="1"/>
  <c r="AA158" i="1"/>
  <c r="AA158" i="3" s="1"/>
  <c r="AA165" i="1"/>
  <c r="AA165" i="3" s="1"/>
  <c r="AA190" i="1"/>
  <c r="AA190" i="3" s="1"/>
  <c r="AA197" i="1"/>
  <c r="AA197" i="3" s="1"/>
  <c r="AD197" i="3" s="1"/>
  <c r="AA222" i="1"/>
  <c r="AA222" i="3" s="1"/>
  <c r="AA229" i="1"/>
  <c r="AA229" i="3" s="1"/>
  <c r="AA254" i="1"/>
  <c r="AA254" i="3" s="1"/>
  <c r="AA261" i="1"/>
  <c r="AA261" i="3" s="1"/>
  <c r="AA272" i="1"/>
  <c r="AA272" i="3" s="1"/>
  <c r="AA286" i="1"/>
  <c r="AA286" i="3" s="1"/>
  <c r="AD286" i="3" s="1"/>
  <c r="AA303" i="1"/>
  <c r="AA303" i="3" s="1"/>
  <c r="AA333" i="1"/>
  <c r="AA333" i="3" s="1"/>
  <c r="AA355" i="1"/>
  <c r="AA355" i="3" s="1"/>
  <c r="AA365" i="1"/>
  <c r="AA365" i="3" s="1"/>
  <c r="AA392" i="1"/>
  <c r="AA392" i="3" s="1"/>
  <c r="AA412" i="1"/>
  <c r="AA412" i="3" s="1"/>
  <c r="AD412" i="3" s="1"/>
  <c r="AA414" i="1"/>
  <c r="AA414" i="3" s="1"/>
  <c r="AA416" i="1"/>
  <c r="AA416" i="3" s="1"/>
  <c r="AA26" i="1"/>
  <c r="AA26" i="3" s="1"/>
  <c r="AA65" i="1"/>
  <c r="AA65" i="3" s="1"/>
  <c r="AA99" i="1"/>
  <c r="AA99" i="3" s="1"/>
  <c r="AA145" i="1"/>
  <c r="AA145" i="3" s="1"/>
  <c r="AA163" i="1"/>
  <c r="AA163" i="3" s="1"/>
  <c r="AA208" i="1"/>
  <c r="AA208" i="3" s="1"/>
  <c r="AA227" i="1"/>
  <c r="AA227" i="3" s="1"/>
  <c r="AA281" i="1"/>
  <c r="AA281" i="3" s="1"/>
  <c r="AA290" i="1"/>
  <c r="AA290" i="3" s="1"/>
  <c r="AA314" i="1"/>
  <c r="AA314" i="3" s="1"/>
  <c r="AA349" i="1"/>
  <c r="AA349" i="3" s="1"/>
  <c r="AA371" i="1"/>
  <c r="AA371" i="3" s="1"/>
  <c r="AA410" i="1"/>
  <c r="AA410" i="3" s="1"/>
  <c r="AA423" i="1"/>
  <c r="AA423" i="3" s="1"/>
  <c r="AA113" i="1"/>
  <c r="AA113" i="3" s="1"/>
  <c r="AA176" i="1"/>
  <c r="AA176" i="3" s="1"/>
  <c r="AA238" i="1"/>
  <c r="AA238" i="3" s="1"/>
  <c r="AA270" i="1"/>
  <c r="AA270" i="3" s="1"/>
  <c r="AD270" i="3" s="1"/>
  <c r="AA337" i="1"/>
  <c r="AA337" i="3" s="1"/>
  <c r="AA403" i="1"/>
  <c r="AA403" i="3" s="1"/>
  <c r="AA78" i="1"/>
  <c r="AA78" i="3" s="1"/>
  <c r="AA210" i="1"/>
  <c r="AA210" i="3" s="1"/>
  <c r="AA364" i="1"/>
  <c r="AA364" i="3" s="1"/>
  <c r="AA14" i="1"/>
  <c r="AA14" i="3" s="1"/>
  <c r="AA60" i="1"/>
  <c r="AA60" i="3" s="1"/>
  <c r="AA178" i="1"/>
  <c r="AA178" i="3" s="1"/>
  <c r="AA201" i="1"/>
  <c r="AA201" i="3" s="1"/>
  <c r="AA245" i="1"/>
  <c r="AA245" i="3" s="1"/>
  <c r="AA276" i="1"/>
  <c r="AA276" i="3" s="1"/>
  <c r="AA309" i="1"/>
  <c r="AA309" i="3" s="1"/>
  <c r="AA342" i="1"/>
  <c r="AA342" i="3" s="1"/>
  <c r="AA383" i="1"/>
  <c r="AA383" i="3" s="1"/>
  <c r="AA408" i="1"/>
  <c r="AA408" i="3" s="1"/>
  <c r="AA421" i="1"/>
  <c r="AA421" i="3" s="1"/>
  <c r="AA433" i="1"/>
  <c r="AA433" i="3" s="1"/>
  <c r="AA90" i="1"/>
  <c r="AA90" i="3" s="1"/>
  <c r="AD90" i="3" s="1"/>
  <c r="AA131" i="1"/>
  <c r="AA131" i="3" s="1"/>
  <c r="AA195" i="1"/>
  <c r="AA195" i="3" s="1"/>
  <c r="AA259" i="1"/>
  <c r="AA259" i="3" s="1"/>
  <c r="AA321" i="1"/>
  <c r="AA321" i="3" s="1"/>
  <c r="AA381" i="1"/>
  <c r="AA381" i="3" s="1"/>
  <c r="AA424" i="1"/>
  <c r="AA424" i="3" s="1"/>
  <c r="AA85" i="1"/>
  <c r="AA85" i="3" s="1"/>
  <c r="AA233" i="1"/>
  <c r="AA233" i="3" s="1"/>
  <c r="AA376" i="1"/>
  <c r="AA376" i="3" s="1"/>
  <c r="AA61" i="1"/>
  <c r="AA61" i="3" s="1"/>
  <c r="AA84" i="1"/>
  <c r="AA84" i="3" s="1"/>
  <c r="AA159" i="1"/>
  <c r="AA159" i="3" s="1"/>
  <c r="AA23" i="1"/>
  <c r="AA23" i="3" s="1"/>
  <c r="AA41" i="1"/>
  <c r="AA41" i="3" s="1"/>
  <c r="AA80" i="1"/>
  <c r="AA80" i="3" s="1"/>
  <c r="AA106" i="1"/>
  <c r="AA106" i="3" s="1"/>
  <c r="AD106" i="3" s="1"/>
  <c r="AA120" i="1"/>
  <c r="AA120" i="3" s="1"/>
  <c r="AA141" i="1"/>
  <c r="AA141" i="3" s="1"/>
  <c r="AA30" i="1"/>
  <c r="AA30" i="3" s="1"/>
  <c r="AA69" i="1"/>
  <c r="AA69" i="3" s="1"/>
  <c r="AD69" i="3" s="1"/>
  <c r="AA168" i="1"/>
  <c r="AA168" i="3" s="1"/>
  <c r="AA200" i="1"/>
  <c r="AA200" i="3" s="1"/>
  <c r="AD200" i="3" s="1"/>
  <c r="AA234" i="1"/>
  <c r="AA234" i="3" s="1"/>
  <c r="AA268" i="1"/>
  <c r="AA268" i="3" s="1"/>
  <c r="AA296" i="1"/>
  <c r="AA296" i="3" s="1"/>
  <c r="AA331" i="1"/>
  <c r="AA331" i="3" s="1"/>
  <c r="AD331" i="3" s="1"/>
  <c r="AA356" i="1"/>
  <c r="AA356" i="3" s="1"/>
  <c r="AA395" i="1"/>
  <c r="AA395" i="3" s="1"/>
  <c r="AD395" i="3" s="1"/>
  <c r="AA434" i="1"/>
  <c r="AA434" i="3" s="1"/>
  <c r="AA76" i="1"/>
  <c r="AA76" i="3" s="1"/>
  <c r="AD76" i="3" s="1"/>
  <c r="AA116" i="1"/>
  <c r="AA116" i="3" s="1"/>
  <c r="AA157" i="1"/>
  <c r="AA157" i="3" s="1"/>
  <c r="AA180" i="1"/>
  <c r="AA180" i="3" s="1"/>
  <c r="AA203" i="1"/>
  <c r="AA203" i="3" s="1"/>
  <c r="AA230" i="1"/>
  <c r="AA230" i="3" s="1"/>
  <c r="AA253" i="1"/>
  <c r="AA253" i="3" s="1"/>
  <c r="AD253" i="3" s="1"/>
  <c r="AA299" i="1"/>
  <c r="AA299" i="3" s="1"/>
  <c r="AA316" i="1"/>
  <c r="AA316" i="3" s="1"/>
  <c r="AD316" i="3" s="1"/>
  <c r="AA339" i="1"/>
  <c r="AA339" i="3" s="1"/>
  <c r="AA357" i="1"/>
  <c r="AA357" i="3" s="1"/>
  <c r="AA140" i="1"/>
  <c r="AA140" i="3" s="1"/>
  <c r="AD140" i="3" s="1"/>
  <c r="AA204" i="1"/>
  <c r="AA204" i="3" s="1"/>
  <c r="AD204" i="3" s="1"/>
  <c r="AA340" i="1"/>
  <c r="AA340" i="3" s="1"/>
  <c r="AA399" i="1"/>
  <c r="AA399" i="3" s="1"/>
  <c r="AA28" i="1"/>
  <c r="AA28" i="3" s="1"/>
  <c r="AD28" i="3" s="1"/>
  <c r="AA95" i="1"/>
  <c r="AA95" i="3" s="1"/>
  <c r="AA150" i="1"/>
  <c r="AA150" i="3" s="1"/>
  <c r="AA185" i="1"/>
  <c r="AA185" i="3" s="1"/>
  <c r="AD185" i="3" s="1"/>
  <c r="AA217" i="1"/>
  <c r="AA217" i="3" s="1"/>
  <c r="AA249" i="1"/>
  <c r="AA249" i="3" s="1"/>
  <c r="AD249" i="3" s="1"/>
  <c r="AA267" i="1"/>
  <c r="AA267" i="3" s="1"/>
  <c r="AA291" i="1"/>
  <c r="AA291" i="3" s="1"/>
  <c r="AA348" i="1"/>
  <c r="AA348" i="3" s="1"/>
  <c r="AA380" i="1"/>
  <c r="AA380" i="3" s="1"/>
  <c r="AD380" i="3" s="1"/>
  <c r="AA397" i="1"/>
  <c r="AA397" i="3" s="1"/>
  <c r="AA102" i="1"/>
  <c r="AA102" i="3" s="1"/>
  <c r="AA206" i="1"/>
  <c r="AA206" i="3" s="1"/>
  <c r="AA278" i="1"/>
  <c r="AA278" i="3" s="1"/>
  <c r="AA311" i="1"/>
  <c r="AA311" i="3" s="1"/>
  <c r="AA358" i="1"/>
  <c r="AA358" i="3" s="1"/>
  <c r="AA413" i="1"/>
  <c r="AA413" i="3" s="1"/>
  <c r="AA134" i="1"/>
  <c r="AA134" i="3" s="1"/>
  <c r="AA252" i="1"/>
  <c r="AA252" i="3" s="1"/>
  <c r="AA378" i="1"/>
  <c r="AA378" i="3" s="1"/>
  <c r="AA169" i="1"/>
  <c r="AA169" i="3" s="1"/>
  <c r="AA415" i="1"/>
  <c r="AA415" i="3" s="1"/>
  <c r="AA63" i="1"/>
  <c r="AA63" i="3" s="1"/>
  <c r="AA242" i="1"/>
  <c r="AA242" i="3" s="1"/>
  <c r="AA297" i="1"/>
  <c r="AA297" i="3" s="1"/>
  <c r="AD297" i="3" s="1"/>
  <c r="AA344" i="1"/>
  <c r="AA344" i="3" s="1"/>
  <c r="AD344" i="3" s="1"/>
  <c r="AA419" i="1"/>
  <c r="AA419" i="3" s="1"/>
  <c r="AA8" i="1"/>
  <c r="AA8" i="3" s="1"/>
  <c r="AA174" i="1"/>
  <c r="AA174" i="3" s="1"/>
  <c r="AA295" i="1"/>
  <c r="AA295" i="3" s="1"/>
  <c r="AA390" i="1"/>
  <c r="AA390" i="3" s="1"/>
  <c r="AA213" i="1"/>
  <c r="AA213" i="3" s="1"/>
  <c r="AF6" i="1"/>
  <c r="AF6" i="3" s="1"/>
  <c r="AF38" i="1"/>
  <c r="AF38" i="3" s="1"/>
  <c r="AF70" i="1"/>
  <c r="AF70" i="3" s="1"/>
  <c r="AF94" i="1"/>
  <c r="AF94" i="3" s="1"/>
  <c r="AF110" i="1"/>
  <c r="AF110" i="3" s="1"/>
  <c r="AF126" i="1"/>
  <c r="AF126" i="3" s="1"/>
  <c r="AF142" i="1"/>
  <c r="AF142" i="3" s="1"/>
  <c r="AF158" i="1"/>
  <c r="AF158" i="3" s="1"/>
  <c r="AF174" i="1"/>
  <c r="AF174" i="3" s="1"/>
  <c r="AF190" i="1"/>
  <c r="AF190" i="3" s="1"/>
  <c r="AF206" i="1"/>
  <c r="AF206" i="3" s="1"/>
  <c r="AF222" i="1"/>
  <c r="AF222" i="3" s="1"/>
  <c r="AF238" i="1"/>
  <c r="AF238" i="3" s="1"/>
  <c r="AF13" i="1"/>
  <c r="AF13" i="3" s="1"/>
  <c r="AF29" i="1"/>
  <c r="AF29" i="3" s="1"/>
  <c r="AF45" i="1"/>
  <c r="AF45" i="3" s="1"/>
  <c r="AF61" i="1"/>
  <c r="AF61" i="3" s="1"/>
  <c r="AF77" i="1"/>
  <c r="AF77" i="3" s="1"/>
  <c r="AF93" i="1"/>
  <c r="AF93" i="3" s="1"/>
  <c r="AF109" i="1"/>
  <c r="AF109" i="3" s="1"/>
  <c r="AF125" i="1"/>
  <c r="AF125" i="3" s="1"/>
  <c r="AF141" i="1"/>
  <c r="AF141" i="3" s="1"/>
  <c r="AF157" i="1"/>
  <c r="AF157" i="3" s="1"/>
  <c r="AF173" i="1"/>
  <c r="AF173" i="3" s="1"/>
  <c r="AF189" i="1"/>
  <c r="AF189" i="3" s="1"/>
  <c r="AF205" i="1"/>
  <c r="AF205" i="3" s="1"/>
  <c r="AF221" i="1"/>
  <c r="AF221" i="3" s="1"/>
  <c r="AF237" i="1"/>
  <c r="AF237" i="3" s="1"/>
  <c r="AF253" i="1"/>
  <c r="AF253" i="3" s="1"/>
  <c r="AF269" i="1"/>
  <c r="AF269" i="3" s="1"/>
  <c r="AF285" i="1"/>
  <c r="AF285" i="3" s="1"/>
  <c r="AF301" i="1"/>
  <c r="AF301" i="3" s="1"/>
  <c r="AF317" i="1"/>
  <c r="AF317" i="3" s="1"/>
  <c r="AF333" i="1"/>
  <c r="AF333" i="3" s="1"/>
  <c r="AF7" i="1"/>
  <c r="AF7" i="3" s="1"/>
  <c r="AF39" i="1"/>
  <c r="AF39" i="3" s="1"/>
  <c r="AF71" i="1"/>
  <c r="AF71" i="3" s="1"/>
  <c r="AF103" i="1"/>
  <c r="AF103" i="3" s="1"/>
  <c r="AF135" i="1"/>
  <c r="AF135" i="3" s="1"/>
  <c r="AF167" i="1"/>
  <c r="AF167" i="3" s="1"/>
  <c r="AF199" i="1"/>
  <c r="AF199" i="3" s="1"/>
  <c r="AF231" i="1"/>
  <c r="AF231" i="3" s="1"/>
  <c r="AF258" i="1"/>
  <c r="AF258" i="3" s="1"/>
  <c r="AF279" i="1"/>
  <c r="AF279" i="3" s="1"/>
  <c r="AF322" i="1"/>
  <c r="AF322" i="3" s="1"/>
  <c r="AF343" i="1"/>
  <c r="AF343" i="3" s="1"/>
  <c r="AF360" i="1"/>
  <c r="AF360" i="3" s="1"/>
  <c r="AF376" i="1"/>
  <c r="AF376" i="3" s="1"/>
  <c r="AF392" i="1"/>
  <c r="AF392" i="3" s="1"/>
  <c r="AF408" i="1"/>
  <c r="AF408" i="3" s="1"/>
  <c r="AF424" i="1"/>
  <c r="AF424" i="3" s="1"/>
  <c r="AF8" i="1"/>
  <c r="AF8" i="3" s="1"/>
  <c r="AF40" i="1"/>
  <c r="AF40" i="3" s="1"/>
  <c r="AF72" i="1"/>
  <c r="AF72" i="3" s="1"/>
  <c r="AF104" i="1"/>
  <c r="AF104" i="3" s="1"/>
  <c r="AF136" i="1"/>
  <c r="AF136" i="3" s="1"/>
  <c r="AF168" i="1"/>
  <c r="AF168" i="3" s="1"/>
  <c r="AF200" i="1"/>
  <c r="AF200" i="3" s="1"/>
  <c r="AF232" i="1"/>
  <c r="AF232" i="3" s="1"/>
  <c r="AF259" i="1"/>
  <c r="AF259" i="3" s="1"/>
  <c r="AF280" i="1"/>
  <c r="AF280" i="3" s="1"/>
  <c r="AF302" i="1"/>
  <c r="AF302" i="3" s="1"/>
  <c r="AF323" i="1"/>
  <c r="AF323" i="3" s="1"/>
  <c r="AF344" i="1"/>
  <c r="AF344" i="3" s="1"/>
  <c r="AF361" i="1"/>
  <c r="AF361" i="3" s="1"/>
  <c r="AF377" i="1"/>
  <c r="AF377" i="3" s="1"/>
  <c r="AF393" i="1"/>
  <c r="AF393" i="3" s="1"/>
  <c r="AF409" i="1"/>
  <c r="AF409" i="3" s="1"/>
  <c r="AF425" i="1"/>
  <c r="AF425" i="3" s="1"/>
  <c r="AF27" i="1"/>
  <c r="AF27" i="3" s="1"/>
  <c r="AF91" i="1"/>
  <c r="AF91" i="3" s="1"/>
  <c r="AF155" i="1"/>
  <c r="AF155" i="3" s="1"/>
  <c r="AF219" i="1"/>
  <c r="AF219" i="3" s="1"/>
  <c r="AF271" i="1"/>
  <c r="AF271" i="3" s="1"/>
  <c r="AF314" i="1"/>
  <c r="AF314" i="3" s="1"/>
  <c r="AF354" i="1"/>
  <c r="AF354" i="3" s="1"/>
  <c r="AF386" i="1"/>
  <c r="AF386" i="3" s="1"/>
  <c r="AF418" i="1"/>
  <c r="AF418" i="3" s="1"/>
  <c r="AF28" i="1"/>
  <c r="AF28" i="3" s="1"/>
  <c r="AF92" i="1"/>
  <c r="AF92" i="3" s="1"/>
  <c r="AF156" i="1"/>
  <c r="AF156" i="3" s="1"/>
  <c r="AF220" i="1"/>
  <c r="AF220" i="3" s="1"/>
  <c r="AF272" i="1"/>
  <c r="AF272" i="3" s="1"/>
  <c r="AF315" i="1"/>
  <c r="AF315" i="3" s="1"/>
  <c r="AF355" i="1"/>
  <c r="AF355" i="3" s="1"/>
  <c r="AF387" i="1"/>
  <c r="AF387" i="3" s="1"/>
  <c r="AF419" i="1"/>
  <c r="AF419" i="3" s="1"/>
  <c r="AF83" i="1"/>
  <c r="AF83" i="3" s="1"/>
  <c r="AF211" i="1"/>
  <c r="AF211" i="3" s="1"/>
  <c r="AF382" i="1"/>
  <c r="AF382" i="3" s="1"/>
  <c r="AF52" i="1"/>
  <c r="AF52" i="3" s="1"/>
  <c r="AF267" i="1"/>
  <c r="AF267" i="3" s="1"/>
  <c r="AF415" i="1"/>
  <c r="AF415" i="3" s="1"/>
  <c r="AF255" i="1"/>
  <c r="AF255" i="3" s="1"/>
  <c r="AF406" i="1"/>
  <c r="AF406" i="3" s="1"/>
  <c r="AF132" i="1"/>
  <c r="AF132" i="3" s="1"/>
  <c r="AF256" i="1"/>
  <c r="AF256" i="3" s="1"/>
  <c r="AF342" i="1"/>
  <c r="AF342" i="3" s="1"/>
  <c r="AF407" i="1"/>
  <c r="AF407" i="3" s="1"/>
  <c r="AF180" i="1"/>
  <c r="AF180" i="3" s="1"/>
  <c r="AF367" i="1"/>
  <c r="AF367" i="3" s="1"/>
  <c r="AF131" i="1"/>
  <c r="AF131" i="3" s="1"/>
  <c r="AF319" i="1"/>
  <c r="AF319" i="3" s="1"/>
  <c r="AF22" i="1"/>
  <c r="AF22" i="3" s="1"/>
  <c r="AF86" i="1"/>
  <c r="AF86" i="3" s="1"/>
  <c r="AF118" i="1"/>
  <c r="AF118" i="3" s="1"/>
  <c r="AF150" i="1"/>
  <c r="AF150" i="3" s="1"/>
  <c r="AF182" i="1"/>
  <c r="AF182" i="3" s="1"/>
  <c r="AF214" i="1"/>
  <c r="AF214" i="3" s="1"/>
  <c r="AF246" i="1"/>
  <c r="AF246" i="3" s="1"/>
  <c r="AF37" i="1"/>
  <c r="AF37" i="3" s="1"/>
  <c r="AF69" i="1"/>
  <c r="AF69" i="3" s="1"/>
  <c r="AF101" i="1"/>
  <c r="AF101" i="3" s="1"/>
  <c r="AF133" i="1"/>
  <c r="AF133" i="3" s="1"/>
  <c r="AF165" i="1"/>
  <c r="AF165" i="3" s="1"/>
  <c r="AF197" i="1"/>
  <c r="AF197" i="3" s="1"/>
  <c r="AF229" i="1"/>
  <c r="AF229" i="3" s="1"/>
  <c r="AF261" i="1"/>
  <c r="AF261" i="3" s="1"/>
  <c r="AF293" i="1"/>
  <c r="AF293" i="3" s="1"/>
  <c r="AF325" i="1"/>
  <c r="AF325" i="3" s="1"/>
  <c r="AF23" i="1"/>
  <c r="AF23" i="3" s="1"/>
  <c r="AF87" i="1"/>
  <c r="AF87" i="3" s="1"/>
  <c r="AF151" i="1"/>
  <c r="AF151" i="3" s="1"/>
  <c r="AF215" i="1"/>
  <c r="AF215" i="3" s="1"/>
  <c r="AF268" i="1"/>
  <c r="AF268" i="3" s="1"/>
  <c r="AF311" i="1"/>
  <c r="AF311" i="3" s="1"/>
  <c r="AF352" i="1"/>
  <c r="AF352" i="3" s="1"/>
  <c r="AF384" i="1"/>
  <c r="AF384" i="3" s="1"/>
  <c r="AF416" i="1"/>
  <c r="AF416" i="3" s="1"/>
  <c r="AF24" i="1"/>
  <c r="AF24" i="3" s="1"/>
  <c r="AF88" i="1"/>
  <c r="AF88" i="3" s="1"/>
  <c r="AF152" i="1"/>
  <c r="AF152" i="3" s="1"/>
  <c r="AF216" i="1"/>
  <c r="AF216" i="3" s="1"/>
  <c r="AF270" i="1"/>
  <c r="AF270" i="3" s="1"/>
  <c r="AF312" i="1"/>
  <c r="AF312" i="3" s="1"/>
  <c r="AF353" i="1"/>
  <c r="AF353" i="3" s="1"/>
  <c r="AF385" i="1"/>
  <c r="AF385" i="3" s="1"/>
  <c r="AF417" i="1"/>
  <c r="AF417" i="3" s="1"/>
  <c r="AF59" i="1"/>
  <c r="AF59" i="3" s="1"/>
  <c r="AF187" i="1"/>
  <c r="AF187" i="3" s="1"/>
  <c r="AF292" i="1"/>
  <c r="AF292" i="3" s="1"/>
  <c r="AF370" i="1"/>
  <c r="AF370" i="3" s="1"/>
  <c r="AF434" i="1"/>
  <c r="AF434" i="3" s="1"/>
  <c r="AF124" i="1"/>
  <c r="AF124" i="3" s="1"/>
  <c r="AF251" i="1"/>
  <c r="AF251" i="3" s="1"/>
  <c r="AF336" i="1"/>
  <c r="AF336" i="3" s="1"/>
  <c r="AF403" i="1"/>
  <c r="AF403" i="3" s="1"/>
  <c r="AF147" i="1"/>
  <c r="AF147" i="3" s="1"/>
  <c r="AF350" i="1"/>
  <c r="AF350" i="3" s="1"/>
  <c r="AF148" i="1"/>
  <c r="AF148" i="3" s="1"/>
  <c r="AF99" i="1"/>
  <c r="AF99" i="3" s="1"/>
  <c r="AF68" i="1"/>
  <c r="AF68" i="3" s="1"/>
  <c r="AF299" i="1"/>
  <c r="AF299" i="3" s="1"/>
  <c r="AF20" i="1"/>
  <c r="AF20" i="3" s="1"/>
  <c r="AF431" i="1"/>
  <c r="AF431" i="3" s="1"/>
  <c r="AF390" i="1"/>
  <c r="AF390" i="3" s="1"/>
  <c r="AF78" i="1"/>
  <c r="AF78" i="3" s="1"/>
  <c r="AF62" i="1"/>
  <c r="AF62" i="3" s="1"/>
  <c r="AF46" i="1"/>
  <c r="AF46" i="3" s="1"/>
  <c r="AF30" i="1"/>
  <c r="AF30" i="3" s="1"/>
  <c r="AF14" i="1"/>
  <c r="AF14" i="3" s="1"/>
  <c r="AE10" i="1"/>
  <c r="AE10" i="3" s="1"/>
  <c r="AE16" i="1"/>
  <c r="AE16" i="3" s="1"/>
  <c r="AE21" i="1"/>
  <c r="AE21" i="3" s="1"/>
  <c r="AE26" i="1"/>
  <c r="AE26" i="3" s="1"/>
  <c r="AE32" i="1"/>
  <c r="AE32" i="3" s="1"/>
  <c r="AE37" i="1"/>
  <c r="AE37" i="3" s="1"/>
  <c r="AE42" i="1"/>
  <c r="AE42" i="3" s="1"/>
  <c r="AE48" i="1"/>
  <c r="AE48" i="3" s="1"/>
  <c r="AE53" i="1"/>
  <c r="AE53" i="3" s="1"/>
  <c r="AE56" i="1"/>
  <c r="AE56" i="3" s="1"/>
  <c r="AE61" i="1"/>
  <c r="AE61" i="3" s="1"/>
  <c r="AE66" i="1"/>
  <c r="AE66" i="3" s="1"/>
  <c r="AE72" i="1"/>
  <c r="AE72" i="3" s="1"/>
  <c r="AE77" i="1"/>
  <c r="AE77" i="3" s="1"/>
  <c r="AE82" i="1"/>
  <c r="AE82" i="3" s="1"/>
  <c r="AE88" i="1"/>
  <c r="AE88" i="3" s="1"/>
  <c r="AE7" i="1"/>
  <c r="AE7" i="3" s="1"/>
  <c r="AE23" i="1"/>
  <c r="AE23" i="3" s="1"/>
  <c r="AE39" i="1"/>
  <c r="AE39" i="3" s="1"/>
  <c r="AE55" i="1"/>
  <c r="AE55" i="3" s="1"/>
  <c r="AE71" i="1"/>
  <c r="AE71" i="3" s="1"/>
  <c r="AE87" i="1"/>
  <c r="AE87" i="3" s="1"/>
  <c r="AE103" i="1"/>
  <c r="AE103" i="3" s="1"/>
  <c r="AE119" i="1"/>
  <c r="AE119" i="3" s="1"/>
  <c r="AE135" i="1"/>
  <c r="AE135" i="3" s="1"/>
  <c r="AE151" i="1"/>
  <c r="AE151" i="3" s="1"/>
  <c r="AE167" i="1"/>
  <c r="AE167" i="3" s="1"/>
  <c r="AE183" i="1"/>
  <c r="AE183" i="3" s="1"/>
  <c r="AE199" i="1"/>
  <c r="AE199" i="3" s="1"/>
  <c r="AE215" i="1"/>
  <c r="AE215" i="3" s="1"/>
  <c r="AE231" i="1"/>
  <c r="AE231" i="3" s="1"/>
  <c r="AE247" i="1"/>
  <c r="AE247" i="3" s="1"/>
  <c r="AE271" i="1"/>
  <c r="AE271" i="3" s="1"/>
  <c r="AE287" i="1"/>
  <c r="AE287" i="3" s="1"/>
  <c r="AE303" i="1"/>
  <c r="AE303" i="3" s="1"/>
  <c r="AE319" i="1"/>
  <c r="AE319" i="3" s="1"/>
  <c r="AE335" i="1"/>
  <c r="AE335" i="3" s="1"/>
  <c r="AE6" i="1"/>
  <c r="AE6" i="3" s="1"/>
  <c r="AE38" i="1"/>
  <c r="AE38" i="3" s="1"/>
  <c r="AE54" i="1"/>
  <c r="AE54" i="3" s="1"/>
  <c r="AE70" i="1"/>
  <c r="AE70" i="3" s="1"/>
  <c r="AE96" i="1"/>
  <c r="AE96" i="3" s="1"/>
  <c r="AE105" i="1"/>
  <c r="AE105" i="3" s="1"/>
  <c r="AE114" i="1"/>
  <c r="AE114" i="3" s="1"/>
  <c r="AE128" i="1"/>
  <c r="AE128" i="3" s="1"/>
  <c r="AE137" i="1"/>
  <c r="AE137" i="3" s="1"/>
  <c r="AE146" i="1"/>
  <c r="AE146" i="3" s="1"/>
  <c r="AE8" i="1"/>
  <c r="AE8" i="3" s="1"/>
  <c r="AE18" i="1"/>
  <c r="AE18" i="3" s="1"/>
  <c r="AE29" i="1"/>
  <c r="AE29" i="3" s="1"/>
  <c r="AE40" i="1"/>
  <c r="AE40" i="3" s="1"/>
  <c r="AE50" i="1"/>
  <c r="AE50" i="3" s="1"/>
  <c r="AE58" i="1"/>
  <c r="AE58" i="3" s="1"/>
  <c r="AE69" i="1"/>
  <c r="AE69" i="3" s="1"/>
  <c r="AE80" i="1"/>
  <c r="AE80" i="3" s="1"/>
  <c r="AE90" i="1"/>
  <c r="AE90" i="3" s="1"/>
  <c r="AE31" i="1"/>
  <c r="AE31" i="3" s="1"/>
  <c r="AE63" i="1"/>
  <c r="AE63" i="3" s="1"/>
  <c r="AE95" i="1"/>
  <c r="AE95" i="3" s="1"/>
  <c r="AE127" i="1"/>
  <c r="AE127" i="3" s="1"/>
  <c r="AE159" i="1"/>
  <c r="AE159" i="3" s="1"/>
  <c r="AE191" i="1"/>
  <c r="AE191" i="3" s="1"/>
  <c r="AE223" i="1"/>
  <c r="AE223" i="3" s="1"/>
  <c r="AE255" i="1"/>
  <c r="AE255" i="3" s="1"/>
  <c r="AE279" i="1"/>
  <c r="AE279" i="3" s="1"/>
  <c r="AE311" i="1"/>
  <c r="AE311" i="3" s="1"/>
  <c r="AE341" i="1"/>
  <c r="AE341" i="3" s="1"/>
  <c r="AE86" i="1"/>
  <c r="AE86" i="3" s="1"/>
  <c r="AE112" i="1"/>
  <c r="AE112" i="3" s="1"/>
  <c r="AE130" i="1"/>
  <c r="AE130" i="3" s="1"/>
  <c r="AE153" i="1"/>
  <c r="AE153" i="3" s="1"/>
  <c r="AE162" i="1"/>
  <c r="AE162" i="3" s="1"/>
  <c r="AE176" i="1"/>
  <c r="AE176" i="3" s="1"/>
  <c r="AE185" i="1"/>
  <c r="AE185" i="3" s="1"/>
  <c r="AE194" i="1"/>
  <c r="AE194" i="3" s="1"/>
  <c r="AE208" i="1"/>
  <c r="AE208" i="3" s="1"/>
  <c r="AE217" i="1"/>
  <c r="AE217" i="3" s="1"/>
  <c r="AE226" i="1"/>
  <c r="AE226" i="3" s="1"/>
  <c r="AE240" i="1"/>
  <c r="AE240" i="3" s="1"/>
  <c r="AE249" i="1"/>
  <c r="AE249" i="3" s="1"/>
  <c r="AE258" i="1"/>
  <c r="AE258" i="3" s="1"/>
  <c r="AE272" i="1"/>
  <c r="AE272" i="3" s="1"/>
  <c r="AE281" i="1"/>
  <c r="AE281" i="3" s="1"/>
  <c r="AE297" i="1"/>
  <c r="AE297" i="3" s="1"/>
  <c r="AE306" i="1"/>
  <c r="AE306" i="3" s="1"/>
  <c r="AE320" i="1"/>
  <c r="AE320" i="3" s="1"/>
  <c r="AE329" i="1"/>
  <c r="AE329" i="3" s="1"/>
  <c r="AE338" i="1"/>
  <c r="AE338" i="3" s="1"/>
  <c r="AE359" i="1"/>
  <c r="AE359" i="3" s="1"/>
  <c r="AE375" i="1"/>
  <c r="AE375" i="3" s="1"/>
  <c r="AE12" i="1"/>
  <c r="AE12" i="3" s="1"/>
  <c r="AE19" i="1"/>
  <c r="AE19" i="3" s="1"/>
  <c r="AE33" i="1"/>
  <c r="AE33" i="3" s="1"/>
  <c r="AE44" i="1"/>
  <c r="AE44" i="3" s="1"/>
  <c r="AE51" i="1"/>
  <c r="AE51" i="3" s="1"/>
  <c r="AE65" i="1"/>
  <c r="AE65" i="3" s="1"/>
  <c r="AE76" i="1"/>
  <c r="AE76" i="3" s="1"/>
  <c r="AE83" i="1"/>
  <c r="AE83" i="3" s="1"/>
  <c r="AE92" i="1"/>
  <c r="AE92" i="3" s="1"/>
  <c r="AE99" i="1"/>
  <c r="AE99" i="3" s="1"/>
  <c r="AE108" i="1"/>
  <c r="AE108" i="3" s="1"/>
  <c r="AE115" i="1"/>
  <c r="AE115" i="3" s="1"/>
  <c r="AE124" i="1"/>
  <c r="AE124" i="3" s="1"/>
  <c r="AE131" i="1"/>
  <c r="AE131" i="3" s="1"/>
  <c r="AE140" i="1"/>
  <c r="AE140" i="3" s="1"/>
  <c r="AE147" i="1"/>
  <c r="AE147" i="3" s="1"/>
  <c r="AE156" i="1"/>
  <c r="AE156" i="3" s="1"/>
  <c r="AE163" i="1"/>
  <c r="AE163" i="3" s="1"/>
  <c r="AE172" i="1"/>
  <c r="AE172" i="3" s="1"/>
  <c r="AE179" i="1"/>
  <c r="AE179" i="3" s="1"/>
  <c r="AE188" i="1"/>
  <c r="AE188" i="3" s="1"/>
  <c r="AE195" i="1"/>
  <c r="AE195" i="3" s="1"/>
  <c r="AE204" i="1"/>
  <c r="AE204" i="3" s="1"/>
  <c r="AE211" i="1"/>
  <c r="AE211" i="3" s="1"/>
  <c r="AE220" i="1"/>
  <c r="AE220" i="3" s="1"/>
  <c r="AE227" i="1"/>
  <c r="AE227" i="3" s="1"/>
  <c r="AE236" i="1"/>
  <c r="AE236" i="3" s="1"/>
  <c r="AE243" i="1"/>
  <c r="AE243" i="3" s="1"/>
  <c r="AE252" i="1"/>
  <c r="AE252" i="3" s="1"/>
  <c r="AE259" i="1"/>
  <c r="AE259" i="3" s="1"/>
  <c r="AE268" i="1"/>
  <c r="AE268" i="3" s="1"/>
  <c r="AE277" i="1"/>
  <c r="AE277" i="3" s="1"/>
  <c r="AE286" i="1"/>
  <c r="AE286" i="3" s="1"/>
  <c r="AE27" i="1"/>
  <c r="AE27" i="3" s="1"/>
  <c r="AE59" i="1"/>
  <c r="AE59" i="3" s="1"/>
  <c r="AE91" i="1"/>
  <c r="AE91" i="3" s="1"/>
  <c r="AE106" i="1"/>
  <c r="AE106" i="3" s="1"/>
  <c r="AE123" i="1"/>
  <c r="AE123" i="3" s="1"/>
  <c r="AE148" i="1"/>
  <c r="AE148" i="3" s="1"/>
  <c r="AE170" i="1"/>
  <c r="AE170" i="3" s="1"/>
  <c r="AE202" i="1"/>
  <c r="AE202" i="3" s="1"/>
  <c r="AE219" i="1"/>
  <c r="AE219" i="3" s="1"/>
  <c r="AE234" i="1"/>
  <c r="AE234" i="3" s="1"/>
  <c r="AE251" i="1"/>
  <c r="AE251" i="3" s="1"/>
  <c r="AE276" i="1"/>
  <c r="AE276" i="3" s="1"/>
  <c r="AE293" i="1"/>
  <c r="AE293" i="3" s="1"/>
  <c r="AE301" i="1"/>
  <c r="AE301" i="3" s="1"/>
  <c r="AE307" i="1"/>
  <c r="AE307" i="3" s="1"/>
  <c r="AE315" i="1"/>
  <c r="AE315" i="3" s="1"/>
  <c r="AE321" i="1"/>
  <c r="AE321" i="3" s="1"/>
  <c r="AE325" i="1"/>
  <c r="AE325" i="3" s="1"/>
  <c r="AE333" i="1"/>
  <c r="AE333" i="3" s="1"/>
  <c r="AE339" i="1"/>
  <c r="AE339" i="3" s="1"/>
  <c r="AE348" i="1"/>
  <c r="AE348" i="3" s="1"/>
  <c r="AE355" i="1"/>
  <c r="AE355" i="3" s="1"/>
  <c r="AE364" i="1"/>
  <c r="AE364" i="3" s="1"/>
  <c r="AE371" i="1"/>
  <c r="AE371" i="3" s="1"/>
  <c r="AE380" i="1"/>
  <c r="AE380" i="3" s="1"/>
  <c r="AE387" i="1"/>
  <c r="AE387" i="3" s="1"/>
  <c r="AE403" i="1"/>
  <c r="AE403" i="3" s="1"/>
  <c r="AE419" i="1"/>
  <c r="AE419" i="3" s="1"/>
  <c r="AE9" i="1"/>
  <c r="AE9" i="3" s="1"/>
  <c r="AE41" i="1"/>
  <c r="AE41" i="3" s="1"/>
  <c r="AE73" i="1"/>
  <c r="AE73" i="3" s="1"/>
  <c r="AE93" i="1"/>
  <c r="AE93" i="3" s="1"/>
  <c r="AE118" i="1"/>
  <c r="AE118" i="3" s="1"/>
  <c r="AE120" i="1"/>
  <c r="AE120" i="3" s="1"/>
  <c r="AE145" i="1"/>
  <c r="AE145" i="3" s="1"/>
  <c r="AE157" i="1"/>
  <c r="AE157" i="3" s="1"/>
  <c r="AE182" i="1"/>
  <c r="AE182" i="3" s="1"/>
  <c r="AE184" i="1"/>
  <c r="AE184" i="3" s="1"/>
  <c r="AE209" i="1"/>
  <c r="AE209" i="3" s="1"/>
  <c r="AE221" i="1"/>
  <c r="AE221" i="3" s="1"/>
  <c r="AE246" i="1"/>
  <c r="AE246" i="3" s="1"/>
  <c r="AE248" i="1"/>
  <c r="AE248" i="3" s="1"/>
  <c r="AE273" i="1"/>
  <c r="AE273" i="3" s="1"/>
  <c r="AE280" i="1"/>
  <c r="AE280" i="3" s="1"/>
  <c r="AE296" i="1"/>
  <c r="AE296" i="3" s="1"/>
  <c r="AE328" i="1"/>
  <c r="AE328" i="3" s="1"/>
  <c r="AE346" i="1"/>
  <c r="AE346" i="3" s="1"/>
  <c r="AE360" i="1"/>
  <c r="AE360" i="3" s="1"/>
  <c r="AE362" i="1"/>
  <c r="AE362" i="3" s="1"/>
  <c r="AE378" i="1"/>
  <c r="AE378" i="3" s="1"/>
  <c r="AE388" i="1"/>
  <c r="AE388" i="3" s="1"/>
  <c r="AE393" i="1"/>
  <c r="AE393" i="3" s="1"/>
  <c r="AE398" i="1"/>
  <c r="AE398" i="3" s="1"/>
  <c r="AE404" i="1"/>
  <c r="AE404" i="3" s="1"/>
  <c r="AE409" i="1"/>
  <c r="AE409" i="3" s="1"/>
  <c r="AE414" i="1"/>
  <c r="AE414" i="3" s="1"/>
  <c r="AE420" i="1"/>
  <c r="AE420" i="3" s="1"/>
  <c r="AE425" i="1"/>
  <c r="AE425" i="3" s="1"/>
  <c r="AE428" i="1"/>
  <c r="AE428" i="3" s="1"/>
  <c r="AE433" i="1"/>
  <c r="AE433" i="3" s="1"/>
  <c r="AE102" i="1"/>
  <c r="AE102" i="3" s="1"/>
  <c r="AE154" i="1"/>
  <c r="AE154" i="3" s="1"/>
  <c r="AE205" i="1"/>
  <c r="AE205" i="3" s="1"/>
  <c r="AE230" i="1"/>
  <c r="AE230" i="3" s="1"/>
  <c r="AE269" i="1"/>
  <c r="AE269" i="3" s="1"/>
  <c r="AE282" i="1"/>
  <c r="AE282" i="3" s="1"/>
  <c r="AE330" i="1"/>
  <c r="AE330" i="3" s="1"/>
  <c r="AE361" i="1"/>
  <c r="AE361" i="3" s="1"/>
  <c r="AE368" i="1"/>
  <c r="AE368" i="3" s="1"/>
  <c r="AE397" i="1"/>
  <c r="AE397" i="3" s="1"/>
  <c r="AE408" i="1"/>
  <c r="AE408" i="3" s="1"/>
  <c r="AE415" i="1"/>
  <c r="AE415" i="3" s="1"/>
  <c r="AE429" i="1"/>
  <c r="AE429" i="3" s="1"/>
  <c r="AE25" i="1"/>
  <c r="AE25" i="3" s="1"/>
  <c r="AE43" i="1"/>
  <c r="AE43" i="3" s="1"/>
  <c r="AE89" i="1"/>
  <c r="AE89" i="3" s="1"/>
  <c r="AE107" i="1"/>
  <c r="AE107" i="3" s="1"/>
  <c r="AE132" i="1"/>
  <c r="AE132" i="3" s="1"/>
  <c r="AE168" i="1"/>
  <c r="AE168" i="3" s="1"/>
  <c r="AE193" i="1"/>
  <c r="AE193" i="3" s="1"/>
  <c r="AE232" i="1"/>
  <c r="AE232" i="3" s="1"/>
  <c r="AE257" i="1"/>
  <c r="AE257" i="3" s="1"/>
  <c r="AE310" i="1"/>
  <c r="AE310" i="3" s="1"/>
  <c r="AE324" i="1"/>
  <c r="AE324" i="3" s="1"/>
  <c r="AE358" i="1"/>
  <c r="AE358" i="3" s="1"/>
  <c r="AE370" i="1"/>
  <c r="AE370" i="3" s="1"/>
  <c r="AE410" i="1"/>
  <c r="AE410" i="3" s="1"/>
  <c r="AE97" i="1"/>
  <c r="AE97" i="3" s="1"/>
  <c r="AE173" i="1"/>
  <c r="AE173" i="3" s="1"/>
  <c r="AE225" i="1"/>
  <c r="AE225" i="3" s="1"/>
  <c r="AE334" i="1"/>
  <c r="AE334" i="3" s="1"/>
  <c r="AE381" i="1"/>
  <c r="AE381" i="3" s="1"/>
  <c r="AE11" i="1"/>
  <c r="AE11" i="3" s="1"/>
  <c r="AE122" i="1"/>
  <c r="AE122" i="3" s="1"/>
  <c r="AE139" i="1"/>
  <c r="AE139" i="3" s="1"/>
  <c r="AE264" i="1"/>
  <c r="AE264" i="3" s="1"/>
  <c r="AE298" i="1"/>
  <c r="AE298" i="3" s="1"/>
  <c r="AE374" i="1"/>
  <c r="AE374" i="3" s="1"/>
  <c r="AE379" i="1"/>
  <c r="AE379" i="3" s="1"/>
  <c r="AE405" i="1"/>
  <c r="AE405" i="3" s="1"/>
  <c r="AE434" i="1"/>
  <c r="AE434" i="3" s="1"/>
  <c r="AE418" i="1"/>
  <c r="AE418" i="3" s="1"/>
  <c r="AE423" i="1"/>
  <c r="AE423" i="3" s="1"/>
  <c r="AE68" i="1"/>
  <c r="AE68" i="3" s="1"/>
  <c r="AE75" i="1"/>
  <c r="AE75" i="3" s="1"/>
  <c r="AE262" i="1"/>
  <c r="AE262" i="3" s="1"/>
  <c r="AE372" i="1"/>
  <c r="AE372" i="3" s="1"/>
  <c r="AE237" i="1"/>
  <c r="AE237" i="3" s="1"/>
  <c r="AE292" i="1"/>
  <c r="AE292" i="3" s="1"/>
  <c r="AE200" i="1"/>
  <c r="AE200" i="3" s="1"/>
  <c r="AE349" i="1"/>
  <c r="AE349" i="3" s="1"/>
  <c r="AE389" i="1"/>
  <c r="AE389" i="3" s="1"/>
  <c r="AE432" i="1"/>
  <c r="AE432" i="3" s="1"/>
  <c r="AE78" i="1"/>
  <c r="AE78" i="3" s="1"/>
  <c r="AE186" i="1"/>
  <c r="AE186" i="3" s="1"/>
  <c r="AE347" i="1"/>
  <c r="AE347" i="3" s="1"/>
  <c r="E418" i="1"/>
  <c r="E418" i="3" s="1"/>
  <c r="E386" i="1"/>
  <c r="E386" i="3" s="1"/>
  <c r="E354" i="1"/>
  <c r="E354" i="3" s="1"/>
  <c r="E280" i="1"/>
  <c r="E280" i="3" s="1"/>
  <c r="E184" i="1"/>
  <c r="E184" i="3" s="1"/>
  <c r="E56" i="1"/>
  <c r="E56" i="3" s="1"/>
  <c r="M56" i="3" s="1"/>
  <c r="E409" i="1"/>
  <c r="E409" i="3" s="1"/>
  <c r="E377" i="1"/>
  <c r="E377" i="3" s="1"/>
  <c r="M377" i="3" s="1"/>
  <c r="E344" i="1"/>
  <c r="E344" i="3" s="1"/>
  <c r="E240" i="1"/>
  <c r="E240" i="3" s="1"/>
  <c r="M240" i="3" s="1"/>
  <c r="E112" i="1"/>
  <c r="E112" i="3" s="1"/>
  <c r="E430" i="1"/>
  <c r="E430" i="3" s="1"/>
  <c r="M430" i="3" s="1"/>
  <c r="E414" i="1"/>
  <c r="E414" i="3" s="1"/>
  <c r="E398" i="1"/>
  <c r="E398" i="3" s="1"/>
  <c r="E382" i="1"/>
  <c r="E382" i="3" s="1"/>
  <c r="E366" i="1"/>
  <c r="E366" i="3" s="1"/>
  <c r="E350" i="1"/>
  <c r="E350" i="3" s="1"/>
  <c r="E328" i="1"/>
  <c r="E328" i="3" s="1"/>
  <c r="E264" i="1"/>
  <c r="E264" i="3" s="1"/>
  <c r="E200" i="1"/>
  <c r="E200" i="3" s="1"/>
  <c r="E136" i="1"/>
  <c r="E136" i="3" s="1"/>
  <c r="E72" i="1"/>
  <c r="E72" i="3" s="1"/>
  <c r="M72" i="3" s="1"/>
  <c r="E8" i="1"/>
  <c r="E8" i="3" s="1"/>
  <c r="E410" i="1"/>
  <c r="E410" i="3" s="1"/>
  <c r="M410" i="3" s="1"/>
  <c r="E378" i="1"/>
  <c r="E378" i="3" s="1"/>
  <c r="E346" i="1"/>
  <c r="E346" i="3" s="1"/>
  <c r="M346" i="3" s="1"/>
  <c r="E216" i="1"/>
  <c r="E216" i="3" s="1"/>
  <c r="E120" i="1"/>
  <c r="E120" i="3" s="1"/>
  <c r="M120" i="3" s="1"/>
  <c r="E433" i="1"/>
  <c r="E433" i="3" s="1"/>
  <c r="E401" i="1"/>
  <c r="E401" i="3" s="1"/>
  <c r="M401" i="3" s="1"/>
  <c r="E369" i="1"/>
  <c r="E369" i="3" s="1"/>
  <c r="E334" i="1"/>
  <c r="E334" i="3" s="1"/>
  <c r="M334" i="3" s="1"/>
  <c r="E208" i="1"/>
  <c r="E208" i="3" s="1"/>
  <c r="E80" i="1"/>
  <c r="E80" i="3" s="1"/>
  <c r="M80" i="3" s="1"/>
  <c r="E429" i="1"/>
  <c r="E429" i="3" s="1"/>
  <c r="E413" i="1"/>
  <c r="E413" i="3" s="1"/>
  <c r="M413" i="3" s="1"/>
  <c r="E397" i="1"/>
  <c r="E397" i="3" s="1"/>
  <c r="E381" i="1"/>
  <c r="E381" i="3" s="1"/>
  <c r="M381" i="3" s="1"/>
  <c r="E365" i="1"/>
  <c r="E365" i="3" s="1"/>
  <c r="E349" i="1"/>
  <c r="E349" i="3" s="1"/>
  <c r="M349" i="3" s="1"/>
  <c r="E320" i="1"/>
  <c r="E320" i="3" s="1"/>
  <c r="E256" i="1"/>
  <c r="E256" i="3" s="1"/>
  <c r="E192" i="1"/>
  <c r="E192" i="3" s="1"/>
  <c r="E128" i="1"/>
  <c r="E128" i="3" s="1"/>
  <c r="M128" i="3" s="1"/>
  <c r="E64" i="1"/>
  <c r="E64" i="3" s="1"/>
  <c r="E319" i="1"/>
  <c r="E319" i="3" s="1"/>
  <c r="M319" i="3" s="1"/>
  <c r="E287" i="1"/>
  <c r="E287" i="3" s="1"/>
  <c r="E255" i="1"/>
  <c r="E255" i="3" s="1"/>
  <c r="M255" i="3" s="1"/>
  <c r="E215" i="1"/>
  <c r="E215" i="3" s="1"/>
  <c r="E183" i="1"/>
  <c r="E183" i="3" s="1"/>
  <c r="E151" i="1"/>
  <c r="E151" i="3" s="1"/>
  <c r="E119" i="1"/>
  <c r="E119" i="3" s="1"/>
  <c r="M119" i="3" s="1"/>
  <c r="E87" i="1"/>
  <c r="E87" i="3" s="1"/>
  <c r="E55" i="1"/>
  <c r="E55" i="3" s="1"/>
  <c r="M55" i="3" s="1"/>
  <c r="E23" i="1"/>
  <c r="E23" i="3" s="1"/>
  <c r="E431" i="1"/>
  <c r="E431" i="3" s="1"/>
  <c r="E423" i="1"/>
  <c r="E423" i="3" s="1"/>
  <c r="E415" i="1"/>
  <c r="E415" i="3" s="1"/>
  <c r="M415" i="3" s="1"/>
  <c r="E407" i="1"/>
  <c r="E407" i="3" s="1"/>
  <c r="E399" i="1"/>
  <c r="E399" i="3" s="1"/>
  <c r="M399" i="3" s="1"/>
  <c r="E391" i="1"/>
  <c r="E391" i="3" s="1"/>
  <c r="E383" i="1"/>
  <c r="E383" i="3" s="1"/>
  <c r="M383" i="3" s="1"/>
  <c r="E375" i="1"/>
  <c r="E375" i="3" s="1"/>
  <c r="E367" i="1"/>
  <c r="E367" i="3" s="1"/>
  <c r="M367" i="3" s="1"/>
  <c r="E359" i="1"/>
  <c r="E359" i="3" s="1"/>
  <c r="E351" i="1"/>
  <c r="E351" i="3" s="1"/>
  <c r="M351" i="3" s="1"/>
  <c r="E342" i="1"/>
  <c r="E342" i="3" s="1"/>
  <c r="E331" i="1"/>
  <c r="E331" i="3" s="1"/>
  <c r="M331" i="3" s="1"/>
  <c r="E315" i="1"/>
  <c r="E315" i="3" s="1"/>
  <c r="E299" i="1"/>
  <c r="E299" i="3" s="1"/>
  <c r="M299" i="3" s="1"/>
  <c r="E283" i="1"/>
  <c r="E283" i="3" s="1"/>
  <c r="E267" i="1"/>
  <c r="E267" i="3" s="1"/>
  <c r="M267" i="3" s="1"/>
  <c r="E251" i="1"/>
  <c r="E251" i="3" s="1"/>
  <c r="E235" i="1"/>
  <c r="E235" i="3" s="1"/>
  <c r="M235" i="3" s="1"/>
  <c r="E219" i="1"/>
  <c r="E219" i="3" s="1"/>
  <c r="E203" i="1"/>
  <c r="E203" i="3" s="1"/>
  <c r="M203" i="3" s="1"/>
  <c r="E187" i="1"/>
  <c r="E187" i="3" s="1"/>
  <c r="E171" i="1"/>
  <c r="E171" i="3" s="1"/>
  <c r="M171" i="3" s="1"/>
  <c r="E155" i="1"/>
  <c r="E155" i="3" s="1"/>
  <c r="E139" i="1"/>
  <c r="E139" i="3" s="1"/>
  <c r="M139" i="3" s="1"/>
  <c r="E123" i="1"/>
  <c r="E123" i="3" s="1"/>
  <c r="E107" i="1"/>
  <c r="E107" i="3" s="1"/>
  <c r="M107" i="3" s="1"/>
  <c r="E91" i="1"/>
  <c r="E91" i="3" s="1"/>
  <c r="E75" i="1"/>
  <c r="E75" i="3" s="1"/>
  <c r="M75" i="3" s="1"/>
  <c r="E59" i="1"/>
  <c r="E59" i="3" s="1"/>
  <c r="E27" i="1"/>
  <c r="E27" i="3" s="1"/>
  <c r="M27" i="3" s="1"/>
  <c r="E311" i="1"/>
  <c r="E311" i="3" s="1"/>
  <c r="E247" i="1"/>
  <c r="E247" i="3" s="1"/>
  <c r="M247" i="3" s="1"/>
  <c r="E191" i="1"/>
  <c r="E191" i="3" s="1"/>
  <c r="E127" i="1"/>
  <c r="E127" i="3" s="1"/>
  <c r="M127" i="3" s="1"/>
  <c r="E63" i="1"/>
  <c r="E63" i="3" s="1"/>
  <c r="E432" i="1"/>
  <c r="E432" i="3" s="1"/>
  <c r="M432" i="3" s="1"/>
  <c r="E416" i="1"/>
  <c r="E416" i="3" s="1"/>
  <c r="E400" i="1"/>
  <c r="E400" i="3" s="1"/>
  <c r="E384" i="1"/>
  <c r="E384" i="3" s="1"/>
  <c r="E368" i="1"/>
  <c r="E368" i="3" s="1"/>
  <c r="E352" i="1"/>
  <c r="E352" i="3" s="1"/>
  <c r="E332" i="1"/>
  <c r="E332" i="3" s="1"/>
  <c r="E268" i="1"/>
  <c r="E268" i="3" s="1"/>
  <c r="E236" i="1"/>
  <c r="E236" i="3" s="1"/>
  <c r="M236" i="3" s="1"/>
  <c r="E204" i="1"/>
  <c r="E204" i="3" s="1"/>
  <c r="E172" i="1"/>
  <c r="E172" i="3" s="1"/>
  <c r="M172" i="3" s="1"/>
  <c r="E140" i="1"/>
  <c r="E140" i="3" s="1"/>
  <c r="E108" i="1"/>
  <c r="E108" i="3" s="1"/>
  <c r="M108" i="3" s="1"/>
  <c r="E44" i="1"/>
  <c r="E44" i="3" s="1"/>
  <c r="E318" i="1"/>
  <c r="E318" i="3" s="1"/>
  <c r="E286" i="1"/>
  <c r="E286" i="3" s="1"/>
  <c r="E254" i="1"/>
  <c r="E254" i="3" s="1"/>
  <c r="E222" i="1"/>
  <c r="E222" i="3" s="1"/>
  <c r="E190" i="1"/>
  <c r="E190" i="3" s="1"/>
  <c r="M190" i="3" s="1"/>
  <c r="E158" i="1"/>
  <c r="E158" i="3" s="1"/>
  <c r="E126" i="1"/>
  <c r="E126" i="3" s="1"/>
  <c r="M126" i="3" s="1"/>
  <c r="E94" i="1"/>
  <c r="E94" i="3" s="1"/>
  <c r="E62" i="1"/>
  <c r="E62" i="3" s="1"/>
  <c r="M62" i="3" s="1"/>
  <c r="E30" i="1"/>
  <c r="E30" i="3" s="1"/>
  <c r="E341" i="1"/>
  <c r="E341" i="3" s="1"/>
  <c r="M341" i="3" s="1"/>
  <c r="E309" i="1"/>
  <c r="E309" i="3" s="1"/>
  <c r="E277" i="1"/>
  <c r="E277" i="3" s="1"/>
  <c r="M277" i="3" s="1"/>
  <c r="E245" i="1"/>
  <c r="E245" i="3" s="1"/>
  <c r="E213" i="1"/>
  <c r="E213" i="3" s="1"/>
  <c r="E181" i="1"/>
  <c r="E181" i="3" s="1"/>
  <c r="E149" i="1"/>
  <c r="E149" i="3" s="1"/>
  <c r="M149" i="3" s="1"/>
  <c r="E117" i="1"/>
  <c r="E117" i="3" s="1"/>
  <c r="E85" i="1"/>
  <c r="E85" i="3" s="1"/>
  <c r="M85" i="3" s="1"/>
  <c r="E53" i="1"/>
  <c r="E53" i="3" s="1"/>
  <c r="E13" i="1"/>
  <c r="E13" i="3" s="1"/>
  <c r="M13" i="3" s="1"/>
  <c r="E29" i="1"/>
  <c r="E29" i="3" s="1"/>
  <c r="E45" i="1"/>
  <c r="E45" i="3" s="1"/>
  <c r="M45" i="3" s="1"/>
  <c r="E61" i="1"/>
  <c r="E61" i="3" s="1"/>
  <c r="E77" i="1"/>
  <c r="E77" i="3" s="1"/>
  <c r="M77" i="3" s="1"/>
  <c r="E93" i="1"/>
  <c r="E93" i="3" s="1"/>
  <c r="E109" i="1"/>
  <c r="E109" i="3" s="1"/>
  <c r="M109" i="3" s="1"/>
  <c r="E125" i="1"/>
  <c r="E125" i="3" s="1"/>
  <c r="E141" i="1"/>
  <c r="E141" i="3" s="1"/>
  <c r="M141" i="3" s="1"/>
  <c r="E157" i="1"/>
  <c r="E157" i="3" s="1"/>
  <c r="E173" i="1"/>
  <c r="E173" i="3" s="1"/>
  <c r="M173" i="3" s="1"/>
  <c r="E189" i="1"/>
  <c r="E189" i="3" s="1"/>
  <c r="E205" i="1"/>
  <c r="E205" i="3" s="1"/>
  <c r="M205" i="3" s="1"/>
  <c r="E221" i="1"/>
  <c r="E221" i="3" s="1"/>
  <c r="E237" i="1"/>
  <c r="E237" i="3" s="1"/>
  <c r="E253" i="1"/>
  <c r="E253" i="3" s="1"/>
  <c r="E269" i="1"/>
  <c r="E269" i="3" s="1"/>
  <c r="M269" i="3" s="1"/>
  <c r="E285" i="1"/>
  <c r="E285" i="3" s="1"/>
  <c r="E301" i="1"/>
  <c r="E301" i="3" s="1"/>
  <c r="M301" i="3" s="1"/>
  <c r="E317" i="1"/>
  <c r="E317" i="3" s="1"/>
  <c r="E333" i="1"/>
  <c r="E333" i="3" s="1"/>
  <c r="M333" i="3" s="1"/>
  <c r="E6" i="1"/>
  <c r="E6" i="3" s="1"/>
  <c r="E22" i="1"/>
  <c r="E22" i="3" s="1"/>
  <c r="M22" i="3" s="1"/>
  <c r="E38" i="1"/>
  <c r="E38" i="3" s="1"/>
  <c r="E54" i="1"/>
  <c r="E54" i="3" s="1"/>
  <c r="E70" i="1"/>
  <c r="E70" i="3" s="1"/>
  <c r="E86" i="1"/>
  <c r="E86" i="3" s="1"/>
  <c r="M86" i="3" s="1"/>
  <c r="E102" i="1"/>
  <c r="E102" i="3" s="1"/>
  <c r="E118" i="1"/>
  <c r="E118" i="3" s="1"/>
  <c r="M118" i="3" s="1"/>
  <c r="E134" i="1"/>
  <c r="E134" i="3" s="1"/>
  <c r="E150" i="1"/>
  <c r="E150" i="3" s="1"/>
  <c r="M150" i="3" s="1"/>
  <c r="E166" i="1"/>
  <c r="E166" i="3" s="1"/>
  <c r="E182" i="1"/>
  <c r="E182" i="3" s="1"/>
  <c r="M182" i="3" s="1"/>
  <c r="E198" i="1"/>
  <c r="E198" i="3" s="1"/>
  <c r="E214" i="1"/>
  <c r="E214" i="3" s="1"/>
  <c r="M214" i="3" s="1"/>
  <c r="E230" i="1"/>
  <c r="E230" i="3" s="1"/>
  <c r="E246" i="1"/>
  <c r="E246" i="3" s="1"/>
  <c r="M246" i="3" s="1"/>
  <c r="E262" i="1"/>
  <c r="E262" i="3" s="1"/>
  <c r="E278" i="1"/>
  <c r="E278" i="3" s="1"/>
  <c r="M278" i="3" s="1"/>
  <c r="E294" i="1"/>
  <c r="E294" i="3" s="1"/>
  <c r="E310" i="1"/>
  <c r="E310" i="3" s="1"/>
  <c r="M310" i="3" s="1"/>
  <c r="E326" i="1"/>
  <c r="E326" i="3" s="1"/>
  <c r="E28" i="1"/>
  <c r="E28" i="3" s="1"/>
  <c r="M28" i="3" s="1"/>
  <c r="E60" i="1"/>
  <c r="E60" i="3" s="1"/>
  <c r="E92" i="1"/>
  <c r="E92" i="3" s="1"/>
  <c r="M92" i="3" s="1"/>
  <c r="E116" i="1"/>
  <c r="E116" i="3" s="1"/>
  <c r="E132" i="1"/>
  <c r="E132" i="3" s="1"/>
  <c r="M132" i="3" s="1"/>
  <c r="E148" i="1"/>
  <c r="E148" i="3" s="1"/>
  <c r="E164" i="1"/>
  <c r="E164" i="3" s="1"/>
  <c r="E180" i="1"/>
  <c r="E180" i="3" s="1"/>
  <c r="E196" i="1"/>
  <c r="E196" i="3" s="1"/>
  <c r="E212" i="1"/>
  <c r="E212" i="3" s="1"/>
  <c r="E228" i="1"/>
  <c r="E228" i="3" s="1"/>
  <c r="M228" i="3" s="1"/>
  <c r="E244" i="1"/>
  <c r="E244" i="3" s="1"/>
  <c r="E260" i="1"/>
  <c r="E260" i="3" s="1"/>
  <c r="M260" i="3" s="1"/>
  <c r="E276" i="1"/>
  <c r="E276" i="3" s="1"/>
  <c r="E292" i="1"/>
  <c r="E292" i="3" s="1"/>
  <c r="M292" i="3" s="1"/>
  <c r="E324" i="1"/>
  <c r="E324" i="3" s="1"/>
  <c r="E338" i="1"/>
  <c r="E338" i="3" s="1"/>
  <c r="E348" i="1"/>
  <c r="E348" i="3" s="1"/>
  <c r="E356" i="1"/>
  <c r="E356" i="3" s="1"/>
  <c r="E364" i="1"/>
  <c r="E364" i="3" s="1"/>
  <c r="E372" i="1"/>
  <c r="E372" i="3" s="1"/>
  <c r="E380" i="1"/>
  <c r="E380" i="3" s="1"/>
  <c r="E388" i="1"/>
  <c r="E388" i="3" s="1"/>
  <c r="E396" i="1"/>
  <c r="E396" i="3" s="1"/>
  <c r="E404" i="1"/>
  <c r="E404" i="3" s="1"/>
  <c r="E412" i="1"/>
  <c r="E412" i="3" s="1"/>
  <c r="E420" i="1"/>
  <c r="E420" i="3" s="1"/>
  <c r="M420" i="3" s="1"/>
  <c r="E428" i="1"/>
  <c r="E428" i="3" s="1"/>
  <c r="E7" i="1"/>
  <c r="E7" i="3" s="1"/>
  <c r="M7" i="3" s="1"/>
  <c r="E47" i="1"/>
  <c r="E47" i="3" s="1"/>
  <c r="E79" i="1"/>
  <c r="E79" i="3" s="1"/>
  <c r="E111" i="1"/>
  <c r="E111" i="3" s="1"/>
  <c r="E143" i="1"/>
  <c r="E143" i="3" s="1"/>
  <c r="M143" i="3" s="1"/>
  <c r="E175" i="1"/>
  <c r="E175" i="3" s="1"/>
  <c r="E207" i="1"/>
  <c r="E207" i="3" s="1"/>
  <c r="M207" i="3" s="1"/>
  <c r="E231" i="1"/>
  <c r="E231" i="3" s="1"/>
  <c r="E263" i="1"/>
  <c r="E263" i="3" s="1"/>
  <c r="M263" i="3" s="1"/>
  <c r="E295" i="1"/>
  <c r="E295" i="3" s="1"/>
  <c r="E327" i="1"/>
  <c r="E327" i="3" s="1"/>
  <c r="M327" i="3" s="1"/>
  <c r="E19" i="1"/>
  <c r="E19" i="3" s="1"/>
  <c r="E35" i="1"/>
  <c r="E35" i="3" s="1"/>
  <c r="M35" i="3" s="1"/>
  <c r="E51" i="1"/>
  <c r="E51" i="3" s="1"/>
  <c r="AS36" i="1"/>
  <c r="AS36" i="3" s="1"/>
  <c r="AS434" i="1"/>
  <c r="AS434" i="3" s="1"/>
  <c r="AS431" i="1"/>
  <c r="AS431" i="3" s="1"/>
  <c r="AS276" i="1"/>
  <c r="AS276" i="3" s="1"/>
  <c r="AS273" i="1"/>
  <c r="AS273" i="3" s="1"/>
  <c r="AS257" i="1"/>
  <c r="AS257" i="3" s="1"/>
  <c r="AS265" i="1"/>
  <c r="AS265" i="3" s="1"/>
  <c r="AS281" i="1"/>
  <c r="AS281" i="3" s="1"/>
  <c r="AS339" i="1"/>
  <c r="AS339" i="3" s="1"/>
  <c r="AS294" i="1"/>
  <c r="AS294" i="3" s="1"/>
  <c r="AS302" i="1"/>
  <c r="AS302" i="3" s="1"/>
  <c r="AS311" i="1"/>
  <c r="AS311" i="3" s="1"/>
  <c r="AS305" i="1"/>
  <c r="AS305" i="3" s="1"/>
  <c r="AS329" i="1"/>
  <c r="AS329" i="3" s="1"/>
  <c r="AS325" i="1"/>
  <c r="AS325" i="3" s="1"/>
  <c r="AS289" i="1"/>
  <c r="AS289" i="3" s="1"/>
  <c r="AS306" i="1"/>
  <c r="AS306" i="3" s="1"/>
  <c r="AS316" i="1"/>
  <c r="AS316" i="3" s="1"/>
  <c r="AS327" i="1"/>
  <c r="AS327" i="3" s="1"/>
  <c r="AS261" i="1"/>
  <c r="AS261" i="3" s="1"/>
  <c r="AS290" i="1"/>
  <c r="AS290" i="3" s="1"/>
  <c r="AS340" i="1"/>
  <c r="AS340" i="3" s="1"/>
  <c r="AS268" i="1"/>
  <c r="AS268" i="3" s="1"/>
  <c r="AS301" i="1"/>
  <c r="AS301" i="3" s="1"/>
  <c r="AS346" i="1"/>
  <c r="AS346" i="3" s="1"/>
  <c r="AS345" i="1"/>
  <c r="AS345" i="3" s="1"/>
  <c r="AS367" i="1"/>
  <c r="AS367" i="3" s="1"/>
  <c r="AS383" i="1"/>
  <c r="AS383" i="3" s="1"/>
  <c r="AS402" i="1"/>
  <c r="AS402" i="3" s="1"/>
  <c r="AS418" i="1"/>
  <c r="AS418" i="3" s="1"/>
  <c r="AS352" i="1"/>
  <c r="AS352" i="3" s="1"/>
  <c r="AS381" i="1"/>
  <c r="AS381" i="3" s="1"/>
  <c r="AS412" i="1"/>
  <c r="AS412" i="3" s="1"/>
  <c r="AS332" i="1"/>
  <c r="AS332" i="3" s="1"/>
  <c r="AS374" i="1"/>
  <c r="AS374" i="3" s="1"/>
  <c r="AS389" i="1"/>
  <c r="AS389" i="3" s="1"/>
  <c r="AS417" i="1"/>
  <c r="AS417" i="3" s="1"/>
  <c r="AS358" i="1"/>
  <c r="AS358" i="3" s="1"/>
  <c r="AS376" i="1"/>
  <c r="AS376" i="3" s="1"/>
  <c r="AS391" i="1"/>
  <c r="AS391" i="3" s="1"/>
  <c r="AS407" i="1"/>
  <c r="AS407" i="3" s="1"/>
  <c r="AS427" i="1"/>
  <c r="AS427" i="3" s="1"/>
  <c r="AS361" i="1"/>
  <c r="AS361" i="3" s="1"/>
  <c r="AS400" i="1"/>
  <c r="AS400" i="3" s="1"/>
  <c r="AS428" i="1"/>
  <c r="AS428" i="3" s="1"/>
  <c r="AS360" i="1"/>
  <c r="AS360" i="3" s="1"/>
  <c r="AS422" i="1"/>
  <c r="AS422" i="3" s="1"/>
  <c r="AS269" i="1"/>
  <c r="AS269" i="3" s="1"/>
  <c r="AS286" i="1"/>
  <c r="AS286" i="3" s="1"/>
  <c r="AS271" i="1"/>
  <c r="AS271" i="3" s="1"/>
  <c r="AS278" i="1"/>
  <c r="AS278" i="3" s="1"/>
  <c r="AS298" i="1"/>
  <c r="AS298" i="3" s="1"/>
  <c r="AS315" i="1"/>
  <c r="AS315" i="3" s="1"/>
  <c r="AS320" i="1"/>
  <c r="AS320" i="3" s="1"/>
  <c r="AS280" i="1"/>
  <c r="AS280" i="3" s="1"/>
  <c r="AS297" i="1"/>
  <c r="AS297" i="3" s="1"/>
  <c r="AS323" i="1"/>
  <c r="AS323" i="3" s="1"/>
  <c r="AS348" i="1"/>
  <c r="AS348" i="3" s="1"/>
  <c r="AS333" i="1"/>
  <c r="AS333" i="3" s="1"/>
  <c r="AS293" i="1"/>
  <c r="AS293" i="3" s="1"/>
  <c r="AS318" i="1"/>
  <c r="AS318" i="3" s="1"/>
  <c r="AR434" i="1"/>
  <c r="AR434" i="3" s="1"/>
  <c r="AA13" i="1"/>
  <c r="AA13" i="3" s="1"/>
  <c r="AD13" i="3" s="1"/>
  <c r="AA20" i="1"/>
  <c r="AA20" i="3" s="1"/>
  <c r="AA22" i="1"/>
  <c r="AA22" i="3" s="1"/>
  <c r="AA27" i="1"/>
  <c r="AA27" i="3" s="1"/>
  <c r="AA29" i="1"/>
  <c r="AA29" i="3" s="1"/>
  <c r="AD29" i="3" s="1"/>
  <c r="AA36" i="1"/>
  <c r="AA36" i="3" s="1"/>
  <c r="AA38" i="1"/>
  <c r="AA38" i="3" s="1"/>
  <c r="AA43" i="1"/>
  <c r="AA43" i="3" s="1"/>
  <c r="AA52" i="1"/>
  <c r="AA52" i="3" s="1"/>
  <c r="AA54" i="1"/>
  <c r="AA54" i="3" s="1"/>
  <c r="AA59" i="1"/>
  <c r="AA59" i="3" s="1"/>
  <c r="AA77" i="1"/>
  <c r="AA77" i="3" s="1"/>
  <c r="AA93" i="1"/>
  <c r="AA93" i="3" s="1"/>
  <c r="AA103" i="1"/>
  <c r="AA103" i="3" s="1"/>
  <c r="AA111" i="1"/>
  <c r="AA111" i="3" s="1"/>
  <c r="AA119" i="1"/>
  <c r="AA119" i="3" s="1"/>
  <c r="AD119" i="3" s="1"/>
  <c r="AA135" i="1"/>
  <c r="AA135" i="3" s="1"/>
  <c r="AD135" i="3" s="1"/>
  <c r="AA143" i="1"/>
  <c r="AA143" i="3" s="1"/>
  <c r="AA151" i="1"/>
  <c r="AA151" i="3" s="1"/>
  <c r="AD151" i="3" s="1"/>
  <c r="AA167" i="1"/>
  <c r="AA167" i="3" s="1"/>
  <c r="AA175" i="1"/>
  <c r="AA175" i="3" s="1"/>
  <c r="AA183" i="1"/>
  <c r="AA183" i="3" s="1"/>
  <c r="AD183" i="3" s="1"/>
  <c r="AA199" i="1"/>
  <c r="AA199" i="3" s="1"/>
  <c r="AA207" i="1"/>
  <c r="AA207" i="3" s="1"/>
  <c r="AA215" i="1"/>
  <c r="AA215" i="3" s="1"/>
  <c r="AD215" i="3" s="1"/>
  <c r="AA231" i="1"/>
  <c r="AA231" i="3" s="1"/>
  <c r="AD231" i="3" s="1"/>
  <c r="AA239" i="1"/>
  <c r="AA239" i="3" s="1"/>
  <c r="AA247" i="1"/>
  <c r="AA247" i="3" s="1"/>
  <c r="AD247" i="3" s="1"/>
  <c r="AA265" i="1"/>
  <c r="AA265" i="3" s="1"/>
  <c r="AD265" i="3" s="1"/>
  <c r="AA7" i="1"/>
  <c r="AA7" i="3" s="1"/>
  <c r="AA9" i="1"/>
  <c r="AA9" i="3" s="1"/>
  <c r="AA16" i="1"/>
  <c r="AA16" i="3" s="1"/>
  <c r="AA18" i="1"/>
  <c r="AA18" i="3" s="1"/>
  <c r="AA39" i="1"/>
  <c r="AA39" i="3" s="1"/>
  <c r="AA48" i="1"/>
  <c r="AA48" i="3" s="1"/>
  <c r="AA50" i="1"/>
  <c r="AA50" i="3" s="1"/>
  <c r="AA64" i="1"/>
  <c r="AA64" i="3" s="1"/>
  <c r="AD64" i="3" s="1"/>
  <c r="AA66" i="1"/>
  <c r="AA66" i="3" s="1"/>
  <c r="AA73" i="1"/>
  <c r="AA73" i="3" s="1"/>
  <c r="AA82" i="1"/>
  <c r="AA82" i="3" s="1"/>
  <c r="AA89" i="1"/>
  <c r="AA89" i="3" s="1"/>
  <c r="AA98" i="1"/>
  <c r="AA98" i="3" s="1"/>
  <c r="AA104" i="1"/>
  <c r="AA104" i="3" s="1"/>
  <c r="AA117" i="1"/>
  <c r="AA117" i="3" s="1"/>
  <c r="AA125" i="1"/>
  <c r="AA125" i="3" s="1"/>
  <c r="AA128" i="1"/>
  <c r="AA128" i="3" s="1"/>
  <c r="AA130" i="1"/>
  <c r="AA130" i="3" s="1"/>
  <c r="AA136" i="1"/>
  <c r="AA136" i="3" s="1"/>
  <c r="AA146" i="1"/>
  <c r="AA146" i="3" s="1"/>
  <c r="AA152" i="1"/>
  <c r="AA152" i="3" s="1"/>
  <c r="AA154" i="1"/>
  <c r="AA154" i="3" s="1"/>
  <c r="AD154" i="3" s="1"/>
  <c r="AA15" i="1"/>
  <c r="AA15" i="3" s="1"/>
  <c r="AA47" i="1"/>
  <c r="AA47" i="3" s="1"/>
  <c r="AA74" i="1"/>
  <c r="AA74" i="3" s="1"/>
  <c r="AA94" i="1"/>
  <c r="AA94" i="3" s="1"/>
  <c r="AA110" i="1"/>
  <c r="AA110" i="3" s="1"/>
  <c r="AA142" i="1"/>
  <c r="AA142" i="3" s="1"/>
  <c r="AA177" i="1"/>
  <c r="AA177" i="3" s="1"/>
  <c r="AA193" i="1"/>
  <c r="AA193" i="3" s="1"/>
  <c r="AA218" i="1"/>
  <c r="AA218" i="3" s="1"/>
  <c r="AA225" i="1"/>
  <c r="AA225" i="3" s="1"/>
  <c r="AD225" i="3" s="1"/>
  <c r="AA232" i="1"/>
  <c r="AA232" i="3" s="1"/>
  <c r="AA257" i="1"/>
  <c r="AA257" i="3" s="1"/>
  <c r="AA264" i="1"/>
  <c r="AA264" i="3" s="1"/>
  <c r="AA275" i="1"/>
  <c r="AA275" i="3" s="1"/>
  <c r="AA277" i="1"/>
  <c r="AA277" i="3" s="1"/>
  <c r="AA298" i="1"/>
  <c r="AA298" i="3" s="1"/>
  <c r="AA301" i="1"/>
  <c r="AA301" i="3" s="1"/>
  <c r="AA310" i="1"/>
  <c r="AA310" i="3" s="1"/>
  <c r="AA322" i="1"/>
  <c r="AA322" i="3" s="1"/>
  <c r="AA345" i="1"/>
  <c r="AA345" i="3" s="1"/>
  <c r="AA347" i="1"/>
  <c r="AA347" i="3" s="1"/>
  <c r="AA354" i="1"/>
  <c r="AA354" i="3" s="1"/>
  <c r="AA361" i="1"/>
  <c r="AA361" i="3" s="1"/>
  <c r="AD361" i="3" s="1"/>
  <c r="AA363" i="1"/>
  <c r="AA363" i="3" s="1"/>
  <c r="AD363" i="3" s="1"/>
  <c r="AA370" i="1"/>
  <c r="AA370" i="3" s="1"/>
  <c r="AA379" i="1"/>
  <c r="AA379" i="3" s="1"/>
  <c r="AD379" i="3" s="1"/>
  <c r="AA386" i="1"/>
  <c r="AA386" i="3" s="1"/>
  <c r="AA393" i="1"/>
  <c r="AA393" i="3" s="1"/>
  <c r="AA404" i="1"/>
  <c r="AA404" i="3" s="1"/>
  <c r="AA409" i="1"/>
  <c r="AA409" i="3" s="1"/>
  <c r="AA411" i="1"/>
  <c r="AA411" i="3" s="1"/>
  <c r="AA418" i="1"/>
  <c r="AA418" i="3" s="1"/>
  <c r="AA425" i="1"/>
  <c r="AA425" i="3" s="1"/>
  <c r="AA12" i="1"/>
  <c r="AA12" i="3" s="1"/>
  <c r="AA19" i="1"/>
  <c r="AA19" i="3" s="1"/>
  <c r="AA44" i="1"/>
  <c r="AA44" i="3" s="1"/>
  <c r="AA49" i="1"/>
  <c r="AA49" i="3" s="1"/>
  <c r="AA56" i="1"/>
  <c r="AA56" i="3" s="1"/>
  <c r="AD56" i="3" s="1"/>
  <c r="AA81" i="1"/>
  <c r="AA81" i="3" s="1"/>
  <c r="AA83" i="1"/>
  <c r="AA83" i="3" s="1"/>
  <c r="AA88" i="1"/>
  <c r="AA88" i="3" s="1"/>
  <c r="AA121" i="1"/>
  <c r="AA121" i="3" s="1"/>
  <c r="AD121" i="3" s="1"/>
  <c r="AA132" i="1"/>
  <c r="AA132" i="3" s="1"/>
  <c r="AA137" i="1"/>
  <c r="AA137" i="3" s="1"/>
  <c r="AA148" i="1"/>
  <c r="AA148" i="3" s="1"/>
  <c r="AA155" i="1"/>
  <c r="AA155" i="3" s="1"/>
  <c r="AA173" i="1"/>
  <c r="AA173" i="3" s="1"/>
  <c r="AA182" i="1"/>
  <c r="AA182" i="3" s="1"/>
  <c r="AA187" i="1"/>
  <c r="AA187" i="3" s="1"/>
  <c r="AA205" i="1"/>
  <c r="AA205" i="3" s="1"/>
  <c r="AA214" i="1"/>
  <c r="AA214" i="3" s="1"/>
  <c r="AA219" i="1"/>
  <c r="AA219" i="3" s="1"/>
  <c r="AA237" i="1"/>
  <c r="AA237" i="3" s="1"/>
  <c r="AA251" i="1"/>
  <c r="AA251" i="3" s="1"/>
  <c r="AA260" i="1"/>
  <c r="AA260" i="3" s="1"/>
  <c r="AA266" i="1"/>
  <c r="AA266" i="3" s="1"/>
  <c r="AA271" i="1"/>
  <c r="AA271" i="3" s="1"/>
  <c r="AA280" i="1"/>
  <c r="AA280" i="3" s="1"/>
  <c r="AD280" i="3" s="1"/>
  <c r="AA282" i="1"/>
  <c r="AA282" i="3" s="1"/>
  <c r="AA285" i="1"/>
  <c r="AA285" i="3" s="1"/>
  <c r="AA294" i="1"/>
  <c r="AA294" i="3" s="1"/>
  <c r="AA302" i="1"/>
  <c r="AA302" i="3" s="1"/>
  <c r="AD302" i="3" s="1"/>
  <c r="AA323" i="1"/>
  <c r="AA323" i="3" s="1"/>
  <c r="AA332" i="1"/>
  <c r="AA332" i="3" s="1"/>
  <c r="AA341" i="1"/>
  <c r="AA341" i="3" s="1"/>
  <c r="AA359" i="1"/>
  <c r="AA359" i="3" s="1"/>
  <c r="AA366" i="1"/>
  <c r="AA366" i="3" s="1"/>
  <c r="AD366" i="3" s="1"/>
  <c r="AA368" i="1"/>
  <c r="AA368" i="3" s="1"/>
  <c r="AA373" i="1"/>
  <c r="AA373" i="3" s="1"/>
  <c r="AA375" i="1"/>
  <c r="AA375" i="3" s="1"/>
  <c r="AA382" i="1"/>
  <c r="AA382" i="3" s="1"/>
  <c r="AD382" i="3" s="1"/>
  <c r="AA384" i="1"/>
  <c r="AA384" i="3" s="1"/>
  <c r="AA389" i="1"/>
  <c r="AA389" i="3" s="1"/>
  <c r="AA391" i="1"/>
  <c r="AA391" i="3" s="1"/>
  <c r="AA398" i="1"/>
  <c r="AA398" i="3" s="1"/>
  <c r="AD398" i="3" s="1"/>
  <c r="AA400" i="1"/>
  <c r="AA400" i="3" s="1"/>
  <c r="AA405" i="1"/>
  <c r="AA405" i="3" s="1"/>
  <c r="AA46" i="1"/>
  <c r="AA46" i="3" s="1"/>
  <c r="AD46" i="3" s="1"/>
  <c r="AA58" i="1"/>
  <c r="AA58" i="3" s="1"/>
  <c r="AA108" i="1"/>
  <c r="AA108" i="3" s="1"/>
  <c r="AD108" i="3" s="1"/>
  <c r="AA129" i="1"/>
  <c r="AA129" i="3" s="1"/>
  <c r="AA162" i="1"/>
  <c r="AA162" i="3" s="1"/>
  <c r="AA211" i="1"/>
  <c r="AA211" i="3" s="1"/>
  <c r="AA226" i="1"/>
  <c r="AA226" i="3" s="1"/>
  <c r="AA236" i="1"/>
  <c r="AA236" i="3" s="1"/>
  <c r="AA263" i="1"/>
  <c r="AA263" i="3" s="1"/>
  <c r="AA269" i="1"/>
  <c r="AA269" i="3" s="1"/>
  <c r="AA274" i="1"/>
  <c r="AA274" i="3" s="1"/>
  <c r="AA293" i="1"/>
  <c r="AA293" i="3" s="1"/>
  <c r="AA307" i="1"/>
  <c r="AA307" i="3" s="1"/>
  <c r="AA330" i="1"/>
  <c r="AA330" i="3" s="1"/>
  <c r="AA335" i="1"/>
  <c r="AA335" i="3" s="1"/>
  <c r="AA369" i="1"/>
  <c r="AA369" i="3" s="1"/>
  <c r="AA374" i="1"/>
  <c r="AA374" i="3" s="1"/>
  <c r="AA401" i="1"/>
  <c r="AA401" i="3" s="1"/>
  <c r="AA417" i="1"/>
  <c r="AA417" i="3" s="1"/>
  <c r="AA428" i="1"/>
  <c r="AA428" i="3" s="1"/>
  <c r="AA31" i="1"/>
  <c r="AA31" i="3" s="1"/>
  <c r="AA53" i="1"/>
  <c r="AA53" i="3" s="1"/>
  <c r="AB9" i="1"/>
  <c r="AB9" i="3" s="1"/>
  <c r="AB17" i="1"/>
  <c r="AB17" i="3" s="1"/>
  <c r="AB25" i="1"/>
  <c r="AB25" i="3" s="1"/>
  <c r="AB33" i="1"/>
  <c r="AB33" i="3" s="1"/>
  <c r="AB6" i="1"/>
  <c r="AB6" i="3" s="1"/>
  <c r="AB14" i="1"/>
  <c r="AB14" i="3" s="1"/>
  <c r="AB22" i="1"/>
  <c r="AB22" i="3" s="1"/>
  <c r="AB30" i="1"/>
  <c r="AB30" i="3" s="1"/>
  <c r="AB38" i="1"/>
  <c r="AB38" i="3" s="1"/>
  <c r="AB46" i="1"/>
  <c r="AB46" i="3" s="1"/>
  <c r="AB54" i="1"/>
  <c r="AB54" i="3" s="1"/>
  <c r="AB11" i="1"/>
  <c r="AB11" i="3" s="1"/>
  <c r="AB27" i="1"/>
  <c r="AB27" i="3" s="1"/>
  <c r="AB41" i="1"/>
  <c r="AB41" i="3" s="1"/>
  <c r="AB52" i="1"/>
  <c r="AB52" i="3" s="1"/>
  <c r="AB62" i="1"/>
  <c r="AB62" i="3" s="1"/>
  <c r="AB70" i="1"/>
  <c r="AB70" i="3" s="1"/>
  <c r="AB78" i="1"/>
  <c r="AB78" i="3" s="1"/>
  <c r="AB86" i="1"/>
  <c r="AB86" i="3" s="1"/>
  <c r="AB94" i="1"/>
  <c r="AB94" i="3" s="1"/>
  <c r="AB102" i="1"/>
  <c r="AB102" i="3" s="1"/>
  <c r="AB110" i="1"/>
  <c r="AB110" i="3" s="1"/>
  <c r="AB118" i="1"/>
  <c r="AB118" i="3" s="1"/>
  <c r="AB126" i="1"/>
  <c r="AB126" i="3" s="1"/>
  <c r="AB134" i="1"/>
  <c r="AB134" i="3" s="1"/>
  <c r="AB142" i="1"/>
  <c r="AB142" i="3" s="1"/>
  <c r="AB150" i="1"/>
  <c r="AB150" i="3" s="1"/>
  <c r="AB158" i="1"/>
  <c r="AB158" i="3" s="1"/>
  <c r="AB166" i="1"/>
  <c r="AB166" i="3" s="1"/>
  <c r="AB174" i="1"/>
  <c r="AB174" i="3" s="1"/>
  <c r="AB182" i="1"/>
  <c r="AB182" i="3" s="1"/>
  <c r="AB190" i="1"/>
  <c r="AB190" i="3" s="1"/>
  <c r="AB198" i="1"/>
  <c r="AB198" i="3" s="1"/>
  <c r="AB206" i="1"/>
  <c r="AB206" i="3" s="1"/>
  <c r="AB214" i="1"/>
  <c r="AB214" i="3" s="1"/>
  <c r="AB222" i="1"/>
  <c r="AB222" i="3" s="1"/>
  <c r="AB20" i="1"/>
  <c r="AB20" i="3" s="1"/>
  <c r="AB36" i="1"/>
  <c r="AB36" i="3" s="1"/>
  <c r="AB48" i="1"/>
  <c r="AB48" i="3" s="1"/>
  <c r="AB59" i="1"/>
  <c r="AB59" i="3" s="1"/>
  <c r="AB67" i="1"/>
  <c r="AB67" i="3" s="1"/>
  <c r="AB75" i="1"/>
  <c r="AB75" i="3" s="1"/>
  <c r="AB83" i="1"/>
  <c r="AB83" i="3" s="1"/>
  <c r="AB91" i="1"/>
  <c r="AB91" i="3" s="1"/>
  <c r="AB99" i="1"/>
  <c r="AB99" i="3" s="1"/>
  <c r="AB107" i="1"/>
  <c r="AB107" i="3" s="1"/>
  <c r="AB115" i="1"/>
  <c r="AB115" i="3" s="1"/>
  <c r="AB123" i="1"/>
  <c r="AB123" i="3" s="1"/>
  <c r="AB131" i="1"/>
  <c r="AB131" i="3" s="1"/>
  <c r="AB139" i="1"/>
  <c r="AB139" i="3" s="1"/>
  <c r="AB147" i="1"/>
  <c r="AB147" i="3" s="1"/>
  <c r="AB155" i="1"/>
  <c r="AB155" i="3" s="1"/>
  <c r="AB163" i="1"/>
  <c r="AB163" i="3" s="1"/>
  <c r="AB171" i="1"/>
  <c r="AB171" i="3" s="1"/>
  <c r="AB179" i="1"/>
  <c r="AB179" i="3" s="1"/>
  <c r="AB187" i="1"/>
  <c r="AB187" i="3" s="1"/>
  <c r="AB195" i="1"/>
  <c r="AB195" i="3" s="1"/>
  <c r="AB203" i="1"/>
  <c r="AB203" i="3" s="1"/>
  <c r="AB211" i="1"/>
  <c r="AB211" i="3" s="1"/>
  <c r="AB219" i="1"/>
  <c r="AB219" i="3" s="1"/>
  <c r="AB227" i="1"/>
  <c r="AB227" i="3" s="1"/>
  <c r="AB235" i="1"/>
  <c r="AB235" i="3" s="1"/>
  <c r="AB243" i="1"/>
  <c r="AB243" i="3" s="1"/>
  <c r="AB251" i="1"/>
  <c r="AB251" i="3" s="1"/>
  <c r="AB8" i="1"/>
  <c r="AB8" i="3" s="1"/>
  <c r="AB40" i="1"/>
  <c r="AB40" i="3" s="1"/>
  <c r="AB61" i="1"/>
  <c r="AB61" i="3" s="1"/>
  <c r="AB77" i="1"/>
  <c r="AB77" i="3" s="1"/>
  <c r="AB93" i="1"/>
  <c r="AB93" i="3" s="1"/>
  <c r="AB109" i="1"/>
  <c r="AB109" i="3" s="1"/>
  <c r="AB125" i="1"/>
  <c r="AB125" i="3" s="1"/>
  <c r="AB141" i="1"/>
  <c r="AB141" i="3" s="1"/>
  <c r="AB157" i="1"/>
  <c r="AB157" i="3" s="1"/>
  <c r="AB173" i="1"/>
  <c r="AB173" i="3" s="1"/>
  <c r="AB189" i="1"/>
  <c r="AB189" i="3" s="1"/>
  <c r="AB205" i="1"/>
  <c r="AB205" i="3" s="1"/>
  <c r="AB221" i="1"/>
  <c r="AB221" i="3" s="1"/>
  <c r="AB233" i="1"/>
  <c r="AB233" i="3" s="1"/>
  <c r="AB244" i="1"/>
  <c r="AB244" i="3" s="1"/>
  <c r="AB254" i="1"/>
  <c r="AB254" i="3" s="1"/>
  <c r="AB263" i="1"/>
  <c r="AB263" i="3" s="1"/>
  <c r="AB271" i="1"/>
  <c r="AB271" i="3" s="1"/>
  <c r="AB279" i="1"/>
  <c r="AB279" i="3" s="1"/>
  <c r="AB287" i="1"/>
  <c r="AB287" i="3" s="1"/>
  <c r="AB295" i="1"/>
  <c r="AB295" i="3" s="1"/>
  <c r="AB303" i="1"/>
  <c r="AB303" i="3" s="1"/>
  <c r="AB311" i="1"/>
  <c r="AB311" i="3" s="1"/>
  <c r="AB319" i="1"/>
  <c r="AB319" i="3" s="1"/>
  <c r="AB327" i="1"/>
  <c r="AB327" i="3" s="1"/>
  <c r="AB335" i="1"/>
  <c r="AB335" i="3" s="1"/>
  <c r="AB343" i="1"/>
  <c r="AB343" i="3" s="1"/>
  <c r="AB351" i="1"/>
  <c r="AB351" i="3" s="1"/>
  <c r="AB359" i="1"/>
  <c r="AB359" i="3" s="1"/>
  <c r="AB367" i="1"/>
  <c r="AB367" i="3" s="1"/>
  <c r="AB375" i="1"/>
  <c r="AB375" i="3" s="1"/>
  <c r="AB383" i="1"/>
  <c r="AB383" i="3" s="1"/>
  <c r="AB391" i="1"/>
  <c r="AB391" i="3" s="1"/>
  <c r="AB399" i="1"/>
  <c r="AB399" i="3" s="1"/>
  <c r="AB407" i="1"/>
  <c r="AB407" i="3" s="1"/>
  <c r="AB415" i="1"/>
  <c r="AB415" i="3" s="1"/>
  <c r="AB423" i="1"/>
  <c r="AB423" i="3" s="1"/>
  <c r="AB431" i="1"/>
  <c r="AB431" i="3" s="1"/>
  <c r="AB44" i="1"/>
  <c r="AB44" i="3" s="1"/>
  <c r="AB80" i="1"/>
  <c r="AB80" i="3" s="1"/>
  <c r="AB112" i="1"/>
  <c r="AB112" i="3" s="1"/>
  <c r="AB144" i="1"/>
  <c r="AB144" i="3" s="1"/>
  <c r="AB176" i="1"/>
  <c r="AB176" i="3" s="1"/>
  <c r="AB208" i="1"/>
  <c r="AB208" i="3" s="1"/>
  <c r="AB234" i="1"/>
  <c r="AB234" i="3" s="1"/>
  <c r="AB256" i="1"/>
  <c r="AB256" i="3" s="1"/>
  <c r="AB272" i="1"/>
  <c r="AB272" i="3" s="1"/>
  <c r="AB288" i="1"/>
  <c r="AB288" i="3" s="1"/>
  <c r="AB304" i="1"/>
  <c r="AB304" i="3" s="1"/>
  <c r="AB320" i="1"/>
  <c r="AB320" i="3" s="1"/>
  <c r="AB336" i="1"/>
  <c r="AB336" i="3" s="1"/>
  <c r="AB352" i="1"/>
  <c r="AB352" i="3" s="1"/>
  <c r="AB368" i="1"/>
  <c r="AB368" i="3" s="1"/>
  <c r="AB384" i="1"/>
  <c r="AB384" i="3" s="1"/>
  <c r="AB400" i="1"/>
  <c r="AB400" i="3" s="1"/>
  <c r="AB416" i="1"/>
  <c r="AB416" i="3" s="1"/>
  <c r="AB432" i="1"/>
  <c r="AB432" i="3" s="1"/>
  <c r="AB45" i="1"/>
  <c r="AB45" i="3" s="1"/>
  <c r="AB81" i="1"/>
  <c r="AB81" i="3" s="1"/>
  <c r="AB113" i="1"/>
  <c r="AB113" i="3" s="1"/>
  <c r="AB145" i="1"/>
  <c r="AB145" i="3" s="1"/>
  <c r="AB177" i="1"/>
  <c r="AB177" i="3" s="1"/>
  <c r="AB209" i="1"/>
  <c r="AB209" i="3" s="1"/>
  <c r="AB236" i="1"/>
  <c r="AB236" i="3" s="1"/>
  <c r="AB257" i="1"/>
  <c r="AB257" i="3" s="1"/>
  <c r="AB273" i="1"/>
  <c r="AB273" i="3" s="1"/>
  <c r="AB289" i="1"/>
  <c r="AB289" i="3" s="1"/>
  <c r="AB305" i="1"/>
  <c r="AB305" i="3" s="1"/>
  <c r="AB23" i="1"/>
  <c r="AB23" i="3" s="1"/>
  <c r="AB49" i="1"/>
  <c r="AB49" i="3" s="1"/>
  <c r="AB68" i="1"/>
  <c r="AB68" i="3" s="1"/>
  <c r="AB84" i="1"/>
  <c r="AB84" i="3" s="1"/>
  <c r="AB100" i="1"/>
  <c r="AB100" i="3" s="1"/>
  <c r="AB116" i="1"/>
  <c r="AB116" i="3" s="1"/>
  <c r="AB132" i="1"/>
  <c r="AB132" i="3" s="1"/>
  <c r="AB148" i="1"/>
  <c r="AB148" i="3" s="1"/>
  <c r="AB164" i="1"/>
  <c r="AB164" i="3" s="1"/>
  <c r="AB180" i="1"/>
  <c r="AB180" i="3" s="1"/>
  <c r="AB196" i="1"/>
  <c r="AB196" i="3" s="1"/>
  <c r="AB212" i="1"/>
  <c r="AB212" i="3" s="1"/>
  <c r="AB226" i="1"/>
  <c r="AB226" i="3" s="1"/>
  <c r="AB237" i="1"/>
  <c r="AB237" i="3" s="1"/>
  <c r="AB248" i="1"/>
  <c r="AB248" i="3" s="1"/>
  <c r="AB258" i="1"/>
  <c r="AB258" i="3" s="1"/>
  <c r="AB266" i="1"/>
  <c r="AB266" i="3" s="1"/>
  <c r="AB274" i="1"/>
  <c r="AB274" i="3" s="1"/>
  <c r="AB282" i="1"/>
  <c r="AB282" i="3" s="1"/>
  <c r="AB290" i="1"/>
  <c r="AB290" i="3" s="1"/>
  <c r="AB298" i="1"/>
  <c r="AB298" i="3" s="1"/>
  <c r="AB306" i="1"/>
  <c r="AB306" i="3" s="1"/>
  <c r="AB314" i="1"/>
  <c r="AB314" i="3" s="1"/>
  <c r="AB322" i="1"/>
  <c r="AB322" i="3" s="1"/>
  <c r="AB330" i="1"/>
  <c r="AB330" i="3" s="1"/>
  <c r="AB338" i="1"/>
  <c r="AB338" i="3" s="1"/>
  <c r="AB346" i="1"/>
  <c r="AB346" i="3" s="1"/>
  <c r="AB354" i="1"/>
  <c r="AB354" i="3" s="1"/>
  <c r="AB362" i="1"/>
  <c r="AB362" i="3" s="1"/>
  <c r="AB370" i="1"/>
  <c r="AB370" i="3" s="1"/>
  <c r="AB378" i="1"/>
  <c r="AB378" i="3" s="1"/>
  <c r="AB386" i="1"/>
  <c r="AB386" i="3" s="1"/>
  <c r="AB394" i="1"/>
  <c r="AB394" i="3" s="1"/>
  <c r="AB402" i="1"/>
  <c r="AB402" i="3" s="1"/>
  <c r="AB410" i="1"/>
  <c r="AB410" i="3" s="1"/>
  <c r="AB418" i="1"/>
  <c r="AB418" i="3" s="1"/>
  <c r="AB426" i="1"/>
  <c r="AB426" i="3" s="1"/>
  <c r="AB434" i="1"/>
  <c r="AB434" i="3" s="1"/>
  <c r="AB55" i="1"/>
  <c r="AB55" i="3" s="1"/>
  <c r="AB88" i="1"/>
  <c r="AB88" i="3" s="1"/>
  <c r="AB120" i="1"/>
  <c r="AB120" i="3" s="1"/>
  <c r="AB152" i="1"/>
  <c r="AB152" i="3" s="1"/>
  <c r="AB184" i="1"/>
  <c r="AB184" i="3" s="1"/>
  <c r="AB216" i="1"/>
  <c r="AB216" i="3" s="1"/>
  <c r="AB240" i="1"/>
  <c r="AB240" i="3" s="1"/>
  <c r="AB260" i="1"/>
  <c r="AB260" i="3" s="1"/>
  <c r="AB276" i="1"/>
  <c r="AB276" i="3" s="1"/>
  <c r="AB292" i="1"/>
  <c r="AB292" i="3" s="1"/>
  <c r="AB324" i="1"/>
  <c r="AB324" i="3" s="1"/>
  <c r="AB340" i="1"/>
  <c r="AB340" i="3" s="1"/>
  <c r="AB356" i="1"/>
  <c r="AB356" i="3" s="1"/>
  <c r="AB372" i="1"/>
  <c r="AB372" i="3" s="1"/>
  <c r="AB388" i="1"/>
  <c r="AB388" i="3" s="1"/>
  <c r="AB404" i="1"/>
  <c r="AB404" i="3" s="1"/>
  <c r="AB420" i="1"/>
  <c r="AB420" i="3" s="1"/>
  <c r="AB32" i="1"/>
  <c r="AB32" i="3" s="1"/>
  <c r="AB73" i="1"/>
  <c r="AB73" i="3" s="1"/>
  <c r="AB105" i="1"/>
  <c r="AB105" i="3" s="1"/>
  <c r="AB137" i="1"/>
  <c r="AB137" i="3" s="1"/>
  <c r="AB169" i="1"/>
  <c r="AB169" i="3" s="1"/>
  <c r="AB201" i="1"/>
  <c r="AB201" i="3" s="1"/>
  <c r="AB230" i="1"/>
  <c r="AB230" i="3" s="1"/>
  <c r="AB252" i="1"/>
  <c r="AB252" i="3" s="1"/>
  <c r="AB269" i="1"/>
  <c r="AB269" i="3" s="1"/>
  <c r="AB285" i="1"/>
  <c r="AB285" i="3" s="1"/>
  <c r="AB301" i="1"/>
  <c r="AB301" i="3" s="1"/>
  <c r="AB337" i="1"/>
  <c r="AB337" i="3" s="1"/>
  <c r="AB369" i="1"/>
  <c r="AB369" i="3" s="1"/>
  <c r="AB401" i="1"/>
  <c r="AB401" i="3" s="1"/>
  <c r="AB433" i="1"/>
  <c r="AB433" i="3" s="1"/>
  <c r="AB425" i="1"/>
  <c r="AB425" i="3" s="1"/>
  <c r="AB365" i="1"/>
  <c r="AB365" i="3" s="1"/>
  <c r="AB429" i="1"/>
  <c r="AB429" i="3" s="1"/>
  <c r="AB325" i="1"/>
  <c r="AB325" i="3" s="1"/>
  <c r="AB357" i="1"/>
  <c r="AB357" i="3" s="1"/>
  <c r="AB389" i="1"/>
  <c r="AB389" i="3" s="1"/>
  <c r="AB421" i="1"/>
  <c r="AB421" i="3" s="1"/>
  <c r="AB345" i="1"/>
  <c r="AB345" i="3" s="1"/>
  <c r="AB377" i="1"/>
  <c r="AB377" i="3" s="1"/>
  <c r="AB409" i="1"/>
  <c r="AB409" i="3" s="1"/>
  <c r="AB349" i="1"/>
  <c r="AB349" i="3" s="1"/>
  <c r="AB413" i="1"/>
  <c r="AB413" i="3" s="1"/>
  <c r="AB381" i="1"/>
  <c r="AB381" i="3" s="1"/>
  <c r="AB393" i="1"/>
  <c r="AB393" i="3" s="1"/>
  <c r="AB313" i="1"/>
  <c r="AB313" i="3" s="1"/>
  <c r="AB373" i="1"/>
  <c r="AB373" i="3" s="1"/>
  <c r="AB309" i="1"/>
  <c r="AB309" i="3" s="1"/>
  <c r="AB333" i="1"/>
  <c r="AB333" i="3" s="1"/>
  <c r="AB417" i="1"/>
  <c r="AB417" i="3" s="1"/>
  <c r="AB353" i="1"/>
  <c r="AB353" i="3" s="1"/>
  <c r="AB293" i="1"/>
  <c r="AB293" i="3" s="1"/>
  <c r="AB261" i="1"/>
  <c r="AB261" i="3" s="1"/>
  <c r="AB217" i="1"/>
  <c r="AB217" i="3" s="1"/>
  <c r="AB153" i="1"/>
  <c r="AB153" i="3" s="1"/>
  <c r="AB89" i="1"/>
  <c r="AB89" i="3" s="1"/>
  <c r="AB428" i="1"/>
  <c r="AB428" i="3" s="1"/>
  <c r="AB396" i="1"/>
  <c r="AB396" i="3" s="1"/>
  <c r="AB364" i="1"/>
  <c r="AB364" i="3" s="1"/>
  <c r="AB332" i="1"/>
  <c r="AB332" i="3" s="1"/>
  <c r="AB268" i="1"/>
  <c r="AB268" i="3" s="1"/>
  <c r="AB229" i="1"/>
  <c r="AB229" i="3" s="1"/>
  <c r="AB168" i="1"/>
  <c r="AB168" i="3" s="1"/>
  <c r="AB104" i="1"/>
  <c r="AB104" i="3" s="1"/>
  <c r="AB31" i="1"/>
  <c r="AB31" i="3" s="1"/>
  <c r="AB422" i="1"/>
  <c r="AB422" i="3" s="1"/>
  <c r="AB406" i="1"/>
  <c r="AB406" i="3" s="1"/>
  <c r="AB390" i="1"/>
  <c r="AB390" i="3" s="1"/>
  <c r="AB374" i="1"/>
  <c r="AB374" i="3" s="1"/>
  <c r="AB358" i="1"/>
  <c r="AB358" i="3" s="1"/>
  <c r="AB342" i="1"/>
  <c r="AB342" i="3" s="1"/>
  <c r="AB326" i="1"/>
  <c r="AB326" i="3" s="1"/>
  <c r="AB310" i="1"/>
  <c r="AB310" i="3" s="1"/>
  <c r="AB294" i="1"/>
  <c r="AB294" i="3" s="1"/>
  <c r="AB278" i="1"/>
  <c r="AB278" i="3" s="1"/>
  <c r="AB262" i="1"/>
  <c r="AB262" i="3" s="1"/>
  <c r="AB242" i="1"/>
  <c r="AB242" i="3" s="1"/>
  <c r="AB220" i="1"/>
  <c r="AB220" i="3" s="1"/>
  <c r="AB188" i="1"/>
  <c r="AB188" i="3" s="1"/>
  <c r="AB156" i="1"/>
  <c r="AB156" i="3" s="1"/>
  <c r="AB124" i="1"/>
  <c r="AB124" i="3" s="1"/>
  <c r="AB92" i="1"/>
  <c r="AB92" i="3" s="1"/>
  <c r="AB60" i="1"/>
  <c r="AB60" i="3" s="1"/>
  <c r="AB7" i="1"/>
  <c r="AB7" i="3" s="1"/>
  <c r="AB281" i="1"/>
  <c r="AB281" i="3" s="1"/>
  <c r="AB246" i="1"/>
  <c r="AB246" i="3" s="1"/>
  <c r="AB193" i="1"/>
  <c r="AB193" i="3" s="1"/>
  <c r="AB129" i="1"/>
  <c r="AB129" i="3" s="1"/>
  <c r="AB65" i="1"/>
  <c r="AB65" i="3" s="1"/>
  <c r="AB424" i="1"/>
  <c r="AB424" i="3" s="1"/>
  <c r="AB392" i="1"/>
  <c r="AB392" i="3" s="1"/>
  <c r="AB360" i="1"/>
  <c r="AB360" i="3" s="1"/>
  <c r="AB328" i="1"/>
  <c r="AB328" i="3" s="1"/>
  <c r="AB296" i="1"/>
  <c r="AB296" i="3" s="1"/>
  <c r="AB264" i="1"/>
  <c r="AB264" i="3" s="1"/>
  <c r="AB224" i="1"/>
  <c r="AB224" i="3" s="1"/>
  <c r="AB160" i="1"/>
  <c r="AB160" i="3" s="1"/>
  <c r="AB96" i="1"/>
  <c r="AB96" i="3" s="1"/>
  <c r="AB15" i="1"/>
  <c r="AB15" i="3" s="1"/>
  <c r="AB419" i="1"/>
  <c r="AB419" i="3" s="1"/>
  <c r="AB403" i="1"/>
  <c r="AB403" i="3" s="1"/>
  <c r="AB387" i="1"/>
  <c r="AB387" i="3" s="1"/>
  <c r="AB371" i="1"/>
  <c r="AB371" i="3" s="1"/>
  <c r="AB355" i="1"/>
  <c r="AB355" i="3" s="1"/>
  <c r="AB339" i="1"/>
  <c r="AB339" i="3" s="1"/>
  <c r="AB323" i="1"/>
  <c r="AB323" i="3" s="1"/>
  <c r="AB307" i="1"/>
  <c r="AB307" i="3" s="1"/>
  <c r="AB291" i="1"/>
  <c r="AB291" i="3" s="1"/>
  <c r="AB275" i="1"/>
  <c r="AB275" i="3" s="1"/>
  <c r="AB259" i="1"/>
  <c r="AB259" i="3" s="1"/>
  <c r="AB238" i="1"/>
  <c r="AB238" i="3" s="1"/>
  <c r="AB213" i="1"/>
  <c r="AB213" i="3" s="1"/>
  <c r="AB181" i="1"/>
  <c r="AB181" i="3" s="1"/>
  <c r="AB149" i="1"/>
  <c r="AB149" i="3" s="1"/>
  <c r="AB117" i="1"/>
  <c r="AB117" i="3" s="1"/>
  <c r="AB85" i="1"/>
  <c r="AB85" i="3" s="1"/>
  <c r="AB51" i="1"/>
  <c r="AB51" i="3" s="1"/>
  <c r="AB255" i="1"/>
  <c r="AB255" i="3" s="1"/>
  <c r="AB239" i="1"/>
  <c r="AB239" i="3" s="1"/>
  <c r="AB223" i="1"/>
  <c r="AB223" i="3" s="1"/>
  <c r="AB207" i="1"/>
  <c r="AB207" i="3" s="1"/>
  <c r="AB191" i="1"/>
  <c r="AB191" i="3" s="1"/>
  <c r="AB175" i="1"/>
  <c r="AB175" i="3" s="1"/>
  <c r="AB159" i="1"/>
  <c r="AB159" i="3" s="1"/>
  <c r="AB143" i="1"/>
  <c r="AB143" i="3" s="1"/>
  <c r="AB127" i="1"/>
  <c r="AB127" i="3" s="1"/>
  <c r="AB111" i="1"/>
  <c r="AB111" i="3" s="1"/>
  <c r="AB95" i="1"/>
  <c r="AB95" i="3" s="1"/>
  <c r="AB79" i="1"/>
  <c r="AB79" i="3" s="1"/>
  <c r="AB63" i="1"/>
  <c r="AB63" i="3" s="1"/>
  <c r="AB43" i="1"/>
  <c r="AB43" i="3" s="1"/>
  <c r="AB12" i="1"/>
  <c r="AB12" i="3" s="1"/>
  <c r="AB210" i="1"/>
  <c r="AB210" i="3" s="1"/>
  <c r="AB194" i="1"/>
  <c r="AB194" i="3" s="1"/>
  <c r="AB178" i="1"/>
  <c r="AB178" i="3" s="1"/>
  <c r="AB162" i="1"/>
  <c r="AB162" i="3" s="1"/>
  <c r="AB146" i="1"/>
  <c r="AB146" i="3" s="1"/>
  <c r="AB130" i="1"/>
  <c r="AB130" i="3" s="1"/>
  <c r="AB114" i="1"/>
  <c r="AB114" i="3" s="1"/>
  <c r="AB98" i="1"/>
  <c r="AB98" i="3" s="1"/>
  <c r="AB82" i="1"/>
  <c r="AB82" i="3" s="1"/>
  <c r="AB66" i="1"/>
  <c r="AB66" i="3" s="1"/>
  <c r="AB47" i="1"/>
  <c r="AB47" i="3" s="1"/>
  <c r="AB19" i="1"/>
  <c r="AB19" i="3" s="1"/>
  <c r="AB50" i="1"/>
  <c r="AB50" i="3" s="1"/>
  <c r="AB34" i="1"/>
  <c r="AB34" i="3" s="1"/>
  <c r="AB18" i="1"/>
  <c r="AB18" i="3" s="1"/>
  <c r="AB37" i="1"/>
  <c r="AB37" i="3" s="1"/>
  <c r="AB21" i="1"/>
  <c r="AB21" i="3" s="1"/>
  <c r="AF422" i="1"/>
  <c r="AF422" i="3" s="1"/>
  <c r="AF358" i="1"/>
  <c r="AF358" i="3" s="1"/>
  <c r="AF276" i="1"/>
  <c r="AF276" i="3" s="1"/>
  <c r="AF163" i="1"/>
  <c r="AF163" i="3" s="1"/>
  <c r="AF35" i="1"/>
  <c r="AF35" i="3" s="1"/>
  <c r="AF399" i="1"/>
  <c r="AF399" i="3" s="1"/>
  <c r="AF331" i="1"/>
  <c r="AF331" i="3" s="1"/>
  <c r="AF244" i="1"/>
  <c r="AF244" i="3" s="1"/>
  <c r="AF116" i="1"/>
  <c r="AF116" i="3" s="1"/>
  <c r="AF423" i="1"/>
  <c r="AF423" i="3" s="1"/>
  <c r="AF391" i="1"/>
  <c r="AF391" i="3" s="1"/>
  <c r="AF359" i="1"/>
  <c r="AF359" i="3" s="1"/>
  <c r="AF320" i="1"/>
  <c r="AF320" i="3" s="1"/>
  <c r="AF278" i="1"/>
  <c r="AF278" i="3" s="1"/>
  <c r="AF228" i="1"/>
  <c r="AF228" i="3" s="1"/>
  <c r="AF164" i="1"/>
  <c r="AF164" i="3" s="1"/>
  <c r="AF100" i="1"/>
  <c r="AF100" i="3" s="1"/>
  <c r="AF36" i="1"/>
  <c r="AF36" i="3" s="1"/>
  <c r="AF374" i="1"/>
  <c r="AF374" i="3" s="1"/>
  <c r="AF298" i="1"/>
  <c r="AF298" i="3" s="1"/>
  <c r="AF195" i="1"/>
  <c r="AF195" i="3" s="1"/>
  <c r="AF67" i="1"/>
  <c r="AF67" i="3" s="1"/>
  <c r="AF383" i="1"/>
  <c r="AF383" i="3" s="1"/>
  <c r="AF310" i="1"/>
  <c r="AF310" i="3" s="1"/>
  <c r="AF212" i="1"/>
  <c r="AF212" i="3" s="1"/>
  <c r="AF84" i="1"/>
  <c r="AF84" i="3" s="1"/>
  <c r="AF430" i="1"/>
  <c r="AF430" i="3" s="1"/>
  <c r="AF398" i="1"/>
  <c r="AF398" i="3" s="1"/>
  <c r="AF366" i="1"/>
  <c r="AF366" i="3" s="1"/>
  <c r="AF330" i="1"/>
  <c r="AF330" i="3" s="1"/>
  <c r="AF287" i="1"/>
  <c r="AF287" i="3" s="1"/>
  <c r="AF243" i="1"/>
  <c r="AF243" i="3" s="1"/>
  <c r="AF179" i="1"/>
  <c r="AF179" i="3" s="1"/>
  <c r="AF115" i="1"/>
  <c r="AF115" i="3" s="1"/>
  <c r="AF51" i="1"/>
  <c r="AF51" i="3" s="1"/>
  <c r="AF427" i="1"/>
  <c r="AF427" i="3" s="1"/>
  <c r="AF411" i="1"/>
  <c r="AF411" i="3" s="1"/>
  <c r="AF395" i="1"/>
  <c r="AF395" i="3" s="1"/>
  <c r="AF379" i="1"/>
  <c r="AF379" i="3" s="1"/>
  <c r="AF363" i="1"/>
  <c r="AF363" i="3" s="1"/>
  <c r="AF347" i="1"/>
  <c r="AF347" i="3" s="1"/>
  <c r="AF326" i="1"/>
  <c r="AF326" i="3" s="1"/>
  <c r="AF304" i="1"/>
  <c r="AF304" i="3" s="1"/>
  <c r="AF283" i="1"/>
  <c r="AF283" i="3" s="1"/>
  <c r="AF262" i="1"/>
  <c r="AF262" i="3" s="1"/>
  <c r="AF236" i="1"/>
  <c r="AF236" i="3" s="1"/>
  <c r="AF204" i="1"/>
  <c r="AF204" i="3" s="1"/>
  <c r="AF172" i="1"/>
  <c r="AF172" i="3" s="1"/>
  <c r="AF140" i="1"/>
  <c r="AF140" i="3" s="1"/>
  <c r="AF108" i="1"/>
  <c r="AF108" i="3" s="1"/>
  <c r="AF76" i="1"/>
  <c r="AF76" i="3" s="1"/>
  <c r="AF44" i="1"/>
  <c r="AF44" i="3" s="1"/>
  <c r="AF12" i="1"/>
  <c r="AF12" i="3" s="1"/>
  <c r="AF426" i="1"/>
  <c r="AF426" i="3" s="1"/>
  <c r="AF410" i="1"/>
  <c r="AF410" i="3" s="1"/>
  <c r="AF394" i="1"/>
  <c r="AF394" i="3" s="1"/>
  <c r="AF378" i="1"/>
  <c r="AF378" i="3" s="1"/>
  <c r="AF362" i="1"/>
  <c r="AF362" i="3" s="1"/>
  <c r="AF346" i="1"/>
  <c r="AF346" i="3" s="1"/>
  <c r="AF324" i="1"/>
  <c r="AF324" i="3" s="1"/>
  <c r="AF303" i="1"/>
  <c r="AF303" i="3" s="1"/>
  <c r="AF282" i="1"/>
  <c r="AF282" i="3" s="1"/>
  <c r="AF260" i="1"/>
  <c r="AF260" i="3" s="1"/>
  <c r="AF235" i="1"/>
  <c r="AF235" i="3" s="1"/>
  <c r="AF203" i="1"/>
  <c r="AF203" i="3" s="1"/>
  <c r="AF171" i="1"/>
  <c r="AF171" i="3" s="1"/>
  <c r="AF139" i="1"/>
  <c r="AF139" i="3" s="1"/>
  <c r="AF107" i="1"/>
  <c r="AF107" i="3" s="1"/>
  <c r="AF75" i="1"/>
  <c r="AF75" i="3" s="1"/>
  <c r="AF43" i="1"/>
  <c r="AF43" i="3" s="1"/>
  <c r="AF11" i="1"/>
  <c r="AF11" i="3" s="1"/>
  <c r="AF429" i="1"/>
  <c r="AF429" i="3" s="1"/>
  <c r="AF421" i="1"/>
  <c r="AF421" i="3" s="1"/>
  <c r="AF413" i="1"/>
  <c r="AF413" i="3" s="1"/>
  <c r="AF405" i="1"/>
  <c r="AF405" i="3" s="1"/>
  <c r="AF397" i="1"/>
  <c r="AF397" i="3" s="1"/>
  <c r="AF389" i="1"/>
  <c r="AF389" i="3" s="1"/>
  <c r="AF381" i="1"/>
  <c r="AF381" i="3" s="1"/>
  <c r="AF373" i="1"/>
  <c r="AF373" i="3" s="1"/>
  <c r="AF365" i="1"/>
  <c r="AF365" i="3" s="1"/>
  <c r="AF357" i="1"/>
  <c r="AF357" i="3" s="1"/>
  <c r="AF349" i="1"/>
  <c r="AF349" i="3" s="1"/>
  <c r="AF339" i="1"/>
  <c r="AF339" i="3" s="1"/>
  <c r="AF328" i="1"/>
  <c r="AF328" i="3" s="1"/>
  <c r="AF318" i="1"/>
  <c r="AF318" i="3" s="1"/>
  <c r="AF307" i="1"/>
  <c r="AF307" i="3" s="1"/>
  <c r="AF296" i="1"/>
  <c r="AF296" i="3" s="1"/>
  <c r="AF286" i="1"/>
  <c r="AF286" i="3" s="1"/>
  <c r="AF275" i="1"/>
  <c r="AF275" i="3" s="1"/>
  <c r="AF264" i="1"/>
  <c r="AF264" i="3" s="1"/>
  <c r="AF254" i="1"/>
  <c r="AF254" i="3" s="1"/>
  <c r="AF240" i="1"/>
  <c r="AF240" i="3" s="1"/>
  <c r="AF224" i="1"/>
  <c r="AF224" i="3" s="1"/>
  <c r="AF208" i="1"/>
  <c r="AF208" i="3" s="1"/>
  <c r="AF192" i="1"/>
  <c r="AF192" i="3" s="1"/>
  <c r="AF176" i="1"/>
  <c r="AF176" i="3" s="1"/>
  <c r="AF160" i="1"/>
  <c r="AF160" i="3" s="1"/>
  <c r="AF144" i="1"/>
  <c r="AF144" i="3" s="1"/>
  <c r="AF128" i="1"/>
  <c r="AF128" i="3" s="1"/>
  <c r="AF112" i="1"/>
  <c r="AF112" i="3" s="1"/>
  <c r="AF96" i="1"/>
  <c r="AF96" i="3" s="1"/>
  <c r="AF80" i="1"/>
  <c r="AF80" i="3" s="1"/>
  <c r="AF64" i="1"/>
  <c r="AF64" i="3" s="1"/>
  <c r="AF48" i="1"/>
  <c r="AF48" i="3" s="1"/>
  <c r="AF32" i="1"/>
  <c r="AF32" i="3" s="1"/>
  <c r="AF16" i="1"/>
  <c r="AF16" i="3" s="1"/>
  <c r="AF5" i="1"/>
  <c r="AF5" i="3" s="1"/>
  <c r="AF428" i="1"/>
  <c r="AF428" i="3" s="1"/>
  <c r="AF420" i="1"/>
  <c r="AF420" i="3" s="1"/>
  <c r="AF412" i="1"/>
  <c r="AF412" i="3" s="1"/>
  <c r="AF404" i="1"/>
  <c r="AF404" i="3" s="1"/>
  <c r="AF396" i="1"/>
  <c r="AF396" i="3" s="1"/>
  <c r="AF388" i="1"/>
  <c r="AF388" i="3" s="1"/>
  <c r="AF380" i="1"/>
  <c r="AF380" i="3" s="1"/>
  <c r="AF372" i="1"/>
  <c r="AF372" i="3" s="1"/>
  <c r="AF364" i="1"/>
  <c r="AF364" i="3" s="1"/>
  <c r="AF356" i="1"/>
  <c r="AF356" i="3" s="1"/>
  <c r="AF348" i="1"/>
  <c r="AF348" i="3" s="1"/>
  <c r="AF338" i="1"/>
  <c r="AF338" i="3" s="1"/>
  <c r="AF327" i="1"/>
  <c r="AF327" i="3" s="1"/>
  <c r="AF316" i="1"/>
  <c r="AF316" i="3" s="1"/>
  <c r="AF306" i="1"/>
  <c r="AF306" i="3" s="1"/>
  <c r="AF295" i="1"/>
  <c r="AF295" i="3" s="1"/>
  <c r="AF284" i="1"/>
  <c r="AF284" i="3" s="1"/>
  <c r="AF274" i="1"/>
  <c r="AF274" i="3" s="1"/>
  <c r="AF263" i="1"/>
  <c r="AF263" i="3" s="1"/>
  <c r="AF252" i="1"/>
  <c r="AF252" i="3" s="1"/>
  <c r="AF239" i="1"/>
  <c r="AF239" i="3" s="1"/>
  <c r="AF223" i="1"/>
  <c r="AF223" i="3" s="1"/>
  <c r="AF207" i="1"/>
  <c r="AF207" i="3" s="1"/>
  <c r="AF191" i="1"/>
  <c r="AF191" i="3" s="1"/>
  <c r="AF175" i="1"/>
  <c r="AF175" i="3" s="1"/>
  <c r="AF159" i="1"/>
  <c r="AF159" i="3" s="1"/>
  <c r="AF143" i="1"/>
  <c r="AF143" i="3" s="1"/>
  <c r="AF127" i="1"/>
  <c r="AF127" i="3" s="1"/>
  <c r="AF111" i="1"/>
  <c r="AF111" i="3" s="1"/>
  <c r="AF95" i="1"/>
  <c r="AF95" i="3" s="1"/>
  <c r="AF79" i="1"/>
  <c r="AF79" i="3" s="1"/>
  <c r="AF63" i="1"/>
  <c r="AF63" i="3" s="1"/>
  <c r="AF47" i="1"/>
  <c r="AF47" i="3" s="1"/>
  <c r="AF31" i="1"/>
  <c r="AF31" i="3" s="1"/>
  <c r="AF15" i="1"/>
  <c r="AF15" i="3" s="1"/>
  <c r="AF345" i="1"/>
  <c r="AF345" i="3" s="1"/>
  <c r="AF337" i="1"/>
  <c r="AF337" i="3" s="1"/>
  <c r="AF329" i="1"/>
  <c r="AF329" i="3" s="1"/>
  <c r="AF321" i="1"/>
  <c r="AF321" i="3" s="1"/>
  <c r="AF313" i="1"/>
  <c r="AF313" i="3" s="1"/>
  <c r="AF305" i="1"/>
  <c r="AF305" i="3" s="1"/>
  <c r="AF297" i="1"/>
  <c r="AF297" i="3" s="1"/>
  <c r="AF289" i="1"/>
  <c r="AF289" i="3" s="1"/>
  <c r="AF281" i="1"/>
  <c r="AF281" i="3" s="1"/>
  <c r="AF273" i="1"/>
  <c r="AF273" i="3" s="1"/>
  <c r="AF265" i="1"/>
  <c r="AF265" i="3" s="1"/>
  <c r="AF257" i="1"/>
  <c r="AF257" i="3" s="1"/>
  <c r="AF249" i="1"/>
  <c r="AF249" i="3" s="1"/>
  <c r="AF241" i="1"/>
  <c r="AF241" i="3" s="1"/>
  <c r="AF233" i="1"/>
  <c r="AF233" i="3" s="1"/>
  <c r="AF225" i="1"/>
  <c r="AF225" i="3" s="1"/>
  <c r="AF217" i="1"/>
  <c r="AF217" i="3" s="1"/>
  <c r="AF209" i="1"/>
  <c r="AF209" i="3" s="1"/>
  <c r="AF201" i="1"/>
  <c r="AF201" i="3" s="1"/>
  <c r="AF193" i="1"/>
  <c r="AF193" i="3" s="1"/>
  <c r="AF185" i="1"/>
  <c r="AF185" i="3" s="1"/>
  <c r="AF177" i="1"/>
  <c r="AF177" i="3" s="1"/>
  <c r="AF169" i="1"/>
  <c r="AF169" i="3" s="1"/>
  <c r="AF161" i="1"/>
  <c r="AF161" i="3" s="1"/>
  <c r="AF153" i="1"/>
  <c r="AF153" i="3" s="1"/>
  <c r="AF145" i="1"/>
  <c r="AF145" i="3" s="1"/>
  <c r="AF137" i="1"/>
  <c r="AF137" i="3" s="1"/>
  <c r="AF129" i="1"/>
  <c r="AF129" i="3" s="1"/>
  <c r="AF121" i="1"/>
  <c r="AF121" i="3" s="1"/>
  <c r="AF113" i="1"/>
  <c r="AF113" i="3" s="1"/>
  <c r="AF105" i="1"/>
  <c r="AF105" i="3" s="1"/>
  <c r="AF97" i="1"/>
  <c r="AF97" i="3" s="1"/>
  <c r="AF89" i="1"/>
  <c r="AF89" i="3" s="1"/>
  <c r="AF81" i="1"/>
  <c r="AF81" i="3" s="1"/>
  <c r="AF73" i="1"/>
  <c r="AF73" i="3" s="1"/>
  <c r="AF65" i="1"/>
  <c r="AF65" i="3" s="1"/>
  <c r="AF57" i="1"/>
  <c r="AF57" i="3" s="1"/>
  <c r="AF49" i="1"/>
  <c r="AF49" i="3" s="1"/>
  <c r="AF41" i="1"/>
  <c r="AF41" i="3" s="1"/>
  <c r="AF33" i="1"/>
  <c r="AF33" i="3" s="1"/>
  <c r="AF25" i="1"/>
  <c r="AF25" i="3" s="1"/>
  <c r="AF17" i="1"/>
  <c r="AF17" i="3" s="1"/>
  <c r="AF9" i="1"/>
  <c r="AF9" i="3" s="1"/>
  <c r="AF242" i="1"/>
  <c r="AF242" i="3" s="1"/>
  <c r="AF234" i="1"/>
  <c r="AF234" i="3" s="1"/>
  <c r="AF226" i="1"/>
  <c r="AF226" i="3" s="1"/>
  <c r="AF218" i="1"/>
  <c r="AF218" i="3" s="1"/>
  <c r="AF210" i="1"/>
  <c r="AF210" i="3" s="1"/>
  <c r="AF202" i="1"/>
  <c r="AF202" i="3" s="1"/>
  <c r="AF194" i="1"/>
  <c r="AF194" i="3" s="1"/>
  <c r="AF186" i="1"/>
  <c r="AF186" i="3" s="1"/>
  <c r="AF178" i="1"/>
  <c r="AF178" i="3" s="1"/>
  <c r="AF170" i="1"/>
  <c r="AF170" i="3" s="1"/>
  <c r="AF162" i="1"/>
  <c r="AF162" i="3" s="1"/>
  <c r="AF154" i="1"/>
  <c r="AF154" i="3" s="1"/>
  <c r="AF146" i="1"/>
  <c r="AF146" i="3" s="1"/>
  <c r="AF138" i="1"/>
  <c r="AF138" i="3" s="1"/>
  <c r="AF130" i="1"/>
  <c r="AF130" i="3" s="1"/>
  <c r="AF122" i="1"/>
  <c r="AF122" i="3" s="1"/>
  <c r="AF114" i="1"/>
  <c r="AF114" i="3" s="1"/>
  <c r="AF106" i="1"/>
  <c r="AF106" i="3" s="1"/>
  <c r="AF98" i="1"/>
  <c r="AF98" i="3" s="1"/>
  <c r="AF90" i="1"/>
  <c r="AF90" i="3" s="1"/>
  <c r="AF82" i="1"/>
  <c r="AF82" i="3" s="1"/>
  <c r="AF74" i="1"/>
  <c r="AF74" i="3" s="1"/>
  <c r="AF66" i="1"/>
  <c r="AF66" i="3" s="1"/>
  <c r="AF58" i="1"/>
  <c r="AF58" i="3" s="1"/>
  <c r="AF50" i="1"/>
  <c r="AF50" i="3" s="1"/>
  <c r="AF42" i="1"/>
  <c r="AF42" i="3" s="1"/>
  <c r="AF34" i="1"/>
  <c r="AF34" i="3" s="1"/>
  <c r="AF26" i="1"/>
  <c r="AF26" i="3" s="1"/>
  <c r="AF18" i="1"/>
  <c r="AF18" i="3" s="1"/>
  <c r="AF10" i="1"/>
  <c r="AF10" i="3" s="1"/>
  <c r="E9" i="1"/>
  <c r="E9" i="3" s="1"/>
  <c r="E17" i="1"/>
  <c r="E17" i="3" s="1"/>
  <c r="M17" i="3" s="1"/>
  <c r="E25" i="1"/>
  <c r="E25" i="3" s="1"/>
  <c r="E33" i="1"/>
  <c r="E33" i="3" s="1"/>
  <c r="E41" i="1"/>
  <c r="E41" i="3" s="1"/>
  <c r="E49" i="1"/>
  <c r="E49" i="3" s="1"/>
  <c r="M49" i="3" s="1"/>
  <c r="E57" i="1"/>
  <c r="E57" i="3" s="1"/>
  <c r="E65" i="1"/>
  <c r="E65" i="3" s="1"/>
  <c r="M65" i="3" s="1"/>
  <c r="E73" i="1"/>
  <c r="E73" i="3" s="1"/>
  <c r="E81" i="1"/>
  <c r="E81" i="3" s="1"/>
  <c r="M81" i="3" s="1"/>
  <c r="E89" i="1"/>
  <c r="E89" i="3" s="1"/>
  <c r="E97" i="1"/>
  <c r="E97" i="3" s="1"/>
  <c r="M97" i="3" s="1"/>
  <c r="E105" i="1"/>
  <c r="E105" i="3" s="1"/>
  <c r="E113" i="1"/>
  <c r="E113" i="3" s="1"/>
  <c r="M113" i="3" s="1"/>
  <c r="E121" i="1"/>
  <c r="E121" i="3" s="1"/>
  <c r="E129" i="1"/>
  <c r="E129" i="3" s="1"/>
  <c r="M129" i="3" s="1"/>
  <c r="E137" i="1"/>
  <c r="E137" i="3" s="1"/>
  <c r="E145" i="1"/>
  <c r="E145" i="3" s="1"/>
  <c r="M145" i="3" s="1"/>
  <c r="E153" i="1"/>
  <c r="E153" i="3" s="1"/>
  <c r="E161" i="1"/>
  <c r="E161" i="3" s="1"/>
  <c r="M161" i="3" s="1"/>
  <c r="E169" i="1"/>
  <c r="E169" i="3" s="1"/>
  <c r="E177" i="1"/>
  <c r="E177" i="3" s="1"/>
  <c r="E185" i="1"/>
  <c r="E185" i="3" s="1"/>
  <c r="E193" i="1"/>
  <c r="E193" i="3" s="1"/>
  <c r="M193" i="3" s="1"/>
  <c r="E201" i="1"/>
  <c r="E201" i="3" s="1"/>
  <c r="E209" i="1"/>
  <c r="E209" i="3" s="1"/>
  <c r="M209" i="3" s="1"/>
  <c r="E217" i="1"/>
  <c r="E217" i="3" s="1"/>
  <c r="E225" i="1"/>
  <c r="E225" i="3" s="1"/>
  <c r="M225" i="3" s="1"/>
  <c r="E233" i="1"/>
  <c r="E233" i="3" s="1"/>
  <c r="E241" i="1"/>
  <c r="E241" i="3" s="1"/>
  <c r="M241" i="3" s="1"/>
  <c r="E249" i="1"/>
  <c r="E249" i="3" s="1"/>
  <c r="E257" i="1"/>
  <c r="E257" i="3" s="1"/>
  <c r="M257" i="3" s="1"/>
  <c r="E265" i="1"/>
  <c r="E265" i="3" s="1"/>
  <c r="E273" i="1"/>
  <c r="E273" i="3" s="1"/>
  <c r="M273" i="3" s="1"/>
  <c r="E281" i="1"/>
  <c r="E281" i="3" s="1"/>
  <c r="E289" i="1"/>
  <c r="E289" i="3" s="1"/>
  <c r="M289" i="3" s="1"/>
  <c r="E297" i="1"/>
  <c r="E297" i="3" s="1"/>
  <c r="E305" i="1"/>
  <c r="E305" i="3" s="1"/>
  <c r="M305" i="3" s="1"/>
  <c r="E313" i="1"/>
  <c r="E313" i="3" s="1"/>
  <c r="E321" i="1"/>
  <c r="E321" i="3" s="1"/>
  <c r="M321" i="3" s="1"/>
  <c r="E329" i="1"/>
  <c r="E329" i="3" s="1"/>
  <c r="E337" i="1"/>
  <c r="E337" i="3" s="1"/>
  <c r="M337" i="3" s="1"/>
  <c r="E345" i="1"/>
  <c r="E345" i="3" s="1"/>
  <c r="E10" i="1"/>
  <c r="E10" i="3" s="1"/>
  <c r="M10" i="3" s="1"/>
  <c r="E18" i="1"/>
  <c r="E18" i="3" s="1"/>
  <c r="E26" i="1"/>
  <c r="E26" i="3" s="1"/>
  <c r="M26" i="3" s="1"/>
  <c r="E34" i="1"/>
  <c r="E34" i="3" s="1"/>
  <c r="E42" i="1"/>
  <c r="E42" i="3" s="1"/>
  <c r="M42" i="3" s="1"/>
  <c r="E50" i="1"/>
  <c r="E50" i="3" s="1"/>
  <c r="E58" i="1"/>
  <c r="E58" i="3" s="1"/>
  <c r="E66" i="1"/>
  <c r="E66" i="3" s="1"/>
  <c r="E74" i="1"/>
  <c r="E74" i="3" s="1"/>
  <c r="M74" i="3" s="1"/>
  <c r="E82" i="1"/>
  <c r="E82" i="3" s="1"/>
  <c r="E90" i="1"/>
  <c r="E90" i="3" s="1"/>
  <c r="E98" i="1"/>
  <c r="E98" i="3" s="1"/>
  <c r="E106" i="1"/>
  <c r="E106" i="3" s="1"/>
  <c r="E114" i="1"/>
  <c r="E114" i="3" s="1"/>
  <c r="M122" i="1"/>
  <c r="E130" i="1"/>
  <c r="E130" i="3" s="1"/>
  <c r="E138" i="1"/>
  <c r="E138" i="3" s="1"/>
  <c r="M138" i="3" s="1"/>
  <c r="E146" i="1"/>
  <c r="E146" i="3" s="1"/>
  <c r="E154" i="1"/>
  <c r="E154" i="3" s="1"/>
  <c r="M154" i="3" s="1"/>
  <c r="E162" i="1"/>
  <c r="E162" i="3" s="1"/>
  <c r="E170" i="1"/>
  <c r="E170" i="3" s="1"/>
  <c r="M170" i="3" s="1"/>
  <c r="E178" i="1"/>
  <c r="E178" i="3" s="1"/>
  <c r="E186" i="1"/>
  <c r="E186" i="3" s="1"/>
  <c r="M186" i="3" s="1"/>
  <c r="E194" i="1"/>
  <c r="E194" i="3" s="1"/>
  <c r="E202" i="1"/>
  <c r="E202" i="3" s="1"/>
  <c r="M202" i="3" s="1"/>
  <c r="E210" i="1"/>
  <c r="E210" i="3" s="1"/>
  <c r="E218" i="1"/>
  <c r="E218" i="3" s="1"/>
  <c r="M218" i="3" s="1"/>
  <c r="E226" i="1"/>
  <c r="E226" i="3" s="1"/>
  <c r="E234" i="1"/>
  <c r="E234" i="3" s="1"/>
  <c r="M234" i="3" s="1"/>
  <c r="E242" i="1"/>
  <c r="E242" i="3" s="1"/>
  <c r="E250" i="1"/>
  <c r="E250" i="3" s="1"/>
  <c r="M250" i="3" s="1"/>
  <c r="E258" i="1"/>
  <c r="E258" i="3" s="1"/>
  <c r="E266" i="1"/>
  <c r="E266" i="3" s="1"/>
  <c r="M266" i="3" s="1"/>
  <c r="E274" i="1"/>
  <c r="E274" i="3" s="1"/>
  <c r="E282" i="1"/>
  <c r="E282" i="3" s="1"/>
  <c r="M282" i="3" s="1"/>
  <c r="E290" i="1"/>
  <c r="E290" i="3" s="1"/>
  <c r="E298" i="1"/>
  <c r="E298" i="3" s="1"/>
  <c r="M298" i="3" s="1"/>
  <c r="E306" i="1"/>
  <c r="E306" i="3" s="1"/>
  <c r="E314" i="1"/>
  <c r="E314" i="3" s="1"/>
  <c r="M314" i="3" s="1"/>
  <c r="E322" i="1"/>
  <c r="E322" i="3" s="1"/>
  <c r="E330" i="1"/>
  <c r="E330" i="3" s="1"/>
  <c r="E20" i="1"/>
  <c r="E20" i="3" s="1"/>
  <c r="E36" i="1"/>
  <c r="E36" i="3" s="1"/>
  <c r="M36" i="3" s="1"/>
  <c r="E52" i="1"/>
  <c r="E52" i="3" s="1"/>
  <c r="E68" i="1"/>
  <c r="E68" i="3" s="1"/>
  <c r="M68" i="3" s="1"/>
  <c r="E84" i="1"/>
  <c r="E84" i="3" s="1"/>
  <c r="E100" i="1"/>
  <c r="E100" i="3" s="1"/>
  <c r="M100" i="3" s="1"/>
  <c r="AD335" i="3" l="1"/>
  <c r="AD219" i="3"/>
  <c r="AD205" i="3"/>
  <c r="AD155" i="3"/>
  <c r="AD142" i="3"/>
  <c r="AD94" i="3"/>
  <c r="AD284" i="3"/>
  <c r="AD72" i="3"/>
  <c r="AK434" i="3"/>
  <c r="AK370" i="3"/>
  <c r="M84" i="3"/>
  <c r="M52" i="3"/>
  <c r="M20" i="3"/>
  <c r="M322" i="3"/>
  <c r="M290" i="3"/>
  <c r="M274" i="3"/>
  <c r="M258" i="3"/>
  <c r="M242" i="3"/>
  <c r="M226" i="3"/>
  <c r="M210" i="3"/>
  <c r="M194" i="3"/>
  <c r="M178" i="3"/>
  <c r="M146" i="3"/>
  <c r="M130" i="3"/>
  <c r="M98" i="3"/>
  <c r="M82" i="3"/>
  <c r="M66" i="3"/>
  <c r="M50" i="3"/>
  <c r="M34" i="3"/>
  <c r="M18" i="3"/>
  <c r="M329" i="3"/>
  <c r="M281" i="3"/>
  <c r="M265" i="3"/>
  <c r="M249" i="3"/>
  <c r="M233" i="3"/>
  <c r="M201" i="3"/>
  <c r="M169" i="3"/>
  <c r="M153" i="3"/>
  <c r="M137" i="3"/>
  <c r="M121" i="3"/>
  <c r="M105" i="3"/>
  <c r="M89" i="3"/>
  <c r="M73" i="3"/>
  <c r="M57" i="3"/>
  <c r="M41" i="3"/>
  <c r="M25" i="3"/>
  <c r="M9" i="3"/>
  <c r="AD58" i="3"/>
  <c r="AD405" i="3"/>
  <c r="AD341" i="3"/>
  <c r="AD411" i="3"/>
  <c r="AD347" i="3"/>
  <c r="AD277" i="3"/>
  <c r="AD232" i="3"/>
  <c r="AD218" i="3"/>
  <c r="AD74" i="3"/>
  <c r="AD136" i="3"/>
  <c r="AD128" i="3"/>
  <c r="AD16" i="3"/>
  <c r="AD167" i="3"/>
  <c r="AD103" i="3"/>
  <c r="M51" i="3"/>
  <c r="M19" i="3"/>
  <c r="M295" i="3"/>
  <c r="M231" i="3"/>
  <c r="M175" i="3"/>
  <c r="M111" i="3"/>
  <c r="M47" i="3"/>
  <c r="M428" i="3"/>
  <c r="M412" i="3"/>
  <c r="M324" i="3"/>
  <c r="M276" i="3"/>
  <c r="M244" i="3"/>
  <c r="M212" i="3"/>
  <c r="M180" i="3"/>
  <c r="M148" i="3"/>
  <c r="M116" i="3"/>
  <c r="M60" i="3"/>
  <c r="M294" i="3"/>
  <c r="M262" i="3"/>
  <c r="M230" i="3"/>
  <c r="M166" i="3"/>
  <c r="M134" i="3"/>
  <c r="M102" i="3"/>
  <c r="M38" i="3"/>
  <c r="M6" i="3"/>
  <c r="M317" i="3"/>
  <c r="M285" i="3"/>
  <c r="M253" i="3"/>
  <c r="M189" i="3"/>
  <c r="M157" i="3"/>
  <c r="M125" i="3"/>
  <c r="M93" i="3"/>
  <c r="M61" i="3"/>
  <c r="M29" i="3"/>
  <c r="M53" i="3"/>
  <c r="M117" i="3"/>
  <c r="M181" i="3"/>
  <c r="M245" i="3"/>
  <c r="M309" i="3"/>
  <c r="M30" i="3"/>
  <c r="M94" i="3"/>
  <c r="M158" i="3"/>
  <c r="M222" i="3"/>
  <c r="M44" i="3"/>
  <c r="M140" i="3"/>
  <c r="M268" i="3"/>
  <c r="M416" i="3"/>
  <c r="M191" i="3"/>
  <c r="M311" i="3"/>
  <c r="M59" i="3"/>
  <c r="M91" i="3"/>
  <c r="M123" i="3"/>
  <c r="M187" i="3"/>
  <c r="M219" i="3"/>
  <c r="M251" i="3"/>
  <c r="M283" i="3"/>
  <c r="M359" i="3"/>
  <c r="M375" i="3"/>
  <c r="M391" i="3"/>
  <c r="M407" i="3"/>
  <c r="M423" i="3"/>
  <c r="M23" i="3"/>
  <c r="M87" i="3"/>
  <c r="M151" i="3"/>
  <c r="M287" i="3"/>
  <c r="M64" i="3"/>
  <c r="M192" i="3"/>
  <c r="M365" i="3"/>
  <c r="M397" i="3"/>
  <c r="M429" i="3"/>
  <c r="M369" i="3"/>
  <c r="M433" i="3"/>
  <c r="M216" i="3"/>
  <c r="M8" i="3"/>
  <c r="M136" i="3"/>
  <c r="M264" i="3"/>
  <c r="M414" i="3"/>
  <c r="M112" i="3"/>
  <c r="M344" i="3"/>
  <c r="M409" i="3"/>
  <c r="M184" i="3"/>
  <c r="M418" i="3"/>
  <c r="AD397" i="3"/>
  <c r="AD348" i="3"/>
  <c r="AD267" i="3"/>
  <c r="AD299" i="3"/>
  <c r="AD376" i="3"/>
  <c r="AD408" i="3"/>
  <c r="AD26" i="3"/>
  <c r="AD414" i="3"/>
  <c r="AD172" i="3"/>
  <c r="AD334" i="3"/>
  <c r="AD315" i="3"/>
  <c r="AD202" i="3"/>
  <c r="AD170" i="3"/>
  <c r="AD122" i="3"/>
  <c r="M21" i="3"/>
  <c r="M197" i="3"/>
  <c r="M325" i="3"/>
  <c r="M110" i="3"/>
  <c r="M238" i="3"/>
  <c r="M220" i="3"/>
  <c r="M408" i="3"/>
  <c r="M115" i="3"/>
  <c r="M243" i="3"/>
  <c r="M307" i="3"/>
  <c r="M355" i="3"/>
  <c r="M387" i="3"/>
  <c r="M419" i="3"/>
  <c r="M199" i="3"/>
  <c r="M32" i="3"/>
  <c r="M288" i="3"/>
  <c r="M389" i="3"/>
  <c r="M144" i="3"/>
  <c r="M417" i="3"/>
  <c r="M104" i="3"/>
  <c r="M304" i="3"/>
  <c r="M88" i="3"/>
  <c r="M69" i="3"/>
  <c r="M14" i="3"/>
  <c r="M270" i="3"/>
  <c r="M252" i="3"/>
  <c r="M424" i="3"/>
  <c r="M195" i="3"/>
  <c r="M323" i="3"/>
  <c r="M395" i="3"/>
  <c r="M103" i="3"/>
  <c r="M96" i="3"/>
  <c r="M405" i="3"/>
  <c r="M24" i="3"/>
  <c r="M422" i="3"/>
  <c r="M11" i="3"/>
  <c r="M291" i="3"/>
  <c r="M39" i="3"/>
  <c r="M373" i="3"/>
  <c r="M40" i="3"/>
  <c r="M425" i="3"/>
  <c r="M12" i="3"/>
  <c r="M227" i="3"/>
  <c r="M224" i="3"/>
  <c r="M176" i="3"/>
  <c r="M37" i="3"/>
  <c r="M99" i="3"/>
  <c r="M78" i="3"/>
  <c r="AK159" i="3"/>
  <c r="AK284" i="3"/>
  <c r="AK66" i="3"/>
  <c r="Z48" i="3"/>
  <c r="Z177" i="3"/>
  <c r="Z209" i="3"/>
  <c r="Z241" i="3"/>
  <c r="Z273" i="3"/>
  <c r="Z148" i="3"/>
  <c r="Z276" i="3"/>
  <c r="Z324" i="3"/>
  <c r="Z356" i="3"/>
  <c r="Z388" i="3"/>
  <c r="Z417" i="3"/>
  <c r="Z208" i="3"/>
  <c r="Z321" i="3"/>
  <c r="Z385" i="3"/>
  <c r="Z331" i="3"/>
  <c r="AK342" i="3"/>
  <c r="AK139" i="3"/>
  <c r="AK372" i="3"/>
  <c r="AK297" i="3"/>
  <c r="AK233" i="3"/>
  <c r="AK204" i="3"/>
  <c r="AK390" i="3"/>
  <c r="AK428" i="3"/>
  <c r="AK396" i="3"/>
  <c r="AK364" i="3"/>
  <c r="AK48" i="3"/>
  <c r="AK22" i="3"/>
  <c r="AK431" i="3"/>
  <c r="AK276" i="3"/>
  <c r="AK239" i="3"/>
  <c r="AK426" i="3"/>
  <c r="AK362" i="3"/>
  <c r="AK84" i="3"/>
  <c r="AK332" i="3"/>
  <c r="AK416" i="3"/>
  <c r="AK400" i="3"/>
  <c r="AK352" i="3"/>
  <c r="AK248" i="3"/>
  <c r="AK234" i="3"/>
  <c r="AK202" i="3"/>
  <c r="AK106" i="3"/>
  <c r="AK42" i="3"/>
  <c r="AK213" i="3"/>
  <c r="AK191" i="3"/>
  <c r="AK354" i="3"/>
  <c r="AK346" i="3"/>
  <c r="AK68" i="3"/>
  <c r="AK160" i="3"/>
  <c r="Z410" i="3"/>
  <c r="Z196" i="3"/>
  <c r="Z132" i="3"/>
  <c r="Z92" i="3"/>
  <c r="Z45" i="3"/>
  <c r="Z315" i="3"/>
  <c r="Z81" i="3"/>
  <c r="Z306" i="3"/>
  <c r="Z204" i="3"/>
  <c r="Z28" i="3"/>
  <c r="Z12" i="3"/>
  <c r="Z379" i="3"/>
  <c r="Z59" i="3"/>
  <c r="AQ434" i="3"/>
  <c r="AQ239" i="3"/>
  <c r="AQ345" i="3"/>
  <c r="AQ224" i="3"/>
  <c r="AQ356" i="3"/>
  <c r="AQ34" i="3"/>
  <c r="AQ84" i="3"/>
  <c r="AQ113" i="3"/>
  <c r="AQ103" i="3"/>
  <c r="AQ124" i="3"/>
  <c r="AQ121" i="3"/>
  <c r="AQ134" i="3"/>
  <c r="AQ166" i="3"/>
  <c r="AQ143" i="3"/>
  <c r="AQ255" i="3"/>
  <c r="AQ261" i="3"/>
  <c r="AQ271" i="3"/>
  <c r="AQ294" i="3"/>
  <c r="AQ108" i="3"/>
  <c r="AQ152" i="3"/>
  <c r="AQ74" i="3"/>
  <c r="AQ334" i="3"/>
  <c r="AQ347" i="3"/>
  <c r="AQ359" i="3"/>
  <c r="AQ365" i="3"/>
  <c r="AQ369" i="3"/>
  <c r="AQ381" i="3"/>
  <c r="AQ432" i="3"/>
  <c r="AQ183" i="3"/>
  <c r="AQ370" i="3"/>
  <c r="AQ200" i="3"/>
  <c r="AQ259" i="3"/>
  <c r="AQ318" i="3"/>
  <c r="AQ310" i="3"/>
  <c r="AQ303" i="3"/>
  <c r="AQ139" i="3"/>
  <c r="AQ54" i="3"/>
  <c r="AQ16" i="3"/>
  <c r="AQ212" i="3"/>
  <c r="AQ430" i="3"/>
  <c r="AQ384" i="3"/>
  <c r="AQ376" i="3"/>
  <c r="Z438" i="3"/>
  <c r="Z440" i="3"/>
  <c r="Z442" i="3"/>
  <c r="Z444" i="3"/>
  <c r="Z446" i="3"/>
  <c r="Z448" i="3"/>
  <c r="Z450" i="3"/>
  <c r="Z452" i="3"/>
  <c r="Z454" i="3"/>
  <c r="Z456" i="3"/>
  <c r="Z458" i="3"/>
  <c r="Z460" i="3"/>
  <c r="Z462" i="3"/>
  <c r="Z464" i="3"/>
  <c r="Z466" i="3"/>
  <c r="Z468" i="3"/>
  <c r="Z470" i="3"/>
  <c r="Z472" i="3"/>
  <c r="V433" i="3"/>
  <c r="Z436" i="3"/>
  <c r="AQ438" i="3"/>
  <c r="AQ441" i="3"/>
  <c r="AQ445" i="3"/>
  <c r="AQ457" i="3"/>
  <c r="AQ459" i="3"/>
  <c r="AQ464" i="3"/>
  <c r="AQ468" i="3"/>
  <c r="AK435" i="3"/>
  <c r="Z435" i="3"/>
  <c r="AD31" i="3"/>
  <c r="AD417" i="3"/>
  <c r="AD374" i="3"/>
  <c r="AD263" i="3"/>
  <c r="AD226" i="3"/>
  <c r="AD162" i="3"/>
  <c r="AD400" i="3"/>
  <c r="AD391" i="3"/>
  <c r="AD384" i="3"/>
  <c r="AD375" i="3"/>
  <c r="AD368" i="3"/>
  <c r="AD359" i="3"/>
  <c r="AD332" i="3"/>
  <c r="AD266" i="3"/>
  <c r="AD182" i="3"/>
  <c r="AD137" i="3"/>
  <c r="AD83" i="3"/>
  <c r="AD44" i="3"/>
  <c r="AD12" i="3"/>
  <c r="AD418" i="3"/>
  <c r="AD409" i="3"/>
  <c r="AD393" i="3"/>
  <c r="AD354" i="3"/>
  <c r="AD345" i="3"/>
  <c r="AD310" i="3"/>
  <c r="AD275" i="3"/>
  <c r="AD257" i="3"/>
  <c r="AD193" i="3"/>
  <c r="AD47" i="3"/>
  <c r="AD146" i="3"/>
  <c r="AD130" i="3"/>
  <c r="AD125" i="3"/>
  <c r="AD104" i="3"/>
  <c r="AD89" i="3"/>
  <c r="AD73" i="3"/>
  <c r="AD48" i="3"/>
  <c r="AD18" i="3"/>
  <c r="AD9" i="3"/>
  <c r="AD239" i="3"/>
  <c r="AD175" i="3"/>
  <c r="AD111" i="3"/>
  <c r="AD93" i="3"/>
  <c r="AD52" i="3"/>
  <c r="AD38" i="3"/>
  <c r="AD22" i="3"/>
  <c r="AD213" i="3"/>
  <c r="AD295" i="3"/>
  <c r="AD8" i="3"/>
  <c r="AD242" i="3"/>
  <c r="AD415" i="3"/>
  <c r="AD378" i="3"/>
  <c r="AD134" i="3"/>
  <c r="AD358" i="3"/>
  <c r="AD278" i="3"/>
  <c r="AD102" i="3"/>
  <c r="AD291" i="3"/>
  <c r="AD95" i="3"/>
  <c r="AD399" i="3"/>
  <c r="AD357" i="3"/>
  <c r="AD203" i="3"/>
  <c r="AD157" i="3"/>
  <c r="AD268" i="3"/>
  <c r="AD159" i="3"/>
  <c r="AD61" i="3"/>
  <c r="AD233" i="3"/>
  <c r="AD424" i="3"/>
  <c r="AD195" i="3"/>
  <c r="AD421" i="3"/>
  <c r="AD383" i="3"/>
  <c r="AD178" i="3"/>
  <c r="AD14" i="3"/>
  <c r="AD210" i="3"/>
  <c r="AD403" i="3"/>
  <c r="AD176" i="3"/>
  <c r="AD423" i="3"/>
  <c r="AD371" i="3"/>
  <c r="AD314" i="3"/>
  <c r="AD281" i="3"/>
  <c r="AD208" i="3"/>
  <c r="AD145" i="3"/>
  <c r="AD65" i="3"/>
  <c r="AD416" i="3"/>
  <c r="AD365" i="3"/>
  <c r="AD261" i="3"/>
  <c r="AD229" i="3"/>
  <c r="AD147" i="3"/>
  <c r="AD92" i="3"/>
  <c r="AD394" i="3"/>
  <c r="AD288" i="3"/>
  <c r="AD194" i="3"/>
  <c r="AD352" i="3"/>
  <c r="AD313" i="3"/>
  <c r="AD292" i="3"/>
  <c r="AD246" i="3"/>
  <c r="AD198" i="3"/>
  <c r="AD153" i="3"/>
  <c r="AD51" i="3"/>
  <c r="AD388" i="3"/>
  <c r="AD338" i="3"/>
  <c r="AD320" i="3"/>
  <c r="AD289" i="3"/>
  <c r="AD216" i="3"/>
  <c r="AD62" i="3"/>
  <c r="AD114" i="3"/>
  <c r="AD255" i="3"/>
  <c r="AD127" i="3"/>
  <c r="AD75" i="3"/>
  <c r="AD45" i="3"/>
  <c r="AD223" i="3"/>
  <c r="AD112" i="3"/>
  <c r="AD126" i="3"/>
  <c r="AD287" i="3"/>
  <c r="AD420" i="3"/>
  <c r="AD273" i="3"/>
  <c r="AD33" i="3"/>
  <c r="AD367" i="3"/>
  <c r="AD346" i="3"/>
  <c r="AD324" i="3"/>
  <c r="AD181" i="3"/>
  <c r="AD431" i="3"/>
  <c r="AD429" i="3"/>
  <c r="AD70" i="3"/>
  <c r="AD396" i="3"/>
  <c r="AD385" i="3"/>
  <c r="AD387" i="3"/>
  <c r="AD350" i="3"/>
  <c r="AD139" i="3"/>
  <c r="AD248" i="3"/>
  <c r="AD96" i="3"/>
  <c r="AD24" i="3"/>
  <c r="AD430" i="3"/>
  <c r="AD283" i="3"/>
  <c r="AD351" i="3"/>
  <c r="AD188" i="3"/>
  <c r="AD196" i="3"/>
  <c r="AD422" i="3"/>
  <c r="AD124" i="3"/>
  <c r="AD179" i="3"/>
  <c r="M360" i="3"/>
  <c r="M384" i="3"/>
  <c r="M164" i="3"/>
  <c r="M348" i="3"/>
  <c r="M398" i="3"/>
  <c r="M382" i="3"/>
  <c r="M213" i="3"/>
  <c r="M374" i="3"/>
  <c r="M362" i="3"/>
  <c r="M347" i="3"/>
  <c r="M211" i="3"/>
  <c r="M364" i="3"/>
  <c r="M356" i="3"/>
  <c r="M402" i="3"/>
  <c r="M380" i="3"/>
  <c r="M345" i="3"/>
  <c r="M394" i="3"/>
  <c r="M392" i="3"/>
  <c r="M254" i="3"/>
  <c r="M386" i="3"/>
  <c r="M338" i="3"/>
  <c r="M306" i="3"/>
  <c r="M162" i="3"/>
  <c r="M114" i="3"/>
  <c r="M43" i="3"/>
  <c r="M315" i="3"/>
  <c r="M79" i="3"/>
  <c r="M221" i="3"/>
  <c r="M248" i="3"/>
  <c r="M95" i="3"/>
  <c r="M313" i="3"/>
  <c r="M217" i="3"/>
  <c r="M196" i="3"/>
  <c r="M343" i="3"/>
  <c r="M179" i="3"/>
  <c r="M177" i="3"/>
  <c r="M63" i="3"/>
  <c r="AK340" i="3"/>
  <c r="AK322" i="3"/>
  <c r="AK194" i="3"/>
  <c r="AK82" i="3"/>
  <c r="AK146" i="3"/>
  <c r="AK210" i="3"/>
  <c r="AK274" i="3"/>
  <c r="AK19" i="3"/>
  <c r="AK75" i="3"/>
  <c r="AK203" i="3"/>
  <c r="AK267" i="3"/>
  <c r="AK331" i="3"/>
  <c r="AK395" i="3"/>
  <c r="AK125" i="3"/>
  <c r="AK304" i="3"/>
  <c r="AK432" i="3"/>
  <c r="AK225" i="3"/>
  <c r="AK353" i="3"/>
  <c r="AK133" i="3"/>
  <c r="AK229" i="3"/>
  <c r="AK357" i="3"/>
  <c r="AK74" i="3"/>
  <c r="AK138" i="3"/>
  <c r="AK170" i="3"/>
  <c r="AK266" i="3"/>
  <c r="AK298" i="3"/>
  <c r="AK59" i="3"/>
  <c r="AK27" i="3"/>
  <c r="AK83" i="3"/>
  <c r="AK115" i="3"/>
  <c r="AK243" i="3"/>
  <c r="AK275" i="3"/>
  <c r="AK307" i="3"/>
  <c r="AK339" i="3"/>
  <c r="AK371" i="3"/>
  <c r="AK403" i="3"/>
  <c r="AK288" i="3"/>
  <c r="AK65" i="3"/>
  <c r="AK193" i="3"/>
  <c r="AK273" i="3"/>
  <c r="AK337" i="3"/>
  <c r="AK401" i="3"/>
  <c r="AK212" i="3"/>
  <c r="AK180" i="3"/>
  <c r="AK148" i="3"/>
  <c r="AK116" i="3"/>
  <c r="AK45" i="3"/>
  <c r="AK101" i="3"/>
  <c r="AK228" i="3"/>
  <c r="AK292" i="3"/>
  <c r="AK245" i="3"/>
  <c r="AK309" i="3"/>
  <c r="AK373" i="3"/>
  <c r="AK17" i="3"/>
  <c r="AK49" i="3"/>
  <c r="AK70" i="3"/>
  <c r="AK86" i="3"/>
  <c r="AK118" i="3"/>
  <c r="AK134" i="3"/>
  <c r="AK150" i="3"/>
  <c r="AK166" i="3"/>
  <c r="AK182" i="3"/>
  <c r="AK198" i="3"/>
  <c r="AK214" i="3"/>
  <c r="AK230" i="3"/>
  <c r="AK246" i="3"/>
  <c r="AK262" i="3"/>
  <c r="AK294" i="3"/>
  <c r="AK5" i="3"/>
  <c r="AK55" i="3"/>
  <c r="AK39" i="3"/>
  <c r="AK7" i="3"/>
  <c r="AK34" i="3"/>
  <c r="AK63" i="3"/>
  <c r="AK111" i="3"/>
  <c r="AK127" i="3"/>
  <c r="AK143" i="3"/>
  <c r="AK207" i="3"/>
  <c r="AK223" i="3"/>
  <c r="AK255" i="3"/>
  <c r="AK287" i="3"/>
  <c r="AK319" i="3"/>
  <c r="AK335" i="3"/>
  <c r="AK351" i="3"/>
  <c r="AK367" i="3"/>
  <c r="AK383" i="3"/>
  <c r="AK399" i="3"/>
  <c r="AK77" i="3"/>
  <c r="AK141" i="3"/>
  <c r="AK205" i="3"/>
  <c r="AK312" i="3"/>
  <c r="AK344" i="3"/>
  <c r="AK113" i="3"/>
  <c r="AK329" i="3"/>
  <c r="AK361" i="3"/>
  <c r="AK425" i="3"/>
  <c r="AK216" i="3"/>
  <c r="AK184" i="3"/>
  <c r="AK152" i="3"/>
  <c r="AK136" i="3"/>
  <c r="AK120" i="3"/>
  <c r="AK104" i="3"/>
  <c r="AK88" i="3"/>
  <c r="AK72" i="3"/>
  <c r="AK53" i="3"/>
  <c r="AK21" i="3"/>
  <c r="AK85" i="3"/>
  <c r="AK149" i="3"/>
  <c r="AK252" i="3"/>
  <c r="AK253" i="3"/>
  <c r="AK285" i="3"/>
  <c r="AK317" i="3"/>
  <c r="AK349" i="3"/>
  <c r="AK381" i="3"/>
  <c r="AK413" i="3"/>
  <c r="Z99" i="3"/>
  <c r="Z400" i="3"/>
  <c r="Z136" i="3"/>
  <c r="Z194" i="3"/>
  <c r="Z91" i="3"/>
  <c r="Z426" i="3"/>
  <c r="Z393" i="3"/>
  <c r="Z361" i="3"/>
  <c r="Z329" i="3"/>
  <c r="Z297" i="3"/>
  <c r="Z240" i="3"/>
  <c r="Z117" i="3"/>
  <c r="Z425" i="3"/>
  <c r="Z266" i="3"/>
  <c r="Z138" i="3"/>
  <c r="Z222" i="3"/>
  <c r="Z158" i="3"/>
  <c r="Z96" i="3"/>
  <c r="Z54" i="3"/>
  <c r="Z392" i="3"/>
  <c r="Z376" i="3"/>
  <c r="Z360" i="3"/>
  <c r="Z344" i="3"/>
  <c r="Z328" i="3"/>
  <c r="Z312" i="3"/>
  <c r="Z296" i="3"/>
  <c r="Z280" i="3"/>
  <c r="Z228" i="3"/>
  <c r="Z164" i="3"/>
  <c r="Z104" i="3"/>
  <c r="Z56" i="3"/>
  <c r="Z261" i="3"/>
  <c r="Z245" i="3"/>
  <c r="Z229" i="3"/>
  <c r="Z213" i="3"/>
  <c r="Z197" i="3"/>
  <c r="Z181" i="3"/>
  <c r="Z153" i="3"/>
  <c r="Z121" i="3"/>
  <c r="Z13" i="3"/>
  <c r="Z24" i="3"/>
  <c r="Z422" i="3"/>
  <c r="Z383" i="3"/>
  <c r="Z291" i="3"/>
  <c r="Z355" i="3"/>
  <c r="Z405" i="3"/>
  <c r="Z85" i="3"/>
  <c r="Z429" i="3"/>
  <c r="Z242" i="3"/>
  <c r="Z112" i="3"/>
  <c r="Z77" i="3"/>
  <c r="Z11" i="3"/>
  <c r="Z423" i="3"/>
  <c r="Z407" i="3"/>
  <c r="Z389" i="3"/>
  <c r="Z373" i="3"/>
  <c r="Z357" i="3"/>
  <c r="Z341" i="3"/>
  <c r="Z325" i="3"/>
  <c r="Z309" i="3"/>
  <c r="Z293" i="3"/>
  <c r="Z277" i="3"/>
  <c r="Z224" i="3"/>
  <c r="Z160" i="3"/>
  <c r="Z102" i="3"/>
  <c r="Z64" i="3"/>
  <c r="Z404" i="3"/>
  <c r="Z250" i="3"/>
  <c r="Z186" i="3"/>
  <c r="Z122" i="3"/>
  <c r="Z73" i="3"/>
  <c r="Z19" i="3"/>
  <c r="Z114" i="3"/>
  <c r="Z93" i="3"/>
  <c r="Z75" i="3"/>
  <c r="Z47" i="3"/>
  <c r="Z15" i="3"/>
  <c r="Z390" i="3"/>
  <c r="Z382" i="3"/>
  <c r="Z374" i="3"/>
  <c r="Z366" i="3"/>
  <c r="Z358" i="3"/>
  <c r="Z350" i="3"/>
  <c r="Z342" i="3"/>
  <c r="Z334" i="3"/>
  <c r="Z326" i="3"/>
  <c r="Z318" i="3"/>
  <c r="Z310" i="3"/>
  <c r="Z302" i="3"/>
  <c r="Z294" i="3"/>
  <c r="Z286" i="3"/>
  <c r="Z278" i="3"/>
  <c r="Z252" i="3"/>
  <c r="Z220" i="3"/>
  <c r="Z188" i="3"/>
  <c r="Z156" i="3"/>
  <c r="Z124" i="3"/>
  <c r="Z101" i="3"/>
  <c r="Z83" i="3"/>
  <c r="Z275" i="3"/>
  <c r="Z267" i="3"/>
  <c r="Z251" i="3"/>
  <c r="Z243" i="3"/>
  <c r="Z235" i="3"/>
  <c r="Z219" i="3"/>
  <c r="Z211" i="3"/>
  <c r="Z203" i="3"/>
  <c r="Z187" i="3"/>
  <c r="Z179" i="3"/>
  <c r="Z165" i="3"/>
  <c r="Z149" i="3"/>
  <c r="Z133" i="3"/>
  <c r="Z116" i="3"/>
  <c r="Z84" i="3"/>
  <c r="Z69" i="3"/>
  <c r="Z37" i="3"/>
  <c r="Z52" i="3"/>
  <c r="Z36" i="3"/>
  <c r="Z20" i="3"/>
  <c r="Z184" i="3"/>
  <c r="Z419" i="3"/>
  <c r="Z311" i="3"/>
  <c r="Z319" i="3"/>
  <c r="Z106" i="3"/>
  <c r="Z171" i="3"/>
  <c r="Z155" i="3"/>
  <c r="Z147" i="3"/>
  <c r="Z139" i="3"/>
  <c r="Z123" i="3"/>
  <c r="Z79" i="3"/>
  <c r="Z63" i="3"/>
  <c r="Z66" i="3"/>
  <c r="Z49" i="3"/>
  <c r="Z17" i="3"/>
  <c r="Z50" i="3"/>
  <c r="Z42" i="3"/>
  <c r="Z34" i="3"/>
  <c r="Z26" i="3"/>
  <c r="Z18" i="3"/>
  <c r="Z10" i="3"/>
  <c r="Z303" i="3"/>
  <c r="Z430" i="3"/>
  <c r="Z295" i="3"/>
  <c r="Z359" i="3"/>
  <c r="Z406" i="3"/>
  <c r="Z5" i="3"/>
  <c r="Z413" i="3"/>
  <c r="Z287" i="3"/>
  <c r="Z403" i="3"/>
  <c r="M200" i="3"/>
  <c r="M293" i="3"/>
  <c r="M155" i="3"/>
  <c r="M185" i="3"/>
  <c r="M159" i="3"/>
  <c r="M208" i="3"/>
  <c r="M204" i="3"/>
  <c r="M33" i="3"/>
  <c r="M332" i="3"/>
  <c r="M431" i="3"/>
  <c r="M256" i="3"/>
  <c r="M342" i="3"/>
  <c r="AK420" i="3"/>
  <c r="AK14" i="3"/>
  <c r="AK98" i="3"/>
  <c r="AK91" i="3"/>
  <c r="AK347" i="3"/>
  <c r="Z402" i="3"/>
  <c r="Z272" i="3"/>
  <c r="Z170" i="3"/>
  <c r="Z110" i="3"/>
  <c r="Z244" i="3"/>
  <c r="Z265" i="3"/>
  <c r="Z201" i="3"/>
  <c r="Z76" i="3"/>
  <c r="Z279" i="3"/>
  <c r="AK69" i="3"/>
  <c r="AK356" i="3"/>
  <c r="Z180" i="3"/>
  <c r="Z401" i="3"/>
  <c r="AK153" i="3"/>
  <c r="Z307" i="3"/>
  <c r="Z369" i="3"/>
  <c r="Z62" i="3"/>
  <c r="Z348" i="3"/>
  <c r="Z72" i="3"/>
  <c r="Z129" i="3"/>
  <c r="AK9" i="3"/>
  <c r="Z249" i="3"/>
  <c r="AK283" i="3"/>
  <c r="AK385" i="3"/>
  <c r="AD432" i="3"/>
  <c r="AD296" i="3"/>
  <c r="AD160" i="3"/>
  <c r="AD307" i="3"/>
  <c r="AD251" i="3"/>
  <c r="AD235" i="3"/>
  <c r="AD171" i="3"/>
  <c r="AD115" i="3"/>
  <c r="AD107" i="3"/>
  <c r="AD91" i="3"/>
  <c r="AD59" i="3"/>
  <c r="AD298" i="3"/>
  <c r="AD282" i="3"/>
  <c r="AD274" i="3"/>
  <c r="AD34" i="3"/>
  <c r="AD333" i="3"/>
  <c r="AD317" i="3"/>
  <c r="AD309" i="3"/>
  <c r="AD285" i="3"/>
  <c r="AD245" i="3"/>
  <c r="AD165" i="3"/>
  <c r="AD141" i="3"/>
  <c r="AD53" i="3"/>
  <c r="AD37" i="3"/>
  <c r="AQ21" i="3"/>
  <c r="AQ38" i="3"/>
  <c r="AQ100" i="3"/>
  <c r="AQ292" i="3"/>
  <c r="AQ296" i="3"/>
  <c r="AQ238" i="3"/>
  <c r="AQ367" i="3"/>
  <c r="AQ282" i="3"/>
  <c r="AQ354" i="3"/>
  <c r="AQ414" i="3"/>
  <c r="AQ406" i="3"/>
  <c r="AQ398" i="3"/>
  <c r="AQ390" i="3"/>
  <c r="AQ342" i="3"/>
  <c r="AQ324" i="3"/>
  <c r="AQ258" i="3"/>
  <c r="AQ185" i="3"/>
  <c r="AQ191" i="3"/>
  <c r="AQ235" i="3"/>
  <c r="AQ188" i="3"/>
  <c r="AQ31" i="3"/>
  <c r="AQ179" i="3"/>
  <c r="AQ43" i="3"/>
  <c r="AQ12" i="3"/>
  <c r="AQ81" i="3"/>
  <c r="AQ135" i="3"/>
  <c r="AQ198" i="3"/>
  <c r="AQ232" i="3"/>
  <c r="AQ192" i="3"/>
  <c r="AQ151" i="3"/>
  <c r="AQ187" i="3"/>
  <c r="AQ202" i="3"/>
  <c r="AQ216" i="3"/>
  <c r="AQ267" i="3"/>
  <c r="AQ321" i="3"/>
  <c r="AQ270" i="3"/>
  <c r="AQ291" i="3"/>
  <c r="AQ136" i="3"/>
  <c r="AQ393" i="3"/>
  <c r="AQ401" i="3"/>
  <c r="AQ409" i="3"/>
  <c r="AQ417" i="3"/>
  <c r="AQ336" i="3"/>
  <c r="AQ8" i="3"/>
  <c r="AQ163" i="3"/>
  <c r="AQ190" i="3"/>
  <c r="AQ273" i="3"/>
  <c r="AQ197" i="3"/>
  <c r="AQ130" i="3"/>
  <c r="AQ45" i="3"/>
  <c r="AQ126" i="3"/>
  <c r="AQ62" i="3"/>
  <c r="AQ104" i="3"/>
  <c r="AQ79" i="3"/>
  <c r="AQ106" i="3"/>
  <c r="AQ60" i="3"/>
  <c r="AQ50" i="3"/>
  <c r="AQ5" i="3"/>
  <c r="AQ11" i="3"/>
  <c r="AQ13" i="3"/>
  <c r="AQ426" i="3"/>
  <c r="AQ412" i="3"/>
  <c r="AQ350" i="3"/>
  <c r="AQ278" i="3"/>
  <c r="AQ52" i="3"/>
  <c r="AQ28" i="3"/>
  <c r="AQ153" i="3"/>
  <c r="AQ315" i="3"/>
  <c r="AQ86" i="3"/>
  <c r="AQ88" i="3"/>
  <c r="AQ122" i="3"/>
  <c r="AQ193" i="3"/>
  <c r="AQ154" i="3"/>
  <c r="AQ262" i="3"/>
  <c r="AQ233" i="3"/>
  <c r="AQ243" i="3"/>
  <c r="AQ346" i="3"/>
  <c r="AQ387" i="3"/>
  <c r="AQ403" i="3"/>
  <c r="AQ419" i="3"/>
  <c r="AQ325" i="3"/>
  <c r="AQ328" i="3"/>
  <c r="AQ117" i="3"/>
  <c r="AQ225" i="3"/>
  <c r="AQ289" i="3"/>
  <c r="AQ283" i="3"/>
  <c r="AQ269" i="3"/>
  <c r="AQ140" i="3"/>
  <c r="AQ329" i="3"/>
  <c r="AQ247" i="3"/>
  <c r="AQ237" i="3"/>
  <c r="AQ241" i="3"/>
  <c r="AQ125" i="3"/>
  <c r="AQ257" i="3"/>
  <c r="AQ161" i="3"/>
  <c r="AQ19" i="3"/>
  <c r="AK438" i="3"/>
  <c r="AK442" i="3"/>
  <c r="AK446" i="3"/>
  <c r="AK450" i="3"/>
  <c r="AK458" i="3"/>
  <c r="AK462" i="3"/>
  <c r="AK466" i="3"/>
  <c r="AK470" i="3"/>
  <c r="AK441" i="3"/>
  <c r="AK445" i="3"/>
  <c r="AK449" i="3"/>
  <c r="AK453" i="3"/>
  <c r="AK457" i="3"/>
  <c r="AK461" i="3"/>
  <c r="AK465" i="3"/>
  <c r="AK469" i="3"/>
  <c r="AK473" i="3"/>
  <c r="M462" i="3"/>
  <c r="M442" i="3"/>
  <c r="M446" i="3"/>
  <c r="M473" i="3"/>
  <c r="M469" i="3"/>
  <c r="M465" i="3"/>
  <c r="M461" i="3"/>
  <c r="M457" i="3"/>
  <c r="M453" i="3"/>
  <c r="M449" i="3"/>
  <c r="M445" i="3"/>
  <c r="M441" i="3"/>
  <c r="M437" i="3"/>
  <c r="M470" i="3"/>
  <c r="M466" i="3"/>
  <c r="M454" i="3"/>
  <c r="AD463" i="3"/>
  <c r="AD455" i="3"/>
  <c r="AD449" i="3"/>
  <c r="M458" i="3"/>
  <c r="M450" i="3"/>
  <c r="AD472" i="3"/>
  <c r="AD470" i="3"/>
  <c r="AD468" i="3"/>
  <c r="AD466" i="3"/>
  <c r="AD464" i="3"/>
  <c r="AD462" i="3"/>
  <c r="AD460" i="3"/>
  <c r="AD458" i="3"/>
  <c r="AD456" i="3"/>
  <c r="AD454" i="3"/>
  <c r="AD452" i="3"/>
  <c r="AD450" i="3"/>
  <c r="AD448" i="3"/>
  <c r="AD446" i="3"/>
  <c r="AD444" i="3"/>
  <c r="AD442" i="3"/>
  <c r="AD440" i="3"/>
  <c r="AD438" i="3"/>
  <c r="AD436" i="3"/>
  <c r="V454" i="3"/>
  <c r="V459" i="3"/>
  <c r="V337" i="3"/>
  <c r="V317" i="3"/>
  <c r="V309" i="3"/>
  <c r="V261" i="3"/>
  <c r="V249" i="3"/>
  <c r="V201" i="3"/>
  <c r="V189" i="3"/>
  <c r="V181" i="3"/>
  <c r="V268" i="3"/>
  <c r="V264" i="3"/>
  <c r="V252" i="3"/>
  <c r="V232" i="3"/>
  <c r="V180" i="3"/>
  <c r="V141" i="3"/>
  <c r="V137" i="3"/>
  <c r="V129" i="3"/>
  <c r="V125" i="3"/>
  <c r="V109" i="3"/>
  <c r="V55" i="3"/>
  <c r="V51" i="3"/>
  <c r="V47" i="3"/>
  <c r="V39" i="3"/>
  <c r="V166" i="3"/>
  <c r="V126" i="3"/>
  <c r="V118" i="3"/>
  <c r="V100" i="3"/>
  <c r="V88" i="3"/>
  <c r="V80" i="3"/>
  <c r="V64" i="3"/>
  <c r="V60" i="3"/>
  <c r="AQ436" i="3"/>
  <c r="AQ444" i="3"/>
  <c r="AQ452" i="3"/>
  <c r="AQ456" i="3"/>
  <c r="AQ472" i="3"/>
  <c r="AQ440" i="3"/>
  <c r="AQ451" i="3"/>
  <c r="AQ467" i="3"/>
  <c r="AQ439" i="3"/>
  <c r="V119" i="3"/>
  <c r="V196" i="3"/>
  <c r="V372" i="3"/>
  <c r="V212" i="3"/>
  <c r="V244" i="3"/>
  <c r="V292" i="3"/>
  <c r="V340" i="3"/>
  <c r="V388" i="3"/>
  <c r="V420" i="3"/>
  <c r="V445" i="3"/>
  <c r="V461" i="3"/>
  <c r="V431" i="3"/>
  <c r="V415" i="3"/>
  <c r="V399" i="3"/>
  <c r="V383" i="3"/>
  <c r="V367" i="3"/>
  <c r="V351" i="3"/>
  <c r="V335" i="3"/>
  <c r="V303" i="3"/>
  <c r="V271" i="3"/>
  <c r="V255" i="3"/>
  <c r="V239" i="3"/>
  <c r="V213" i="3"/>
  <c r="V121" i="3"/>
  <c r="V168" i="3"/>
  <c r="V101" i="3"/>
  <c r="V204" i="3"/>
  <c r="V236" i="3"/>
  <c r="V316" i="3"/>
  <c r="V348" i="3"/>
  <c r="V380" i="3"/>
  <c r="V412" i="3"/>
  <c r="V441" i="3"/>
  <c r="V457" i="3"/>
  <c r="V473" i="3"/>
  <c r="V419" i="3"/>
  <c r="V403" i="3"/>
  <c r="V387" i="3"/>
  <c r="V371" i="3"/>
  <c r="V355" i="3"/>
  <c r="V323" i="3"/>
  <c r="V307" i="3"/>
  <c r="V291" i="3"/>
  <c r="V275" i="3"/>
  <c r="V221" i="3"/>
  <c r="V67" i="3"/>
  <c r="V176" i="3"/>
  <c r="V152" i="3"/>
  <c r="V136" i="3"/>
  <c r="V120" i="3"/>
  <c r="V102" i="3"/>
  <c r="V86" i="3"/>
  <c r="V70" i="3"/>
  <c r="V54" i="3"/>
  <c r="V38" i="3"/>
  <c r="V22" i="3"/>
  <c r="V6" i="3"/>
  <c r="V182" i="3"/>
  <c r="V17" i="3"/>
  <c r="V81" i="3"/>
  <c r="V143" i="3"/>
  <c r="V175" i="3"/>
  <c r="V192" i="3"/>
  <c r="V208" i="3"/>
  <c r="V224" i="3"/>
  <c r="V240" i="3"/>
  <c r="V256" i="3"/>
  <c r="V272" i="3"/>
  <c r="V288" i="3"/>
  <c r="V304" i="3"/>
  <c r="V320" i="3"/>
  <c r="V336" i="3"/>
  <c r="V352" i="3"/>
  <c r="V368" i="3"/>
  <c r="V384" i="3"/>
  <c r="V400" i="3"/>
  <c r="V416" i="3"/>
  <c r="V432" i="3"/>
  <c r="V443" i="3"/>
  <c r="V451" i="3"/>
  <c r="V467" i="3"/>
  <c r="V429" i="3"/>
  <c r="V421" i="3"/>
  <c r="V413" i="3"/>
  <c r="V405" i="3"/>
  <c r="V397" i="3"/>
  <c r="V389" i="3"/>
  <c r="V381" i="3"/>
  <c r="V373" i="3"/>
  <c r="V365" i="3"/>
  <c r="V357" i="3"/>
  <c r="V349" i="3"/>
  <c r="V341" i="3"/>
  <c r="V333" i="3"/>
  <c r="V325" i="3"/>
  <c r="V301" i="3"/>
  <c r="V293" i="3"/>
  <c r="V285" i="3"/>
  <c r="V277" i="3"/>
  <c r="V269" i="3"/>
  <c r="V253" i="3"/>
  <c r="V245" i="3"/>
  <c r="V237" i="3"/>
  <c r="V225" i="3"/>
  <c r="V209" i="3"/>
  <c r="V193" i="3"/>
  <c r="V177" i="3"/>
  <c r="V145" i="3"/>
  <c r="V75" i="3"/>
  <c r="V43" i="3"/>
  <c r="V11" i="3"/>
  <c r="V164" i="3"/>
  <c r="V132" i="3"/>
  <c r="V98" i="3"/>
  <c r="V82" i="3"/>
  <c r="V18" i="3"/>
  <c r="V29" i="3"/>
  <c r="V231" i="3"/>
  <c r="V223" i="3"/>
  <c r="V215" i="3"/>
  <c r="V207" i="3"/>
  <c r="V199" i="3"/>
  <c r="V191" i="3"/>
  <c r="V183" i="3"/>
  <c r="V173" i="3"/>
  <c r="V157" i="3"/>
  <c r="V87" i="3"/>
  <c r="V71" i="3"/>
  <c r="V23" i="3"/>
  <c r="V7" i="3"/>
  <c r="V170" i="3"/>
  <c r="V162" i="3"/>
  <c r="V154" i="3"/>
  <c r="V146" i="3"/>
  <c r="V138" i="3"/>
  <c r="V130" i="3"/>
  <c r="V122" i="3"/>
  <c r="V112" i="3"/>
  <c r="V104" i="3"/>
  <c r="V96" i="3"/>
  <c r="V72" i="3"/>
  <c r="V56" i="3"/>
  <c r="V48" i="3"/>
  <c r="V40" i="3"/>
  <c r="V32" i="3"/>
  <c r="V24" i="3"/>
  <c r="V16" i="3"/>
  <c r="V8" i="3"/>
  <c r="V278" i="3"/>
  <c r="V254" i="3"/>
  <c r="V466" i="3"/>
  <c r="V458" i="3"/>
  <c r="V450" i="3"/>
  <c r="V442" i="3"/>
  <c r="V435" i="3"/>
  <c r="V422" i="3"/>
  <c r="V406" i="3"/>
  <c r="V390" i="3"/>
  <c r="V374" i="3"/>
  <c r="V358" i="3"/>
  <c r="V342" i="3"/>
  <c r="V322" i="3"/>
  <c r="V270" i="3"/>
  <c r="V210" i="3"/>
  <c r="V194" i="3"/>
  <c r="V155" i="3"/>
  <c r="V123" i="3"/>
  <c r="V105" i="3"/>
  <c r="V21" i="3"/>
  <c r="V468" i="3"/>
  <c r="V460" i="3"/>
  <c r="V452" i="3"/>
  <c r="V444" i="3"/>
  <c r="V436" i="3"/>
  <c r="V426" i="3"/>
  <c r="V410" i="3"/>
  <c r="V394" i="3"/>
  <c r="V378" i="3"/>
  <c r="V362" i="3"/>
  <c r="V346" i="3"/>
  <c r="V326" i="3"/>
  <c r="V306" i="3"/>
  <c r="V250" i="3"/>
  <c r="V234" i="3"/>
  <c r="V214" i="3"/>
  <c r="V198" i="3"/>
  <c r="V163" i="3"/>
  <c r="V113" i="3"/>
  <c r="V85" i="3"/>
  <c r="AQ435" i="3"/>
  <c r="AD428" i="3"/>
  <c r="AD401" i="3"/>
  <c r="AD369" i="3"/>
  <c r="AD330" i="3"/>
  <c r="AD293" i="3"/>
  <c r="AD269" i="3"/>
  <c r="AD236" i="3"/>
  <c r="AD211" i="3"/>
  <c r="AD389" i="3"/>
  <c r="AD373" i="3"/>
  <c r="AD323" i="3"/>
  <c r="AD294" i="3"/>
  <c r="AD271" i="3"/>
  <c r="AD237" i="3"/>
  <c r="AD214" i="3"/>
  <c r="AD187" i="3"/>
  <c r="AD173" i="3"/>
  <c r="AD148" i="3"/>
  <c r="AD132" i="3"/>
  <c r="AD88" i="3"/>
  <c r="AD81" i="3"/>
  <c r="AD19" i="3"/>
  <c r="AD425" i="3"/>
  <c r="AD404" i="3"/>
  <c r="AD386" i="3"/>
  <c r="AD370" i="3"/>
  <c r="AD322" i="3"/>
  <c r="AD301" i="3"/>
  <c r="AD264" i="3"/>
  <c r="AD177" i="3"/>
  <c r="AD15" i="3"/>
  <c r="AD152" i="3"/>
  <c r="AD117" i="3"/>
  <c r="AD98" i="3"/>
  <c r="AD82" i="3"/>
  <c r="AD66" i="3"/>
  <c r="AD50" i="3"/>
  <c r="AD7" i="3"/>
  <c r="AD207" i="3"/>
  <c r="AD143" i="3"/>
  <c r="AD77" i="3"/>
  <c r="AD54" i="3"/>
  <c r="AD43" i="3"/>
  <c r="AD36" i="3"/>
  <c r="AD27" i="3"/>
  <c r="AD20" i="3"/>
  <c r="AD390" i="3"/>
  <c r="AD174" i="3"/>
  <c r="AD419" i="3"/>
  <c r="AD63" i="3"/>
  <c r="AD169" i="3"/>
  <c r="AD252" i="3"/>
  <c r="AD413" i="3"/>
  <c r="AD206" i="3"/>
  <c r="AD217" i="3"/>
  <c r="AD150" i="3"/>
  <c r="AD340" i="3"/>
  <c r="AD339" i="3"/>
  <c r="AD230" i="3"/>
  <c r="AD116" i="3"/>
  <c r="AD434" i="3"/>
  <c r="AD356" i="3"/>
  <c r="AD234" i="3"/>
  <c r="AD168" i="3"/>
  <c r="AD30" i="3"/>
  <c r="AD120" i="3"/>
  <c r="AD80" i="3"/>
  <c r="AD23" i="3"/>
  <c r="AD84" i="3"/>
  <c r="AD85" i="3"/>
  <c r="AD381" i="3"/>
  <c r="AD259" i="3"/>
  <c r="AD131" i="3"/>
  <c r="AD433" i="3"/>
  <c r="AD342" i="3"/>
  <c r="AD276" i="3"/>
  <c r="AD201" i="3"/>
  <c r="AD60" i="3"/>
  <c r="AD364" i="3"/>
  <c r="AD78" i="3"/>
  <c r="AD337" i="3"/>
  <c r="AD238" i="3"/>
  <c r="AD113" i="3"/>
  <c r="AD410" i="3"/>
  <c r="AD349" i="3"/>
  <c r="AD290" i="3"/>
  <c r="AD227" i="3"/>
  <c r="AD163" i="3"/>
  <c r="AD99" i="3"/>
  <c r="AD392" i="3"/>
  <c r="AD355" i="3"/>
  <c r="AD303" i="3"/>
  <c r="AD272" i="3"/>
  <c r="AD254" i="3"/>
  <c r="AD222" i="3"/>
  <c r="AD190" i="3"/>
  <c r="AD40" i="3"/>
  <c r="AD406" i="3"/>
  <c r="AD362" i="3"/>
  <c r="AD305" i="3"/>
  <c r="AD243" i="3"/>
  <c r="AD407" i="3"/>
  <c r="AD343" i="3"/>
  <c r="AD325" i="3"/>
  <c r="AD304" i="3"/>
  <c r="AD262" i="3"/>
  <c r="AD212" i="3"/>
  <c r="AD189" i="3"/>
  <c r="AD164" i="3"/>
  <c r="AD123" i="3"/>
  <c r="AD100" i="3"/>
  <c r="AD17" i="3"/>
  <c r="AD402" i="3"/>
  <c r="AD372" i="3"/>
  <c r="AD79" i="3"/>
  <c r="AD144" i="3"/>
  <c r="AD109" i="3"/>
  <c r="AD87" i="3"/>
  <c r="AD25" i="3"/>
  <c r="AD191" i="3"/>
  <c r="AD86" i="3"/>
  <c r="AD68" i="3"/>
  <c r="AD6" i="3"/>
  <c r="AD57" i="3"/>
  <c r="AD149" i="3"/>
  <c r="AD209" i="3"/>
  <c r="AD336" i="3"/>
  <c r="AD105" i="3"/>
  <c r="AD221" i="3"/>
  <c r="AD327" i="3"/>
  <c r="AD258" i="3"/>
  <c r="AD67" i="3"/>
  <c r="AD224" i="3"/>
  <c r="AD360" i="3"/>
  <c r="AD35" i="3"/>
  <c r="AD319" i="3"/>
  <c r="AD326" i="3"/>
  <c r="AD240" i="3"/>
  <c r="AD353" i="3"/>
  <c r="AD426" i="3"/>
  <c r="AD156" i="3"/>
  <c r="AD256" i="3"/>
  <c r="AD312" i="3"/>
  <c r="AD244" i="3"/>
  <c r="AD377" i="3"/>
  <c r="AD42" i="3"/>
  <c r="AD184" i="3"/>
  <c r="AD306" i="3"/>
  <c r="AD328" i="3"/>
  <c r="AD21" i="3"/>
  <c r="AD5" i="3"/>
  <c r="AD192" i="3"/>
  <c r="AD133" i="3"/>
  <c r="AD11" i="3"/>
  <c r="AD318" i="3"/>
  <c r="AD32" i="3"/>
  <c r="M404" i="3"/>
  <c r="M400" i="3"/>
  <c r="M237" i="3"/>
  <c r="M396" i="3"/>
  <c r="M328" i="3"/>
  <c r="M372" i="3"/>
  <c r="M31" i="3"/>
  <c r="M406" i="3"/>
  <c r="M390" i="3"/>
  <c r="M352" i="3"/>
  <c r="M358" i="3"/>
  <c r="M326" i="3"/>
  <c r="M370" i="3"/>
  <c r="M354" i="3"/>
  <c r="M388" i="3"/>
  <c r="M376" i="3"/>
  <c r="M368" i="3"/>
  <c r="M350" i="3"/>
  <c r="M378" i="3"/>
  <c r="M366" i="3"/>
  <c r="M183" i="3"/>
  <c r="M122" i="3"/>
  <c r="M106" i="3"/>
  <c r="M90" i="3"/>
  <c r="M70" i="3"/>
  <c r="M67" i="3"/>
  <c r="Z371" i="3"/>
  <c r="M272" i="3"/>
  <c r="M330" i="3"/>
  <c r="M215" i="3"/>
  <c r="M340" i="3"/>
  <c r="M297" i="3"/>
  <c r="M303" i="3"/>
  <c r="M168" i="3"/>
  <c r="M434" i="3"/>
  <c r="AK258" i="3"/>
  <c r="AK315" i="3"/>
  <c r="AK58" i="3"/>
  <c r="AK386" i="3"/>
  <c r="AK92" i="3"/>
  <c r="AK28" i="3"/>
  <c r="AK41" i="3"/>
  <c r="AK178" i="3"/>
  <c r="AK242" i="3"/>
  <c r="AK51" i="3"/>
  <c r="AK171" i="3"/>
  <c r="AK299" i="3"/>
  <c r="AK363" i="3"/>
  <c r="AK427" i="3"/>
  <c r="AK97" i="3"/>
  <c r="AK417" i="3"/>
  <c r="AK172" i="3"/>
  <c r="AK108" i="3"/>
  <c r="AK29" i="3"/>
  <c r="AK421" i="3"/>
  <c r="AK57" i="3"/>
  <c r="AK122" i="3"/>
  <c r="AK154" i="3"/>
  <c r="AK186" i="3"/>
  <c r="AK218" i="3"/>
  <c r="AK282" i="3"/>
  <c r="AK314" i="3"/>
  <c r="AK11" i="3"/>
  <c r="AK99" i="3"/>
  <c r="AK131" i="3"/>
  <c r="AK163" i="3"/>
  <c r="AK195" i="3"/>
  <c r="AK291" i="3"/>
  <c r="AK355" i="3"/>
  <c r="AK387" i="3"/>
  <c r="AK419" i="3"/>
  <c r="AK129" i="3"/>
  <c r="AK241" i="3"/>
  <c r="AK305" i="3"/>
  <c r="AK369" i="3"/>
  <c r="AK433" i="3"/>
  <c r="AK132" i="3"/>
  <c r="AK100" i="3"/>
  <c r="AK13" i="3"/>
  <c r="AK165" i="3"/>
  <c r="AK260" i="3"/>
  <c r="AK73" i="3"/>
  <c r="AK201" i="3"/>
  <c r="AK277" i="3"/>
  <c r="AK341" i="3"/>
  <c r="AK405" i="3"/>
  <c r="AK33" i="3"/>
  <c r="AK62" i="3"/>
  <c r="AK94" i="3"/>
  <c r="AK110" i="3"/>
  <c r="AK126" i="3"/>
  <c r="AK158" i="3"/>
  <c r="AK174" i="3"/>
  <c r="AK190" i="3"/>
  <c r="AK238" i="3"/>
  <c r="AK334" i="3"/>
  <c r="AK430" i="3"/>
  <c r="AK40" i="3"/>
  <c r="AK47" i="3"/>
  <c r="AK15" i="3"/>
  <c r="AK50" i="3"/>
  <c r="AK103" i="3"/>
  <c r="AK119" i="3"/>
  <c r="AK135" i="3"/>
  <c r="AK151" i="3"/>
  <c r="AK167" i="3"/>
  <c r="AK199" i="3"/>
  <c r="AK247" i="3"/>
  <c r="AK263" i="3"/>
  <c r="AK279" i="3"/>
  <c r="AK311" i="3"/>
  <c r="AK359" i="3"/>
  <c r="AK375" i="3"/>
  <c r="AK391" i="3"/>
  <c r="AK407" i="3"/>
  <c r="AK423" i="3"/>
  <c r="AK30" i="3"/>
  <c r="AK109" i="3"/>
  <c r="AK232" i="3"/>
  <c r="AK264" i="3"/>
  <c r="AK296" i="3"/>
  <c r="AK81" i="3"/>
  <c r="AK145" i="3"/>
  <c r="AK209" i="3"/>
  <c r="AK249" i="3"/>
  <c r="AK377" i="3"/>
  <c r="AK409" i="3"/>
  <c r="AK192" i="3"/>
  <c r="AK176" i="3"/>
  <c r="AK144" i="3"/>
  <c r="AK128" i="3"/>
  <c r="AK112" i="3"/>
  <c r="AK96" i="3"/>
  <c r="AK80" i="3"/>
  <c r="AK64" i="3"/>
  <c r="AK37" i="3"/>
  <c r="AK46" i="3"/>
  <c r="AK117" i="3"/>
  <c r="AK181" i="3"/>
  <c r="AK236" i="3"/>
  <c r="AK268" i="3"/>
  <c r="AK316" i="3"/>
  <c r="AK121" i="3"/>
  <c r="AK269" i="3"/>
  <c r="AK333" i="3"/>
  <c r="AK365" i="3"/>
  <c r="AK397" i="3"/>
  <c r="Z339" i="3"/>
  <c r="Z421" i="3"/>
  <c r="Z258" i="3"/>
  <c r="Z130" i="3"/>
  <c r="Z27" i="3"/>
  <c r="Z377" i="3"/>
  <c r="Z345" i="3"/>
  <c r="Z313" i="3"/>
  <c r="Z281" i="3"/>
  <c r="Z176" i="3"/>
  <c r="Z74" i="3"/>
  <c r="Z409" i="3"/>
  <c r="Z202" i="3"/>
  <c r="Z80" i="3"/>
  <c r="Z254" i="3"/>
  <c r="Z190" i="3"/>
  <c r="Z126" i="3"/>
  <c r="Z78" i="3"/>
  <c r="Z23" i="3"/>
  <c r="Z384" i="3"/>
  <c r="Z368" i="3"/>
  <c r="Z352" i="3"/>
  <c r="Z336" i="3"/>
  <c r="Z320" i="3"/>
  <c r="Z304" i="3"/>
  <c r="Z288" i="3"/>
  <c r="Z86" i="3"/>
  <c r="Z253" i="3"/>
  <c r="Z237" i="3"/>
  <c r="Z221" i="3"/>
  <c r="Z205" i="3"/>
  <c r="Z189" i="3"/>
  <c r="Z169" i="3"/>
  <c r="Z137" i="3"/>
  <c r="Z40" i="3"/>
  <c r="Z8" i="3"/>
  <c r="Z343" i="3"/>
  <c r="Z264" i="3"/>
  <c r="Z168" i="3"/>
  <c r="Z323" i="3"/>
  <c r="Z387" i="3"/>
  <c r="Z416" i="3"/>
  <c r="Z408" i="3"/>
  <c r="Z274" i="3"/>
  <c r="Z210" i="3"/>
  <c r="Z98" i="3"/>
  <c r="Z43" i="3"/>
  <c r="Z431" i="3"/>
  <c r="Z415" i="3"/>
  <c r="Z399" i="3"/>
  <c r="Z381" i="3"/>
  <c r="Z365" i="3"/>
  <c r="Z349" i="3"/>
  <c r="Z333" i="3"/>
  <c r="Z317" i="3"/>
  <c r="Z301" i="3"/>
  <c r="Z285" i="3"/>
  <c r="Z256" i="3"/>
  <c r="Z192" i="3"/>
  <c r="Z128" i="3"/>
  <c r="Z428" i="3"/>
  <c r="Z412" i="3"/>
  <c r="Z396" i="3"/>
  <c r="Z218" i="3"/>
  <c r="Z154" i="3"/>
  <c r="Z94" i="3"/>
  <c r="Z51" i="3"/>
  <c r="Z262" i="3"/>
  <c r="Z230" i="3"/>
  <c r="Z198" i="3"/>
  <c r="Z166" i="3"/>
  <c r="Z134" i="3"/>
  <c r="Z107" i="3"/>
  <c r="Z82" i="3"/>
  <c r="Z65" i="3"/>
  <c r="Z31" i="3"/>
  <c r="Z394" i="3"/>
  <c r="Z386" i="3"/>
  <c r="Z378" i="3"/>
  <c r="Z362" i="3"/>
  <c r="Z354" i="3"/>
  <c r="Z346" i="3"/>
  <c r="Z330" i="3"/>
  <c r="Z322" i="3"/>
  <c r="Z314" i="3"/>
  <c r="Z298" i="3"/>
  <c r="Z290" i="3"/>
  <c r="Z282" i="3"/>
  <c r="Z236" i="3"/>
  <c r="Z172" i="3"/>
  <c r="Z115" i="3"/>
  <c r="Z90" i="3"/>
  <c r="Z67" i="3"/>
  <c r="Z271" i="3"/>
  <c r="Z263" i="3"/>
  <c r="Z255" i="3"/>
  <c r="Z247" i="3"/>
  <c r="Z239" i="3"/>
  <c r="Z231" i="3"/>
  <c r="Z223" i="3"/>
  <c r="Z215" i="3"/>
  <c r="Z207" i="3"/>
  <c r="Z199" i="3"/>
  <c r="Z191" i="3"/>
  <c r="Z183" i="3"/>
  <c r="Z173" i="3"/>
  <c r="Z157" i="3"/>
  <c r="Z141" i="3"/>
  <c r="Z125" i="3"/>
  <c r="Z100" i="3"/>
  <c r="Z68" i="3"/>
  <c r="Z53" i="3"/>
  <c r="Z21" i="3"/>
  <c r="Z335" i="3"/>
  <c r="Z152" i="3"/>
  <c r="Z375" i="3"/>
  <c r="Z200" i="3"/>
  <c r="Z424" i="3"/>
  <c r="Z414" i="3"/>
  <c r="Z175" i="3"/>
  <c r="Z167" i="3"/>
  <c r="Z159" i="3"/>
  <c r="Z151" i="3"/>
  <c r="Z143" i="3"/>
  <c r="Z135" i="3"/>
  <c r="Z127" i="3"/>
  <c r="Z119" i="3"/>
  <c r="Z103" i="3"/>
  <c r="Z87" i="3"/>
  <c r="Z55" i="3"/>
  <c r="Z58" i="3"/>
  <c r="Z41" i="3"/>
  <c r="Z25" i="3"/>
  <c r="Z9" i="3"/>
  <c r="Z46" i="3"/>
  <c r="Z38" i="3"/>
  <c r="Z30" i="3"/>
  <c r="Z22" i="3"/>
  <c r="Z14" i="3"/>
  <c r="Z6" i="3"/>
  <c r="Z367" i="3"/>
  <c r="Z216" i="3"/>
  <c r="Z327" i="3"/>
  <c r="Z391" i="3"/>
  <c r="Z113" i="3"/>
  <c r="Z120" i="3"/>
  <c r="Z351" i="3"/>
  <c r="M54" i="3"/>
  <c r="M76" i="3"/>
  <c r="M320" i="3"/>
  <c r="M58" i="3"/>
  <c r="M71" i="3"/>
  <c r="M286" i="3"/>
  <c r="M318" i="3"/>
  <c r="M198" i="3"/>
  <c r="M280" i="3"/>
  <c r="M188" i="3"/>
  <c r="M239" i="3"/>
  <c r="AK235" i="3"/>
  <c r="AK278" i="3"/>
  <c r="AK217" i="3"/>
  <c r="AK226" i="3"/>
  <c r="AK61" i="3"/>
  <c r="AK257" i="3"/>
  <c r="AK60" i="3"/>
  <c r="AK389" i="3"/>
  <c r="Z105" i="3"/>
  <c r="Z337" i="3"/>
  <c r="Z433" i="3"/>
  <c r="Z238" i="3"/>
  <c r="Z7" i="3"/>
  <c r="Z332" i="3"/>
  <c r="Z118" i="3"/>
  <c r="Z233" i="3"/>
  <c r="Z161" i="3"/>
  <c r="Z32" i="3"/>
  <c r="Z248" i="3"/>
  <c r="AK281" i="3"/>
  <c r="AK290" i="3"/>
  <c r="Z185" i="3"/>
  <c r="Z380" i="3"/>
  <c r="Z434" i="3"/>
  <c r="AK411" i="3"/>
  <c r="AK124" i="3"/>
  <c r="AK261" i="3"/>
  <c r="Z226" i="3"/>
  <c r="Z144" i="3"/>
  <c r="Z70" i="3"/>
  <c r="Z284" i="3"/>
  <c r="Z217" i="3"/>
  <c r="AK206" i="3"/>
  <c r="Z316" i="3"/>
  <c r="Z174" i="3"/>
  <c r="Z305" i="3"/>
  <c r="Z29" i="3"/>
  <c r="AD260" i="3"/>
  <c r="AD228" i="3"/>
  <c r="AD220" i="3"/>
  <c r="AD180" i="3"/>
  <c r="AD311" i="3"/>
  <c r="AD279" i="3"/>
  <c r="AD199" i="3"/>
  <c r="AD55" i="3"/>
  <c r="AD39" i="3"/>
  <c r="AD166" i="3"/>
  <c r="AD158" i="3"/>
  <c r="AD118" i="3"/>
  <c r="AD110" i="3"/>
  <c r="AD321" i="3"/>
  <c r="AD241" i="3"/>
  <c r="AD129" i="3"/>
  <c r="AD49" i="3"/>
  <c r="AD41" i="3"/>
  <c r="AQ7" i="3"/>
  <c r="AQ67" i="3"/>
  <c r="AQ63" i="3"/>
  <c r="AQ40" i="3"/>
  <c r="AQ96" i="3"/>
  <c r="AQ95" i="3"/>
  <c r="AQ75" i="3"/>
  <c r="AQ138" i="3"/>
  <c r="AQ160" i="3"/>
  <c r="AQ168" i="3"/>
  <c r="AQ176" i="3"/>
  <c r="AQ181" i="3"/>
  <c r="AQ189" i="3"/>
  <c r="AQ214" i="3"/>
  <c r="AQ223" i="3"/>
  <c r="AQ264" i="3"/>
  <c r="AQ304" i="3"/>
  <c r="AQ309" i="3"/>
  <c r="AQ317" i="3"/>
  <c r="AQ242" i="3"/>
  <c r="AQ320" i="3"/>
  <c r="AQ284" i="3"/>
  <c r="AQ373" i="3"/>
  <c r="AQ377" i="3"/>
  <c r="AQ385" i="3"/>
  <c r="AQ335" i="3"/>
  <c r="AQ253" i="3"/>
  <c r="AQ352" i="3"/>
  <c r="AQ340" i="3"/>
  <c r="AQ254" i="3"/>
  <c r="AQ343" i="3"/>
  <c r="AQ424" i="3"/>
  <c r="AQ418" i="3"/>
  <c r="AQ410" i="3"/>
  <c r="AQ402" i="3"/>
  <c r="AQ394" i="3"/>
  <c r="AQ332" i="3"/>
  <c r="AQ93" i="3"/>
  <c r="AQ227" i="3"/>
  <c r="AQ90" i="3"/>
  <c r="AQ58" i="3"/>
  <c r="AQ10" i="3"/>
  <c r="AQ162" i="3"/>
  <c r="AQ272" i="3"/>
  <c r="AQ87" i="3"/>
  <c r="AQ6" i="3"/>
  <c r="AQ48" i="3"/>
  <c r="AQ24" i="3"/>
  <c r="AQ404" i="3"/>
  <c r="AQ35" i="3"/>
  <c r="AQ64" i="3"/>
  <c r="AQ9" i="3"/>
  <c r="AQ91" i="3"/>
  <c r="AQ105" i="3"/>
  <c r="AQ98" i="3"/>
  <c r="AQ129" i="3"/>
  <c r="AQ174" i="3"/>
  <c r="AQ158" i="3"/>
  <c r="AQ207" i="3"/>
  <c r="AQ236" i="3"/>
  <c r="AQ314" i="3"/>
  <c r="AQ319" i="3"/>
  <c r="AQ116" i="3"/>
  <c r="AQ195" i="3"/>
  <c r="AQ275" i="3"/>
  <c r="AQ337" i="3"/>
  <c r="AQ355" i="3"/>
  <c r="AQ389" i="3"/>
  <c r="AQ397" i="3"/>
  <c r="AQ405" i="3"/>
  <c r="AQ413" i="3"/>
  <c r="AQ144" i="3"/>
  <c r="AQ97" i="3"/>
  <c r="AQ180" i="3"/>
  <c r="AQ127" i="3"/>
  <c r="AQ107" i="3"/>
  <c r="AQ77" i="3"/>
  <c r="AQ115" i="3"/>
  <c r="AQ94" i="3"/>
  <c r="AQ29" i="3"/>
  <c r="AQ80" i="3"/>
  <c r="AQ59" i="3"/>
  <c r="AQ36" i="3"/>
  <c r="AQ57" i="3"/>
  <c r="AQ51" i="3"/>
  <c r="AQ15" i="3"/>
  <c r="AQ23" i="3"/>
  <c r="AQ18" i="3"/>
  <c r="AQ396" i="3"/>
  <c r="AQ175" i="3"/>
  <c r="AQ196" i="3"/>
  <c r="AQ147" i="3"/>
  <c r="AQ388" i="3"/>
  <c r="AQ44" i="3"/>
  <c r="AQ82" i="3"/>
  <c r="AQ167" i="3"/>
  <c r="AQ229" i="3"/>
  <c r="AQ277" i="3"/>
  <c r="AQ312" i="3"/>
  <c r="AQ71" i="3"/>
  <c r="AQ39" i="3"/>
  <c r="AQ353" i="3"/>
  <c r="AQ395" i="3"/>
  <c r="AQ411" i="3"/>
  <c r="AQ427" i="3"/>
  <c r="AQ341" i="3"/>
  <c r="AQ69" i="3"/>
  <c r="AQ148" i="3"/>
  <c r="AQ182" i="3"/>
  <c r="AQ72" i="3"/>
  <c r="AQ249" i="3"/>
  <c r="AQ391" i="3"/>
  <c r="AQ252" i="3"/>
  <c r="AQ30" i="3"/>
  <c r="AQ120" i="3"/>
  <c r="AQ222" i="3"/>
  <c r="AQ316" i="3"/>
  <c r="AQ246" i="3"/>
  <c r="AQ415" i="3"/>
  <c r="AQ68" i="3"/>
  <c r="AQ299" i="3"/>
  <c r="AQ399" i="3"/>
  <c r="AQ420" i="3"/>
  <c r="AQ287" i="3"/>
  <c r="AQ169" i="3"/>
  <c r="V5" i="3"/>
  <c r="AK440" i="3"/>
  <c r="AK444" i="3"/>
  <c r="AK448" i="3"/>
  <c r="AK456" i="3"/>
  <c r="AK464" i="3"/>
  <c r="AK468" i="3"/>
  <c r="AK472" i="3"/>
  <c r="AK439" i="3"/>
  <c r="AK443" i="3"/>
  <c r="AK447" i="3"/>
  <c r="AK451" i="3"/>
  <c r="AK455" i="3"/>
  <c r="AK459" i="3"/>
  <c r="AK463" i="3"/>
  <c r="AK471" i="3"/>
  <c r="M440" i="3"/>
  <c r="M444" i="3"/>
  <c r="M448" i="3"/>
  <c r="M471" i="3"/>
  <c r="M467" i="3"/>
  <c r="M463" i="3"/>
  <c r="M459" i="3"/>
  <c r="M455" i="3"/>
  <c r="M451" i="3"/>
  <c r="M447" i="3"/>
  <c r="M443" i="3"/>
  <c r="M439" i="3"/>
  <c r="M468" i="3"/>
  <c r="M460" i="3"/>
  <c r="AD459" i="3"/>
  <c r="AD451" i="3"/>
  <c r="AD461" i="3"/>
  <c r="M464" i="3"/>
  <c r="M452" i="3"/>
  <c r="M436" i="3"/>
  <c r="AD473" i="3"/>
  <c r="AD471" i="3"/>
  <c r="AD469" i="3"/>
  <c r="AD467" i="3"/>
  <c r="AD465" i="3"/>
  <c r="AD457" i="3"/>
  <c r="AD453" i="3"/>
  <c r="AD447" i="3"/>
  <c r="AD445" i="3"/>
  <c r="AD443" i="3"/>
  <c r="AD441" i="3"/>
  <c r="AD439" i="3"/>
  <c r="AD437" i="3"/>
  <c r="V465" i="3"/>
  <c r="V339" i="3"/>
  <c r="V319" i="3"/>
  <c r="V311" i="3"/>
  <c r="V287" i="3"/>
  <c r="V259" i="3"/>
  <c r="V247" i="3"/>
  <c r="V243" i="3"/>
  <c r="V298" i="3"/>
  <c r="V282" i="3"/>
  <c r="V274" i="3"/>
  <c r="V246" i="3"/>
  <c r="V230" i="3"/>
  <c r="V218" i="3"/>
  <c r="V190" i="3"/>
  <c r="V178" i="3"/>
  <c r="V171" i="3"/>
  <c r="V167" i="3"/>
  <c r="V131" i="3"/>
  <c r="V127" i="3"/>
  <c r="V115" i="3"/>
  <c r="V111" i="3"/>
  <c r="V107" i="3"/>
  <c r="V103" i="3"/>
  <c r="V99" i="3"/>
  <c r="V89" i="3"/>
  <c r="V77" i="3"/>
  <c r="V69" i="3"/>
  <c r="V65" i="3"/>
  <c r="V61" i="3"/>
  <c r="V53" i="3"/>
  <c r="V49" i="3"/>
  <c r="V41" i="3"/>
  <c r="V37" i="3"/>
  <c r="V160" i="3"/>
  <c r="V156" i="3"/>
  <c r="V148" i="3"/>
  <c r="V144" i="3"/>
  <c r="V140" i="3"/>
  <c r="V128" i="3"/>
  <c r="V116" i="3"/>
  <c r="V110" i="3"/>
  <c r="V94" i="3"/>
  <c r="V66" i="3"/>
  <c r="V50" i="3"/>
  <c r="V34" i="3"/>
  <c r="AQ442" i="3"/>
  <c r="AQ446" i="3"/>
  <c r="AQ454" i="3"/>
  <c r="AQ458" i="3"/>
  <c r="AQ462" i="3"/>
  <c r="AQ466" i="3"/>
  <c r="AQ447" i="3"/>
  <c r="AQ463" i="3"/>
  <c r="AQ471" i="3"/>
  <c r="AQ465" i="3"/>
  <c r="AQ449" i="3"/>
  <c r="V57" i="3"/>
  <c r="V260" i="3"/>
  <c r="V25" i="3"/>
  <c r="V151" i="3"/>
  <c r="V228" i="3"/>
  <c r="V276" i="3"/>
  <c r="V324" i="3"/>
  <c r="V356" i="3"/>
  <c r="V404" i="3"/>
  <c r="V437" i="3"/>
  <c r="V453" i="3"/>
  <c r="V469" i="3"/>
  <c r="V423" i="3"/>
  <c r="V407" i="3"/>
  <c r="V391" i="3"/>
  <c r="V375" i="3"/>
  <c r="V359" i="3"/>
  <c r="V343" i="3"/>
  <c r="V327" i="3"/>
  <c r="V295" i="3"/>
  <c r="V279" i="3"/>
  <c r="V263" i="3"/>
  <c r="V229" i="3"/>
  <c r="V197" i="3"/>
  <c r="V153" i="3"/>
  <c r="V83" i="3"/>
  <c r="V19" i="3"/>
  <c r="V9" i="3"/>
  <c r="V73" i="3"/>
  <c r="V135" i="3"/>
  <c r="V188" i="3"/>
  <c r="V220" i="3"/>
  <c r="V284" i="3"/>
  <c r="V332" i="3"/>
  <c r="V364" i="3"/>
  <c r="V396" i="3"/>
  <c r="V428" i="3"/>
  <c r="V449" i="3"/>
  <c r="V427" i="3"/>
  <c r="V411" i="3"/>
  <c r="V395" i="3"/>
  <c r="V379" i="3"/>
  <c r="V363" i="3"/>
  <c r="V347" i="3"/>
  <c r="V331" i="3"/>
  <c r="V315" i="3"/>
  <c r="V299" i="3"/>
  <c r="V283" i="3"/>
  <c r="V267" i="3"/>
  <c r="V251" i="3"/>
  <c r="V235" i="3"/>
  <c r="V205" i="3"/>
  <c r="V169" i="3"/>
  <c r="V35" i="3"/>
  <c r="V78" i="3"/>
  <c r="V62" i="3"/>
  <c r="V46" i="3"/>
  <c r="V30" i="3"/>
  <c r="V14" i="3"/>
  <c r="V310" i="3"/>
  <c r="V33" i="3"/>
  <c r="V93" i="3"/>
  <c r="V159" i="3"/>
  <c r="V184" i="3"/>
  <c r="V200" i="3"/>
  <c r="V216" i="3"/>
  <c r="V248" i="3"/>
  <c r="V280" i="3"/>
  <c r="V296" i="3"/>
  <c r="V312" i="3"/>
  <c r="V328" i="3"/>
  <c r="V344" i="3"/>
  <c r="V360" i="3"/>
  <c r="V376" i="3"/>
  <c r="V392" i="3"/>
  <c r="V408" i="3"/>
  <c r="V424" i="3"/>
  <c r="V439" i="3"/>
  <c r="V447" i="3"/>
  <c r="V455" i="3"/>
  <c r="V463" i="3"/>
  <c r="V471" i="3"/>
  <c r="V425" i="3"/>
  <c r="V417" i="3"/>
  <c r="V409" i="3"/>
  <c r="V401" i="3"/>
  <c r="V393" i="3"/>
  <c r="V385" i="3"/>
  <c r="V377" i="3"/>
  <c r="V369" i="3"/>
  <c r="V361" i="3"/>
  <c r="V353" i="3"/>
  <c r="V345" i="3"/>
  <c r="V329" i="3"/>
  <c r="V321" i="3"/>
  <c r="V313" i="3"/>
  <c r="V305" i="3"/>
  <c r="V297" i="3"/>
  <c r="V289" i="3"/>
  <c r="V281" i="3"/>
  <c r="V273" i="3"/>
  <c r="V265" i="3"/>
  <c r="V257" i="3"/>
  <c r="V241" i="3"/>
  <c r="V233" i="3"/>
  <c r="V217" i="3"/>
  <c r="V185" i="3"/>
  <c r="V161" i="3"/>
  <c r="V95" i="3"/>
  <c r="V59" i="3"/>
  <c r="V27" i="3"/>
  <c r="V172" i="3"/>
  <c r="V124" i="3"/>
  <c r="V106" i="3"/>
  <c r="V90" i="3"/>
  <c r="V74" i="3"/>
  <c r="V58" i="3"/>
  <c r="V42" i="3"/>
  <c r="V26" i="3"/>
  <c r="V10" i="3"/>
  <c r="V262" i="3"/>
  <c r="V286" i="3"/>
  <c r="V227" i="3"/>
  <c r="V219" i="3"/>
  <c r="V211" i="3"/>
  <c r="V203" i="3"/>
  <c r="V195" i="3"/>
  <c r="V187" i="3"/>
  <c r="V179" i="3"/>
  <c r="V165" i="3"/>
  <c r="V149" i="3"/>
  <c r="V133" i="3"/>
  <c r="V117" i="3"/>
  <c r="V79" i="3"/>
  <c r="V63" i="3"/>
  <c r="V31" i="3"/>
  <c r="V15" i="3"/>
  <c r="V174" i="3"/>
  <c r="V158" i="3"/>
  <c r="V150" i="3"/>
  <c r="V142" i="3"/>
  <c r="V134" i="3"/>
  <c r="V108" i="3"/>
  <c r="V92" i="3"/>
  <c r="V84" i="3"/>
  <c r="V76" i="3"/>
  <c r="V68" i="3"/>
  <c r="V52" i="3"/>
  <c r="V44" i="3"/>
  <c r="V36" i="3"/>
  <c r="V28" i="3"/>
  <c r="V20" i="3"/>
  <c r="V12" i="3"/>
  <c r="V334" i="3"/>
  <c r="V302" i="3"/>
  <c r="V222" i="3"/>
  <c r="V294" i="3"/>
  <c r="V470" i="3"/>
  <c r="V462" i="3"/>
  <c r="V446" i="3"/>
  <c r="V438" i="3"/>
  <c r="V430" i="3"/>
  <c r="V414" i="3"/>
  <c r="V398" i="3"/>
  <c r="V382" i="3"/>
  <c r="V366" i="3"/>
  <c r="V350" i="3"/>
  <c r="V330" i="3"/>
  <c r="V314" i="3"/>
  <c r="V258" i="3"/>
  <c r="V238" i="3"/>
  <c r="V202" i="3"/>
  <c r="V139" i="3"/>
  <c r="V114" i="3"/>
  <c r="V45" i="3"/>
  <c r="V472" i="3"/>
  <c r="V464" i="3"/>
  <c r="V456" i="3"/>
  <c r="V448" i="3"/>
  <c r="V440" i="3"/>
  <c r="V434" i="3"/>
  <c r="V418" i="3"/>
  <c r="V402" i="3"/>
  <c r="V386" i="3"/>
  <c r="V370" i="3"/>
  <c r="V354" i="3"/>
  <c r="V338" i="3"/>
  <c r="V318" i="3"/>
  <c r="V290" i="3"/>
  <c r="V266" i="3"/>
  <c r="V242" i="3"/>
  <c r="V226" i="3"/>
  <c r="V206" i="3"/>
  <c r="V186" i="3"/>
  <c r="V147" i="3"/>
  <c r="V97" i="3"/>
  <c r="V13" i="3"/>
  <c r="V91" i="3"/>
  <c r="AD435" i="3"/>
  <c r="AQ453" i="3"/>
  <c r="AQ437" i="3"/>
  <c r="AB300" i="1"/>
  <c r="AB300" i="3" s="1"/>
  <c r="AB308" i="1"/>
  <c r="AB308" i="3" s="1"/>
  <c r="E300" i="1"/>
  <c r="E308" i="1"/>
  <c r="E308" i="3" s="1"/>
  <c r="AE308" i="1"/>
  <c r="AE308" i="3" s="1"/>
  <c r="AE300" i="1"/>
  <c r="AE300" i="3" s="1"/>
  <c r="AF300" i="1"/>
  <c r="AF300" i="3" s="1"/>
  <c r="AF308" i="1"/>
  <c r="AF308" i="3" s="1"/>
  <c r="AA308" i="1"/>
  <c r="AA308" i="3" s="1"/>
  <c r="AA300" i="1"/>
  <c r="AA300" i="3" s="1"/>
  <c r="AE1" i="1"/>
  <c r="AE501" i="1"/>
  <c r="AR300" i="1"/>
  <c r="AR300" i="3" s="1"/>
  <c r="AR308" i="1"/>
  <c r="AR308" i="3" s="1"/>
  <c r="AS308" i="1"/>
  <c r="AS308" i="3" s="1"/>
  <c r="AS300" i="1"/>
  <c r="AS300" i="3" s="1"/>
  <c r="AA1" i="1"/>
  <c r="AA501" i="1"/>
  <c r="E1" i="1"/>
  <c r="E501" i="1"/>
  <c r="F300" i="1"/>
  <c r="F300" i="3" s="1"/>
  <c r="F308" i="1"/>
  <c r="F308" i="3" s="1"/>
  <c r="I300" i="1"/>
  <c r="I300" i="3" s="1"/>
  <c r="I308" i="1"/>
  <c r="I308" i="3" s="1"/>
  <c r="AQ308" i="1"/>
  <c r="AQ300" i="1"/>
  <c r="J300" i="1"/>
  <c r="J300" i="3" s="1"/>
  <c r="J308" i="1"/>
  <c r="J308" i="3" s="1"/>
  <c r="G300" i="1"/>
  <c r="G300" i="3" s="1"/>
  <c r="G308" i="1"/>
  <c r="G308" i="3" s="1"/>
  <c r="H300" i="1"/>
  <c r="H300" i="3" s="1"/>
  <c r="H308" i="1"/>
  <c r="H308" i="3" s="1"/>
  <c r="AL300" i="1"/>
  <c r="AL300" i="3" s="1"/>
  <c r="AL308" i="1"/>
  <c r="AL308" i="3" s="1"/>
  <c r="AM308" i="1"/>
  <c r="AM308" i="3" s="1"/>
  <c r="AM300" i="1"/>
  <c r="AM300" i="3" s="1"/>
  <c r="AJ300" i="1"/>
  <c r="AJ300" i="3" s="1"/>
  <c r="AJ308" i="1"/>
  <c r="AJ308" i="3" s="1"/>
  <c r="AI308" i="1"/>
  <c r="AI308" i="3" s="1"/>
  <c r="AI300" i="1"/>
  <c r="AI300" i="3" s="1"/>
  <c r="L300" i="1"/>
  <c r="L300" i="3" s="1"/>
  <c r="L308" i="1"/>
  <c r="L308" i="3" s="1"/>
  <c r="G501" i="1"/>
  <c r="W308" i="1"/>
  <c r="W308" i="3" s="1"/>
  <c r="W300" i="1"/>
  <c r="W300" i="3" s="1"/>
  <c r="K300" i="1"/>
  <c r="K300" i="3" s="1"/>
  <c r="K308" i="1"/>
  <c r="K308" i="3" s="1"/>
  <c r="X300" i="1"/>
  <c r="X300" i="3" s="1"/>
  <c r="X308" i="1"/>
  <c r="X308" i="3" s="1"/>
  <c r="AC308" i="1"/>
  <c r="AC308" i="3" s="1"/>
  <c r="AC300" i="1"/>
  <c r="AC300" i="3" s="1"/>
  <c r="AP300" i="1"/>
  <c r="AP300" i="3" s="1"/>
  <c r="AP308" i="1"/>
  <c r="AP308" i="3" s="1"/>
  <c r="AO308" i="1"/>
  <c r="AO308" i="3" s="1"/>
  <c r="AO300" i="1"/>
  <c r="AO300" i="3" s="1"/>
  <c r="T300" i="1"/>
  <c r="T300" i="3" s="1"/>
  <c r="T308" i="1"/>
  <c r="T308" i="3" s="1"/>
  <c r="U308" i="1"/>
  <c r="U308" i="3" s="1"/>
  <c r="U300" i="1"/>
  <c r="U300" i="3" s="1"/>
  <c r="S308" i="1"/>
  <c r="S308" i="3" s="1"/>
  <c r="S300" i="1"/>
  <c r="S300" i="3" s="1"/>
  <c r="M68" i="1"/>
  <c r="M330" i="1"/>
  <c r="M314" i="1"/>
  <c r="M298" i="1"/>
  <c r="M282" i="1"/>
  <c r="M266" i="1"/>
  <c r="M250" i="1"/>
  <c r="M234" i="1"/>
  <c r="M218" i="1"/>
  <c r="M202" i="1"/>
  <c r="M186" i="1"/>
  <c r="M170" i="1"/>
  <c r="M154" i="1"/>
  <c r="M138" i="1"/>
  <c r="M106" i="1"/>
  <c r="M90" i="1"/>
  <c r="M74" i="1"/>
  <c r="M58" i="1"/>
  <c r="M42" i="1"/>
  <c r="M26" i="1"/>
  <c r="M10" i="1"/>
  <c r="M337" i="1"/>
  <c r="M321" i="1"/>
  <c r="M289" i="1"/>
  <c r="M273" i="1"/>
  <c r="M257" i="1"/>
  <c r="M241" i="1"/>
  <c r="M225" i="1"/>
  <c r="M209" i="1"/>
  <c r="M193" i="1"/>
  <c r="M177" i="1"/>
  <c r="M113" i="1"/>
  <c r="M81" i="1"/>
  <c r="M49" i="1"/>
  <c r="M17" i="1"/>
  <c r="M207" i="1"/>
  <c r="M7" i="1"/>
  <c r="M53" i="1"/>
  <c r="M117" i="1"/>
  <c r="M181" i="1"/>
  <c r="M377" i="1"/>
  <c r="AH432" i="1"/>
  <c r="AH432" i="3" s="1"/>
  <c r="AH368" i="1"/>
  <c r="AH368" i="3" s="1"/>
  <c r="AH120" i="1"/>
  <c r="AH120" i="3" s="1"/>
  <c r="AH375" i="1"/>
  <c r="AH375" i="3" s="1"/>
  <c r="AH38" i="1"/>
  <c r="AH38" i="3" s="1"/>
  <c r="AH6" i="1"/>
  <c r="AH6" i="3" s="1"/>
  <c r="AH319" i="1"/>
  <c r="AH319" i="3" s="1"/>
  <c r="AH231" i="1"/>
  <c r="AH231" i="3" s="1"/>
  <c r="AH167" i="1"/>
  <c r="AH167" i="3" s="1"/>
  <c r="AH151" i="1"/>
  <c r="AH151" i="3" s="1"/>
  <c r="AH119" i="1"/>
  <c r="AH119" i="3" s="1"/>
  <c r="AH103" i="1"/>
  <c r="AH103" i="3" s="1"/>
  <c r="AH39" i="1"/>
  <c r="AH39" i="3" s="1"/>
  <c r="AH88" i="1"/>
  <c r="AH88" i="3" s="1"/>
  <c r="AH56" i="1"/>
  <c r="AH56" i="3" s="1"/>
  <c r="AH37" i="1"/>
  <c r="AH37" i="3" s="1"/>
  <c r="AH21" i="1"/>
  <c r="AH21" i="3" s="1"/>
  <c r="AH400" i="1"/>
  <c r="AH400" i="3" s="1"/>
  <c r="AK12" i="1"/>
  <c r="AK340" i="1"/>
  <c r="AK156" i="1"/>
  <c r="AK379" i="1"/>
  <c r="AK35" i="1"/>
  <c r="AK386" i="1"/>
  <c r="AK258" i="1"/>
  <c r="Z16" i="1"/>
  <c r="Z48" i="1"/>
  <c r="Z61" i="1"/>
  <c r="Z108" i="1"/>
  <c r="Z145" i="1"/>
  <c r="Z177" i="1"/>
  <c r="Z193" i="1"/>
  <c r="Z209" i="1"/>
  <c r="Z225" i="1"/>
  <c r="Z241" i="1"/>
  <c r="Z257" i="1"/>
  <c r="Z273" i="1"/>
  <c r="Z97" i="1"/>
  <c r="Z148" i="1"/>
  <c r="Z212" i="1"/>
  <c r="Z276" i="1"/>
  <c r="Z340" i="1"/>
  <c r="Z372" i="1"/>
  <c r="Z39" i="1"/>
  <c r="Z142" i="1"/>
  <c r="Z270" i="1"/>
  <c r="Z234" i="1"/>
  <c r="Z417" i="1"/>
  <c r="Z88" i="1"/>
  <c r="Z208" i="1"/>
  <c r="Z289" i="1"/>
  <c r="Z321" i="1"/>
  <c r="Z353" i="1"/>
  <c r="Z385" i="1"/>
  <c r="Z418" i="1"/>
  <c r="Z162" i="1"/>
  <c r="Z331" i="1"/>
  <c r="Z432" i="1"/>
  <c r="Z232" i="1"/>
  <c r="AN356" i="1"/>
  <c r="AN356" i="3" s="1"/>
  <c r="AN285" i="1"/>
  <c r="AN285" i="3" s="1"/>
  <c r="AN413" i="1"/>
  <c r="AN413" i="3" s="1"/>
  <c r="AN77" i="1"/>
  <c r="AN77" i="3" s="1"/>
  <c r="AN239" i="1"/>
  <c r="AN239" i="3" s="1"/>
  <c r="AN289" i="1"/>
  <c r="AN289" i="3" s="1"/>
  <c r="AN388" i="1"/>
  <c r="AN388" i="3" s="1"/>
  <c r="AN381" i="1"/>
  <c r="AN381" i="3" s="1"/>
  <c r="AN288" i="1"/>
  <c r="AN288" i="3" s="1"/>
  <c r="AN248" i="1"/>
  <c r="AN248" i="3" s="1"/>
  <c r="AN205" i="1"/>
  <c r="AN205" i="3" s="1"/>
  <c r="AN120" i="1"/>
  <c r="AN120" i="3" s="1"/>
  <c r="AN165" i="1"/>
  <c r="AN165" i="3" s="1"/>
  <c r="AN80" i="1"/>
  <c r="AN80" i="3" s="1"/>
  <c r="AN417" i="1"/>
  <c r="AN417" i="3" s="1"/>
  <c r="AN404" i="1"/>
  <c r="AN404" i="3" s="1"/>
  <c r="AN8" i="1"/>
  <c r="AN8" i="3" s="1"/>
  <c r="AN272" i="1"/>
  <c r="AN272" i="3" s="1"/>
  <c r="AN336" i="1"/>
  <c r="AN336" i="3" s="1"/>
  <c r="AN257" i="1"/>
  <c r="AN257" i="3" s="1"/>
  <c r="AN216" i="1"/>
  <c r="AN216" i="3" s="1"/>
  <c r="AN184" i="1"/>
  <c r="AN184" i="3" s="1"/>
  <c r="AN141" i="1"/>
  <c r="AN141" i="3" s="1"/>
  <c r="AN98" i="1"/>
  <c r="AN98" i="3" s="1"/>
  <c r="AN331" i="1"/>
  <c r="AN331" i="3" s="1"/>
  <c r="AN186" i="1"/>
  <c r="AN186" i="3" s="1"/>
  <c r="AN101" i="1"/>
  <c r="AN101" i="3" s="1"/>
  <c r="AN306" i="1"/>
  <c r="AN306" i="3" s="1"/>
  <c r="AN274" i="1"/>
  <c r="AN274" i="3" s="1"/>
  <c r="AN153" i="1"/>
  <c r="AN153" i="3" s="1"/>
  <c r="AN159" i="1"/>
  <c r="AN159" i="3" s="1"/>
  <c r="AN127" i="1"/>
  <c r="AN127" i="3" s="1"/>
  <c r="AN353" i="1"/>
  <c r="AN353" i="3" s="1"/>
  <c r="AN54" i="1"/>
  <c r="AN54" i="3" s="1"/>
  <c r="AN97" i="1"/>
  <c r="AN97" i="3" s="1"/>
  <c r="AN140" i="1"/>
  <c r="AN140" i="3" s="1"/>
  <c r="AN284" i="1"/>
  <c r="AN284" i="3" s="1"/>
  <c r="AN316" i="1"/>
  <c r="AN316" i="3" s="1"/>
  <c r="AN412" i="1"/>
  <c r="AN412" i="3" s="1"/>
  <c r="AN124" i="1"/>
  <c r="AN124" i="3" s="1"/>
  <c r="AN209" i="1"/>
  <c r="AN209" i="3" s="1"/>
  <c r="AN293" i="1"/>
  <c r="AN293" i="3" s="1"/>
  <c r="AN389" i="1"/>
  <c r="AN389" i="3" s="1"/>
  <c r="AN344" i="1"/>
  <c r="AN344" i="3" s="1"/>
  <c r="AN360" i="1"/>
  <c r="AN360" i="3" s="1"/>
  <c r="AN392" i="1"/>
  <c r="AN392" i="3" s="1"/>
  <c r="AN424" i="1"/>
  <c r="AN424" i="3" s="1"/>
  <c r="AN130" i="1"/>
  <c r="AN130" i="3" s="1"/>
  <c r="AN88" i="1"/>
  <c r="AN88" i="3" s="1"/>
  <c r="AN419" i="1"/>
  <c r="AN419" i="3" s="1"/>
  <c r="AN387" i="1"/>
  <c r="AN387" i="3" s="1"/>
  <c r="AN355" i="1"/>
  <c r="AN355" i="3" s="1"/>
  <c r="AN323" i="1"/>
  <c r="AN323" i="3" s="1"/>
  <c r="AN197" i="1"/>
  <c r="AN197" i="3" s="1"/>
  <c r="AN330" i="1"/>
  <c r="AN330" i="3" s="1"/>
  <c r="AN206" i="1"/>
  <c r="AN206" i="3" s="1"/>
  <c r="AN164" i="1"/>
  <c r="AN164" i="3" s="1"/>
  <c r="AN78" i="1"/>
  <c r="AN78" i="3" s="1"/>
  <c r="AN247" i="1"/>
  <c r="AN247" i="3" s="1"/>
  <c r="AN167" i="1"/>
  <c r="AN167" i="3" s="1"/>
  <c r="AN103" i="1"/>
  <c r="AN103" i="3" s="1"/>
  <c r="AN75" i="1"/>
  <c r="AN75" i="3" s="1"/>
  <c r="AN11" i="1"/>
  <c r="AN11" i="3" s="1"/>
  <c r="AN70" i="1"/>
  <c r="AN70" i="3" s="1"/>
  <c r="AN241" i="1"/>
  <c r="AN241" i="3" s="1"/>
  <c r="AN200" i="1"/>
  <c r="AN200" i="3" s="1"/>
  <c r="AN178" i="1"/>
  <c r="AN178" i="3" s="1"/>
  <c r="AN168" i="1"/>
  <c r="AN168" i="3" s="1"/>
  <c r="AN146" i="1"/>
  <c r="AN146" i="3" s="1"/>
  <c r="AN136" i="1"/>
  <c r="AN136" i="3" s="1"/>
  <c r="AN114" i="1"/>
  <c r="AN114" i="3" s="1"/>
  <c r="AN104" i="1"/>
  <c r="AN104" i="3" s="1"/>
  <c r="AN82" i="1"/>
  <c r="AN82" i="3" s="1"/>
  <c r="AN72" i="1"/>
  <c r="AN72" i="3" s="1"/>
  <c r="AN423" i="1"/>
  <c r="AN423" i="3" s="1"/>
  <c r="AN399" i="1"/>
  <c r="AN399" i="3" s="1"/>
  <c r="AN391" i="1"/>
  <c r="AN391" i="3" s="1"/>
  <c r="AN359" i="1"/>
  <c r="AN359" i="3" s="1"/>
  <c r="AN351" i="1"/>
  <c r="AN351" i="3" s="1"/>
  <c r="AN327" i="1"/>
  <c r="AN327" i="3" s="1"/>
  <c r="AN319" i="1"/>
  <c r="AN319" i="3" s="1"/>
  <c r="AN303" i="1"/>
  <c r="AN303" i="3" s="1"/>
  <c r="AN263" i="1"/>
  <c r="AN263" i="3" s="1"/>
  <c r="AN234" i="1"/>
  <c r="AN234" i="3" s="1"/>
  <c r="AN224" i="1"/>
  <c r="AN224" i="3" s="1"/>
  <c r="AN213" i="1"/>
  <c r="AN213" i="3" s="1"/>
  <c r="AN202" i="1"/>
  <c r="AN202" i="3" s="1"/>
  <c r="AN181" i="1"/>
  <c r="AN181" i="3" s="1"/>
  <c r="AN160" i="1"/>
  <c r="AN160" i="3" s="1"/>
  <c r="AN138" i="1"/>
  <c r="AN138" i="3" s="1"/>
  <c r="AN96" i="1"/>
  <c r="AN96" i="3" s="1"/>
  <c r="AN74" i="1"/>
  <c r="AN74" i="3" s="1"/>
  <c r="AN422" i="1"/>
  <c r="AN422" i="3" s="1"/>
  <c r="AN374" i="1"/>
  <c r="AN374" i="3" s="1"/>
  <c r="AN342" i="1"/>
  <c r="AN342" i="3" s="1"/>
  <c r="AN310" i="1"/>
  <c r="AN310" i="3" s="1"/>
  <c r="AN270" i="1"/>
  <c r="AN270" i="3" s="1"/>
  <c r="AN254" i="1"/>
  <c r="AN254" i="3" s="1"/>
  <c r="AN137" i="1"/>
  <c r="AN137" i="3" s="1"/>
  <c r="AN105" i="1"/>
  <c r="AN105" i="3" s="1"/>
  <c r="AN243" i="1"/>
  <c r="AN243" i="3" s="1"/>
  <c r="AN235" i="1"/>
  <c r="AN235" i="3" s="1"/>
  <c r="AN227" i="1"/>
  <c r="AN227" i="3" s="1"/>
  <c r="AN195" i="1"/>
  <c r="AN195" i="3" s="1"/>
  <c r="AN147" i="1"/>
  <c r="AN147" i="3" s="1"/>
  <c r="AN99" i="1"/>
  <c r="AN99" i="3" s="1"/>
  <c r="AN67" i="1"/>
  <c r="AN67" i="3" s="1"/>
  <c r="AN51" i="1"/>
  <c r="AN51" i="3" s="1"/>
  <c r="AN35" i="1"/>
  <c r="AN35" i="3" s="1"/>
  <c r="AN18" i="1"/>
  <c r="AN18" i="3" s="1"/>
  <c r="AN47" i="1"/>
  <c r="AN47" i="3" s="1"/>
  <c r="AN39" i="1"/>
  <c r="AN39" i="3" s="1"/>
  <c r="AN134" i="1"/>
  <c r="AN134" i="3" s="1"/>
  <c r="AN220" i="1"/>
  <c r="AN220" i="3" s="1"/>
  <c r="AN260" i="1"/>
  <c r="AN260" i="3" s="1"/>
  <c r="AN281" i="1"/>
  <c r="AN281" i="3" s="1"/>
  <c r="AN265" i="1"/>
  <c r="AN265" i="3" s="1"/>
  <c r="AN122" i="1"/>
  <c r="AN122" i="3" s="1"/>
  <c r="AN175" i="1"/>
  <c r="AN175" i="3" s="1"/>
  <c r="AN411" i="1"/>
  <c r="AN411" i="3" s="1"/>
  <c r="AK9" i="1"/>
  <c r="AK164" i="1"/>
  <c r="AK228" i="1"/>
  <c r="AK401" i="1"/>
  <c r="AK219" i="1"/>
  <c r="AK305" i="1"/>
  <c r="AK241" i="1"/>
  <c r="AK193" i="1"/>
  <c r="AK276" i="1"/>
  <c r="AK347" i="1"/>
  <c r="AK389" i="1"/>
  <c r="AK290" i="1"/>
  <c r="AK283" i="1"/>
  <c r="AK98" i="1"/>
  <c r="AK261" i="1"/>
  <c r="AK69" i="1"/>
  <c r="AK418" i="1"/>
  <c r="AK188" i="1"/>
  <c r="AK124" i="1"/>
  <c r="AK107" i="1"/>
  <c r="AK235" i="1"/>
  <c r="AK140" i="1"/>
  <c r="AK25" i="1"/>
  <c r="AK68" i="1"/>
  <c r="AK356" i="1"/>
  <c r="AK420" i="1"/>
  <c r="AK78" i="1"/>
  <c r="AK206" i="1"/>
  <c r="AK278" i="1"/>
  <c r="AK302" i="1"/>
  <c r="AK32" i="1"/>
  <c r="AK23" i="1"/>
  <c r="AK271" i="1"/>
  <c r="AK327" i="1"/>
  <c r="AK415" i="1"/>
  <c r="AK281" i="1"/>
  <c r="AK393" i="1"/>
  <c r="AK160" i="1"/>
  <c r="AK153" i="1"/>
  <c r="AK217" i="1"/>
  <c r="AK14" i="1"/>
  <c r="Z410" i="1"/>
  <c r="Z196" i="1"/>
  <c r="Z269" i="1"/>
  <c r="Z178" i="1"/>
  <c r="Z81" i="1"/>
  <c r="Z338" i="1"/>
  <c r="Z306" i="1"/>
  <c r="Z28" i="1"/>
  <c r="Z71" i="1"/>
  <c r="Z427" i="1"/>
  <c r="AQ434" i="1"/>
  <c r="AQ214" i="1"/>
  <c r="AQ233" i="1"/>
  <c r="AQ335" i="1"/>
  <c r="AQ104" i="1"/>
  <c r="AQ158" i="1"/>
  <c r="AQ219" i="1"/>
  <c r="AQ225" i="1"/>
  <c r="AQ236" i="1"/>
  <c r="AQ355" i="1"/>
  <c r="AQ252" i="1"/>
  <c r="AQ429" i="1"/>
  <c r="AQ348" i="1"/>
  <c r="AQ163" i="1"/>
  <c r="AQ154" i="1"/>
  <c r="AQ380" i="1"/>
  <c r="AQ387" i="1"/>
  <c r="AQ395" i="1"/>
  <c r="AQ403" i="1"/>
  <c r="AQ411" i="1"/>
  <c r="AQ428" i="1"/>
  <c r="AQ27" i="1"/>
  <c r="AQ65" i="1"/>
  <c r="AQ32" i="1"/>
  <c r="AQ52" i="1"/>
  <c r="AQ37" i="1"/>
  <c r="AQ58" i="1"/>
  <c r="AQ84" i="1"/>
  <c r="AQ113" i="1"/>
  <c r="AQ61" i="1"/>
  <c r="AQ124" i="1"/>
  <c r="AQ118" i="1"/>
  <c r="AQ268" i="1"/>
  <c r="AQ143" i="1"/>
  <c r="AQ108" i="1"/>
  <c r="AQ149" i="1"/>
  <c r="AQ240" i="1"/>
  <c r="AQ82" i="1"/>
  <c r="AQ68" i="1"/>
  <c r="AQ19" i="1"/>
  <c r="AQ39" i="1"/>
  <c r="AQ209" i="1"/>
  <c r="AQ131" i="1"/>
  <c r="AQ175" i="1"/>
  <c r="AQ350" i="1"/>
  <c r="AQ430" i="1"/>
  <c r="AQ384" i="1"/>
  <c r="AQ182" i="1"/>
  <c r="AQ283" i="1"/>
  <c r="AQ407" i="1"/>
  <c r="AN438" i="1"/>
  <c r="AN438" i="3" s="1"/>
  <c r="AN440" i="1"/>
  <c r="AN440" i="3" s="1"/>
  <c r="AN442" i="1"/>
  <c r="AN442" i="3" s="1"/>
  <c r="AN444" i="1"/>
  <c r="AN444" i="3" s="1"/>
  <c r="AN446" i="1"/>
  <c r="AN446" i="3" s="1"/>
  <c r="AN448" i="1"/>
  <c r="AN448" i="3" s="1"/>
  <c r="AN450" i="1"/>
  <c r="AN450" i="3" s="1"/>
  <c r="AN452" i="1"/>
  <c r="AN452" i="3" s="1"/>
  <c r="AN454" i="1"/>
  <c r="AN454" i="3" s="1"/>
  <c r="AN456" i="1"/>
  <c r="AN456" i="3" s="1"/>
  <c r="AN458" i="1"/>
  <c r="AN458" i="3" s="1"/>
  <c r="AN460" i="1"/>
  <c r="AN460" i="3" s="1"/>
  <c r="AN462" i="1"/>
  <c r="AN462" i="3" s="1"/>
  <c r="AN464" i="1"/>
  <c r="AN464" i="3" s="1"/>
  <c r="AN466" i="1"/>
  <c r="AN466" i="3" s="1"/>
  <c r="AN468" i="1"/>
  <c r="AN468" i="3" s="1"/>
  <c r="AN470" i="1"/>
  <c r="AN470" i="3" s="1"/>
  <c r="AN472" i="1"/>
  <c r="AN472" i="3" s="1"/>
  <c r="AK438" i="1"/>
  <c r="AK440" i="1"/>
  <c r="AK442" i="1"/>
  <c r="AK446" i="1"/>
  <c r="AK448" i="1"/>
  <c r="AK450" i="1"/>
  <c r="AK452" i="1"/>
  <c r="AK454" i="1"/>
  <c r="AK456" i="1"/>
  <c r="AK458" i="1"/>
  <c r="AK462" i="1"/>
  <c r="AK464" i="1"/>
  <c r="AK466" i="1"/>
  <c r="AK468" i="1"/>
  <c r="AK470" i="1"/>
  <c r="AK472" i="1"/>
  <c r="AN436" i="1"/>
  <c r="AN436" i="3" s="1"/>
  <c r="AN437" i="1"/>
  <c r="AN437" i="3" s="1"/>
  <c r="AK436" i="1"/>
  <c r="AK437" i="1"/>
  <c r="AD457" i="1"/>
  <c r="AD449" i="1"/>
  <c r="AD447" i="1"/>
  <c r="AQ437" i="1"/>
  <c r="AQ439" i="1"/>
  <c r="AQ443" i="1"/>
  <c r="AQ445" i="1"/>
  <c r="AQ446" i="1"/>
  <c r="AQ453" i="1"/>
  <c r="AQ458" i="1"/>
  <c r="AQ461" i="1"/>
  <c r="AQ462" i="1"/>
  <c r="AQ469" i="1"/>
  <c r="AQ472" i="1"/>
  <c r="AQ440" i="1"/>
  <c r="AQ436" i="1"/>
  <c r="AD435" i="1"/>
  <c r="AN435" i="1"/>
  <c r="AN435" i="3" s="1"/>
  <c r="AD450" i="1"/>
  <c r="AD471" i="1"/>
  <c r="AD439" i="1"/>
  <c r="AD473" i="1"/>
  <c r="AD458" i="1"/>
  <c r="V422" i="1"/>
  <c r="V414" i="1"/>
  <c r="V410" i="1"/>
  <c r="V389" i="1"/>
  <c r="AD453" i="1"/>
  <c r="AD451" i="1"/>
  <c r="AQ457" i="1"/>
  <c r="AD442" i="1"/>
  <c r="AD468" i="1"/>
  <c r="AD460" i="1"/>
  <c r="AQ449" i="1"/>
  <c r="AQ465" i="1"/>
  <c r="AQ278" i="1"/>
  <c r="AQ460" i="1"/>
  <c r="AQ464" i="1"/>
  <c r="AQ99" i="1"/>
  <c r="AQ450" i="1"/>
  <c r="AQ466" i="1"/>
  <c r="AQ470" i="1"/>
  <c r="AQ463" i="1"/>
  <c r="AQ471" i="1"/>
  <c r="AD461" i="1"/>
  <c r="AD445" i="1"/>
  <c r="AD443" i="1"/>
  <c r="AD441" i="1"/>
  <c r="AN420" i="1"/>
  <c r="AN420" i="3" s="1"/>
  <c r="AK257" i="1"/>
  <c r="AK226" i="1"/>
  <c r="AK162" i="1"/>
  <c r="AK61" i="1"/>
  <c r="AK60" i="1"/>
  <c r="AQ140" i="1"/>
  <c r="AQ444" i="1"/>
  <c r="AQ448" i="1"/>
  <c r="AQ452" i="1"/>
  <c r="AQ456" i="1"/>
  <c r="AK435" i="1"/>
  <c r="Z435" i="1"/>
  <c r="AQ447" i="1"/>
  <c r="M435" i="1"/>
  <c r="AS471" i="1"/>
  <c r="AS471" i="3" s="1"/>
  <c r="AS447" i="1"/>
  <c r="AS447" i="3" s="1"/>
  <c r="AS466" i="1"/>
  <c r="AS466" i="3" s="1"/>
  <c r="V435" i="1"/>
  <c r="AD463" i="1"/>
  <c r="AD455" i="1"/>
  <c r="AD454" i="1"/>
  <c r="AD446" i="1"/>
  <c r="AD467" i="1"/>
  <c r="AD459" i="1"/>
  <c r="AQ454" i="1"/>
  <c r="Z471" i="1"/>
  <c r="Z439" i="1"/>
  <c r="Z447" i="1"/>
  <c r="Z455" i="1"/>
  <c r="Z463" i="1"/>
  <c r="AD440" i="1"/>
  <c r="AD466" i="1"/>
  <c r="M60" i="1"/>
  <c r="M368" i="1"/>
  <c r="M367" i="1"/>
  <c r="M119" i="1"/>
  <c r="M401" i="1"/>
  <c r="M366" i="1"/>
  <c r="Z437" i="1"/>
  <c r="Z441" i="1"/>
  <c r="Z443" i="1"/>
  <c r="Z445" i="1"/>
  <c r="Z449" i="1"/>
  <c r="Z451" i="1"/>
  <c r="Z453" i="1"/>
  <c r="Z457" i="1"/>
  <c r="Z459" i="1"/>
  <c r="Z461" i="1"/>
  <c r="Z465" i="1"/>
  <c r="Z467" i="1"/>
  <c r="Z469" i="1"/>
  <c r="Z473" i="1"/>
  <c r="AQ115" i="1"/>
  <c r="M436" i="1"/>
  <c r="M399" i="1"/>
  <c r="Z438" i="1"/>
  <c r="Z440" i="1"/>
  <c r="Z442" i="1"/>
  <c r="Z444" i="1"/>
  <c r="Z446" i="1"/>
  <c r="Z448" i="1"/>
  <c r="Z450" i="1"/>
  <c r="Z452" i="1"/>
  <c r="Z454" i="1"/>
  <c r="Z456" i="1"/>
  <c r="Z458" i="1"/>
  <c r="Z460" i="1"/>
  <c r="Z462" i="1"/>
  <c r="Z464" i="1"/>
  <c r="Z466" i="1"/>
  <c r="Z468" i="1"/>
  <c r="Z470" i="1"/>
  <c r="Z472" i="1"/>
  <c r="AS473" i="1"/>
  <c r="AS473" i="3" s="1"/>
  <c r="AN439" i="1"/>
  <c r="AN439" i="3" s="1"/>
  <c r="AN443" i="1"/>
  <c r="AN443" i="3" s="1"/>
  <c r="AN447" i="1"/>
  <c r="AN447" i="3" s="1"/>
  <c r="AN451" i="1"/>
  <c r="AN451" i="3" s="1"/>
  <c r="AN455" i="1"/>
  <c r="AN455" i="3" s="1"/>
  <c r="AN459" i="1"/>
  <c r="AN459" i="3" s="1"/>
  <c r="AN463" i="1"/>
  <c r="AN463" i="3" s="1"/>
  <c r="AN467" i="1"/>
  <c r="AN467" i="3" s="1"/>
  <c r="AN471" i="1"/>
  <c r="AN471" i="3" s="1"/>
  <c r="AK444" i="1"/>
  <c r="AK460" i="1"/>
  <c r="AK439" i="1"/>
  <c r="AK443" i="1"/>
  <c r="AK447" i="1"/>
  <c r="AK451" i="1"/>
  <c r="AK455" i="1"/>
  <c r="AK459" i="1"/>
  <c r="AK463" i="1"/>
  <c r="AK467" i="1"/>
  <c r="AK471" i="1"/>
  <c r="V473" i="1"/>
  <c r="V469" i="1"/>
  <c r="V465" i="1"/>
  <c r="AN441" i="1"/>
  <c r="AN441" i="3" s="1"/>
  <c r="AN445" i="1"/>
  <c r="AN445" i="3" s="1"/>
  <c r="AN449" i="1"/>
  <c r="AN449" i="3" s="1"/>
  <c r="AN453" i="1"/>
  <c r="AN453" i="3" s="1"/>
  <c r="AN457" i="1"/>
  <c r="AN457" i="3" s="1"/>
  <c r="AN461" i="1"/>
  <c r="AN461" i="3" s="1"/>
  <c r="AN465" i="1"/>
  <c r="AN465" i="3" s="1"/>
  <c r="AN469" i="1"/>
  <c r="AN469" i="3" s="1"/>
  <c r="AN473" i="1"/>
  <c r="AN473" i="3" s="1"/>
  <c r="AK441" i="1"/>
  <c r="AK445" i="1"/>
  <c r="AK449" i="1"/>
  <c r="AK453" i="1"/>
  <c r="AK457" i="1"/>
  <c r="AK461" i="1"/>
  <c r="AK465" i="1"/>
  <c r="AK469" i="1"/>
  <c r="AK473" i="1"/>
  <c r="V471" i="1"/>
  <c r="V467" i="1"/>
  <c r="V463" i="1"/>
  <c r="V459" i="1"/>
  <c r="V455" i="1"/>
  <c r="V451" i="1"/>
  <c r="V447" i="1"/>
  <c r="V443" i="1"/>
  <c r="V439" i="1"/>
  <c r="V472" i="1"/>
  <c r="V468" i="1"/>
  <c r="V464" i="1"/>
  <c r="V460" i="1"/>
  <c r="V456" i="1"/>
  <c r="V452" i="1"/>
  <c r="V448" i="1"/>
  <c r="V444" i="1"/>
  <c r="V440" i="1"/>
  <c r="V436" i="1"/>
  <c r="M440" i="1"/>
  <c r="M444" i="1"/>
  <c r="M448" i="1"/>
  <c r="M452" i="1"/>
  <c r="M456" i="1"/>
  <c r="M460" i="1"/>
  <c r="M464" i="1"/>
  <c r="M468" i="1"/>
  <c r="M472" i="1"/>
  <c r="M439" i="1"/>
  <c r="M443" i="1"/>
  <c r="M447" i="1"/>
  <c r="M451" i="1"/>
  <c r="M455" i="1"/>
  <c r="M459" i="1"/>
  <c r="M463" i="1"/>
  <c r="M467" i="1"/>
  <c r="M471" i="1"/>
  <c r="V461" i="1"/>
  <c r="V457" i="1"/>
  <c r="V453" i="1"/>
  <c r="V449" i="1"/>
  <c r="V445" i="1"/>
  <c r="V441" i="1"/>
  <c r="V437" i="1"/>
  <c r="V470" i="1"/>
  <c r="V466" i="1"/>
  <c r="V462" i="1"/>
  <c r="V458" i="1"/>
  <c r="V454" i="1"/>
  <c r="V450" i="1"/>
  <c r="V446" i="1"/>
  <c r="V442" i="1"/>
  <c r="V438" i="1"/>
  <c r="M438" i="1"/>
  <c r="M442" i="1"/>
  <c r="M446" i="1"/>
  <c r="M450" i="1"/>
  <c r="M454" i="1"/>
  <c r="M458" i="1"/>
  <c r="M462" i="1"/>
  <c r="M466" i="1"/>
  <c r="M470" i="1"/>
  <c r="M441" i="1"/>
  <c r="M445" i="1"/>
  <c r="M449" i="1"/>
  <c r="M453" i="1"/>
  <c r="M457" i="1"/>
  <c r="M461" i="1"/>
  <c r="M465" i="1"/>
  <c r="M469" i="1"/>
  <c r="M473" i="1"/>
  <c r="AQ427" i="1"/>
  <c r="AK346" i="1"/>
  <c r="AK89" i="1"/>
  <c r="M292" i="1"/>
  <c r="M228" i="1"/>
  <c r="M333" i="1"/>
  <c r="M205" i="1"/>
  <c r="M283" i="1"/>
  <c r="AK189" i="1"/>
  <c r="AK130" i="1"/>
  <c r="Z292" i="1"/>
  <c r="Z324" i="1"/>
  <c r="Z356" i="1"/>
  <c r="Z388" i="1"/>
  <c r="Z89" i="1"/>
  <c r="Z206" i="1"/>
  <c r="Z109" i="1"/>
  <c r="Z57" i="1"/>
  <c r="Z397" i="1"/>
  <c r="AK411" i="1"/>
  <c r="Z370" i="1"/>
  <c r="Z140" i="1"/>
  <c r="AQ431" i="1"/>
  <c r="Z60" i="1"/>
  <c r="Z363" i="1"/>
  <c r="Z195" i="1"/>
  <c r="Z131" i="1"/>
  <c r="Z111" i="1"/>
  <c r="V138" i="1"/>
  <c r="V371" i="1"/>
  <c r="V279" i="1"/>
  <c r="V87" i="1"/>
  <c r="V25" i="1"/>
  <c r="V91" i="1"/>
  <c r="V75" i="1"/>
  <c r="V9" i="1"/>
  <c r="V64" i="1"/>
  <c r="V308" i="1"/>
  <c r="V361" i="1"/>
  <c r="V345" i="1"/>
  <c r="V336" i="1"/>
  <c r="V201" i="1"/>
  <c r="V77" i="1"/>
  <c r="V172" i="1"/>
  <c r="V403" i="1"/>
  <c r="V311" i="1"/>
  <c r="V204" i="1"/>
  <c r="V76" i="1"/>
  <c r="V243" i="1"/>
  <c r="V211" i="1"/>
  <c r="V151" i="1"/>
  <c r="V121" i="1"/>
  <c r="V57" i="1"/>
  <c r="V41" i="1"/>
  <c r="V233" i="1"/>
  <c r="V131" i="1"/>
  <c r="V97" i="1"/>
  <c r="V50" i="1"/>
  <c r="V124" i="1"/>
  <c r="V188" i="1"/>
  <c r="V252" i="1"/>
  <c r="V72" i="1"/>
  <c r="V134" i="1"/>
  <c r="V198" i="1"/>
  <c r="V259" i="1"/>
  <c r="V275" i="1"/>
  <c r="V291" i="1"/>
  <c r="V307" i="1"/>
  <c r="V323" i="1"/>
  <c r="V104" i="1"/>
  <c r="V232" i="1"/>
  <c r="V98" i="1"/>
  <c r="V226" i="1"/>
  <c r="V306" i="1"/>
  <c r="V367" i="1"/>
  <c r="V383" i="1"/>
  <c r="V399" i="1"/>
  <c r="V415" i="1"/>
  <c r="V16" i="1"/>
  <c r="V160" i="1"/>
  <c r="V106" i="1"/>
  <c r="V234" i="1"/>
  <c r="V310" i="1"/>
  <c r="V396" i="1"/>
  <c r="V433" i="1"/>
  <c r="V406" i="1"/>
  <c r="V418" i="1"/>
  <c r="V434" i="1"/>
  <c r="V247" i="1"/>
  <c r="V185" i="1"/>
  <c r="V169" i="1"/>
  <c r="V155" i="1"/>
  <c r="V141" i="1"/>
  <c r="V125" i="1"/>
  <c r="V113" i="1"/>
  <c r="V95" i="1"/>
  <c r="V85" i="1"/>
  <c r="V69" i="1"/>
  <c r="V59" i="1"/>
  <c r="V51" i="1"/>
  <c r="V43" i="1"/>
  <c r="V35" i="1"/>
  <c r="V27" i="1"/>
  <c r="V19" i="1"/>
  <c r="V11" i="1"/>
  <c r="V251" i="1"/>
  <c r="V237" i="1"/>
  <c r="V221" i="1"/>
  <c r="V203" i="1"/>
  <c r="V187" i="1"/>
  <c r="V171" i="1"/>
  <c r="V153" i="1"/>
  <c r="V119" i="1"/>
  <c r="V101" i="1"/>
  <c r="V42" i="1"/>
  <c r="V74" i="1"/>
  <c r="V84" i="1"/>
  <c r="V116" i="1"/>
  <c r="V140" i="1"/>
  <c r="V148" i="1"/>
  <c r="V180" i="1"/>
  <c r="V212" i="1"/>
  <c r="V244" i="1"/>
  <c r="V14" i="1"/>
  <c r="V52" i="1"/>
  <c r="V94" i="1"/>
  <c r="V126" i="1"/>
  <c r="V158" i="1"/>
  <c r="V190" i="1"/>
  <c r="V222" i="1"/>
  <c r="V254" i="1"/>
  <c r="V265" i="1"/>
  <c r="V273" i="1"/>
  <c r="V281" i="1"/>
  <c r="V289" i="1"/>
  <c r="V297" i="1"/>
  <c r="V313" i="1"/>
  <c r="V321" i="1"/>
  <c r="V329" i="1"/>
  <c r="V88" i="1"/>
  <c r="V152" i="1"/>
  <c r="V216" i="1"/>
  <c r="V268" i="1"/>
  <c r="V332" i="1"/>
  <c r="V364" i="1"/>
  <c r="V146" i="1"/>
  <c r="V210" i="1"/>
  <c r="V266" i="1"/>
  <c r="V298" i="1"/>
  <c r="V330" i="1"/>
  <c r="V362" i="1"/>
  <c r="V381" i="1"/>
  <c r="V397" i="1"/>
  <c r="V405" i="1"/>
  <c r="V413" i="1"/>
  <c r="V421" i="1"/>
  <c r="V363" i="1"/>
  <c r="V347" i="1"/>
  <c r="V339" i="1"/>
  <c r="V331" i="1"/>
  <c r="V80" i="1"/>
  <c r="V208" i="1"/>
  <c r="V264" i="1"/>
  <c r="V296" i="1"/>
  <c r="V328" i="1"/>
  <c r="V270" i="1"/>
  <c r="V302" i="1"/>
  <c r="V334" i="1"/>
  <c r="V388" i="1"/>
  <c r="V420" i="1"/>
  <c r="V431" i="1"/>
  <c r="V358" i="1"/>
  <c r="V424" i="1"/>
  <c r="V366" i="1"/>
  <c r="V398" i="1"/>
  <c r="V350" i="1"/>
  <c r="V402" i="1"/>
  <c r="V430" i="1"/>
  <c r="V380" i="1"/>
  <c r="V349" i="1"/>
  <c r="V356" i="1"/>
  <c r="V246" i="1"/>
  <c r="V34" i="1"/>
  <c r="V209" i="1"/>
  <c r="V45" i="1"/>
  <c r="V129" i="1"/>
  <c r="V253" i="1"/>
  <c r="V303" i="1"/>
  <c r="V292" i="1"/>
  <c r="V354" i="1"/>
  <c r="V365" i="1"/>
  <c r="V256" i="1"/>
  <c r="V294" i="1"/>
  <c r="V390" i="1"/>
  <c r="V22" i="1"/>
  <c r="V411" i="1"/>
  <c r="V105" i="1"/>
  <c r="V219" i="1"/>
  <c r="V29" i="1"/>
  <c r="V38" i="1"/>
  <c r="V287" i="1"/>
  <c r="V128" i="1"/>
  <c r="V200" i="1"/>
  <c r="V157" i="1"/>
  <c r="V227" i="1"/>
  <c r="V197" i="1"/>
  <c r="V165" i="1"/>
  <c r="V137" i="1"/>
  <c r="V107" i="1"/>
  <c r="V83" i="1"/>
  <c r="V65" i="1"/>
  <c r="V33" i="1"/>
  <c r="V17" i="1"/>
  <c r="V249" i="1"/>
  <c r="V215" i="1"/>
  <c r="V183" i="1"/>
  <c r="V149" i="1"/>
  <c r="V111" i="1"/>
  <c r="V18" i="1"/>
  <c r="V12" i="1"/>
  <c r="V92" i="1"/>
  <c r="V156" i="1"/>
  <c r="V220" i="1"/>
  <c r="V20" i="1"/>
  <c r="V102" i="1"/>
  <c r="V166" i="1"/>
  <c r="V230" i="1"/>
  <c r="V267" i="1"/>
  <c r="V283" i="1"/>
  <c r="V299" i="1"/>
  <c r="V315" i="1"/>
  <c r="V24" i="1"/>
  <c r="V168" i="1"/>
  <c r="V276" i="1"/>
  <c r="V340" i="1"/>
  <c r="V162" i="1"/>
  <c r="V274" i="1"/>
  <c r="V338" i="1"/>
  <c r="V375" i="1"/>
  <c r="V391" i="1"/>
  <c r="V407" i="1"/>
  <c r="V423" i="1"/>
  <c r="V353" i="1"/>
  <c r="V96" i="1"/>
  <c r="V224" i="1"/>
  <c r="V304" i="1"/>
  <c r="V36" i="1"/>
  <c r="V170" i="1"/>
  <c r="V278" i="1"/>
  <c r="V342" i="1"/>
  <c r="V425" i="1"/>
  <c r="V376" i="1"/>
  <c r="V374" i="1"/>
  <c r="V370" i="1"/>
  <c r="V400" i="1"/>
  <c r="V255" i="1"/>
  <c r="V239" i="1"/>
  <c r="V223" i="1"/>
  <c r="V207" i="1"/>
  <c r="V193" i="1"/>
  <c r="V161" i="1"/>
  <c r="V147" i="1"/>
  <c r="V133" i="1"/>
  <c r="V117" i="1"/>
  <c r="V81" i="1"/>
  <c r="V73" i="1"/>
  <c r="V63" i="1"/>
  <c r="V55" i="1"/>
  <c r="V47" i="1"/>
  <c r="V31" i="1"/>
  <c r="V23" i="1"/>
  <c r="V15" i="1"/>
  <c r="V7" i="1"/>
  <c r="V245" i="1"/>
  <c r="V229" i="1"/>
  <c r="V213" i="1"/>
  <c r="V195" i="1"/>
  <c r="V179" i="1"/>
  <c r="V163" i="1"/>
  <c r="V145" i="1"/>
  <c r="V127" i="1"/>
  <c r="V109" i="1"/>
  <c r="V93" i="1"/>
  <c r="V32" i="1"/>
  <c r="V70" i="1"/>
  <c r="V100" i="1"/>
  <c r="V132" i="1"/>
  <c r="V164" i="1"/>
  <c r="V196" i="1"/>
  <c r="V228" i="1"/>
  <c r="V10" i="1"/>
  <c r="V40" i="1"/>
  <c r="V78" i="1"/>
  <c r="V110" i="1"/>
  <c r="V142" i="1"/>
  <c r="V174" i="1"/>
  <c r="V206" i="1"/>
  <c r="V238" i="1"/>
  <c r="V261" i="1"/>
  <c r="V269" i="1"/>
  <c r="V277" i="1"/>
  <c r="V293" i="1"/>
  <c r="V309" i="1"/>
  <c r="V317" i="1"/>
  <c r="V325" i="1"/>
  <c r="V30" i="1"/>
  <c r="V120" i="1"/>
  <c r="V184" i="1"/>
  <c r="V248" i="1"/>
  <c r="V284" i="1"/>
  <c r="V316" i="1"/>
  <c r="V348" i="1"/>
  <c r="V114" i="1"/>
  <c r="V178" i="1"/>
  <c r="V242" i="1"/>
  <c r="V369" i="1"/>
  <c r="V393" i="1"/>
  <c r="V401" i="1"/>
  <c r="V409" i="1"/>
  <c r="V417" i="1"/>
  <c r="V6" i="1"/>
  <c r="V359" i="1"/>
  <c r="V351" i="1"/>
  <c r="V343" i="1"/>
  <c r="V335" i="1"/>
  <c r="V56" i="1"/>
  <c r="V112" i="1"/>
  <c r="V176" i="1"/>
  <c r="V240" i="1"/>
  <c r="V280" i="1"/>
  <c r="V312" i="1"/>
  <c r="V344" i="1"/>
  <c r="V54" i="1"/>
  <c r="V286" i="1"/>
  <c r="V318" i="1"/>
  <c r="V372" i="1"/>
  <c r="V404" i="1"/>
  <c r="V427" i="1"/>
  <c r="V394" i="1"/>
  <c r="V392" i="1"/>
  <c r="V432" i="1"/>
  <c r="V382" i="1"/>
  <c r="V68" i="1"/>
  <c r="V416" i="1"/>
  <c r="V28" i="1"/>
  <c r="V386" i="1"/>
  <c r="V320" i="1"/>
  <c r="V379" i="1"/>
  <c r="V319" i="1"/>
  <c r="V118" i="1"/>
  <c r="V108" i="1"/>
  <c r="V139" i="1"/>
  <c r="V79" i="1"/>
  <c r="V189" i="1"/>
  <c r="V271" i="1"/>
  <c r="V48" i="1"/>
  <c r="V194" i="1"/>
  <c r="V395" i="1"/>
  <c r="V333" i="1"/>
  <c r="V60" i="1"/>
  <c r="V429" i="1"/>
  <c r="V426" i="1"/>
  <c r="V182" i="1"/>
  <c r="V99" i="1"/>
  <c r="V173" i="1"/>
  <c r="V46" i="1"/>
  <c r="V290" i="1"/>
  <c r="V408" i="1"/>
  <c r="V241" i="1"/>
  <c r="V202" i="1"/>
  <c r="AD53" i="1"/>
  <c r="AD26" i="1"/>
  <c r="AD122" i="1"/>
  <c r="AH213" i="1"/>
  <c r="AH213" i="3" s="1"/>
  <c r="AD270" i="1"/>
  <c r="AQ121" i="1"/>
  <c r="AQ322" i="1"/>
  <c r="AD299" i="1"/>
  <c r="AD315" i="1"/>
  <c r="AD316" i="1"/>
  <c r="AH54" i="1"/>
  <c r="AH54" i="3" s="1"/>
  <c r="AH247" i="1"/>
  <c r="AH247" i="3" s="1"/>
  <c r="AQ181" i="1"/>
  <c r="AQ318" i="1"/>
  <c r="AN349" i="1"/>
  <c r="AN349" i="3" s="1"/>
  <c r="AN258" i="1"/>
  <c r="AN258" i="3" s="1"/>
  <c r="AN65" i="1"/>
  <c r="AN65" i="3" s="1"/>
  <c r="AK404" i="1"/>
  <c r="AK385" i="1"/>
  <c r="AK155" i="1"/>
  <c r="AK91" i="1"/>
  <c r="AK6" i="1"/>
  <c r="AK400" i="1"/>
  <c r="AK272" i="1"/>
  <c r="AK354" i="1"/>
  <c r="AQ137" i="1"/>
  <c r="AQ247" i="1"/>
  <c r="AQ177" i="1"/>
  <c r="AQ330" i="1"/>
  <c r="AQ239" i="1"/>
  <c r="AQ345" i="1"/>
  <c r="AQ224" i="1"/>
  <c r="AQ24" i="1"/>
  <c r="AQ49" i="1"/>
  <c r="AQ89" i="1"/>
  <c r="AQ48" i="1"/>
  <c r="AQ269" i="1"/>
  <c r="AQ148" i="1"/>
  <c r="AQ292" i="1"/>
  <c r="AQ320" i="1"/>
  <c r="AQ174" i="1"/>
  <c r="AQ215" i="1"/>
  <c r="AQ253" i="1"/>
  <c r="AQ360" i="1"/>
  <c r="AQ195" i="1"/>
  <c r="AQ366" i="1"/>
  <c r="AQ133" i="1"/>
  <c r="AQ92" i="1"/>
  <c r="AQ128" i="1"/>
  <c r="AQ186" i="1"/>
  <c r="AQ433" i="1"/>
  <c r="AQ399" i="1"/>
  <c r="AQ257" i="1"/>
  <c r="AQ159" i="1"/>
  <c r="AQ341" i="1"/>
  <c r="AQ167" i="1"/>
  <c r="AQ28" i="1"/>
  <c r="AQ66" i="1"/>
  <c r="Z246" i="1"/>
  <c r="Z95" i="1"/>
  <c r="Z299" i="1"/>
  <c r="AQ263" i="1"/>
  <c r="AQ415" i="1"/>
  <c r="AQ33" i="1"/>
  <c r="AQ34" i="1"/>
  <c r="AQ103" i="1"/>
  <c r="AQ132" i="1"/>
  <c r="AQ73" i="1"/>
  <c r="AQ50" i="1"/>
  <c r="AQ31" i="1"/>
  <c r="AQ117" i="1"/>
  <c r="AQ376" i="1"/>
  <c r="AQ256" i="1"/>
  <c r="AQ22" i="1"/>
  <c r="AQ328" i="1"/>
  <c r="AQ71" i="1"/>
  <c r="AQ44" i="1"/>
  <c r="AQ391" i="1"/>
  <c r="AQ147" i="1"/>
  <c r="AQ357" i="1"/>
  <c r="AQ127" i="1"/>
  <c r="AQ77" i="1"/>
  <c r="AQ51" i="1"/>
  <c r="AQ80" i="1"/>
  <c r="AQ129" i="1"/>
  <c r="AQ97" i="1"/>
  <c r="AQ57" i="1"/>
  <c r="AQ16" i="1"/>
  <c r="M161" i="1"/>
  <c r="M129" i="1"/>
  <c r="M97" i="1"/>
  <c r="M65" i="1"/>
  <c r="M100" i="1"/>
  <c r="M36" i="1"/>
  <c r="M305" i="1"/>
  <c r="M33" i="1"/>
  <c r="M166" i="1"/>
  <c r="M134" i="1"/>
  <c r="M102" i="1"/>
  <c r="AQ425" i="1"/>
  <c r="AQ204" i="1"/>
  <c r="AQ88" i="1"/>
  <c r="AQ86" i="1"/>
  <c r="AQ14" i="1"/>
  <c r="AQ372" i="1"/>
  <c r="AQ419" i="1"/>
  <c r="AQ260" i="1"/>
  <c r="AQ346" i="1"/>
  <c r="AQ122" i="1"/>
  <c r="AQ10" i="1"/>
  <c r="AQ160" i="1"/>
  <c r="AN322" i="1"/>
  <c r="AN322" i="3" s="1"/>
  <c r="AN132" i="1"/>
  <c r="AN132" i="3" s="1"/>
  <c r="AN59" i="1"/>
  <c r="AN59" i="3" s="1"/>
  <c r="AN193" i="1"/>
  <c r="AN193" i="3" s="1"/>
  <c r="AN237" i="1"/>
  <c r="AN237" i="3" s="1"/>
  <c r="AN427" i="1"/>
  <c r="AN427" i="3" s="1"/>
  <c r="AN363" i="1"/>
  <c r="AN363" i="3" s="1"/>
  <c r="AN196" i="1"/>
  <c r="AN196" i="3" s="1"/>
  <c r="AN110" i="1"/>
  <c r="AN110" i="3" s="1"/>
  <c r="AN405" i="1"/>
  <c r="AN405" i="3" s="1"/>
  <c r="Z283" i="1"/>
  <c r="Z260" i="1"/>
  <c r="Z92" i="1"/>
  <c r="Z45" i="1"/>
  <c r="Z44" i="1"/>
  <c r="AQ198" i="1"/>
  <c r="AQ136" i="1"/>
  <c r="AQ45" i="1"/>
  <c r="AQ197" i="1"/>
  <c r="AQ126" i="1"/>
  <c r="AQ106" i="1"/>
  <c r="AQ54" i="1"/>
  <c r="AQ60" i="1"/>
  <c r="AQ5" i="1"/>
  <c r="AQ135" i="1"/>
  <c r="AQ94" i="1"/>
  <c r="AQ29" i="1"/>
  <c r="AQ212" i="1"/>
  <c r="AQ56" i="1"/>
  <c r="AQ26" i="1"/>
  <c r="AQ275" i="1"/>
  <c r="AQ105" i="1"/>
  <c r="AQ98" i="1"/>
  <c r="AQ91" i="1"/>
  <c r="AQ116" i="1"/>
  <c r="AQ35" i="1"/>
  <c r="AQ9" i="1"/>
  <c r="AQ207" i="1"/>
  <c r="AQ337" i="1"/>
  <c r="AQ362" i="1"/>
  <c r="AQ55" i="1"/>
  <c r="AQ110" i="1"/>
  <c r="AQ85" i="1"/>
  <c r="AQ188" i="1"/>
  <c r="AQ119" i="1"/>
  <c r="AQ171" i="1"/>
  <c r="AQ191" i="1"/>
  <c r="AQ146" i="1"/>
  <c r="AQ185" i="1"/>
  <c r="AQ201" i="1"/>
  <c r="AQ210" i="1"/>
  <c r="AQ226" i="1"/>
  <c r="AQ230" i="1"/>
  <c r="AQ258" i="1"/>
  <c r="AQ245" i="1"/>
  <c r="AQ343" i="1"/>
  <c r="AQ254" i="1"/>
  <c r="AQ340" i="1"/>
  <c r="AQ379" i="1"/>
  <c r="AQ251" i="1"/>
  <c r="AQ394" i="1"/>
  <c r="AQ402" i="1"/>
  <c r="AQ410" i="1"/>
  <c r="AQ344" i="1"/>
  <c r="AQ418" i="1"/>
  <c r="AQ90" i="1"/>
  <c r="AQ142" i="1"/>
  <c r="AQ111" i="1"/>
  <c r="AQ165" i="1"/>
  <c r="AQ145" i="1"/>
  <c r="AQ172" i="1"/>
  <c r="AQ170" i="1"/>
  <c r="AQ178" i="1"/>
  <c r="AQ205" i="1"/>
  <c r="AQ218" i="1"/>
  <c r="AQ227" i="1"/>
  <c r="AQ228" i="1"/>
  <c r="AQ231" i="1"/>
  <c r="AQ74" i="1"/>
  <c r="AQ334" i="1"/>
  <c r="AQ347" i="1"/>
  <c r="AQ274" i="1"/>
  <c r="AQ365" i="1"/>
  <c r="AQ354" i="1"/>
  <c r="AQ359" i="1"/>
  <c r="AQ42" i="1"/>
  <c r="AQ41" i="1"/>
  <c r="AQ112" i="1"/>
  <c r="AQ93" i="1"/>
  <c r="AQ276" i="1"/>
  <c r="AQ324" i="1"/>
  <c r="AQ342" i="1"/>
  <c r="AQ371" i="1"/>
  <c r="AQ375" i="1"/>
  <c r="AQ383" i="1"/>
  <c r="AQ390" i="1"/>
  <c r="AQ398" i="1"/>
  <c r="AQ406" i="1"/>
  <c r="AQ414" i="1"/>
  <c r="AQ423" i="1"/>
  <c r="AQ266" i="1"/>
  <c r="AQ157" i="1"/>
  <c r="AQ235" i="1"/>
  <c r="AQ152" i="1"/>
  <c r="AQ331" i="1"/>
  <c r="AQ332" i="1"/>
  <c r="AQ327" i="1"/>
  <c r="Z395" i="1"/>
  <c r="Z35" i="1"/>
  <c r="Z182" i="1"/>
  <c r="AQ352" i="1"/>
  <c r="AQ361" i="1"/>
  <c r="AQ424" i="1"/>
  <c r="AQ7" i="1"/>
  <c r="AQ67" i="1"/>
  <c r="AQ63" i="1"/>
  <c r="AQ40" i="1"/>
  <c r="AQ96" i="1"/>
  <c r="AQ95" i="1"/>
  <c r="AQ75" i="1"/>
  <c r="AQ155" i="1"/>
  <c r="AQ138" i="1"/>
  <c r="AQ238" i="1"/>
  <c r="AQ21" i="1"/>
  <c r="AQ38" i="1"/>
  <c r="AQ100" i="1"/>
  <c r="Z150" i="1"/>
  <c r="Z227" i="1"/>
  <c r="AK413" i="1"/>
  <c r="AK381" i="1"/>
  <c r="AK349" i="1"/>
  <c r="AD231" i="1"/>
  <c r="AH277" i="1"/>
  <c r="AH277" i="3" s="1"/>
  <c r="AH183" i="1"/>
  <c r="AH183" i="3" s="1"/>
  <c r="AN207" i="1"/>
  <c r="AN207" i="3" s="1"/>
  <c r="AN402" i="1"/>
  <c r="AN402" i="3" s="1"/>
  <c r="AN27" i="1"/>
  <c r="AN27" i="3" s="1"/>
  <c r="AN148" i="1"/>
  <c r="AN148" i="3" s="1"/>
  <c r="AN84" i="1"/>
  <c r="AN84" i="3" s="1"/>
  <c r="AN36" i="1"/>
  <c r="AN36" i="3" s="1"/>
  <c r="AK317" i="1"/>
  <c r="AK285" i="1"/>
  <c r="AK253" i="1"/>
  <c r="AD398" i="1"/>
  <c r="AD249" i="1"/>
  <c r="AH291" i="1"/>
  <c r="AH291" i="3" s="1"/>
  <c r="AN277" i="1"/>
  <c r="AN277" i="3" s="1"/>
  <c r="AN40" i="1"/>
  <c r="AN40" i="3" s="1"/>
  <c r="AN214" i="1"/>
  <c r="AN214" i="3" s="1"/>
  <c r="AN253" i="1"/>
  <c r="AN253" i="3" s="1"/>
  <c r="AN232" i="1"/>
  <c r="AN232" i="3" s="1"/>
  <c r="AN210" i="1"/>
  <c r="AN210" i="3" s="1"/>
  <c r="AN176" i="1"/>
  <c r="AN176" i="3" s="1"/>
  <c r="AN90" i="1"/>
  <c r="AN90" i="3" s="1"/>
  <c r="AN45" i="1"/>
  <c r="AN45" i="3" s="1"/>
  <c r="AN426" i="1"/>
  <c r="AN426" i="3" s="1"/>
  <c r="AN362" i="1"/>
  <c r="AN362" i="3" s="1"/>
  <c r="AN298" i="1"/>
  <c r="AN298" i="3" s="1"/>
  <c r="AN157" i="1"/>
  <c r="AN157" i="3" s="1"/>
  <c r="AN93" i="1"/>
  <c r="AN93" i="3" s="1"/>
  <c r="AN343" i="1"/>
  <c r="AN343" i="3" s="1"/>
  <c r="AN279" i="1"/>
  <c r="AN279" i="3" s="1"/>
  <c r="AN414" i="1"/>
  <c r="AN414" i="3" s="1"/>
  <c r="AN382" i="1"/>
  <c r="AN382" i="3" s="1"/>
  <c r="AN350" i="1"/>
  <c r="AN350" i="3" s="1"/>
  <c r="AN302" i="1"/>
  <c r="AN302" i="3" s="1"/>
  <c r="AN233" i="1"/>
  <c r="AN233" i="3" s="1"/>
  <c r="AN212" i="1"/>
  <c r="AN212" i="3" s="1"/>
  <c r="AN190" i="1"/>
  <c r="AN190" i="3" s="1"/>
  <c r="AN126" i="1"/>
  <c r="AN126" i="3" s="1"/>
  <c r="AN62" i="1"/>
  <c r="AN62" i="3" s="1"/>
  <c r="AN219" i="1"/>
  <c r="AN219" i="3" s="1"/>
  <c r="AN187" i="1"/>
  <c r="AN187" i="3" s="1"/>
  <c r="AN155" i="1"/>
  <c r="AN155" i="3" s="1"/>
  <c r="AN123" i="1"/>
  <c r="AN123" i="3" s="1"/>
  <c r="AH269" i="1"/>
  <c r="AH269" i="3" s="1"/>
  <c r="AH205" i="1"/>
  <c r="AH205" i="3" s="1"/>
  <c r="AD218" i="1"/>
  <c r="AD74" i="1"/>
  <c r="AD69" i="1"/>
  <c r="AD106" i="1"/>
  <c r="AD90" i="1"/>
  <c r="AD245" i="1"/>
  <c r="AD197" i="1"/>
  <c r="AD317" i="1"/>
  <c r="AD101" i="1"/>
  <c r="AH370" i="1"/>
  <c r="AH370" i="3" s="1"/>
  <c r="AH132" i="1"/>
  <c r="AH132" i="3" s="1"/>
  <c r="AH361" i="1"/>
  <c r="AH361" i="3" s="1"/>
  <c r="AH246" i="1"/>
  <c r="AH246" i="3" s="1"/>
  <c r="AH182" i="1"/>
  <c r="AH182" i="3" s="1"/>
  <c r="AH118" i="1"/>
  <c r="AH118" i="3" s="1"/>
  <c r="AH333" i="1"/>
  <c r="AH333" i="3" s="1"/>
  <c r="AH219" i="1"/>
  <c r="AH219" i="3" s="1"/>
  <c r="AH91" i="1"/>
  <c r="AH91" i="3" s="1"/>
  <c r="AH211" i="1"/>
  <c r="AH211" i="3" s="1"/>
  <c r="AD297" i="1"/>
  <c r="AD253" i="1"/>
  <c r="AD363" i="1"/>
  <c r="AD232" i="1"/>
  <c r="AD136" i="1"/>
  <c r="AD267" i="1"/>
  <c r="AD395" i="1"/>
  <c r="AH147" i="1"/>
  <c r="AH147" i="3" s="1"/>
  <c r="AH131" i="1"/>
  <c r="AH131" i="3" s="1"/>
  <c r="AH272" i="1"/>
  <c r="AH272" i="3" s="1"/>
  <c r="AH311" i="1"/>
  <c r="AH311" i="3" s="1"/>
  <c r="AH255" i="1"/>
  <c r="AH255" i="3" s="1"/>
  <c r="AH69" i="1"/>
  <c r="AH69" i="3" s="1"/>
  <c r="AD412" i="1"/>
  <c r="AD97" i="1"/>
  <c r="AD329" i="1"/>
  <c r="AD250" i="1"/>
  <c r="AN63" i="1"/>
  <c r="AN63" i="3" s="1"/>
  <c r="AN48" i="1"/>
  <c r="AN48" i="3" s="1"/>
  <c r="AN16" i="1"/>
  <c r="AN16" i="3" s="1"/>
  <c r="M20" i="1"/>
  <c r="M313" i="1"/>
  <c r="M281" i="1"/>
  <c r="M185" i="1"/>
  <c r="M153" i="1"/>
  <c r="M57" i="1"/>
  <c r="AD341" i="1"/>
  <c r="AD225" i="1"/>
  <c r="AD64" i="1"/>
  <c r="AD199" i="1"/>
  <c r="M19" i="1"/>
  <c r="M295" i="1"/>
  <c r="M231" i="1"/>
  <c r="M324" i="1"/>
  <c r="M260" i="1"/>
  <c r="M196" i="1"/>
  <c r="M269" i="1"/>
  <c r="M59" i="1"/>
  <c r="M91" i="1"/>
  <c r="M123" i="1"/>
  <c r="M187" i="1"/>
  <c r="M219" i="1"/>
  <c r="M359" i="1"/>
  <c r="M407" i="1"/>
  <c r="M23" i="1"/>
  <c r="M87" i="1"/>
  <c r="M151" i="1"/>
  <c r="M433" i="1"/>
  <c r="M378" i="1"/>
  <c r="M264" i="1"/>
  <c r="AH78" i="1"/>
  <c r="AH78" i="3" s="1"/>
  <c r="AH200" i="1"/>
  <c r="AH200" i="3" s="1"/>
  <c r="AH418" i="1"/>
  <c r="AH418" i="3" s="1"/>
  <c r="AH408" i="1"/>
  <c r="AH408" i="3" s="1"/>
  <c r="AH433" i="1"/>
  <c r="AH433" i="3" s="1"/>
  <c r="AH221" i="1"/>
  <c r="AH221" i="3" s="1"/>
  <c r="AH184" i="1"/>
  <c r="AH184" i="3" s="1"/>
  <c r="AH157" i="1"/>
  <c r="AH157" i="3" s="1"/>
  <c r="AH93" i="1"/>
  <c r="AH93" i="3" s="1"/>
  <c r="AH387" i="1"/>
  <c r="AH387" i="3" s="1"/>
  <c r="AH371" i="1"/>
  <c r="AH371" i="3" s="1"/>
  <c r="AH315" i="1"/>
  <c r="AH315" i="3" s="1"/>
  <c r="AH59" i="1"/>
  <c r="AH59" i="3" s="1"/>
  <c r="AH268" i="1"/>
  <c r="AH268" i="3" s="1"/>
  <c r="AH220" i="1"/>
  <c r="AH220" i="3" s="1"/>
  <c r="AH92" i="1"/>
  <c r="AH92" i="3" s="1"/>
  <c r="AH258" i="1"/>
  <c r="AH258" i="3" s="1"/>
  <c r="AH341" i="1"/>
  <c r="AH341" i="3" s="1"/>
  <c r="AH335" i="1"/>
  <c r="AH335" i="3" s="1"/>
  <c r="AD380" i="1"/>
  <c r="AD414" i="1"/>
  <c r="AD172" i="1"/>
  <c r="AH149" i="1"/>
  <c r="AH149" i="3" s="1"/>
  <c r="AH266" i="1"/>
  <c r="AH266" i="3" s="1"/>
  <c r="AH369" i="1"/>
  <c r="AH369" i="3" s="1"/>
  <c r="AH196" i="1"/>
  <c r="AH196" i="3" s="1"/>
  <c r="AH134" i="1"/>
  <c r="AH134" i="3" s="1"/>
  <c r="M16" i="1"/>
  <c r="AK161" i="1"/>
  <c r="AK187" i="1"/>
  <c r="AK44" i="1"/>
  <c r="AK194" i="1"/>
  <c r="AK66" i="1"/>
  <c r="AN236" i="1"/>
  <c r="AN236" i="3" s="1"/>
  <c r="AN226" i="1"/>
  <c r="AN226" i="3" s="1"/>
  <c r="AN111" i="1"/>
  <c r="AN111" i="3" s="1"/>
  <c r="AN76" i="1"/>
  <c r="AN76" i="3" s="1"/>
  <c r="AN60" i="1"/>
  <c r="AN60" i="3" s="1"/>
  <c r="AN150" i="1"/>
  <c r="AN150" i="3" s="1"/>
  <c r="AN352" i="1"/>
  <c r="AN352" i="3" s="1"/>
  <c r="AN354" i="1"/>
  <c r="AN354" i="3" s="1"/>
  <c r="AN44" i="1"/>
  <c r="AN44" i="3" s="1"/>
  <c r="AN118" i="1"/>
  <c r="AN118" i="3" s="1"/>
  <c r="AN188" i="1"/>
  <c r="AN188" i="3" s="1"/>
  <c r="AN429" i="1"/>
  <c r="AN429" i="3" s="1"/>
  <c r="AN108" i="1"/>
  <c r="AN108" i="3" s="1"/>
  <c r="AN400" i="1"/>
  <c r="AN400" i="3" s="1"/>
  <c r="AN238" i="1"/>
  <c r="AN238" i="3" s="1"/>
  <c r="AN264" i="1"/>
  <c r="AN264" i="3" s="1"/>
  <c r="AN396" i="1"/>
  <c r="AN396" i="3" s="1"/>
  <c r="AN325" i="1"/>
  <c r="AN325" i="3" s="1"/>
  <c r="AN357" i="1"/>
  <c r="AN357" i="3" s="1"/>
  <c r="AN256" i="1"/>
  <c r="AN256" i="3" s="1"/>
  <c r="AN328" i="1"/>
  <c r="AN328" i="3" s="1"/>
  <c r="AN261" i="1"/>
  <c r="AN261" i="3" s="1"/>
  <c r="AN242" i="1"/>
  <c r="AN242" i="3" s="1"/>
  <c r="AN221" i="1"/>
  <c r="AN221" i="3" s="1"/>
  <c r="AN109" i="1"/>
  <c r="AN109" i="3" s="1"/>
  <c r="AN339" i="1"/>
  <c r="AN339" i="3" s="1"/>
  <c r="AN275" i="1"/>
  <c r="AN275" i="3" s="1"/>
  <c r="AN410" i="1"/>
  <c r="AN410" i="3" s="1"/>
  <c r="AN121" i="1"/>
  <c r="AN121" i="3" s="1"/>
  <c r="AN231" i="1"/>
  <c r="AN231" i="3" s="1"/>
  <c r="AN189" i="1"/>
  <c r="AN189" i="3" s="1"/>
  <c r="AN61" i="1"/>
  <c r="AN61" i="3" s="1"/>
  <c r="AN287" i="1"/>
  <c r="AN287" i="3" s="1"/>
  <c r="AN271" i="1"/>
  <c r="AN271" i="3" s="1"/>
  <c r="AN85" i="1"/>
  <c r="AN85" i="3" s="1"/>
  <c r="AN294" i="1"/>
  <c r="AN294" i="3" s="1"/>
  <c r="AN198" i="1"/>
  <c r="AN198" i="3" s="1"/>
  <c r="AN23" i="1"/>
  <c r="AN23" i="3" s="1"/>
  <c r="AK184" i="1"/>
  <c r="AD408" i="1"/>
  <c r="AK92" i="1"/>
  <c r="AK220" i="1"/>
  <c r="M84" i="1"/>
  <c r="M52" i="1"/>
  <c r="M345" i="1"/>
  <c r="M249" i="1"/>
  <c r="M217" i="1"/>
  <c r="M89" i="1"/>
  <c r="M9" i="1"/>
  <c r="M412" i="1"/>
  <c r="M380" i="1"/>
  <c r="M364" i="1"/>
  <c r="M375" i="1"/>
  <c r="M350" i="1"/>
  <c r="AK321" i="1"/>
  <c r="M126" i="1"/>
  <c r="M190" i="1"/>
  <c r="M254" i="1"/>
  <c r="M236" i="1"/>
  <c r="M155" i="1"/>
  <c r="M251" i="1"/>
  <c r="M315" i="1"/>
  <c r="AK251" i="1"/>
  <c r="AK123" i="1"/>
  <c r="M85" i="1"/>
  <c r="M149" i="1"/>
  <c r="M62" i="1"/>
  <c r="AH23" i="1"/>
  <c r="AH23" i="3" s="1"/>
  <c r="AN283" i="1"/>
  <c r="AN283" i="3" s="1"/>
  <c r="AN320" i="1"/>
  <c r="AN320" i="3" s="1"/>
  <c r="AD56" i="1"/>
  <c r="Z132" i="1"/>
  <c r="Z315" i="1"/>
  <c r="Z146" i="1"/>
  <c r="AD277" i="1"/>
  <c r="AD167" i="1"/>
  <c r="AH102" i="1"/>
  <c r="AH102" i="3" s="1"/>
  <c r="M322" i="1"/>
  <c r="M306" i="1"/>
  <c r="M290" i="1"/>
  <c r="M274" i="1"/>
  <c r="M258" i="1"/>
  <c r="M242" i="1"/>
  <c r="M226" i="1"/>
  <c r="M210" i="1"/>
  <c r="M194" i="1"/>
  <c r="M178" i="1"/>
  <c r="M162" i="1"/>
  <c r="M146" i="1"/>
  <c r="M130" i="1"/>
  <c r="M114" i="1"/>
  <c r="M98" i="1"/>
  <c r="M82" i="1"/>
  <c r="M66" i="1"/>
  <c r="M50" i="1"/>
  <c r="M34" i="1"/>
  <c r="M18" i="1"/>
  <c r="M329" i="1"/>
  <c r="M297" i="1"/>
  <c r="M265" i="1"/>
  <c r="M233" i="1"/>
  <c r="M201" i="1"/>
  <c r="M169" i="1"/>
  <c r="M137" i="1"/>
  <c r="M121" i="1"/>
  <c r="M105" i="1"/>
  <c r="M73" i="1"/>
  <c r="M41" i="1"/>
  <c r="M25" i="1"/>
  <c r="AD58" i="1"/>
  <c r="AD405" i="1"/>
  <c r="AD382" i="1"/>
  <c r="AD366" i="1"/>
  <c r="AD411" i="1"/>
  <c r="AD361" i="1"/>
  <c r="M180" i="1"/>
  <c r="M148" i="1"/>
  <c r="M116" i="1"/>
  <c r="M38" i="1"/>
  <c r="M253" i="1"/>
  <c r="M221" i="1"/>
  <c r="M140" i="1"/>
  <c r="M332" i="1"/>
  <c r="M247" i="1"/>
  <c r="M431" i="1"/>
  <c r="M55" i="1"/>
  <c r="M183" i="1"/>
  <c r="M349" i="1"/>
  <c r="M80" i="1"/>
  <c r="M334" i="1"/>
  <c r="M72" i="1"/>
  <c r="M240" i="1"/>
  <c r="M386" i="1"/>
  <c r="AK325" i="1"/>
  <c r="AK197" i="1"/>
  <c r="AK336" i="1"/>
  <c r="AK315" i="1"/>
  <c r="AK58" i="1"/>
  <c r="AK322" i="1"/>
  <c r="AD39" i="1"/>
  <c r="AD247" i="1"/>
  <c r="AD183" i="1"/>
  <c r="AD119" i="1"/>
  <c r="AH334" i="1"/>
  <c r="AH334" i="3" s="1"/>
  <c r="AH123" i="1"/>
  <c r="AH123" i="3" s="1"/>
  <c r="AD280" i="1"/>
  <c r="AD379" i="1"/>
  <c r="Z214" i="1"/>
  <c r="Z259" i="1"/>
  <c r="Z163" i="1"/>
  <c r="Z33" i="1"/>
  <c r="Z268" i="1"/>
  <c r="Z204" i="1"/>
  <c r="AD347" i="1"/>
  <c r="AD154" i="1"/>
  <c r="AD265" i="1"/>
  <c r="AD215" i="1"/>
  <c r="AD151" i="1"/>
  <c r="AD135" i="1"/>
  <c r="AD29" i="1"/>
  <c r="AD13" i="1"/>
  <c r="M327" i="1"/>
  <c r="M143" i="1"/>
  <c r="M79" i="1"/>
  <c r="M420" i="1"/>
  <c r="M404" i="1"/>
  <c r="M388" i="1"/>
  <c r="M372" i="1"/>
  <c r="M356" i="1"/>
  <c r="M338" i="1"/>
  <c r="M244" i="1"/>
  <c r="M230" i="1"/>
  <c r="M198" i="1"/>
  <c r="M70" i="1"/>
  <c r="M6" i="1"/>
  <c r="M317" i="1"/>
  <c r="M189" i="1"/>
  <c r="M157" i="1"/>
  <c r="M125" i="1"/>
  <c r="M93" i="1"/>
  <c r="M61" i="1"/>
  <c r="M29" i="1"/>
  <c r="M30" i="1"/>
  <c r="M94" i="1"/>
  <c r="M158" i="1"/>
  <c r="M222" i="1"/>
  <c r="M286" i="1"/>
  <c r="M204" i="1"/>
  <c r="M268" i="1"/>
  <c r="M400" i="1"/>
  <c r="M432" i="1"/>
  <c r="M27" i="1"/>
  <c r="M75" i="1"/>
  <c r="M139" i="1"/>
  <c r="M235" i="1"/>
  <c r="M299" i="1"/>
  <c r="M351" i="1"/>
  <c r="M383" i="1"/>
  <c r="M415" i="1"/>
  <c r="M128" i="1"/>
  <c r="M256" i="1"/>
  <c r="M120" i="1"/>
  <c r="M346" i="1"/>
  <c r="M410" i="1"/>
  <c r="M328" i="1"/>
  <c r="M398" i="1"/>
  <c r="M430" i="1"/>
  <c r="M56" i="1"/>
  <c r="M280" i="1"/>
  <c r="AH237" i="1"/>
  <c r="AH237" i="3" s="1"/>
  <c r="AH173" i="1"/>
  <c r="AH173" i="3" s="1"/>
  <c r="AH232" i="1"/>
  <c r="AH232" i="3" s="1"/>
  <c r="AH168" i="1"/>
  <c r="AH168" i="3" s="1"/>
  <c r="AH230" i="1"/>
  <c r="AH230" i="3" s="1"/>
  <c r="AH425" i="1"/>
  <c r="AH425" i="3" s="1"/>
  <c r="AH414" i="1"/>
  <c r="AH414" i="3" s="1"/>
  <c r="AH393" i="1"/>
  <c r="AH393" i="3" s="1"/>
  <c r="AH360" i="1"/>
  <c r="AH360" i="3" s="1"/>
  <c r="AH280" i="1"/>
  <c r="AH280" i="3" s="1"/>
  <c r="AH248" i="1"/>
  <c r="AH248" i="3" s="1"/>
  <c r="AH419" i="1"/>
  <c r="AH419" i="3" s="1"/>
  <c r="AH355" i="1"/>
  <c r="AH355" i="3" s="1"/>
  <c r="AH325" i="1"/>
  <c r="AH325" i="3" s="1"/>
  <c r="AH301" i="1"/>
  <c r="AH301" i="3" s="1"/>
  <c r="AH188" i="1"/>
  <c r="AH188" i="3" s="1"/>
  <c r="AH156" i="1"/>
  <c r="AH156" i="3" s="1"/>
  <c r="AH279" i="1"/>
  <c r="AH279" i="3" s="1"/>
  <c r="AH55" i="1"/>
  <c r="AH55" i="3" s="1"/>
  <c r="AD344" i="1"/>
  <c r="AD140" i="1"/>
  <c r="AD376" i="1"/>
  <c r="AD334" i="1"/>
  <c r="AN386" i="1"/>
  <c r="AN386" i="3" s="1"/>
  <c r="AN162" i="1"/>
  <c r="AN162" i="3" s="1"/>
  <c r="Z398" i="1"/>
  <c r="Z420" i="1"/>
  <c r="Z411" i="1"/>
  <c r="Z347" i="1"/>
  <c r="AD108" i="1"/>
  <c r="AD302" i="1"/>
  <c r="AD121" i="1"/>
  <c r="AD128" i="1"/>
  <c r="AD16" i="1"/>
  <c r="AD103" i="1"/>
  <c r="AD397" i="1"/>
  <c r="AD161" i="1"/>
  <c r="AH227" i="1"/>
  <c r="AH227" i="3" s="1"/>
  <c r="AH19" i="1"/>
  <c r="AH19" i="3" s="1"/>
  <c r="AH29" i="1"/>
  <c r="AH29" i="3" s="1"/>
  <c r="AH70" i="1"/>
  <c r="AH70" i="3" s="1"/>
  <c r="AH71" i="1"/>
  <c r="AH71" i="3" s="1"/>
  <c r="AH7" i="1"/>
  <c r="AH7" i="3" s="1"/>
  <c r="AH61" i="1"/>
  <c r="AH61" i="3" s="1"/>
  <c r="AH53" i="1"/>
  <c r="AH53" i="3" s="1"/>
  <c r="Z12" i="1"/>
  <c r="AH415" i="1"/>
  <c r="AH415" i="3" s="1"/>
  <c r="AH409" i="1"/>
  <c r="AH409" i="3" s="1"/>
  <c r="AH293" i="1"/>
  <c r="AH293" i="3" s="1"/>
  <c r="AH27" i="1"/>
  <c r="AH27" i="3" s="1"/>
  <c r="AH259" i="1"/>
  <c r="AH259" i="3" s="1"/>
  <c r="AH83" i="1"/>
  <c r="AH83" i="3" s="1"/>
  <c r="AH8" i="1"/>
  <c r="AH8" i="3" s="1"/>
  <c r="AH199" i="1"/>
  <c r="AH199" i="3" s="1"/>
  <c r="AH135" i="1"/>
  <c r="AH135" i="3" s="1"/>
  <c r="AD28" i="1"/>
  <c r="AD204" i="1"/>
  <c r="AD76" i="1"/>
  <c r="AD331" i="1"/>
  <c r="AD165" i="1"/>
  <c r="AD427" i="1"/>
  <c r="AD10" i="1"/>
  <c r="AH86" i="1"/>
  <c r="AH86" i="3" s="1"/>
  <c r="AH271" i="1"/>
  <c r="AH271" i="3" s="1"/>
  <c r="AH72" i="1"/>
  <c r="AH72" i="3" s="1"/>
  <c r="AD286" i="1"/>
  <c r="AD186" i="1"/>
  <c r="AD138" i="1"/>
  <c r="AD71" i="1"/>
  <c r="AH68" i="1"/>
  <c r="AH68" i="3" s="1"/>
  <c r="AD185" i="1"/>
  <c r="AH351" i="1"/>
  <c r="AH351" i="3" s="1"/>
  <c r="AH332" i="1"/>
  <c r="AH332" i="3" s="1"/>
  <c r="AH250" i="1"/>
  <c r="AH250" i="3" s="1"/>
  <c r="AH198" i="1"/>
  <c r="AH198" i="3" s="1"/>
  <c r="Z379" i="1"/>
  <c r="Z59" i="1"/>
  <c r="AH292" i="1"/>
  <c r="AH292" i="3" s="1"/>
  <c r="AH434" i="1"/>
  <c r="AH434" i="3" s="1"/>
  <c r="AH403" i="1"/>
  <c r="AH403" i="3" s="1"/>
  <c r="AH251" i="1"/>
  <c r="AH251" i="3" s="1"/>
  <c r="AH99" i="1"/>
  <c r="AH99" i="3" s="1"/>
  <c r="AD348" i="1"/>
  <c r="AD200" i="1"/>
  <c r="AD321" i="1"/>
  <c r="AD228" i="1"/>
  <c r="AH288" i="1"/>
  <c r="AH288" i="3" s="1"/>
  <c r="Z364" i="1"/>
  <c r="AD335" i="1"/>
  <c r="AD274" i="1"/>
  <c r="AD46" i="1"/>
  <c r="AD384" i="1"/>
  <c r="AD251" i="1"/>
  <c r="AD219" i="1"/>
  <c r="AD205" i="1"/>
  <c r="AD155" i="1"/>
  <c r="AD110" i="1"/>
  <c r="AD36" i="1"/>
  <c r="Z136" i="1"/>
  <c r="Z91" i="1"/>
  <c r="Z54" i="1"/>
  <c r="Z56" i="1"/>
  <c r="Z245" i="1"/>
  <c r="Z213" i="1"/>
  <c r="Z181" i="1"/>
  <c r="Z153" i="1"/>
  <c r="Z121" i="1"/>
  <c r="Z24" i="1"/>
  <c r="Z405" i="1"/>
  <c r="Z85" i="1"/>
  <c r="Z429" i="1"/>
  <c r="Z389" i="1"/>
  <c r="Z373" i="1"/>
  <c r="Z357" i="1"/>
  <c r="Z341" i="1"/>
  <c r="Z325" i="1"/>
  <c r="Z309" i="1"/>
  <c r="Z293" i="1"/>
  <c r="Z277" i="1"/>
  <c r="Z102" i="1"/>
  <c r="Z390" i="1"/>
  <c r="Z374" i="1"/>
  <c r="Z358" i="1"/>
  <c r="Z342" i="1"/>
  <c r="Z326" i="1"/>
  <c r="Z310" i="1"/>
  <c r="Z294" i="1"/>
  <c r="Z278" i="1"/>
  <c r="Z101" i="1"/>
  <c r="Z149" i="1"/>
  <c r="Z184" i="1"/>
  <c r="Z79" i="1"/>
  <c r="Z406" i="1"/>
  <c r="Z413" i="1"/>
  <c r="Z170" i="1"/>
  <c r="Z110" i="1"/>
  <c r="Z118" i="1"/>
  <c r="Z233" i="1"/>
  <c r="Z248" i="1"/>
  <c r="Z185" i="1"/>
  <c r="Z62" i="1"/>
  <c r="Z72" i="1"/>
  <c r="Z421" i="1"/>
  <c r="Z258" i="1"/>
  <c r="Z130" i="1"/>
  <c r="Z78" i="1"/>
  <c r="Z23" i="1"/>
  <c r="Z384" i="1"/>
  <c r="Z368" i="1"/>
  <c r="Z352" i="1"/>
  <c r="Z336" i="1"/>
  <c r="Z320" i="1"/>
  <c r="Z304" i="1"/>
  <c r="Z288" i="1"/>
  <c r="Z86" i="1"/>
  <c r="Z253" i="1"/>
  <c r="Z221" i="1"/>
  <c r="Z205" i="1"/>
  <c r="Z169" i="1"/>
  <c r="Z137" i="1"/>
  <c r="Z40" i="1"/>
  <c r="Z8" i="1"/>
  <c r="Z264" i="1"/>
  <c r="Z168" i="1"/>
  <c r="Z381" i="1"/>
  <c r="Z365" i="1"/>
  <c r="Z349" i="1"/>
  <c r="Z333" i="1"/>
  <c r="Z317" i="1"/>
  <c r="Z301" i="1"/>
  <c r="Z285" i="1"/>
  <c r="Z428" i="1"/>
  <c r="Z396" i="1"/>
  <c r="Z94" i="1"/>
  <c r="Z271" i="1"/>
  <c r="Z247" i="1"/>
  <c r="Z239" i="1"/>
  <c r="Z215" i="1"/>
  <c r="Z207" i="1"/>
  <c r="Z183" i="1"/>
  <c r="Z157" i="1"/>
  <c r="Z141" i="1"/>
  <c r="Z125" i="1"/>
  <c r="Z21" i="1"/>
  <c r="Z152" i="1"/>
  <c r="Z200" i="1"/>
  <c r="Z175" i="1"/>
  <c r="Z151" i="1"/>
  <c r="Z143" i="1"/>
  <c r="Z119" i="1"/>
  <c r="Z41" i="1"/>
  <c r="Z9" i="1"/>
  <c r="Z46" i="1"/>
  <c r="Z38" i="1"/>
  <c r="Z30" i="1"/>
  <c r="Z22" i="1"/>
  <c r="Z14" i="1"/>
  <c r="Z6" i="1"/>
  <c r="Z216" i="1"/>
  <c r="Z120" i="1"/>
  <c r="Z7" i="1"/>
  <c r="Z332" i="1"/>
  <c r="Z265" i="1"/>
  <c r="Z201" i="1"/>
  <c r="Z76" i="1"/>
  <c r="Z226" i="1"/>
  <c r="Z70" i="1"/>
  <c r="Z217" i="1"/>
  <c r="Z249" i="1"/>
  <c r="AD31" i="1"/>
  <c r="AD417" i="1"/>
  <c r="AD374" i="1"/>
  <c r="AD307" i="1"/>
  <c r="AD263" i="1"/>
  <c r="AD226" i="1"/>
  <c r="AD162" i="1"/>
  <c r="AD400" i="1"/>
  <c r="AD391" i="1"/>
  <c r="AD375" i="1"/>
  <c r="AD368" i="1"/>
  <c r="AD359" i="1"/>
  <c r="AD332" i="1"/>
  <c r="AD285" i="1"/>
  <c r="AD266" i="1"/>
  <c r="AD182" i="1"/>
  <c r="AD137" i="1"/>
  <c r="AD83" i="1"/>
  <c r="AD44" i="1"/>
  <c r="AD12" i="1"/>
  <c r="AD418" i="1"/>
  <c r="AD409" i="1"/>
  <c r="AD393" i="1"/>
  <c r="AD354" i="1"/>
  <c r="AD345" i="1"/>
  <c r="AD310" i="1"/>
  <c r="AD301" i="1"/>
  <c r="AD264" i="1"/>
  <c r="AD177" i="1"/>
  <c r="AD15" i="1"/>
  <c r="AD152" i="1"/>
  <c r="AD117" i="1"/>
  <c r="AD98" i="1"/>
  <c r="AD82" i="1"/>
  <c r="AD66" i="1"/>
  <c r="AD50" i="1"/>
  <c r="AD7" i="1"/>
  <c r="AD207" i="1"/>
  <c r="AD143" i="1"/>
  <c r="AD77" i="1"/>
  <c r="AD54" i="1"/>
  <c r="AD43" i="1"/>
  <c r="AD27" i="1"/>
  <c r="AD20" i="1"/>
  <c r="AH186" i="1"/>
  <c r="AH186" i="3" s="1"/>
  <c r="AH349" i="1"/>
  <c r="AH349" i="3" s="1"/>
  <c r="AH372" i="1"/>
  <c r="AH372" i="3" s="1"/>
  <c r="AH75" i="1"/>
  <c r="AH75" i="3" s="1"/>
  <c r="AH423" i="1"/>
  <c r="AH423" i="3" s="1"/>
  <c r="AH379" i="1"/>
  <c r="AH379" i="3" s="1"/>
  <c r="AH298" i="1"/>
  <c r="AH298" i="3" s="1"/>
  <c r="AH139" i="1"/>
  <c r="AH139" i="3" s="1"/>
  <c r="AH11" i="1"/>
  <c r="AH11" i="3" s="1"/>
  <c r="AH225" i="1"/>
  <c r="AH225" i="3" s="1"/>
  <c r="AH97" i="1"/>
  <c r="AH97" i="3" s="1"/>
  <c r="AH324" i="1"/>
  <c r="AH324" i="3" s="1"/>
  <c r="AH257" i="1"/>
  <c r="AH257" i="3" s="1"/>
  <c r="AH193" i="1"/>
  <c r="AH193" i="3" s="1"/>
  <c r="AH89" i="1"/>
  <c r="AH89" i="3" s="1"/>
  <c r="AH25" i="1"/>
  <c r="AH25" i="3" s="1"/>
  <c r="AH397" i="1"/>
  <c r="AH397" i="3" s="1"/>
  <c r="AH428" i="1"/>
  <c r="AH428" i="3" s="1"/>
  <c r="AH420" i="1"/>
  <c r="AH420" i="3" s="1"/>
  <c r="AH398" i="1"/>
  <c r="AH398" i="3" s="1"/>
  <c r="AH388" i="1"/>
  <c r="AH388" i="3" s="1"/>
  <c r="AH362" i="1"/>
  <c r="AH362" i="3" s="1"/>
  <c r="AH346" i="1"/>
  <c r="AH346" i="3" s="1"/>
  <c r="AH296" i="1"/>
  <c r="AH296" i="3" s="1"/>
  <c r="AH273" i="1"/>
  <c r="AH273" i="3" s="1"/>
  <c r="AH209" i="1"/>
  <c r="AH209" i="3" s="1"/>
  <c r="AH145" i="1"/>
  <c r="AH145" i="3" s="1"/>
  <c r="AH73" i="1"/>
  <c r="AH73" i="3" s="1"/>
  <c r="AH9" i="1"/>
  <c r="AH9" i="3" s="1"/>
  <c r="AH380" i="1"/>
  <c r="AH380" i="3" s="1"/>
  <c r="AH364" i="1"/>
  <c r="AH364" i="3" s="1"/>
  <c r="AH348" i="1"/>
  <c r="AH348" i="3" s="1"/>
  <c r="AH321" i="1"/>
  <c r="AH321" i="3" s="1"/>
  <c r="AH307" i="1"/>
  <c r="AH307" i="3" s="1"/>
  <c r="AH170" i="1"/>
  <c r="AH170" i="3" s="1"/>
  <c r="AH243" i="1"/>
  <c r="AH243" i="3" s="1"/>
  <c r="AH195" i="1"/>
  <c r="AH195" i="3" s="1"/>
  <c r="AH179" i="1"/>
  <c r="AH179" i="3" s="1"/>
  <c r="AH163" i="1"/>
  <c r="AH163" i="3" s="1"/>
  <c r="AH115" i="1"/>
  <c r="AH115" i="3" s="1"/>
  <c r="AH65" i="1"/>
  <c r="AH65" i="3" s="1"/>
  <c r="AH44" i="1"/>
  <c r="AH44" i="3" s="1"/>
  <c r="AH338" i="1"/>
  <c r="AH338" i="3" s="1"/>
  <c r="AH320" i="1"/>
  <c r="AH320" i="3" s="1"/>
  <c r="AH297" i="1"/>
  <c r="AH297" i="3" s="1"/>
  <c r="AH249" i="1"/>
  <c r="AH249" i="3" s="1"/>
  <c r="AH226" i="1"/>
  <c r="AH226" i="3" s="1"/>
  <c r="AH208" i="1"/>
  <c r="AH208" i="3" s="1"/>
  <c r="AH185" i="1"/>
  <c r="AH185" i="3" s="1"/>
  <c r="AH162" i="1"/>
  <c r="AH162" i="3" s="1"/>
  <c r="AH130" i="1"/>
  <c r="AH130" i="3" s="1"/>
  <c r="AH191" i="1"/>
  <c r="AH191" i="3" s="1"/>
  <c r="AH127" i="1"/>
  <c r="AH127" i="3" s="1"/>
  <c r="AH63" i="1"/>
  <c r="AH63" i="3" s="1"/>
  <c r="AH90" i="1"/>
  <c r="AH90" i="3" s="1"/>
  <c r="AH50" i="1"/>
  <c r="AH50" i="3" s="1"/>
  <c r="AH146" i="1"/>
  <c r="AH146" i="3" s="1"/>
  <c r="AH128" i="1"/>
  <c r="AH128" i="3" s="1"/>
  <c r="AH105" i="1"/>
  <c r="AH105" i="3" s="1"/>
  <c r="AH303" i="1"/>
  <c r="AH303" i="3" s="1"/>
  <c r="AH82" i="1"/>
  <c r="AH82" i="3" s="1"/>
  <c r="AH42" i="1"/>
  <c r="AH42" i="3" s="1"/>
  <c r="AH32" i="1"/>
  <c r="AH32" i="3" s="1"/>
  <c r="AD428" i="1"/>
  <c r="AD401" i="1"/>
  <c r="AD369" i="1"/>
  <c r="AD330" i="1"/>
  <c r="AD293" i="1"/>
  <c r="AD269" i="1"/>
  <c r="AD236" i="1"/>
  <c r="AD211" i="1"/>
  <c r="AD129" i="1"/>
  <c r="AD389" i="1"/>
  <c r="AD373" i="1"/>
  <c r="AD323" i="1"/>
  <c r="AD294" i="1"/>
  <c r="AD282" i="1"/>
  <c r="AD271" i="1"/>
  <c r="AD260" i="1"/>
  <c r="AD237" i="1"/>
  <c r="AD214" i="1"/>
  <c r="AD187" i="1"/>
  <c r="AD173" i="1"/>
  <c r="AD148" i="1"/>
  <c r="AD132" i="1"/>
  <c r="AD88" i="1"/>
  <c r="AD81" i="1"/>
  <c r="AD49" i="1"/>
  <c r="AD19" i="1"/>
  <c r="AD425" i="1"/>
  <c r="AD404" i="1"/>
  <c r="AD386" i="1"/>
  <c r="AD370" i="1"/>
  <c r="AD322" i="1"/>
  <c r="AD298" i="1"/>
  <c r="AD275" i="1"/>
  <c r="AD257" i="1"/>
  <c r="AD193" i="1"/>
  <c r="AD142" i="1"/>
  <c r="AD94" i="1"/>
  <c r="AD47" i="1"/>
  <c r="AD146" i="1"/>
  <c r="AD130" i="1"/>
  <c r="AD125" i="1"/>
  <c r="AD104" i="1"/>
  <c r="AD89" i="1"/>
  <c r="AD73" i="1"/>
  <c r="AD48" i="1"/>
  <c r="AD18" i="1"/>
  <c r="AD9" i="1"/>
  <c r="AD239" i="1"/>
  <c r="AD175" i="1"/>
  <c r="AD111" i="1"/>
  <c r="AD93" i="1"/>
  <c r="AD59" i="1"/>
  <c r="AD52" i="1"/>
  <c r="AD38" i="1"/>
  <c r="AD22" i="1"/>
  <c r="AH347" i="1"/>
  <c r="AH347" i="3" s="1"/>
  <c r="AH389" i="1"/>
  <c r="AH389" i="3" s="1"/>
  <c r="AH262" i="1"/>
  <c r="AH262" i="3" s="1"/>
  <c r="AH405" i="1"/>
  <c r="AH405" i="3" s="1"/>
  <c r="AH374" i="1"/>
  <c r="AH374" i="3" s="1"/>
  <c r="AH264" i="1"/>
  <c r="AH264" i="3" s="1"/>
  <c r="AH122" i="1"/>
  <c r="AH122" i="3" s="1"/>
  <c r="AH381" i="1"/>
  <c r="AH381" i="3" s="1"/>
  <c r="AH410" i="1"/>
  <c r="AH410" i="3" s="1"/>
  <c r="AH358" i="1"/>
  <c r="AH358" i="3" s="1"/>
  <c r="AH310" i="1"/>
  <c r="AH310" i="3" s="1"/>
  <c r="AH107" i="1"/>
  <c r="AH107" i="3" s="1"/>
  <c r="AH10" i="1"/>
  <c r="AH10" i="3" s="1"/>
  <c r="AD390" i="1"/>
  <c r="AD174" i="1"/>
  <c r="AD419" i="1"/>
  <c r="AD63" i="1"/>
  <c r="AD169" i="1"/>
  <c r="AD252" i="1"/>
  <c r="AD413" i="1"/>
  <c r="AD311" i="1"/>
  <c r="AD206" i="1"/>
  <c r="AD217" i="1"/>
  <c r="AD150" i="1"/>
  <c r="AD340" i="1"/>
  <c r="AD357" i="1"/>
  <c r="AD203" i="1"/>
  <c r="AD157" i="1"/>
  <c r="AD268" i="1"/>
  <c r="AD141" i="1"/>
  <c r="AD41" i="1"/>
  <c r="AD159" i="1"/>
  <c r="AD61" i="1"/>
  <c r="AD233" i="1"/>
  <c r="AD424" i="1"/>
  <c r="AD195" i="1"/>
  <c r="AD421" i="1"/>
  <c r="AD383" i="1"/>
  <c r="AD309" i="1"/>
  <c r="AD178" i="1"/>
  <c r="AD14" i="1"/>
  <c r="AD210" i="1"/>
  <c r="AD403" i="1"/>
  <c r="AD176" i="1"/>
  <c r="AD423" i="1"/>
  <c r="AD371" i="1"/>
  <c r="AD314" i="1"/>
  <c r="AD281" i="1"/>
  <c r="AD208" i="1"/>
  <c r="AD145" i="1"/>
  <c r="AD65" i="1"/>
  <c r="AD416" i="1"/>
  <c r="AD365" i="1"/>
  <c r="AD333" i="1"/>
  <c r="AD261" i="1"/>
  <c r="AD229" i="1"/>
  <c r="AD147" i="1"/>
  <c r="AD92" i="1"/>
  <c r="AD432" i="1"/>
  <c r="AD394" i="1"/>
  <c r="AD288" i="1"/>
  <c r="AD194" i="1"/>
  <c r="AD352" i="1"/>
  <c r="AD313" i="1"/>
  <c r="AD292" i="1"/>
  <c r="AD246" i="1"/>
  <c r="AD198" i="1"/>
  <c r="AD171" i="1"/>
  <c r="AD153" i="1"/>
  <c r="AD107" i="1"/>
  <c r="AD51" i="1"/>
  <c r="AD388" i="1"/>
  <c r="AD338" i="1"/>
  <c r="AD320" i="1"/>
  <c r="AD289" i="1"/>
  <c r="AD216" i="1"/>
  <c r="AD62" i="1"/>
  <c r="AD114" i="1"/>
  <c r="AD34" i="1"/>
  <c r="AD255" i="1"/>
  <c r="AD127" i="1"/>
  <c r="AD75" i="1"/>
  <c r="AD45" i="1"/>
  <c r="AD223" i="1"/>
  <c r="AD112" i="1"/>
  <c r="AD126" i="1"/>
  <c r="AD287" i="1"/>
  <c r="AD420" i="1"/>
  <c r="AD166" i="1"/>
  <c r="AD273" i="1"/>
  <c r="AD33" i="1"/>
  <c r="AD367" i="1"/>
  <c r="AD160" i="1"/>
  <c r="AD284" i="1"/>
  <c r="AD72" i="1"/>
  <c r="AD346" i="1"/>
  <c r="AD324" i="1"/>
  <c r="AD181" i="1"/>
  <c r="AD431" i="1"/>
  <c r="AD429" i="1"/>
  <c r="AH74" i="1"/>
  <c r="AH74" i="3" s="1"/>
  <c r="AH79" i="1"/>
  <c r="AH79" i="3" s="1"/>
  <c r="AH207" i="1"/>
  <c r="AH207" i="3" s="1"/>
  <c r="AH327" i="1"/>
  <c r="AH327" i="3" s="1"/>
  <c r="AH160" i="1"/>
  <c r="AH160" i="3" s="1"/>
  <c r="AH201" i="1"/>
  <c r="AH201" i="3" s="1"/>
  <c r="AH242" i="1"/>
  <c r="AH242" i="3" s="1"/>
  <c r="AH322" i="1"/>
  <c r="AH322" i="3" s="1"/>
  <c r="AH383" i="1"/>
  <c r="AH383" i="3" s="1"/>
  <c r="AH49" i="1"/>
  <c r="AH49" i="3" s="1"/>
  <c r="AH101" i="1"/>
  <c r="AH101" i="3" s="1"/>
  <c r="AH133" i="1"/>
  <c r="AH133" i="3" s="1"/>
  <c r="AH165" i="1"/>
  <c r="AH165" i="3" s="1"/>
  <c r="AH197" i="1"/>
  <c r="AH197" i="3" s="1"/>
  <c r="AH229" i="1"/>
  <c r="AH229" i="3" s="1"/>
  <c r="AH261" i="1"/>
  <c r="AH261" i="3" s="1"/>
  <c r="AH116" i="1"/>
  <c r="AH116" i="3" s="1"/>
  <c r="AH187" i="1"/>
  <c r="AH187" i="3" s="1"/>
  <c r="AH299" i="1"/>
  <c r="AH299" i="3" s="1"/>
  <c r="AH323" i="1"/>
  <c r="AH323" i="3" s="1"/>
  <c r="AH350" i="1"/>
  <c r="AH350" i="3" s="1"/>
  <c r="AH382" i="1"/>
  <c r="AH382" i="3" s="1"/>
  <c r="AH20" i="1"/>
  <c r="AH20" i="3" s="1"/>
  <c r="AH150" i="1"/>
  <c r="AH150" i="3" s="1"/>
  <c r="AH189" i="1"/>
  <c r="AH189" i="3" s="1"/>
  <c r="AH278" i="1"/>
  <c r="AH278" i="3" s="1"/>
  <c r="AH353" i="1"/>
  <c r="AH353" i="3" s="1"/>
  <c r="AH385" i="1"/>
  <c r="AH385" i="3" s="1"/>
  <c r="AH406" i="1"/>
  <c r="AH406" i="3" s="1"/>
  <c r="AH5" i="1"/>
  <c r="AH5" i="3" s="1"/>
  <c r="AH294" i="1"/>
  <c r="AH294" i="3" s="1"/>
  <c r="AH363" i="1"/>
  <c r="AH363" i="3" s="1"/>
  <c r="AH424" i="1"/>
  <c r="AH424" i="3" s="1"/>
  <c r="AH104" i="1"/>
  <c r="AH104" i="3" s="1"/>
  <c r="AH260" i="1"/>
  <c r="AH260" i="3" s="1"/>
  <c r="AH394" i="1"/>
  <c r="AH394" i="3" s="1"/>
  <c r="AH228" i="1"/>
  <c r="AH228" i="3" s="1"/>
  <c r="AH416" i="1"/>
  <c r="AH416" i="3" s="1"/>
  <c r="AH267" i="1"/>
  <c r="AH267" i="3" s="1"/>
  <c r="AH407" i="1"/>
  <c r="AH407" i="3" s="1"/>
  <c r="AH164" i="1"/>
  <c r="AH164" i="3" s="1"/>
  <c r="AH326" i="1"/>
  <c r="AH326" i="3" s="1"/>
  <c r="AH57" i="1"/>
  <c r="AH57" i="3" s="1"/>
  <c r="AH13" i="1"/>
  <c r="AH13" i="3" s="1"/>
  <c r="AD70" i="1"/>
  <c r="AH161" i="1"/>
  <c r="AH161" i="3" s="1"/>
  <c r="AH345" i="1"/>
  <c r="AH345" i="3" s="1"/>
  <c r="AH402" i="1"/>
  <c r="AH402" i="3" s="1"/>
  <c r="AH384" i="1"/>
  <c r="AH384" i="3" s="1"/>
  <c r="AH365" i="1"/>
  <c r="AH365" i="3" s="1"/>
  <c r="AH129" i="1"/>
  <c r="AH129" i="3" s="1"/>
  <c r="AH392" i="1"/>
  <c r="AH392" i="3" s="1"/>
  <c r="AH141" i="1"/>
  <c r="AH141" i="3" s="1"/>
  <c r="AH401" i="1"/>
  <c r="AH401" i="3" s="1"/>
  <c r="AH285" i="1"/>
  <c r="AH285" i="3" s="1"/>
  <c r="AH152" i="1"/>
  <c r="AH152" i="3" s="1"/>
  <c r="AH427" i="1"/>
  <c r="AH427" i="3" s="1"/>
  <c r="AH343" i="1"/>
  <c r="AH343" i="3" s="1"/>
  <c r="AH283" i="1"/>
  <c r="AH283" i="3" s="1"/>
  <c r="AH138" i="1"/>
  <c r="AH138" i="3" s="1"/>
  <c r="AH254" i="1"/>
  <c r="AH254" i="3" s="1"/>
  <c r="AH190" i="1"/>
  <c r="AH190" i="3" s="1"/>
  <c r="AH126" i="1"/>
  <c r="AH126" i="3" s="1"/>
  <c r="AH60" i="1"/>
  <c r="AH60" i="3" s="1"/>
  <c r="AH336" i="1"/>
  <c r="AH336" i="3" s="1"/>
  <c r="AH256" i="1"/>
  <c r="AH256" i="3" s="1"/>
  <c r="AH169" i="1"/>
  <c r="AH169" i="3" s="1"/>
  <c r="AH295" i="1"/>
  <c r="AH295" i="3" s="1"/>
  <c r="AH47" i="1"/>
  <c r="AH47" i="3" s="1"/>
  <c r="AH24" i="1"/>
  <c r="AH24" i="3" s="1"/>
  <c r="AD396" i="1"/>
  <c r="AD385" i="1"/>
  <c r="AD387" i="1"/>
  <c r="AD118" i="1"/>
  <c r="AD350" i="1"/>
  <c r="AD139" i="1"/>
  <c r="AD248" i="1"/>
  <c r="AD96" i="1"/>
  <c r="AD24" i="1"/>
  <c r="AD430" i="1"/>
  <c r="AD283" i="1"/>
  <c r="AD351" i="1"/>
  <c r="AH43" i="1"/>
  <c r="AH43" i="3" s="1"/>
  <c r="AH429" i="1"/>
  <c r="AH429" i="3" s="1"/>
  <c r="AH330" i="1"/>
  <c r="AH330" i="3" s="1"/>
  <c r="AH282" i="1"/>
  <c r="AH282" i="3" s="1"/>
  <c r="AH154" i="1"/>
  <c r="AH154" i="3" s="1"/>
  <c r="AH404" i="1"/>
  <c r="AH404" i="3" s="1"/>
  <c r="AH378" i="1"/>
  <c r="AH378" i="3" s="1"/>
  <c r="AH328" i="1"/>
  <c r="AH328" i="3" s="1"/>
  <c r="AH41" i="1"/>
  <c r="AH41" i="3" s="1"/>
  <c r="AH339" i="1"/>
  <c r="AH339" i="3" s="1"/>
  <c r="AH276" i="1"/>
  <c r="AH276" i="3" s="1"/>
  <c r="AH234" i="1"/>
  <c r="AH234" i="3" s="1"/>
  <c r="AH202" i="1"/>
  <c r="AH202" i="3" s="1"/>
  <c r="AH148" i="1"/>
  <c r="AH148" i="3" s="1"/>
  <c r="AH106" i="1"/>
  <c r="AH106" i="3" s="1"/>
  <c r="AH286" i="1"/>
  <c r="AH286" i="3" s="1"/>
  <c r="AH252" i="1"/>
  <c r="AH252" i="3" s="1"/>
  <c r="AH236" i="1"/>
  <c r="AH236" i="3" s="1"/>
  <c r="AH204" i="1"/>
  <c r="AH204" i="3" s="1"/>
  <c r="AH172" i="1"/>
  <c r="AH172" i="3" s="1"/>
  <c r="AH140" i="1"/>
  <c r="AH140" i="3" s="1"/>
  <c r="AH124" i="1"/>
  <c r="AH124" i="3" s="1"/>
  <c r="AH108" i="1"/>
  <c r="AH108" i="3" s="1"/>
  <c r="AH76" i="1"/>
  <c r="AH76" i="3" s="1"/>
  <c r="AH51" i="1"/>
  <c r="AH51" i="3" s="1"/>
  <c r="AH33" i="1"/>
  <c r="AH33" i="3" s="1"/>
  <c r="AH12" i="1"/>
  <c r="AH12" i="3" s="1"/>
  <c r="AH359" i="1"/>
  <c r="AH359" i="3" s="1"/>
  <c r="AH329" i="1"/>
  <c r="AH329" i="3" s="1"/>
  <c r="AH306" i="1"/>
  <c r="AH306" i="3" s="1"/>
  <c r="AH281" i="1"/>
  <c r="AH281" i="3" s="1"/>
  <c r="AH240" i="1"/>
  <c r="AH240" i="3" s="1"/>
  <c r="AH217" i="1"/>
  <c r="AH217" i="3" s="1"/>
  <c r="AH194" i="1"/>
  <c r="AH194" i="3" s="1"/>
  <c r="AH176" i="1"/>
  <c r="AH176" i="3" s="1"/>
  <c r="AH153" i="1"/>
  <c r="AH153" i="3" s="1"/>
  <c r="AH112" i="1"/>
  <c r="AH112" i="3" s="1"/>
  <c r="AH223" i="1"/>
  <c r="AH223" i="3" s="1"/>
  <c r="AH159" i="1"/>
  <c r="AH159" i="3" s="1"/>
  <c r="AH95" i="1"/>
  <c r="AH95" i="3" s="1"/>
  <c r="AH31" i="1"/>
  <c r="AH31" i="3" s="1"/>
  <c r="AH80" i="1"/>
  <c r="AH80" i="3" s="1"/>
  <c r="AH58" i="1"/>
  <c r="AH58" i="3" s="1"/>
  <c r="AH40" i="1"/>
  <c r="AH40" i="3" s="1"/>
  <c r="AH18" i="1"/>
  <c r="AH18" i="3" s="1"/>
  <c r="AH137" i="1"/>
  <c r="AH137" i="3" s="1"/>
  <c r="AH114" i="1"/>
  <c r="AH114" i="3" s="1"/>
  <c r="AH96" i="1"/>
  <c r="AH96" i="3" s="1"/>
  <c r="AH287" i="1"/>
  <c r="AH287" i="3" s="1"/>
  <c r="AH215" i="1"/>
  <c r="AH215" i="3" s="1"/>
  <c r="AH87" i="1"/>
  <c r="AH87" i="3" s="1"/>
  <c r="AH77" i="1"/>
  <c r="AH77" i="3" s="1"/>
  <c r="AH66" i="1"/>
  <c r="AH66" i="3" s="1"/>
  <c r="AH48" i="1"/>
  <c r="AH48" i="3" s="1"/>
  <c r="AH26" i="1"/>
  <c r="AH26" i="3" s="1"/>
  <c r="AH16" i="1"/>
  <c r="AH16" i="3" s="1"/>
  <c r="AD213" i="1"/>
  <c r="AD295" i="1"/>
  <c r="AD8" i="1"/>
  <c r="AD242" i="1"/>
  <c r="AD415" i="1"/>
  <c r="AD378" i="1"/>
  <c r="AD134" i="1"/>
  <c r="AD358" i="1"/>
  <c r="AD278" i="1"/>
  <c r="AD102" i="1"/>
  <c r="AD291" i="1"/>
  <c r="AD95" i="1"/>
  <c r="AD399" i="1"/>
  <c r="AD339" i="1"/>
  <c r="AD230" i="1"/>
  <c r="AD180" i="1"/>
  <c r="AD116" i="1"/>
  <c r="AD434" i="1"/>
  <c r="AD356" i="1"/>
  <c r="AD296" i="1"/>
  <c r="AD234" i="1"/>
  <c r="AD168" i="1"/>
  <c r="AD30" i="1"/>
  <c r="AD120" i="1"/>
  <c r="AD80" i="1"/>
  <c r="AD23" i="1"/>
  <c r="AD84" i="1"/>
  <c r="AD85" i="1"/>
  <c r="AD381" i="1"/>
  <c r="AD259" i="1"/>
  <c r="AD131" i="1"/>
  <c r="AD433" i="1"/>
  <c r="AD342" i="1"/>
  <c r="AD276" i="1"/>
  <c r="AD201" i="1"/>
  <c r="AD60" i="1"/>
  <c r="AD364" i="1"/>
  <c r="AD78" i="1"/>
  <c r="AD337" i="1"/>
  <c r="AD238" i="1"/>
  <c r="AD113" i="1"/>
  <c r="AD410" i="1"/>
  <c r="AD349" i="1"/>
  <c r="AD290" i="1"/>
  <c r="AD227" i="1"/>
  <c r="AD163" i="1"/>
  <c r="AD99" i="1"/>
  <c r="AD392" i="1"/>
  <c r="AD355" i="1"/>
  <c r="AD303" i="1"/>
  <c r="AD272" i="1"/>
  <c r="AD254" i="1"/>
  <c r="AD222" i="1"/>
  <c r="AD190" i="1"/>
  <c r="AD158" i="1"/>
  <c r="AD115" i="1"/>
  <c r="AD40" i="1"/>
  <c r="AD406" i="1"/>
  <c r="AD362" i="1"/>
  <c r="AD305" i="1"/>
  <c r="AD243" i="1"/>
  <c r="AD407" i="1"/>
  <c r="AD343" i="1"/>
  <c r="AD325" i="1"/>
  <c r="AD304" i="1"/>
  <c r="AD262" i="1"/>
  <c r="AD235" i="1"/>
  <c r="AD212" i="1"/>
  <c r="AD189" i="1"/>
  <c r="AD164" i="1"/>
  <c r="AD123" i="1"/>
  <c r="AD100" i="1"/>
  <c r="AD17" i="1"/>
  <c r="AD402" i="1"/>
  <c r="AD372" i="1"/>
  <c r="AD279" i="1"/>
  <c r="AD241" i="1"/>
  <c r="AD202" i="1"/>
  <c r="AD170" i="1"/>
  <c r="AD79" i="1"/>
  <c r="AD37" i="1"/>
  <c r="AD144" i="1"/>
  <c r="AD109" i="1"/>
  <c r="AD87" i="1"/>
  <c r="AD55" i="1"/>
  <c r="AD25" i="1"/>
  <c r="AD191" i="1"/>
  <c r="AD86" i="1"/>
  <c r="AD68" i="1"/>
  <c r="AD6" i="1"/>
  <c r="AD57" i="1"/>
  <c r="AD149" i="1"/>
  <c r="AD209" i="1"/>
  <c r="AD336" i="1"/>
  <c r="AD105" i="1"/>
  <c r="AD221" i="1"/>
  <c r="AD327" i="1"/>
  <c r="AD258" i="1"/>
  <c r="AD67" i="1"/>
  <c r="AD224" i="1"/>
  <c r="AD360" i="1"/>
  <c r="AD220" i="1"/>
  <c r="AD35" i="1"/>
  <c r="AD319" i="1"/>
  <c r="AD326" i="1"/>
  <c r="AD240" i="1"/>
  <c r="AH34" i="1"/>
  <c r="AH34" i="3" s="1"/>
  <c r="AH15" i="1"/>
  <c r="AH15" i="3" s="1"/>
  <c r="AH143" i="1"/>
  <c r="AH143" i="3" s="1"/>
  <c r="AH263" i="1"/>
  <c r="AH263" i="3" s="1"/>
  <c r="AH121" i="1"/>
  <c r="AH121" i="3" s="1"/>
  <c r="AH178" i="1"/>
  <c r="AH178" i="3" s="1"/>
  <c r="AH224" i="1"/>
  <c r="AH224" i="3" s="1"/>
  <c r="AH265" i="1"/>
  <c r="AH265" i="3" s="1"/>
  <c r="AH304" i="1"/>
  <c r="AH304" i="3" s="1"/>
  <c r="AH28" i="1"/>
  <c r="AH28" i="3" s="1"/>
  <c r="AH67" i="1"/>
  <c r="AH67" i="3" s="1"/>
  <c r="AH117" i="1"/>
  <c r="AH117" i="3" s="1"/>
  <c r="AH181" i="1"/>
  <c r="AH181" i="3" s="1"/>
  <c r="AH245" i="1"/>
  <c r="AH245" i="3" s="1"/>
  <c r="AH275" i="1"/>
  <c r="AH275" i="3" s="1"/>
  <c r="AH62" i="1"/>
  <c r="AH62" i="3" s="1"/>
  <c r="AH155" i="1"/>
  <c r="AH155" i="3" s="1"/>
  <c r="AH309" i="1"/>
  <c r="AH309" i="3" s="1"/>
  <c r="AH337" i="1"/>
  <c r="AH337" i="3" s="1"/>
  <c r="AH366" i="1"/>
  <c r="AH366" i="3" s="1"/>
  <c r="AH411" i="1"/>
  <c r="AH411" i="3" s="1"/>
  <c r="AH84" i="1"/>
  <c r="AH84" i="3" s="1"/>
  <c r="AH177" i="1"/>
  <c r="AH177" i="3" s="1"/>
  <c r="AH216" i="1"/>
  <c r="AH216" i="3" s="1"/>
  <c r="AH312" i="1"/>
  <c r="AH312" i="3" s="1"/>
  <c r="AH396" i="1"/>
  <c r="AH396" i="3" s="1"/>
  <c r="AH417" i="1"/>
  <c r="AH417" i="3" s="1"/>
  <c r="AH166" i="1"/>
  <c r="AH166" i="3" s="1"/>
  <c r="AH316" i="1"/>
  <c r="AH316" i="3" s="1"/>
  <c r="AH399" i="1"/>
  <c r="AH399" i="3" s="1"/>
  <c r="AH36" i="1"/>
  <c r="AH36" i="3" s="1"/>
  <c r="AH100" i="1"/>
  <c r="AH100" i="3" s="1"/>
  <c r="AH340" i="1"/>
  <c r="AH340" i="3" s="1"/>
  <c r="AH136" i="1"/>
  <c r="AH136" i="3" s="1"/>
  <c r="AH377" i="1"/>
  <c r="AH377" i="3" s="1"/>
  <c r="AH421" i="1"/>
  <c r="AH421" i="3" s="1"/>
  <c r="AH386" i="1"/>
  <c r="AH386" i="3" s="1"/>
  <c r="AH342" i="1"/>
  <c r="AH342" i="3" s="1"/>
  <c r="AH203" i="1"/>
  <c r="AH203" i="3" s="1"/>
  <c r="AH352" i="1"/>
  <c r="AH352" i="3" s="1"/>
  <c r="AH235" i="1"/>
  <c r="AH235" i="3" s="1"/>
  <c r="AH431" i="1"/>
  <c r="AH431" i="3" s="1"/>
  <c r="AH302" i="1"/>
  <c r="AH302" i="3" s="1"/>
  <c r="AH422" i="1"/>
  <c r="AH422" i="3" s="1"/>
  <c r="AH376" i="1"/>
  <c r="AH376" i="3" s="1"/>
  <c r="AH241" i="1"/>
  <c r="AH241" i="3" s="1"/>
  <c r="AH426" i="1"/>
  <c r="AH426" i="3" s="1"/>
  <c r="AH413" i="1"/>
  <c r="AH413" i="3" s="1"/>
  <c r="AH412" i="1"/>
  <c r="AH412" i="3" s="1"/>
  <c r="AH214" i="1"/>
  <c r="AH214" i="3" s="1"/>
  <c r="AH357" i="1"/>
  <c r="AH357" i="3" s="1"/>
  <c r="AH180" i="1"/>
  <c r="AH180" i="3" s="1"/>
  <c r="AH206" i="1"/>
  <c r="AH206" i="3" s="1"/>
  <c r="AH81" i="1"/>
  <c r="AH81" i="3" s="1"/>
  <c r="AH274" i="1"/>
  <c r="AH274" i="3" s="1"/>
  <c r="AH22" i="1"/>
  <c r="AH22" i="3" s="1"/>
  <c r="AH45" i="1"/>
  <c r="AH45" i="3" s="1"/>
  <c r="AD188" i="1"/>
  <c r="AD196" i="1"/>
  <c r="AD422" i="1"/>
  <c r="AH313" i="1"/>
  <c r="AH313" i="3" s="1"/>
  <c r="AH238" i="1"/>
  <c r="AH238" i="3" s="1"/>
  <c r="AH395" i="1"/>
  <c r="AH395" i="3" s="1"/>
  <c r="AH430" i="1"/>
  <c r="AH430" i="3" s="1"/>
  <c r="AH314" i="1"/>
  <c r="AH314" i="3" s="1"/>
  <c r="AD11" i="1"/>
  <c r="AH85" i="1"/>
  <c r="AH85" i="3" s="1"/>
  <c r="AD179" i="1"/>
  <c r="AD318" i="1"/>
  <c r="AH318" i="1"/>
  <c r="AH318" i="3" s="1"/>
  <c r="AH331" i="1"/>
  <c r="AH331" i="3" s="1"/>
  <c r="AH239" i="1"/>
  <c r="AH239" i="3" s="1"/>
  <c r="AH125" i="1"/>
  <c r="AH125" i="3" s="1"/>
  <c r="AH356" i="1"/>
  <c r="AH356" i="3" s="1"/>
  <c r="Z371" i="1"/>
  <c r="AH113" i="1"/>
  <c r="AH113" i="3" s="1"/>
  <c r="AH373" i="1"/>
  <c r="AH373" i="3" s="1"/>
  <c r="AH317" i="1"/>
  <c r="AH317" i="3" s="1"/>
  <c r="AH212" i="1"/>
  <c r="AH212" i="3" s="1"/>
  <c r="AH284" i="1"/>
  <c r="AH284" i="3" s="1"/>
  <c r="AH222" i="1"/>
  <c r="AH222" i="3" s="1"/>
  <c r="AH158" i="1"/>
  <c r="AH158" i="3" s="1"/>
  <c r="AH94" i="1"/>
  <c r="AH94" i="3" s="1"/>
  <c r="AH17" i="1"/>
  <c r="AH17" i="3" s="1"/>
  <c r="AH290" i="1"/>
  <c r="AH290" i="3" s="1"/>
  <c r="AH210" i="1"/>
  <c r="AH210" i="3" s="1"/>
  <c r="AH98" i="1"/>
  <c r="AH98" i="3" s="1"/>
  <c r="AH175" i="1"/>
  <c r="AH175" i="3" s="1"/>
  <c r="AH64" i="1"/>
  <c r="AH64" i="3" s="1"/>
  <c r="AD353" i="1"/>
  <c r="AD426" i="1"/>
  <c r="AD156" i="1"/>
  <c r="AD256" i="1"/>
  <c r="AD312" i="1"/>
  <c r="AD244" i="1"/>
  <c r="AD377" i="1"/>
  <c r="AD42" i="1"/>
  <c r="AD91" i="1"/>
  <c r="AD184" i="1"/>
  <c r="AD306" i="1"/>
  <c r="AD328" i="1"/>
  <c r="AD21" i="1"/>
  <c r="AH289" i="1"/>
  <c r="AH289" i="3" s="1"/>
  <c r="AH14" i="1"/>
  <c r="AH14" i="3" s="1"/>
  <c r="AH171" i="1"/>
  <c r="AH171" i="3" s="1"/>
  <c r="AH218" i="1"/>
  <c r="AH218" i="3" s="1"/>
  <c r="AH344" i="1"/>
  <c r="AH344" i="3" s="1"/>
  <c r="AH52" i="1"/>
  <c r="AH52" i="3" s="1"/>
  <c r="AH305" i="1"/>
  <c r="AH305" i="3" s="1"/>
  <c r="AH270" i="1"/>
  <c r="AH270" i="3" s="1"/>
  <c r="AH142" i="1"/>
  <c r="AH142" i="3" s="1"/>
  <c r="AH367" i="1"/>
  <c r="AH367" i="3" s="1"/>
  <c r="AH192" i="1"/>
  <c r="AH192" i="3" s="1"/>
  <c r="AH111" i="1"/>
  <c r="AH111" i="3" s="1"/>
  <c r="AD5" i="1"/>
  <c r="AD192" i="1"/>
  <c r="AD133" i="1"/>
  <c r="AH144" i="1"/>
  <c r="AH144" i="3" s="1"/>
  <c r="AH110" i="1"/>
  <c r="AH110" i="3" s="1"/>
  <c r="AH244" i="1"/>
  <c r="AH244" i="3" s="1"/>
  <c r="AH253" i="1"/>
  <c r="AH253" i="3" s="1"/>
  <c r="AH46" i="1"/>
  <c r="AH46" i="3" s="1"/>
  <c r="AH109" i="1"/>
  <c r="AH109" i="3" s="1"/>
  <c r="AD124" i="1"/>
  <c r="AH233" i="1"/>
  <c r="AH233" i="3" s="1"/>
  <c r="AD32" i="1"/>
  <c r="AH391" i="1"/>
  <c r="AH391" i="3" s="1"/>
  <c r="AH390" i="1"/>
  <c r="AH390" i="3" s="1"/>
  <c r="AH174" i="1"/>
  <c r="AH174" i="3" s="1"/>
  <c r="AH354" i="1"/>
  <c r="AH354" i="3" s="1"/>
  <c r="AH35" i="1"/>
  <c r="AH35" i="3" s="1"/>
  <c r="AH30" i="1"/>
  <c r="AH30" i="3" s="1"/>
  <c r="Z99" i="1"/>
  <c r="Z400" i="1"/>
  <c r="Z194" i="1"/>
  <c r="Z426" i="1"/>
  <c r="Z393" i="1"/>
  <c r="Z361" i="1"/>
  <c r="Z329" i="1"/>
  <c r="Z297" i="1"/>
  <c r="Z240" i="1"/>
  <c r="Z117" i="1"/>
  <c r="Z425" i="1"/>
  <c r="Z266" i="1"/>
  <c r="Z138" i="1"/>
  <c r="Z222" i="1"/>
  <c r="Z158" i="1"/>
  <c r="Z96" i="1"/>
  <c r="Z392" i="1"/>
  <c r="Z376" i="1"/>
  <c r="Z360" i="1"/>
  <c r="Z344" i="1"/>
  <c r="Z328" i="1"/>
  <c r="Z312" i="1"/>
  <c r="Z296" i="1"/>
  <c r="Z280" i="1"/>
  <c r="Z228" i="1"/>
  <c r="Z164" i="1"/>
  <c r="Z104" i="1"/>
  <c r="Z261" i="1"/>
  <c r="Z229" i="1"/>
  <c r="Z197" i="1"/>
  <c r="Z13" i="1"/>
  <c r="Z422" i="1"/>
  <c r="Z383" i="1"/>
  <c r="Z291" i="1"/>
  <c r="Z355" i="1"/>
  <c r="Z242" i="1"/>
  <c r="Z112" i="1"/>
  <c r="Z77" i="1"/>
  <c r="Z11" i="1"/>
  <c r="Z423" i="1"/>
  <c r="Z407" i="1"/>
  <c r="Z224" i="1"/>
  <c r="Z160" i="1"/>
  <c r="Z64" i="1"/>
  <c r="Z404" i="1"/>
  <c r="Z250" i="1"/>
  <c r="Z186" i="1"/>
  <c r="Z122" i="1"/>
  <c r="Z73" i="1"/>
  <c r="Z19" i="1"/>
  <c r="Z114" i="1"/>
  <c r="Z93" i="1"/>
  <c r="Z75" i="1"/>
  <c r="Z47" i="1"/>
  <c r="Z15" i="1"/>
  <c r="Z382" i="1"/>
  <c r="Z366" i="1"/>
  <c r="Z350" i="1"/>
  <c r="Z334" i="1"/>
  <c r="Z318" i="1"/>
  <c r="Z302" i="1"/>
  <c r="Z286" i="1"/>
  <c r="Z252" i="1"/>
  <c r="Z220" i="1"/>
  <c r="Z188" i="1"/>
  <c r="Z339" i="1"/>
  <c r="Z27" i="1"/>
  <c r="Z377" i="1"/>
  <c r="Z345" i="1"/>
  <c r="Z313" i="1"/>
  <c r="Z281" i="1"/>
  <c r="Z176" i="1"/>
  <c r="Z74" i="1"/>
  <c r="Z409" i="1"/>
  <c r="Z202" i="1"/>
  <c r="Z80" i="1"/>
  <c r="Z254" i="1"/>
  <c r="Z190" i="1"/>
  <c r="Z126" i="1"/>
  <c r="Z237" i="1"/>
  <c r="Z189" i="1"/>
  <c r="Z343" i="1"/>
  <c r="Z323" i="1"/>
  <c r="Z387" i="1"/>
  <c r="Z416" i="1"/>
  <c r="Z408" i="1"/>
  <c r="Z274" i="1"/>
  <c r="Z210" i="1"/>
  <c r="Z98" i="1"/>
  <c r="Z43" i="1"/>
  <c r="Z431" i="1"/>
  <c r="Z415" i="1"/>
  <c r="Z399" i="1"/>
  <c r="Z256" i="1"/>
  <c r="Z192" i="1"/>
  <c r="Z128" i="1"/>
  <c r="Z412" i="1"/>
  <c r="Z218" i="1"/>
  <c r="Z154" i="1"/>
  <c r="Z51" i="1"/>
  <c r="Z262" i="1"/>
  <c r="Z230" i="1"/>
  <c r="Z198" i="1"/>
  <c r="Z166" i="1"/>
  <c r="Z134" i="1"/>
  <c r="Z107" i="1"/>
  <c r="Z82" i="1"/>
  <c r="Z65" i="1"/>
  <c r="Z31" i="1"/>
  <c r="Z394" i="1"/>
  <c r="Z386" i="1"/>
  <c r="Z378" i="1"/>
  <c r="Z362" i="1"/>
  <c r="Z354" i="1"/>
  <c r="Z346" i="1"/>
  <c r="Z330" i="1"/>
  <c r="Z322" i="1"/>
  <c r="Z314" i="1"/>
  <c r="Z298" i="1"/>
  <c r="Z290" i="1"/>
  <c r="Z282" i="1"/>
  <c r="Z236" i="1"/>
  <c r="Z156" i="1"/>
  <c r="Z124" i="1"/>
  <c r="Z83" i="1"/>
  <c r="Z275" i="1"/>
  <c r="Z267" i="1"/>
  <c r="Z251" i="1"/>
  <c r="Z243" i="1"/>
  <c r="Z235" i="1"/>
  <c r="Z219" i="1"/>
  <c r="Z211" i="1"/>
  <c r="Z203" i="1"/>
  <c r="Z187" i="1"/>
  <c r="Z179" i="1"/>
  <c r="Z165" i="1"/>
  <c r="Z133" i="1"/>
  <c r="Z116" i="1"/>
  <c r="Z84" i="1"/>
  <c r="Z69" i="1"/>
  <c r="Z37" i="1"/>
  <c r="Z52" i="1"/>
  <c r="Z36" i="1"/>
  <c r="Z20" i="1"/>
  <c r="Z419" i="1"/>
  <c r="Z311" i="1"/>
  <c r="Z319" i="1"/>
  <c r="Z106" i="1"/>
  <c r="Z171" i="1"/>
  <c r="Z155" i="1"/>
  <c r="Z147" i="1"/>
  <c r="Z139" i="1"/>
  <c r="Z123" i="1"/>
  <c r="Z63" i="1"/>
  <c r="Z66" i="1"/>
  <c r="Z49" i="1"/>
  <c r="Z17" i="1"/>
  <c r="Z50" i="1"/>
  <c r="Z42" i="1"/>
  <c r="Z34" i="1"/>
  <c r="Z26" i="1"/>
  <c r="Z18" i="1"/>
  <c r="Z10" i="1"/>
  <c r="Z303" i="1"/>
  <c r="Z430" i="1"/>
  <c r="Z295" i="1"/>
  <c r="Z359" i="1"/>
  <c r="Z5" i="1"/>
  <c r="Z287" i="1"/>
  <c r="Z403" i="1"/>
  <c r="Z402" i="1"/>
  <c r="Z272" i="1"/>
  <c r="Z161" i="1"/>
  <c r="Z32" i="1"/>
  <c r="Z380" i="1"/>
  <c r="Z434" i="1"/>
  <c r="Z307" i="1"/>
  <c r="Z369" i="1"/>
  <c r="Z348" i="1"/>
  <c r="Z129" i="1"/>
  <c r="Z174" i="1"/>
  <c r="Z305" i="1"/>
  <c r="Z172" i="1"/>
  <c r="Z115" i="1"/>
  <c r="Z90" i="1"/>
  <c r="Z67" i="1"/>
  <c r="Z263" i="1"/>
  <c r="Z255" i="1"/>
  <c r="Z231" i="1"/>
  <c r="Z223" i="1"/>
  <c r="Z199" i="1"/>
  <c r="Z191" i="1"/>
  <c r="Z173" i="1"/>
  <c r="Z100" i="1"/>
  <c r="Z68" i="1"/>
  <c r="Z53" i="1"/>
  <c r="Z335" i="1"/>
  <c r="Z375" i="1"/>
  <c r="Z424" i="1"/>
  <c r="Z414" i="1"/>
  <c r="Z167" i="1"/>
  <c r="Z159" i="1"/>
  <c r="Z135" i="1"/>
  <c r="Z127" i="1"/>
  <c r="Z103" i="1"/>
  <c r="Z87" i="1"/>
  <c r="Z55" i="1"/>
  <c r="Z58" i="1"/>
  <c r="Z25" i="1"/>
  <c r="Z367" i="1"/>
  <c r="Z327" i="1"/>
  <c r="Z391" i="1"/>
  <c r="Z113" i="1"/>
  <c r="Z351" i="1"/>
  <c r="Z105" i="1"/>
  <c r="Z337" i="1"/>
  <c r="Z433" i="1"/>
  <c r="Z238" i="1"/>
  <c r="Z244" i="1"/>
  <c r="Z279" i="1"/>
  <c r="Z180" i="1"/>
  <c r="Z401" i="1"/>
  <c r="Z144" i="1"/>
  <c r="Z284" i="1"/>
  <c r="Z316" i="1"/>
  <c r="Z29" i="1"/>
  <c r="V5" i="1"/>
  <c r="M343" i="1"/>
  <c r="AN292" i="1"/>
  <c r="AN292" i="3" s="1"/>
  <c r="M243" i="1"/>
  <c r="M199" i="1"/>
  <c r="M35" i="1"/>
  <c r="M263" i="1"/>
  <c r="M276" i="1"/>
  <c r="M212" i="1"/>
  <c r="M326" i="1"/>
  <c r="M294" i="1"/>
  <c r="M262" i="1"/>
  <c r="M285" i="1"/>
  <c r="M245" i="1"/>
  <c r="M309" i="1"/>
  <c r="M44" i="1"/>
  <c r="M127" i="1"/>
  <c r="M107" i="1"/>
  <c r="M171" i="1"/>
  <c r="M203" i="1"/>
  <c r="M267" i="1"/>
  <c r="M331" i="1"/>
  <c r="M255" i="1"/>
  <c r="M319" i="1"/>
  <c r="M381" i="1"/>
  <c r="M413" i="1"/>
  <c r="M200" i="1"/>
  <c r="M83" i="1"/>
  <c r="M110" i="1"/>
  <c r="M238" i="1"/>
  <c r="M197" i="1"/>
  <c r="M76" i="1"/>
  <c r="M71" i="1"/>
  <c r="M389" i="1"/>
  <c r="M293" i="1"/>
  <c r="AN145" i="1"/>
  <c r="AN145" i="3" s="1"/>
  <c r="M168" i="1"/>
  <c r="AN12" i="1"/>
  <c r="AN12" i="3" s="1"/>
  <c r="M51" i="1"/>
  <c r="M175" i="1"/>
  <c r="M111" i="1"/>
  <c r="M47" i="1"/>
  <c r="M396" i="1"/>
  <c r="M132" i="1"/>
  <c r="M28" i="1"/>
  <c r="M310" i="1"/>
  <c r="M278" i="1"/>
  <c r="M246" i="1"/>
  <c r="M214" i="1"/>
  <c r="M182" i="1"/>
  <c r="M150" i="1"/>
  <c r="M118" i="1"/>
  <c r="M86" i="1"/>
  <c r="M54" i="1"/>
  <c r="M22" i="1"/>
  <c r="M237" i="1"/>
  <c r="M173" i="1"/>
  <c r="M141" i="1"/>
  <c r="M109" i="1"/>
  <c r="M77" i="1"/>
  <c r="M45" i="1"/>
  <c r="M13" i="1"/>
  <c r="M213" i="1"/>
  <c r="M277" i="1"/>
  <c r="M341" i="1"/>
  <c r="M318" i="1"/>
  <c r="M108" i="1"/>
  <c r="M342" i="1"/>
  <c r="M423" i="1"/>
  <c r="M287" i="1"/>
  <c r="M64" i="1"/>
  <c r="M192" i="1"/>
  <c r="M320" i="1"/>
  <c r="M365" i="1"/>
  <c r="M208" i="1"/>
  <c r="M369" i="1"/>
  <c r="M382" i="1"/>
  <c r="M414" i="1"/>
  <c r="M112" i="1"/>
  <c r="M409" i="1"/>
  <c r="M184" i="1"/>
  <c r="M354" i="1"/>
  <c r="M418" i="1"/>
  <c r="M46" i="1"/>
  <c r="M174" i="1"/>
  <c r="M302" i="1"/>
  <c r="M376" i="1"/>
  <c r="M248" i="1"/>
  <c r="AN42" i="1"/>
  <c r="AN42" i="3" s="1"/>
  <c r="AN89" i="1"/>
  <c r="AN89" i="3" s="1"/>
  <c r="M21" i="1"/>
  <c r="M325" i="1"/>
  <c r="M408" i="1"/>
  <c r="M159" i="1"/>
  <c r="M307" i="1"/>
  <c r="M355" i="1"/>
  <c r="M32" i="1"/>
  <c r="M288" i="1"/>
  <c r="M144" i="1"/>
  <c r="M417" i="1"/>
  <c r="M362" i="1"/>
  <c r="M104" i="1"/>
  <c r="M304" i="1"/>
  <c r="M88" i="1"/>
  <c r="M402" i="1"/>
  <c r="M39" i="1"/>
  <c r="M425" i="1"/>
  <c r="AN161" i="1"/>
  <c r="AN161" i="3" s="1"/>
  <c r="AN347" i="1"/>
  <c r="AN347" i="3" s="1"/>
  <c r="AN29" i="1"/>
  <c r="AN29" i="3" s="1"/>
  <c r="AN174" i="1"/>
  <c r="AN174" i="3" s="1"/>
  <c r="AN324" i="1"/>
  <c r="AN324" i="3" s="1"/>
  <c r="AN379" i="1"/>
  <c r="AN379" i="3" s="1"/>
  <c r="AN250" i="1"/>
  <c r="AN250" i="3" s="1"/>
  <c r="AN217" i="1"/>
  <c r="AN217" i="3" s="1"/>
  <c r="AN143" i="1"/>
  <c r="AN143" i="3" s="1"/>
  <c r="AN276" i="1"/>
  <c r="AN276" i="3" s="1"/>
  <c r="AN340" i="1"/>
  <c r="AN340" i="3" s="1"/>
  <c r="AN301" i="1"/>
  <c r="AN301" i="3" s="1"/>
  <c r="AN365" i="1"/>
  <c r="AN365" i="3" s="1"/>
  <c r="AN395" i="1"/>
  <c r="AN395" i="3" s="1"/>
  <c r="AN68" i="1"/>
  <c r="AN68" i="3" s="1"/>
  <c r="AN373" i="1"/>
  <c r="AN373" i="3" s="1"/>
  <c r="AN228" i="1"/>
  <c r="AN228" i="3" s="1"/>
  <c r="AN100" i="1"/>
  <c r="AN100" i="3" s="1"/>
  <c r="AN149" i="1"/>
  <c r="AN149" i="3" s="1"/>
  <c r="AN52" i="1"/>
  <c r="AN52" i="3" s="1"/>
  <c r="AN20" i="1"/>
  <c r="AN20" i="3" s="1"/>
  <c r="AN211" i="1"/>
  <c r="AN211" i="3" s="1"/>
  <c r="AN230" i="1"/>
  <c r="AN230" i="3" s="1"/>
  <c r="AN315" i="1"/>
  <c r="AN315" i="3" s="1"/>
  <c r="AN204" i="1"/>
  <c r="AN204" i="3" s="1"/>
  <c r="AN102" i="1"/>
  <c r="AN102" i="3" s="1"/>
  <c r="AN268" i="1"/>
  <c r="AN268" i="3" s="1"/>
  <c r="AN156" i="1"/>
  <c r="AN156" i="3" s="1"/>
  <c r="M252" i="1"/>
  <c r="M424" i="1"/>
  <c r="M395" i="1"/>
  <c r="M422" i="1"/>
  <c r="M12" i="1"/>
  <c r="M227" i="1"/>
  <c r="AN317" i="1"/>
  <c r="AN317" i="3" s="1"/>
  <c r="AN434" i="1"/>
  <c r="AN434" i="3" s="1"/>
  <c r="AN370" i="1"/>
  <c r="AN370" i="3" s="1"/>
  <c r="AN223" i="1"/>
  <c r="AN223" i="3" s="1"/>
  <c r="AN91" i="1"/>
  <c r="AN91" i="3" s="1"/>
  <c r="AN32" i="1"/>
  <c r="AN32" i="3" s="1"/>
  <c r="AN309" i="1"/>
  <c r="AN309" i="3" s="1"/>
  <c r="AN129" i="1"/>
  <c r="AN129" i="3" s="1"/>
  <c r="AN376" i="1"/>
  <c r="AN376" i="3" s="1"/>
  <c r="AN408" i="1"/>
  <c r="AN408" i="3" s="1"/>
  <c r="AN259" i="1"/>
  <c r="AN259" i="3" s="1"/>
  <c r="AN133" i="1"/>
  <c r="AN133" i="3" s="1"/>
  <c r="AN266" i="1"/>
  <c r="AN266" i="3" s="1"/>
  <c r="AN215" i="1"/>
  <c r="AN215" i="3" s="1"/>
  <c r="AN33" i="1"/>
  <c r="AN33" i="3" s="1"/>
  <c r="AN326" i="1"/>
  <c r="AN326" i="3" s="1"/>
  <c r="AN244" i="1"/>
  <c r="AN244" i="3" s="1"/>
  <c r="AN180" i="1"/>
  <c r="AN180" i="3" s="1"/>
  <c r="AN158" i="1"/>
  <c r="AN158" i="3" s="1"/>
  <c r="AN116" i="1"/>
  <c r="AN116" i="3" s="1"/>
  <c r="AN94" i="1"/>
  <c r="AN94" i="3" s="1"/>
  <c r="AK36" i="1"/>
  <c r="M156" i="1"/>
  <c r="M284" i="1"/>
  <c r="M403" i="1"/>
  <c r="M15" i="1"/>
  <c r="M421" i="1"/>
  <c r="M353" i="1"/>
  <c r="M152" i="1"/>
  <c r="M232" i="1"/>
  <c r="M14" i="1"/>
  <c r="M270" i="1"/>
  <c r="M67" i="1"/>
  <c r="M103" i="1"/>
  <c r="M96" i="1"/>
  <c r="M24" i="1"/>
  <c r="M176" i="1"/>
  <c r="AN10" i="1"/>
  <c r="AN10" i="3" s="1"/>
  <c r="AN341" i="1"/>
  <c r="AN341" i="3" s="1"/>
  <c r="AN291" i="1"/>
  <c r="AN291" i="3" s="1"/>
  <c r="AN185" i="1"/>
  <c r="AN185" i="3" s="1"/>
  <c r="AN57" i="1"/>
  <c r="AN57" i="3" s="1"/>
  <c r="AN335" i="1"/>
  <c r="AN335" i="3" s="1"/>
  <c r="AN262" i="1"/>
  <c r="AN262" i="3" s="1"/>
  <c r="AN305" i="1"/>
  <c r="AN305" i="3" s="1"/>
  <c r="AN46" i="1"/>
  <c r="AN46" i="3" s="1"/>
  <c r="AN30" i="1"/>
  <c r="AN30" i="3" s="1"/>
  <c r="AN14" i="1"/>
  <c r="AN14" i="3" s="1"/>
  <c r="AK273" i="1"/>
  <c r="M220" i="1"/>
  <c r="M43" i="1"/>
  <c r="M115" i="1"/>
  <c r="M179" i="1"/>
  <c r="M387" i="1"/>
  <c r="M419" i="1"/>
  <c r="M340" i="1"/>
  <c r="M406" i="1"/>
  <c r="M188" i="1"/>
  <c r="M291" i="1"/>
  <c r="M373" i="1"/>
  <c r="M40" i="1"/>
  <c r="M316" i="1"/>
  <c r="M48" i="1"/>
  <c r="M370" i="1"/>
  <c r="M165" i="1"/>
  <c r="M5" i="1"/>
  <c r="M261" i="1"/>
  <c r="M336" i="1"/>
  <c r="M135" i="1"/>
  <c r="M374" i="1"/>
  <c r="M335" i="1"/>
  <c r="M124" i="1"/>
  <c r="M363" i="1"/>
  <c r="M239" i="1"/>
  <c r="M434" i="1"/>
  <c r="M163" i="1"/>
  <c r="M296" i="1"/>
  <c r="M428" i="1"/>
  <c r="M348" i="1"/>
  <c r="M164" i="1"/>
  <c r="M92" i="1"/>
  <c r="M301" i="1"/>
  <c r="M172" i="1"/>
  <c r="M352" i="1"/>
  <c r="M384" i="1"/>
  <c r="M416" i="1"/>
  <c r="M63" i="1"/>
  <c r="M191" i="1"/>
  <c r="M311" i="1"/>
  <c r="M391" i="1"/>
  <c r="M215" i="1"/>
  <c r="M397" i="1"/>
  <c r="M429" i="1"/>
  <c r="M216" i="1"/>
  <c r="M8" i="1"/>
  <c r="M136" i="1"/>
  <c r="M344" i="1"/>
  <c r="M133" i="1"/>
  <c r="M31" i="1"/>
  <c r="M279" i="1"/>
  <c r="M147" i="1"/>
  <c r="M211" i="1"/>
  <c r="M275" i="1"/>
  <c r="M371" i="1"/>
  <c r="M271" i="1"/>
  <c r="M160" i="1"/>
  <c r="M357" i="1"/>
  <c r="M426" i="1"/>
  <c r="M393" i="1"/>
  <c r="M69" i="1"/>
  <c r="M229" i="1"/>
  <c r="M142" i="1"/>
  <c r="M223" i="1"/>
  <c r="M131" i="1"/>
  <c r="M427" i="1"/>
  <c r="M339" i="1"/>
  <c r="M272" i="1"/>
  <c r="M394" i="1"/>
  <c r="M358" i="1"/>
  <c r="M101" i="1"/>
  <c r="M206" i="1"/>
  <c r="M392" i="1"/>
  <c r="M379" i="1"/>
  <c r="M303" i="1"/>
  <c r="M385" i="1"/>
  <c r="M95" i="1"/>
  <c r="M411" i="1"/>
  <c r="M312" i="1"/>
  <c r="M37" i="1"/>
  <c r="M167" i="1"/>
  <c r="M78" i="1"/>
  <c r="AN384" i="1"/>
  <c r="AN384" i="3" s="1"/>
  <c r="AN208" i="1"/>
  <c r="AN208" i="3" s="1"/>
  <c r="AN246" i="1"/>
  <c r="AN246" i="3" s="1"/>
  <c r="AN416" i="1"/>
  <c r="AN416" i="3" s="1"/>
  <c r="AN25" i="1"/>
  <c r="AN25" i="3" s="1"/>
  <c r="AN418" i="1"/>
  <c r="AN418" i="3" s="1"/>
  <c r="AN290" i="1"/>
  <c r="AN290" i="3" s="1"/>
  <c r="AN372" i="1"/>
  <c r="AN372" i="3" s="1"/>
  <c r="AN333" i="1"/>
  <c r="AN333" i="3" s="1"/>
  <c r="AN397" i="1"/>
  <c r="AN397" i="3" s="1"/>
  <c r="AN304" i="1"/>
  <c r="AN304" i="3" s="1"/>
  <c r="AN368" i="1"/>
  <c r="AN368" i="3" s="1"/>
  <c r="AN432" i="1"/>
  <c r="AN432" i="3" s="1"/>
  <c r="AN299" i="1"/>
  <c r="AN299" i="3" s="1"/>
  <c r="AN229" i="1"/>
  <c r="AN229" i="3" s="1"/>
  <c r="AN144" i="1"/>
  <c r="AN144" i="3" s="1"/>
  <c r="AN58" i="1"/>
  <c r="AN58" i="3" s="1"/>
  <c r="AN338" i="1"/>
  <c r="AN338" i="3" s="1"/>
  <c r="AN191" i="1"/>
  <c r="AN191" i="3" s="1"/>
  <c r="AN182" i="1"/>
  <c r="AN182" i="3" s="1"/>
  <c r="AN332" i="1"/>
  <c r="AN332" i="3" s="1"/>
  <c r="AN364" i="1"/>
  <c r="AN364" i="3" s="1"/>
  <c r="AN428" i="1"/>
  <c r="AN428" i="3" s="1"/>
  <c r="AN81" i="1"/>
  <c r="AN81" i="3" s="1"/>
  <c r="AN166" i="1"/>
  <c r="AN166" i="3" s="1"/>
  <c r="AN252" i="1"/>
  <c r="AN252" i="3" s="1"/>
  <c r="AN421" i="1"/>
  <c r="AN421" i="3" s="1"/>
  <c r="AN86" i="1"/>
  <c r="AN86" i="3" s="1"/>
  <c r="AN172" i="1"/>
  <c r="AN172" i="3" s="1"/>
  <c r="AN296" i="1"/>
  <c r="AN296" i="3" s="1"/>
  <c r="AN9" i="1"/>
  <c r="AN9" i="3" s="1"/>
  <c r="AN403" i="1"/>
  <c r="AN403" i="3" s="1"/>
  <c r="AN371" i="1"/>
  <c r="AN371" i="3" s="1"/>
  <c r="AN307" i="1"/>
  <c r="AN307" i="3" s="1"/>
  <c r="AN240" i="1"/>
  <c r="AN240" i="3" s="1"/>
  <c r="AN154" i="1"/>
  <c r="AN154" i="3" s="1"/>
  <c r="AN112" i="1"/>
  <c r="AN112" i="3" s="1"/>
  <c r="AN69" i="1"/>
  <c r="AN69" i="3" s="1"/>
  <c r="AN13" i="1"/>
  <c r="AN13" i="3" s="1"/>
  <c r="AN378" i="1"/>
  <c r="AN378" i="3" s="1"/>
  <c r="AN346" i="1"/>
  <c r="AN346" i="3" s="1"/>
  <c r="AN314" i="1"/>
  <c r="AN314" i="3" s="1"/>
  <c r="AN282" i="1"/>
  <c r="AN282" i="3" s="1"/>
  <c r="AN249" i="1"/>
  <c r="AN249" i="3" s="1"/>
  <c r="AN28" i="1"/>
  <c r="AN28" i="3" s="1"/>
  <c r="AN199" i="1"/>
  <c r="AN199" i="3" s="1"/>
  <c r="AN135" i="1"/>
  <c r="AN135" i="3" s="1"/>
  <c r="AN43" i="1"/>
  <c r="AN43" i="3" s="1"/>
  <c r="AN26" i="1"/>
  <c r="AN26" i="3" s="1"/>
  <c r="AN385" i="1"/>
  <c r="AN385" i="3" s="1"/>
  <c r="AN49" i="1"/>
  <c r="AN49" i="3" s="1"/>
  <c r="AN17" i="1"/>
  <c r="AN17" i="3" s="1"/>
  <c r="AN407" i="1"/>
  <c r="AN407" i="3" s="1"/>
  <c r="AN375" i="1"/>
  <c r="AN375" i="3" s="1"/>
  <c r="AN311" i="1"/>
  <c r="AN311" i="3" s="1"/>
  <c r="AN295" i="1"/>
  <c r="AN295" i="3" s="1"/>
  <c r="AN245" i="1"/>
  <c r="AN245" i="3" s="1"/>
  <c r="AN117" i="1"/>
  <c r="AN117" i="3" s="1"/>
  <c r="AN53" i="1"/>
  <c r="AN53" i="3" s="1"/>
  <c r="AN21" i="1"/>
  <c r="AN21" i="3" s="1"/>
  <c r="AN430" i="1"/>
  <c r="AN430" i="3" s="1"/>
  <c r="AN398" i="1"/>
  <c r="AN398" i="3" s="1"/>
  <c r="AN366" i="1"/>
  <c r="AN366" i="3" s="1"/>
  <c r="AN334" i="1"/>
  <c r="AN334" i="3" s="1"/>
  <c r="AN318" i="1"/>
  <c r="AN318" i="3" s="1"/>
  <c r="AN286" i="1"/>
  <c r="AN286" i="3" s="1"/>
  <c r="AN169" i="1"/>
  <c r="AN169" i="3" s="1"/>
  <c r="AN251" i="1"/>
  <c r="AN251" i="3" s="1"/>
  <c r="AN203" i="1"/>
  <c r="AN203" i="3" s="1"/>
  <c r="AN171" i="1"/>
  <c r="AN171" i="3" s="1"/>
  <c r="AN139" i="1"/>
  <c r="AN139" i="3" s="1"/>
  <c r="AN107" i="1"/>
  <c r="AN107" i="3" s="1"/>
  <c r="AN83" i="1"/>
  <c r="AN83" i="3" s="1"/>
  <c r="AN19" i="1"/>
  <c r="AN19" i="3" s="1"/>
  <c r="AN337" i="1"/>
  <c r="AN337" i="3" s="1"/>
  <c r="AN401" i="1"/>
  <c r="AN401" i="3" s="1"/>
  <c r="AN87" i="1"/>
  <c r="AN87" i="3" s="1"/>
  <c r="AN71" i="1"/>
  <c r="AN71" i="3" s="1"/>
  <c r="AN7" i="1"/>
  <c r="AN7" i="3" s="1"/>
  <c r="AN38" i="1"/>
  <c r="AN38" i="3" s="1"/>
  <c r="AN22" i="1"/>
  <c r="AN22" i="3" s="1"/>
  <c r="AN6" i="1"/>
  <c r="AN6" i="3" s="1"/>
  <c r="AN92" i="1"/>
  <c r="AN92" i="3" s="1"/>
  <c r="AN177" i="1"/>
  <c r="AN177" i="3" s="1"/>
  <c r="AN297" i="1"/>
  <c r="AN297" i="3" s="1"/>
  <c r="AN329" i="1"/>
  <c r="AN329" i="3" s="1"/>
  <c r="AN361" i="1"/>
  <c r="AN361" i="3" s="1"/>
  <c r="AN393" i="1"/>
  <c r="AN393" i="3" s="1"/>
  <c r="AN425" i="1"/>
  <c r="AN425" i="3" s="1"/>
  <c r="AK105" i="1"/>
  <c r="AK100" i="1"/>
  <c r="AK433" i="1"/>
  <c r="AN56" i="1"/>
  <c r="AN56" i="3" s="1"/>
  <c r="AN34" i="1"/>
  <c r="AN34" i="3" s="1"/>
  <c r="AN55" i="1"/>
  <c r="AN55" i="3" s="1"/>
  <c r="AN267" i="1"/>
  <c r="AN267" i="3" s="1"/>
  <c r="M99" i="1"/>
  <c r="AN380" i="1"/>
  <c r="AN380" i="3" s="1"/>
  <c r="AN312" i="1"/>
  <c r="AN312" i="3" s="1"/>
  <c r="AN41" i="1"/>
  <c r="AN41" i="3" s="1"/>
  <c r="AN218" i="1"/>
  <c r="AN218" i="3" s="1"/>
  <c r="AN394" i="1"/>
  <c r="AN394" i="3" s="1"/>
  <c r="AN183" i="1"/>
  <c r="AN183" i="3" s="1"/>
  <c r="AN151" i="1"/>
  <c r="AN151" i="3" s="1"/>
  <c r="AN119" i="1"/>
  <c r="AN119" i="3" s="1"/>
  <c r="AN321" i="1"/>
  <c r="AN321" i="3" s="1"/>
  <c r="AN431" i="1"/>
  <c r="AN431" i="3" s="1"/>
  <c r="AN415" i="1"/>
  <c r="AN415" i="3" s="1"/>
  <c r="AN367" i="1"/>
  <c r="AN367" i="3" s="1"/>
  <c r="AN255" i="1"/>
  <c r="AN255" i="3" s="1"/>
  <c r="AN192" i="1"/>
  <c r="AN192" i="3" s="1"/>
  <c r="AN170" i="1"/>
  <c r="AN170" i="3" s="1"/>
  <c r="AN128" i="1"/>
  <c r="AN128" i="3" s="1"/>
  <c r="AN106" i="1"/>
  <c r="AN106" i="3" s="1"/>
  <c r="AN64" i="1"/>
  <c r="AN64" i="3" s="1"/>
  <c r="AN406" i="1"/>
  <c r="AN406" i="3" s="1"/>
  <c r="AN358" i="1"/>
  <c r="AN358" i="3" s="1"/>
  <c r="AN278" i="1"/>
  <c r="AN278" i="3" s="1"/>
  <c r="AN222" i="1"/>
  <c r="AN222" i="3" s="1"/>
  <c r="AN201" i="1"/>
  <c r="AN201" i="3" s="1"/>
  <c r="AN73" i="1"/>
  <c r="AN73" i="3" s="1"/>
  <c r="AN179" i="1"/>
  <c r="AN179" i="3" s="1"/>
  <c r="AN131" i="1"/>
  <c r="AN131" i="3" s="1"/>
  <c r="AN115" i="1"/>
  <c r="AN115" i="3" s="1"/>
  <c r="AN50" i="1"/>
  <c r="AN50" i="3" s="1"/>
  <c r="AN369" i="1"/>
  <c r="AN369" i="3" s="1"/>
  <c r="AN433" i="1"/>
  <c r="AN433" i="3" s="1"/>
  <c r="AN79" i="1"/>
  <c r="AN79" i="3" s="1"/>
  <c r="AN31" i="1"/>
  <c r="AN31" i="3" s="1"/>
  <c r="AN15" i="1"/>
  <c r="AN15" i="3" s="1"/>
  <c r="AN313" i="1"/>
  <c r="AN313" i="3" s="1"/>
  <c r="AN345" i="1"/>
  <c r="AN345" i="3" s="1"/>
  <c r="AN377" i="1"/>
  <c r="AN377" i="3" s="1"/>
  <c r="AN409" i="1"/>
  <c r="AN409" i="3" s="1"/>
  <c r="AN225" i="1"/>
  <c r="AN225" i="3" s="1"/>
  <c r="AN348" i="1"/>
  <c r="AN348" i="3" s="1"/>
  <c r="AN280" i="1"/>
  <c r="AN280" i="3" s="1"/>
  <c r="AN173" i="1"/>
  <c r="AN173" i="3" s="1"/>
  <c r="AN142" i="1"/>
  <c r="AN142" i="3" s="1"/>
  <c r="AN383" i="1"/>
  <c r="AN383" i="3" s="1"/>
  <c r="AN37" i="1"/>
  <c r="AN37" i="3" s="1"/>
  <c r="AN5" i="1"/>
  <c r="AN5" i="3" s="1"/>
  <c r="AN390" i="1"/>
  <c r="AN390" i="3" s="1"/>
  <c r="AN163" i="1"/>
  <c r="AN163" i="3" s="1"/>
  <c r="AN95" i="1"/>
  <c r="AN95" i="3" s="1"/>
  <c r="AN125" i="1"/>
  <c r="AN125" i="3" s="1"/>
  <c r="AN269" i="1"/>
  <c r="AN269" i="3" s="1"/>
  <c r="AN273" i="1"/>
  <c r="AN273" i="3" s="1"/>
  <c r="AN113" i="1"/>
  <c r="AN113" i="3" s="1"/>
  <c r="AK82" i="1"/>
  <c r="AK146" i="1"/>
  <c r="AK210" i="1"/>
  <c r="AK274" i="1"/>
  <c r="AK338" i="1"/>
  <c r="AK402" i="1"/>
  <c r="AK28" i="1"/>
  <c r="AK19" i="1"/>
  <c r="AK75" i="1"/>
  <c r="AK139" i="1"/>
  <c r="AK203" i="1"/>
  <c r="AK267" i="1"/>
  <c r="AK331" i="1"/>
  <c r="AK395" i="1"/>
  <c r="AK125" i="1"/>
  <c r="AK304" i="1"/>
  <c r="AK432" i="1"/>
  <c r="AK225" i="1"/>
  <c r="AK353" i="1"/>
  <c r="AK204" i="1"/>
  <c r="AK76" i="1"/>
  <c r="AK133" i="1"/>
  <c r="AK293" i="1"/>
  <c r="AK421" i="1"/>
  <c r="AK57" i="1"/>
  <c r="AK90" i="1"/>
  <c r="AK122" i="1"/>
  <c r="AK154" i="1"/>
  <c r="AK186" i="1"/>
  <c r="AK218" i="1"/>
  <c r="AK250" i="1"/>
  <c r="AK282" i="1"/>
  <c r="AK314" i="1"/>
  <c r="AK378" i="1"/>
  <c r="AK410" i="1"/>
  <c r="AK52" i="1"/>
  <c r="AK20" i="1"/>
  <c r="AK43" i="1"/>
  <c r="AK11" i="1"/>
  <c r="AK67" i="1"/>
  <c r="AK99" i="1"/>
  <c r="AK131" i="1"/>
  <c r="AK163" i="1"/>
  <c r="AK195" i="1"/>
  <c r="AK227" i="1"/>
  <c r="AK259" i="1"/>
  <c r="AK291" i="1"/>
  <c r="AK323" i="1"/>
  <c r="AK355" i="1"/>
  <c r="AK387" i="1"/>
  <c r="AK419" i="1"/>
  <c r="AK157" i="1"/>
  <c r="AK256" i="1"/>
  <c r="AK320" i="1"/>
  <c r="AK384" i="1"/>
  <c r="AK10" i="1"/>
  <c r="AK129" i="1"/>
  <c r="AK369" i="1"/>
  <c r="AK196" i="1"/>
  <c r="AK132" i="1"/>
  <c r="AK13" i="1"/>
  <c r="AK165" i="1"/>
  <c r="AK260" i="1"/>
  <c r="AK324" i="1"/>
  <c r="AK388" i="1"/>
  <c r="AK73" i="1"/>
  <c r="AK201" i="1"/>
  <c r="AK277" i="1"/>
  <c r="AK341" i="1"/>
  <c r="AK405" i="1"/>
  <c r="AK17" i="1"/>
  <c r="AK49" i="1"/>
  <c r="AK70" i="1"/>
  <c r="AK86" i="1"/>
  <c r="AK102" i="1"/>
  <c r="AK118" i="1"/>
  <c r="AK134" i="1"/>
  <c r="AK150" i="1"/>
  <c r="AK166" i="1"/>
  <c r="AK182" i="1"/>
  <c r="AK198" i="1"/>
  <c r="AK214" i="1"/>
  <c r="AK230" i="1"/>
  <c r="AK246" i="1"/>
  <c r="AK262" i="1"/>
  <c r="AK294" i="1"/>
  <c r="AK310" i="1"/>
  <c r="AK326" i="1"/>
  <c r="AK342" i="1"/>
  <c r="AK358" i="1"/>
  <c r="AK374" i="1"/>
  <c r="AK390" i="1"/>
  <c r="AK406" i="1"/>
  <c r="AK422" i="1"/>
  <c r="AK5" i="1"/>
  <c r="AK48" i="1"/>
  <c r="AK16" i="1"/>
  <c r="AK55" i="1"/>
  <c r="AK39" i="1"/>
  <c r="AK7" i="1"/>
  <c r="AK34" i="1"/>
  <c r="AK63" i="1"/>
  <c r="AK79" i="1"/>
  <c r="AK95" i="1"/>
  <c r="AK111" i="1"/>
  <c r="AK127" i="1"/>
  <c r="AK143" i="1"/>
  <c r="AK159" i="1"/>
  <c r="AK175" i="1"/>
  <c r="AK191" i="1"/>
  <c r="AK207" i="1"/>
  <c r="AK223" i="1"/>
  <c r="AK239" i="1"/>
  <c r="AK255" i="1"/>
  <c r="AK287" i="1"/>
  <c r="AK303" i="1"/>
  <c r="AK319" i="1"/>
  <c r="AK335" i="1"/>
  <c r="AK351" i="1"/>
  <c r="AK367" i="1"/>
  <c r="AK383" i="1"/>
  <c r="AK399" i="1"/>
  <c r="AK431" i="1"/>
  <c r="AK77" i="1"/>
  <c r="AK141" i="1"/>
  <c r="AK205" i="1"/>
  <c r="AK248" i="1"/>
  <c r="AK280" i="1"/>
  <c r="AK312" i="1"/>
  <c r="AK344" i="1"/>
  <c r="AK376" i="1"/>
  <c r="AK408" i="1"/>
  <c r="AK38" i="1"/>
  <c r="AK113" i="1"/>
  <c r="AK177" i="1"/>
  <c r="AK233" i="1"/>
  <c r="AK265" i="1"/>
  <c r="AK297" i="1"/>
  <c r="AK329" i="1"/>
  <c r="AK361" i="1"/>
  <c r="AK425" i="1"/>
  <c r="AK216" i="1"/>
  <c r="AK200" i="1"/>
  <c r="AK168" i="1"/>
  <c r="AK152" i="1"/>
  <c r="AK136" i="1"/>
  <c r="AK120" i="1"/>
  <c r="AK104" i="1"/>
  <c r="AK88" i="1"/>
  <c r="AK72" i="1"/>
  <c r="AN24" i="1"/>
  <c r="AN24" i="3" s="1"/>
  <c r="AN194" i="1"/>
  <c r="AN194" i="3" s="1"/>
  <c r="AN152" i="1"/>
  <c r="AN152" i="3" s="1"/>
  <c r="AN66" i="1"/>
  <c r="AN66" i="3" s="1"/>
  <c r="AK169" i="1"/>
  <c r="AK41" i="1"/>
  <c r="AK114" i="1"/>
  <c r="AK178" i="1"/>
  <c r="AK242" i="1"/>
  <c r="AK306" i="1"/>
  <c r="AK370" i="1"/>
  <c r="AK434" i="1"/>
  <c r="AK51" i="1"/>
  <c r="AK26" i="1"/>
  <c r="AK171" i="1"/>
  <c r="AK299" i="1"/>
  <c r="AK363" i="1"/>
  <c r="AK427" i="1"/>
  <c r="AK240" i="1"/>
  <c r="AK368" i="1"/>
  <c r="AK97" i="1"/>
  <c r="AK289" i="1"/>
  <c r="AK417" i="1"/>
  <c r="AK172" i="1"/>
  <c r="AK108" i="1"/>
  <c r="AK29" i="1"/>
  <c r="AK244" i="1"/>
  <c r="AK372" i="1"/>
  <c r="AK229" i="1"/>
  <c r="AK357" i="1"/>
  <c r="AK74" i="1"/>
  <c r="AK106" i="1"/>
  <c r="AK138" i="1"/>
  <c r="AK170" i="1"/>
  <c r="AK202" i="1"/>
  <c r="AK234" i="1"/>
  <c r="AK266" i="1"/>
  <c r="AK298" i="1"/>
  <c r="AK330" i="1"/>
  <c r="AK362" i="1"/>
  <c r="AK394" i="1"/>
  <c r="AK426" i="1"/>
  <c r="AK59" i="1"/>
  <c r="AK27" i="1"/>
  <c r="AK42" i="1"/>
  <c r="AK83" i="1"/>
  <c r="AK115" i="1"/>
  <c r="AK147" i="1"/>
  <c r="AK179" i="1"/>
  <c r="AK211" i="1"/>
  <c r="AK243" i="1"/>
  <c r="AK275" i="1"/>
  <c r="AK307" i="1"/>
  <c r="AK339" i="1"/>
  <c r="AK371" i="1"/>
  <c r="AK403" i="1"/>
  <c r="AK93" i="1"/>
  <c r="AK221" i="1"/>
  <c r="AK288" i="1"/>
  <c r="AK352" i="1"/>
  <c r="AK416" i="1"/>
  <c r="AK65" i="1"/>
  <c r="AK337" i="1"/>
  <c r="AK212" i="1"/>
  <c r="AK180" i="1"/>
  <c r="AK148" i="1"/>
  <c r="AK116" i="1"/>
  <c r="AK84" i="1"/>
  <c r="AK45" i="1"/>
  <c r="AK101" i="1"/>
  <c r="AK292" i="1"/>
  <c r="AK137" i="1"/>
  <c r="AK245" i="1"/>
  <c r="AK309" i="1"/>
  <c r="AK373" i="1"/>
  <c r="AK33" i="1"/>
  <c r="AK62" i="1"/>
  <c r="AK94" i="1"/>
  <c r="AK110" i="1"/>
  <c r="AK126" i="1"/>
  <c r="AK142" i="1"/>
  <c r="AK158" i="1"/>
  <c r="AK174" i="1"/>
  <c r="AK190" i="1"/>
  <c r="AK222" i="1"/>
  <c r="AK238" i="1"/>
  <c r="AK254" i="1"/>
  <c r="AK270" i="1"/>
  <c r="AK286" i="1"/>
  <c r="AK318" i="1"/>
  <c r="AK334" i="1"/>
  <c r="AK350" i="1"/>
  <c r="AK366" i="1"/>
  <c r="AK382" i="1"/>
  <c r="AK398" i="1"/>
  <c r="AK414" i="1"/>
  <c r="AK430" i="1"/>
  <c r="AK56" i="1"/>
  <c r="AK40" i="1"/>
  <c r="AK24" i="1"/>
  <c r="AK8" i="1"/>
  <c r="AK47" i="1"/>
  <c r="AK31" i="1"/>
  <c r="AK15" i="1"/>
  <c r="AK18" i="1"/>
  <c r="AK50" i="1"/>
  <c r="AK71" i="1"/>
  <c r="AK87" i="1"/>
  <c r="AK103" i="1"/>
  <c r="AK119" i="1"/>
  <c r="AK135" i="1"/>
  <c r="AK151" i="1"/>
  <c r="AK167" i="1"/>
  <c r="AK183" i="1"/>
  <c r="AK199" i="1"/>
  <c r="AK215" i="1"/>
  <c r="AK231" i="1"/>
  <c r="AK247" i="1"/>
  <c r="AK263" i="1"/>
  <c r="AK279" i="1"/>
  <c r="AK295" i="1"/>
  <c r="AK311" i="1"/>
  <c r="AK343" i="1"/>
  <c r="AK359" i="1"/>
  <c r="AK375" i="1"/>
  <c r="AK391" i="1"/>
  <c r="AK407" i="1"/>
  <c r="AK423" i="1"/>
  <c r="AK30" i="1"/>
  <c r="AK109" i="1"/>
  <c r="AK173" i="1"/>
  <c r="AK232" i="1"/>
  <c r="AK264" i="1"/>
  <c r="AK296" i="1"/>
  <c r="AK328" i="1"/>
  <c r="AK360" i="1"/>
  <c r="AK392" i="1"/>
  <c r="AK424" i="1"/>
  <c r="AK81" i="1"/>
  <c r="AK145" i="1"/>
  <c r="AK209" i="1"/>
  <c r="AK249" i="1"/>
  <c r="AK313" i="1"/>
  <c r="AK345" i="1"/>
  <c r="AK377" i="1"/>
  <c r="AK409" i="1"/>
  <c r="AK224" i="1"/>
  <c r="AK208" i="1"/>
  <c r="AK192" i="1"/>
  <c r="AK176" i="1"/>
  <c r="AK144" i="1"/>
  <c r="AK128" i="1"/>
  <c r="AK112" i="1"/>
  <c r="AK96" i="1"/>
  <c r="AK80" i="1"/>
  <c r="AK64" i="1"/>
  <c r="AK37" i="1"/>
  <c r="AK46" i="1"/>
  <c r="AK117" i="1"/>
  <c r="AK181" i="1"/>
  <c r="AK236" i="1"/>
  <c r="AK268" i="1"/>
  <c r="AK332" i="1"/>
  <c r="AK364" i="1"/>
  <c r="AK396" i="1"/>
  <c r="AK428" i="1"/>
  <c r="AK22" i="1"/>
  <c r="AK53" i="1"/>
  <c r="AK21" i="1"/>
  <c r="AK85" i="1"/>
  <c r="AK149" i="1"/>
  <c r="AK213" i="1"/>
  <c r="AK252" i="1"/>
  <c r="AK284" i="1"/>
  <c r="AK316" i="1"/>
  <c r="AK348" i="1"/>
  <c r="AK380" i="1"/>
  <c r="AK412" i="1"/>
  <c r="AK54" i="1"/>
  <c r="AK121" i="1"/>
  <c r="AK185" i="1"/>
  <c r="AK237" i="1"/>
  <c r="AK269" i="1"/>
  <c r="AK301" i="1"/>
  <c r="AK333" i="1"/>
  <c r="AK365" i="1"/>
  <c r="AK397" i="1"/>
  <c r="AK429" i="1"/>
  <c r="M361" i="1"/>
  <c r="M390" i="1"/>
  <c r="M224" i="1"/>
  <c r="M347" i="1"/>
  <c r="M360" i="1"/>
  <c r="M259" i="1"/>
  <c r="M195" i="1"/>
  <c r="M323" i="1"/>
  <c r="M405" i="1"/>
  <c r="M11" i="1"/>
  <c r="M145" i="1"/>
  <c r="AK300" i="3" l="1"/>
  <c r="V300" i="3"/>
  <c r="AQ300" i="3"/>
  <c r="AQ308" i="3"/>
  <c r="Z300" i="3"/>
  <c r="AD308" i="3"/>
  <c r="E1" i="3"/>
  <c r="E300" i="3"/>
  <c r="M300" i="3" s="1"/>
  <c r="V308" i="3"/>
  <c r="Z308" i="3"/>
  <c r="M308" i="3"/>
  <c r="AK308" i="3"/>
  <c r="AD300" i="3"/>
  <c r="H501" i="1"/>
  <c r="J501" i="1"/>
  <c r="J1" i="1"/>
  <c r="AR501" i="1"/>
  <c r="AR1" i="1"/>
  <c r="AB501" i="1"/>
  <c r="AB1" i="1"/>
  <c r="AP501" i="1"/>
  <c r="AP1" i="1"/>
  <c r="G1" i="1"/>
  <c r="H1" i="1"/>
  <c r="V300" i="1"/>
  <c r="AO501" i="1"/>
  <c r="AO1" i="1"/>
  <c r="U1" i="3"/>
  <c r="AC1" i="3"/>
  <c r="K501" i="1"/>
  <c r="K1" i="1"/>
  <c r="L501" i="1"/>
  <c r="L1" i="1"/>
  <c r="X501" i="1"/>
  <c r="X1" i="1"/>
  <c r="AI501" i="1"/>
  <c r="AI1" i="1"/>
  <c r="AL501" i="1"/>
  <c r="AL1" i="1"/>
  <c r="I501" i="1"/>
  <c r="I1" i="1"/>
  <c r="AS501" i="1"/>
  <c r="AS1" i="1"/>
  <c r="AF501" i="1"/>
  <c r="AF1" i="1"/>
  <c r="S501" i="1"/>
  <c r="S1" i="1"/>
  <c r="U1" i="1"/>
  <c r="AC1" i="1"/>
  <c r="W501" i="1"/>
  <c r="W1" i="1"/>
  <c r="T501" i="1"/>
  <c r="T1" i="1"/>
  <c r="AJ501" i="1"/>
  <c r="AJ1" i="1"/>
  <c r="AM501" i="1"/>
  <c r="AM1" i="1"/>
  <c r="F501" i="1"/>
  <c r="F1" i="1"/>
  <c r="AK308" i="1"/>
  <c r="AK300" i="1"/>
  <c r="AN300" i="1"/>
  <c r="AN300" i="3" s="1"/>
  <c r="AN308" i="1"/>
  <c r="AN308" i="3" s="1"/>
  <c r="V1" i="1"/>
  <c r="V501" i="1"/>
  <c r="AD300" i="1"/>
  <c r="AD308" i="1"/>
  <c r="M300" i="1"/>
  <c r="M308" i="1"/>
  <c r="AH300" i="1"/>
  <c r="AH300" i="3" s="1"/>
  <c r="AH308" i="1"/>
  <c r="AH308" i="3" s="1"/>
  <c r="AQ1" i="1"/>
  <c r="AQ501" i="1"/>
  <c r="Z300" i="1"/>
  <c r="Z308" i="1"/>
  <c r="S499" i="3"/>
  <c r="S1" i="3"/>
  <c r="AO1" i="3"/>
  <c r="AO499" i="3"/>
  <c r="AP1" i="3"/>
  <c r="AP499" i="3"/>
  <c r="K1" i="3"/>
  <c r="K499" i="3"/>
  <c r="G1" i="3"/>
  <c r="G499" i="3"/>
  <c r="H1" i="3"/>
  <c r="H499" i="3"/>
  <c r="J1" i="3"/>
  <c r="J499" i="3"/>
  <c r="L1" i="3"/>
  <c r="L499" i="3"/>
  <c r="W1" i="3"/>
  <c r="W499" i="3"/>
  <c r="X499" i="3"/>
  <c r="X1" i="3"/>
  <c r="T1" i="3"/>
  <c r="T499" i="3"/>
  <c r="AI499" i="3"/>
  <c r="AI1" i="3"/>
  <c r="AJ1" i="3"/>
  <c r="AJ499" i="3"/>
  <c r="AL1" i="3"/>
  <c r="AL499" i="3"/>
  <c r="AM499" i="3"/>
  <c r="AM1" i="3"/>
  <c r="I1" i="3"/>
  <c r="I499" i="3"/>
  <c r="F1" i="3"/>
  <c r="F499" i="3"/>
  <c r="E499" i="3"/>
  <c r="AA1" i="3"/>
  <c r="AA499" i="3"/>
  <c r="AS499" i="3"/>
  <c r="AS1" i="3"/>
  <c r="AR1" i="3"/>
  <c r="AR499" i="3"/>
  <c r="AE1" i="3"/>
  <c r="AE499" i="3"/>
  <c r="AB1" i="3"/>
  <c r="AB499" i="3"/>
  <c r="AF499" i="3"/>
  <c r="AF1" i="3"/>
  <c r="AK501" i="1" l="1"/>
  <c r="AK1" i="1"/>
  <c r="AH1" i="1"/>
  <c r="AH501" i="1"/>
  <c r="Z1" i="3"/>
  <c r="Z1" i="1"/>
  <c r="Z501" i="1"/>
  <c r="M1" i="1"/>
  <c r="M501" i="1"/>
  <c r="AD501" i="1"/>
  <c r="AD1" i="1"/>
  <c r="AN501" i="1"/>
  <c r="AN1" i="1"/>
  <c r="AQ1" i="3"/>
  <c r="AQ499" i="3"/>
  <c r="M1" i="3"/>
  <c r="AH1" i="3"/>
  <c r="AH499" i="3"/>
  <c r="AD499" i="3"/>
  <c r="AD1" i="3"/>
  <c r="V499" i="3"/>
  <c r="V1" i="3"/>
  <c r="AN1" i="3"/>
  <c r="AN499" i="3"/>
  <c r="AK1" i="3"/>
  <c r="AK499" i="3"/>
  <c r="O319" i="1"/>
  <c r="O319" i="3" s="1"/>
  <c r="M499" i="3" l="1"/>
  <c r="Z499" i="3"/>
  <c r="N435" i="1"/>
  <c r="N435" i="3" s="1"/>
  <c r="P435" i="1"/>
  <c r="P435" i="3" s="1"/>
  <c r="Q435" i="1"/>
  <c r="Q435" i="3" s="1"/>
  <c r="O435" i="1"/>
  <c r="O435" i="3" s="1"/>
  <c r="Q441" i="1"/>
  <c r="Q441" i="3" s="1"/>
  <c r="Q449" i="1"/>
  <c r="Q449" i="3" s="1"/>
  <c r="Q457" i="1"/>
  <c r="Q457" i="3" s="1"/>
  <c r="Q465" i="1"/>
  <c r="Q465" i="3" s="1"/>
  <c r="Q473" i="1"/>
  <c r="Q473" i="3" s="1"/>
  <c r="Q439" i="1"/>
  <c r="Q439" i="3" s="1"/>
  <c r="Q447" i="1"/>
  <c r="Q447" i="3" s="1"/>
  <c r="Q455" i="1"/>
  <c r="Q455" i="3" s="1"/>
  <c r="Q463" i="1"/>
  <c r="Q463" i="3" s="1"/>
  <c r="Q471" i="1"/>
  <c r="Q471" i="3" s="1"/>
  <c r="Q436" i="1"/>
  <c r="Q436" i="3" s="1"/>
  <c r="Q444" i="1"/>
  <c r="Q444" i="3" s="1"/>
  <c r="Q452" i="1"/>
  <c r="Q452" i="3" s="1"/>
  <c r="Q460" i="1"/>
  <c r="Q460" i="3" s="1"/>
  <c r="Q468" i="1"/>
  <c r="Q468" i="3" s="1"/>
  <c r="Q438" i="1"/>
  <c r="Q438" i="3" s="1"/>
  <c r="Q446" i="1"/>
  <c r="Q446" i="3" s="1"/>
  <c r="Q454" i="1"/>
  <c r="Q454" i="3" s="1"/>
  <c r="Q462" i="1"/>
  <c r="Q462" i="3" s="1"/>
  <c r="Q470" i="1"/>
  <c r="Q470" i="3" s="1"/>
  <c r="P440" i="1"/>
  <c r="P440" i="3" s="1"/>
  <c r="P448" i="1"/>
  <c r="P448" i="3" s="1"/>
  <c r="P456" i="1"/>
  <c r="P456" i="3" s="1"/>
  <c r="P464" i="1"/>
  <c r="P464" i="3" s="1"/>
  <c r="P472" i="1"/>
  <c r="P472" i="3" s="1"/>
  <c r="P438" i="1"/>
  <c r="P438" i="3" s="1"/>
  <c r="P446" i="1"/>
  <c r="P446" i="3" s="1"/>
  <c r="P454" i="1"/>
  <c r="P454" i="3" s="1"/>
  <c r="P462" i="1"/>
  <c r="P462" i="3" s="1"/>
  <c r="P470" i="1"/>
  <c r="P470" i="3" s="1"/>
  <c r="P439" i="1"/>
  <c r="P439" i="3" s="1"/>
  <c r="P447" i="1"/>
  <c r="P447" i="3" s="1"/>
  <c r="P455" i="1"/>
  <c r="P455" i="3" s="1"/>
  <c r="P463" i="1"/>
  <c r="P463" i="3" s="1"/>
  <c r="P471" i="1"/>
  <c r="P471" i="3" s="1"/>
  <c r="P436" i="1"/>
  <c r="P436" i="3" s="1"/>
  <c r="P441" i="1"/>
  <c r="P441" i="3" s="1"/>
  <c r="P449" i="1"/>
  <c r="P449" i="3" s="1"/>
  <c r="P457" i="1"/>
  <c r="P457" i="3" s="1"/>
  <c r="P465" i="1"/>
  <c r="P465" i="3" s="1"/>
  <c r="P473" i="1"/>
  <c r="P473" i="3" s="1"/>
  <c r="O437" i="1"/>
  <c r="O437" i="3" s="1"/>
  <c r="O441" i="1"/>
  <c r="O441" i="3" s="1"/>
  <c r="O445" i="1"/>
  <c r="O445" i="3" s="1"/>
  <c r="O449" i="1"/>
  <c r="O449" i="3" s="1"/>
  <c r="O453" i="1"/>
  <c r="O453" i="3" s="1"/>
  <c r="O457" i="1"/>
  <c r="O457" i="3" s="1"/>
  <c r="O461" i="1"/>
  <c r="O461" i="3" s="1"/>
  <c r="O465" i="1"/>
  <c r="O465" i="3" s="1"/>
  <c r="O469" i="1"/>
  <c r="O469" i="3" s="1"/>
  <c r="O473" i="1"/>
  <c r="O473" i="3" s="1"/>
  <c r="O440" i="1"/>
  <c r="O440" i="3" s="1"/>
  <c r="O444" i="1"/>
  <c r="O444" i="3" s="1"/>
  <c r="O448" i="1"/>
  <c r="O448" i="3" s="1"/>
  <c r="O452" i="1"/>
  <c r="O452" i="3" s="1"/>
  <c r="O456" i="1"/>
  <c r="O456" i="3" s="1"/>
  <c r="O460" i="1"/>
  <c r="O460" i="3" s="1"/>
  <c r="O464" i="1"/>
  <c r="O464" i="3" s="1"/>
  <c r="O468" i="1"/>
  <c r="O468" i="3" s="1"/>
  <c r="O472" i="1"/>
  <c r="O472" i="3" s="1"/>
  <c r="N438" i="1"/>
  <c r="N438" i="3" s="1"/>
  <c r="N442" i="1"/>
  <c r="N442" i="3" s="1"/>
  <c r="N446" i="1"/>
  <c r="N446" i="3" s="1"/>
  <c r="N450" i="1"/>
  <c r="N450" i="3" s="1"/>
  <c r="N454" i="1"/>
  <c r="N454" i="3" s="1"/>
  <c r="N458" i="1"/>
  <c r="N458" i="3" s="1"/>
  <c r="N462" i="1"/>
  <c r="N462" i="3" s="1"/>
  <c r="N466" i="1"/>
  <c r="N466" i="3" s="1"/>
  <c r="N470" i="1"/>
  <c r="N470" i="3" s="1"/>
  <c r="N437" i="1"/>
  <c r="N437" i="3" s="1"/>
  <c r="N441" i="1"/>
  <c r="N441" i="3" s="1"/>
  <c r="N445" i="1"/>
  <c r="N445" i="3" s="1"/>
  <c r="N449" i="1"/>
  <c r="N449" i="3" s="1"/>
  <c r="N453" i="1"/>
  <c r="N453" i="3" s="1"/>
  <c r="N457" i="1"/>
  <c r="N457" i="3" s="1"/>
  <c r="N461" i="1"/>
  <c r="N461" i="3" s="1"/>
  <c r="N465" i="1"/>
  <c r="N465" i="3" s="1"/>
  <c r="N469" i="1"/>
  <c r="N469" i="3" s="1"/>
  <c r="N473" i="1"/>
  <c r="N473" i="3" s="1"/>
  <c r="Q445" i="1"/>
  <c r="Q445" i="3" s="1"/>
  <c r="Q453" i="1"/>
  <c r="Q453" i="3" s="1"/>
  <c r="Q461" i="1"/>
  <c r="Q461" i="3" s="1"/>
  <c r="Q469" i="1"/>
  <c r="Q469" i="3" s="1"/>
  <c r="Q443" i="1"/>
  <c r="Q443" i="3" s="1"/>
  <c r="Q451" i="1"/>
  <c r="Q451" i="3" s="1"/>
  <c r="Q459" i="1"/>
  <c r="Q459" i="3" s="1"/>
  <c r="Q467" i="1"/>
  <c r="Q467" i="3" s="1"/>
  <c r="Q440" i="1"/>
  <c r="Q440" i="3" s="1"/>
  <c r="Q448" i="1"/>
  <c r="Q448" i="3" s="1"/>
  <c r="Q456" i="1"/>
  <c r="Q456" i="3" s="1"/>
  <c r="Q464" i="1"/>
  <c r="Q464" i="3" s="1"/>
  <c r="Q472" i="1"/>
  <c r="Q472" i="3" s="1"/>
  <c r="Q437" i="1"/>
  <c r="Q437" i="3" s="1"/>
  <c r="Q442" i="1"/>
  <c r="Q442" i="3" s="1"/>
  <c r="Q450" i="1"/>
  <c r="Q450" i="3" s="1"/>
  <c r="Q458" i="1"/>
  <c r="Q458" i="3" s="1"/>
  <c r="Q466" i="1"/>
  <c r="Q466" i="3" s="1"/>
  <c r="P444" i="1"/>
  <c r="P444" i="3" s="1"/>
  <c r="P452" i="1"/>
  <c r="P452" i="3" s="1"/>
  <c r="P460" i="1"/>
  <c r="P460" i="3" s="1"/>
  <c r="P468" i="1"/>
  <c r="P468" i="3" s="1"/>
  <c r="P442" i="1"/>
  <c r="P442" i="3" s="1"/>
  <c r="P450" i="1"/>
  <c r="P450" i="3" s="1"/>
  <c r="P458" i="1"/>
  <c r="P458" i="3" s="1"/>
  <c r="P466" i="1"/>
  <c r="P466" i="3" s="1"/>
  <c r="P443" i="1"/>
  <c r="P443" i="3" s="1"/>
  <c r="P451" i="1"/>
  <c r="P451" i="3" s="1"/>
  <c r="P459" i="1"/>
  <c r="P459" i="3" s="1"/>
  <c r="P467" i="1"/>
  <c r="P467" i="3" s="1"/>
  <c r="P437" i="1"/>
  <c r="P437" i="3" s="1"/>
  <c r="P445" i="1"/>
  <c r="P445" i="3" s="1"/>
  <c r="P453" i="1"/>
  <c r="P453" i="3" s="1"/>
  <c r="P461" i="1"/>
  <c r="P461" i="3" s="1"/>
  <c r="P469" i="1"/>
  <c r="P469" i="3" s="1"/>
  <c r="O439" i="1"/>
  <c r="O439" i="3" s="1"/>
  <c r="O443" i="1"/>
  <c r="O443" i="3" s="1"/>
  <c r="O447" i="1"/>
  <c r="O447" i="3" s="1"/>
  <c r="O451" i="1"/>
  <c r="O451" i="3" s="1"/>
  <c r="O455" i="1"/>
  <c r="O455" i="3" s="1"/>
  <c r="O459" i="1"/>
  <c r="O459" i="3" s="1"/>
  <c r="O463" i="1"/>
  <c r="O463" i="3" s="1"/>
  <c r="O467" i="1"/>
  <c r="O467" i="3" s="1"/>
  <c r="O471" i="1"/>
  <c r="O471" i="3" s="1"/>
  <c r="O438" i="1"/>
  <c r="O438" i="3" s="1"/>
  <c r="O442" i="1"/>
  <c r="O442" i="3" s="1"/>
  <c r="O446" i="1"/>
  <c r="O446" i="3" s="1"/>
  <c r="O450" i="1"/>
  <c r="O450" i="3" s="1"/>
  <c r="O454" i="1"/>
  <c r="O454" i="3" s="1"/>
  <c r="O458" i="1"/>
  <c r="O458" i="3" s="1"/>
  <c r="O462" i="1"/>
  <c r="O462" i="3" s="1"/>
  <c r="O466" i="1"/>
  <c r="O466" i="3" s="1"/>
  <c r="O470" i="1"/>
  <c r="O470" i="3" s="1"/>
  <c r="O436" i="1"/>
  <c r="O436" i="3" s="1"/>
  <c r="N440" i="1"/>
  <c r="N440" i="3" s="1"/>
  <c r="N444" i="1"/>
  <c r="N444" i="3" s="1"/>
  <c r="R444" i="3" s="1"/>
  <c r="AT444" i="3" s="1"/>
  <c r="N448" i="1"/>
  <c r="N448" i="3" s="1"/>
  <c r="N452" i="1"/>
  <c r="N452" i="3" s="1"/>
  <c r="R452" i="3" s="1"/>
  <c r="AT452" i="3" s="1"/>
  <c r="N456" i="1"/>
  <c r="N456" i="3" s="1"/>
  <c r="N460" i="1"/>
  <c r="N460" i="3" s="1"/>
  <c r="N464" i="1"/>
  <c r="N464" i="3" s="1"/>
  <c r="N468" i="1"/>
  <c r="N468" i="3" s="1"/>
  <c r="N472" i="1"/>
  <c r="N472" i="3" s="1"/>
  <c r="N439" i="1"/>
  <c r="N439" i="3" s="1"/>
  <c r="N443" i="1"/>
  <c r="N443" i="3" s="1"/>
  <c r="N447" i="1"/>
  <c r="N447" i="3" s="1"/>
  <c r="N451" i="1"/>
  <c r="N451" i="3" s="1"/>
  <c r="N455" i="1"/>
  <c r="N455" i="3" s="1"/>
  <c r="N459" i="1"/>
  <c r="N459" i="3" s="1"/>
  <c r="N463" i="1"/>
  <c r="N463" i="3" s="1"/>
  <c r="N467" i="1"/>
  <c r="N467" i="3" s="1"/>
  <c r="N471" i="1"/>
  <c r="N471" i="3" s="1"/>
  <c r="N436" i="1"/>
  <c r="N436" i="3" s="1"/>
  <c r="N21" i="1"/>
  <c r="N21" i="3" s="1"/>
  <c r="N203" i="1"/>
  <c r="N203" i="3" s="1"/>
  <c r="N122" i="1"/>
  <c r="N122" i="3" s="1"/>
  <c r="N119" i="1"/>
  <c r="N119" i="3" s="1"/>
  <c r="N389" i="1"/>
  <c r="N389" i="3" s="1"/>
  <c r="N354" i="1"/>
  <c r="N354" i="3" s="1"/>
  <c r="N268" i="1"/>
  <c r="N268" i="3" s="1"/>
  <c r="N10" i="1"/>
  <c r="N10" i="3" s="1"/>
  <c r="N171" i="1"/>
  <c r="N171" i="3" s="1"/>
  <c r="N253" i="1"/>
  <c r="N253" i="3" s="1"/>
  <c r="N117" i="1"/>
  <c r="N117" i="3" s="1"/>
  <c r="N152" i="1"/>
  <c r="N152" i="3" s="1"/>
  <c r="N169" i="1"/>
  <c r="N169" i="3" s="1"/>
  <c r="N161" i="1"/>
  <c r="N161" i="3" s="1"/>
  <c r="N232" i="1"/>
  <c r="N232" i="3" s="1"/>
  <c r="N37" i="1"/>
  <c r="N37" i="3" s="1"/>
  <c r="N160" i="1"/>
  <c r="N160" i="3" s="1"/>
  <c r="N256" i="1"/>
  <c r="N256" i="3" s="1"/>
  <c r="N14" i="1"/>
  <c r="N14" i="3" s="1"/>
  <c r="N191" i="1"/>
  <c r="N191" i="3" s="1"/>
  <c r="N329" i="1"/>
  <c r="N329" i="3" s="1"/>
  <c r="N261" i="1"/>
  <c r="N261" i="3" s="1"/>
  <c r="N250" i="1"/>
  <c r="N250" i="3" s="1"/>
  <c r="N399" i="1"/>
  <c r="N399" i="3" s="1"/>
  <c r="N139" i="1"/>
  <c r="N139" i="3" s="1"/>
  <c r="N248" i="1"/>
  <c r="N248" i="3" s="1"/>
  <c r="N199" i="1"/>
  <c r="N199" i="3" s="1"/>
  <c r="N202" i="1"/>
  <c r="N202" i="3" s="1"/>
  <c r="N51" i="1"/>
  <c r="N51" i="3" s="1"/>
  <c r="N26" i="1"/>
  <c r="N26" i="3" s="1"/>
  <c r="N219" i="1"/>
  <c r="N219" i="3" s="1"/>
  <c r="N282" i="1"/>
  <c r="N282" i="3" s="1"/>
  <c r="N267" i="1"/>
  <c r="N267" i="3" s="1"/>
  <c r="N155" i="1"/>
  <c r="N155" i="3" s="1"/>
  <c r="N127" i="1"/>
  <c r="N127" i="3" s="1"/>
  <c r="N86" i="1"/>
  <c r="N86" i="3" s="1"/>
  <c r="N154" i="1"/>
  <c r="N154" i="3" s="1"/>
  <c r="N206" i="1"/>
  <c r="N206" i="3" s="1"/>
  <c r="N208" i="1"/>
  <c r="N208" i="3" s="1"/>
  <c r="N209" i="1"/>
  <c r="N209" i="3" s="1"/>
  <c r="N362" i="1"/>
  <c r="N362" i="3" s="1"/>
  <c r="N177" i="1"/>
  <c r="N177" i="3" s="1"/>
  <c r="N427" i="1"/>
  <c r="N427" i="3" s="1"/>
  <c r="N355" i="1"/>
  <c r="N355" i="3" s="1"/>
  <c r="N309" i="1"/>
  <c r="N309" i="3" s="1"/>
  <c r="N432" i="1"/>
  <c r="N432" i="3" s="1"/>
  <c r="N416" i="1"/>
  <c r="N416" i="3" s="1"/>
  <c r="N112" i="1"/>
  <c r="N112" i="3" s="1"/>
  <c r="N88" i="1"/>
  <c r="N88" i="3" s="1"/>
  <c r="N351" i="1"/>
  <c r="N351" i="3" s="1"/>
  <c r="N143" i="1"/>
  <c r="N143" i="3" s="1"/>
  <c r="N381" i="1"/>
  <c r="N381" i="3" s="1"/>
  <c r="N322" i="1"/>
  <c r="N322" i="3" s="1"/>
  <c r="N385" i="1"/>
  <c r="N385" i="3" s="1"/>
  <c r="N186" i="1"/>
  <c r="N186" i="3" s="1"/>
  <c r="N205" i="1"/>
  <c r="N205" i="3" s="1"/>
  <c r="N210" i="1"/>
  <c r="N210" i="3" s="1"/>
  <c r="N372" i="1"/>
  <c r="N372" i="3" s="1"/>
  <c r="N157" i="1"/>
  <c r="N157" i="3" s="1"/>
  <c r="N76" i="1"/>
  <c r="N76" i="3" s="1"/>
  <c r="N229" i="1"/>
  <c r="N229" i="3" s="1"/>
  <c r="N323" i="1"/>
  <c r="N323" i="3" s="1"/>
  <c r="N258" i="1"/>
  <c r="N258" i="3" s="1"/>
  <c r="N382" i="1"/>
  <c r="N382" i="3" s="1"/>
  <c r="N194" i="1"/>
  <c r="N194" i="3" s="1"/>
  <c r="N434" i="1"/>
  <c r="N434" i="3" s="1"/>
  <c r="N167" i="1"/>
  <c r="N167" i="3" s="1"/>
  <c r="N420" i="1"/>
  <c r="N420" i="3" s="1"/>
  <c r="N233" i="1"/>
  <c r="N233" i="3" s="1"/>
  <c r="N165" i="1"/>
  <c r="N165" i="3" s="1"/>
  <c r="N358" i="1"/>
  <c r="N358" i="3" s="1"/>
  <c r="N269" i="1"/>
  <c r="N269" i="3" s="1"/>
  <c r="N11" i="1"/>
  <c r="N11" i="3" s="1"/>
  <c r="N263" i="1"/>
  <c r="N263" i="3" s="1"/>
  <c r="N67" i="1"/>
  <c r="N67" i="3" s="1"/>
  <c r="N83" i="1"/>
  <c r="N83" i="3" s="1"/>
  <c r="N240" i="1"/>
  <c r="N240" i="3" s="1"/>
  <c r="N425" i="1"/>
  <c r="N425" i="3" s="1"/>
  <c r="N66" i="1"/>
  <c r="N66" i="3" s="1"/>
  <c r="N284" i="1"/>
  <c r="N284" i="3" s="1"/>
  <c r="N150" i="1"/>
  <c r="N150" i="3" s="1"/>
  <c r="N90" i="1"/>
  <c r="N90" i="3" s="1"/>
  <c r="N271" i="1"/>
  <c r="N271" i="3" s="1"/>
  <c r="N200" i="1"/>
  <c r="N200" i="3" s="1"/>
  <c r="N63" i="1"/>
  <c r="N63" i="3" s="1"/>
  <c r="N179" i="1"/>
  <c r="N179" i="3" s="1"/>
  <c r="N349" i="1"/>
  <c r="N349" i="3" s="1"/>
  <c r="N234" i="1"/>
  <c r="N234" i="3" s="1"/>
  <c r="N237" i="1"/>
  <c r="N237" i="3" s="1"/>
  <c r="N409" i="1"/>
  <c r="N409" i="3" s="1"/>
  <c r="N392" i="1"/>
  <c r="N392" i="3" s="1"/>
  <c r="N424" i="1"/>
  <c r="N424" i="3" s="1"/>
  <c r="N173" i="1"/>
  <c r="N173" i="3" s="1"/>
  <c r="N60" i="1"/>
  <c r="N60" i="3" s="1"/>
  <c r="N178" i="1"/>
  <c r="N178" i="3" s="1"/>
  <c r="N207" i="1"/>
  <c r="N207" i="3" s="1"/>
  <c r="N387" i="1"/>
  <c r="N387" i="3" s="1"/>
  <c r="N359" i="1"/>
  <c r="N359" i="3" s="1"/>
  <c r="N135" i="1"/>
  <c r="N135" i="3" s="1"/>
  <c r="N50" i="1"/>
  <c r="N50" i="3" s="1"/>
  <c r="N224" i="1"/>
  <c r="N224" i="3" s="1"/>
  <c r="N126" i="1"/>
  <c r="N126" i="3" s="1"/>
  <c r="N408" i="1"/>
  <c r="N408" i="3" s="1"/>
  <c r="N397" i="1"/>
  <c r="N397" i="3" s="1"/>
  <c r="N144" i="1"/>
  <c r="N144" i="3" s="1"/>
  <c r="N316" i="1"/>
  <c r="N316" i="3" s="1"/>
  <c r="N12" i="1"/>
  <c r="N12" i="3" s="1"/>
  <c r="N149" i="1"/>
  <c r="N149" i="3" s="1"/>
  <c r="N197" i="1"/>
  <c r="N197" i="3" s="1"/>
  <c r="N262" i="1"/>
  <c r="N262" i="3" s="1"/>
  <c r="N101" i="1"/>
  <c r="N101" i="3" s="1"/>
  <c r="N218" i="1"/>
  <c r="N218" i="3" s="1"/>
  <c r="N187" i="1"/>
  <c r="N187" i="3" s="1"/>
  <c r="N138" i="1"/>
  <c r="N138" i="3" s="1"/>
  <c r="N391" i="1"/>
  <c r="N391" i="3" s="1"/>
  <c r="N255" i="1"/>
  <c r="N255" i="3" s="1"/>
  <c r="N69" i="1"/>
  <c r="N69" i="3" s="1"/>
  <c r="N394" i="1"/>
  <c r="N394" i="3" s="1"/>
  <c r="N295" i="1"/>
  <c r="N295" i="3" s="1"/>
  <c r="N118" i="1"/>
  <c r="N118" i="3" s="1"/>
  <c r="N62" i="1"/>
  <c r="N62" i="3" s="1"/>
  <c r="N33" i="1"/>
  <c r="N33" i="3" s="1"/>
  <c r="N338" i="1"/>
  <c r="N338" i="3" s="1"/>
  <c r="N54" i="1"/>
  <c r="N54" i="3" s="1"/>
  <c r="N405" i="1"/>
  <c r="N405" i="3" s="1"/>
  <c r="N74" i="1"/>
  <c r="N74" i="3" s="1"/>
  <c r="N53" i="1"/>
  <c r="N53" i="3" s="1"/>
  <c r="N312" i="1"/>
  <c r="N312" i="3" s="1"/>
  <c r="N28" i="1"/>
  <c r="N28" i="3" s="1"/>
  <c r="N124" i="1"/>
  <c r="N124" i="3" s="1"/>
  <c r="N332" i="1"/>
  <c r="N332" i="3" s="1"/>
  <c r="N241" i="1"/>
  <c r="N241" i="3" s="1"/>
  <c r="N77" i="1"/>
  <c r="N77" i="3" s="1"/>
  <c r="N99" i="1"/>
  <c r="N99" i="3" s="1"/>
  <c r="N274" i="1"/>
  <c r="N274" i="3" s="1"/>
  <c r="N364" i="1"/>
  <c r="N364" i="3" s="1"/>
  <c r="N321" i="1"/>
  <c r="N321" i="3" s="1"/>
  <c r="N41" i="1"/>
  <c r="N41" i="3" s="1"/>
  <c r="N36" i="1"/>
  <c r="N36" i="3" s="1"/>
  <c r="N319" i="1"/>
  <c r="N319" i="3" s="1"/>
  <c r="N285" i="1"/>
  <c r="N285" i="3" s="1"/>
  <c r="N343" i="1"/>
  <c r="N343" i="3" s="1"/>
  <c r="N49" i="1"/>
  <c r="N49" i="3" s="1"/>
  <c r="N398" i="1"/>
  <c r="N398" i="3" s="1"/>
  <c r="N356" i="1"/>
  <c r="N356" i="3" s="1"/>
  <c r="N89" i="1"/>
  <c r="N89" i="3" s="1"/>
  <c r="N151" i="1"/>
  <c r="N151" i="3" s="1"/>
  <c r="N249" i="1"/>
  <c r="N249" i="3" s="1"/>
  <c r="N236" i="1"/>
  <c r="N236" i="3" s="1"/>
  <c r="N371" i="1"/>
  <c r="N371" i="3" s="1"/>
  <c r="N130" i="1"/>
  <c r="N130" i="3" s="1"/>
  <c r="N281" i="1"/>
  <c r="N281" i="3" s="1"/>
  <c r="N38" i="1"/>
  <c r="N38" i="3" s="1"/>
  <c r="N331" i="1"/>
  <c r="N331" i="3" s="1"/>
  <c r="N401" i="1"/>
  <c r="N401" i="3" s="1"/>
  <c r="N339" i="1"/>
  <c r="N339" i="3" s="1"/>
  <c r="N386" i="1"/>
  <c r="N386" i="3" s="1"/>
  <c r="N393" i="1"/>
  <c r="N393" i="3" s="1"/>
  <c r="N70" i="1"/>
  <c r="N70" i="3" s="1"/>
  <c r="N59" i="1"/>
  <c r="N59" i="3" s="1"/>
  <c r="N410" i="1"/>
  <c r="N410" i="3" s="1"/>
  <c r="N172" i="1"/>
  <c r="N172" i="3" s="1"/>
  <c r="N346" i="1"/>
  <c r="N346" i="3" s="1"/>
  <c r="N280" i="1"/>
  <c r="N280" i="3" s="1"/>
  <c r="N301" i="1"/>
  <c r="N301" i="3" s="1"/>
  <c r="N56" i="1"/>
  <c r="N56" i="3" s="1"/>
  <c r="N168" i="1"/>
  <c r="N168" i="3" s="1"/>
  <c r="N302" i="1"/>
  <c r="N302" i="3" s="1"/>
  <c r="N429" i="1"/>
  <c r="N429" i="3" s="1"/>
  <c r="N407" i="1"/>
  <c r="N407" i="3" s="1"/>
  <c r="N276" i="1"/>
  <c r="N276" i="3" s="1"/>
  <c r="N278" i="1"/>
  <c r="N278" i="3" s="1"/>
  <c r="N136" i="1"/>
  <c r="N136" i="3" s="1"/>
  <c r="N290" i="1"/>
  <c r="N290" i="3" s="1"/>
  <c r="N298" i="1"/>
  <c r="N298" i="3" s="1"/>
  <c r="N306" i="1"/>
  <c r="N306" i="3" s="1"/>
  <c r="N111" i="1"/>
  <c r="N111" i="3" s="1"/>
  <c r="N415" i="1"/>
  <c r="N415" i="3" s="1"/>
  <c r="N19" i="1"/>
  <c r="N19" i="3" s="1"/>
  <c r="N64" i="1"/>
  <c r="N64" i="3" s="1"/>
  <c r="N383" i="1"/>
  <c r="N383" i="3" s="1"/>
  <c r="N279" i="1"/>
  <c r="N279" i="3" s="1"/>
  <c r="N292" i="1"/>
  <c r="N292" i="3" s="1"/>
  <c r="N365" i="1"/>
  <c r="N365" i="3" s="1"/>
  <c r="N32" i="1"/>
  <c r="N32" i="3" s="1"/>
  <c r="N20" i="1"/>
  <c r="N20" i="3" s="1"/>
  <c r="N333" i="1"/>
  <c r="N333" i="3" s="1"/>
  <c r="N220" i="1"/>
  <c r="N220" i="3" s="1"/>
  <c r="N314" i="1"/>
  <c r="N314" i="3" s="1"/>
  <c r="N30" i="1"/>
  <c r="N30" i="3" s="1"/>
  <c r="N98" i="1"/>
  <c r="N98" i="3" s="1"/>
  <c r="N105" i="1"/>
  <c r="N105" i="3" s="1"/>
  <c r="N91" i="1"/>
  <c r="N91" i="3" s="1"/>
  <c r="N334" i="1"/>
  <c r="N334" i="3" s="1"/>
  <c r="N215" i="1"/>
  <c r="N215" i="3" s="1"/>
  <c r="N396" i="1"/>
  <c r="N396" i="3" s="1"/>
  <c r="N84" i="1"/>
  <c r="N84" i="3" s="1"/>
  <c r="N182" i="1"/>
  <c r="N182" i="3" s="1"/>
  <c r="N238" i="1"/>
  <c r="N238" i="3" s="1"/>
  <c r="N108" i="1"/>
  <c r="N108" i="3" s="1"/>
  <c r="N159" i="1"/>
  <c r="N159" i="3" s="1"/>
  <c r="N96" i="1"/>
  <c r="N96" i="3" s="1"/>
  <c r="N132" i="1"/>
  <c r="N132" i="3" s="1"/>
  <c r="N174" i="1"/>
  <c r="N174" i="3" s="1"/>
  <c r="N125" i="1"/>
  <c r="N125" i="3" s="1"/>
  <c r="N221" i="1"/>
  <c r="N221" i="3" s="1"/>
  <c r="N137" i="1"/>
  <c r="N137" i="3" s="1"/>
  <c r="N297" i="1"/>
  <c r="N297" i="3" s="1"/>
  <c r="N317" i="1"/>
  <c r="N317" i="3" s="1"/>
  <c r="N183" i="1"/>
  <c r="N183" i="3" s="1"/>
  <c r="N213" i="1"/>
  <c r="N213" i="3" s="1"/>
  <c r="N342" i="1"/>
  <c r="N342" i="3" s="1"/>
  <c r="N341" i="1"/>
  <c r="N341" i="3" s="1"/>
  <c r="N350" i="1"/>
  <c r="N350" i="3" s="1"/>
  <c r="N42" i="1"/>
  <c r="N42" i="3" s="1"/>
  <c r="N260" i="1"/>
  <c r="N260" i="3" s="1"/>
  <c r="N121" i="1"/>
  <c r="N121" i="3" s="1"/>
  <c r="N307" i="1"/>
  <c r="N307" i="3" s="1"/>
  <c r="N6" i="1"/>
  <c r="N6" i="3" s="1"/>
  <c r="N287" i="1"/>
  <c r="N287" i="3" s="1"/>
  <c r="N9" i="1"/>
  <c r="N9" i="3" s="1"/>
  <c r="N15" i="1"/>
  <c r="N15" i="3" s="1"/>
  <c r="N68" i="1"/>
  <c r="N68" i="3" s="1"/>
  <c r="N181" i="1"/>
  <c r="N181" i="3" s="1"/>
  <c r="N222" i="1"/>
  <c r="N222" i="3" s="1"/>
  <c r="N325" i="1"/>
  <c r="N325" i="3" s="1"/>
  <c r="N35" i="1"/>
  <c r="N35" i="3" s="1"/>
  <c r="N335" i="1"/>
  <c r="N335" i="3" s="1"/>
  <c r="N412" i="1"/>
  <c r="N412" i="3" s="1"/>
  <c r="N17" i="1"/>
  <c r="N17" i="3" s="1"/>
  <c r="N305" i="1"/>
  <c r="N305" i="3" s="1"/>
  <c r="N245" i="1"/>
  <c r="N245" i="3" s="1"/>
  <c r="N176" i="1"/>
  <c r="N176" i="3" s="1"/>
  <c r="N373" i="1"/>
  <c r="N373" i="3" s="1"/>
  <c r="N414" i="1"/>
  <c r="N414" i="3" s="1"/>
  <c r="N374" i="1"/>
  <c r="N374" i="3" s="1"/>
  <c r="N131" i="1"/>
  <c r="N131" i="3" s="1"/>
  <c r="N46" i="1"/>
  <c r="N46" i="3" s="1"/>
  <c r="N97" i="1"/>
  <c r="N97" i="3" s="1"/>
  <c r="N31" i="1"/>
  <c r="N31" i="3" s="1"/>
  <c r="N433" i="1"/>
  <c r="N433" i="3" s="1"/>
  <c r="N92" i="1"/>
  <c r="N92" i="3" s="1"/>
  <c r="N368" i="1"/>
  <c r="N368" i="3" s="1"/>
  <c r="N336" i="1"/>
  <c r="N336" i="3" s="1"/>
  <c r="N57" i="1"/>
  <c r="N57" i="3" s="1"/>
  <c r="N223" i="1"/>
  <c r="N223" i="3" s="1"/>
  <c r="N71" i="1"/>
  <c r="N71" i="3" s="1"/>
  <c r="N265" i="1"/>
  <c r="N265" i="3" s="1"/>
  <c r="N58" i="1"/>
  <c r="N58" i="3" s="1"/>
  <c r="N87" i="1"/>
  <c r="N87" i="3" s="1"/>
  <c r="N40" i="1"/>
  <c r="N40" i="3" s="1"/>
  <c r="N166" i="1"/>
  <c r="N166" i="3" s="1"/>
  <c r="N388" i="1"/>
  <c r="N388" i="3" s="1"/>
  <c r="N296" i="1"/>
  <c r="N296" i="3" s="1"/>
  <c r="N189" i="1"/>
  <c r="N189" i="3" s="1"/>
  <c r="N375" i="1"/>
  <c r="N375" i="3" s="1"/>
  <c r="N8" i="1"/>
  <c r="N8" i="3" s="1"/>
  <c r="N395" i="1"/>
  <c r="N395" i="3" s="1"/>
  <c r="N273" i="1"/>
  <c r="N273" i="3" s="1"/>
  <c r="N25" i="1"/>
  <c r="N25" i="3" s="1"/>
  <c r="N110" i="1"/>
  <c r="N110" i="3" s="1"/>
  <c r="N225" i="1"/>
  <c r="N225" i="3" s="1"/>
  <c r="N403" i="1"/>
  <c r="N403" i="3" s="1"/>
  <c r="N376" i="1"/>
  <c r="N376" i="3" s="1"/>
  <c r="N402" i="1"/>
  <c r="N402" i="3" s="1"/>
  <c r="N304" i="1"/>
  <c r="N304" i="3" s="1"/>
  <c r="N164" i="1"/>
  <c r="N164" i="3" s="1"/>
  <c r="N337" i="1"/>
  <c r="N337" i="3" s="1"/>
  <c r="N146" i="1"/>
  <c r="N146" i="3" s="1"/>
  <c r="N190" i="1"/>
  <c r="N190" i="3" s="1"/>
  <c r="N107" i="1"/>
  <c r="N107" i="3" s="1"/>
  <c r="N289" i="1"/>
  <c r="N289" i="3" s="1"/>
  <c r="N283" i="1"/>
  <c r="N283" i="3" s="1"/>
  <c r="N24" i="1"/>
  <c r="N24" i="3" s="1"/>
  <c r="N13" i="1"/>
  <c r="N13" i="3" s="1"/>
  <c r="N352" i="1"/>
  <c r="N352" i="3" s="1"/>
  <c r="N244" i="1"/>
  <c r="N244" i="3" s="1"/>
  <c r="N264" i="1"/>
  <c r="N264" i="3" s="1"/>
  <c r="N291" i="1"/>
  <c r="N291" i="3" s="1"/>
  <c r="N330" i="1"/>
  <c r="N330" i="3" s="1"/>
  <c r="N116" i="1"/>
  <c r="N116" i="3" s="1"/>
  <c r="N81" i="1"/>
  <c r="N81" i="3" s="1"/>
  <c r="N162" i="1"/>
  <c r="N162" i="3" s="1"/>
  <c r="N47" i="1"/>
  <c r="N47" i="3" s="1"/>
  <c r="N327" i="1"/>
  <c r="N327" i="3" s="1"/>
  <c r="N212" i="1"/>
  <c r="N212" i="3" s="1"/>
  <c r="N140" i="1"/>
  <c r="N140" i="3" s="1"/>
  <c r="N75" i="1"/>
  <c r="N75" i="3" s="1"/>
  <c r="N115" i="1"/>
  <c r="N115" i="3" s="1"/>
  <c r="N72" i="1"/>
  <c r="N72" i="3" s="1"/>
  <c r="N5" i="1"/>
  <c r="N5" i="3" s="1"/>
  <c r="N228" i="1"/>
  <c r="N228" i="3" s="1"/>
  <c r="N104" i="1"/>
  <c r="N104" i="3" s="1"/>
  <c r="N326" i="1"/>
  <c r="N326" i="3" s="1"/>
  <c r="N48" i="1"/>
  <c r="N48" i="3" s="1"/>
  <c r="N193" i="1"/>
  <c r="N193" i="3" s="1"/>
  <c r="N55" i="1"/>
  <c r="N55" i="3" s="1"/>
  <c r="N153" i="1"/>
  <c r="N153" i="3" s="1"/>
  <c r="N384" i="1"/>
  <c r="N384" i="3" s="1"/>
  <c r="N103" i="1"/>
  <c r="N103" i="3" s="1"/>
  <c r="N345" i="1"/>
  <c r="N345" i="3" s="1"/>
  <c r="N7" i="1"/>
  <c r="N7" i="3" s="1"/>
  <c r="N184" i="1"/>
  <c r="N184" i="3" s="1"/>
  <c r="N211" i="1"/>
  <c r="N211" i="3" s="1"/>
  <c r="N366" i="1"/>
  <c r="N366" i="3" s="1"/>
  <c r="N43" i="1"/>
  <c r="N43" i="3" s="1"/>
  <c r="N266" i="1"/>
  <c r="N266" i="3" s="1"/>
  <c r="N272" i="1"/>
  <c r="N272" i="3" s="1"/>
  <c r="N73" i="1"/>
  <c r="N73" i="3" s="1"/>
  <c r="N380" i="1"/>
  <c r="N380" i="3" s="1"/>
  <c r="N145" i="1"/>
  <c r="N145" i="3" s="1"/>
  <c r="N419" i="1"/>
  <c r="N419" i="3" s="1"/>
  <c r="N431" i="1"/>
  <c r="N431" i="3" s="1"/>
  <c r="N134" i="1"/>
  <c r="N134" i="3" s="1"/>
  <c r="N286" i="1"/>
  <c r="N286" i="3" s="1"/>
  <c r="N340" i="1"/>
  <c r="N340" i="3" s="1"/>
  <c r="N141" i="1"/>
  <c r="N141" i="3" s="1"/>
  <c r="N214" i="1"/>
  <c r="N214" i="3" s="1"/>
  <c r="N423" i="1"/>
  <c r="N423" i="3" s="1"/>
  <c r="N315" i="1"/>
  <c r="N315" i="3" s="1"/>
  <c r="N148" i="1"/>
  <c r="N148" i="3" s="1"/>
  <c r="N247" i="1"/>
  <c r="N247" i="3" s="1"/>
  <c r="N288" i="1"/>
  <c r="N288" i="3" s="1"/>
  <c r="N80" i="1"/>
  <c r="N80" i="3" s="1"/>
  <c r="N318" i="1"/>
  <c r="N318" i="3" s="1"/>
  <c r="N239" i="1"/>
  <c r="N239" i="3" s="1"/>
  <c r="N85" i="1"/>
  <c r="N85" i="3" s="1"/>
  <c r="N379" i="1"/>
  <c r="N379" i="3" s="1"/>
  <c r="N29" i="1"/>
  <c r="N29" i="3" s="1"/>
  <c r="N299" i="1"/>
  <c r="N299" i="3" s="1"/>
  <c r="N294" i="1"/>
  <c r="N294" i="3" s="1"/>
  <c r="N369" i="1"/>
  <c r="N369" i="3" s="1"/>
  <c r="N100" i="1"/>
  <c r="N100" i="3" s="1"/>
  <c r="N243" i="1"/>
  <c r="N243" i="3" s="1"/>
  <c r="N227" i="1"/>
  <c r="N227" i="3" s="1"/>
  <c r="N185" i="1"/>
  <c r="N185" i="3" s="1"/>
  <c r="N102" i="1"/>
  <c r="N102" i="3" s="1"/>
  <c r="N114" i="1"/>
  <c r="N114" i="3" s="1"/>
  <c r="N246" i="1"/>
  <c r="N246" i="3" s="1"/>
  <c r="N95" i="1"/>
  <c r="N95" i="3" s="1"/>
  <c r="N93" i="1"/>
  <c r="N93" i="3" s="1"/>
  <c r="N79" i="1"/>
  <c r="N79" i="3" s="1"/>
  <c r="N128" i="1"/>
  <c r="N128" i="3" s="1"/>
  <c r="N324" i="1"/>
  <c r="N324" i="3" s="1"/>
  <c r="N198" i="1"/>
  <c r="N198" i="3" s="1"/>
  <c r="N34" i="1"/>
  <c r="N34" i="3" s="1"/>
  <c r="N163" i="1"/>
  <c r="N163" i="3" s="1"/>
  <c r="N417" i="1"/>
  <c r="N417" i="3" s="1"/>
  <c r="N142" i="1"/>
  <c r="N142" i="3" s="1"/>
  <c r="N180" i="1"/>
  <c r="N180" i="3" s="1"/>
  <c r="N377" i="1"/>
  <c r="N377" i="3" s="1"/>
  <c r="N252" i="1"/>
  <c r="N252" i="3" s="1"/>
  <c r="N242" i="1"/>
  <c r="N242" i="3" s="1"/>
  <c r="N311" i="1"/>
  <c r="N311" i="3" s="1"/>
  <c r="N400" i="1"/>
  <c r="N400" i="3" s="1"/>
  <c r="N16" i="1"/>
  <c r="N16" i="3" s="1"/>
  <c r="N404" i="1"/>
  <c r="N404" i="3" s="1"/>
  <c r="N428" i="1"/>
  <c r="N428" i="3" s="1"/>
  <c r="N78" i="1"/>
  <c r="N78" i="3" s="1"/>
  <c r="N361" i="1"/>
  <c r="N361" i="3" s="1"/>
  <c r="N313" i="1"/>
  <c r="N313" i="3" s="1"/>
  <c r="N344" i="1"/>
  <c r="N344" i="3" s="1"/>
  <c r="N147" i="1"/>
  <c r="N147" i="3" s="1"/>
  <c r="N113" i="1"/>
  <c r="N113" i="3" s="1"/>
  <c r="N123" i="1"/>
  <c r="N123" i="3" s="1"/>
  <c r="N303" i="1"/>
  <c r="N303" i="3" s="1"/>
  <c r="N217" i="1"/>
  <c r="N217" i="3" s="1"/>
  <c r="N216" i="1"/>
  <c r="N216" i="3" s="1"/>
  <c r="N347" i="1"/>
  <c r="N347" i="3" s="1"/>
  <c r="N39" i="1"/>
  <c r="N39" i="3" s="1"/>
  <c r="N65" i="1"/>
  <c r="N65" i="3" s="1"/>
  <c r="N270" i="1"/>
  <c r="N270" i="3" s="1"/>
  <c r="N293" i="1"/>
  <c r="N293" i="3" s="1"/>
  <c r="N106" i="1"/>
  <c r="N106" i="3" s="1"/>
  <c r="N18" i="1"/>
  <c r="N18" i="3" s="1"/>
  <c r="N109" i="1"/>
  <c r="N109" i="3" s="1"/>
  <c r="N367" i="1"/>
  <c r="N367" i="3" s="1"/>
  <c r="N411" i="1"/>
  <c r="N411" i="3" s="1"/>
  <c r="N196" i="1"/>
  <c r="N196" i="3" s="1"/>
  <c r="N195" i="1"/>
  <c r="N195" i="3" s="1"/>
  <c r="N175" i="1"/>
  <c r="N175" i="3" s="1"/>
  <c r="N418" i="1"/>
  <c r="N418" i="3" s="1"/>
  <c r="N254" i="1"/>
  <c r="N254" i="3" s="1"/>
  <c r="N259" i="1"/>
  <c r="N259" i="3" s="1"/>
  <c r="N235" i="1"/>
  <c r="N235" i="3" s="1"/>
  <c r="N230" i="1"/>
  <c r="N230" i="3" s="1"/>
  <c r="N430" i="1"/>
  <c r="N430" i="3" s="1"/>
  <c r="N204" i="1"/>
  <c r="N204" i="3" s="1"/>
  <c r="N251" i="1"/>
  <c r="N251" i="3" s="1"/>
  <c r="N192" i="1"/>
  <c r="N192" i="3" s="1"/>
  <c r="N27" i="1"/>
  <c r="N27" i="3" s="1"/>
  <c r="N426" i="1"/>
  <c r="N426" i="3" s="1"/>
  <c r="N188" i="1"/>
  <c r="N188" i="3" s="1"/>
  <c r="N363" i="1"/>
  <c r="N363" i="3" s="1"/>
  <c r="N357" i="1"/>
  <c r="N357" i="3" s="1"/>
  <c r="N277" i="1"/>
  <c r="N277" i="3" s="1"/>
  <c r="N421" i="1"/>
  <c r="N421" i="3" s="1"/>
  <c r="N275" i="1"/>
  <c r="N275" i="3" s="1"/>
  <c r="N348" i="1"/>
  <c r="N348" i="3" s="1"/>
  <c r="N257" i="1"/>
  <c r="N257" i="3" s="1"/>
  <c r="N226" i="1"/>
  <c r="N226" i="3" s="1"/>
  <c r="N44" i="1"/>
  <c r="N44" i="3" s="1"/>
  <c r="N45" i="1"/>
  <c r="N45" i="3" s="1"/>
  <c r="N61" i="1"/>
  <c r="N61" i="3" s="1"/>
  <c r="N320" i="1"/>
  <c r="N320" i="3" s="1"/>
  <c r="N129" i="1"/>
  <c r="N129" i="3" s="1"/>
  <c r="N52" i="1"/>
  <c r="N52" i="3" s="1"/>
  <c r="N156" i="1"/>
  <c r="N156" i="3" s="1"/>
  <c r="N120" i="1"/>
  <c r="N120" i="3" s="1"/>
  <c r="N422" i="1"/>
  <c r="N422" i="3" s="1"/>
  <c r="N370" i="1"/>
  <c r="N370" i="3" s="1"/>
  <c r="N328" i="1"/>
  <c r="N328" i="3" s="1"/>
  <c r="N170" i="1"/>
  <c r="N170" i="3" s="1"/>
  <c r="N133" i="1"/>
  <c r="N133" i="3" s="1"/>
  <c r="N23" i="1"/>
  <c r="N23" i="3" s="1"/>
  <c r="N353" i="1"/>
  <c r="N353" i="3" s="1"/>
  <c r="N82" i="1"/>
  <c r="N82" i="3" s="1"/>
  <c r="N22" i="1"/>
  <c r="N22" i="3" s="1"/>
  <c r="N413" i="1"/>
  <c r="N413" i="3" s="1"/>
  <c r="N201" i="1"/>
  <c r="N201" i="3" s="1"/>
  <c r="N158" i="1"/>
  <c r="N158" i="3" s="1"/>
  <c r="N231" i="1"/>
  <c r="N231" i="3" s="1"/>
  <c r="N310" i="1"/>
  <c r="N310" i="3" s="1"/>
  <c r="N390" i="1"/>
  <c r="N390" i="3" s="1"/>
  <c r="N360" i="1"/>
  <c r="N360" i="3" s="1"/>
  <c r="N94" i="1"/>
  <c r="N94" i="3" s="1"/>
  <c r="N406" i="1"/>
  <c r="N406" i="3" s="1"/>
  <c r="N378" i="1"/>
  <c r="N378" i="3" s="1"/>
  <c r="Q276" i="1"/>
  <c r="Q276" i="3" s="1"/>
  <c r="Q21" i="1"/>
  <c r="Q21" i="3" s="1"/>
  <c r="Q293" i="1"/>
  <c r="Q293" i="3" s="1"/>
  <c r="Q106" i="1"/>
  <c r="Q106" i="3" s="1"/>
  <c r="Q95" i="1"/>
  <c r="Q95" i="3" s="1"/>
  <c r="Q99" i="1"/>
  <c r="Q99" i="3" s="1"/>
  <c r="Q369" i="1"/>
  <c r="Q369" i="3" s="1"/>
  <c r="Q90" i="1"/>
  <c r="Q90" i="3" s="1"/>
  <c r="Q98" i="1"/>
  <c r="Q98" i="3" s="1"/>
  <c r="Q226" i="1"/>
  <c r="Q226" i="3" s="1"/>
  <c r="Q35" i="1"/>
  <c r="Q35" i="3" s="1"/>
  <c r="Q412" i="1"/>
  <c r="Q412" i="3" s="1"/>
  <c r="Q434" i="1"/>
  <c r="Q434" i="3" s="1"/>
  <c r="Q177" i="1"/>
  <c r="Q177" i="3" s="1"/>
  <c r="Q57" i="1"/>
  <c r="Q57" i="3" s="1"/>
  <c r="Q362" i="1"/>
  <c r="Q362" i="3" s="1"/>
  <c r="Q76" i="1"/>
  <c r="Q76" i="3" s="1"/>
  <c r="Q173" i="1"/>
  <c r="Q173" i="3" s="1"/>
  <c r="Q307" i="1"/>
  <c r="Q307" i="3" s="1"/>
  <c r="Q136" i="1"/>
  <c r="Q136" i="3" s="1"/>
  <c r="Q197" i="1"/>
  <c r="Q197" i="3" s="1"/>
  <c r="Q14" i="1"/>
  <c r="Q14" i="3" s="1"/>
  <c r="Q230" i="1"/>
  <c r="Q230" i="3" s="1"/>
  <c r="Q61" i="1"/>
  <c r="Q61" i="3" s="1"/>
  <c r="Q150" i="1"/>
  <c r="Q150" i="3" s="1"/>
  <c r="Q74" i="1"/>
  <c r="Q74" i="3" s="1"/>
  <c r="Q195" i="1"/>
  <c r="Q195" i="3" s="1"/>
  <c r="Q427" i="1"/>
  <c r="Q427" i="3" s="1"/>
  <c r="Q302" i="1"/>
  <c r="Q302" i="3" s="1"/>
  <c r="Q156" i="1"/>
  <c r="Q156" i="3" s="1"/>
  <c r="Q368" i="1"/>
  <c r="Q368" i="3" s="1"/>
  <c r="Q164" i="1"/>
  <c r="Q164" i="3" s="1"/>
  <c r="Q376" i="1"/>
  <c r="Q376" i="3" s="1"/>
  <c r="Q346" i="1"/>
  <c r="Q346" i="3" s="1"/>
  <c r="Q19" i="1"/>
  <c r="Q19" i="3" s="1"/>
  <c r="Q321" i="1"/>
  <c r="Q321" i="3" s="1"/>
  <c r="Q26" i="1"/>
  <c r="Q26" i="3" s="1"/>
  <c r="Q140" i="1"/>
  <c r="Q140" i="3" s="1"/>
  <c r="Q352" i="1"/>
  <c r="Q352" i="3" s="1"/>
  <c r="Q148" i="1"/>
  <c r="Q148" i="3" s="1"/>
  <c r="Q360" i="1"/>
  <c r="Q360" i="3" s="1"/>
  <c r="Q403" i="1"/>
  <c r="Q403" i="3" s="1"/>
  <c r="Q54" i="1"/>
  <c r="Q54" i="3" s="1"/>
  <c r="Q262" i="1"/>
  <c r="Q262" i="3" s="1"/>
  <c r="Q97" i="1"/>
  <c r="Q97" i="3" s="1"/>
  <c r="Q373" i="1"/>
  <c r="Q373" i="3" s="1"/>
  <c r="Q217" i="1"/>
  <c r="Q217" i="3" s="1"/>
  <c r="Q209" i="1"/>
  <c r="Q209" i="3" s="1"/>
  <c r="Q266" i="1"/>
  <c r="Q266" i="3" s="1"/>
  <c r="Q343" i="1"/>
  <c r="Q343" i="3" s="1"/>
  <c r="Q324" i="1"/>
  <c r="Q324" i="3" s="1"/>
  <c r="Q193" i="1"/>
  <c r="Q193" i="3" s="1"/>
  <c r="Q405" i="1"/>
  <c r="Q405" i="3" s="1"/>
  <c r="Q144" i="1"/>
  <c r="Q144" i="3" s="1"/>
  <c r="Q271" i="1"/>
  <c r="Q271" i="3" s="1"/>
  <c r="Q133" i="1"/>
  <c r="Q133" i="3" s="1"/>
  <c r="Q200" i="1"/>
  <c r="Q200" i="3" s="1"/>
  <c r="Q372" i="1"/>
  <c r="Q372" i="3" s="1"/>
  <c r="Q361" i="1"/>
  <c r="Q361" i="3" s="1"/>
  <c r="Q166" i="1"/>
  <c r="Q166" i="3" s="1"/>
  <c r="Q345" i="1"/>
  <c r="Q345" i="3" s="1"/>
  <c r="Q85" i="1"/>
  <c r="Q85" i="3" s="1"/>
  <c r="Q285" i="1"/>
  <c r="Q285" i="3" s="1"/>
  <c r="Q278" i="1"/>
  <c r="Q278" i="3" s="1"/>
  <c r="Q44" i="1"/>
  <c r="Q44" i="3" s="1"/>
  <c r="Q203" i="1"/>
  <c r="Q203" i="3" s="1"/>
  <c r="Q433" i="1"/>
  <c r="Q433" i="3" s="1"/>
  <c r="Q11" i="1"/>
  <c r="Q11" i="3" s="1"/>
  <c r="Q314" i="1"/>
  <c r="Q314" i="3" s="1"/>
  <c r="Q429" i="1"/>
  <c r="Q429" i="3" s="1"/>
  <c r="Q71" i="1"/>
  <c r="Q71" i="3" s="1"/>
  <c r="Q245" i="1"/>
  <c r="Q245" i="3" s="1"/>
  <c r="Q426" i="1"/>
  <c r="Q426" i="3" s="1"/>
  <c r="Q176" i="1"/>
  <c r="Q176" i="3" s="1"/>
  <c r="Q303" i="1"/>
  <c r="Q303" i="3" s="1"/>
  <c r="Q9" i="1"/>
  <c r="Q9" i="3" s="1"/>
  <c r="Q263" i="1"/>
  <c r="Q263" i="3" s="1"/>
  <c r="Q130" i="1"/>
  <c r="Q130" i="3" s="1"/>
  <c r="Q275" i="1"/>
  <c r="Q275" i="3" s="1"/>
  <c r="Q16" i="1"/>
  <c r="Q16" i="3" s="1"/>
  <c r="Q240" i="1"/>
  <c r="Q240" i="3" s="1"/>
  <c r="Q24" i="1"/>
  <c r="Q24" i="3" s="1"/>
  <c r="Q248" i="1"/>
  <c r="Q248" i="3" s="1"/>
  <c r="Q417" i="1"/>
  <c r="Q417" i="3" s="1"/>
  <c r="Q218" i="1"/>
  <c r="Q218" i="3" s="1"/>
  <c r="Q154" i="1"/>
  <c r="Q154" i="3" s="1"/>
  <c r="Q215" i="1"/>
  <c r="Q215" i="3" s="1"/>
  <c r="Q222" i="1"/>
  <c r="Q222" i="3" s="1"/>
  <c r="Q8" i="1"/>
  <c r="Q8" i="3" s="1"/>
  <c r="Q232" i="1"/>
  <c r="Q232" i="3" s="1"/>
  <c r="Q246" i="1"/>
  <c r="Q246" i="3" s="1"/>
  <c r="Q192" i="1"/>
  <c r="Q192" i="3" s="1"/>
  <c r="Q319" i="1"/>
  <c r="Q319" i="3" s="1"/>
  <c r="Q219" i="1"/>
  <c r="Q219" i="3" s="1"/>
  <c r="Q29" i="1"/>
  <c r="Q29" i="3" s="1"/>
  <c r="Q238" i="1"/>
  <c r="Q238" i="3" s="1"/>
  <c r="Q64" i="1"/>
  <c r="Q64" i="3" s="1"/>
  <c r="Q244" i="1"/>
  <c r="Q244" i="3" s="1"/>
  <c r="Q409" i="1"/>
  <c r="Q409" i="3" s="1"/>
  <c r="Q261" i="1"/>
  <c r="Q261" i="3" s="1"/>
  <c r="Q37" i="1"/>
  <c r="Q37" i="3" s="1"/>
  <c r="Q194" i="1"/>
  <c r="Q194" i="3" s="1"/>
  <c r="Q284" i="1"/>
  <c r="Q284" i="3" s="1"/>
  <c r="Q69" i="1"/>
  <c r="Q69" i="3" s="1"/>
  <c r="Q184" i="1"/>
  <c r="Q184" i="3" s="1"/>
  <c r="Q128" i="1"/>
  <c r="Q128" i="3" s="1"/>
  <c r="Q255" i="1"/>
  <c r="Q255" i="3" s="1"/>
  <c r="Q155" i="1"/>
  <c r="Q155" i="3" s="1"/>
  <c r="Q401" i="1"/>
  <c r="Q401" i="3" s="1"/>
  <c r="Q425" i="1"/>
  <c r="Q425" i="3" s="1"/>
  <c r="Q211" i="1"/>
  <c r="Q211" i="3" s="1"/>
  <c r="Q126" i="1"/>
  <c r="Q126" i="3" s="1"/>
  <c r="Q323" i="1"/>
  <c r="Q323" i="3" s="1"/>
  <c r="Q56" i="1"/>
  <c r="Q56" i="3" s="1"/>
  <c r="Q141" i="1"/>
  <c r="Q141" i="3" s="1"/>
  <c r="Q79" i="1"/>
  <c r="Q79" i="3" s="1"/>
  <c r="Q358" i="1"/>
  <c r="Q358" i="3" s="1"/>
  <c r="Q393" i="1"/>
  <c r="Q393" i="3" s="1"/>
  <c r="Q143" i="1"/>
  <c r="Q143" i="3" s="1"/>
  <c r="Q309" i="1"/>
  <c r="Q309" i="3" s="1"/>
  <c r="Q170" i="1"/>
  <c r="Q170" i="3" s="1"/>
  <c r="Q25" i="1"/>
  <c r="Q25" i="3" s="1"/>
  <c r="Q351" i="1"/>
  <c r="Q351" i="3" s="1"/>
  <c r="Q34" i="1"/>
  <c r="Q34" i="3" s="1"/>
  <c r="Q145" i="1"/>
  <c r="Q145" i="3" s="1"/>
  <c r="Q325" i="1"/>
  <c r="Q325" i="3" s="1"/>
  <c r="Q290" i="1"/>
  <c r="Q290" i="3" s="1"/>
  <c r="Q162" i="1"/>
  <c r="Q162" i="3" s="1"/>
  <c r="Q270" i="1"/>
  <c r="Q270" i="3" s="1"/>
  <c r="Q292" i="1"/>
  <c r="Q292" i="3" s="1"/>
  <c r="Q117" i="1"/>
  <c r="Q117" i="3" s="1"/>
  <c r="Q96" i="1"/>
  <c r="Q96" i="3" s="1"/>
  <c r="Q205" i="1"/>
  <c r="Q205" i="3" s="1"/>
  <c r="Q119" i="1"/>
  <c r="Q119" i="3" s="1"/>
  <c r="Q379" i="1"/>
  <c r="Q379" i="3" s="1"/>
  <c r="Q382" i="1"/>
  <c r="Q382" i="3" s="1"/>
  <c r="Q179" i="1"/>
  <c r="Q179" i="3" s="1"/>
  <c r="Q353" i="1"/>
  <c r="Q353" i="3" s="1"/>
  <c r="Q365" i="1"/>
  <c r="Q365" i="3" s="1"/>
  <c r="Q182" i="1"/>
  <c r="Q182" i="3" s="1"/>
  <c r="Q10" i="1"/>
  <c r="Q10" i="3" s="1"/>
  <c r="Q91" i="1"/>
  <c r="Q91" i="3" s="1"/>
  <c r="Q305" i="1"/>
  <c r="Q305" i="3" s="1"/>
  <c r="Q107" i="1"/>
  <c r="Q107" i="3" s="1"/>
  <c r="Q313" i="1"/>
  <c r="Q313" i="3" s="1"/>
  <c r="Q66" i="1"/>
  <c r="Q66" i="3" s="1"/>
  <c r="Q186" i="1"/>
  <c r="Q186" i="3" s="1"/>
  <c r="Q237" i="1"/>
  <c r="Q237" i="3" s="1"/>
  <c r="Q421" i="1"/>
  <c r="Q421" i="3" s="1"/>
  <c r="Q75" i="1"/>
  <c r="Q75" i="3" s="1"/>
  <c r="Q289" i="1"/>
  <c r="Q289" i="3" s="1"/>
  <c r="Q83" i="1"/>
  <c r="Q83" i="3" s="1"/>
  <c r="Q297" i="1"/>
  <c r="Q297" i="3" s="1"/>
  <c r="Q311" i="1"/>
  <c r="Q311" i="3" s="1"/>
  <c r="Q135" i="1"/>
  <c r="Q135" i="3" s="1"/>
  <c r="Q390" i="1"/>
  <c r="Q390" i="3" s="1"/>
  <c r="Q327" i="1"/>
  <c r="Q327" i="3" s="1"/>
  <c r="Q234" i="1"/>
  <c r="Q234" i="3" s="1"/>
  <c r="Q315" i="1"/>
  <c r="Q315" i="3" s="1"/>
  <c r="Q231" i="1"/>
  <c r="Q231" i="3" s="1"/>
  <c r="Q129" i="1"/>
  <c r="Q129" i="3" s="1"/>
  <c r="Q383" i="1"/>
  <c r="Q383" i="3" s="1"/>
  <c r="Q112" i="1"/>
  <c r="Q112" i="3" s="1"/>
  <c r="Q239" i="1"/>
  <c r="Q239" i="3" s="1"/>
  <c r="Q298" i="1"/>
  <c r="Q298" i="3" s="1"/>
  <c r="Q402" i="1"/>
  <c r="Q402" i="3" s="1"/>
  <c r="Q356" i="1"/>
  <c r="Q356" i="3" s="1"/>
  <c r="Q333" i="1"/>
  <c r="Q333" i="3" s="1"/>
  <c r="Q160" i="1"/>
  <c r="Q160" i="3" s="1"/>
  <c r="Q287" i="1"/>
  <c r="Q287" i="3" s="1"/>
  <c r="Q187" i="1"/>
  <c r="Q187" i="3" s="1"/>
  <c r="Q422" i="1"/>
  <c r="Q422" i="3" s="1"/>
  <c r="Q407" i="1"/>
  <c r="Q407" i="3" s="1"/>
  <c r="Q28" i="1"/>
  <c r="Q28" i="3" s="1"/>
  <c r="Q395" i="1"/>
  <c r="Q395" i="3" s="1"/>
  <c r="Q354" i="1"/>
  <c r="Q354" i="3" s="1"/>
  <c r="Q268" i="1"/>
  <c r="Q268" i="3" s="1"/>
  <c r="Q198" i="1"/>
  <c r="Q198" i="3" s="1"/>
  <c r="Q366" i="1"/>
  <c r="Q366" i="3" s="1"/>
  <c r="Q229" i="1"/>
  <c r="Q229" i="3" s="1"/>
  <c r="Q415" i="1"/>
  <c r="Q415" i="3" s="1"/>
  <c r="Q30" i="1"/>
  <c r="Q30" i="3" s="1"/>
  <c r="Q27" i="1"/>
  <c r="Q27" i="3" s="1"/>
  <c r="Q326" i="1"/>
  <c r="Q326" i="3" s="1"/>
  <c r="Q122" i="1"/>
  <c r="Q122" i="3" s="1"/>
  <c r="Q388" i="1"/>
  <c r="Q388" i="3" s="1"/>
  <c r="Q391" i="1"/>
  <c r="Q391" i="3" s="1"/>
  <c r="Q147" i="1"/>
  <c r="Q147" i="3" s="1"/>
  <c r="Q348" i="1"/>
  <c r="Q348" i="3" s="1"/>
  <c r="Q318" i="1"/>
  <c r="Q318" i="3" s="1"/>
  <c r="Q41" i="1"/>
  <c r="Q41" i="3" s="1"/>
  <c r="Q125" i="1"/>
  <c r="Q125" i="3" s="1"/>
  <c r="Q121" i="1"/>
  <c r="Q121" i="3" s="1"/>
  <c r="Q258" i="1"/>
  <c r="Q258" i="3" s="1"/>
  <c r="Q137" i="1"/>
  <c r="Q137" i="3" s="1"/>
  <c r="Q70" i="1"/>
  <c r="Q70" i="3" s="1"/>
  <c r="Q334" i="1"/>
  <c r="Q334" i="3" s="1"/>
  <c r="Q84" i="1"/>
  <c r="Q84" i="3" s="1"/>
  <c r="Q189" i="1"/>
  <c r="Q189" i="3" s="1"/>
  <c r="Q267" i="1"/>
  <c r="Q267" i="3" s="1"/>
  <c r="Q89" i="1"/>
  <c r="Q89" i="3" s="1"/>
  <c r="Q225" i="1"/>
  <c r="Q225" i="3" s="1"/>
  <c r="Q105" i="1"/>
  <c r="Q105" i="3" s="1"/>
  <c r="Q242" i="1"/>
  <c r="Q242" i="3" s="1"/>
  <c r="Q286" i="1"/>
  <c r="Q286" i="3" s="1"/>
  <c r="Q404" i="1"/>
  <c r="Q404" i="3" s="1"/>
  <c r="Q418" i="1"/>
  <c r="Q418" i="3" s="1"/>
  <c r="Q227" i="1"/>
  <c r="Q227" i="3" s="1"/>
  <c r="Q387" i="1"/>
  <c r="Q387" i="3" s="1"/>
  <c r="Q68" i="1"/>
  <c r="Q68" i="3" s="1"/>
  <c r="Q20" i="1"/>
  <c r="Q20" i="3" s="1"/>
  <c r="Q77" i="1"/>
  <c r="Q77" i="3" s="1"/>
  <c r="Q47" i="1"/>
  <c r="Q47" i="3" s="1"/>
  <c r="Q337" i="1"/>
  <c r="Q337" i="3" s="1"/>
  <c r="Q259" i="1"/>
  <c r="Q259" i="3" s="1"/>
  <c r="Q254" i="1"/>
  <c r="Q254" i="3" s="1"/>
  <c r="Q168" i="1"/>
  <c r="Q168" i="3" s="1"/>
  <c r="Q157" i="1"/>
  <c r="Q157" i="3" s="1"/>
  <c r="Q397" i="1"/>
  <c r="Q397" i="3" s="1"/>
  <c r="Q396" i="1"/>
  <c r="Q396" i="3" s="1"/>
  <c r="Q340" i="1"/>
  <c r="Q340" i="3" s="1"/>
  <c r="Q299" i="1"/>
  <c r="Q299" i="3" s="1"/>
  <c r="Q86" i="1"/>
  <c r="Q86" i="3" s="1"/>
  <c r="Q294" i="1"/>
  <c r="Q294" i="3" s="1"/>
  <c r="Q171" i="1"/>
  <c r="Q171" i="3" s="1"/>
  <c r="Q53" i="1"/>
  <c r="Q53" i="3" s="1"/>
  <c r="Q282" i="1"/>
  <c r="Q282" i="3" s="1"/>
  <c r="Q371" i="1"/>
  <c r="Q371" i="3" s="1"/>
  <c r="Q39" i="1"/>
  <c r="Q39" i="3" s="1"/>
  <c r="Q210" i="1"/>
  <c r="Q210" i="3" s="1"/>
  <c r="Q291" i="1"/>
  <c r="Q291" i="3" s="1"/>
  <c r="Q269" i="1"/>
  <c r="Q269" i="3" s="1"/>
  <c r="Q357" i="1"/>
  <c r="Q357" i="3" s="1"/>
  <c r="Q23" i="1"/>
  <c r="Q23" i="3" s="1"/>
  <c r="Q241" i="1"/>
  <c r="Q241" i="3" s="1"/>
  <c r="Q31" i="1"/>
  <c r="Q31" i="3" s="1"/>
  <c r="Q249" i="1"/>
  <c r="Q249" i="3" s="1"/>
  <c r="Q316" i="1"/>
  <c r="Q316" i="3" s="1"/>
  <c r="Q235" i="1"/>
  <c r="Q235" i="3" s="1"/>
  <c r="Q216" i="1"/>
  <c r="Q216" i="3" s="1"/>
  <c r="Q335" i="1"/>
  <c r="Q335" i="3" s="1"/>
  <c r="Q7" i="1"/>
  <c r="Q7" i="3" s="1"/>
  <c r="Q223" i="1"/>
  <c r="Q223" i="3" s="1"/>
  <c r="Q15" i="1"/>
  <c r="Q15" i="3" s="1"/>
  <c r="Q233" i="1"/>
  <c r="Q233" i="3" s="1"/>
  <c r="Q385" i="1"/>
  <c r="Q385" i="3" s="1"/>
  <c r="Q339" i="1"/>
  <c r="Q339" i="3" s="1"/>
  <c r="Q49" i="1"/>
  <c r="Q49" i="3" s="1"/>
  <c r="Q131" i="1"/>
  <c r="Q131" i="3" s="1"/>
  <c r="Q381" i="1"/>
  <c r="Q381" i="3" s="1"/>
  <c r="Q201" i="1"/>
  <c r="Q201" i="3" s="1"/>
  <c r="Q252" i="1"/>
  <c r="Q252" i="3" s="1"/>
  <c r="Q419" i="1"/>
  <c r="Q419" i="3" s="1"/>
  <c r="Q152" i="1"/>
  <c r="Q152" i="3" s="1"/>
  <c r="Q279" i="1"/>
  <c r="Q279" i="3" s="1"/>
  <c r="Q153" i="1"/>
  <c r="Q153" i="3" s="1"/>
  <c r="Q169" i="1"/>
  <c r="Q169" i="3" s="1"/>
  <c r="Q146" i="1"/>
  <c r="Q146" i="3" s="1"/>
  <c r="Q65" i="1"/>
  <c r="Q65" i="3" s="1"/>
  <c r="Q178" i="1"/>
  <c r="Q178" i="3" s="1"/>
  <c r="Q202" i="1"/>
  <c r="Q202" i="3" s="1"/>
  <c r="Q12" i="1"/>
  <c r="Q12" i="3" s="1"/>
  <c r="Q45" i="1"/>
  <c r="Q45" i="3" s="1"/>
  <c r="Q350" i="1"/>
  <c r="Q350" i="3" s="1"/>
  <c r="Q17" i="1"/>
  <c r="Q17" i="3" s="1"/>
  <c r="Q82" i="1"/>
  <c r="Q82" i="3" s="1"/>
  <c r="Q33" i="1"/>
  <c r="Q33" i="3" s="1"/>
  <c r="Q114" i="1"/>
  <c r="Q114" i="3" s="1"/>
  <c r="Q111" i="1"/>
  <c r="Q111" i="3" s="1"/>
  <c r="Q306" i="1"/>
  <c r="Q306" i="3" s="1"/>
  <c r="Q414" i="1"/>
  <c r="Q414" i="3" s="1"/>
  <c r="Q38" i="1"/>
  <c r="Q38" i="3" s="1"/>
  <c r="Q277" i="1"/>
  <c r="Q277" i="3" s="1"/>
  <c r="Q42" i="1"/>
  <c r="Q42" i="3" s="1"/>
  <c r="Q208" i="1"/>
  <c r="Q208" i="3" s="1"/>
  <c r="Q330" i="1"/>
  <c r="Q330" i="3" s="1"/>
  <c r="Q88" i="1"/>
  <c r="Q88" i="3" s="1"/>
  <c r="Q73" i="1"/>
  <c r="Q73" i="3" s="1"/>
  <c r="Q18" i="1"/>
  <c r="Q18" i="3" s="1"/>
  <c r="Q149" i="1"/>
  <c r="Q149" i="3" s="1"/>
  <c r="Q260" i="1"/>
  <c r="Q260" i="3" s="1"/>
  <c r="Q430" i="1"/>
  <c r="Q430" i="3" s="1"/>
  <c r="Q214" i="1"/>
  <c r="Q214" i="3" s="1"/>
  <c r="Q377" i="1"/>
  <c r="Q377" i="3" s="1"/>
  <c r="Q120" i="1"/>
  <c r="Q120" i="3" s="1"/>
  <c r="Q247" i="1"/>
  <c r="Q247" i="3" s="1"/>
  <c r="Q370" i="1"/>
  <c r="Q370" i="3" s="1"/>
  <c r="Q220" i="1"/>
  <c r="Q220" i="3" s="1"/>
  <c r="Q432" i="1"/>
  <c r="Q432" i="3" s="1"/>
  <c r="Q228" i="1"/>
  <c r="Q228" i="3" s="1"/>
  <c r="Q50" i="1"/>
  <c r="Q50" i="3" s="1"/>
  <c r="Q431" i="1"/>
  <c r="Q431" i="3" s="1"/>
  <c r="Q163" i="1"/>
  <c r="Q163" i="3" s="1"/>
  <c r="Q406" i="1"/>
  <c r="Q406" i="3" s="1"/>
  <c r="Q413" i="1"/>
  <c r="Q413" i="3" s="1"/>
  <c r="Q204" i="1"/>
  <c r="Q204" i="3" s="1"/>
  <c r="Q416" i="1"/>
  <c r="Q416" i="3" s="1"/>
  <c r="Q212" i="1"/>
  <c r="Q212" i="3" s="1"/>
  <c r="Q424" i="1"/>
  <c r="Q424" i="3" s="1"/>
  <c r="Q386" i="1"/>
  <c r="Q386" i="3" s="1"/>
  <c r="Q124" i="1"/>
  <c r="Q124" i="3" s="1"/>
  <c r="Q336" i="1"/>
  <c r="Q336" i="3" s="1"/>
  <c r="Q400" i="1"/>
  <c r="Q400" i="3" s="1"/>
  <c r="Q196" i="1"/>
  <c r="Q196" i="3" s="1"/>
  <c r="Q408" i="1"/>
  <c r="Q408" i="3" s="1"/>
  <c r="Q389" i="1"/>
  <c r="Q389" i="3" s="1"/>
  <c r="Q87" i="1"/>
  <c r="Q87" i="3" s="1"/>
  <c r="Q363" i="1"/>
  <c r="Q363" i="3" s="1"/>
  <c r="Q423" i="1"/>
  <c r="Q423" i="3" s="1"/>
  <c r="Q172" i="1"/>
  <c r="Q172" i="3" s="1"/>
  <c r="Q384" i="1"/>
  <c r="Q384" i="3" s="1"/>
  <c r="Q180" i="1"/>
  <c r="Q180" i="3" s="1"/>
  <c r="Q392" i="1"/>
  <c r="Q392" i="3" s="1"/>
  <c r="Q272" i="1"/>
  <c r="Q272" i="3" s="1"/>
  <c r="Q132" i="1"/>
  <c r="Q132" i="3" s="1"/>
  <c r="Q344" i="1"/>
  <c r="Q344" i="3" s="1"/>
  <c r="Q295" i="1"/>
  <c r="Q295" i="3" s="1"/>
  <c r="Q250" i="1"/>
  <c r="Q250" i="3" s="1"/>
  <c r="Q329" i="1"/>
  <c r="Q329" i="3" s="1"/>
  <c r="Q108" i="1"/>
  <c r="Q108" i="3" s="1"/>
  <c r="Q320" i="1"/>
  <c r="Q320" i="3" s="1"/>
  <c r="Q116" i="1"/>
  <c r="Q116" i="3" s="1"/>
  <c r="Q328" i="1"/>
  <c r="Q328" i="3" s="1"/>
  <c r="Q103" i="1"/>
  <c r="Q103" i="3" s="1"/>
  <c r="Q411" i="1"/>
  <c r="Q411" i="3" s="1"/>
  <c r="Q161" i="1"/>
  <c r="Q161" i="3" s="1"/>
  <c r="Q394" i="1"/>
  <c r="Q394" i="3" s="1"/>
  <c r="Q81" i="1"/>
  <c r="Q81" i="3" s="1"/>
  <c r="Q253" i="1"/>
  <c r="Q253" i="3" s="1"/>
  <c r="Q367" i="1"/>
  <c r="Q367" i="3" s="1"/>
  <c r="Q55" i="1"/>
  <c r="Q55" i="3" s="1"/>
  <c r="Q342" i="1"/>
  <c r="Q342" i="3" s="1"/>
  <c r="Q251" i="1"/>
  <c r="Q251" i="3" s="1"/>
  <c r="Q92" i="1"/>
  <c r="Q92" i="3" s="1"/>
  <c r="Q304" i="1"/>
  <c r="Q304" i="3" s="1"/>
  <c r="Q100" i="1"/>
  <c r="Q100" i="3" s="1"/>
  <c r="Q312" i="1"/>
  <c r="Q312" i="3" s="1"/>
  <c r="Q221" i="1"/>
  <c r="Q221" i="3" s="1"/>
  <c r="Q52" i="1"/>
  <c r="Q52" i="3" s="1"/>
  <c r="Q428" i="1"/>
  <c r="Q428" i="3" s="1"/>
  <c r="Q101" i="1"/>
  <c r="Q101" i="3" s="1"/>
  <c r="Q72" i="1"/>
  <c r="Q72" i="3" s="1"/>
  <c r="Q288" i="1"/>
  <c r="Q288" i="3" s="1"/>
  <c r="Q80" i="1"/>
  <c r="Q80" i="3" s="1"/>
  <c r="Q296" i="1"/>
  <c r="Q296" i="3" s="1"/>
  <c r="Q5" i="1"/>
  <c r="Q5" i="3" s="1"/>
  <c r="Q199" i="1"/>
  <c r="Q199" i="3" s="1"/>
  <c r="Q190" i="1"/>
  <c r="Q190" i="3" s="1"/>
  <c r="Q46" i="1"/>
  <c r="Q46" i="3" s="1"/>
  <c r="Q60" i="1"/>
  <c r="Q60" i="3" s="1"/>
  <c r="Q280" i="1"/>
  <c r="Q280" i="3" s="1"/>
  <c r="Q93" i="1"/>
  <c r="Q93" i="3" s="1"/>
  <c r="Q322" i="1"/>
  <c r="Q322" i="3" s="1"/>
  <c r="Q364" i="1"/>
  <c r="Q364" i="3" s="1"/>
  <c r="Q349" i="1"/>
  <c r="Q349" i="3" s="1"/>
  <c r="Q32" i="1"/>
  <c r="Q32" i="3" s="1"/>
  <c r="Q256" i="1"/>
  <c r="Q256" i="3" s="1"/>
  <c r="Q40" i="1"/>
  <c r="Q40" i="3" s="1"/>
  <c r="Q264" i="1"/>
  <c r="Q264" i="3" s="1"/>
  <c r="Q185" i="1"/>
  <c r="Q185" i="3" s="1"/>
  <c r="Q207" i="1"/>
  <c r="Q207" i="3" s="1"/>
  <c r="Q206" i="1"/>
  <c r="Q206" i="3" s="1"/>
  <c r="Q374" i="1"/>
  <c r="Q374" i="3" s="1"/>
  <c r="Q181" i="1"/>
  <c r="Q181" i="3" s="1"/>
  <c r="Q236" i="1"/>
  <c r="Q236" i="3" s="1"/>
  <c r="Q398" i="1"/>
  <c r="Q398" i="3" s="1"/>
  <c r="Q183" i="1"/>
  <c r="Q183" i="3" s="1"/>
  <c r="Q158" i="1"/>
  <c r="Q158" i="3" s="1"/>
  <c r="Q191" i="1"/>
  <c r="Q191" i="3" s="1"/>
  <c r="Q174" i="1"/>
  <c r="Q174" i="3" s="1"/>
  <c r="Q283" i="1"/>
  <c r="Q283" i="3" s="1"/>
  <c r="Q317" i="1"/>
  <c r="Q317" i="3" s="1"/>
  <c r="Q410" i="1"/>
  <c r="Q410" i="3" s="1"/>
  <c r="Q127" i="1"/>
  <c r="Q127" i="3" s="1"/>
  <c r="Q63" i="1"/>
  <c r="Q63" i="3" s="1"/>
  <c r="Q347" i="1"/>
  <c r="Q347" i="3" s="1"/>
  <c r="Q338" i="1"/>
  <c r="Q338" i="3" s="1"/>
  <c r="Q420" i="1"/>
  <c r="Q420" i="3" s="1"/>
  <c r="Q58" i="1"/>
  <c r="Q58" i="3" s="1"/>
  <c r="Q118" i="1"/>
  <c r="Q118" i="3" s="1"/>
  <c r="Q224" i="1"/>
  <c r="Q224" i="3" s="1"/>
  <c r="Q341" i="1"/>
  <c r="Q341" i="3" s="1"/>
  <c r="Q36" i="1"/>
  <c r="Q36" i="3" s="1"/>
  <c r="Q109" i="1"/>
  <c r="Q109" i="3" s="1"/>
  <c r="Q243" i="1"/>
  <c r="Q243" i="3" s="1"/>
  <c r="Q104" i="1"/>
  <c r="Q104" i="3" s="1"/>
  <c r="Q13" i="1"/>
  <c r="Q13" i="3" s="1"/>
  <c r="Q165" i="1"/>
  <c r="Q165" i="3" s="1"/>
  <c r="Q332" i="1"/>
  <c r="Q332" i="3" s="1"/>
  <c r="Q355" i="1"/>
  <c r="Q355" i="3" s="1"/>
  <c r="Q167" i="1"/>
  <c r="Q167" i="3" s="1"/>
  <c r="Q110" i="1"/>
  <c r="Q110" i="3" s="1"/>
  <c r="Q175" i="1"/>
  <c r="Q175" i="3" s="1"/>
  <c r="Q134" i="1"/>
  <c r="Q134" i="3" s="1"/>
  <c r="Q331" i="1"/>
  <c r="Q331" i="3" s="1"/>
  <c r="Q213" i="1"/>
  <c r="Q213" i="3" s="1"/>
  <c r="Q102" i="1"/>
  <c r="Q102" i="3" s="1"/>
  <c r="Q310" i="1"/>
  <c r="Q310" i="3" s="1"/>
  <c r="Q151" i="1"/>
  <c r="Q151" i="3" s="1"/>
  <c r="Q78" i="1"/>
  <c r="Q78" i="3" s="1"/>
  <c r="Q159" i="1"/>
  <c r="Q159" i="3" s="1"/>
  <c r="Q94" i="1"/>
  <c r="Q94" i="3" s="1"/>
  <c r="Q399" i="1"/>
  <c r="Q399" i="3" s="1"/>
  <c r="Q59" i="1"/>
  <c r="Q59" i="3" s="1"/>
  <c r="Q273" i="1"/>
  <c r="Q273" i="3" s="1"/>
  <c r="Q188" i="1"/>
  <c r="Q188" i="3" s="1"/>
  <c r="Q139" i="1"/>
  <c r="Q139" i="3" s="1"/>
  <c r="Q62" i="1"/>
  <c r="Q62" i="3" s="1"/>
  <c r="Q274" i="1"/>
  <c r="Q274" i="3" s="1"/>
  <c r="Q359" i="1"/>
  <c r="Q359" i="3" s="1"/>
  <c r="Q301" i="1"/>
  <c r="Q301" i="3" s="1"/>
  <c r="Q138" i="1"/>
  <c r="Q138" i="3" s="1"/>
  <c r="Q115" i="1"/>
  <c r="Q115" i="3" s="1"/>
  <c r="Q6" i="1"/>
  <c r="Q6" i="3" s="1"/>
  <c r="Q123" i="1"/>
  <c r="Q123" i="3" s="1"/>
  <c r="Q22" i="1"/>
  <c r="Q22" i="3" s="1"/>
  <c r="Q48" i="1"/>
  <c r="Q48" i="3" s="1"/>
  <c r="Q67" i="1"/>
  <c r="Q67" i="3" s="1"/>
  <c r="Q281" i="1"/>
  <c r="Q281" i="3" s="1"/>
  <c r="Q380" i="1"/>
  <c r="Q380" i="3" s="1"/>
  <c r="Q375" i="1"/>
  <c r="Q375" i="3" s="1"/>
  <c r="Q113" i="1"/>
  <c r="Q113" i="3" s="1"/>
  <c r="Q378" i="1"/>
  <c r="Q378" i="3" s="1"/>
  <c r="Q43" i="1"/>
  <c r="Q43" i="3" s="1"/>
  <c r="Q257" i="1"/>
  <c r="Q257" i="3" s="1"/>
  <c r="Q51" i="1"/>
  <c r="Q51" i="3" s="1"/>
  <c r="Q265" i="1"/>
  <c r="Q265" i="3" s="1"/>
  <c r="Q142" i="1"/>
  <c r="Q142" i="3" s="1"/>
  <c r="P142" i="1"/>
  <c r="P142" i="3" s="1"/>
  <c r="O142" i="1"/>
  <c r="O142" i="3" s="1"/>
  <c r="O426" i="1"/>
  <c r="O426" i="3" s="1"/>
  <c r="O325" i="1"/>
  <c r="O325" i="3" s="1"/>
  <c r="O210" i="1"/>
  <c r="O210" i="3" s="1"/>
  <c r="O15" i="1"/>
  <c r="O15" i="3" s="1"/>
  <c r="O26" i="1"/>
  <c r="O26" i="3" s="1"/>
  <c r="O241" i="1"/>
  <c r="O241" i="3" s="1"/>
  <c r="O296" i="1"/>
  <c r="O296" i="3" s="1"/>
  <c r="O184" i="1"/>
  <c r="O184" i="3" s="1"/>
  <c r="O9" i="1"/>
  <c r="O9" i="3" s="1"/>
  <c r="O340" i="1"/>
  <c r="O340" i="3" s="1"/>
  <c r="O213" i="1"/>
  <c r="O213" i="3" s="1"/>
  <c r="O195" i="1"/>
  <c r="O195" i="3" s="1"/>
  <c r="O389" i="1"/>
  <c r="O389" i="3" s="1"/>
  <c r="O112" i="1"/>
  <c r="O112" i="3" s="1"/>
  <c r="O366" i="1"/>
  <c r="O366" i="3" s="1"/>
  <c r="O242" i="1"/>
  <c r="O242" i="3" s="1"/>
  <c r="O53" i="1"/>
  <c r="O53" i="3" s="1"/>
  <c r="O94" i="1"/>
  <c r="O94" i="3" s="1"/>
  <c r="O352" i="1"/>
  <c r="O352" i="3" s="1"/>
  <c r="O216" i="1"/>
  <c r="O216" i="3" s="1"/>
  <c r="O27" i="1"/>
  <c r="O27" i="3" s="1"/>
  <c r="O145" i="1"/>
  <c r="O145" i="3" s="1"/>
  <c r="O427" i="1"/>
  <c r="O427" i="3" s="1"/>
  <c r="O298" i="1"/>
  <c r="O298" i="3" s="1"/>
  <c r="O390" i="1"/>
  <c r="O390" i="3" s="1"/>
  <c r="O191" i="1"/>
  <c r="O191" i="3" s="1"/>
  <c r="O77" i="1"/>
  <c r="O77" i="3" s="1"/>
  <c r="O158" i="1"/>
  <c r="O158" i="3" s="1"/>
  <c r="O383" i="1"/>
  <c r="O383" i="3" s="1"/>
  <c r="O376" i="1"/>
  <c r="O376" i="3" s="1"/>
  <c r="O346" i="1"/>
  <c r="O346" i="3" s="1"/>
  <c r="O52" i="1"/>
  <c r="O52" i="3" s="1"/>
  <c r="O290" i="1"/>
  <c r="O290" i="3" s="1"/>
  <c r="O86" i="1"/>
  <c r="O86" i="3" s="1"/>
  <c r="O231" i="1"/>
  <c r="O231" i="3" s="1"/>
  <c r="O89" i="1"/>
  <c r="O89" i="3" s="1"/>
  <c r="O281" i="1"/>
  <c r="O281" i="3" s="1"/>
  <c r="O263" i="1"/>
  <c r="O263" i="3" s="1"/>
  <c r="O149" i="1"/>
  <c r="O149" i="3" s="1"/>
  <c r="O313" i="1"/>
  <c r="O313" i="3" s="1"/>
  <c r="O370" i="1"/>
  <c r="O370" i="3" s="1"/>
  <c r="O338" i="1"/>
  <c r="O338" i="3" s="1"/>
  <c r="O329" i="1"/>
  <c r="O329" i="3" s="1"/>
  <c r="O229" i="1"/>
  <c r="O229" i="3" s="1"/>
  <c r="O38" i="1"/>
  <c r="O38" i="3" s="1"/>
  <c r="O183" i="1"/>
  <c r="O183" i="3" s="1"/>
  <c r="O65" i="1"/>
  <c r="O65" i="3" s="1"/>
  <c r="O361" i="1"/>
  <c r="O361" i="3" s="1"/>
  <c r="O103" i="1"/>
  <c r="O103" i="3" s="1"/>
  <c r="O421" i="1"/>
  <c r="O421" i="3" s="1"/>
  <c r="O48" i="1"/>
  <c r="O48" i="3" s="1"/>
  <c r="O350" i="1"/>
  <c r="O350" i="3" s="1"/>
  <c r="O226" i="1"/>
  <c r="O226" i="3" s="1"/>
  <c r="O35" i="1"/>
  <c r="O35" i="3" s="1"/>
  <c r="O62" i="1"/>
  <c r="O62" i="3" s="1"/>
  <c r="O143" i="1"/>
  <c r="O143" i="3" s="1"/>
  <c r="O328" i="1"/>
  <c r="O328" i="3" s="1"/>
  <c r="O162" i="1"/>
  <c r="O162" i="3" s="1"/>
  <c r="O209" i="1"/>
  <c r="O209" i="3" s="1"/>
  <c r="O111" i="1"/>
  <c r="O111" i="3" s="1"/>
  <c r="O373" i="1"/>
  <c r="O373" i="3" s="1"/>
  <c r="O144" i="1"/>
  <c r="O144" i="3" s="1"/>
  <c r="O374" i="1"/>
  <c r="O374" i="3" s="1"/>
  <c r="O250" i="1"/>
  <c r="O250" i="3" s="1"/>
  <c r="O93" i="1"/>
  <c r="O93" i="3" s="1"/>
  <c r="O182" i="1"/>
  <c r="O182" i="3" s="1"/>
  <c r="O316" i="1"/>
  <c r="O316" i="3" s="1"/>
  <c r="O392" i="1"/>
  <c r="O392" i="3" s="1"/>
  <c r="O256" i="1"/>
  <c r="O256" i="3" s="1"/>
  <c r="O71" i="1"/>
  <c r="O71" i="3" s="1"/>
  <c r="O388" i="1"/>
  <c r="O388" i="3" s="1"/>
  <c r="O120" i="1"/>
  <c r="O120" i="3" s="1"/>
  <c r="O141" i="1"/>
  <c r="O141" i="3" s="1"/>
  <c r="O336" i="1"/>
  <c r="O336" i="3" s="1"/>
  <c r="O204" i="1"/>
  <c r="O204" i="3" s="1"/>
  <c r="O13" i="1"/>
  <c r="O13" i="3" s="1"/>
  <c r="O108" i="1"/>
  <c r="O108" i="3" s="1"/>
  <c r="O245" i="1"/>
  <c r="O245" i="3" s="1"/>
  <c r="O398" i="1"/>
  <c r="O398" i="3" s="1"/>
  <c r="O207" i="1"/>
  <c r="O207" i="3" s="1"/>
  <c r="O85" i="1"/>
  <c r="O85" i="3" s="1"/>
  <c r="O174" i="1"/>
  <c r="O174" i="3" s="1"/>
  <c r="O355" i="1"/>
  <c r="O355" i="3" s="1"/>
  <c r="O384" i="1"/>
  <c r="O384" i="3" s="1"/>
  <c r="O248" i="1"/>
  <c r="O248" i="3" s="1"/>
  <c r="O63" i="1"/>
  <c r="O63" i="3" s="1"/>
  <c r="O372" i="1"/>
  <c r="O372" i="3" s="1"/>
  <c r="O315" i="1"/>
  <c r="O315" i="3" s="1"/>
  <c r="O60" i="1"/>
  <c r="O60" i="3" s="1"/>
  <c r="O33" i="1"/>
  <c r="O33" i="3" s="1"/>
  <c r="O395" i="1"/>
  <c r="O395" i="3" s="1"/>
  <c r="O314" i="1"/>
  <c r="O314" i="3" s="1"/>
  <c r="O430" i="1"/>
  <c r="O430" i="3" s="1"/>
  <c r="O261" i="1"/>
  <c r="O261" i="3" s="1"/>
  <c r="O123" i="1"/>
  <c r="O123" i="3" s="1"/>
  <c r="O206" i="1"/>
  <c r="O206" i="3" s="1"/>
  <c r="O217" i="1"/>
  <c r="O217" i="3" s="1"/>
  <c r="O416" i="1"/>
  <c r="O416" i="3" s="1"/>
  <c r="O227" i="1"/>
  <c r="O227" i="3" s="1"/>
  <c r="O95" i="1"/>
  <c r="O95" i="3" s="1"/>
  <c r="O433" i="1"/>
  <c r="O433" i="3" s="1"/>
  <c r="O225" i="1"/>
  <c r="O225" i="3" s="1"/>
  <c r="O301" i="1"/>
  <c r="O301" i="3" s="1"/>
  <c r="O397" i="1"/>
  <c r="O397" i="3" s="1"/>
  <c r="O96" i="1"/>
  <c r="O96" i="3" s="1"/>
  <c r="O155" i="1"/>
  <c r="O155" i="3" s="1"/>
  <c r="O230" i="1"/>
  <c r="O230" i="3" s="1"/>
  <c r="O29" i="1"/>
  <c r="O29" i="3" s="1"/>
  <c r="O425" i="1"/>
  <c r="O425" i="3" s="1"/>
  <c r="O19" i="1"/>
  <c r="O19" i="3" s="1"/>
  <c r="O410" i="1"/>
  <c r="O410" i="3" s="1"/>
  <c r="O257" i="1"/>
  <c r="O257" i="3" s="1"/>
  <c r="O293" i="1"/>
  <c r="O293" i="3" s="1"/>
  <c r="O194" i="1"/>
  <c r="O194" i="3" s="1"/>
  <c r="O267" i="1"/>
  <c r="O267" i="3" s="1"/>
  <c r="O167" i="1"/>
  <c r="O167" i="3" s="1"/>
  <c r="O318" i="1"/>
  <c r="O318" i="3" s="1"/>
  <c r="O264" i="1"/>
  <c r="O264" i="3" s="1"/>
  <c r="O98" i="1"/>
  <c r="O98" i="3" s="1"/>
  <c r="O299" i="1"/>
  <c r="O299" i="3" s="1"/>
  <c r="O18" i="1"/>
  <c r="O18" i="3" s="1"/>
  <c r="O434" i="1"/>
  <c r="O434" i="3" s="1"/>
  <c r="O16" i="1"/>
  <c r="O16" i="3" s="1"/>
  <c r="O341" i="1"/>
  <c r="O341" i="3" s="1"/>
  <c r="O186" i="1"/>
  <c r="O186" i="3" s="1"/>
  <c r="O92" i="1"/>
  <c r="O92" i="3" s="1"/>
  <c r="O166" i="1"/>
  <c r="O166" i="3" s="1"/>
  <c r="O332" i="1"/>
  <c r="O332" i="3" s="1"/>
  <c r="O139" i="1"/>
  <c r="O139" i="3" s="1"/>
  <c r="O326" i="1"/>
  <c r="O326" i="3" s="1"/>
  <c r="O34" i="1"/>
  <c r="O34" i="3" s="1"/>
  <c r="O116" i="1"/>
  <c r="O116" i="3" s="1"/>
  <c r="O282" i="1"/>
  <c r="O282" i="3" s="1"/>
  <c r="O414" i="1"/>
  <c r="O414" i="3" s="1"/>
  <c r="O239" i="1"/>
  <c r="O239" i="3" s="1"/>
  <c r="O101" i="1"/>
  <c r="O101" i="3" s="1"/>
  <c r="O190" i="1"/>
  <c r="O190" i="3" s="1"/>
  <c r="O331" i="1"/>
  <c r="O331" i="3" s="1"/>
  <c r="O400" i="1"/>
  <c r="O400" i="3" s="1"/>
  <c r="O232" i="1"/>
  <c r="O232" i="3" s="1"/>
  <c r="O47" i="1"/>
  <c r="O47" i="3" s="1"/>
  <c r="O359" i="1"/>
  <c r="O359" i="3" s="1"/>
  <c r="O330" i="1"/>
  <c r="O330" i="3" s="1"/>
  <c r="O429" i="1"/>
  <c r="O429" i="3" s="1"/>
  <c r="O32" i="1"/>
  <c r="O32" i="3" s="1"/>
  <c r="O171" i="1"/>
  <c r="O171" i="3" s="1"/>
  <c r="O246" i="1"/>
  <c r="O246" i="3" s="1"/>
  <c r="O49" i="1"/>
  <c r="O49" i="3" s="1"/>
  <c r="O393" i="1"/>
  <c r="O393" i="3" s="1"/>
  <c r="O104" i="1"/>
  <c r="O104" i="3" s="1"/>
  <c r="O137" i="1"/>
  <c r="O137" i="3" s="1"/>
  <c r="P26" i="1"/>
  <c r="P26" i="3" s="1"/>
  <c r="P253" i="1"/>
  <c r="P253" i="3" s="1"/>
  <c r="P367" i="1"/>
  <c r="P367" i="3" s="1"/>
  <c r="P224" i="1"/>
  <c r="P224" i="3" s="1"/>
  <c r="P389" i="1"/>
  <c r="P389" i="3" s="1"/>
  <c r="P177" i="1"/>
  <c r="P177" i="3" s="1"/>
  <c r="P233" i="1"/>
  <c r="P233" i="3" s="1"/>
  <c r="P198" i="1"/>
  <c r="P198" i="3" s="1"/>
  <c r="P178" i="1"/>
  <c r="P178" i="3" s="1"/>
  <c r="P293" i="1"/>
  <c r="P293" i="3" s="1"/>
  <c r="P244" i="1"/>
  <c r="P244" i="3" s="1"/>
  <c r="P255" i="1"/>
  <c r="P255" i="3" s="1"/>
  <c r="P121" i="1"/>
  <c r="P121" i="3" s="1"/>
  <c r="P415" i="1"/>
  <c r="P415" i="3" s="1"/>
  <c r="P10" i="1"/>
  <c r="P10" i="3" s="1"/>
  <c r="P340" i="1"/>
  <c r="P340" i="3" s="1"/>
  <c r="P73" i="1"/>
  <c r="P73" i="3" s="1"/>
  <c r="P44" i="1"/>
  <c r="P44" i="3" s="1"/>
  <c r="P21" i="1"/>
  <c r="P21" i="3" s="1"/>
  <c r="P260" i="1"/>
  <c r="P260" i="3" s="1"/>
  <c r="P103" i="1"/>
  <c r="P103" i="3" s="1"/>
  <c r="P76" i="1"/>
  <c r="P76" i="3" s="1"/>
  <c r="P266" i="1"/>
  <c r="P266" i="3" s="1"/>
  <c r="P212" i="1"/>
  <c r="P212" i="3" s="1"/>
  <c r="P214" i="1"/>
  <c r="P214" i="3" s="1"/>
  <c r="P404" i="1"/>
  <c r="P404" i="3" s="1"/>
  <c r="P361" i="1"/>
  <c r="P361" i="3" s="1"/>
  <c r="P271" i="1"/>
  <c r="P271" i="3" s="1"/>
  <c r="P381" i="1"/>
  <c r="P381" i="3" s="1"/>
  <c r="P197" i="1"/>
  <c r="P197" i="3" s="1"/>
  <c r="P303" i="1"/>
  <c r="P303" i="3" s="1"/>
  <c r="P55" i="1"/>
  <c r="P55" i="3" s="1"/>
  <c r="P33" i="1"/>
  <c r="P33" i="3" s="1"/>
  <c r="P313" i="1"/>
  <c r="P313" i="3" s="1"/>
  <c r="P312" i="1"/>
  <c r="P312" i="3" s="1"/>
  <c r="P226" i="1"/>
  <c r="P226" i="3" s="1"/>
  <c r="P128" i="1"/>
  <c r="P128" i="3" s="1"/>
  <c r="P221" i="1"/>
  <c r="P221" i="3" s="1"/>
  <c r="P360" i="1"/>
  <c r="P360" i="3" s="1"/>
  <c r="P138" i="1"/>
  <c r="P138" i="3" s="1"/>
  <c r="P180" i="1"/>
  <c r="P180" i="3" s="1"/>
  <c r="P18" i="1"/>
  <c r="P18" i="3" s="1"/>
  <c r="P399" i="1"/>
  <c r="P399" i="3" s="1"/>
  <c r="P176" i="1"/>
  <c r="P176" i="3" s="1"/>
  <c r="P153" i="1"/>
  <c r="P153" i="3" s="1"/>
  <c r="P261" i="1"/>
  <c r="P261" i="3" s="1"/>
  <c r="P425" i="1"/>
  <c r="P425" i="3" s="1"/>
  <c r="P118" i="1"/>
  <c r="P118" i="3" s="1"/>
  <c r="P52" i="1"/>
  <c r="P52" i="3" s="1"/>
  <c r="P372" i="1"/>
  <c r="P372" i="3" s="1"/>
  <c r="P228" i="1"/>
  <c r="P228" i="3" s="1"/>
  <c r="P324" i="1"/>
  <c r="P324" i="3" s="1"/>
  <c r="P157" i="1"/>
  <c r="P157" i="3" s="1"/>
  <c r="P282" i="1"/>
  <c r="P282" i="3" s="1"/>
  <c r="P351" i="1"/>
  <c r="P351" i="3" s="1"/>
  <c r="P24" i="1"/>
  <c r="P24" i="3" s="1"/>
  <c r="P236" i="1"/>
  <c r="P236" i="3" s="1"/>
  <c r="P9" i="1"/>
  <c r="P9" i="3" s="1"/>
  <c r="P265" i="1"/>
  <c r="P265" i="3" s="1"/>
  <c r="P431" i="1"/>
  <c r="P431" i="3" s="1"/>
  <c r="P292" i="1"/>
  <c r="P292" i="3" s="1"/>
  <c r="P60" i="1"/>
  <c r="P60" i="3" s="1"/>
  <c r="P13" i="1"/>
  <c r="P13" i="3" s="1"/>
  <c r="P344" i="1"/>
  <c r="P344" i="3" s="1"/>
  <c r="P53" i="1"/>
  <c r="P53" i="3" s="1"/>
  <c r="P393" i="1"/>
  <c r="P393" i="3" s="1"/>
  <c r="P90" i="1"/>
  <c r="P90" i="3" s="1"/>
  <c r="P134" i="1"/>
  <c r="P134" i="3" s="1"/>
  <c r="P276" i="1"/>
  <c r="P276" i="3" s="1"/>
  <c r="P185" i="1"/>
  <c r="P185" i="3" s="1"/>
  <c r="P335" i="1"/>
  <c r="P335" i="3" s="1"/>
  <c r="P326" i="1"/>
  <c r="P326" i="3" s="1"/>
  <c r="P70" i="1"/>
  <c r="P70" i="3" s="1"/>
  <c r="P106" i="1"/>
  <c r="P106" i="3" s="1"/>
  <c r="P85" i="1"/>
  <c r="P85" i="3" s="1"/>
  <c r="P396" i="1"/>
  <c r="P396" i="3" s="1"/>
  <c r="P65" i="1"/>
  <c r="P65" i="3" s="1"/>
  <c r="P275" i="1"/>
  <c r="P275" i="3" s="1"/>
  <c r="P433" i="1"/>
  <c r="P433" i="3" s="1"/>
  <c r="P124" i="1"/>
  <c r="P124" i="3" s="1"/>
  <c r="P298" i="1"/>
  <c r="P298" i="3" s="1"/>
  <c r="P86" i="1"/>
  <c r="P86" i="3" s="1"/>
  <c r="P218" i="1"/>
  <c r="P218" i="3" s="1"/>
  <c r="P200" i="1"/>
  <c r="P200" i="3" s="1"/>
  <c r="P410" i="1"/>
  <c r="P410" i="3" s="1"/>
  <c r="P61" i="1"/>
  <c r="P61" i="3" s="1"/>
  <c r="P208" i="1"/>
  <c r="P208" i="3" s="1"/>
  <c r="P28" i="1"/>
  <c r="P28" i="3" s="1"/>
  <c r="P195" i="1"/>
  <c r="P195" i="3" s="1"/>
  <c r="P407" i="1"/>
  <c r="P407" i="3" s="1"/>
  <c r="P127" i="1"/>
  <c r="P127" i="3" s="1"/>
  <c r="P302" i="1"/>
  <c r="P302" i="3" s="1"/>
  <c r="P346" i="1"/>
  <c r="P346" i="3" s="1"/>
  <c r="P181" i="1"/>
  <c r="P181" i="3" s="1"/>
  <c r="P356" i="1"/>
  <c r="P356" i="3" s="1"/>
  <c r="P278" i="1"/>
  <c r="P278" i="3" s="1"/>
  <c r="P319" i="1"/>
  <c r="P319" i="3" s="1"/>
  <c r="P6" i="1"/>
  <c r="P6" i="3" s="1"/>
  <c r="P102" i="1"/>
  <c r="P102" i="3" s="1"/>
  <c r="P108" i="1"/>
  <c r="P108" i="3" s="1"/>
  <c r="P123" i="1"/>
  <c r="P123" i="3" s="1"/>
  <c r="P421" i="1"/>
  <c r="P421" i="3" s="1"/>
  <c r="P59" i="1"/>
  <c r="P59" i="3" s="1"/>
  <c r="P364" i="1"/>
  <c r="P364" i="3" s="1"/>
  <c r="P130" i="1"/>
  <c r="P130" i="3" s="1"/>
  <c r="P329" i="1"/>
  <c r="P329" i="3" s="1"/>
  <c r="P143" i="1"/>
  <c r="P143" i="3" s="1"/>
  <c r="P230" i="1"/>
  <c r="P230" i="3" s="1"/>
  <c r="P92" i="1"/>
  <c r="P92" i="3" s="1"/>
  <c r="P287" i="1"/>
  <c r="P287" i="3" s="1"/>
  <c r="P38" i="1"/>
  <c r="P38" i="3" s="1"/>
  <c r="P74" i="1"/>
  <c r="P74" i="3" s="1"/>
  <c r="P147" i="1"/>
  <c r="P147" i="3" s="1"/>
  <c r="P246" i="1"/>
  <c r="P246" i="3" s="1"/>
  <c r="P207" i="1"/>
  <c r="P207" i="3" s="1"/>
  <c r="P120" i="1"/>
  <c r="P120" i="3" s="1"/>
  <c r="P259" i="1"/>
  <c r="P259" i="3" s="1"/>
  <c r="P401" i="1"/>
  <c r="P401" i="3" s="1"/>
  <c r="P51" i="1"/>
  <c r="P51" i="3" s="1"/>
  <c r="P311" i="1"/>
  <c r="P311" i="3" s="1"/>
  <c r="P31" i="1"/>
  <c r="P31" i="3" s="1"/>
  <c r="P373" i="1"/>
  <c r="P373" i="3" s="1"/>
  <c r="P227" i="1"/>
  <c r="P227" i="3" s="1"/>
  <c r="P167" i="1"/>
  <c r="P167" i="3" s="1"/>
  <c r="P39" i="1"/>
  <c r="P39" i="3" s="1"/>
  <c r="P201" i="1"/>
  <c r="P201" i="3" s="1"/>
  <c r="P8" i="1"/>
  <c r="P8" i="3" s="1"/>
  <c r="P155" i="1"/>
  <c r="P155" i="3" s="1"/>
  <c r="P268" i="1"/>
  <c r="P268" i="3" s="1"/>
  <c r="P35" i="1"/>
  <c r="P35" i="3" s="1"/>
  <c r="P179" i="1"/>
  <c r="P179" i="3" s="1"/>
  <c r="P280" i="1"/>
  <c r="P280" i="3" s="1"/>
  <c r="P219" i="1"/>
  <c r="P219" i="3" s="1"/>
  <c r="P213" i="1"/>
  <c r="P213" i="3" s="1"/>
  <c r="P250" i="1"/>
  <c r="P250" i="3" s="1"/>
  <c r="P188" i="1"/>
  <c r="P188" i="3" s="1"/>
  <c r="P382" i="1"/>
  <c r="P382" i="3" s="1"/>
  <c r="P430" i="1"/>
  <c r="P430" i="3" s="1"/>
  <c r="P158" i="1"/>
  <c r="P158" i="3" s="1"/>
  <c r="P58" i="1"/>
  <c r="P58" i="3" s="1"/>
  <c r="P383" i="1"/>
  <c r="P383" i="3" s="1"/>
  <c r="P144" i="1"/>
  <c r="P144" i="3" s="1"/>
  <c r="P279" i="1"/>
  <c r="P279" i="3" s="1"/>
  <c r="P184" i="1"/>
  <c r="P184" i="3" s="1"/>
  <c r="P82" i="1"/>
  <c r="P82" i="3" s="1"/>
  <c r="P341" i="1"/>
  <c r="P341" i="3" s="1"/>
  <c r="P239" i="1"/>
  <c r="P239" i="3" s="1"/>
  <c r="P89" i="1"/>
  <c r="P89" i="3" s="1"/>
  <c r="P98" i="1"/>
  <c r="P98" i="3" s="1"/>
  <c r="P99" i="1"/>
  <c r="P99" i="3" s="1"/>
  <c r="P112" i="1"/>
  <c r="P112" i="3" s="1"/>
  <c r="P160" i="1"/>
  <c r="P160" i="3" s="1"/>
  <c r="P87" i="1"/>
  <c r="P87" i="3" s="1"/>
  <c r="P91" i="1"/>
  <c r="P91" i="3" s="1"/>
  <c r="P173" i="1"/>
  <c r="P173" i="3" s="1"/>
  <c r="P387" i="1"/>
  <c r="P387" i="3" s="1"/>
  <c r="P175" i="1"/>
  <c r="P175" i="3" s="1"/>
  <c r="P330" i="1"/>
  <c r="P330" i="3" s="1"/>
  <c r="P232" i="1"/>
  <c r="P232" i="3" s="1"/>
  <c r="P258" i="1"/>
  <c r="P258" i="3" s="1"/>
  <c r="P422" i="1"/>
  <c r="P422" i="3" s="1"/>
  <c r="P380" i="1"/>
  <c r="P380" i="3" s="1"/>
  <c r="P204" i="1"/>
  <c r="P204" i="3" s="1"/>
  <c r="P379" i="1"/>
  <c r="P379" i="3" s="1"/>
  <c r="P419" i="1"/>
  <c r="P419" i="3" s="1"/>
  <c r="P357" i="1"/>
  <c r="P357" i="3" s="1"/>
  <c r="P49" i="1"/>
  <c r="P49" i="3" s="1"/>
  <c r="P22" i="1"/>
  <c r="P22" i="3" s="1"/>
  <c r="P264" i="1"/>
  <c r="P264" i="3" s="1"/>
  <c r="P7" i="1"/>
  <c r="P7" i="3" s="1"/>
  <c r="P17" i="1"/>
  <c r="P17" i="3" s="1"/>
  <c r="P206" i="1"/>
  <c r="P206" i="3" s="1"/>
  <c r="P368" i="1"/>
  <c r="P368" i="3" s="1"/>
  <c r="P338" i="1"/>
  <c r="P338" i="3" s="1"/>
  <c r="P131" i="1"/>
  <c r="P131" i="3" s="1"/>
  <c r="P412" i="1"/>
  <c r="P412" i="3" s="1"/>
  <c r="P41" i="1"/>
  <c r="P41" i="3" s="1"/>
  <c r="P94" i="1"/>
  <c r="P94" i="3" s="1"/>
  <c r="P137" i="1"/>
  <c r="P137" i="3" s="1"/>
  <c r="P77" i="1"/>
  <c r="P77" i="3" s="1"/>
  <c r="P321" i="1"/>
  <c r="P321" i="3" s="1"/>
  <c r="P48" i="1"/>
  <c r="P48" i="3" s="1"/>
  <c r="P391" i="1"/>
  <c r="P391" i="3" s="1"/>
  <c r="P79" i="1"/>
  <c r="P79" i="3" s="1"/>
  <c r="P299" i="1"/>
  <c r="P299" i="3" s="1"/>
  <c r="P163" i="1"/>
  <c r="P163" i="3" s="1"/>
  <c r="P132" i="1"/>
  <c r="P132" i="3" s="1"/>
  <c r="P119" i="1"/>
  <c r="P119" i="3" s="1"/>
  <c r="P388" i="1"/>
  <c r="P388" i="3" s="1"/>
  <c r="P199" i="1"/>
  <c r="P199" i="3" s="1"/>
  <c r="P189" i="1"/>
  <c r="P189" i="3" s="1"/>
  <c r="P394" i="1"/>
  <c r="P394" i="3" s="1"/>
  <c r="P248" i="1"/>
  <c r="P248" i="3" s="1"/>
  <c r="P5" i="1"/>
  <c r="P5" i="3" s="1"/>
  <c r="P222" i="1"/>
  <c r="P222" i="3" s="1"/>
  <c r="P238" i="1"/>
  <c r="P238" i="3" s="1"/>
  <c r="P249" i="1"/>
  <c r="P249" i="3" s="1"/>
  <c r="P296" i="1"/>
  <c r="P296" i="3" s="1"/>
  <c r="P403" i="1"/>
  <c r="P403" i="3" s="1"/>
  <c r="P270" i="1"/>
  <c r="P270" i="3" s="1"/>
  <c r="P140" i="1"/>
  <c r="P140" i="3" s="1"/>
  <c r="P285" i="1"/>
  <c r="P285" i="3" s="1"/>
  <c r="P336" i="1"/>
  <c r="P336" i="3" s="1"/>
  <c r="P376" i="1"/>
  <c r="P376" i="3" s="1"/>
  <c r="P290" i="1"/>
  <c r="P290" i="3" s="1"/>
  <c r="P325" i="1"/>
  <c r="P325" i="3" s="1"/>
  <c r="P71" i="1"/>
  <c r="P71" i="3" s="1"/>
  <c r="P67" i="1"/>
  <c r="P67" i="3" s="1"/>
  <c r="P392" i="1"/>
  <c r="P392" i="3" s="1"/>
  <c r="P322" i="1"/>
  <c r="P322" i="3" s="1"/>
  <c r="P25" i="1"/>
  <c r="P25" i="3" s="1"/>
  <c r="P16" i="1"/>
  <c r="P16" i="3" s="1"/>
  <c r="P81" i="1"/>
  <c r="P81" i="3" s="1"/>
  <c r="P126" i="1"/>
  <c r="P126" i="3" s="1"/>
  <c r="P257" i="1"/>
  <c r="P257" i="3" s="1"/>
  <c r="P125" i="1"/>
  <c r="P125" i="3" s="1"/>
  <c r="P327" i="1"/>
  <c r="P327" i="3" s="1"/>
  <c r="P196" i="1"/>
  <c r="P196" i="3" s="1"/>
  <c r="P267" i="1"/>
  <c r="P267" i="3" s="1"/>
  <c r="P417" i="1"/>
  <c r="P417" i="3" s="1"/>
  <c r="P96" i="1"/>
  <c r="P96" i="3" s="1"/>
  <c r="P365" i="1"/>
  <c r="P365" i="3" s="1"/>
  <c r="P122" i="1"/>
  <c r="P122" i="3" s="1"/>
  <c r="P256" i="1"/>
  <c r="P256" i="3" s="1"/>
  <c r="P427" i="1"/>
  <c r="P427" i="3" s="1"/>
  <c r="P398" i="1"/>
  <c r="P398" i="3" s="1"/>
  <c r="P334" i="1"/>
  <c r="P334" i="3" s="1"/>
  <c r="P23" i="1"/>
  <c r="P23" i="3" s="1"/>
  <c r="P314" i="1"/>
  <c r="P314" i="3" s="1"/>
  <c r="P420" i="1"/>
  <c r="P420" i="3" s="1"/>
  <c r="P192" i="1"/>
  <c r="P192" i="3" s="1"/>
  <c r="P349" i="1"/>
  <c r="P349" i="3" s="1"/>
  <c r="P408" i="1"/>
  <c r="P408" i="3" s="1"/>
  <c r="P354" i="1"/>
  <c r="P354" i="3" s="1"/>
  <c r="P277" i="1"/>
  <c r="P277" i="3" s="1"/>
  <c r="P252" i="1"/>
  <c r="P252" i="3" s="1"/>
  <c r="P66" i="1"/>
  <c r="P66" i="3" s="1"/>
  <c r="P424" i="1"/>
  <c r="P424" i="3" s="1"/>
  <c r="P386" i="1"/>
  <c r="P386" i="3" s="1"/>
  <c r="P203" i="1"/>
  <c r="P203" i="3" s="1"/>
  <c r="P29" i="1"/>
  <c r="P29" i="3" s="1"/>
  <c r="P145" i="1"/>
  <c r="P145" i="3" s="1"/>
  <c r="P36" i="1"/>
  <c r="P36" i="3" s="1"/>
  <c r="P171" i="1"/>
  <c r="P171" i="3" s="1"/>
  <c r="P223" i="1"/>
  <c r="P223" i="3" s="1"/>
  <c r="P318" i="1"/>
  <c r="P318" i="3" s="1"/>
  <c r="P54" i="1"/>
  <c r="P54" i="3" s="1"/>
  <c r="P139" i="1"/>
  <c r="P139" i="3" s="1"/>
  <c r="P209" i="1"/>
  <c r="P209" i="3" s="1"/>
  <c r="P297" i="1"/>
  <c r="P297" i="3" s="1"/>
  <c r="P46" i="1"/>
  <c r="P46" i="3" s="1"/>
  <c r="P129" i="1"/>
  <c r="P129" i="3" s="1"/>
  <c r="P161" i="1"/>
  <c r="P161" i="3" s="1"/>
  <c r="P241" i="1"/>
  <c r="P241" i="3" s="1"/>
  <c r="P133" i="1"/>
  <c r="P133" i="3" s="1"/>
  <c r="P359" i="1"/>
  <c r="P359" i="3" s="1"/>
  <c r="P47" i="1"/>
  <c r="P47" i="3" s="1"/>
  <c r="P283" i="1"/>
  <c r="P283" i="3" s="1"/>
  <c r="P237" i="1"/>
  <c r="P237" i="3" s="1"/>
  <c r="P148" i="1"/>
  <c r="P148" i="3" s="1"/>
  <c r="P362" i="1"/>
  <c r="P362" i="3" s="1"/>
  <c r="P220" i="1"/>
  <c r="P220" i="3" s="1"/>
  <c r="P395" i="1"/>
  <c r="P395" i="3" s="1"/>
  <c r="P229" i="1"/>
  <c r="P229" i="3" s="1"/>
  <c r="P107" i="1"/>
  <c r="P107" i="3" s="1"/>
  <c r="P350" i="1"/>
  <c r="P350" i="3" s="1"/>
  <c r="P135" i="1"/>
  <c r="P135" i="3" s="1"/>
  <c r="P374" i="1"/>
  <c r="P374" i="3" s="1"/>
  <c r="P384" i="1"/>
  <c r="P384" i="3" s="1"/>
  <c r="P306" i="1"/>
  <c r="P306" i="3" s="1"/>
  <c r="P254" i="1"/>
  <c r="P254" i="3" s="1"/>
  <c r="P83" i="1"/>
  <c r="P83" i="3" s="1"/>
  <c r="P366" i="1"/>
  <c r="P366" i="3" s="1"/>
  <c r="P378" i="1"/>
  <c r="P378" i="3" s="1"/>
  <c r="P428" i="1"/>
  <c r="P428" i="3" s="1"/>
  <c r="P97" i="1"/>
  <c r="P97" i="3" s="1"/>
  <c r="P182" i="1"/>
  <c r="P182" i="3" s="1"/>
  <c r="P273" i="1"/>
  <c r="P273" i="3" s="1"/>
  <c r="P317" i="1"/>
  <c r="P317" i="3" s="1"/>
  <c r="P166" i="1"/>
  <c r="P166" i="3" s="1"/>
  <c r="P84" i="1"/>
  <c r="P84" i="3" s="1"/>
  <c r="P110" i="1"/>
  <c r="P110" i="3" s="1"/>
  <c r="P169" i="1"/>
  <c r="P169" i="3" s="1"/>
  <c r="P101" i="1"/>
  <c r="P101" i="3" s="1"/>
  <c r="P295" i="1"/>
  <c r="P295" i="3" s="1"/>
  <c r="P168" i="1"/>
  <c r="P168" i="3" s="1"/>
  <c r="P251" i="1"/>
  <c r="P251" i="3" s="1"/>
  <c r="P291" i="1"/>
  <c r="P291" i="3" s="1"/>
  <c r="P114" i="1"/>
  <c r="P114" i="3" s="1"/>
  <c r="P165" i="1"/>
  <c r="P165" i="3" s="1"/>
  <c r="P375" i="1"/>
  <c r="P375" i="3" s="1"/>
  <c r="P95" i="1"/>
  <c r="P95" i="3" s="1"/>
  <c r="P307" i="1"/>
  <c r="P307" i="3" s="1"/>
  <c r="P205" i="1"/>
  <c r="P205" i="3" s="1"/>
  <c r="P156" i="1"/>
  <c r="P156" i="3" s="1"/>
  <c r="P426" i="1"/>
  <c r="P426" i="3" s="1"/>
  <c r="P240" i="1"/>
  <c r="P240" i="3" s="1"/>
  <c r="P411" i="1"/>
  <c r="P411" i="3" s="1"/>
  <c r="P174" i="1"/>
  <c r="P174" i="3" s="1"/>
  <c r="P172" i="1"/>
  <c r="P172" i="3" s="1"/>
  <c r="P413" i="1"/>
  <c r="P413" i="3" s="1"/>
  <c r="P352" i="1"/>
  <c r="P352" i="3" s="1"/>
  <c r="P242" i="1"/>
  <c r="P242" i="3" s="1"/>
  <c r="P402" i="1"/>
  <c r="P402" i="3" s="1"/>
  <c r="P186" i="1"/>
  <c r="P186" i="3" s="1"/>
  <c r="P78" i="1"/>
  <c r="P78" i="3" s="1"/>
  <c r="P113" i="1"/>
  <c r="P113" i="3" s="1"/>
  <c r="P150" i="1"/>
  <c r="P150" i="3" s="1"/>
  <c r="P225" i="1"/>
  <c r="P225" i="3" s="1"/>
  <c r="P109" i="1"/>
  <c r="P109" i="3" s="1"/>
  <c r="P19" i="1"/>
  <c r="P19" i="3" s="1"/>
  <c r="P62" i="1"/>
  <c r="P62" i="3" s="1"/>
  <c r="P405" i="1"/>
  <c r="P405" i="3" s="1"/>
  <c r="P342" i="1"/>
  <c r="P342" i="3" s="1"/>
  <c r="P343" i="1"/>
  <c r="P343" i="3" s="1"/>
  <c r="P63" i="1"/>
  <c r="P63" i="3" s="1"/>
  <c r="P323" i="1"/>
  <c r="P323" i="3" s="1"/>
  <c r="P269" i="1"/>
  <c r="P269" i="3" s="1"/>
  <c r="P146" i="1"/>
  <c r="P146" i="3" s="1"/>
  <c r="P11" i="1"/>
  <c r="P11" i="3" s="1"/>
  <c r="P151" i="1"/>
  <c r="P151" i="3" s="1"/>
  <c r="P339" i="1"/>
  <c r="P339" i="3" s="1"/>
  <c r="P333" i="1"/>
  <c r="P333" i="3" s="1"/>
  <c r="P305" i="1"/>
  <c r="P305" i="3" s="1"/>
  <c r="P117" i="1"/>
  <c r="P117" i="3" s="1"/>
  <c r="P217" i="1"/>
  <c r="P217" i="3" s="1"/>
  <c r="P272" i="1"/>
  <c r="P272" i="3" s="1"/>
  <c r="P15" i="1"/>
  <c r="P15" i="3" s="1"/>
  <c r="P149" i="1"/>
  <c r="P149" i="3" s="1"/>
  <c r="P390" i="1"/>
  <c r="P390" i="3" s="1"/>
  <c r="P332" i="1"/>
  <c r="P332" i="3" s="1"/>
  <c r="P406" i="1"/>
  <c r="P406" i="3" s="1"/>
  <c r="P30" i="1"/>
  <c r="P30" i="3" s="1"/>
  <c r="P14" i="1"/>
  <c r="P14" i="3" s="1"/>
  <c r="P69" i="1"/>
  <c r="P69" i="3" s="1"/>
  <c r="P231" i="1"/>
  <c r="P231" i="3" s="1"/>
  <c r="P100" i="1"/>
  <c r="P100" i="3" s="1"/>
  <c r="P211" i="1"/>
  <c r="P211" i="3" s="1"/>
  <c r="P385" i="1"/>
  <c r="P385" i="3" s="1"/>
  <c r="P80" i="1"/>
  <c r="P80" i="3" s="1"/>
  <c r="P27" i="1"/>
  <c r="P27" i="3" s="1"/>
  <c r="P141" i="1"/>
  <c r="P141" i="3" s="1"/>
  <c r="P331" i="1"/>
  <c r="P331" i="3" s="1"/>
  <c r="P301" i="1"/>
  <c r="P301" i="3" s="1"/>
  <c r="P164" i="1"/>
  <c r="P164" i="3" s="1"/>
  <c r="P310" i="1"/>
  <c r="P310" i="3" s="1"/>
  <c r="P104" i="1"/>
  <c r="P104" i="3" s="1"/>
  <c r="P409" i="1"/>
  <c r="P409" i="3" s="1"/>
  <c r="P320" i="1"/>
  <c r="P320" i="3" s="1"/>
  <c r="P170" i="1"/>
  <c r="P170" i="3" s="1"/>
  <c r="P294" i="1"/>
  <c r="P294" i="3" s="1"/>
  <c r="P75" i="1"/>
  <c r="P75" i="3" s="1"/>
  <c r="P56" i="1"/>
  <c r="P56" i="3" s="1"/>
  <c r="P423" i="1"/>
  <c r="P423" i="3" s="1"/>
  <c r="P111" i="1"/>
  <c r="P111" i="3" s="1"/>
  <c r="P315" i="1"/>
  <c r="P315" i="3" s="1"/>
  <c r="P355" i="1"/>
  <c r="P355" i="3" s="1"/>
  <c r="P397" i="1"/>
  <c r="P397" i="3" s="1"/>
  <c r="P105" i="1"/>
  <c r="P105" i="3" s="1"/>
  <c r="P377" i="1"/>
  <c r="P377" i="3" s="1"/>
  <c r="P328" i="1"/>
  <c r="P328" i="3" s="1"/>
  <c r="P191" i="1"/>
  <c r="P191" i="3" s="1"/>
  <c r="P316" i="1"/>
  <c r="P316" i="3" s="1"/>
  <c r="P432" i="1"/>
  <c r="P432" i="3" s="1"/>
  <c r="P42" i="1"/>
  <c r="P42" i="3" s="1"/>
  <c r="P57" i="1"/>
  <c r="P57" i="3" s="1"/>
  <c r="P187" i="1"/>
  <c r="P187" i="3" s="1"/>
  <c r="P68" i="1"/>
  <c r="P68" i="3" s="1"/>
  <c r="P193" i="1"/>
  <c r="P193" i="3" s="1"/>
  <c r="P289" i="1"/>
  <c r="P289" i="3" s="1"/>
  <c r="P32" i="1"/>
  <c r="P32" i="3" s="1"/>
  <c r="P50" i="1"/>
  <c r="P50" i="3" s="1"/>
  <c r="P116" i="1"/>
  <c r="P116" i="3" s="1"/>
  <c r="P234" i="1"/>
  <c r="P234" i="3" s="1"/>
  <c r="P183" i="1"/>
  <c r="P183" i="3" s="1"/>
  <c r="P363" i="1"/>
  <c r="P363" i="3" s="1"/>
  <c r="P429" i="1"/>
  <c r="P429" i="3" s="1"/>
  <c r="P337" i="1"/>
  <c r="P337" i="3" s="1"/>
  <c r="P286" i="1"/>
  <c r="P286" i="3" s="1"/>
  <c r="P202" i="1"/>
  <c r="P202" i="3" s="1"/>
  <c r="P194" i="1"/>
  <c r="P194" i="3" s="1"/>
  <c r="P371" i="1"/>
  <c r="P371" i="3" s="1"/>
  <c r="P34" i="1"/>
  <c r="P34" i="3" s="1"/>
  <c r="P72" i="1"/>
  <c r="P72" i="3" s="1"/>
  <c r="P345" i="1"/>
  <c r="P345" i="3" s="1"/>
  <c r="P304" i="1"/>
  <c r="P304" i="3" s="1"/>
  <c r="P210" i="1"/>
  <c r="P210" i="3" s="1"/>
  <c r="P284" i="1"/>
  <c r="P284" i="3" s="1"/>
  <c r="P414" i="1"/>
  <c r="P414" i="3" s="1"/>
  <c r="P416" i="1"/>
  <c r="P416" i="3" s="1"/>
  <c r="P370" i="1"/>
  <c r="P370" i="3" s="1"/>
  <c r="P358" i="1"/>
  <c r="P358" i="3" s="1"/>
  <c r="P190" i="1"/>
  <c r="P190" i="3" s="1"/>
  <c r="P93" i="1"/>
  <c r="P93" i="3" s="1"/>
  <c r="P263" i="1"/>
  <c r="P263" i="3" s="1"/>
  <c r="P136" i="1"/>
  <c r="P136" i="3" s="1"/>
  <c r="P235" i="1"/>
  <c r="P235" i="3" s="1"/>
  <c r="P353" i="1"/>
  <c r="P353" i="3" s="1"/>
  <c r="P64" i="1"/>
  <c r="P64" i="3" s="1"/>
  <c r="P309" i="1"/>
  <c r="P309" i="3" s="1"/>
  <c r="P216" i="1"/>
  <c r="P216" i="3" s="1"/>
  <c r="P245" i="1"/>
  <c r="P245" i="3" s="1"/>
  <c r="P400" i="1"/>
  <c r="P400" i="3" s="1"/>
  <c r="P12" i="1"/>
  <c r="P12" i="3" s="1"/>
  <c r="P418" i="1"/>
  <c r="P418" i="3" s="1"/>
  <c r="P45" i="1"/>
  <c r="P45" i="3" s="1"/>
  <c r="P247" i="1"/>
  <c r="P247" i="3" s="1"/>
  <c r="P152" i="1"/>
  <c r="P152" i="3" s="1"/>
  <c r="P243" i="1"/>
  <c r="P243" i="3" s="1"/>
  <c r="P369" i="1"/>
  <c r="P369" i="3" s="1"/>
  <c r="P88" i="1"/>
  <c r="P88" i="3" s="1"/>
  <c r="P159" i="1"/>
  <c r="P159" i="3" s="1"/>
  <c r="P162" i="1"/>
  <c r="P162" i="3" s="1"/>
  <c r="P347" i="1"/>
  <c r="P347" i="3" s="1"/>
  <c r="P115" i="1"/>
  <c r="P115" i="3" s="1"/>
  <c r="P40" i="1"/>
  <c r="P40" i="3" s="1"/>
  <c r="P281" i="1"/>
  <c r="P281" i="3" s="1"/>
  <c r="P288" i="1"/>
  <c r="P288" i="3" s="1"/>
  <c r="P43" i="1"/>
  <c r="P43" i="3" s="1"/>
  <c r="P262" i="1"/>
  <c r="P262" i="3" s="1"/>
  <c r="P274" i="1"/>
  <c r="P274" i="3" s="1"/>
  <c r="P215" i="1"/>
  <c r="P215" i="3" s="1"/>
  <c r="P348" i="1"/>
  <c r="P348" i="3" s="1"/>
  <c r="P154" i="1"/>
  <c r="P154" i="3" s="1"/>
  <c r="P20" i="1"/>
  <c r="P20" i="3" s="1"/>
  <c r="P434" i="1"/>
  <c r="P434" i="3" s="1"/>
  <c r="P37" i="1"/>
  <c r="P37" i="3" s="1"/>
  <c r="O99" i="1"/>
  <c r="O99" i="3" s="1"/>
  <c r="O235" i="1"/>
  <c r="O235" i="3" s="1"/>
  <c r="R235" i="3" s="1"/>
  <c r="AT235" i="3" s="1"/>
  <c r="O407" i="1"/>
  <c r="O407" i="3" s="1"/>
  <c r="R407" i="3" s="1"/>
  <c r="AT407" i="3" s="1"/>
  <c r="O122" i="1"/>
  <c r="O122" i="3" s="1"/>
  <c r="O12" i="1"/>
  <c r="O12" i="3" s="1"/>
  <c r="O292" i="1"/>
  <c r="O292" i="3" s="1"/>
  <c r="O157" i="1"/>
  <c r="O157" i="3" s="1"/>
  <c r="O168" i="1"/>
  <c r="O168" i="3" s="1"/>
  <c r="O51" i="1"/>
  <c r="O51" i="3" s="1"/>
  <c r="O236" i="1"/>
  <c r="O236" i="3" s="1"/>
  <c r="R236" i="3" s="1"/>
  <c r="AT236" i="3" s="1"/>
  <c r="O321" i="1"/>
  <c r="O321" i="3" s="1"/>
  <c r="R321" i="3" s="1"/>
  <c r="AT321" i="3" s="1"/>
  <c r="O14" i="1"/>
  <c r="O14" i="3" s="1"/>
  <c r="O253" i="1"/>
  <c r="O253" i="3" s="1"/>
  <c r="O417" i="1"/>
  <c r="O417" i="3" s="1"/>
  <c r="O105" i="1"/>
  <c r="O105" i="3" s="1"/>
  <c r="O243" i="1"/>
  <c r="O243" i="3" s="1"/>
  <c r="R243" i="3" s="1"/>
  <c r="AT243" i="3" s="1"/>
  <c r="O424" i="1"/>
  <c r="O424" i="3" s="1"/>
  <c r="O11" i="1"/>
  <c r="O11" i="3" s="1"/>
  <c r="O214" i="1"/>
  <c r="O214" i="3" s="1"/>
  <c r="R214" i="3" s="1"/>
  <c r="AT214" i="3" s="1"/>
  <c r="O135" i="1"/>
  <c r="O135" i="3" s="1"/>
  <c r="O67" i="1"/>
  <c r="O67" i="3" s="1"/>
  <c r="O252" i="1"/>
  <c r="O252" i="3" s="1"/>
  <c r="O68" i="1"/>
  <c r="O68" i="3" s="1"/>
  <c r="O58" i="1"/>
  <c r="O58" i="3" s="1"/>
  <c r="O287" i="1"/>
  <c r="O287" i="3" s="1"/>
  <c r="O385" i="1"/>
  <c r="O385" i="3" s="1"/>
  <c r="R385" i="3" s="1"/>
  <c r="AT385" i="3" s="1"/>
  <c r="O121" i="1"/>
  <c r="O121" i="3" s="1"/>
  <c r="O363" i="1"/>
  <c r="O363" i="3" s="1"/>
  <c r="O173" i="1"/>
  <c r="O173" i="3" s="1"/>
  <c r="O221" i="1"/>
  <c r="O221" i="3" s="1"/>
  <c r="O23" i="1"/>
  <c r="O23" i="3" s="1"/>
  <c r="O212" i="1"/>
  <c r="O212" i="3" s="1"/>
  <c r="O348" i="1"/>
  <c r="O348" i="3" s="1"/>
  <c r="O262" i="1"/>
  <c r="O262" i="3" s="1"/>
  <c r="O114" i="1"/>
  <c r="O114" i="3" s="1"/>
  <c r="O343" i="1"/>
  <c r="O343" i="3" s="1"/>
  <c r="O117" i="1"/>
  <c r="O117" i="3" s="1"/>
  <c r="O8" i="1"/>
  <c r="O8" i="3" s="1"/>
  <c r="O347" i="1"/>
  <c r="O347" i="3" s="1"/>
  <c r="O154" i="1"/>
  <c r="O154" i="3" s="1"/>
  <c r="O156" i="1"/>
  <c r="O156" i="3" s="1"/>
  <c r="R156" i="3" s="1"/>
  <c r="AT156" i="3" s="1"/>
  <c r="O20" i="1"/>
  <c r="O20" i="3" s="1"/>
  <c r="O6" i="1"/>
  <c r="O6" i="3" s="1"/>
  <c r="O237" i="1"/>
  <c r="O237" i="3" s="1"/>
  <c r="O324" i="1"/>
  <c r="O324" i="3" s="1"/>
  <c r="O81" i="1"/>
  <c r="O81" i="3" s="1"/>
  <c r="O215" i="1"/>
  <c r="O215" i="3" s="1"/>
  <c r="O70" i="1"/>
  <c r="O70" i="3" s="1"/>
  <c r="R70" i="3" s="1"/>
  <c r="AT70" i="3" s="1"/>
  <c r="O133" i="1"/>
  <c r="O133" i="3" s="1"/>
  <c r="O88" i="1"/>
  <c r="O88" i="3" s="1"/>
  <c r="O268" i="1"/>
  <c r="O268" i="3" s="1"/>
  <c r="R268" i="3" s="1"/>
  <c r="AT268" i="3" s="1"/>
  <c r="O180" i="1"/>
  <c r="O180" i="3" s="1"/>
  <c r="R180" i="3" s="1"/>
  <c r="AT180" i="3" s="1"/>
  <c r="O288" i="1"/>
  <c r="O288" i="3" s="1"/>
  <c r="O371" i="1"/>
  <c r="O371" i="3" s="1"/>
  <c r="O50" i="1"/>
  <c r="O50" i="3" s="1"/>
  <c r="O279" i="1"/>
  <c r="O279" i="3" s="1"/>
  <c r="R279" i="3" s="1"/>
  <c r="AT279" i="3" s="1"/>
  <c r="O233" i="1"/>
  <c r="O233" i="3" s="1"/>
  <c r="O106" i="1"/>
  <c r="O106" i="3" s="1"/>
  <c r="O335" i="1"/>
  <c r="O335" i="3" s="1"/>
  <c r="O75" i="1"/>
  <c r="O75" i="3" s="1"/>
  <c r="O179" i="1"/>
  <c r="O179" i="3" s="1"/>
  <c r="O396" i="1"/>
  <c r="O396" i="3" s="1"/>
  <c r="O375" i="1"/>
  <c r="O375" i="3" s="1"/>
  <c r="R375" i="3" s="1"/>
  <c r="AT375" i="3" s="1"/>
  <c r="O138" i="1"/>
  <c r="O138" i="3" s="1"/>
  <c r="O76" i="1"/>
  <c r="O76" i="3" s="1"/>
  <c r="O91" i="1"/>
  <c r="O91" i="3" s="1"/>
  <c r="O219" i="1"/>
  <c r="O219" i="3" s="1"/>
  <c r="R219" i="3" s="1"/>
  <c r="AT219" i="3" s="1"/>
  <c r="O412" i="1"/>
  <c r="O412" i="3" s="1"/>
  <c r="O17" i="1"/>
  <c r="O17" i="3" s="1"/>
  <c r="O208" i="1"/>
  <c r="O208" i="3" s="1"/>
  <c r="O284" i="1"/>
  <c r="O284" i="3" s="1"/>
  <c r="O42" i="1"/>
  <c r="O42" i="3" s="1"/>
  <c r="O271" i="1"/>
  <c r="O271" i="3" s="1"/>
  <c r="R271" i="3" s="1"/>
  <c r="AT271" i="3" s="1"/>
  <c r="O43" i="1"/>
  <c r="O43" i="3" s="1"/>
  <c r="O228" i="1"/>
  <c r="O228" i="3" s="1"/>
  <c r="R228" i="3" s="1"/>
  <c r="AT228" i="3" s="1"/>
  <c r="O364" i="1"/>
  <c r="O364" i="3" s="1"/>
  <c r="O286" i="1"/>
  <c r="O286" i="3" s="1"/>
  <c r="O146" i="1"/>
  <c r="O146" i="3" s="1"/>
  <c r="O124" i="1"/>
  <c r="O124" i="3" s="1"/>
  <c r="O339" i="1"/>
  <c r="O339" i="3" s="1"/>
  <c r="O159" i="1"/>
  <c r="O159" i="3" s="1"/>
  <c r="O310" i="1"/>
  <c r="O310" i="3" s="1"/>
  <c r="O342" i="1"/>
  <c r="O342" i="3" s="1"/>
  <c r="O74" i="1"/>
  <c r="O74" i="3" s="1"/>
  <c r="O303" i="1"/>
  <c r="O303" i="3" s="1"/>
  <c r="O59" i="1"/>
  <c r="O59" i="3" s="1"/>
  <c r="R59" i="3" s="1"/>
  <c r="AT59" i="3" s="1"/>
  <c r="O244" i="1"/>
  <c r="O244" i="3" s="1"/>
  <c r="O380" i="1"/>
  <c r="O380" i="3" s="1"/>
  <c r="O39" i="1"/>
  <c r="O39" i="3" s="1"/>
  <c r="O176" i="1"/>
  <c r="O176" i="3" s="1"/>
  <c r="O31" i="1"/>
  <c r="O31" i="3" s="1"/>
  <c r="O220" i="1"/>
  <c r="O220" i="3" s="1"/>
  <c r="O391" i="1"/>
  <c r="O391" i="3" s="1"/>
  <c r="R391" i="3" s="1"/>
  <c r="AT391" i="3" s="1"/>
  <c r="O161" i="1"/>
  <c r="O161" i="3" s="1"/>
  <c r="R161" i="3" s="1"/>
  <c r="AT161" i="3" s="1"/>
  <c r="O189" i="1"/>
  <c r="O189" i="3" s="1"/>
  <c r="O420" i="1"/>
  <c r="O420" i="3" s="1"/>
  <c r="O87" i="1"/>
  <c r="O87" i="3" s="1"/>
  <c r="O211" i="1"/>
  <c r="O211" i="3" s="1"/>
  <c r="O305" i="1"/>
  <c r="O305" i="3" s="1"/>
  <c r="R305" i="3" s="1"/>
  <c r="AT305" i="3" s="1"/>
  <c r="O170" i="1"/>
  <c r="O170" i="3" s="1"/>
  <c r="O272" i="1"/>
  <c r="O272" i="3" s="1"/>
  <c r="O109" i="1"/>
  <c r="O109" i="3" s="1"/>
  <c r="O251" i="1"/>
  <c r="O251" i="3" s="1"/>
  <c r="R251" i="3" s="1"/>
  <c r="AT251" i="3" s="1"/>
  <c r="O428" i="1"/>
  <c r="O428" i="3" s="1"/>
  <c r="O37" i="1"/>
  <c r="O37" i="3" s="1"/>
  <c r="R37" i="3" s="1"/>
  <c r="AT37" i="3" s="1"/>
  <c r="O224" i="1"/>
  <c r="O224" i="3" s="1"/>
  <c r="O360" i="1"/>
  <c r="O360" i="3" s="1"/>
  <c r="O110" i="1"/>
  <c r="O110" i="3" s="1"/>
  <c r="O61" i="1"/>
  <c r="O61" i="3" s="1"/>
  <c r="R61" i="3" s="1"/>
  <c r="AT61" i="3" s="1"/>
  <c r="O164" i="1"/>
  <c r="O164" i="3" s="1"/>
  <c r="O188" i="1"/>
  <c r="O188" i="3" s="1"/>
  <c r="O304" i="1"/>
  <c r="O304" i="3" s="1"/>
  <c r="O125" i="1"/>
  <c r="O125" i="3" s="1"/>
  <c r="R125" i="3" s="1"/>
  <c r="AT125" i="3" s="1"/>
  <c r="O56" i="1"/>
  <c r="O56" i="3" s="1"/>
  <c r="O356" i="1"/>
  <c r="O356" i="3" s="1"/>
  <c r="O55" i="1"/>
  <c r="O55" i="3" s="1"/>
  <c r="R55" i="3" s="1"/>
  <c r="AT55" i="3" s="1"/>
  <c r="O240" i="1"/>
  <c r="O240" i="3" s="1"/>
  <c r="R240" i="3" s="1"/>
  <c r="AT240" i="3" s="1"/>
  <c r="O40" i="1"/>
  <c r="O40" i="3" s="1"/>
  <c r="O83" i="1"/>
  <c r="O83" i="3" s="1"/>
  <c r="O203" i="1"/>
  <c r="O203" i="3" s="1"/>
  <c r="O249" i="1"/>
  <c r="O249" i="3" s="1"/>
  <c r="R249" i="3" s="1"/>
  <c r="AT249" i="3" s="1"/>
  <c r="O90" i="1"/>
  <c r="O90" i="3" s="1"/>
  <c r="O136" i="1"/>
  <c r="O136" i="3" s="1"/>
  <c r="O334" i="1"/>
  <c r="O334" i="3" s="1"/>
  <c r="O140" i="1"/>
  <c r="O140" i="3" s="1"/>
  <c r="R140" i="3" s="1"/>
  <c r="AT140" i="3" s="1"/>
  <c r="O381" i="1"/>
  <c r="O381" i="3" s="1"/>
  <c r="R381" i="3" s="1"/>
  <c r="AT381" i="3" s="1"/>
  <c r="O128" i="1"/>
  <c r="O128" i="3" s="1"/>
  <c r="O163" i="1"/>
  <c r="O163" i="3" s="1"/>
  <c r="O238" i="1"/>
  <c r="O238" i="3" s="1"/>
  <c r="R238" i="3" s="1"/>
  <c r="AT238" i="3" s="1"/>
  <c r="O41" i="1"/>
  <c r="O41" i="3" s="1"/>
  <c r="R41" i="3" s="1"/>
  <c r="AT41" i="3" s="1"/>
  <c r="O409" i="1"/>
  <c r="O409" i="3" s="1"/>
  <c r="O72" i="1"/>
  <c r="O72" i="3" s="1"/>
  <c r="O129" i="1"/>
  <c r="O129" i="3" s="1"/>
  <c r="R129" i="3" s="1"/>
  <c r="AT129" i="3" s="1"/>
  <c r="O369" i="1"/>
  <c r="O369" i="3" s="1"/>
  <c r="O354" i="1"/>
  <c r="O354" i="3" s="1"/>
  <c r="O411" i="1"/>
  <c r="O411" i="3" s="1"/>
  <c r="O317" i="1"/>
  <c r="O317" i="3" s="1"/>
  <c r="R317" i="3" s="1"/>
  <c r="AT317" i="3" s="1"/>
  <c r="O297" i="1"/>
  <c r="O297" i="3" s="1"/>
  <c r="O260" i="1"/>
  <c r="O260" i="3" s="1"/>
  <c r="R260" i="3" s="1"/>
  <c r="AT260" i="3" s="1"/>
  <c r="O54" i="1"/>
  <c r="O54" i="3" s="1"/>
  <c r="O199" i="1"/>
  <c r="O199" i="3" s="1"/>
  <c r="R199" i="3" s="1"/>
  <c r="AT199" i="3" s="1"/>
  <c r="O73" i="1"/>
  <c r="O73" i="3" s="1"/>
  <c r="O345" i="1"/>
  <c r="O345" i="3" s="1"/>
  <c r="O205" i="1"/>
  <c r="O205" i="3" s="1"/>
  <c r="O165" i="1"/>
  <c r="O165" i="3" s="1"/>
  <c r="R165" i="3" s="1"/>
  <c r="AT165" i="3" s="1"/>
  <c r="O148" i="1"/>
  <c r="O148" i="3" s="1"/>
  <c r="O127" i="1"/>
  <c r="O127" i="3" s="1"/>
  <c r="O386" i="1"/>
  <c r="O386" i="3" s="1"/>
  <c r="O278" i="1"/>
  <c r="O278" i="3" s="1"/>
  <c r="O306" i="1"/>
  <c r="O306" i="3" s="1"/>
  <c r="O102" i="1"/>
  <c r="O102" i="3" s="1"/>
  <c r="O247" i="1"/>
  <c r="O247" i="3" s="1"/>
  <c r="O97" i="1"/>
  <c r="O97" i="3" s="1"/>
  <c r="O84" i="1"/>
  <c r="O84" i="3" s="1"/>
  <c r="O169" i="1"/>
  <c r="O169" i="3" s="1"/>
  <c r="R169" i="3" s="1"/>
  <c r="AT169" i="3" s="1"/>
  <c r="O357" i="1"/>
  <c r="O357" i="3" s="1"/>
  <c r="O181" i="1"/>
  <c r="O181" i="3" s="1"/>
  <c r="O382" i="1"/>
  <c r="O382" i="3" s="1"/>
  <c r="O258" i="1"/>
  <c r="O258" i="3" s="1"/>
  <c r="O69" i="1"/>
  <c r="O69" i="3" s="1"/>
  <c r="R69" i="3" s="1"/>
  <c r="AT69" i="3" s="1"/>
  <c r="O126" i="1"/>
  <c r="O126" i="3" s="1"/>
  <c r="O415" i="1"/>
  <c r="O415" i="3" s="1"/>
  <c r="O368" i="1"/>
  <c r="O368" i="3" s="1"/>
  <c r="O200" i="1"/>
  <c r="O200" i="3" s="1"/>
  <c r="O7" i="1"/>
  <c r="O7" i="3" s="1"/>
  <c r="O276" i="1"/>
  <c r="O276" i="3" s="1"/>
  <c r="O266" i="1"/>
  <c r="O266" i="3" s="1"/>
  <c r="O406" i="1"/>
  <c r="O406" i="3" s="1"/>
  <c r="O223" i="1"/>
  <c r="O223" i="3" s="1"/>
  <c r="O358" i="1"/>
  <c r="O358" i="3" s="1"/>
  <c r="O234" i="1"/>
  <c r="O234" i="3" s="1"/>
  <c r="O45" i="1"/>
  <c r="O45" i="3" s="1"/>
  <c r="O78" i="1"/>
  <c r="O78" i="3" s="1"/>
  <c r="R78" i="3" s="1"/>
  <c r="AT78" i="3" s="1"/>
  <c r="O344" i="1"/>
  <c r="O344" i="3" s="1"/>
  <c r="R344" i="3" s="1"/>
  <c r="AT344" i="3" s="1"/>
  <c r="O270" i="1"/>
  <c r="O270" i="3" s="1"/>
  <c r="O285" i="1"/>
  <c r="O285" i="3" s="1"/>
  <c r="O349" i="1"/>
  <c r="O349" i="3" s="1"/>
  <c r="R349" i="3" s="1"/>
  <c r="AT349" i="3" s="1"/>
  <c r="O197" i="1"/>
  <c r="O197" i="3" s="1"/>
  <c r="R197" i="3" s="1"/>
  <c r="AT197" i="3" s="1"/>
  <c r="O10" i="1"/>
  <c r="O10" i="3" s="1"/>
  <c r="O254" i="1"/>
  <c r="O254" i="3" s="1"/>
  <c r="O57" i="1"/>
  <c r="O57" i="3" s="1"/>
  <c r="R57" i="3" s="1"/>
  <c r="AT57" i="3" s="1"/>
  <c r="O377" i="1"/>
  <c r="O377" i="3" s="1"/>
  <c r="O259" i="1"/>
  <c r="O259" i="3" s="1"/>
  <c r="O113" i="1"/>
  <c r="O113" i="3" s="1"/>
  <c r="O401" i="1"/>
  <c r="O401" i="3" s="1"/>
  <c r="R401" i="3" s="1"/>
  <c r="AT401" i="3" s="1"/>
  <c r="O333" i="1"/>
  <c r="O333" i="3" s="1"/>
  <c r="R333" i="3" s="1"/>
  <c r="AT333" i="3" s="1"/>
  <c r="O265" i="1"/>
  <c r="O265" i="3" s="1"/>
  <c r="O274" i="1"/>
  <c r="O274" i="3" s="1"/>
  <c r="R274" i="3" s="1"/>
  <c r="AT274" i="3" s="1"/>
  <c r="O134" i="1"/>
  <c r="O134" i="3" s="1"/>
  <c r="O399" i="1"/>
  <c r="O399" i="3" s="1"/>
  <c r="R399" i="3" s="1"/>
  <c r="AT399" i="3" s="1"/>
  <c r="O119" i="1"/>
  <c r="O119" i="3" s="1"/>
  <c r="O387" i="1"/>
  <c r="O387" i="3" s="1"/>
  <c r="O311" i="1"/>
  <c r="O311" i="3" s="1"/>
  <c r="R311" i="3" s="1"/>
  <c r="AT311" i="3" s="1"/>
  <c r="O82" i="1"/>
  <c r="O82" i="3" s="1"/>
  <c r="O289" i="1"/>
  <c r="O289" i="3" s="1"/>
  <c r="O320" i="1"/>
  <c r="O320" i="3" s="1"/>
  <c r="O196" i="1"/>
  <c r="O196" i="3" s="1"/>
  <c r="O201" i="1"/>
  <c r="O201" i="3" s="1"/>
  <c r="R201" i="3" s="1"/>
  <c r="AT201" i="3" s="1"/>
  <c r="O152" i="1"/>
  <c r="O152" i="3" s="1"/>
  <c r="O153" i="1"/>
  <c r="O153" i="3" s="1"/>
  <c r="O423" i="1"/>
  <c r="O423" i="3" s="1"/>
  <c r="O362" i="1"/>
  <c r="O362" i="3" s="1"/>
  <c r="O379" i="1"/>
  <c r="O379" i="3" s="1"/>
  <c r="R379" i="3" s="1"/>
  <c r="AT379" i="3" s="1"/>
  <c r="O322" i="1"/>
  <c r="O322" i="3" s="1"/>
  <c r="O118" i="1"/>
  <c r="O118" i="3" s="1"/>
  <c r="O431" i="1"/>
  <c r="O431" i="3" s="1"/>
  <c r="O107" i="1"/>
  <c r="O107" i="3" s="1"/>
  <c r="O419" i="1"/>
  <c r="O419" i="3" s="1"/>
  <c r="O295" i="1"/>
  <c r="O295" i="3" s="1"/>
  <c r="O66" i="1"/>
  <c r="O66" i="3" s="1"/>
  <c r="O337" i="1"/>
  <c r="O337" i="3" s="1"/>
  <c r="R337" i="3" s="1"/>
  <c r="AT337" i="3" s="1"/>
  <c r="O418" i="1"/>
  <c r="O418" i="3" s="1"/>
  <c r="O193" i="1"/>
  <c r="O193" i="3" s="1"/>
  <c r="R193" i="3" s="1"/>
  <c r="AT193" i="3" s="1"/>
  <c r="O22" i="1"/>
  <c r="O22" i="3" s="1"/>
  <c r="O394" i="1"/>
  <c r="O394" i="3" s="1"/>
  <c r="O323" i="1"/>
  <c r="O323" i="3" s="1"/>
  <c r="R323" i="3" s="1"/>
  <c r="AT323" i="3" s="1"/>
  <c r="O172" i="1"/>
  <c r="O172" i="3" s="1"/>
  <c r="O178" i="1"/>
  <c r="O178" i="3" s="1"/>
  <c r="R178" i="3" s="1"/>
  <c r="AT178" i="3" s="1"/>
  <c r="O132" i="1"/>
  <c r="O132" i="3" s="1"/>
  <c r="O151" i="1"/>
  <c r="O151" i="3" s="1"/>
  <c r="R151" i="3" s="1"/>
  <c r="AT151" i="3" s="1"/>
  <c r="O283" i="1"/>
  <c r="O283" i="3" s="1"/>
  <c r="O44" i="1"/>
  <c r="O44" i="3" s="1"/>
  <c r="R44" i="3" s="1"/>
  <c r="AT44" i="3" s="1"/>
  <c r="O130" i="1"/>
  <c r="O130" i="3" s="1"/>
  <c r="O307" i="1"/>
  <c r="O307" i="3" s="1"/>
  <c r="R307" i="3" s="1"/>
  <c r="AT307" i="3" s="1"/>
  <c r="O24" i="1"/>
  <c r="O24" i="3" s="1"/>
  <c r="O405" i="1"/>
  <c r="O405" i="3" s="1"/>
  <c r="R405" i="3" s="1"/>
  <c r="AT405" i="3" s="1"/>
  <c r="O80" i="1"/>
  <c r="O80" i="3" s="1"/>
  <c r="R80" i="3" s="1"/>
  <c r="AT80" i="3" s="1"/>
  <c r="O309" i="1"/>
  <c r="O309" i="3" s="1"/>
  <c r="O202" i="1"/>
  <c r="O202" i="3" s="1"/>
  <c r="O185" i="1"/>
  <c r="O185" i="3" s="1"/>
  <c r="O175" i="1"/>
  <c r="O175" i="3" s="1"/>
  <c r="O275" i="1"/>
  <c r="O275" i="3" s="1"/>
  <c r="O280" i="1"/>
  <c r="O280" i="3" s="1"/>
  <c r="O273" i="1"/>
  <c r="O273" i="3" s="1"/>
  <c r="O5" i="1"/>
  <c r="O5" i="3" s="1"/>
  <c r="O413" i="1"/>
  <c r="O413" i="3" s="1"/>
  <c r="O64" i="1"/>
  <c r="O64" i="3" s="1"/>
  <c r="R64" i="3" s="1"/>
  <c r="AT64" i="3" s="1"/>
  <c r="O147" i="1"/>
  <c r="O147" i="3" s="1"/>
  <c r="O222" i="1"/>
  <c r="O222" i="3" s="1"/>
  <c r="O21" i="1"/>
  <c r="O21" i="3" s="1"/>
  <c r="O432" i="1"/>
  <c r="O432" i="3" s="1"/>
  <c r="R432" i="3" s="1"/>
  <c r="AT432" i="3" s="1"/>
  <c r="O187" i="1"/>
  <c r="O187" i="3" s="1"/>
  <c r="R187" i="3" s="1"/>
  <c r="AT187" i="3" s="1"/>
  <c r="O79" i="1"/>
  <c r="O79" i="3" s="1"/>
  <c r="O404" i="1"/>
  <c r="O404" i="3" s="1"/>
  <c r="O302" i="1"/>
  <c r="O302" i="3" s="1"/>
  <c r="R302" i="3" s="1"/>
  <c r="AT302" i="3" s="1"/>
  <c r="O269" i="1"/>
  <c r="O269" i="3" s="1"/>
  <c r="O365" i="1"/>
  <c r="O365" i="3" s="1"/>
  <c r="R365" i="3" s="1"/>
  <c r="AT365" i="3" s="1"/>
  <c r="O160" i="1"/>
  <c r="O160" i="3" s="1"/>
  <c r="R160" i="3" s="1"/>
  <c r="AT160" i="3" s="1"/>
  <c r="O422" i="1"/>
  <c r="O422" i="3" s="1"/>
  <c r="O255" i="1"/>
  <c r="O255" i="3" s="1"/>
  <c r="R255" i="3" s="1"/>
  <c r="AT255" i="3" s="1"/>
  <c r="O115" i="1"/>
  <c r="O115" i="3" s="1"/>
  <c r="R115" i="3" s="1"/>
  <c r="AT115" i="3" s="1"/>
  <c r="O198" i="1"/>
  <c r="O198" i="3" s="1"/>
  <c r="O294" i="1"/>
  <c r="O294" i="3" s="1"/>
  <c r="O408" i="1"/>
  <c r="O408" i="3" s="1"/>
  <c r="O378" i="1"/>
  <c r="O378" i="3" s="1"/>
  <c r="O100" i="1"/>
  <c r="O100" i="3" s="1"/>
  <c r="O28" i="1"/>
  <c r="O28" i="3" s="1"/>
  <c r="O150" i="1"/>
  <c r="O150" i="3" s="1"/>
  <c r="O367" i="1"/>
  <c r="O367" i="3" s="1"/>
  <c r="R367" i="3" s="1"/>
  <c r="AT367" i="3" s="1"/>
  <c r="O131" i="1"/>
  <c r="O131" i="3" s="1"/>
  <c r="O351" i="1"/>
  <c r="O351" i="3" s="1"/>
  <c r="R351" i="3" s="1"/>
  <c r="AT351" i="3" s="1"/>
  <c r="O327" i="1"/>
  <c r="O327" i="3" s="1"/>
  <c r="R327" i="3" s="1"/>
  <c r="AT327" i="3" s="1"/>
  <c r="O30" i="1"/>
  <c r="O30" i="3" s="1"/>
  <c r="R30" i="3" s="1"/>
  <c r="AT30" i="3" s="1"/>
  <c r="O403" i="1"/>
  <c r="O403" i="3" s="1"/>
  <c r="R403" i="3" s="1"/>
  <c r="AT403" i="3" s="1"/>
  <c r="O36" i="1"/>
  <c r="O36" i="3" s="1"/>
  <c r="O402" i="1"/>
  <c r="O402" i="3" s="1"/>
  <c r="O291" i="1"/>
  <c r="O291" i="3" s="1"/>
  <c r="R291" i="3" s="1"/>
  <c r="AT291" i="3" s="1"/>
  <c r="O277" i="1"/>
  <c r="O277" i="3" s="1"/>
  <c r="O218" i="1"/>
  <c r="O218" i="3" s="1"/>
  <c r="R218" i="3" s="1"/>
  <c r="AT218" i="3" s="1"/>
  <c r="O25" i="1"/>
  <c r="O25" i="3" s="1"/>
  <c r="O46" i="1"/>
  <c r="O46" i="3" s="1"/>
  <c r="O177" i="1"/>
  <c r="O177" i="3" s="1"/>
  <c r="O312" i="1"/>
  <c r="O312" i="3" s="1"/>
  <c r="O192" i="1"/>
  <c r="O192" i="3" s="1"/>
  <c r="R192" i="3" s="1"/>
  <c r="AT192" i="3" s="1"/>
  <c r="O353" i="1"/>
  <c r="O353" i="3" s="1"/>
  <c r="R353" i="3" s="1"/>
  <c r="AT353" i="3" s="1"/>
  <c r="R436" i="3" l="1"/>
  <c r="AT436" i="3" s="1"/>
  <c r="R472" i="3"/>
  <c r="AT472" i="3" s="1"/>
  <c r="R464" i="3"/>
  <c r="AT464" i="3" s="1"/>
  <c r="R456" i="3"/>
  <c r="AT456" i="3" s="1"/>
  <c r="R448" i="3"/>
  <c r="AT448" i="3" s="1"/>
  <c r="R440" i="3"/>
  <c r="AT440" i="3" s="1"/>
  <c r="R454" i="3"/>
  <c r="AT454" i="3" s="1"/>
  <c r="R273" i="3"/>
  <c r="AT273" i="3" s="1"/>
  <c r="R309" i="3"/>
  <c r="AT309" i="3" s="1"/>
  <c r="R387" i="3"/>
  <c r="AT387" i="3" s="1"/>
  <c r="R377" i="3"/>
  <c r="AT377" i="3" s="1"/>
  <c r="R285" i="3"/>
  <c r="AT285" i="3" s="1"/>
  <c r="R357" i="3"/>
  <c r="AT357" i="3" s="1"/>
  <c r="R148" i="3"/>
  <c r="AT148" i="3" s="1"/>
  <c r="R205" i="3"/>
  <c r="AT205" i="3" s="1"/>
  <c r="R369" i="3"/>
  <c r="AT369" i="3" s="1"/>
  <c r="R72" i="3"/>
  <c r="AT72" i="3" s="1"/>
  <c r="R163" i="3"/>
  <c r="AT163" i="3" s="1"/>
  <c r="R203" i="3"/>
  <c r="AT203" i="3" s="1"/>
  <c r="R304" i="3"/>
  <c r="AT304" i="3" s="1"/>
  <c r="R220" i="3"/>
  <c r="AT220" i="3" s="1"/>
  <c r="R176" i="3"/>
  <c r="AT176" i="3" s="1"/>
  <c r="R339" i="3"/>
  <c r="AT339" i="3" s="1"/>
  <c r="R91" i="3"/>
  <c r="AT91" i="3" s="1"/>
  <c r="R138" i="3"/>
  <c r="AT138" i="3" s="1"/>
  <c r="R75" i="3"/>
  <c r="AT75" i="3" s="1"/>
  <c r="R371" i="3"/>
  <c r="AT371" i="3" s="1"/>
  <c r="R212" i="3"/>
  <c r="AT212" i="3" s="1"/>
  <c r="R363" i="3"/>
  <c r="AT363" i="3" s="1"/>
  <c r="R319" i="3"/>
  <c r="AT319" i="3" s="1"/>
  <c r="R137" i="3"/>
  <c r="AT137" i="3" s="1"/>
  <c r="R393" i="3"/>
  <c r="AT393" i="3" s="1"/>
  <c r="R246" i="3"/>
  <c r="AT246" i="3" s="1"/>
  <c r="R32" i="3"/>
  <c r="AT32" i="3" s="1"/>
  <c r="R47" i="3"/>
  <c r="AT47" i="3" s="1"/>
  <c r="R190" i="3"/>
  <c r="AT190" i="3" s="1"/>
  <c r="R282" i="3"/>
  <c r="AT282" i="3" s="1"/>
  <c r="R34" i="3"/>
  <c r="AT34" i="3" s="1"/>
  <c r="R139" i="3"/>
  <c r="AT139" i="3" s="1"/>
  <c r="R186" i="3"/>
  <c r="AT186" i="3" s="1"/>
  <c r="R267" i="3"/>
  <c r="AT267" i="3" s="1"/>
  <c r="R430" i="3"/>
  <c r="AT430" i="3" s="1"/>
  <c r="R395" i="3"/>
  <c r="AT395" i="3" s="1"/>
  <c r="R60" i="3"/>
  <c r="AT60" i="3" s="1"/>
  <c r="R355" i="3"/>
  <c r="AT355" i="3" s="1"/>
  <c r="R316" i="3"/>
  <c r="AT316" i="3" s="1"/>
  <c r="R373" i="3"/>
  <c r="AT373" i="3" s="1"/>
  <c r="R209" i="3"/>
  <c r="AT209" i="3" s="1"/>
  <c r="R62" i="3"/>
  <c r="AT62" i="3" s="1"/>
  <c r="R65" i="3"/>
  <c r="AT65" i="3" s="1"/>
  <c r="R329" i="3"/>
  <c r="AT329" i="3" s="1"/>
  <c r="R281" i="3"/>
  <c r="AT281" i="3" s="1"/>
  <c r="R290" i="3"/>
  <c r="AT290" i="3" s="1"/>
  <c r="R346" i="3"/>
  <c r="AT346" i="3" s="1"/>
  <c r="R383" i="3"/>
  <c r="AT383" i="3" s="1"/>
  <c r="R53" i="3"/>
  <c r="AT53" i="3" s="1"/>
  <c r="R389" i="3"/>
  <c r="AT389" i="3" s="1"/>
  <c r="R296" i="3"/>
  <c r="AT296" i="3" s="1"/>
  <c r="R210" i="3"/>
  <c r="AT210" i="3" s="1"/>
  <c r="R265" i="3"/>
  <c r="AT265" i="3" s="1"/>
  <c r="R257" i="3"/>
  <c r="AT257" i="3" s="1"/>
  <c r="R48" i="3"/>
  <c r="AT48" i="3" s="1"/>
  <c r="R123" i="3"/>
  <c r="AT123" i="3" s="1"/>
  <c r="R301" i="3"/>
  <c r="AT301" i="3" s="1"/>
  <c r="R175" i="3"/>
  <c r="AT175" i="3" s="1"/>
  <c r="R167" i="3"/>
  <c r="AT167" i="3" s="1"/>
  <c r="R283" i="3"/>
  <c r="AT283" i="3" s="1"/>
  <c r="R264" i="3"/>
  <c r="AT264" i="3" s="1"/>
  <c r="R46" i="3"/>
  <c r="AT46" i="3" s="1"/>
  <c r="R288" i="3"/>
  <c r="AT288" i="3" s="1"/>
  <c r="R101" i="3"/>
  <c r="AT101" i="3" s="1"/>
  <c r="R312" i="3"/>
  <c r="AT312" i="3" s="1"/>
  <c r="R253" i="3"/>
  <c r="AT253" i="3" s="1"/>
  <c r="R295" i="3"/>
  <c r="AT295" i="3" s="1"/>
  <c r="R132" i="3"/>
  <c r="AT132" i="3" s="1"/>
  <c r="R124" i="3"/>
  <c r="AT124" i="3" s="1"/>
  <c r="R50" i="3"/>
  <c r="AT50" i="3" s="1"/>
  <c r="R88" i="3"/>
  <c r="AT88" i="3" s="1"/>
  <c r="R45" i="3"/>
  <c r="AT45" i="3" s="1"/>
  <c r="R202" i="3"/>
  <c r="AT202" i="3" s="1"/>
  <c r="R131" i="3"/>
  <c r="AT131" i="3" s="1"/>
  <c r="R233" i="3"/>
  <c r="AT233" i="3" s="1"/>
  <c r="R223" i="3"/>
  <c r="AT223" i="3" s="1"/>
  <c r="R335" i="3"/>
  <c r="AT335" i="3" s="1"/>
  <c r="R39" i="3"/>
  <c r="AT39" i="3" s="1"/>
  <c r="R259" i="3"/>
  <c r="AT259" i="3" s="1"/>
  <c r="R105" i="3"/>
  <c r="AT105" i="3" s="1"/>
  <c r="R189" i="3"/>
  <c r="AT189" i="3" s="1"/>
  <c r="R334" i="3"/>
  <c r="AT334" i="3" s="1"/>
  <c r="R121" i="3"/>
  <c r="AT121" i="3" s="1"/>
  <c r="R298" i="3"/>
  <c r="AT298" i="3" s="1"/>
  <c r="R112" i="3"/>
  <c r="AT112" i="3" s="1"/>
  <c r="R117" i="3"/>
  <c r="AT117" i="3" s="1"/>
  <c r="R270" i="3"/>
  <c r="AT270" i="3" s="1"/>
  <c r="R170" i="3"/>
  <c r="AT170" i="3" s="1"/>
  <c r="R143" i="3"/>
  <c r="AT143" i="3" s="1"/>
  <c r="R141" i="3"/>
  <c r="AT141" i="3" s="1"/>
  <c r="R284" i="3"/>
  <c r="AT284" i="3" s="1"/>
  <c r="R275" i="3"/>
  <c r="AT275" i="3" s="1"/>
  <c r="R263" i="3"/>
  <c r="AT263" i="3" s="1"/>
  <c r="R433" i="3"/>
  <c r="AT433" i="3" s="1"/>
  <c r="R266" i="3"/>
  <c r="AT266" i="3" s="1"/>
  <c r="R97" i="3"/>
  <c r="AT97" i="3" s="1"/>
  <c r="R150" i="3"/>
  <c r="AT150" i="3" s="1"/>
  <c r="R230" i="3"/>
  <c r="AT230" i="3" s="1"/>
  <c r="R35" i="3"/>
  <c r="AT35" i="3" s="1"/>
  <c r="R98" i="3"/>
  <c r="AT98" i="3" s="1"/>
  <c r="R276" i="3"/>
  <c r="AT276" i="3" s="1"/>
  <c r="R406" i="3"/>
  <c r="AT406" i="3" s="1"/>
  <c r="R360" i="3"/>
  <c r="AT360" i="3" s="1"/>
  <c r="R310" i="3"/>
  <c r="AT310" i="3" s="1"/>
  <c r="R413" i="3"/>
  <c r="AT413" i="3" s="1"/>
  <c r="R82" i="3"/>
  <c r="AT82" i="3" s="1"/>
  <c r="R23" i="3"/>
  <c r="AT23" i="3" s="1"/>
  <c r="R370" i="3"/>
  <c r="AT370" i="3" s="1"/>
  <c r="R120" i="3"/>
  <c r="AT120" i="3" s="1"/>
  <c r="R52" i="3"/>
  <c r="AT52" i="3" s="1"/>
  <c r="R320" i="3"/>
  <c r="AT320" i="3" s="1"/>
  <c r="R348" i="3"/>
  <c r="AT348" i="3" s="1"/>
  <c r="R421" i="3"/>
  <c r="AT421" i="3" s="1"/>
  <c r="R188" i="3"/>
  <c r="AT188" i="3" s="1"/>
  <c r="R27" i="3"/>
  <c r="AT27" i="3" s="1"/>
  <c r="R254" i="3"/>
  <c r="AT254" i="3" s="1"/>
  <c r="R196" i="3"/>
  <c r="AT196" i="3" s="1"/>
  <c r="R18" i="3"/>
  <c r="AT18" i="3" s="1"/>
  <c r="R293" i="3"/>
  <c r="AT293" i="3" s="1"/>
  <c r="R347" i="3"/>
  <c r="AT347" i="3" s="1"/>
  <c r="R217" i="3"/>
  <c r="AT217" i="3" s="1"/>
  <c r="R147" i="3"/>
  <c r="AT147" i="3" s="1"/>
  <c r="R313" i="3"/>
  <c r="AT313" i="3" s="1"/>
  <c r="R404" i="3"/>
  <c r="AT404" i="3" s="1"/>
  <c r="R400" i="3"/>
  <c r="AT400" i="3" s="1"/>
  <c r="R198" i="3"/>
  <c r="AT198" i="3" s="1"/>
  <c r="R93" i="3"/>
  <c r="AT93" i="3" s="1"/>
  <c r="R102" i="3"/>
  <c r="AT102" i="3" s="1"/>
  <c r="R29" i="3"/>
  <c r="AT29" i="3" s="1"/>
  <c r="R318" i="3"/>
  <c r="AT318" i="3" s="1"/>
  <c r="R423" i="3"/>
  <c r="AT423" i="3" s="1"/>
  <c r="R286" i="3"/>
  <c r="AT286" i="3" s="1"/>
  <c r="R431" i="3"/>
  <c r="AT431" i="3" s="1"/>
  <c r="R145" i="3"/>
  <c r="AT145" i="3" s="1"/>
  <c r="R366" i="3"/>
  <c r="AT366" i="3" s="1"/>
  <c r="R345" i="3"/>
  <c r="AT345" i="3" s="1"/>
  <c r="R384" i="3"/>
  <c r="AT384" i="3" s="1"/>
  <c r="R5" i="3"/>
  <c r="R162" i="3"/>
  <c r="AT162" i="3" s="1"/>
  <c r="R13" i="3"/>
  <c r="AT13" i="3" s="1"/>
  <c r="R146" i="3"/>
  <c r="AT146" i="3" s="1"/>
  <c r="R164" i="3"/>
  <c r="AT164" i="3" s="1"/>
  <c r="R402" i="3"/>
  <c r="AT402" i="3" s="1"/>
  <c r="R8" i="3"/>
  <c r="AT8" i="3" s="1"/>
  <c r="R388" i="3"/>
  <c r="AT388" i="3" s="1"/>
  <c r="R58" i="3"/>
  <c r="AT58" i="3" s="1"/>
  <c r="R71" i="3"/>
  <c r="AT71" i="3" s="1"/>
  <c r="R368" i="3"/>
  <c r="AT368" i="3" s="1"/>
  <c r="R414" i="3"/>
  <c r="AT414" i="3" s="1"/>
  <c r="R412" i="3"/>
  <c r="AT412" i="3" s="1"/>
  <c r="R9" i="3"/>
  <c r="AT9" i="3" s="1"/>
  <c r="R6" i="3"/>
  <c r="AT6" i="3" s="1"/>
  <c r="R213" i="3"/>
  <c r="AT213" i="3" s="1"/>
  <c r="R159" i="3"/>
  <c r="AT159" i="3" s="1"/>
  <c r="R84" i="3"/>
  <c r="AT84" i="3" s="1"/>
  <c r="R215" i="3"/>
  <c r="AT215" i="3" s="1"/>
  <c r="R19" i="3"/>
  <c r="AT19" i="3" s="1"/>
  <c r="R429" i="3"/>
  <c r="AT429" i="3" s="1"/>
  <c r="R168" i="3"/>
  <c r="AT168" i="3" s="1"/>
  <c r="R410" i="3"/>
  <c r="AT410" i="3" s="1"/>
  <c r="R386" i="3"/>
  <c r="AT386" i="3" s="1"/>
  <c r="R38" i="3"/>
  <c r="AT38" i="3" s="1"/>
  <c r="R130" i="3"/>
  <c r="AT130" i="3" s="1"/>
  <c r="R356" i="3"/>
  <c r="AT356" i="3" s="1"/>
  <c r="R36" i="3"/>
  <c r="AT36" i="3" s="1"/>
  <c r="R332" i="3"/>
  <c r="AT332" i="3" s="1"/>
  <c r="R28" i="3"/>
  <c r="AT28" i="3" s="1"/>
  <c r="R338" i="3"/>
  <c r="AT338" i="3" s="1"/>
  <c r="R12" i="3"/>
  <c r="AT12" i="3" s="1"/>
  <c r="R408" i="3"/>
  <c r="AT408" i="3" s="1"/>
  <c r="R224" i="3"/>
  <c r="AT224" i="3" s="1"/>
  <c r="R135" i="3"/>
  <c r="AT135" i="3" s="1"/>
  <c r="R173" i="3"/>
  <c r="AT173" i="3" s="1"/>
  <c r="R392" i="3"/>
  <c r="AT392" i="3" s="1"/>
  <c r="R237" i="3"/>
  <c r="AT237" i="3" s="1"/>
  <c r="R63" i="3"/>
  <c r="AT63" i="3" s="1"/>
  <c r="R67" i="3"/>
  <c r="AT67" i="3" s="1"/>
  <c r="R11" i="3"/>
  <c r="AT11" i="3" s="1"/>
  <c r="R358" i="3"/>
  <c r="AT358" i="3" s="1"/>
  <c r="R157" i="3"/>
  <c r="AT157" i="3" s="1"/>
  <c r="R322" i="3"/>
  <c r="AT322" i="3" s="1"/>
  <c r="R416" i="3"/>
  <c r="AT416" i="3" s="1"/>
  <c r="R427" i="3"/>
  <c r="AT427" i="3" s="1"/>
  <c r="R362" i="3"/>
  <c r="AT362" i="3" s="1"/>
  <c r="R208" i="3"/>
  <c r="AT208" i="3" s="1"/>
  <c r="R250" i="3"/>
  <c r="AT250" i="3" s="1"/>
  <c r="R14" i="3"/>
  <c r="AT14" i="3" s="1"/>
  <c r="R122" i="3"/>
  <c r="AT122" i="3" s="1"/>
  <c r="R21" i="3"/>
  <c r="AT21" i="3" s="1"/>
  <c r="R471" i="3"/>
  <c r="AT471" i="3" s="1"/>
  <c r="R463" i="3"/>
  <c r="AT463" i="3" s="1"/>
  <c r="R447" i="3"/>
  <c r="AT447" i="3" s="1"/>
  <c r="R439" i="3"/>
  <c r="AT439" i="3" s="1"/>
  <c r="R469" i="3"/>
  <c r="AT469" i="3" s="1"/>
  <c r="R462" i="3"/>
  <c r="AT462" i="3" s="1"/>
  <c r="R446" i="3"/>
  <c r="AT446" i="3" s="1"/>
  <c r="R438" i="3"/>
  <c r="AT438" i="3" s="1"/>
  <c r="R473" i="3"/>
  <c r="AT473" i="3" s="1"/>
  <c r="R457" i="3"/>
  <c r="AT457" i="3" s="1"/>
  <c r="R449" i="3"/>
  <c r="AT449" i="3" s="1"/>
  <c r="R441" i="3"/>
  <c r="AT441" i="3" s="1"/>
  <c r="R468" i="3"/>
  <c r="AT468" i="3" s="1"/>
  <c r="R154" i="3"/>
  <c r="AT154" i="3" s="1"/>
  <c r="R262" i="3"/>
  <c r="AT262" i="3" s="1"/>
  <c r="R49" i="3"/>
  <c r="AT49" i="3" s="1"/>
  <c r="R171" i="3"/>
  <c r="AT171" i="3" s="1"/>
  <c r="R359" i="3"/>
  <c r="AT359" i="3" s="1"/>
  <c r="R331" i="3"/>
  <c r="AT331" i="3" s="1"/>
  <c r="R341" i="3"/>
  <c r="AT341" i="3" s="1"/>
  <c r="R397" i="3"/>
  <c r="AT397" i="3" s="1"/>
  <c r="R225" i="3"/>
  <c r="AT225" i="3" s="1"/>
  <c r="R314" i="3"/>
  <c r="AT314" i="3" s="1"/>
  <c r="R174" i="3"/>
  <c r="AT174" i="3" s="1"/>
  <c r="R207" i="3"/>
  <c r="AT207" i="3" s="1"/>
  <c r="R245" i="3"/>
  <c r="AT245" i="3" s="1"/>
  <c r="R182" i="3"/>
  <c r="AT182" i="3" s="1"/>
  <c r="R144" i="3"/>
  <c r="AT144" i="3" s="1"/>
  <c r="R111" i="3"/>
  <c r="AT111" i="3" s="1"/>
  <c r="R361" i="3"/>
  <c r="AT361" i="3" s="1"/>
  <c r="R89" i="3"/>
  <c r="AT89" i="3" s="1"/>
  <c r="R216" i="3"/>
  <c r="AT216" i="3" s="1"/>
  <c r="R94" i="3"/>
  <c r="AT94" i="3" s="1"/>
  <c r="R195" i="3"/>
  <c r="AT195" i="3" s="1"/>
  <c r="R184" i="3"/>
  <c r="AT184" i="3" s="1"/>
  <c r="R241" i="3"/>
  <c r="AT241" i="3" s="1"/>
  <c r="R325" i="3"/>
  <c r="AT325" i="3" s="1"/>
  <c r="R142" i="3"/>
  <c r="AT142" i="3" s="1"/>
  <c r="R51" i="3"/>
  <c r="AT51" i="3" s="1"/>
  <c r="R134" i="3"/>
  <c r="AT134" i="3" s="1"/>
  <c r="R110" i="3"/>
  <c r="AT110" i="3" s="1"/>
  <c r="R104" i="3"/>
  <c r="AT104" i="3" s="1"/>
  <c r="R109" i="3"/>
  <c r="AT109" i="3" s="1"/>
  <c r="R118" i="3"/>
  <c r="AT118" i="3" s="1"/>
  <c r="R127" i="3"/>
  <c r="AT127" i="3" s="1"/>
  <c r="R158" i="3"/>
  <c r="AT158" i="3" s="1"/>
  <c r="R181" i="3"/>
  <c r="AT181" i="3" s="1"/>
  <c r="R206" i="3"/>
  <c r="AT206" i="3" s="1"/>
  <c r="R40" i="3"/>
  <c r="AT40" i="3" s="1"/>
  <c r="R100" i="3"/>
  <c r="AT100" i="3" s="1"/>
  <c r="R81" i="3"/>
  <c r="AT81" i="3" s="1"/>
  <c r="R103" i="3"/>
  <c r="AT103" i="3" s="1"/>
  <c r="R116" i="3"/>
  <c r="AT116" i="3" s="1"/>
  <c r="R108" i="3"/>
  <c r="AT108" i="3" s="1"/>
  <c r="R172" i="3"/>
  <c r="AT172" i="3" s="1"/>
  <c r="R247" i="3"/>
  <c r="AT247" i="3" s="1"/>
  <c r="R149" i="3"/>
  <c r="AT149" i="3" s="1"/>
  <c r="R73" i="3"/>
  <c r="AT73" i="3" s="1"/>
  <c r="R42" i="3"/>
  <c r="AT42" i="3" s="1"/>
  <c r="R114" i="3"/>
  <c r="AT114" i="3" s="1"/>
  <c r="R152" i="3"/>
  <c r="AT152" i="3" s="1"/>
  <c r="R252" i="3"/>
  <c r="AT252" i="3" s="1"/>
  <c r="R269" i="3"/>
  <c r="AT269" i="3" s="1"/>
  <c r="R294" i="3"/>
  <c r="AT294" i="3" s="1"/>
  <c r="R299" i="3"/>
  <c r="AT299" i="3" s="1"/>
  <c r="R77" i="3"/>
  <c r="AT77" i="3" s="1"/>
  <c r="R68" i="3"/>
  <c r="AT68" i="3" s="1"/>
  <c r="R227" i="3"/>
  <c r="AT227" i="3" s="1"/>
  <c r="R242" i="3"/>
  <c r="AT242" i="3" s="1"/>
  <c r="R258" i="3"/>
  <c r="AT258" i="3" s="1"/>
  <c r="R229" i="3"/>
  <c r="AT229" i="3" s="1"/>
  <c r="R287" i="3"/>
  <c r="AT287" i="3" s="1"/>
  <c r="R231" i="3"/>
  <c r="AT231" i="3" s="1"/>
  <c r="R234" i="3"/>
  <c r="AT234" i="3" s="1"/>
  <c r="R83" i="3"/>
  <c r="AT83" i="3" s="1"/>
  <c r="R66" i="3"/>
  <c r="AT66" i="3" s="1"/>
  <c r="R107" i="3"/>
  <c r="AT107" i="3" s="1"/>
  <c r="R119" i="3"/>
  <c r="AT119" i="3" s="1"/>
  <c r="R292" i="3"/>
  <c r="AT292" i="3" s="1"/>
  <c r="R126" i="3"/>
  <c r="AT126" i="3" s="1"/>
  <c r="R128" i="3"/>
  <c r="AT128" i="3" s="1"/>
  <c r="R194" i="3"/>
  <c r="AT194" i="3" s="1"/>
  <c r="R261" i="3"/>
  <c r="AT261" i="3" s="1"/>
  <c r="R244" i="3"/>
  <c r="AT244" i="3" s="1"/>
  <c r="R232" i="3"/>
  <c r="AT232" i="3" s="1"/>
  <c r="R222" i="3"/>
  <c r="AT222" i="3" s="1"/>
  <c r="R278" i="3"/>
  <c r="AT278" i="3" s="1"/>
  <c r="R85" i="3"/>
  <c r="AT85" i="3" s="1"/>
  <c r="R166" i="3"/>
  <c r="AT166" i="3" s="1"/>
  <c r="R133" i="3"/>
  <c r="AT133" i="3" s="1"/>
  <c r="R74" i="3"/>
  <c r="AT74" i="3" s="1"/>
  <c r="R136" i="3"/>
  <c r="AT136" i="3" s="1"/>
  <c r="R226" i="3"/>
  <c r="AT226" i="3" s="1"/>
  <c r="R99" i="3"/>
  <c r="AT99" i="3" s="1"/>
  <c r="R378" i="3"/>
  <c r="AT378" i="3" s="1"/>
  <c r="R390" i="3"/>
  <c r="AT390" i="3" s="1"/>
  <c r="R22" i="3"/>
  <c r="AT22" i="3" s="1"/>
  <c r="R328" i="3"/>
  <c r="AT328" i="3" s="1"/>
  <c r="R422" i="3"/>
  <c r="AT422" i="3" s="1"/>
  <c r="R277" i="3"/>
  <c r="AT277" i="3" s="1"/>
  <c r="R426" i="3"/>
  <c r="AT426" i="3" s="1"/>
  <c r="R204" i="3"/>
  <c r="AT204" i="3" s="1"/>
  <c r="R418" i="3"/>
  <c r="AT418" i="3" s="1"/>
  <c r="R411" i="3"/>
  <c r="AT411" i="3" s="1"/>
  <c r="R106" i="3"/>
  <c r="AT106" i="3" s="1"/>
  <c r="R303" i="3"/>
  <c r="AT303" i="3" s="1"/>
  <c r="R113" i="3"/>
  <c r="AT113" i="3" s="1"/>
  <c r="R428" i="3"/>
  <c r="AT428" i="3" s="1"/>
  <c r="R16" i="3"/>
  <c r="AT16" i="3" s="1"/>
  <c r="R417" i="3"/>
  <c r="AT417" i="3" s="1"/>
  <c r="R324" i="3"/>
  <c r="AT324" i="3" s="1"/>
  <c r="R79" i="3"/>
  <c r="AT79" i="3" s="1"/>
  <c r="R95" i="3"/>
  <c r="AT95" i="3" s="1"/>
  <c r="R185" i="3"/>
  <c r="AT185" i="3" s="1"/>
  <c r="R239" i="3"/>
  <c r="AT239" i="3" s="1"/>
  <c r="R315" i="3"/>
  <c r="AT315" i="3" s="1"/>
  <c r="R340" i="3"/>
  <c r="AT340" i="3" s="1"/>
  <c r="R419" i="3"/>
  <c r="AT419" i="3" s="1"/>
  <c r="R380" i="3"/>
  <c r="AT380" i="3" s="1"/>
  <c r="R272" i="3"/>
  <c r="AT272" i="3" s="1"/>
  <c r="R43" i="3"/>
  <c r="AT43" i="3" s="1"/>
  <c r="R211" i="3"/>
  <c r="AT211" i="3" s="1"/>
  <c r="R7" i="3"/>
  <c r="AT7" i="3" s="1"/>
  <c r="R153" i="3"/>
  <c r="AT153" i="3" s="1"/>
  <c r="R326" i="3"/>
  <c r="AT326" i="3" s="1"/>
  <c r="R330" i="3"/>
  <c r="AT330" i="3" s="1"/>
  <c r="R352" i="3"/>
  <c r="AT352" i="3" s="1"/>
  <c r="R24" i="3"/>
  <c r="AT24" i="3" s="1"/>
  <c r="R289" i="3"/>
  <c r="AT289" i="3" s="1"/>
  <c r="R376" i="3"/>
  <c r="AT376" i="3" s="1"/>
  <c r="R25" i="3"/>
  <c r="AT25" i="3" s="1"/>
  <c r="R87" i="3"/>
  <c r="AT87" i="3" s="1"/>
  <c r="R336" i="3"/>
  <c r="AT336" i="3" s="1"/>
  <c r="R92" i="3"/>
  <c r="AT92" i="3" s="1"/>
  <c r="R31" i="3"/>
  <c r="AT31" i="3" s="1"/>
  <c r="R374" i="3"/>
  <c r="AT374" i="3" s="1"/>
  <c r="R17" i="3"/>
  <c r="AT17" i="3" s="1"/>
  <c r="R15" i="3"/>
  <c r="AT15" i="3" s="1"/>
  <c r="R350" i="3"/>
  <c r="AT350" i="3" s="1"/>
  <c r="R342" i="3"/>
  <c r="AT342" i="3" s="1"/>
  <c r="R183" i="3"/>
  <c r="AT183" i="3" s="1"/>
  <c r="R297" i="3"/>
  <c r="AT297" i="3" s="1"/>
  <c r="R221" i="3"/>
  <c r="AT221" i="3" s="1"/>
  <c r="R96" i="3"/>
  <c r="AT96" i="3" s="1"/>
  <c r="R396" i="3"/>
  <c r="AT396" i="3" s="1"/>
  <c r="R20" i="3"/>
  <c r="AT20" i="3" s="1"/>
  <c r="R415" i="3"/>
  <c r="AT415" i="3" s="1"/>
  <c r="R306" i="3"/>
  <c r="AT306" i="3" s="1"/>
  <c r="R56" i="3"/>
  <c r="AT56" i="3" s="1"/>
  <c r="R280" i="3"/>
  <c r="AT280" i="3" s="1"/>
  <c r="R398" i="3"/>
  <c r="AT398" i="3" s="1"/>
  <c r="R343" i="3"/>
  <c r="AT343" i="3" s="1"/>
  <c r="R364" i="3"/>
  <c r="AT364" i="3" s="1"/>
  <c r="R54" i="3"/>
  <c r="AT54" i="3" s="1"/>
  <c r="R33" i="3"/>
  <c r="AT33" i="3" s="1"/>
  <c r="R394" i="3"/>
  <c r="AT394" i="3" s="1"/>
  <c r="R424" i="3"/>
  <c r="AT424" i="3" s="1"/>
  <c r="R409" i="3"/>
  <c r="AT409" i="3" s="1"/>
  <c r="R179" i="3"/>
  <c r="AT179" i="3" s="1"/>
  <c r="R200" i="3"/>
  <c r="AT200" i="3" s="1"/>
  <c r="R90" i="3"/>
  <c r="AT90" i="3" s="1"/>
  <c r="R425" i="3"/>
  <c r="AT425" i="3" s="1"/>
  <c r="R420" i="3"/>
  <c r="AT420" i="3" s="1"/>
  <c r="R434" i="3"/>
  <c r="AT434" i="3" s="1"/>
  <c r="R382" i="3"/>
  <c r="AT382" i="3" s="1"/>
  <c r="R76" i="3"/>
  <c r="AT76" i="3" s="1"/>
  <c r="R372" i="3"/>
  <c r="AT372" i="3" s="1"/>
  <c r="R177" i="3"/>
  <c r="AT177" i="3" s="1"/>
  <c r="R86" i="3"/>
  <c r="AT86" i="3" s="1"/>
  <c r="R155" i="3"/>
  <c r="AT155" i="3" s="1"/>
  <c r="R26" i="3"/>
  <c r="AT26" i="3" s="1"/>
  <c r="R248" i="3"/>
  <c r="AT248" i="3" s="1"/>
  <c r="R191" i="3"/>
  <c r="AT191" i="3" s="1"/>
  <c r="R256" i="3"/>
  <c r="AT256" i="3" s="1"/>
  <c r="R10" i="3"/>
  <c r="AT10" i="3" s="1"/>
  <c r="R354" i="3"/>
  <c r="AT354" i="3" s="1"/>
  <c r="R467" i="3"/>
  <c r="AT467" i="3" s="1"/>
  <c r="R459" i="3"/>
  <c r="AT459" i="3" s="1"/>
  <c r="R451" i="3"/>
  <c r="AT451" i="3" s="1"/>
  <c r="R443" i="3"/>
  <c r="AT443" i="3" s="1"/>
  <c r="R466" i="3"/>
  <c r="AT466" i="3" s="1"/>
  <c r="R458" i="3"/>
  <c r="AT458" i="3" s="1"/>
  <c r="R450" i="3"/>
  <c r="AT450" i="3" s="1"/>
  <c r="R442" i="3"/>
  <c r="AT442" i="3" s="1"/>
  <c r="R461" i="3"/>
  <c r="AT461" i="3" s="1"/>
  <c r="R453" i="3"/>
  <c r="AT453" i="3" s="1"/>
  <c r="R445" i="3"/>
  <c r="AT445" i="3" s="1"/>
  <c r="R437" i="3"/>
  <c r="AT437" i="3" s="1"/>
  <c r="R470" i="3"/>
  <c r="AT470" i="3" s="1"/>
  <c r="R460" i="3"/>
  <c r="AT460" i="3" s="1"/>
  <c r="R455" i="3"/>
  <c r="AT455" i="3" s="1"/>
  <c r="R465" i="3"/>
  <c r="AT465" i="3" s="1"/>
  <c r="R435" i="3"/>
  <c r="AT435" i="3" s="1"/>
  <c r="P300" i="1"/>
  <c r="P300" i="3" s="1"/>
  <c r="P308" i="1"/>
  <c r="P308" i="3" s="1"/>
  <c r="O300" i="1"/>
  <c r="O300" i="3" s="1"/>
  <c r="O308" i="1"/>
  <c r="O308" i="3" s="1"/>
  <c r="Q300" i="1"/>
  <c r="Q300" i="3" s="1"/>
  <c r="Q308" i="1"/>
  <c r="Q308" i="3" s="1"/>
  <c r="N300" i="1"/>
  <c r="N300" i="3" s="1"/>
  <c r="N308" i="1"/>
  <c r="N308" i="3" s="1"/>
  <c r="R308" i="3" s="1"/>
  <c r="AT308" i="3" s="1"/>
  <c r="R468" i="1"/>
  <c r="R452" i="1"/>
  <c r="R464" i="1"/>
  <c r="R448" i="1"/>
  <c r="R435" i="1"/>
  <c r="R436" i="1"/>
  <c r="R471" i="1"/>
  <c r="R463" i="1"/>
  <c r="R455" i="1"/>
  <c r="R447" i="1"/>
  <c r="R439" i="1"/>
  <c r="R472" i="1"/>
  <c r="R456" i="1"/>
  <c r="R440" i="1"/>
  <c r="R467" i="1"/>
  <c r="R459" i="1"/>
  <c r="R451" i="1"/>
  <c r="R443" i="1"/>
  <c r="R460" i="1"/>
  <c r="R444" i="1"/>
  <c r="R473" i="1"/>
  <c r="R465" i="1"/>
  <c r="R457" i="1"/>
  <c r="R449" i="1"/>
  <c r="R441" i="1"/>
  <c r="R469" i="1"/>
  <c r="R461" i="1"/>
  <c r="R453" i="1"/>
  <c r="R445" i="1"/>
  <c r="R437" i="1"/>
  <c r="R470" i="1"/>
  <c r="R462" i="1"/>
  <c r="R454" i="1"/>
  <c r="R446" i="1"/>
  <c r="R438" i="1"/>
  <c r="R466" i="1"/>
  <c r="R458" i="1"/>
  <c r="R450" i="1"/>
  <c r="R442" i="1"/>
  <c r="R203" i="1"/>
  <c r="R122" i="1"/>
  <c r="R406" i="1"/>
  <c r="R360" i="1"/>
  <c r="R310" i="1"/>
  <c r="R158" i="1"/>
  <c r="R413" i="1"/>
  <c r="R82" i="1"/>
  <c r="R23" i="1"/>
  <c r="R170" i="1"/>
  <c r="R370" i="1"/>
  <c r="R156" i="1"/>
  <c r="R320" i="1"/>
  <c r="R45" i="1"/>
  <c r="R44" i="1"/>
  <c r="R257" i="1"/>
  <c r="R275" i="1"/>
  <c r="R277" i="1"/>
  <c r="R363" i="1"/>
  <c r="R426" i="1"/>
  <c r="R192" i="1"/>
  <c r="R204" i="1"/>
  <c r="R430" i="1"/>
  <c r="R235" i="1"/>
  <c r="R254" i="1"/>
  <c r="R175" i="1"/>
  <c r="R196" i="1"/>
  <c r="R367" i="1"/>
  <c r="R18" i="1"/>
  <c r="R293" i="1"/>
  <c r="R65" i="1"/>
  <c r="R347" i="1"/>
  <c r="R217" i="1"/>
  <c r="R123" i="1"/>
  <c r="R147" i="1"/>
  <c r="R313" i="1"/>
  <c r="R78" i="1"/>
  <c r="R404" i="1"/>
  <c r="R400" i="1"/>
  <c r="R242" i="1"/>
  <c r="R377" i="1"/>
  <c r="R142" i="1"/>
  <c r="R163" i="1"/>
  <c r="R198" i="1"/>
  <c r="R128" i="1"/>
  <c r="R93" i="1"/>
  <c r="R246" i="1"/>
  <c r="R102" i="1"/>
  <c r="R227" i="1"/>
  <c r="R100" i="1"/>
  <c r="R294" i="1"/>
  <c r="R29" i="1"/>
  <c r="R85" i="1"/>
  <c r="R318" i="1"/>
  <c r="R288" i="1"/>
  <c r="R148" i="1"/>
  <c r="R214" i="1"/>
  <c r="R340" i="1"/>
  <c r="R134" i="1"/>
  <c r="R419" i="1"/>
  <c r="R380" i="1"/>
  <c r="R272" i="1"/>
  <c r="R43" i="1"/>
  <c r="R211" i="1"/>
  <c r="R7" i="1"/>
  <c r="R103" i="1"/>
  <c r="R153" i="1"/>
  <c r="R55" i="1"/>
  <c r="R48" i="1"/>
  <c r="R104" i="1"/>
  <c r="R72" i="1"/>
  <c r="R140" i="1"/>
  <c r="R327" i="1"/>
  <c r="R81" i="1"/>
  <c r="R330" i="1"/>
  <c r="R264" i="1"/>
  <c r="R244" i="1"/>
  <c r="R13" i="1"/>
  <c r="R283" i="1"/>
  <c r="R107" i="1"/>
  <c r="R146" i="1"/>
  <c r="R164" i="1"/>
  <c r="R402" i="1"/>
  <c r="R403" i="1"/>
  <c r="R25" i="1"/>
  <c r="R273" i="1"/>
  <c r="R8" i="1"/>
  <c r="R189" i="1"/>
  <c r="R388" i="1"/>
  <c r="R40" i="1"/>
  <c r="R58" i="1"/>
  <c r="R71" i="1"/>
  <c r="R57" i="1"/>
  <c r="R368" i="1"/>
  <c r="R433" i="1"/>
  <c r="R97" i="1"/>
  <c r="R131" i="1"/>
  <c r="R414" i="1"/>
  <c r="R176" i="1"/>
  <c r="R305" i="1"/>
  <c r="R412" i="1"/>
  <c r="R35" i="1"/>
  <c r="R222" i="1"/>
  <c r="R68" i="1"/>
  <c r="R9" i="1"/>
  <c r="R6" i="1"/>
  <c r="R121" i="1"/>
  <c r="R42" i="1"/>
  <c r="R341" i="1"/>
  <c r="R213" i="1"/>
  <c r="R317" i="1"/>
  <c r="R137" i="1"/>
  <c r="R125" i="1"/>
  <c r="R132" i="1"/>
  <c r="R159" i="1"/>
  <c r="R238" i="1"/>
  <c r="R84" i="1"/>
  <c r="R215" i="1"/>
  <c r="R91" i="1"/>
  <c r="R98" i="1"/>
  <c r="R314" i="1"/>
  <c r="R333" i="1"/>
  <c r="R32" i="1"/>
  <c r="R292" i="1"/>
  <c r="R383" i="1"/>
  <c r="R19" i="1"/>
  <c r="R111" i="1"/>
  <c r="R298" i="1"/>
  <c r="R136" i="1"/>
  <c r="R276" i="1"/>
  <c r="R429" i="1"/>
  <c r="R168" i="1"/>
  <c r="R301" i="1"/>
  <c r="R346" i="1"/>
  <c r="R410" i="1"/>
  <c r="R70" i="1"/>
  <c r="R386" i="1"/>
  <c r="R401" i="1"/>
  <c r="R38" i="1"/>
  <c r="R130" i="1"/>
  <c r="R236" i="1"/>
  <c r="R151" i="1"/>
  <c r="R398" i="1"/>
  <c r="R343" i="1"/>
  <c r="R319" i="1"/>
  <c r="R321" i="1"/>
  <c r="R274" i="1"/>
  <c r="R77" i="1"/>
  <c r="R332" i="1"/>
  <c r="R28" i="1"/>
  <c r="R53" i="1"/>
  <c r="R405" i="1"/>
  <c r="R338" i="1"/>
  <c r="R62" i="1"/>
  <c r="R295" i="1"/>
  <c r="R69" i="1"/>
  <c r="R391" i="1"/>
  <c r="R187" i="1"/>
  <c r="R218" i="1"/>
  <c r="R262" i="1"/>
  <c r="R149" i="1"/>
  <c r="R316" i="1"/>
  <c r="R397" i="1"/>
  <c r="R126" i="1"/>
  <c r="R50" i="1"/>
  <c r="R359" i="1"/>
  <c r="R207" i="1"/>
  <c r="R60" i="1"/>
  <c r="R392" i="1"/>
  <c r="R237" i="1"/>
  <c r="R349" i="1"/>
  <c r="R63" i="1"/>
  <c r="R271" i="1"/>
  <c r="R150" i="1"/>
  <c r="R66" i="1"/>
  <c r="R240" i="1"/>
  <c r="R67" i="1"/>
  <c r="R11" i="1"/>
  <c r="R358" i="1"/>
  <c r="R233" i="1"/>
  <c r="R167" i="1"/>
  <c r="R194" i="1"/>
  <c r="R258" i="1"/>
  <c r="R229" i="1"/>
  <c r="R157" i="1"/>
  <c r="R210" i="1"/>
  <c r="R186" i="1"/>
  <c r="R322" i="1"/>
  <c r="R143" i="1"/>
  <c r="R88" i="1"/>
  <c r="R416" i="1"/>
  <c r="R309" i="1"/>
  <c r="R427" i="1"/>
  <c r="R362" i="1"/>
  <c r="R208" i="1"/>
  <c r="R206" i="1"/>
  <c r="R86" i="1"/>
  <c r="R155" i="1"/>
  <c r="R282" i="1"/>
  <c r="R26" i="1"/>
  <c r="R202" i="1"/>
  <c r="R248" i="1"/>
  <c r="R399" i="1"/>
  <c r="R261" i="1"/>
  <c r="R191" i="1"/>
  <c r="R256" i="1"/>
  <c r="R37" i="1"/>
  <c r="R161" i="1"/>
  <c r="R152" i="1"/>
  <c r="R253" i="1"/>
  <c r="R10" i="1"/>
  <c r="R119" i="1"/>
  <c r="R389" i="1"/>
  <c r="R378" i="1"/>
  <c r="R94" i="1"/>
  <c r="R390" i="1"/>
  <c r="R231" i="1"/>
  <c r="R201" i="1"/>
  <c r="R22" i="1"/>
  <c r="R353" i="1"/>
  <c r="R133" i="1"/>
  <c r="R328" i="1"/>
  <c r="R422" i="1"/>
  <c r="R120" i="1"/>
  <c r="R52" i="1"/>
  <c r="R129" i="1"/>
  <c r="R61" i="1"/>
  <c r="R226" i="1"/>
  <c r="R348" i="1"/>
  <c r="R421" i="1"/>
  <c r="R357" i="1"/>
  <c r="R188" i="1"/>
  <c r="R27" i="1"/>
  <c r="R251" i="1"/>
  <c r="R230" i="1"/>
  <c r="R259" i="1"/>
  <c r="R418" i="1"/>
  <c r="R195" i="1"/>
  <c r="R411" i="1"/>
  <c r="R109" i="1"/>
  <c r="R106" i="1"/>
  <c r="R270" i="1"/>
  <c r="R39" i="1"/>
  <c r="R216" i="1"/>
  <c r="R303" i="1"/>
  <c r="R113" i="1"/>
  <c r="R344" i="1"/>
  <c r="R361" i="1"/>
  <c r="R428" i="1"/>
  <c r="R16" i="1"/>
  <c r="R311" i="1"/>
  <c r="R252" i="1"/>
  <c r="R180" i="1"/>
  <c r="R417" i="1"/>
  <c r="R34" i="1"/>
  <c r="R324" i="1"/>
  <c r="R79" i="1"/>
  <c r="R95" i="1"/>
  <c r="R114" i="1"/>
  <c r="R185" i="1"/>
  <c r="R243" i="1"/>
  <c r="R369" i="1"/>
  <c r="R299" i="1"/>
  <c r="R379" i="1"/>
  <c r="R239" i="1"/>
  <c r="R80" i="1"/>
  <c r="R247" i="1"/>
  <c r="R315" i="1"/>
  <c r="R423" i="1"/>
  <c r="R141" i="1"/>
  <c r="R286" i="1"/>
  <c r="R431" i="1"/>
  <c r="R145" i="1"/>
  <c r="R73" i="1"/>
  <c r="R266" i="1"/>
  <c r="R366" i="1"/>
  <c r="R184" i="1"/>
  <c r="R345" i="1"/>
  <c r="R384" i="1"/>
  <c r="R193" i="1"/>
  <c r="R326" i="1"/>
  <c r="R228" i="1"/>
  <c r="R5" i="1"/>
  <c r="R115" i="1"/>
  <c r="R75" i="1"/>
  <c r="R212" i="1"/>
  <c r="R47" i="1"/>
  <c r="R162" i="1"/>
  <c r="R116" i="1"/>
  <c r="R291" i="1"/>
  <c r="R352" i="1"/>
  <c r="R24" i="1"/>
  <c r="R289" i="1"/>
  <c r="R190" i="1"/>
  <c r="R337" i="1"/>
  <c r="R304" i="1"/>
  <c r="R376" i="1"/>
  <c r="R225" i="1"/>
  <c r="R110" i="1"/>
  <c r="R395" i="1"/>
  <c r="R375" i="1"/>
  <c r="R296" i="1"/>
  <c r="R166" i="1"/>
  <c r="R87" i="1"/>
  <c r="R265" i="1"/>
  <c r="R223" i="1"/>
  <c r="R336" i="1"/>
  <c r="R92" i="1"/>
  <c r="R31" i="1"/>
  <c r="R46" i="1"/>
  <c r="R374" i="1"/>
  <c r="R373" i="1"/>
  <c r="R245" i="1"/>
  <c r="R17" i="1"/>
  <c r="R335" i="1"/>
  <c r="R325" i="1"/>
  <c r="R181" i="1"/>
  <c r="R15" i="1"/>
  <c r="R287" i="1"/>
  <c r="R307" i="1"/>
  <c r="R260" i="1"/>
  <c r="R350" i="1"/>
  <c r="R342" i="1"/>
  <c r="R183" i="1"/>
  <c r="R297" i="1"/>
  <c r="R221" i="1"/>
  <c r="R174" i="1"/>
  <c r="R96" i="1"/>
  <c r="R108" i="1"/>
  <c r="R182" i="1"/>
  <c r="R396" i="1"/>
  <c r="R334" i="1"/>
  <c r="R105" i="1"/>
  <c r="R30" i="1"/>
  <c r="R220" i="1"/>
  <c r="R20" i="1"/>
  <c r="R365" i="1"/>
  <c r="R279" i="1"/>
  <c r="R64" i="1"/>
  <c r="R415" i="1"/>
  <c r="R306" i="1"/>
  <c r="R290" i="1"/>
  <c r="R278" i="1"/>
  <c r="R407" i="1"/>
  <c r="R302" i="1"/>
  <c r="R56" i="1"/>
  <c r="R280" i="1"/>
  <c r="R172" i="1"/>
  <c r="R59" i="1"/>
  <c r="R393" i="1"/>
  <c r="R339" i="1"/>
  <c r="R331" i="1"/>
  <c r="R281" i="1"/>
  <c r="R371" i="1"/>
  <c r="R249" i="1"/>
  <c r="R89" i="1"/>
  <c r="R356" i="1"/>
  <c r="R49" i="1"/>
  <c r="R285" i="1"/>
  <c r="R36" i="1"/>
  <c r="R41" i="1"/>
  <c r="R364" i="1"/>
  <c r="R99" i="1"/>
  <c r="R241" i="1"/>
  <c r="R124" i="1"/>
  <c r="R312" i="1"/>
  <c r="R74" i="1"/>
  <c r="R54" i="1"/>
  <c r="R33" i="1"/>
  <c r="R118" i="1"/>
  <c r="R394" i="1"/>
  <c r="R255" i="1"/>
  <c r="R138" i="1"/>
  <c r="R101" i="1"/>
  <c r="R197" i="1"/>
  <c r="R12" i="1"/>
  <c r="R144" i="1"/>
  <c r="R408" i="1"/>
  <c r="R224" i="1"/>
  <c r="R135" i="1"/>
  <c r="R387" i="1"/>
  <c r="R178" i="1"/>
  <c r="R173" i="1"/>
  <c r="R424" i="1"/>
  <c r="R409" i="1"/>
  <c r="R234" i="1"/>
  <c r="R179" i="1"/>
  <c r="R200" i="1"/>
  <c r="R90" i="1"/>
  <c r="R284" i="1"/>
  <c r="R425" i="1"/>
  <c r="R83" i="1"/>
  <c r="R263" i="1"/>
  <c r="R269" i="1"/>
  <c r="R165" i="1"/>
  <c r="R420" i="1"/>
  <c r="R434" i="1"/>
  <c r="R382" i="1"/>
  <c r="R323" i="1"/>
  <c r="R76" i="1"/>
  <c r="R372" i="1"/>
  <c r="R205" i="1"/>
  <c r="R385" i="1"/>
  <c r="R381" i="1"/>
  <c r="R351" i="1"/>
  <c r="R112" i="1"/>
  <c r="R432" i="1"/>
  <c r="R355" i="1"/>
  <c r="R177" i="1"/>
  <c r="R209" i="1"/>
  <c r="R21" i="1"/>
  <c r="R154" i="1"/>
  <c r="R127" i="1"/>
  <c r="R267" i="1"/>
  <c r="R219" i="1"/>
  <c r="R51" i="1"/>
  <c r="R199" i="1"/>
  <c r="R139" i="1"/>
  <c r="R250" i="1"/>
  <c r="R329" i="1"/>
  <c r="R14" i="1"/>
  <c r="R160" i="1"/>
  <c r="R232" i="1"/>
  <c r="R169" i="1"/>
  <c r="R117" i="1"/>
  <c r="R171" i="1"/>
  <c r="R268" i="1"/>
  <c r="R354" i="1"/>
  <c r="R300" i="3" l="1"/>
  <c r="AT300" i="3" s="1"/>
  <c r="AT5" i="1"/>
  <c r="AT5" i="3"/>
  <c r="AT434" i="1"/>
  <c r="AT91" i="1"/>
  <c r="AT114" i="1"/>
  <c r="AT171" i="1"/>
  <c r="AT329" i="1"/>
  <c r="AT268" i="1"/>
  <c r="AT117" i="1"/>
  <c r="AT232" i="1"/>
  <c r="AT14" i="1"/>
  <c r="AT250" i="1"/>
  <c r="AT199" i="1"/>
  <c r="AT219" i="1"/>
  <c r="AT127" i="1"/>
  <c r="AT21" i="1"/>
  <c r="AT177" i="1"/>
  <c r="AT432" i="1"/>
  <c r="AT351" i="1"/>
  <c r="AT385" i="1"/>
  <c r="AT372" i="1"/>
  <c r="AT323" i="1"/>
  <c r="AT165" i="1"/>
  <c r="AT263" i="1"/>
  <c r="AT425" i="1"/>
  <c r="AT90" i="1"/>
  <c r="AT179" i="1"/>
  <c r="AT409" i="1"/>
  <c r="AT173" i="1"/>
  <c r="AT387" i="1"/>
  <c r="AT224" i="1"/>
  <c r="AT144" i="1"/>
  <c r="AT197" i="1"/>
  <c r="AT255" i="1"/>
  <c r="AT118" i="1"/>
  <c r="AT54" i="1"/>
  <c r="AT312" i="1"/>
  <c r="AT241" i="1"/>
  <c r="AT364" i="1"/>
  <c r="AT36" i="1"/>
  <c r="AT49" i="1"/>
  <c r="AT89" i="1"/>
  <c r="AT371" i="1"/>
  <c r="AT331" i="1"/>
  <c r="AT393" i="1"/>
  <c r="AT172" i="1"/>
  <c r="AT56" i="1"/>
  <c r="AT407" i="1"/>
  <c r="AT290" i="1"/>
  <c r="AT415" i="1"/>
  <c r="AT279" i="1"/>
  <c r="AT20" i="1"/>
  <c r="AT30" i="1"/>
  <c r="AT334" i="1"/>
  <c r="AT182" i="1"/>
  <c r="AT96" i="1"/>
  <c r="AT221" i="1"/>
  <c r="AT183" i="1"/>
  <c r="AT350" i="1"/>
  <c r="AT307" i="1"/>
  <c r="AT15" i="1"/>
  <c r="AT325" i="1"/>
  <c r="AT17" i="1"/>
  <c r="AT373" i="1"/>
  <c r="AT46" i="1"/>
  <c r="AT92" i="1"/>
  <c r="AT223" i="1"/>
  <c r="AT87" i="1"/>
  <c r="AT296" i="1"/>
  <c r="AT395" i="1"/>
  <c r="AT225" i="1"/>
  <c r="AT304" i="1"/>
  <c r="AT190" i="1"/>
  <c r="AT24" i="1"/>
  <c r="AT291" i="1"/>
  <c r="AT162" i="1"/>
  <c r="AT212" i="1"/>
  <c r="AT115" i="1"/>
  <c r="AT228" i="1"/>
  <c r="AT193" i="1"/>
  <c r="AT345" i="1"/>
  <c r="AT366" i="1"/>
  <c r="AT73" i="1"/>
  <c r="AT431" i="1"/>
  <c r="AT141" i="1"/>
  <c r="AT315" i="1"/>
  <c r="AT80" i="1"/>
  <c r="AT379" i="1"/>
  <c r="AT369" i="1"/>
  <c r="AT185" i="1"/>
  <c r="AT95" i="1"/>
  <c r="AT324" i="1"/>
  <c r="AT417" i="1"/>
  <c r="AT252" i="1"/>
  <c r="AT16" i="1"/>
  <c r="AT361" i="1"/>
  <c r="AT113" i="1"/>
  <c r="AT216" i="1"/>
  <c r="AT270" i="1"/>
  <c r="AT109" i="1"/>
  <c r="AT195" i="1"/>
  <c r="AT259" i="1"/>
  <c r="AT251" i="1"/>
  <c r="AT188" i="1"/>
  <c r="AT421" i="1"/>
  <c r="AT226" i="1"/>
  <c r="AT61" i="1"/>
  <c r="AT52" i="1"/>
  <c r="AT422" i="1"/>
  <c r="AT133" i="1"/>
  <c r="AT22" i="1"/>
  <c r="AT231" i="1"/>
  <c r="AT94" i="1"/>
  <c r="AT119" i="1"/>
  <c r="AT253" i="1"/>
  <c r="AT161" i="1"/>
  <c r="AT256" i="1"/>
  <c r="AT261" i="1"/>
  <c r="AT248" i="1"/>
  <c r="AT26" i="1"/>
  <c r="AT155" i="1"/>
  <c r="AT206" i="1"/>
  <c r="AT362" i="1"/>
  <c r="AT309" i="1"/>
  <c r="AT88" i="1"/>
  <c r="AT322" i="1"/>
  <c r="AT210" i="1"/>
  <c r="AT229" i="1"/>
  <c r="AT194" i="1"/>
  <c r="AT233" i="1"/>
  <c r="AT11" i="1"/>
  <c r="AT240" i="1"/>
  <c r="AT150" i="1"/>
  <c r="AT63" i="1"/>
  <c r="AT237" i="1"/>
  <c r="AT60" i="1"/>
  <c r="AT359" i="1"/>
  <c r="AT126" i="1"/>
  <c r="AT316" i="1"/>
  <c r="AT262" i="1"/>
  <c r="AT187" i="1"/>
  <c r="AT69" i="1"/>
  <c r="AT62" i="1"/>
  <c r="AT405" i="1"/>
  <c r="AT28" i="1"/>
  <c r="AT77" i="1"/>
  <c r="AT321" i="1"/>
  <c r="AT343" i="1"/>
  <c r="AT236" i="1"/>
  <c r="AT38" i="1"/>
  <c r="AT386" i="1"/>
  <c r="AT410" i="1"/>
  <c r="AT301" i="1"/>
  <c r="AT429" i="1"/>
  <c r="AT136" i="1"/>
  <c r="AT111" i="1"/>
  <c r="AT383" i="1"/>
  <c r="AT32" i="1"/>
  <c r="AT314" i="1"/>
  <c r="AT84" i="1"/>
  <c r="AT159" i="1"/>
  <c r="AT125" i="1"/>
  <c r="AT317" i="1"/>
  <c r="AT341" i="1"/>
  <c r="AT121" i="1"/>
  <c r="AT9" i="1"/>
  <c r="AT222" i="1"/>
  <c r="AT412" i="1"/>
  <c r="AT176" i="1"/>
  <c r="AT131" i="1"/>
  <c r="AT433" i="1"/>
  <c r="AT57" i="1"/>
  <c r="AT58" i="1"/>
  <c r="AT388" i="1"/>
  <c r="AT8" i="1"/>
  <c r="AT25" i="1"/>
  <c r="AT402" i="1"/>
  <c r="AT146" i="1"/>
  <c r="AT283" i="1"/>
  <c r="AT244" i="1"/>
  <c r="AT330" i="1"/>
  <c r="AT327" i="1"/>
  <c r="AT72" i="1"/>
  <c r="AT48" i="1"/>
  <c r="AT153" i="1"/>
  <c r="AT7" i="1"/>
  <c r="AT43" i="1"/>
  <c r="AT380" i="1"/>
  <c r="AT134" i="1"/>
  <c r="AT214" i="1"/>
  <c r="AT288" i="1"/>
  <c r="AT85" i="1"/>
  <c r="AT294" i="1"/>
  <c r="AT227" i="1"/>
  <c r="AT246" i="1"/>
  <c r="AT128" i="1"/>
  <c r="AT163" i="1"/>
  <c r="AT142" i="1"/>
  <c r="AT377" i="1"/>
  <c r="AT400" i="1"/>
  <c r="AT78" i="1"/>
  <c r="AT147" i="1"/>
  <c r="AT217" i="1"/>
  <c r="AT65" i="1"/>
  <c r="AT18" i="1"/>
  <c r="AT196" i="1"/>
  <c r="AT254" i="1"/>
  <c r="AT430" i="1"/>
  <c r="AT192" i="1"/>
  <c r="AT363" i="1"/>
  <c r="AT275" i="1"/>
  <c r="AT44" i="1"/>
  <c r="AT320" i="1"/>
  <c r="AT370" i="1"/>
  <c r="AT23" i="1"/>
  <c r="AT413" i="1"/>
  <c r="AT310" i="1"/>
  <c r="AT406" i="1"/>
  <c r="AT122" i="1"/>
  <c r="AT203" i="1"/>
  <c r="AT450" i="1"/>
  <c r="AT466" i="1"/>
  <c r="AT438" i="1"/>
  <c r="AT454" i="1"/>
  <c r="AT470" i="1"/>
  <c r="AT445" i="1"/>
  <c r="AT461" i="1"/>
  <c r="AT449" i="1"/>
  <c r="AT465" i="1"/>
  <c r="AT444" i="1"/>
  <c r="AT451" i="1"/>
  <c r="AT467" i="1"/>
  <c r="AT440" i="1"/>
  <c r="AT472" i="1"/>
  <c r="AT447" i="1"/>
  <c r="AT463" i="1"/>
  <c r="AT436" i="1"/>
  <c r="AT448" i="1"/>
  <c r="AT452" i="1"/>
  <c r="N501" i="1"/>
  <c r="N1" i="1"/>
  <c r="P501" i="1"/>
  <c r="P1" i="1"/>
  <c r="AT354" i="1"/>
  <c r="AT169" i="1"/>
  <c r="AT160" i="1"/>
  <c r="AT139" i="1"/>
  <c r="AT51" i="1"/>
  <c r="AT267" i="1"/>
  <c r="AT154" i="1"/>
  <c r="AT209" i="1"/>
  <c r="AT355" i="1"/>
  <c r="AT112" i="1"/>
  <c r="AT381" i="1"/>
  <c r="AT205" i="1"/>
  <c r="AT76" i="1"/>
  <c r="AT382" i="1"/>
  <c r="AT420" i="1"/>
  <c r="AT269" i="1"/>
  <c r="AT83" i="1"/>
  <c r="AT284" i="1"/>
  <c r="AT200" i="1"/>
  <c r="AT234" i="1"/>
  <c r="AT424" i="1"/>
  <c r="AT178" i="1"/>
  <c r="AT135" i="1"/>
  <c r="AT408" i="1"/>
  <c r="AT12" i="1"/>
  <c r="AT101" i="1"/>
  <c r="AT138" i="1"/>
  <c r="AT394" i="1"/>
  <c r="AT33" i="1"/>
  <c r="AT74" i="1"/>
  <c r="AT124" i="1"/>
  <c r="AT99" i="1"/>
  <c r="AT41" i="1"/>
  <c r="AT285" i="1"/>
  <c r="AT356" i="1"/>
  <c r="AT249" i="1"/>
  <c r="AT281" i="1"/>
  <c r="AT339" i="1"/>
  <c r="AT59" i="1"/>
  <c r="AT280" i="1"/>
  <c r="AT302" i="1"/>
  <c r="AT278" i="1"/>
  <c r="AT306" i="1"/>
  <c r="AT64" i="1"/>
  <c r="AT365" i="1"/>
  <c r="AT220" i="1"/>
  <c r="AT105" i="1"/>
  <c r="AT396" i="1"/>
  <c r="AT108" i="1"/>
  <c r="AT174" i="1"/>
  <c r="AT297" i="1"/>
  <c r="AT342" i="1"/>
  <c r="AT260" i="1"/>
  <c r="AT287" i="1"/>
  <c r="AT181" i="1"/>
  <c r="AT335" i="1"/>
  <c r="AT245" i="1"/>
  <c r="AT374" i="1"/>
  <c r="AT31" i="1"/>
  <c r="AT336" i="1"/>
  <c r="AT265" i="1"/>
  <c r="AT166" i="1"/>
  <c r="AT375" i="1"/>
  <c r="AT110" i="1"/>
  <c r="AT376" i="1"/>
  <c r="AT337" i="1"/>
  <c r="AT289" i="1"/>
  <c r="AT352" i="1"/>
  <c r="AT116" i="1"/>
  <c r="AT47" i="1"/>
  <c r="AT75" i="1"/>
  <c r="AT326" i="1"/>
  <c r="AT384" i="1"/>
  <c r="AT184" i="1"/>
  <c r="AT266" i="1"/>
  <c r="AT145" i="1"/>
  <c r="AT286" i="1"/>
  <c r="AT423" i="1"/>
  <c r="AT247" i="1"/>
  <c r="AT239" i="1"/>
  <c r="AT299" i="1"/>
  <c r="AT243" i="1"/>
  <c r="AT79" i="1"/>
  <c r="AT34" i="1"/>
  <c r="AT180" i="1"/>
  <c r="AT311" i="1"/>
  <c r="AT428" i="1"/>
  <c r="AT344" i="1"/>
  <c r="AT303" i="1"/>
  <c r="AT39" i="1"/>
  <c r="AT106" i="1"/>
  <c r="AT411" i="1"/>
  <c r="AT418" i="1"/>
  <c r="AT230" i="1"/>
  <c r="AT27" i="1"/>
  <c r="AT357" i="1"/>
  <c r="AT348" i="1"/>
  <c r="AT129" i="1"/>
  <c r="AT120" i="1"/>
  <c r="AT328" i="1"/>
  <c r="AT353" i="1"/>
  <c r="AT201" i="1"/>
  <c r="AT390" i="1"/>
  <c r="AT378" i="1"/>
  <c r="AT389" i="1"/>
  <c r="AT10" i="1"/>
  <c r="AT152" i="1"/>
  <c r="AT37" i="1"/>
  <c r="AT191" i="1"/>
  <c r="AT399" i="1"/>
  <c r="AT202" i="1"/>
  <c r="AT282" i="1"/>
  <c r="AT86" i="1"/>
  <c r="AT208" i="1"/>
  <c r="AT427" i="1"/>
  <c r="AT416" i="1"/>
  <c r="AT143" i="1"/>
  <c r="AT186" i="1"/>
  <c r="AT157" i="1"/>
  <c r="AT258" i="1"/>
  <c r="AT167" i="1"/>
  <c r="AT358" i="1"/>
  <c r="AT67" i="1"/>
  <c r="AT66" i="1"/>
  <c r="AT271" i="1"/>
  <c r="AT349" i="1"/>
  <c r="AT392" i="1"/>
  <c r="AT207" i="1"/>
  <c r="AT50" i="1"/>
  <c r="AT397" i="1"/>
  <c r="AT149" i="1"/>
  <c r="AT218" i="1"/>
  <c r="AT391" i="1"/>
  <c r="AT295" i="1"/>
  <c r="AT338" i="1"/>
  <c r="AT53" i="1"/>
  <c r="AT332" i="1"/>
  <c r="AT274" i="1"/>
  <c r="AT319" i="1"/>
  <c r="AT398" i="1"/>
  <c r="AT151" i="1"/>
  <c r="AT130" i="1"/>
  <c r="AT401" i="1"/>
  <c r="AT70" i="1"/>
  <c r="AT346" i="1"/>
  <c r="AT168" i="1"/>
  <c r="AT276" i="1"/>
  <c r="AT298" i="1"/>
  <c r="AT19" i="1"/>
  <c r="AT292" i="1"/>
  <c r="AT333" i="1"/>
  <c r="AT98" i="1"/>
  <c r="AT215" i="1"/>
  <c r="AT238" i="1"/>
  <c r="AT132" i="1"/>
  <c r="AT137" i="1"/>
  <c r="AT213" i="1"/>
  <c r="AT42" i="1"/>
  <c r="AT6" i="1"/>
  <c r="AT68" i="1"/>
  <c r="AT35" i="1"/>
  <c r="AT305" i="1"/>
  <c r="AT414" i="1"/>
  <c r="AT97" i="1"/>
  <c r="AT368" i="1"/>
  <c r="AT71" i="1"/>
  <c r="AT40" i="1"/>
  <c r="AT189" i="1"/>
  <c r="AT273" i="1"/>
  <c r="AT403" i="1"/>
  <c r="AT164" i="1"/>
  <c r="AT107" i="1"/>
  <c r="AT13" i="1"/>
  <c r="AT264" i="1"/>
  <c r="AT81" i="1"/>
  <c r="AT140" i="1"/>
  <c r="AT104" i="1"/>
  <c r="AT55" i="1"/>
  <c r="AT103" i="1"/>
  <c r="AT211" i="1"/>
  <c r="AT272" i="1"/>
  <c r="AT419" i="1"/>
  <c r="AT340" i="1"/>
  <c r="AT148" i="1"/>
  <c r="AT318" i="1"/>
  <c r="AT29" i="1"/>
  <c r="AT100" i="1"/>
  <c r="AT102" i="1"/>
  <c r="AT93" i="1"/>
  <c r="AT198" i="1"/>
  <c r="AT242" i="1"/>
  <c r="AT404" i="1"/>
  <c r="AT313" i="1"/>
  <c r="AT123" i="1"/>
  <c r="AT347" i="1"/>
  <c r="AT293" i="1"/>
  <c r="AT367" i="1"/>
  <c r="AT175" i="1"/>
  <c r="AT235" i="1"/>
  <c r="AT204" i="1"/>
  <c r="AT426" i="1"/>
  <c r="AT277" i="1"/>
  <c r="AT257" i="1"/>
  <c r="AT45" i="1"/>
  <c r="AT156" i="1"/>
  <c r="AT170" i="1"/>
  <c r="AT82" i="1"/>
  <c r="AT158" i="1"/>
  <c r="AT360" i="1"/>
  <c r="AT442" i="1"/>
  <c r="AT458" i="1"/>
  <c r="AT446" i="1"/>
  <c r="AT462" i="1"/>
  <c r="AT437" i="1"/>
  <c r="AT453" i="1"/>
  <c r="AT469" i="1"/>
  <c r="AT441" i="1"/>
  <c r="AT457" i="1"/>
  <c r="AT473" i="1"/>
  <c r="AT460" i="1"/>
  <c r="AT443" i="1"/>
  <c r="AT459" i="1"/>
  <c r="AT456" i="1"/>
  <c r="AT439" i="1"/>
  <c r="AT455" i="1"/>
  <c r="AT471" i="1"/>
  <c r="AT435" i="1"/>
  <c r="AT464" i="1"/>
  <c r="AT468" i="1"/>
  <c r="Q501" i="1"/>
  <c r="Q1" i="1"/>
  <c r="O501" i="1"/>
  <c r="O1" i="1"/>
  <c r="R300" i="1"/>
  <c r="R308" i="1"/>
  <c r="N1" i="3"/>
  <c r="N499" i="3"/>
  <c r="Q1" i="3"/>
  <c r="Q499" i="3"/>
  <c r="P1" i="3"/>
  <c r="P499" i="3"/>
  <c r="O1" i="3"/>
  <c r="O499" i="3"/>
  <c r="AT300" i="1" l="1"/>
  <c r="AT499" i="3"/>
  <c r="AT308" i="1"/>
  <c r="R501" i="1"/>
  <c r="R1" i="1"/>
  <c r="R1" i="3"/>
  <c r="R499" i="3"/>
  <c r="AT1" i="1" l="1"/>
  <c r="AT1" i="3"/>
  <c r="AU2" i="3" s="1"/>
  <c r="AT501" i="1"/>
  <c r="AU2" i="1" s="1"/>
</calcChain>
</file>

<file path=xl/sharedStrings.xml><?xml version="1.0" encoding="utf-8"?>
<sst xmlns="http://schemas.openxmlformats.org/spreadsheetml/2006/main" count="7317" uniqueCount="1025">
  <si>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</si>
  <si>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</si>
  <si>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</si>
  <si>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</si>
  <si>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</si>
  <si>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</si>
  <si>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</si>
  <si>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</si>
  <si>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</si>
  <si>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</si>
  <si>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</si>
  <si>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</si>
  <si>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</si>
  <si>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</si>
  <si>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</si>
  <si>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</si>
  <si>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</si>
  <si>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</si>
  <si>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</si>
  <si>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</si>
  <si>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</si>
  <si>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</si>
  <si>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</si>
  <si>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</si>
  <si>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</si>
  <si>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</si>
  <si>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</si>
  <si>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</si>
  <si>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</si>
  <si>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</si>
  <si>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</si>
  <si>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</si>
  <si>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</si>
  <si>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</si>
  <si>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</si>
  <si>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</si>
  <si>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</si>
  <si>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</si>
  <si>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</si>
  <si>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</si>
  <si>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</si>
  <si>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</si>
  <si>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</si>
  <si>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</si>
  <si>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</si>
  <si>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</si>
  <si>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</si>
  <si>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</si>
  <si>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</si>
  <si>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</si>
  <si>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</si>
  <si>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</si>
  <si>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</si>
  <si>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</si>
  <si>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</si>
  <si>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</si>
  <si>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</si>
  <si>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</si>
  <si>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</si>
  <si>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</si>
  <si>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</si>
  <si>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</si>
  <si>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</si>
  <si>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</si>
  <si>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</si>
  <si>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</si>
  <si>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</si>
  <si>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</si>
  <si>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</si>
  <si>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</si>
  <si>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</si>
  <si>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</si>
  <si>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</si>
  <si>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</si>
  <si>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</si>
  <si>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</si>
  <si>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</si>
  <si>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</si>
  <si>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</si>
  <si>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</si>
  <si>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</si>
  <si>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</si>
  <si>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</si>
  <si>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</si>
  <si>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</si>
  <si>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</si>
  <si>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</si>
  <si>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</si>
  <si>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</si>
  <si>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</si>
  <si>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</si>
  <si>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</si>
  <si>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</si>
  <si>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</si>
  <si>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</si>
  <si>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</si>
  <si>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</si>
  <si>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</si>
  <si>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</si>
  <si>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</si>
  <si>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</si>
  <si>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</si>
  <si>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</si>
  <si>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</si>
  <si>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</si>
  <si>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</si>
  <si>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</si>
  <si>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</si>
  <si>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</si>
  <si>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</si>
  <si>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</si>
  <si>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</si>
  <si>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</si>
  <si>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</si>
  <si>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</si>
  <si>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</si>
  <si>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</si>
  <si>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</si>
  <si>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</si>
  <si>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</si>
  <si>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</si>
  <si>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</si>
  <si>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</si>
  <si>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</si>
  <si>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</si>
  <si>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</si>
  <si>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</si>
  <si>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</si>
  <si>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</si>
  <si>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</si>
  <si>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</si>
  <si>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</si>
  <si>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</si>
  <si>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</si>
  <si>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</si>
  <si>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</si>
  <si>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</si>
  <si>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</si>
  <si>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</si>
  <si>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</si>
  <si>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</si>
  <si>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</si>
  <si>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</si>
  <si>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</si>
  <si>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</si>
  <si>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</si>
  <si>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</si>
  <si>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</si>
  <si>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</si>
  <si>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</si>
  <si>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</si>
  <si>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</si>
  <si>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</si>
  <si>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</si>
  <si>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</si>
  <si>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</si>
  <si>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</si>
  <si>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</si>
  <si>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</si>
  <si>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</si>
  <si>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</si>
  <si>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</si>
  <si>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</si>
  <si>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</si>
  <si>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</si>
  <si>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</si>
  <si>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</si>
  <si>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</si>
  <si>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</si>
  <si>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</si>
  <si>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</si>
  <si>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</si>
  <si>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</si>
  <si>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</si>
  <si>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</si>
  <si>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</si>
  <si>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</si>
  <si>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</si>
  <si>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</si>
  <si>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</si>
  <si>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</si>
  <si>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</si>
  <si>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</si>
  <si>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</si>
  <si>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</si>
  <si>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</si>
  <si>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</si>
  <si>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</si>
  <si>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</si>
  <si>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</si>
  <si>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</si>
  <si>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</si>
  <si>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</si>
  <si>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</si>
  <si>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</si>
  <si>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</si>
  <si>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</si>
  <si>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</si>
  <si>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</si>
  <si>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</si>
  <si>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</si>
  <si>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</si>
  <si>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</si>
  <si>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</si>
  <si>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</si>
  <si>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</si>
  <si>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</si>
  <si>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</si>
  <si>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</si>
  <si>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</si>
  <si>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</si>
  <si>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</si>
  <si>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</si>
  <si>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</si>
  <si>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</si>
  <si>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</si>
  <si>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</si>
  <si>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</si>
  <si>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</si>
  <si>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</si>
  <si>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</si>
  <si>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</si>
  <si>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</si>
  <si>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</si>
  <si>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</si>
  <si>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</si>
  <si>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</si>
  <si>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</si>
  <si>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</si>
  <si>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</si>
  <si>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</si>
  <si>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</si>
  <si>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</si>
  <si>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</si>
  <si>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</si>
  <si>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</si>
  <si>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</si>
  <si>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</si>
  <si>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</si>
  <si>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</si>
  <si>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</si>
  <si>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</si>
  <si>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</si>
  <si>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</si>
  <si>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</si>
  <si>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</si>
  <si>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</si>
  <si>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</si>
  <si>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</si>
  <si>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</si>
  <si>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</si>
  <si>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</si>
  <si>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</si>
  <si>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</si>
  <si>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</si>
  <si>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</si>
  <si>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</si>
  <si>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</si>
  <si>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</si>
  <si>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</si>
  <si>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</si>
  <si>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</si>
  <si>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</si>
  <si>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</si>
  <si>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</si>
  <si>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</si>
  <si>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</si>
  <si>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</si>
  <si>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</si>
  <si>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</si>
  <si>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</si>
  <si>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</si>
  <si>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</si>
  <si>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</si>
  <si>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</si>
  <si>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</si>
  <si>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</si>
  <si>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</si>
  <si>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</si>
  <si>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</si>
  <si>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</si>
  <si>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</si>
  <si>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</si>
  <si>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</si>
  <si>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</si>
  <si>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</si>
  <si>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</si>
  <si>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</si>
  <si>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</si>
  <si>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</si>
  <si>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</si>
  <si>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</si>
  <si>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</si>
  <si>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</si>
  <si>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</si>
  <si>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</si>
  <si>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</si>
  <si>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</si>
  <si>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</si>
  <si>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</si>
  <si>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</si>
  <si>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</si>
  <si>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</si>
  <si>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</si>
  <si>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</si>
  <si>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</si>
  <si>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</si>
  <si>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</si>
  <si>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</si>
  <si>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</si>
  <si>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</si>
  <si>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</si>
  <si>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</si>
  <si>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</si>
  <si>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</si>
  <si>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</si>
  <si>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</si>
  <si>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</si>
  <si>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</si>
  <si>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</si>
  <si>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</si>
  <si>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</si>
  <si>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</si>
  <si>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</si>
  <si>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</si>
  <si>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</si>
  <si>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</si>
  <si>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</si>
  <si>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</si>
  <si>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</si>
  <si>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</si>
  <si>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</si>
  <si>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</si>
  <si>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</si>
  <si>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</si>
  <si>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</si>
  <si>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</si>
  <si>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</si>
  <si>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</si>
  <si>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</si>
  <si>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</si>
  <si>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</si>
  <si>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</si>
  <si>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</si>
  <si>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</si>
  <si>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</si>
  <si>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</si>
  <si>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</si>
  <si>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</si>
  <si>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</si>
  <si>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</si>
  <si>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</si>
  <si>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</si>
  <si>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</si>
  <si>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</si>
  <si>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</si>
  <si>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</si>
  <si>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</si>
  <si>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</si>
  <si>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</si>
  <si>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</si>
  <si>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</si>
  <si>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</si>
  <si>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</si>
  <si>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</si>
  <si>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</si>
  <si>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</si>
  <si>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</si>
  <si>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</si>
  <si>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</si>
  <si>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</si>
  <si>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</si>
  <si>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</si>
  <si>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</si>
  <si>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</si>
  <si>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</si>
  <si>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</si>
  <si>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</si>
  <si>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</si>
  <si>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</si>
  <si>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</si>
  <si>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</si>
  <si>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</si>
  <si>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</si>
  <si>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</si>
  <si>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</si>
  <si>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</si>
  <si>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</si>
  <si>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</si>
  <si>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</si>
  <si>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</si>
  <si>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</si>
  <si>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</si>
  <si>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</si>
  <si>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</si>
  <si>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</si>
  <si>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</si>
  <si>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</si>
  <si>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</si>
  <si>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</si>
  <si>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</si>
  <si>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</si>
  <si>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</si>
  <si>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</si>
  <si>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</si>
  <si>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</si>
  <si>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</si>
  <si>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</si>
  <si>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</si>
  <si>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</si>
  <si>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</si>
  <si>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</si>
  <si>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</si>
  <si>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</si>
  <si>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</si>
  <si>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</si>
  <si>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</si>
  <si>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</si>
  <si>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</si>
  <si>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</si>
  <si>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</si>
  <si>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</si>
  <si>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</si>
  <si>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</si>
  <si>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</si>
  <si>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</si>
  <si>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</si>
  <si>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</si>
  <si>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</si>
  <si>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</si>
  <si>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</si>
  <si>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</si>
  <si>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</si>
  <si>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</si>
  <si>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</si>
  <si>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</si>
  <si>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</si>
  <si>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</si>
  <si>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</si>
  <si>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</si>
  <si>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</si>
  <si>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</si>
  <si>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</si>
  <si>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</si>
  <si>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</si>
  <si>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</si>
  <si>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</si>
  <si>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</si>
  <si>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</si>
  <si>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</si>
  <si>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</si>
  <si>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</si>
  <si>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</si>
  <si>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</si>
  <si>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</si>
  <si>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</si>
  <si>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</si>
  <si>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</si>
  <si>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</si>
  <si>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</si>
  <si>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</si>
  <si>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</si>
  <si>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</si>
  <si>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</si>
  <si>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</si>
  <si>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</si>
  <si>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</si>
  <si>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</si>
  <si>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</si>
  <si>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</si>
  <si>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</si>
  <si>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</si>
  <si>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</si>
  <si>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</si>
  <si>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</si>
  <si>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</si>
  <si>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</si>
  <si>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</si>
  <si>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</si>
  <si>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</si>
  <si>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</si>
  <si>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</si>
  <si>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</si>
  <si>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</si>
  <si>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</si>
  <si>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</si>
  <si>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</si>
  <si>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</si>
  <si>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</si>
  <si>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</si>
  <si>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</si>
  <si>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</si>
  <si>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</si>
  <si>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</si>
  <si>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</si>
  <si>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</si>
  <si>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</si>
  <si>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</si>
  <si>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</si>
  <si>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</si>
  <si>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</si>
  <si>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</si>
  <si>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</si>
  <si>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</si>
  <si>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</si>
  <si>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</si>
  <si>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</si>
  <si>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</si>
  <si>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</si>
  <si>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</si>
  <si>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</si>
  <si>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</si>
  <si>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</si>
  <si>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</si>
  <si>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</si>
  <si>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</si>
  <si>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</si>
  <si>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</si>
  <si>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</si>
  <si>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</si>
  <si>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</si>
  <si>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</si>
  <si>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</si>
  <si>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</si>
  <si>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</si>
  <si>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</si>
  <si>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</si>
  <si>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</si>
  <si>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</si>
  <si>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</si>
  <si>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</si>
  <si>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</si>
  <si>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</si>
  <si>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</si>
  <si>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</si>
  <si>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</si>
  <si>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</si>
  <si>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</si>
  <si>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</si>
  <si>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</si>
  <si>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</si>
  <si>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</si>
  <si>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</si>
  <si>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</si>
  <si>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</si>
  <si>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</si>
  <si>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</si>
  <si>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</si>
  <si>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</si>
  <si>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</si>
  <si>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</si>
  <si>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</si>
  <si>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</si>
  <si>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</si>
  <si>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</si>
  <si>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</si>
  <si>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</si>
  <si>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</si>
  <si>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</si>
  <si>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</si>
  <si>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</si>
  <si>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</si>
  <si>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</si>
  <si>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</si>
  <si>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</si>
  <si>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</si>
  <si>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</si>
  <si>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</si>
  <si>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</si>
  <si>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</si>
  <si>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</si>
  <si>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</si>
  <si>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</si>
  <si>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</si>
  <si>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</si>
  <si>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</si>
  <si>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</si>
  <si>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</si>
  <si>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</si>
  <si>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</si>
  <si>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</si>
  <si>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</si>
  <si>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</si>
  <si>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</si>
  <si>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</si>
  <si>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</si>
  <si>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</si>
  <si>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</si>
  <si>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</si>
  <si>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</si>
  <si>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</si>
  <si>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</si>
  <si>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</si>
  <si>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</si>
  <si>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</si>
  <si>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</si>
  <si>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</si>
  <si>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</si>
  <si>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</si>
  <si>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</si>
  <si>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</si>
  <si>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</si>
  <si>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</si>
  <si>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</si>
  <si>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</si>
  <si>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</si>
  <si>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</si>
  <si>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</si>
  <si>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</si>
  <si>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</si>
  <si>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</si>
  <si>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</si>
  <si>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</si>
  <si>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</si>
  <si>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</si>
  <si>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</si>
  <si>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</si>
  <si>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</si>
  <si>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</si>
  <si>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</si>
  <si>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</si>
  <si>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</si>
  <si>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</si>
  <si>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</si>
  <si>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</si>
  <si>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</si>
  <si>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</si>
  <si>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</si>
  <si>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</si>
  <si>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</si>
  <si>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</si>
  <si>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</si>
  <si>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</si>
  <si>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</si>
  <si>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</si>
  <si>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</si>
  <si>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</si>
  <si>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</si>
  <si>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</si>
  <si>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</si>
  <si>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</si>
  <si>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</si>
  <si>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</si>
  <si>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</si>
  <si>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</si>
  <si>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</si>
  <si>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</si>
  <si>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</si>
  <si>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</si>
  <si>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</si>
  <si>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</si>
  <si>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</si>
  <si>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</si>
  <si>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</si>
  <si>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</si>
  <si>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</si>
  <si>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</si>
  <si>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</si>
  <si>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</si>
  <si>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</si>
  <si>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</si>
  <si>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</si>
  <si>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</si>
  <si>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</si>
  <si>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</si>
  <si>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</si>
  <si>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</si>
  <si>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</si>
  <si>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</si>
  <si>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</si>
  <si>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</si>
  <si>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</si>
  <si>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</si>
  <si>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</si>
  <si>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</si>
  <si>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</si>
  <si>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</si>
  <si>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</si>
  <si>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</si>
  <si>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</si>
  <si>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</si>
  <si>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</si>
  <si>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</si>
  <si>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</si>
  <si>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</si>
  <si>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</si>
  <si>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</si>
  <si>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</si>
  <si>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</si>
  <si>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</si>
  <si>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</si>
  <si>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</si>
  <si>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</si>
  <si>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</si>
  <si>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</si>
  <si>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</si>
  <si>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</si>
  <si>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</si>
  <si>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</si>
  <si>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</si>
  <si>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</si>
  <si>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</si>
  <si>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</si>
  <si>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</si>
  <si>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</si>
  <si>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</si>
  <si>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</si>
  <si>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</si>
  <si>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</si>
  <si>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</si>
  <si>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</si>
  <si>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</si>
  <si>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</si>
  <si>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</si>
  <si>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</si>
  <si>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</si>
  <si>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</si>
  <si>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</si>
  <si>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</si>
  <si>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</si>
  <si>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</si>
  <si>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</si>
  <si>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</si>
  <si>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</si>
  <si>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</si>
  <si>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</si>
  <si>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</si>
  <si>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</si>
  <si>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</si>
  <si>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</si>
  <si>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</si>
  <si>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</si>
  <si>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</si>
  <si>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</si>
  <si>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</si>
  <si>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</si>
  <si>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</si>
  <si>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</si>
  <si>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</si>
  <si>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</si>
  <si>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</si>
  <si>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</si>
  <si>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</si>
  <si>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</si>
  <si>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</si>
  <si>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</si>
  <si>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</si>
  <si>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</si>
  <si>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</si>
  <si>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</si>
  <si>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</si>
  <si>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</si>
  <si>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</si>
  <si>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</si>
  <si>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</si>
  <si>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</si>
  <si>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</si>
  <si>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</si>
  <si>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</si>
  <si>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</si>
  <si>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</si>
  <si>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</si>
  <si>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</si>
  <si>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</si>
  <si>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</si>
  <si>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</si>
  <si>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</si>
  <si>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</si>
  <si>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</si>
  <si>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</si>
  <si>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</si>
  <si>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</si>
  <si>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</si>
  <si>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</si>
  <si>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</si>
  <si>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</si>
  <si>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</si>
  <si>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</si>
  <si>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</si>
  <si>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</si>
  <si>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</si>
  <si>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</si>
  <si>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</si>
  <si>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</si>
  <si>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</si>
  <si>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</si>
  <si>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</si>
  <si>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</si>
  <si>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</si>
  <si>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</si>
  <si>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</si>
  <si>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</si>
  <si>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</si>
  <si>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</si>
  <si>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</si>
  <si>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</si>
  <si>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</si>
  <si>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</si>
  <si>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</si>
  <si>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</si>
  <si>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</si>
  <si>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</si>
  <si>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</si>
  <si>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</si>
  <si>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</si>
  <si>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</si>
  <si>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</si>
  <si>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</si>
  <si>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</si>
  <si>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</si>
  <si>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</si>
  <si>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</si>
  <si>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</si>
  <si>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</si>
  <si>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</si>
  <si>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</si>
  <si>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</si>
  <si>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</si>
  <si>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</si>
  <si>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</si>
  <si>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</si>
  <si>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</si>
  <si>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</si>
  <si>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</si>
  <si>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</si>
  <si>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</si>
  <si>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</si>
  <si>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</si>
  <si>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</si>
  <si>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</si>
  <si>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</si>
  <si>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</si>
  <si>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</si>
  <si>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</si>
  <si>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</si>
  <si>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</si>
  <si>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</si>
  <si>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</si>
  <si>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</si>
  <si>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</si>
  <si>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</si>
  <si>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</si>
  <si>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</si>
  <si>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</si>
  <si>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</si>
  <si>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</si>
  <si>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</si>
  <si>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</si>
  <si>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</si>
  <si>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</si>
  <si>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</si>
  <si>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</si>
  <si>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</si>
  <si>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</si>
  <si>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</si>
  <si>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</si>
  <si>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</si>
  <si>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</si>
  <si>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</si>
  <si>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</si>
  <si>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</si>
  <si>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</si>
  <si>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</si>
  <si>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</si>
  <si>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</si>
  <si>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</si>
  <si>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</si>
  <si>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</si>
  <si>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</si>
  <si>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</si>
  <si>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</si>
  <si>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</si>
  <si>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</si>
  <si>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</si>
  <si>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</si>
  <si>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</si>
  <si>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</si>
  <si>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</si>
  <si>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</si>
  <si>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</si>
  <si>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</si>
  <si>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</si>
  <si>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</si>
  <si>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</si>
  <si>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</si>
  <si>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</si>
  <si>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</si>
  <si>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</si>
  <si>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</si>
  <si>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</si>
  <si>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</si>
  <si>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</si>
  <si>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</si>
  <si>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</si>
  <si>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</si>
  <si>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</si>
  <si>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</si>
  <si>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</si>
  <si>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</si>
  <si>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</si>
  <si>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</si>
  <si>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</si>
  <si>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</si>
  <si>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</si>
  <si>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</si>
  <si>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</si>
  <si>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</si>
  <si>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</si>
  <si>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</si>
  <si>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</si>
  <si>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</si>
  <si>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</si>
  <si>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</si>
  <si>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</si>
  <si>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</si>
  <si>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</si>
  <si>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</si>
  <si>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</si>
  <si>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</si>
  <si>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</si>
  <si>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</si>
  <si>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</si>
  <si>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</si>
  <si>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</si>
  <si>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</si>
  <si>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</si>
  <si>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</si>
  <si>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</si>
  <si>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</si>
  <si>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</si>
  <si>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</si>
  <si>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</si>
  <si>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</si>
  <si>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</si>
  <si>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</si>
  <si>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</si>
  <si>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</si>
  <si>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</si>
  <si>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</si>
  <si>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</si>
  <si>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</si>
  <si>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</si>
  <si>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</si>
  <si>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</si>
  <si>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</si>
  <si>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</si>
  <si>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</si>
  <si>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</si>
  <si>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</si>
  <si>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</si>
  <si>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</si>
  <si>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</si>
  <si>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</si>
  <si>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</si>
  <si>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</si>
  <si>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</si>
  <si>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</si>
  <si>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</si>
  <si>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</si>
  <si>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</si>
  <si>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</si>
  <si>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</si>
  <si>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</si>
  <si>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</si>
  <si>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</si>
  <si>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</si>
  <si>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</si>
  <si>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</si>
  <si>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</si>
  <si>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</si>
  <si>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</si>
  <si>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</si>
  <si>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</si>
  <si>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</si>
  <si>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</si>
  <si>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</si>
  <si>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</si>
  <si>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</si>
  <si>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</si>
  <si>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</si>
  <si>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</si>
  <si>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</si>
  <si>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</si>
  <si>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</si>
  <si>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</si>
  <si>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</si>
  <si>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</si>
  <si>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</si>
  <si>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</si>
  <si>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</si>
  <si>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</si>
  <si>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</si>
  <si>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</si>
  <si>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</si>
  <si>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</si>
  <si>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</si>
  <si>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</si>
  <si>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</si>
  <si>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</si>
  <si>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</si>
  <si>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</si>
  <si>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</si>
  <si>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</si>
  <si>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</si>
  <si>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</si>
  <si>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</si>
  <si>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 HỒ CHÍ MINH</t>
  </si>
  <si>
    <t>¯¯¯¯¯¯¯¯¯¯¯¯¯¯¯¯¯¯¯¯¯</t>
  </si>
  <si>
    <t>¯¯¯¯¯¯¯¯¯¯¯¯¯¯¯¯¯¯¯¯¯¯¯¯</t>
  </si>
  <si>
    <t xml:space="preserve">Thành phố Hồ Chí Minh, ngày    tháng    năm 201 </t>
  </si>
  <si>
    <t>BẢNG TÍNH KHỐI LƯỢNG TỔ CHỨC THI HỌC KỲ HÈ NĂM HỌC 2016 - 2017</t>
  </si>
  <si>
    <t>ĐƠN VỊ: TOÀN TRƯỜNG</t>
  </si>
  <si>
    <t>LÝ THUYẾT</t>
  </si>
  <si>
    <t>T.HÀNH CHUNG</t>
  </si>
  <si>
    <t>T.HÀNH RIÊNG</t>
  </si>
  <si>
    <t>SL ĐỀ LT TN</t>
  </si>
  <si>
    <t>SL ĐỀ TH TN</t>
  </si>
  <si>
    <t>KTHPLT COITHI 1</t>
  </si>
  <si>
    <t>KTHPLT COITHI 2</t>
  </si>
  <si>
    <t>ThiTN COITHI 1</t>
  </si>
  <si>
    <t>ThiTN COITHI 2</t>
  </si>
  <si>
    <t>SL CHẤM LT NGHĨA VỤ</t>
  </si>
  <si>
    <t>SL CHẤM TL NGHĨA VỤ</t>
  </si>
  <si>
    <t>HIỆU TRƯỞNG                                            TRƯỞNG PHÒNG KT&amp;ĐBCL                                                  TRƯỞNG KHOA                                               NGƯỜI LẬP BẢNG</t>
  </si>
  <si>
    <t>COITHI 2KTHP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</si>
</sst>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Times New Roman"/>
      <charset val="163"/>
    </font>
    <font>
      <sz val="14"/>
      <name val="Times New Roman"/>
      <charset val="163"/>
    </font>
    <font>
      <i/>
      <sz val="14"/>
      <name val="Times New Roman"/>
      <charset val="134"/>
    </font>
    <font>
      <b/>
      <sz val="18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b/>
      <sz val="12"/>
      <name val="Times New Roman"/>
      <charset val="134"/>
    </font>
    <font>
      <b/>
      <sz val="14"/>
      <color indexed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sz val="14"/>
      <color indexed="8"/>
      <name val="Times New Roman"/>
      <charset val="163"/>
    </font>
    <font>
      <b/>
      <sz val="14"/>
      <color indexed="8"/>
      <name val="Times New Roman"/>
      <charset val="163"/>
    </font>
    <font>
      <sz val="14"/>
      <color rgb="FFFF0000"/>
      <name val="Times New Roman"/>
      <charset val="134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74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0" borderId="0" xfId="0" applyFont="1" applyProtection="1">
      <protection hidden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0" fillId="0" borderId="1" xfId="0" applyNumberFormat="1" applyFont="1" applyBorder="1" applyAlignment="1" applyProtection="1">
      <alignment vertical="center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protection locked="0"/>
    </xf>
    <xf numFmtId="0" fontId="17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2" fillId="0" borderId="1" xfId="1" applyFont="1" applyFill="1" applyBorder="1" applyAlignment="1" applyProtection="1">
      <alignment horizontal="center" vertical="center"/>
      <protection hidden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textRotation="90" wrapText="1"/>
      <protection locked="0"/>
    </xf>
    <xf numFmtId="0" fontId="20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23" fillId="0" borderId="1" xfId="0" applyFont="1" applyBorder="1" applyAlignment="1" applyProtection="1">
      <alignment horizontal="center" vertical="center" textRotation="90" wrapText="1"/>
      <protection locked="0"/>
    </xf>
    <xf numFmtId="0" fontId="20" fillId="0" borderId="1" xfId="0" applyFont="1" applyBorder="1" applyAlignment="1" applyProtection="1">
      <alignment horizontal="center" vertical="center" textRotation="90" wrapText="1"/>
      <protection locked="0"/>
    </xf>
    <xf numFmtId="0" fontId="20" fillId="0" borderId="1" xfId="0" applyFont="1" applyFill="1" applyBorder="1" applyAlignment="1" applyProtection="1">
      <alignment horizontal="center" vertical="center" textRotation="90" wrapText="1"/>
      <protection locked="0"/>
    </xf>
    <xf numFmtId="0" fontId="24" fillId="0" borderId="1" xfId="0" applyFont="1" applyBorder="1" applyAlignment="1" applyProtection="1">
      <alignment horizontal="center" vertical="center" textRotation="90" wrapText="1"/>
      <protection hidden="1"/>
    </xf>
    <xf numFmtId="0" fontId="16" fillId="0" borderId="1" xfId="0" applyFont="1" applyBorder="1" applyAlignment="1" applyProtection="1">
      <alignment horizontal="center" vertical="center"/>
      <protection hidden="1"/>
    </xf>
    <xf numFmtId="0" fontId="13" fillId="0" borderId="1" xfId="0" quotePrefix="1" applyNumberFormat="1" applyFont="1" applyBorder="1" applyAlignment="1" applyProtection="1">
      <alignment vertical="center" wrapText="1"/>
    </xf>
    <xf numFmtId="0" fontId="13" fillId="0" borderId="1" xfId="0" applyNumberFormat="1" applyFont="1" applyBorder="1" applyAlignment="1" applyProtection="1">
      <alignment vertical="center"/>
      <protection locked="0"/>
    </xf>
    <xf numFmtId="0" fontId="13" fillId="0" borderId="1" xfId="0" applyNumberFormat="1" applyFont="1" applyBorder="1" applyAlignment="1" applyProtection="1">
      <alignment vertical="center" wrapText="1"/>
    </xf>
    <xf numFmtId="0" fontId="25" fillId="3" borderId="1" xfId="1" applyNumberFormat="1" applyFont="1" applyFill="1" applyBorder="1" applyAlignment="1" applyProtection="1">
      <alignment vertical="center"/>
      <protection hidden="1"/>
    </xf>
    <xf numFmtId="0" fontId="25" fillId="3" borderId="1" xfId="1" applyFont="1" applyFill="1" applyBorder="1" applyAlignment="1" applyProtection="1">
      <alignment vertical="center"/>
      <protection hidden="1"/>
    </xf>
    <xf numFmtId="0" fontId="26" fillId="3" borderId="1" xfId="1" applyFont="1" applyFill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vertical="center"/>
      <protection hidden="1"/>
    </xf>
    <xf numFmtId="164" fontId="15" fillId="0" borderId="1" xfId="0" applyNumberFormat="1" applyFont="1" applyBorder="1" applyAlignment="1" applyProtection="1">
      <alignment horizontal="center" vertical="center"/>
      <protection hidden="1"/>
    </xf>
    <xf numFmtId="0" fontId="15" fillId="0" borderId="1" xfId="0" applyNumberFormat="1" applyFont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vertical="center"/>
      <protection locked="0"/>
    </xf>
    <xf numFmtId="0" fontId="13" fillId="0" borderId="1" xfId="0" applyNumberFormat="1" applyFont="1" applyFill="1" applyBorder="1" applyAlignment="1" applyProtection="1">
      <alignment vertical="center" wrapText="1"/>
    </xf>
    <xf numFmtId="0" fontId="13" fillId="0" borderId="1" xfId="0" applyNumberFormat="1" applyFont="1" applyBorder="1" applyAlignment="1" applyProtection="1">
      <alignment vertical="center"/>
    </xf>
    <xf numFmtId="0" fontId="13" fillId="0" borderId="1" xfId="0" applyNumberFormat="1" applyFont="1" applyFill="1" applyBorder="1" applyAlignment="1" applyProtection="1">
      <alignment vertical="center"/>
    </xf>
    <xf numFmtId="0" fontId="13" fillId="4" borderId="1" xfId="0" quotePrefix="1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vertical="center" wrapText="1"/>
    </xf>
    <xf numFmtId="0" fontId="13" fillId="0" borderId="1" xfId="0" applyFont="1" applyBorder="1" applyAlignment="1" applyProtection="1">
      <alignment vertical="center"/>
      <protection hidden="1"/>
    </xf>
    <xf numFmtId="164" fontId="14" fillId="0" borderId="1" xfId="0" applyNumberFormat="1" applyFont="1" applyBorder="1" applyAlignment="1" applyProtection="1">
      <alignment horizontal="center" vertical="center"/>
      <protection hidden="1"/>
    </xf>
    <xf numFmtId="0" fontId="25" fillId="5" borderId="1" xfId="1" applyNumberFormat="1" applyFont="1" applyFill="1" applyBorder="1" applyAlignment="1" applyProtection="1">
      <alignment vertical="center"/>
      <protection hidden="1"/>
    </xf>
    <xf numFmtId="0" fontId="25" fillId="5" borderId="1" xfId="1" applyFont="1" applyFill="1" applyBorder="1" applyAlignment="1" applyProtection="1">
      <alignment vertical="center"/>
      <protection hidden="1"/>
    </xf>
    <xf numFmtId="0" fontId="26" fillId="5" borderId="1" xfId="1" applyFont="1" applyFill="1" applyBorder="1" applyAlignment="1" applyProtection="1">
      <alignment horizontal="center" vertical="center"/>
      <protection hidden="1"/>
    </xf>
    <xf numFmtId="0" fontId="16" fillId="5" borderId="1" xfId="0" applyFont="1" applyFill="1" applyBorder="1" applyAlignment="1" applyProtection="1">
      <alignment vertical="center"/>
      <protection hidden="1"/>
    </xf>
    <xf numFmtId="164" fontId="15" fillId="5" borderId="1" xfId="0" applyNumberFormat="1" applyFont="1" applyFill="1" applyBorder="1" applyAlignment="1" applyProtection="1">
      <alignment horizontal="center" vertical="center"/>
      <protection hidden="1"/>
    </xf>
    <xf numFmtId="0" fontId="15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5" borderId="0" xfId="0" applyFont="1" applyFill="1" applyAlignment="1" applyProtection="1">
      <alignment vertical="center"/>
      <protection locked="0"/>
    </xf>
    <xf numFmtId="0" fontId="27" fillId="0" borderId="1" xfId="0" quotePrefix="1" applyNumberFormat="1" applyFont="1" applyBorder="1" applyAlignment="1" applyProtection="1">
      <alignment vertical="center" wrapText="1"/>
    </xf>
    <xf numFmtId="0" fontId="27" fillId="0" borderId="1" xfId="0" applyNumberFormat="1" applyFont="1" applyBorder="1" applyAlignment="1" applyProtection="1">
      <alignment vertical="center"/>
      <protection locked="0"/>
    </xf>
    <xf numFmtId="0" fontId="13" fillId="5" borderId="1" xfId="0" applyFont="1" applyFill="1" applyBorder="1" applyAlignment="1" applyProtection="1">
      <alignment vertical="center"/>
      <protection hidden="1"/>
    </xf>
    <xf numFmtId="164" fontId="14" fillId="5" borderId="1" xfId="0" applyNumberFormat="1" applyFont="1" applyFill="1" applyBorder="1" applyAlignment="1" applyProtection="1">
      <alignment horizontal="center" vertical="center"/>
      <protection hidden="1"/>
    </xf>
    <xf numFmtId="0" fontId="13" fillId="5" borderId="1" xfId="0" applyNumberFormat="1" applyFont="1" applyFill="1" applyBorder="1" applyAlignment="1" applyProtection="1">
      <alignment vertical="center"/>
    </xf>
    <xf numFmtId="0" fontId="13" fillId="5" borderId="1" xfId="0" applyNumberFormat="1" applyFont="1" applyFill="1" applyBorder="1" applyAlignment="1" applyProtection="1">
      <alignment vertical="center" wrapText="1"/>
    </xf>
    <xf numFmtId="0" fontId="13" fillId="4" borderId="1" xfId="0" applyFont="1" applyFill="1" applyBorder="1"/>
    <xf numFmtId="0" fontId="13" fillId="5" borderId="1" xfId="0" applyFont="1" applyFill="1" applyBorder="1" applyAlignment="1">
      <alignment vertical="center" wrapText="1"/>
    </xf>
    <xf numFmtId="0" fontId="13" fillId="0" borderId="1" xfId="0" applyFont="1" applyFill="1" applyBorder="1"/>
    <xf numFmtId="1" fontId="13" fillId="0" borderId="1" xfId="0" applyNumberFormat="1" applyFont="1" applyBorder="1" applyAlignment="1" applyProtection="1">
      <alignment wrapText="1"/>
      <protection locked="0"/>
    </xf>
    <xf numFmtId="0" fontId="13" fillId="0" borderId="1" xfId="0" applyFont="1" applyBorder="1" applyProtection="1">
      <protection hidden="1"/>
    </xf>
    <xf numFmtId="0" fontId="13" fillId="5" borderId="1" xfId="0" applyFont="1" applyFill="1" applyBorder="1" applyProtection="1">
      <protection hidden="1"/>
    </xf>
    <xf numFmtId="0" fontId="13" fillId="2" borderId="1" xfId="0" applyNumberFormat="1" applyFont="1" applyFill="1" applyBorder="1" applyAlignment="1" applyProtection="1">
      <alignment vertical="center" wrapText="1"/>
    </xf>
    <xf numFmtId="0" fontId="25" fillId="2" borderId="1" xfId="1" applyNumberFormat="1" applyFont="1" applyFill="1" applyBorder="1" applyAlignment="1" applyProtection="1">
      <alignment vertical="center"/>
      <protection hidden="1"/>
    </xf>
    <xf numFmtId="0" fontId="25" fillId="2" borderId="1" xfId="1" applyFont="1" applyFill="1" applyBorder="1" applyAlignment="1" applyProtection="1">
      <alignment vertical="center"/>
      <protection hidden="1"/>
    </xf>
    <xf numFmtId="0" fontId="26" fillId="2" borderId="1" xfId="1" applyFont="1" applyFill="1" applyBorder="1" applyAlignment="1" applyProtection="1">
      <alignment horizontal="center" vertical="center"/>
      <protection hidden="1"/>
    </xf>
    <xf numFmtId="0" fontId="16" fillId="2" borderId="1" xfId="0" applyFont="1" applyFill="1" applyBorder="1" applyAlignment="1" applyProtection="1">
      <alignment vertical="center"/>
      <protection hidden="1"/>
    </xf>
    <xf numFmtId="164" fontId="15" fillId="2" borderId="1" xfId="0" applyNumberFormat="1" applyFont="1" applyFill="1" applyBorder="1" applyAlignment="1" applyProtection="1">
      <alignment horizontal="center" vertical="center"/>
      <protection hidden="1"/>
    </xf>
    <xf numFmtId="0" fontId="13" fillId="2" borderId="1" xfId="0" applyFont="1" applyFill="1" applyBorder="1" applyAlignment="1" applyProtection="1">
      <alignment vertical="center"/>
      <protection hidden="1"/>
    </xf>
    <xf numFmtId="164" fontId="14" fillId="2" borderId="1" xfId="0" applyNumberFormat="1" applyFont="1" applyFill="1" applyBorder="1" applyAlignment="1" applyProtection="1">
      <alignment horizontal="center" vertical="center"/>
      <protection hidden="1"/>
    </xf>
    <xf numFmtId="0" fontId="15" fillId="2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Font="1" applyFill="1" applyBorder="1" applyProtection="1">
      <protection hidden="1"/>
    </xf>
    <xf numFmtId="0" fontId="15" fillId="0" borderId="1" xfId="0" applyFont="1" applyBorder="1" applyAlignment="1" applyProtection="1">
      <alignment horizontal="right" vertical="center"/>
      <protection locked="0"/>
    </xf>
    <xf numFmtId="0" fontId="15" fillId="0" borderId="1" xfId="0" applyFont="1" applyBorder="1" applyAlignment="1" applyProtection="1">
      <alignment vertical="center"/>
      <protection locked="0"/>
    </xf>
    <xf numFmtId="164" fontId="15" fillId="0" borderId="1" xfId="0" applyNumberFormat="1" applyFont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28" fillId="3" borderId="1" xfId="1" applyNumberFormat="1" applyFont="1" applyFill="1" applyBorder="1" applyAlignment="1" applyProtection="1">
      <alignment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10" fillId="0" borderId="1" xfId="0" applyNumberFormat="1" applyFont="1" applyFill="1" applyBorder="1" applyAlignment="1" applyProtection="1">
      <alignment vertical="center"/>
    </xf>
    <xf numFmtId="0" fontId="10" fillId="4" borderId="1" xfId="0" quotePrefix="1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vertical="center" wrapText="1"/>
    </xf>
    <xf numFmtId="0" fontId="29" fillId="0" borderId="1" xfId="0" applyFont="1" applyBorder="1" applyAlignment="1" applyProtection="1">
      <alignment horizontal="center" vertical="center"/>
      <protection hidden="1"/>
    </xf>
    <xf numFmtId="0" fontId="29" fillId="0" borderId="1" xfId="0" quotePrefix="1" applyNumberFormat="1" applyFont="1" applyBorder="1" applyAlignment="1" applyProtection="1">
      <alignment vertical="center" wrapText="1"/>
    </xf>
    <xf numFmtId="0" fontId="29" fillId="0" borderId="1" xfId="0" applyNumberFormat="1" applyFont="1" applyBorder="1" applyAlignment="1" applyProtection="1">
      <alignment vertical="center"/>
      <protection locked="0"/>
    </xf>
    <xf numFmtId="0" fontId="29" fillId="0" borderId="1" xfId="0" applyNumberFormat="1" applyFont="1" applyFill="1" applyBorder="1" applyAlignment="1" applyProtection="1">
      <alignment vertical="center" wrapText="1"/>
    </xf>
    <xf numFmtId="0" fontId="29" fillId="3" borderId="1" xfId="1" applyNumberFormat="1" applyFont="1" applyFill="1" applyBorder="1" applyAlignment="1" applyProtection="1">
      <alignment vertical="center"/>
      <protection hidden="1"/>
    </xf>
    <xf numFmtId="0" fontId="30" fillId="3" borderId="1" xfId="1" applyFont="1" applyFill="1" applyBorder="1" applyAlignment="1" applyProtection="1">
      <alignment horizontal="center" vertical="center"/>
      <protection hidden="1"/>
    </xf>
    <xf numFmtId="0" fontId="29" fillId="0" borderId="1" xfId="0" applyFont="1" applyBorder="1" applyAlignment="1" applyProtection="1">
      <alignment vertical="center"/>
      <protection hidden="1"/>
    </xf>
    <xf numFmtId="0" fontId="30" fillId="0" borderId="1" xfId="0" applyNumberFormat="1" applyFont="1" applyBorder="1" applyAlignment="1" applyProtection="1">
      <alignment horizontal="center" vertical="center"/>
      <protection hidden="1"/>
    </xf>
    <xf numFmtId="164" fontId="30" fillId="0" borderId="1" xfId="0" applyNumberFormat="1" applyFont="1" applyBorder="1" applyAlignment="1" applyProtection="1">
      <alignment horizontal="center" vertical="center"/>
      <protection hidden="1"/>
    </xf>
    <xf numFmtId="0" fontId="29" fillId="0" borderId="0" xfId="0" applyNumberFormat="1" applyFont="1" applyProtection="1">
      <protection hidden="1"/>
    </xf>
    <xf numFmtId="0" fontId="29" fillId="0" borderId="0" xfId="0" applyFont="1" applyProtection="1">
      <protection hidden="1"/>
    </xf>
    <xf numFmtId="0" fontId="31" fillId="0" borderId="1" xfId="2" quotePrefix="1" applyFont="1" applyBorder="1" applyAlignment="1">
      <alignment vertical="center" wrapText="1"/>
    </xf>
    <xf numFmtId="0" fontId="31" fillId="0" borderId="1" xfId="2" applyFont="1" applyBorder="1" applyAlignment="1">
      <alignment vertical="center" wrapText="1"/>
    </xf>
    <xf numFmtId="0" fontId="31" fillId="0" borderId="1" xfId="2" applyFont="1" applyFill="1" applyBorder="1" applyAlignment="1">
      <alignment vertical="center" wrapText="1"/>
    </xf>
    <xf numFmtId="0" fontId="10" fillId="4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/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1" fontId="10" fillId="0" borderId="1" xfId="0" quotePrefix="1" applyNumberFormat="1" applyFont="1" applyBorder="1" applyAlignment="1" applyProtection="1">
      <alignment wrapText="1"/>
      <protection locked="0"/>
    </xf>
  </cellXfs>
  <cellStyles count="3">
    <cellStyle name="Normal" xfId="0" builtinId="0"/>
    <cellStyle name="Normal 6" xfId="2"/>
    <cellStyle name="Normal_THONG KE RA DE - COI THI - CHAM THI" xfId="1"/>
  </cellStyles>
  <dxfs count="10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 patternType="solid"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7-18%20HK1/TKKL%20COI%20CHAM%20THI%20HK1%2017-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7-18%20-%20HKII/TKKL%20COI%20CHAM%20THI%20HK2%2017-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chua%20tinh/KL%20COI%20CHAM%20THI%20TOT%20NGHI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E1">
            <v>566</v>
          </cell>
          <cell r="F1">
            <v>192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854</v>
          </cell>
          <cell r="N1">
            <v>697.05000000000007</v>
          </cell>
          <cell r="O1">
            <v>696.60000000000048</v>
          </cell>
          <cell r="P1">
            <v>0</v>
          </cell>
          <cell r="Q1">
            <v>0</v>
          </cell>
          <cell r="R1">
            <v>1393.6499999999999</v>
          </cell>
          <cell r="S1">
            <v>30983</v>
          </cell>
          <cell r="T1">
            <v>30983</v>
          </cell>
          <cell r="U1">
            <v>30983</v>
          </cell>
          <cell r="V1">
            <v>3098.3000000000011</v>
          </cell>
          <cell r="W1">
            <v>0</v>
          </cell>
          <cell r="X1">
            <v>0</v>
          </cell>
          <cell r="Z1">
            <v>0</v>
          </cell>
          <cell r="AA1">
            <v>2548</v>
          </cell>
          <cell r="AB1">
            <v>2171</v>
          </cell>
          <cell r="AC1">
            <v>2548</v>
          </cell>
          <cell r="AD1">
            <v>217.10000000000002</v>
          </cell>
          <cell r="AE1">
            <v>0</v>
          </cell>
          <cell r="AF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136.39999999999998</v>
          </cell>
          <cell r="AT1">
            <v>5703.9999999999991</v>
          </cell>
        </row>
        <row r="2">
          <cell r="B2" t="str">
            <v>Mã
nhân sự</v>
          </cell>
          <cell r="C2" t="str">
            <v>Đơn vị</v>
          </cell>
          <cell r="D2" t="str">
            <v>HỌ VÀ TÊN GIẢNG VIÊN</v>
          </cell>
          <cell r="E2" t="str">
            <v>ĐỀ THI</v>
          </cell>
          <cell r="N2" t="str">
            <v>COI THI</v>
          </cell>
          <cell r="S2" t="str">
            <v>CHẤM THI KTHP</v>
          </cell>
          <cell r="AI2" t="str">
            <v>CHẤM THI TỐT NGHIỆP</v>
          </cell>
          <cell r="AR2" t="str">
            <v>DỰ PHÒNG KỲ THI</v>
          </cell>
          <cell r="AS2" t="str">
            <v>GIÁM SÁT</v>
          </cell>
          <cell r="AT2" t="str">
            <v>TỔNG KHỐI LƯỢNG</v>
          </cell>
        </row>
        <row r="3">
          <cell r="S3" t="str">
            <v>LÝ THUYẾT (TV+TN)</v>
          </cell>
          <cell r="W3" t="str">
            <v>VẤN ĐÁP</v>
          </cell>
          <cell r="AA3" t="str">
            <v>TIỂU LUẬN</v>
          </cell>
          <cell r="AE3" t="str">
            <v>THỰC HÀNH</v>
          </cell>
          <cell r="AI3" t="str">
            <v>LÝ THUYẾT (TV+TN)</v>
          </cell>
          <cell r="AL3" t="str">
            <v>VẤN ĐÁP</v>
          </cell>
          <cell r="AO3" t="str">
            <v>THỰC HÀNH</v>
          </cell>
        </row>
        <row r="4">
          <cell r="E4" t="str">
            <v>SL ĐỀ LT KTHP</v>
          </cell>
          <cell r="F4" t="str">
            <v>SL ĐỀ TN KTHP</v>
          </cell>
          <cell r="G4" t="str">
            <v>SL ĐỀ VĐ KTHP</v>
          </cell>
          <cell r="H4" t="str">
            <v>SL ĐỀ TH KTHP</v>
          </cell>
          <cell r="I4" t="str">
            <v>SL ĐỀ LT ThiTN</v>
          </cell>
          <cell r="J4" t="str">
            <v>SL ĐỀ TN ThiTN</v>
          </cell>
          <cell r="K4" t="str">
            <v>SL ĐỀ VĐ ThiTN</v>
          </cell>
          <cell r="L4" t="str">
            <v>SL ĐỀ TH ThiTN</v>
          </cell>
          <cell r="M4" t="str">
            <v>KL SOẠN ĐỀ (tiết)</v>
          </cell>
          <cell r="N4" t="str">
            <v>COITHI 2 KTHP</v>
          </cell>
          <cell r="O4" t="str">
            <v>COITHI 1 KTHP</v>
          </cell>
          <cell r="P4" t="str">
            <v>COITHI 1 Thi TN</v>
          </cell>
          <cell r="Q4" t="str">
            <v>COITHI 2 Thi TN</v>
          </cell>
          <cell r="R4" t="str">
            <v>KL COITHI (tiết)</v>
          </cell>
          <cell r="S4" t="str">
            <v>SL CHẤM LT 1</v>
          </cell>
          <cell r="T4" t="str">
            <v>SL CHẤM LT 2</v>
          </cell>
          <cell r="U4" t="str">
            <v>SL CHẤM NV</v>
          </cell>
          <cell r="V4" t="str">
            <v>KL CHẤM LT (tiết)</v>
          </cell>
          <cell r="W4" t="str">
            <v>SL CHẤM TL 1</v>
          </cell>
          <cell r="X4" t="str">
            <v>SL CHẤM TL 2</v>
          </cell>
          <cell r="Y4" t="str">
            <v>SL CHẤM NV</v>
          </cell>
          <cell r="Z4" t="str">
            <v>KL CHẤM TL (tiết)</v>
          </cell>
          <cell r="AA4" t="str">
            <v>SL CHẤM TL 1</v>
          </cell>
          <cell r="AB4" t="str">
            <v>SL CHẤM TL 2</v>
          </cell>
          <cell r="AC4" t="str">
            <v>SL CHẤM NV</v>
          </cell>
          <cell r="AD4" t="str">
            <v>KL CHẤM TL (tiết)</v>
          </cell>
          <cell r="AE4" t="str">
            <v>SL CHẤM TL 1</v>
          </cell>
          <cell r="AF4" t="str">
            <v>SL CHẤM TL 2</v>
          </cell>
          <cell r="AG4" t="str">
            <v>SL CHẤM NV</v>
          </cell>
          <cell r="AH4" t="str">
            <v>KL CHẤM TL (tiết)</v>
          </cell>
          <cell r="AI4" t="str">
            <v>SL BÀI LT CHẤM 1</v>
          </cell>
          <cell r="AJ4" t="str">
            <v>SL BÀI LT CHẤM 2</v>
          </cell>
          <cell r="AK4" t="str">
            <v>KL CHẤM LT (tiết)</v>
          </cell>
          <cell r="AL4" t="str">
            <v>SL BÀI VĐ CHẤM 1</v>
          </cell>
          <cell r="AM4" t="str">
            <v>SL BÀI VĐ CHẤM 2</v>
          </cell>
          <cell r="AN4" t="str">
            <v>KL CHẤM VĐ (tiết)</v>
          </cell>
          <cell r="AO4" t="str">
            <v>SL BÀI TL CHẤM 1</v>
          </cell>
          <cell r="AP4" t="str">
            <v>SL BÀI TL CHẤM 2</v>
          </cell>
          <cell r="AQ4" t="str">
            <v>KL CHẤM TL (tiết)</v>
          </cell>
        </row>
        <row r="5">
          <cell r="B5" t="str">
            <v>01001001</v>
          </cell>
          <cell r="C5" t="str">
            <v>Ban Giám hiệu</v>
          </cell>
          <cell r="D5" t="str">
            <v>Đinh Hồng Minh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B6" t="str">
            <v>01002001</v>
          </cell>
          <cell r="C6" t="str">
            <v>Ban Giám hiệu</v>
          </cell>
          <cell r="D6" t="str">
            <v>Đinh Văn Đệ</v>
          </cell>
          <cell r="E6">
            <v>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2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50</v>
          </cell>
          <cell r="T6">
            <v>0</v>
          </cell>
          <cell r="U6">
            <v>149</v>
          </cell>
          <cell r="V6">
            <v>-9.9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-7.9</v>
          </cell>
        </row>
        <row r="7">
          <cell r="B7" t="str">
            <v>01001006</v>
          </cell>
          <cell r="C7" t="str">
            <v>Ban Giám hiệu</v>
          </cell>
          <cell r="D7" t="str">
            <v>Nguyễn Văn Dũng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B8" t="str">
            <v>01001003</v>
          </cell>
          <cell r="C8" t="str">
            <v>Ban Giám hiệu</v>
          </cell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B9" t="str">
            <v>01012023</v>
          </cell>
          <cell r="C9" t="str">
            <v>Khoa CN Cơ khí</v>
          </cell>
          <cell r="D9" t="str">
            <v>Bùi Anh Tuấn</v>
          </cell>
          <cell r="E9">
            <v>4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4</v>
          </cell>
          <cell r="N9">
            <v>0.6</v>
          </cell>
          <cell r="O9">
            <v>1.9500000000000002</v>
          </cell>
          <cell r="P9">
            <v>0</v>
          </cell>
          <cell r="Q9">
            <v>0</v>
          </cell>
          <cell r="R9">
            <v>2.5500000000000003</v>
          </cell>
          <cell r="S9">
            <v>0</v>
          </cell>
          <cell r="T9">
            <v>0</v>
          </cell>
          <cell r="U9">
            <v>82</v>
          </cell>
          <cell r="V9">
            <v>-8.2000000000000011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-1.7</v>
          </cell>
        </row>
        <row r="10">
          <cell r="B10" t="str">
            <v>01012003</v>
          </cell>
          <cell r="C10" t="str">
            <v>Khoa CN Cơ khí</v>
          </cell>
          <cell r="D10" t="str">
            <v>Chung Trần Thế Vinh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2.1</v>
          </cell>
          <cell r="P10">
            <v>0</v>
          </cell>
          <cell r="Q10">
            <v>0</v>
          </cell>
          <cell r="R10">
            <v>2.1</v>
          </cell>
          <cell r="S10">
            <v>95</v>
          </cell>
          <cell r="T10">
            <v>260</v>
          </cell>
          <cell r="U10">
            <v>199</v>
          </cell>
          <cell r="V10">
            <v>15.600000000000001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0.6</v>
          </cell>
          <cell r="AT10">
            <v>18.3</v>
          </cell>
        </row>
        <row r="11">
          <cell r="B11" t="str">
            <v>01012005</v>
          </cell>
          <cell r="C11" t="str">
            <v>Khoa CN Cơ khí</v>
          </cell>
          <cell r="D11" t="str">
            <v>Đỗ Thị Phương Khanh</v>
          </cell>
          <cell r="E11">
            <v>0</v>
          </cell>
          <cell r="F11">
            <v>10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15</v>
          </cell>
          <cell r="N11">
            <v>0.6</v>
          </cell>
          <cell r="O11">
            <v>1.65</v>
          </cell>
          <cell r="P11">
            <v>0</v>
          </cell>
          <cell r="Q11">
            <v>0</v>
          </cell>
          <cell r="R11">
            <v>2.25</v>
          </cell>
          <cell r="S11">
            <v>0</v>
          </cell>
          <cell r="T11">
            <v>62</v>
          </cell>
          <cell r="U11">
            <v>0</v>
          </cell>
          <cell r="V11">
            <v>6.2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0.6</v>
          </cell>
          <cell r="AT11">
            <v>24.1</v>
          </cell>
        </row>
        <row r="12">
          <cell r="B12" t="str">
            <v>01012014</v>
          </cell>
          <cell r="C12" t="str">
            <v>Khoa CN Cơ khí</v>
          </cell>
          <cell r="D12" t="str">
            <v>Dương Minh Chung</v>
          </cell>
          <cell r="E12">
            <v>4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4</v>
          </cell>
          <cell r="N12">
            <v>1.05</v>
          </cell>
          <cell r="O12">
            <v>5.2499999999999991</v>
          </cell>
          <cell r="P12">
            <v>0</v>
          </cell>
          <cell r="Q12">
            <v>0</v>
          </cell>
          <cell r="R12">
            <v>6.2999999999999989</v>
          </cell>
          <cell r="S12">
            <v>222</v>
          </cell>
          <cell r="T12">
            <v>172</v>
          </cell>
          <cell r="U12">
            <v>278</v>
          </cell>
          <cell r="V12">
            <v>11.600000000000001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0.5</v>
          </cell>
          <cell r="AT12">
            <v>22.4</v>
          </cell>
        </row>
        <row r="13">
          <cell r="B13" t="str">
            <v>01012029</v>
          </cell>
          <cell r="C13" t="str">
            <v>Khoa CN Cơ khí</v>
          </cell>
          <cell r="D13" t="str">
            <v>Dương Ngọc Hưng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B14" t="str">
            <v>01012028</v>
          </cell>
          <cell r="C14" t="str">
            <v>Khoa CN Cơ khí</v>
          </cell>
          <cell r="D14" t="str">
            <v>Dương Thị Hồng</v>
          </cell>
          <cell r="E14">
            <v>6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6</v>
          </cell>
          <cell r="N14">
            <v>2.25</v>
          </cell>
          <cell r="O14">
            <v>3.45</v>
          </cell>
          <cell r="P14">
            <v>0</v>
          </cell>
          <cell r="Q14">
            <v>0</v>
          </cell>
          <cell r="R14">
            <v>5.7</v>
          </cell>
          <cell r="S14">
            <v>398</v>
          </cell>
          <cell r="T14">
            <v>405</v>
          </cell>
          <cell r="U14">
            <v>485</v>
          </cell>
          <cell r="V14">
            <v>31.8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44</v>
          </cell>
        </row>
        <row r="15">
          <cell r="B15" t="str">
            <v>01006001</v>
          </cell>
          <cell r="C15" t="str">
            <v>Khoa CN Cơ khí</v>
          </cell>
          <cell r="D15" t="str">
            <v>Hà Phước Tuấn</v>
          </cell>
          <cell r="E15">
            <v>2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</v>
          </cell>
          <cell r="N15">
            <v>4.5</v>
          </cell>
          <cell r="O15">
            <v>3.3000000000000003</v>
          </cell>
          <cell r="P15">
            <v>0</v>
          </cell>
          <cell r="Q15">
            <v>0</v>
          </cell>
          <cell r="R15">
            <v>7.8000000000000007</v>
          </cell>
          <cell r="S15">
            <v>149</v>
          </cell>
          <cell r="T15">
            <v>0</v>
          </cell>
          <cell r="U15">
            <v>142</v>
          </cell>
          <cell r="V15">
            <v>0.70000000000000007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1.4</v>
          </cell>
          <cell r="AT15">
            <v>11.9</v>
          </cell>
        </row>
        <row r="16">
          <cell r="B16" t="str">
            <v>01012030</v>
          </cell>
          <cell r="C16" t="str">
            <v>Khoa CN Cơ khí</v>
          </cell>
          <cell r="D16" t="str">
            <v>Hồ Nhật Linh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218</v>
          </cell>
          <cell r="T16">
            <v>0</v>
          </cell>
          <cell r="U16">
            <v>192</v>
          </cell>
          <cell r="V16">
            <v>2.6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2.6</v>
          </cell>
        </row>
        <row r="17">
          <cell r="B17" t="str">
            <v>01012033</v>
          </cell>
          <cell r="C17" t="str">
            <v>Khoa CN Cơ khí</v>
          </cell>
          <cell r="D17" t="str">
            <v>Lê Thanh Thuận (TG)</v>
          </cell>
          <cell r="E17">
            <v>2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2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15</v>
          </cell>
          <cell r="T17">
            <v>0</v>
          </cell>
          <cell r="U17">
            <v>15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2</v>
          </cell>
        </row>
        <row r="18">
          <cell r="B18" t="str">
            <v>01012016</v>
          </cell>
          <cell r="C18" t="str">
            <v>Khoa CN Cơ khí</v>
          </cell>
          <cell r="D18" t="str">
            <v>Lư Thị Yến Vũ</v>
          </cell>
          <cell r="E18">
            <v>2</v>
          </cell>
          <cell r="F18">
            <v>8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14</v>
          </cell>
          <cell r="N18">
            <v>1.35</v>
          </cell>
          <cell r="O18">
            <v>3.7500000000000004</v>
          </cell>
          <cell r="P18">
            <v>0</v>
          </cell>
          <cell r="Q18">
            <v>0</v>
          </cell>
          <cell r="R18">
            <v>5.1000000000000005</v>
          </cell>
          <cell r="S18">
            <v>11</v>
          </cell>
          <cell r="T18">
            <v>0</v>
          </cell>
          <cell r="U18">
            <v>11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428</v>
          </cell>
          <cell r="AB18">
            <v>0</v>
          </cell>
          <cell r="AC18">
            <v>428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19.100000000000001</v>
          </cell>
        </row>
        <row r="19">
          <cell r="B19" t="str">
            <v>01012024</v>
          </cell>
          <cell r="C19" t="str">
            <v>Khoa CN Cơ khí</v>
          </cell>
          <cell r="D19" t="str">
            <v>Nguyễn Chí Ngãi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126</v>
          </cell>
          <cell r="T19">
            <v>0</v>
          </cell>
          <cell r="U19">
            <v>105</v>
          </cell>
          <cell r="V19">
            <v>2.1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2.1</v>
          </cell>
        </row>
        <row r="20">
          <cell r="B20" t="str">
            <v>01012022</v>
          </cell>
          <cell r="C20" t="str">
            <v>Khoa CN Cơ khí</v>
          </cell>
          <cell r="D20" t="str">
            <v>Nguyễn Duy Hải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1.05</v>
          </cell>
          <cell r="O20">
            <v>2.4</v>
          </cell>
          <cell r="P20">
            <v>0</v>
          </cell>
          <cell r="Q20">
            <v>0</v>
          </cell>
          <cell r="R20">
            <v>3.45</v>
          </cell>
          <cell r="S20">
            <v>99</v>
          </cell>
          <cell r="T20">
            <v>0</v>
          </cell>
          <cell r="U20">
            <v>89</v>
          </cell>
          <cell r="V20">
            <v>1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4.5</v>
          </cell>
        </row>
        <row r="21">
          <cell r="B21" t="str">
            <v>01009004</v>
          </cell>
          <cell r="C21" t="str">
            <v>Khoa CN Cơ khí</v>
          </cell>
          <cell r="D21" t="str">
            <v>Nguyễn Hoài Nam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B22" t="str">
            <v>01012002</v>
          </cell>
          <cell r="C22" t="str">
            <v>Khoa CN Cơ khí</v>
          </cell>
          <cell r="D22" t="str">
            <v>Nguyễn Tam Cương</v>
          </cell>
          <cell r="E22">
            <v>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2</v>
          </cell>
          <cell r="N22">
            <v>1.2</v>
          </cell>
          <cell r="O22">
            <v>0.6</v>
          </cell>
          <cell r="P22">
            <v>0</v>
          </cell>
          <cell r="Q22">
            <v>0</v>
          </cell>
          <cell r="R22">
            <v>1.7999999999999998</v>
          </cell>
          <cell r="S22">
            <v>50</v>
          </cell>
          <cell r="T22">
            <v>92</v>
          </cell>
          <cell r="U22">
            <v>43</v>
          </cell>
          <cell r="V22">
            <v>9.9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0.5</v>
          </cell>
          <cell r="AT22">
            <v>14.2</v>
          </cell>
        </row>
        <row r="23">
          <cell r="B23" t="str">
            <v>01012018</v>
          </cell>
          <cell r="C23" t="str">
            <v>Khoa CN Cơ khí</v>
          </cell>
          <cell r="D23" t="str">
            <v>Nguyễn Thành Long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4.8</v>
          </cell>
          <cell r="O23">
            <v>3.7500000000000004</v>
          </cell>
          <cell r="P23">
            <v>0</v>
          </cell>
          <cell r="Q23">
            <v>0</v>
          </cell>
          <cell r="R23">
            <v>8.5500000000000007</v>
          </cell>
          <cell r="S23">
            <v>102</v>
          </cell>
          <cell r="T23">
            <v>11</v>
          </cell>
          <cell r="U23">
            <v>45</v>
          </cell>
          <cell r="V23">
            <v>6.8000000000000007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0.5</v>
          </cell>
          <cell r="AT23">
            <v>15.9</v>
          </cell>
        </row>
        <row r="24">
          <cell r="B24" t="str">
            <v>01012011</v>
          </cell>
          <cell r="C24" t="str">
            <v>Khoa CN Cơ khí</v>
          </cell>
          <cell r="D24" t="str">
            <v>Nguyễn Thanh Vĩnh Phúc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4.8</v>
          </cell>
          <cell r="O24">
            <v>4.5</v>
          </cell>
          <cell r="P24">
            <v>0</v>
          </cell>
          <cell r="Q24">
            <v>0</v>
          </cell>
          <cell r="R24">
            <v>9.3000000000000007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0.3</v>
          </cell>
          <cell r="AT24">
            <v>9.6</v>
          </cell>
        </row>
        <row r="25">
          <cell r="B25" t="str">
            <v>01012015</v>
          </cell>
          <cell r="C25" t="str">
            <v>Khoa CN Cơ khí</v>
          </cell>
          <cell r="D25" t="str">
            <v>Nguyễn Thanh Vũ</v>
          </cell>
          <cell r="E25">
            <v>0</v>
          </cell>
          <cell r="F25">
            <v>4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6</v>
          </cell>
          <cell r="N25">
            <v>0</v>
          </cell>
          <cell r="O25">
            <v>2.4</v>
          </cell>
          <cell r="P25">
            <v>0</v>
          </cell>
          <cell r="Q25">
            <v>0</v>
          </cell>
          <cell r="R25">
            <v>2.4</v>
          </cell>
          <cell r="S25">
            <v>346</v>
          </cell>
          <cell r="T25">
            <v>275</v>
          </cell>
          <cell r="U25">
            <v>162</v>
          </cell>
          <cell r="V25">
            <v>45.900000000000006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54.3</v>
          </cell>
        </row>
        <row r="26">
          <cell r="B26" t="str">
            <v>01012019</v>
          </cell>
          <cell r="C26" t="str">
            <v>Khoa CN Cơ khí</v>
          </cell>
          <cell r="D26" t="str">
            <v>Nguyễn Tiến Dũng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5.6999999999999993</v>
          </cell>
          <cell r="O26">
            <v>2.85</v>
          </cell>
          <cell r="P26">
            <v>0</v>
          </cell>
          <cell r="Q26">
            <v>0</v>
          </cell>
          <cell r="R26">
            <v>8.5499999999999989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1.1000000000000001</v>
          </cell>
          <cell r="AT26">
            <v>9.6999999999999993</v>
          </cell>
        </row>
        <row r="27">
          <cell r="B27" t="str">
            <v>01012001</v>
          </cell>
          <cell r="C27" t="str">
            <v>Khoa CN Cơ khí</v>
          </cell>
          <cell r="D27" t="str">
            <v>Nguyễn Tiến Nhân</v>
          </cell>
          <cell r="E27">
            <v>10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10</v>
          </cell>
          <cell r="N27">
            <v>4.5</v>
          </cell>
          <cell r="O27">
            <v>1.35</v>
          </cell>
          <cell r="P27">
            <v>0</v>
          </cell>
          <cell r="Q27">
            <v>0</v>
          </cell>
          <cell r="R27">
            <v>5.85</v>
          </cell>
          <cell r="S27">
            <v>373</v>
          </cell>
          <cell r="T27">
            <v>425</v>
          </cell>
          <cell r="U27">
            <v>372</v>
          </cell>
          <cell r="V27">
            <v>42.6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52</v>
          </cell>
          <cell r="AB27">
            <v>283</v>
          </cell>
          <cell r="AC27">
            <v>52</v>
          </cell>
          <cell r="AD27">
            <v>28.3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86.8</v>
          </cell>
        </row>
        <row r="28">
          <cell r="B28" t="str">
            <v>01012036</v>
          </cell>
          <cell r="C28" t="str">
            <v>Khoa CN Cơ khí</v>
          </cell>
          <cell r="D28" t="str">
            <v>Nguyễn Trường Giang (TG)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72</v>
          </cell>
          <cell r="AB28">
            <v>135</v>
          </cell>
          <cell r="AC28">
            <v>72</v>
          </cell>
          <cell r="AD28">
            <v>13.5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13.5</v>
          </cell>
        </row>
        <row r="29">
          <cell r="B29" t="str">
            <v>01012034</v>
          </cell>
          <cell r="C29" t="str">
            <v>Khoa CN Cơ khí</v>
          </cell>
          <cell r="D29" t="str">
            <v>Nguyễn Văn Bộ (TG)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0.6</v>
          </cell>
          <cell r="O29">
            <v>0</v>
          </cell>
          <cell r="P29">
            <v>0</v>
          </cell>
          <cell r="Q29">
            <v>0</v>
          </cell>
          <cell r="R29">
            <v>0.6</v>
          </cell>
          <cell r="S29">
            <v>196</v>
          </cell>
          <cell r="T29">
            <v>0</v>
          </cell>
          <cell r="U29">
            <v>198</v>
          </cell>
          <cell r="V29">
            <v>-0.2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135</v>
          </cell>
          <cell r="AB29">
            <v>72</v>
          </cell>
          <cell r="AC29">
            <v>135</v>
          </cell>
          <cell r="AD29">
            <v>7.2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7.6</v>
          </cell>
        </row>
        <row r="30">
          <cell r="B30" t="str">
            <v>01012012</v>
          </cell>
          <cell r="C30" t="str">
            <v>Khoa CN Cơ khí</v>
          </cell>
          <cell r="D30" t="str">
            <v>Phan Thị Xuân Trang</v>
          </cell>
          <cell r="E30">
            <v>3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3</v>
          </cell>
          <cell r="N30">
            <v>3.45</v>
          </cell>
          <cell r="O30">
            <v>1.8</v>
          </cell>
          <cell r="P30">
            <v>0</v>
          </cell>
          <cell r="Q30">
            <v>0</v>
          </cell>
          <cell r="R30">
            <v>5.25</v>
          </cell>
          <cell r="S30">
            <v>697</v>
          </cell>
          <cell r="T30">
            <v>821</v>
          </cell>
          <cell r="U30">
            <v>615</v>
          </cell>
          <cell r="V30">
            <v>90.300000000000011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98.6</v>
          </cell>
        </row>
        <row r="31">
          <cell r="B31" t="str">
            <v>01012004</v>
          </cell>
          <cell r="C31" t="str">
            <v>Khoa CN Cơ khí</v>
          </cell>
          <cell r="D31" t="str">
            <v>Phan Văn Thành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4.5</v>
          </cell>
          <cell r="O31">
            <v>1.65</v>
          </cell>
          <cell r="P31">
            <v>0</v>
          </cell>
          <cell r="Q31">
            <v>0</v>
          </cell>
          <cell r="R31">
            <v>6.15</v>
          </cell>
          <cell r="S31">
            <v>32</v>
          </cell>
          <cell r="T31">
            <v>50</v>
          </cell>
          <cell r="U31">
            <v>39</v>
          </cell>
          <cell r="V31">
            <v>4.3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0.5</v>
          </cell>
          <cell r="AT31">
            <v>11</v>
          </cell>
        </row>
        <row r="32">
          <cell r="B32" t="str">
            <v>01012035</v>
          </cell>
          <cell r="C32" t="str">
            <v>Khoa CN Cơ khí</v>
          </cell>
          <cell r="D32" t="str">
            <v>Thái Hồng Kỳ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B33" t="str">
            <v>01012008</v>
          </cell>
          <cell r="C33" t="str">
            <v>Khoa CN Cơ khí</v>
          </cell>
          <cell r="D33" t="str">
            <v>Trần Đình Khải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1.2</v>
          </cell>
          <cell r="O33">
            <v>0.6</v>
          </cell>
          <cell r="P33">
            <v>0</v>
          </cell>
          <cell r="Q33">
            <v>0</v>
          </cell>
          <cell r="R33">
            <v>1.7999999999999998</v>
          </cell>
          <cell r="S33">
            <v>34</v>
          </cell>
          <cell r="T33">
            <v>84</v>
          </cell>
          <cell r="U33">
            <v>40</v>
          </cell>
          <cell r="V33">
            <v>7.8000000000000007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9.6</v>
          </cell>
        </row>
        <row r="34">
          <cell r="B34" t="str">
            <v>01012020</v>
          </cell>
          <cell r="C34" t="str">
            <v>Khoa CN Cơ khí</v>
          </cell>
          <cell r="D34" t="str">
            <v>Trần Minh Thông</v>
          </cell>
          <cell r="E34">
            <v>4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4</v>
          </cell>
          <cell r="N34">
            <v>2.25</v>
          </cell>
          <cell r="O34">
            <v>1.9500000000000002</v>
          </cell>
          <cell r="P34">
            <v>0</v>
          </cell>
          <cell r="Q34">
            <v>0</v>
          </cell>
          <cell r="R34">
            <v>4.2</v>
          </cell>
          <cell r="S34">
            <v>378</v>
          </cell>
          <cell r="T34">
            <v>141</v>
          </cell>
          <cell r="U34">
            <v>144</v>
          </cell>
          <cell r="V34">
            <v>37.5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0.6</v>
          </cell>
          <cell r="AT34">
            <v>46.3</v>
          </cell>
        </row>
        <row r="35">
          <cell r="B35" t="str">
            <v>01012021</v>
          </cell>
          <cell r="C35" t="str">
            <v>Khoa CN Cơ khí</v>
          </cell>
          <cell r="D35" t="str">
            <v>Trần Thị Hương</v>
          </cell>
          <cell r="E35">
            <v>0</v>
          </cell>
          <cell r="F35">
            <v>16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24</v>
          </cell>
          <cell r="N35">
            <v>4.2</v>
          </cell>
          <cell r="O35">
            <v>3.3000000000000003</v>
          </cell>
          <cell r="P35">
            <v>0</v>
          </cell>
          <cell r="Q35">
            <v>0</v>
          </cell>
          <cell r="R35">
            <v>7.5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583</v>
          </cell>
          <cell r="AC35">
            <v>299</v>
          </cell>
          <cell r="AD35">
            <v>28.400000000000002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0.3</v>
          </cell>
          <cell r="AT35">
            <v>60.2</v>
          </cell>
        </row>
        <row r="36">
          <cell r="B36" t="str">
            <v>01012006</v>
          </cell>
          <cell r="C36" t="str">
            <v>Khoa CN Cơ khí</v>
          </cell>
          <cell r="D36" t="str">
            <v>Trương Thị Phương Hồng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1.05</v>
          </cell>
          <cell r="O36">
            <v>3.6000000000000005</v>
          </cell>
          <cell r="P36">
            <v>0</v>
          </cell>
          <cell r="Q36">
            <v>0</v>
          </cell>
          <cell r="R36">
            <v>4.6500000000000004</v>
          </cell>
          <cell r="S36">
            <v>104</v>
          </cell>
          <cell r="T36">
            <v>111</v>
          </cell>
          <cell r="U36">
            <v>123</v>
          </cell>
          <cell r="V36">
            <v>9.2000000000000011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866</v>
          </cell>
          <cell r="AB36">
            <v>52</v>
          </cell>
          <cell r="AC36">
            <v>567</v>
          </cell>
          <cell r="AD36">
            <v>35.1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49</v>
          </cell>
        </row>
        <row r="37">
          <cell r="B37" t="str">
            <v>01017002</v>
          </cell>
          <cell r="C37" t="str">
            <v>Khoa CN Cơ khí</v>
          </cell>
          <cell r="D37" t="str">
            <v>Võ Minh Quang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1.7999999999999998</v>
          </cell>
          <cell r="O37">
            <v>3</v>
          </cell>
          <cell r="P37">
            <v>0</v>
          </cell>
          <cell r="Q37">
            <v>0</v>
          </cell>
          <cell r="R37">
            <v>4.8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4.8</v>
          </cell>
        </row>
        <row r="38">
          <cell r="B38" t="str">
            <v>01012009</v>
          </cell>
          <cell r="C38" t="str">
            <v>Khoa CN Cơ khí</v>
          </cell>
          <cell r="D38" t="str">
            <v>Võ Thúy Phương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B39" t="str">
            <v>01012031</v>
          </cell>
          <cell r="C39" t="str">
            <v>Khoa CN Cơ khí</v>
          </cell>
          <cell r="D39" t="str">
            <v>Võ Văn Cương (TG)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131</v>
          </cell>
          <cell r="T39">
            <v>0</v>
          </cell>
          <cell r="U39">
            <v>182</v>
          </cell>
          <cell r="V39">
            <v>-5.1000000000000005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-5.0999999999999996</v>
          </cell>
        </row>
        <row r="40">
          <cell r="B40" t="str">
            <v>01012013</v>
          </cell>
          <cell r="C40" t="str">
            <v>Khoa CN Cơ khí</v>
          </cell>
          <cell r="D40" t="str">
            <v>Vũ Đức Pháp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1.05</v>
          </cell>
          <cell r="P40">
            <v>0</v>
          </cell>
          <cell r="Q40">
            <v>0</v>
          </cell>
          <cell r="R40">
            <v>1.05</v>
          </cell>
          <cell r="S40">
            <v>104</v>
          </cell>
          <cell r="T40">
            <v>222</v>
          </cell>
          <cell r="U40">
            <v>0</v>
          </cell>
          <cell r="V40">
            <v>32.6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33.700000000000003</v>
          </cell>
        </row>
        <row r="41">
          <cell r="B41" t="str">
            <v>01012007</v>
          </cell>
          <cell r="C41" t="str">
            <v>Khoa CN Cơ khí</v>
          </cell>
          <cell r="D41" t="str">
            <v>Vũ Quang Khải</v>
          </cell>
          <cell r="E41">
            <v>14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14</v>
          </cell>
          <cell r="N41">
            <v>1.35</v>
          </cell>
          <cell r="O41">
            <v>2.7</v>
          </cell>
          <cell r="P41">
            <v>0</v>
          </cell>
          <cell r="Q41">
            <v>0</v>
          </cell>
          <cell r="R41">
            <v>4.0500000000000007</v>
          </cell>
          <cell r="S41">
            <v>275</v>
          </cell>
          <cell r="T41">
            <v>1082</v>
          </cell>
          <cell r="U41">
            <v>444</v>
          </cell>
          <cell r="V41">
            <v>91.300000000000011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109.4</v>
          </cell>
        </row>
        <row r="42">
          <cell r="B42" t="str">
            <v>01012039</v>
          </cell>
          <cell r="C42" t="str">
            <v>Khoa CN Cơ khí</v>
          </cell>
          <cell r="D42" t="str">
            <v>Dương Tiến Đoàn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B43" t="str">
            <v>01012042</v>
          </cell>
          <cell r="C43" t="str">
            <v>Khoa CN Cơ khí</v>
          </cell>
          <cell r="D43" t="str">
            <v>Lê Hải Tuấn (TG)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</row>
        <row r="44">
          <cell r="B44" t="str">
            <v>01012025</v>
          </cell>
          <cell r="C44" t="str">
            <v>Khoa CN Cơ khí</v>
          </cell>
          <cell r="D44" t="str">
            <v>Lê Hoàng Anh Quân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</row>
        <row r="45">
          <cell r="B45" t="str">
            <v>01012038</v>
          </cell>
          <cell r="C45" t="str">
            <v>Khoa CN Cơ khí</v>
          </cell>
          <cell r="D45" t="str">
            <v>Lê Văn Nhân (TG)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B46" t="str">
            <v>01012017</v>
          </cell>
          <cell r="C46" t="str">
            <v>Khoa CN Cơ khí</v>
          </cell>
          <cell r="D46" t="str">
            <v>Nguyễn Ngọc Quỳnh(CK)</v>
          </cell>
          <cell r="E46">
            <v>0</v>
          </cell>
          <cell r="F46">
            <v>4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6</v>
          </cell>
          <cell r="N46">
            <v>3.0000000000000004</v>
          </cell>
          <cell r="O46">
            <v>1.2</v>
          </cell>
          <cell r="P46">
            <v>0</v>
          </cell>
          <cell r="Q46">
            <v>0</v>
          </cell>
          <cell r="R46">
            <v>4.2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123</v>
          </cell>
          <cell r="AB46">
            <v>508</v>
          </cell>
          <cell r="AC46">
            <v>123</v>
          </cell>
          <cell r="AD46">
            <v>50.800000000000004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0.5</v>
          </cell>
          <cell r="AT46">
            <v>61.5</v>
          </cell>
        </row>
        <row r="47">
          <cell r="B47" t="str">
            <v>01012032</v>
          </cell>
          <cell r="C47" t="str">
            <v>Khoa CN Cơ khí</v>
          </cell>
          <cell r="D47" t="str">
            <v>Nguyễn Thanh Giang</v>
          </cell>
          <cell r="E47">
            <v>3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3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27</v>
          </cell>
          <cell r="U47">
            <v>51</v>
          </cell>
          <cell r="V47">
            <v>-2.4000000000000004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0.6</v>
          </cell>
        </row>
        <row r="48">
          <cell r="B48" t="str">
            <v>01012041</v>
          </cell>
          <cell r="C48" t="str">
            <v>Khoa CN Cơ khí</v>
          </cell>
          <cell r="D48" t="str">
            <v>Nguyễn Thanh Phong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B49" t="str">
            <v>01012040</v>
          </cell>
          <cell r="C49" t="str">
            <v>Khoa CN Cơ khí</v>
          </cell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B50" t="str">
            <v>01014028</v>
          </cell>
          <cell r="C50" t="str">
            <v>Khoa CN Điện - Điện tử</v>
          </cell>
          <cell r="D50" t="str">
            <v>Bốc Minh Trí</v>
          </cell>
          <cell r="E50">
            <v>2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2</v>
          </cell>
          <cell r="N50">
            <v>4.95</v>
          </cell>
          <cell r="O50">
            <v>2.25</v>
          </cell>
          <cell r="P50">
            <v>0</v>
          </cell>
          <cell r="Q50">
            <v>0</v>
          </cell>
          <cell r="R50">
            <v>7.2</v>
          </cell>
          <cell r="S50">
            <v>42</v>
          </cell>
          <cell r="T50">
            <v>23</v>
          </cell>
          <cell r="U50">
            <v>24</v>
          </cell>
          <cell r="V50">
            <v>4.1000000000000005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0.9</v>
          </cell>
          <cell r="AT50">
            <v>14.2</v>
          </cell>
        </row>
        <row r="51">
          <cell r="B51" t="str">
            <v>01014037</v>
          </cell>
          <cell r="C51" t="str">
            <v>Khoa CN Điện - Điện tử</v>
          </cell>
          <cell r="D51" t="str">
            <v>Châu Văn Bảo</v>
          </cell>
          <cell r="E51">
            <v>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4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215</v>
          </cell>
          <cell r="T51">
            <v>195</v>
          </cell>
          <cell r="U51">
            <v>161</v>
          </cell>
          <cell r="V51">
            <v>24.900000000000002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28.9</v>
          </cell>
        </row>
        <row r="52">
          <cell r="B52" t="str">
            <v>01014024</v>
          </cell>
          <cell r="C52" t="str">
            <v>Khoa CN Điện - Điện tử</v>
          </cell>
          <cell r="D52" t="str">
            <v>Đặng Đức Minh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2.7</v>
          </cell>
          <cell r="O52">
            <v>0.6</v>
          </cell>
          <cell r="P52">
            <v>0</v>
          </cell>
          <cell r="Q52">
            <v>0</v>
          </cell>
          <cell r="R52">
            <v>3.3000000000000003</v>
          </cell>
          <cell r="S52">
            <v>150</v>
          </cell>
          <cell r="T52">
            <v>151</v>
          </cell>
          <cell r="U52">
            <v>124</v>
          </cell>
          <cell r="V52">
            <v>17.7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1.2</v>
          </cell>
          <cell r="AT52">
            <v>22.2</v>
          </cell>
        </row>
        <row r="53">
          <cell r="B53" t="str">
            <v>01014032</v>
          </cell>
          <cell r="C53" t="str">
            <v>Khoa CN Điện - Điện tử</v>
          </cell>
          <cell r="D53" t="str">
            <v>Đỗ Huỳnh Thanh Phong</v>
          </cell>
          <cell r="E53">
            <v>2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2</v>
          </cell>
          <cell r="N53">
            <v>1.05</v>
          </cell>
          <cell r="O53">
            <v>2.25</v>
          </cell>
          <cell r="P53">
            <v>0</v>
          </cell>
          <cell r="Q53">
            <v>0</v>
          </cell>
          <cell r="R53">
            <v>3.3</v>
          </cell>
          <cell r="S53">
            <v>228</v>
          </cell>
          <cell r="T53">
            <v>251</v>
          </cell>
          <cell r="U53">
            <v>205</v>
          </cell>
          <cell r="V53">
            <v>27.400000000000002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32.700000000000003</v>
          </cell>
        </row>
        <row r="54">
          <cell r="B54" t="str">
            <v>01014004</v>
          </cell>
          <cell r="C54" t="str">
            <v>Khoa CN Điện - Điện tử</v>
          </cell>
          <cell r="D54" t="str">
            <v>Huỳnh Ngọc Mai</v>
          </cell>
          <cell r="E54">
            <v>10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10</v>
          </cell>
          <cell r="N54">
            <v>2.85</v>
          </cell>
          <cell r="O54">
            <v>2.4</v>
          </cell>
          <cell r="P54">
            <v>0</v>
          </cell>
          <cell r="Q54">
            <v>0</v>
          </cell>
          <cell r="R54">
            <v>5.25</v>
          </cell>
          <cell r="S54">
            <v>92</v>
          </cell>
          <cell r="T54">
            <v>176</v>
          </cell>
          <cell r="U54">
            <v>109</v>
          </cell>
          <cell r="V54">
            <v>15.9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31.2</v>
          </cell>
        </row>
        <row r="55">
          <cell r="B55" t="str">
            <v>01010069</v>
          </cell>
          <cell r="C55" t="str">
            <v>Khoa CN Điện - Điện tử</v>
          </cell>
          <cell r="D55" t="str">
            <v>Lê Hồng Vân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90</v>
          </cell>
          <cell r="T55">
            <v>69</v>
          </cell>
          <cell r="U55">
            <v>81</v>
          </cell>
          <cell r="V55">
            <v>7.8000000000000007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7.8</v>
          </cell>
        </row>
        <row r="56">
          <cell r="B56" t="str">
            <v>01014019</v>
          </cell>
          <cell r="C56" t="str">
            <v>Khoa CN Điện - Điện tử</v>
          </cell>
          <cell r="D56" t="str">
            <v>Lê Thế Huân</v>
          </cell>
          <cell r="E56">
            <v>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2</v>
          </cell>
          <cell r="N56">
            <v>3.3000000000000003</v>
          </cell>
          <cell r="O56">
            <v>4.2</v>
          </cell>
          <cell r="P56">
            <v>0</v>
          </cell>
          <cell r="Q56">
            <v>0</v>
          </cell>
          <cell r="R56">
            <v>7.5</v>
          </cell>
          <cell r="S56">
            <v>222</v>
          </cell>
          <cell r="T56">
            <v>274</v>
          </cell>
          <cell r="U56">
            <v>202</v>
          </cell>
          <cell r="V56">
            <v>29.400000000000002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38.9</v>
          </cell>
        </row>
        <row r="57">
          <cell r="B57" t="str">
            <v>01014023</v>
          </cell>
          <cell r="C57" t="str">
            <v>Khoa CN Điện - Điện tử</v>
          </cell>
          <cell r="D57" t="str">
            <v>Lê Tiến Đạt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3.15</v>
          </cell>
          <cell r="O57">
            <v>3.9000000000000004</v>
          </cell>
          <cell r="P57">
            <v>0</v>
          </cell>
          <cell r="Q57">
            <v>0</v>
          </cell>
          <cell r="R57">
            <v>7.0500000000000007</v>
          </cell>
          <cell r="S57">
            <v>109</v>
          </cell>
          <cell r="T57">
            <v>111</v>
          </cell>
          <cell r="U57">
            <v>108</v>
          </cell>
          <cell r="V57">
            <v>11.200000000000001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0.3</v>
          </cell>
          <cell r="AT57">
            <v>18.600000000000001</v>
          </cell>
        </row>
        <row r="58">
          <cell r="B58" t="str">
            <v>01014018</v>
          </cell>
          <cell r="C58" t="str">
            <v>Khoa CN Điện - Điện tử</v>
          </cell>
          <cell r="D58" t="str">
            <v>Mạnh Lê Hoàn</v>
          </cell>
          <cell r="E58">
            <v>8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8</v>
          </cell>
          <cell r="N58">
            <v>2.85</v>
          </cell>
          <cell r="O58">
            <v>3.45</v>
          </cell>
          <cell r="P58">
            <v>0</v>
          </cell>
          <cell r="Q58">
            <v>0</v>
          </cell>
          <cell r="R58">
            <v>6.3000000000000007</v>
          </cell>
          <cell r="S58">
            <v>49</v>
          </cell>
          <cell r="T58">
            <v>18</v>
          </cell>
          <cell r="U58">
            <v>67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0.5</v>
          </cell>
          <cell r="AT58">
            <v>14.8</v>
          </cell>
        </row>
        <row r="59">
          <cell r="B59" t="str">
            <v>01014005</v>
          </cell>
          <cell r="C59" t="str">
            <v>Khoa CN Điện - Điện tử</v>
          </cell>
          <cell r="D59" t="str">
            <v>Ngô Hoàng Anh</v>
          </cell>
          <cell r="E59">
            <v>2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2</v>
          </cell>
          <cell r="N59">
            <v>1.65</v>
          </cell>
          <cell r="O59">
            <v>3.7500000000000004</v>
          </cell>
          <cell r="P59">
            <v>0</v>
          </cell>
          <cell r="Q59">
            <v>0</v>
          </cell>
          <cell r="R59">
            <v>5.4</v>
          </cell>
          <cell r="S59">
            <v>209</v>
          </cell>
          <cell r="T59">
            <v>280</v>
          </cell>
          <cell r="U59">
            <v>126</v>
          </cell>
          <cell r="V59">
            <v>36.300000000000004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43.7</v>
          </cell>
        </row>
        <row r="60">
          <cell r="B60" t="str">
            <v>01014029</v>
          </cell>
          <cell r="C60" t="str">
            <v>Khoa CN Điện - Điện tử</v>
          </cell>
          <cell r="D60" t="str">
            <v>Ngô Phong Cường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3.45</v>
          </cell>
          <cell r="O60">
            <v>2.5499999999999998</v>
          </cell>
          <cell r="P60">
            <v>0</v>
          </cell>
          <cell r="Q60">
            <v>0</v>
          </cell>
          <cell r="R60">
            <v>6</v>
          </cell>
          <cell r="S60">
            <v>142</v>
          </cell>
          <cell r="T60">
            <v>141</v>
          </cell>
          <cell r="U60">
            <v>149</v>
          </cell>
          <cell r="V60">
            <v>13.4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1.2</v>
          </cell>
          <cell r="AT60">
            <v>20.6</v>
          </cell>
        </row>
        <row r="61">
          <cell r="B61" t="str">
            <v>01014006</v>
          </cell>
          <cell r="C61" t="str">
            <v>Khoa CN Điện - Điện tử</v>
          </cell>
          <cell r="D61" t="str">
            <v>Nguyễn Anh Tăng</v>
          </cell>
          <cell r="E61">
            <v>6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6</v>
          </cell>
          <cell r="N61">
            <v>3.3000000000000003</v>
          </cell>
          <cell r="O61">
            <v>1.35</v>
          </cell>
          <cell r="P61">
            <v>0</v>
          </cell>
          <cell r="Q61">
            <v>0</v>
          </cell>
          <cell r="R61">
            <v>4.6500000000000004</v>
          </cell>
          <cell r="S61">
            <v>246</v>
          </cell>
          <cell r="T61">
            <v>231</v>
          </cell>
          <cell r="U61">
            <v>263</v>
          </cell>
          <cell r="V61">
            <v>21.400000000000002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0.9</v>
          </cell>
          <cell r="AT61">
            <v>33</v>
          </cell>
        </row>
        <row r="62">
          <cell r="B62" t="str">
            <v>01014013</v>
          </cell>
          <cell r="C62" t="str">
            <v>Khoa CN Điện - Điện tử</v>
          </cell>
          <cell r="D62" t="str">
            <v>Nguyễn Hồng Đức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3.6750000000000003</v>
          </cell>
          <cell r="O62">
            <v>2.85</v>
          </cell>
          <cell r="P62">
            <v>0</v>
          </cell>
          <cell r="Q62">
            <v>0</v>
          </cell>
          <cell r="R62">
            <v>6.5250000000000004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0.7</v>
          </cell>
          <cell r="AT62">
            <v>7.2</v>
          </cell>
        </row>
        <row r="63">
          <cell r="B63" t="str">
            <v>01014033</v>
          </cell>
          <cell r="C63" t="str">
            <v>Khoa CN Điện - Điện tử</v>
          </cell>
          <cell r="D63" t="str">
            <v>Nguyễn Minh Đức Cường</v>
          </cell>
          <cell r="E63">
            <v>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2</v>
          </cell>
          <cell r="N63">
            <v>2.85</v>
          </cell>
          <cell r="O63">
            <v>1.2</v>
          </cell>
          <cell r="P63">
            <v>0</v>
          </cell>
          <cell r="Q63">
            <v>0</v>
          </cell>
          <cell r="R63">
            <v>4.05</v>
          </cell>
          <cell r="S63">
            <v>229</v>
          </cell>
          <cell r="T63">
            <v>221</v>
          </cell>
          <cell r="U63">
            <v>235</v>
          </cell>
          <cell r="V63">
            <v>21.5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0.5</v>
          </cell>
          <cell r="AT63">
            <v>28.1</v>
          </cell>
        </row>
        <row r="64">
          <cell r="B64" t="str">
            <v>01014003</v>
          </cell>
          <cell r="C64" t="str">
            <v>Khoa CN Điện - Điện tử</v>
          </cell>
          <cell r="D64" t="str">
            <v>Nguyễn Minh Đức(A)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1.5</v>
          </cell>
          <cell r="O64">
            <v>2.85</v>
          </cell>
          <cell r="P64">
            <v>0</v>
          </cell>
          <cell r="Q64">
            <v>0</v>
          </cell>
          <cell r="R64">
            <v>4.3499999999999996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0.3</v>
          </cell>
          <cell r="AT64">
            <v>4.7</v>
          </cell>
        </row>
        <row r="65">
          <cell r="B65" t="str">
            <v>01014017</v>
          </cell>
          <cell r="C65" t="str">
            <v>Khoa CN Điện - Điện tử</v>
          </cell>
          <cell r="D65" t="str">
            <v>Nguyễn Minh Đức(B)</v>
          </cell>
          <cell r="E65">
            <v>2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4.6499999999999995</v>
          </cell>
          <cell r="O65">
            <v>1.95</v>
          </cell>
          <cell r="P65">
            <v>0</v>
          </cell>
          <cell r="Q65">
            <v>0</v>
          </cell>
          <cell r="R65">
            <v>6.6</v>
          </cell>
          <cell r="S65">
            <v>210</v>
          </cell>
          <cell r="T65">
            <v>205</v>
          </cell>
          <cell r="U65">
            <v>193</v>
          </cell>
          <cell r="V65">
            <v>22.200000000000003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0.5</v>
          </cell>
          <cell r="AT65">
            <v>31.3</v>
          </cell>
        </row>
        <row r="66">
          <cell r="B66" t="str">
            <v>01014039</v>
          </cell>
          <cell r="C66" t="str">
            <v>Khoa CN Điện - Điện tử</v>
          </cell>
          <cell r="D66" t="str">
            <v>Nguyễn Thế Kiệt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B67" t="str">
            <v>01014034</v>
          </cell>
          <cell r="C67" t="str">
            <v>Khoa CN Điện - Điện tử</v>
          </cell>
          <cell r="D67" t="str">
            <v>Nguyễn Thị Ngọc Hiền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1.65</v>
          </cell>
          <cell r="O67">
            <v>5.55</v>
          </cell>
          <cell r="P67">
            <v>0</v>
          </cell>
          <cell r="Q67">
            <v>0</v>
          </cell>
          <cell r="R67">
            <v>7.1999999999999993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7.2</v>
          </cell>
        </row>
        <row r="68">
          <cell r="B68" t="str">
            <v>01014022</v>
          </cell>
          <cell r="C68" t="str">
            <v>Khoa CN Điện - Điện tử</v>
          </cell>
          <cell r="D68" t="str">
            <v>Nguyễn Thị Tố Nga</v>
          </cell>
          <cell r="E68">
            <v>2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2</v>
          </cell>
          <cell r="N68">
            <v>3</v>
          </cell>
          <cell r="O68">
            <v>0.45</v>
          </cell>
          <cell r="P68">
            <v>0</v>
          </cell>
          <cell r="Q68">
            <v>0</v>
          </cell>
          <cell r="R68">
            <v>3.45</v>
          </cell>
          <cell r="S68">
            <v>205</v>
          </cell>
          <cell r="T68">
            <v>247</v>
          </cell>
          <cell r="U68">
            <v>195</v>
          </cell>
          <cell r="V68">
            <v>25.700000000000003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0.9</v>
          </cell>
          <cell r="AT68">
            <v>32.1</v>
          </cell>
        </row>
        <row r="69">
          <cell r="B69" t="str">
            <v>01014012</v>
          </cell>
          <cell r="C69" t="str">
            <v>Khoa CN Điện - Điện tử</v>
          </cell>
          <cell r="D69" t="str">
            <v>Nguyễn Thùy Dương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2</v>
          </cell>
          <cell r="N69">
            <v>5.85</v>
          </cell>
          <cell r="O69">
            <v>2.4</v>
          </cell>
          <cell r="P69">
            <v>0</v>
          </cell>
          <cell r="Q69">
            <v>0</v>
          </cell>
          <cell r="R69">
            <v>8.25</v>
          </cell>
          <cell r="S69">
            <v>255</v>
          </cell>
          <cell r="T69">
            <v>145</v>
          </cell>
          <cell r="U69">
            <v>270</v>
          </cell>
          <cell r="V69">
            <v>13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1.1000000000000001</v>
          </cell>
          <cell r="AT69">
            <v>24.4</v>
          </cell>
        </row>
        <row r="70">
          <cell r="B70" t="str">
            <v>01014030</v>
          </cell>
          <cell r="C70" t="str">
            <v>Khoa CN Điện - Điện tử</v>
          </cell>
          <cell r="D70" t="str">
            <v>Nguyễn Thùy Linh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B71" t="str">
            <v>01014025</v>
          </cell>
          <cell r="C71" t="str">
            <v>Khoa CN Điện - Điện tử</v>
          </cell>
          <cell r="D71" t="str">
            <v>Nguyễn Trần Thanh Nhàn</v>
          </cell>
          <cell r="E71">
            <v>6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6</v>
          </cell>
          <cell r="N71">
            <v>3.45</v>
          </cell>
          <cell r="O71">
            <v>2.25</v>
          </cell>
          <cell r="P71">
            <v>0</v>
          </cell>
          <cell r="Q71">
            <v>0</v>
          </cell>
          <cell r="R71">
            <v>5.7</v>
          </cell>
          <cell r="S71">
            <v>66</v>
          </cell>
          <cell r="T71">
            <v>32</v>
          </cell>
          <cell r="U71">
            <v>66</v>
          </cell>
          <cell r="V71">
            <v>3.2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0.5</v>
          </cell>
          <cell r="AT71">
            <v>15.4</v>
          </cell>
        </row>
        <row r="72">
          <cell r="B72" t="str">
            <v>01014041</v>
          </cell>
          <cell r="C72" t="str">
            <v>Khoa CN Điện - Điện tử</v>
          </cell>
          <cell r="D72" t="str">
            <v>Nguyễn Trung Trực (TG)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45</v>
          </cell>
          <cell r="V72">
            <v>-4.5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-4.5</v>
          </cell>
        </row>
        <row r="73">
          <cell r="B73" t="str">
            <v>01014016</v>
          </cell>
          <cell r="C73" t="str">
            <v>Khoa CN Điện - Điện tử</v>
          </cell>
          <cell r="D73" t="str">
            <v>Nguyễn Văn Yên</v>
          </cell>
          <cell r="E73">
            <v>6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6</v>
          </cell>
          <cell r="N73">
            <v>2.1</v>
          </cell>
          <cell r="O73">
            <v>2.1</v>
          </cell>
          <cell r="P73">
            <v>0</v>
          </cell>
          <cell r="Q73">
            <v>0</v>
          </cell>
          <cell r="R73">
            <v>4.2</v>
          </cell>
          <cell r="S73">
            <v>122</v>
          </cell>
          <cell r="T73">
            <v>32</v>
          </cell>
          <cell r="U73">
            <v>122</v>
          </cell>
          <cell r="V73">
            <v>3.2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0.9</v>
          </cell>
          <cell r="AT73">
            <v>14.3</v>
          </cell>
        </row>
        <row r="74">
          <cell r="B74" t="str">
            <v>01014040</v>
          </cell>
          <cell r="C74" t="str">
            <v>Khoa CN Điện - Điện tử</v>
          </cell>
          <cell r="D74" t="str">
            <v>Phan Thanh Hoàng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</row>
        <row r="75">
          <cell r="B75" t="str">
            <v>01014007</v>
          </cell>
          <cell r="C75" t="str">
            <v>Khoa CN Điện - Điện tử</v>
          </cell>
          <cell r="D75" t="str">
            <v>Quách Minh Thử</v>
          </cell>
          <cell r="E75">
            <v>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6</v>
          </cell>
          <cell r="N75">
            <v>0.6</v>
          </cell>
          <cell r="O75">
            <v>2.1</v>
          </cell>
          <cell r="P75">
            <v>0</v>
          </cell>
          <cell r="Q75">
            <v>0</v>
          </cell>
          <cell r="R75">
            <v>2.7</v>
          </cell>
          <cell r="S75">
            <v>89</v>
          </cell>
          <cell r="T75">
            <v>261</v>
          </cell>
          <cell r="U75">
            <v>120</v>
          </cell>
          <cell r="V75">
            <v>23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0.5</v>
          </cell>
          <cell r="AT75">
            <v>32.200000000000003</v>
          </cell>
        </row>
        <row r="76">
          <cell r="B76" t="str">
            <v>01014002</v>
          </cell>
          <cell r="C76" t="str">
            <v>Khoa CN Điện - Điện tử</v>
          </cell>
          <cell r="D76" t="str">
            <v>Tạ Minh Cường</v>
          </cell>
          <cell r="E76">
            <v>2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2</v>
          </cell>
          <cell r="N76">
            <v>0.6</v>
          </cell>
          <cell r="O76">
            <v>0.6</v>
          </cell>
          <cell r="P76">
            <v>0</v>
          </cell>
          <cell r="Q76">
            <v>0</v>
          </cell>
          <cell r="R76">
            <v>1.2</v>
          </cell>
          <cell r="S76">
            <v>109</v>
          </cell>
          <cell r="T76">
            <v>89</v>
          </cell>
          <cell r="U76">
            <v>87</v>
          </cell>
          <cell r="V76">
            <v>11.100000000000001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22</v>
          </cell>
          <cell r="AB76">
            <v>0</v>
          </cell>
          <cell r="AC76">
            <v>22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14.3</v>
          </cell>
        </row>
        <row r="77">
          <cell r="B77" t="str">
            <v>01014010</v>
          </cell>
          <cell r="C77" t="str">
            <v>Khoa CN Điện - Điện tử</v>
          </cell>
          <cell r="D77" t="str">
            <v>Tăng Cẩm Huê</v>
          </cell>
          <cell r="E77">
            <v>4</v>
          </cell>
          <cell r="F77">
            <v>4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10</v>
          </cell>
          <cell r="N77">
            <v>4.5</v>
          </cell>
          <cell r="O77">
            <v>3.6</v>
          </cell>
          <cell r="P77">
            <v>0</v>
          </cell>
          <cell r="Q77">
            <v>0</v>
          </cell>
          <cell r="R77">
            <v>8.1</v>
          </cell>
          <cell r="S77">
            <v>79</v>
          </cell>
          <cell r="T77">
            <v>120</v>
          </cell>
          <cell r="U77">
            <v>106</v>
          </cell>
          <cell r="V77">
            <v>9.3000000000000007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27.4</v>
          </cell>
        </row>
        <row r="78">
          <cell r="B78" t="str">
            <v>01014009</v>
          </cell>
          <cell r="C78" t="str">
            <v>Khoa CN Điện - Điện tử</v>
          </cell>
          <cell r="D78" t="str">
            <v>Trần Công Tiến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1.2</v>
          </cell>
          <cell r="O78">
            <v>3</v>
          </cell>
          <cell r="P78">
            <v>0</v>
          </cell>
          <cell r="Q78">
            <v>0</v>
          </cell>
          <cell r="R78">
            <v>4.2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4.2</v>
          </cell>
        </row>
        <row r="79">
          <cell r="B79" t="str">
            <v>01014021</v>
          </cell>
          <cell r="C79" t="str">
            <v>Khoa CN Điện - Điện tử</v>
          </cell>
          <cell r="D79" t="str">
            <v>Trần Hiếu Trinh</v>
          </cell>
          <cell r="E79">
            <v>4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4</v>
          </cell>
          <cell r="N79">
            <v>3</v>
          </cell>
          <cell r="O79">
            <v>3.9000000000000004</v>
          </cell>
          <cell r="P79">
            <v>0</v>
          </cell>
          <cell r="Q79">
            <v>0</v>
          </cell>
          <cell r="R79">
            <v>6.9</v>
          </cell>
          <cell r="S79">
            <v>56</v>
          </cell>
          <cell r="T79">
            <v>40</v>
          </cell>
          <cell r="U79">
            <v>56</v>
          </cell>
          <cell r="V79">
            <v>4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0.5</v>
          </cell>
          <cell r="AT79">
            <v>15.4</v>
          </cell>
        </row>
        <row r="80">
          <cell r="B80" t="str">
            <v>01014038</v>
          </cell>
          <cell r="C80" t="str">
            <v>Khoa CN Điện - Điện tử</v>
          </cell>
          <cell r="D80" t="str">
            <v>Trần Nguyên Bảo Trân</v>
          </cell>
          <cell r="E80">
            <v>6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6</v>
          </cell>
          <cell r="N80">
            <v>1.2</v>
          </cell>
          <cell r="O80">
            <v>3.3000000000000003</v>
          </cell>
          <cell r="P80">
            <v>0</v>
          </cell>
          <cell r="Q80">
            <v>0</v>
          </cell>
          <cell r="R80">
            <v>4.5</v>
          </cell>
          <cell r="S80">
            <v>213</v>
          </cell>
          <cell r="T80">
            <v>119</v>
          </cell>
          <cell r="U80">
            <v>215</v>
          </cell>
          <cell r="V80">
            <v>11.700000000000001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22.2</v>
          </cell>
        </row>
        <row r="81">
          <cell r="B81" t="str">
            <v>01014020</v>
          </cell>
          <cell r="C81" t="str">
            <v>Khoa CN Điện - Điện tử</v>
          </cell>
          <cell r="D81" t="str">
            <v>Trần Trung Hiếu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2.25</v>
          </cell>
          <cell r="O81">
            <v>3.9000000000000004</v>
          </cell>
          <cell r="P81">
            <v>0</v>
          </cell>
          <cell r="Q81">
            <v>0</v>
          </cell>
          <cell r="R81">
            <v>6.15</v>
          </cell>
          <cell r="S81">
            <v>0</v>
          </cell>
          <cell r="T81">
            <v>0</v>
          </cell>
          <cell r="U81">
            <v>38</v>
          </cell>
          <cell r="V81">
            <v>-3.8000000000000003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1.2</v>
          </cell>
          <cell r="AT81">
            <v>3.6</v>
          </cell>
        </row>
        <row r="82">
          <cell r="B82" t="str">
            <v>01014008</v>
          </cell>
          <cell r="C82" t="str">
            <v>Khoa CN Điện - Điện tử</v>
          </cell>
          <cell r="D82" t="str">
            <v>Võ Cường</v>
          </cell>
          <cell r="E82">
            <v>2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2</v>
          </cell>
          <cell r="N82">
            <v>3.6</v>
          </cell>
          <cell r="O82">
            <v>1.05</v>
          </cell>
          <cell r="P82">
            <v>0</v>
          </cell>
          <cell r="Q82">
            <v>0</v>
          </cell>
          <cell r="R82">
            <v>4.6500000000000004</v>
          </cell>
          <cell r="S82">
            <v>0</v>
          </cell>
          <cell r="T82">
            <v>143</v>
          </cell>
          <cell r="U82">
            <v>0</v>
          </cell>
          <cell r="V82">
            <v>14.3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22</v>
          </cell>
          <cell r="AC82">
            <v>0</v>
          </cell>
          <cell r="AD82">
            <v>2.2000000000000002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0.9</v>
          </cell>
          <cell r="AT82">
            <v>24.1</v>
          </cell>
        </row>
        <row r="83">
          <cell r="B83" t="str">
            <v>01014026</v>
          </cell>
          <cell r="C83" t="str">
            <v>Khoa CN Điện - Điện tử</v>
          </cell>
          <cell r="D83" t="str">
            <v>Vũ Hạnh Chiêu</v>
          </cell>
          <cell r="E83">
            <v>4</v>
          </cell>
          <cell r="F83">
            <v>4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10</v>
          </cell>
          <cell r="N83">
            <v>2.7</v>
          </cell>
          <cell r="O83">
            <v>2.85</v>
          </cell>
          <cell r="P83">
            <v>0</v>
          </cell>
          <cell r="Q83">
            <v>0</v>
          </cell>
          <cell r="R83">
            <v>5.5500000000000007</v>
          </cell>
          <cell r="S83">
            <v>276</v>
          </cell>
          <cell r="T83">
            <v>129</v>
          </cell>
          <cell r="U83">
            <v>336</v>
          </cell>
          <cell r="V83">
            <v>6.9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22.5</v>
          </cell>
        </row>
        <row r="84">
          <cell r="B84" t="str">
            <v>01014044</v>
          </cell>
          <cell r="C84" t="str">
            <v>Khoa CN Điện - Điện tử</v>
          </cell>
          <cell r="D84" t="str">
            <v>Cao Thị Xuân Thùy (TG)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B85" t="str">
            <v>01014045</v>
          </cell>
          <cell r="C85" t="str">
            <v>Khoa CN Điện - Điện tử</v>
          </cell>
          <cell r="D85" t="str">
            <v>Cao Văn Tuấn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</row>
        <row r="86">
          <cell r="B86" t="str">
            <v>01014043</v>
          </cell>
          <cell r="C86" t="str">
            <v>Khoa CN Điện - Điện tử</v>
          </cell>
          <cell r="D86" t="str">
            <v>Đinh Văn Chuyên (TG)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</row>
        <row r="87">
          <cell r="B87" t="str">
            <v>01014031</v>
          </cell>
          <cell r="C87" t="str">
            <v>Khoa CN Điện - Điện tử</v>
          </cell>
          <cell r="D87" t="str">
            <v>Hồ Văn Lý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B88" t="str">
            <v>01014027</v>
          </cell>
          <cell r="C88" t="str">
            <v>Khoa CN Điện - Điện tử</v>
          </cell>
          <cell r="D88" t="str">
            <v>Nguyễn Trọng Huân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B89" t="str">
            <v>01014011</v>
          </cell>
          <cell r="C89" t="str">
            <v>Khoa CN Điện - Điện tử</v>
          </cell>
          <cell r="D89" t="str">
            <v>Nguyễn Trọng Trí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B90" t="str">
            <v>01013045</v>
          </cell>
          <cell r="C90" t="str">
            <v>Khoa CN Điện - Điện tử</v>
          </cell>
          <cell r="D90" t="str">
            <v>Nguyễn Văn Nghi (TG)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B91" t="str">
            <v>01014046</v>
          </cell>
          <cell r="C91" t="str">
            <v>Khoa CN Điện - Điện tử</v>
          </cell>
          <cell r="D91" t="str">
            <v>Trần Nam Anh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</row>
        <row r="92">
          <cell r="B92" t="str">
            <v>01014014</v>
          </cell>
          <cell r="C92" t="str">
            <v>Khoa CN Điện - Điện tử</v>
          </cell>
          <cell r="D92" t="str">
            <v>Trần Thị Lệ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B93" t="str">
            <v>01013016</v>
          </cell>
          <cell r="C93" t="str">
            <v>Khoa CN Động lực</v>
          </cell>
          <cell r="D93" t="str">
            <v>Đặng Thái Sơn</v>
          </cell>
          <cell r="E93">
            <v>10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10</v>
          </cell>
          <cell r="N93">
            <v>4.05</v>
          </cell>
          <cell r="O93">
            <v>6.5999999999999988</v>
          </cell>
          <cell r="P93">
            <v>0</v>
          </cell>
          <cell r="Q93">
            <v>0</v>
          </cell>
          <cell r="R93">
            <v>10.649999999999999</v>
          </cell>
          <cell r="S93">
            <v>168</v>
          </cell>
          <cell r="T93">
            <v>597</v>
          </cell>
          <cell r="U93">
            <v>71</v>
          </cell>
          <cell r="V93">
            <v>69.400000000000006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0.8</v>
          </cell>
          <cell r="AT93">
            <v>90.9</v>
          </cell>
        </row>
        <row r="94">
          <cell r="B94" t="str">
            <v>01013035</v>
          </cell>
          <cell r="C94" t="str">
            <v>Khoa CN Động lực</v>
          </cell>
          <cell r="D94" t="str">
            <v>Đặng Tiến Phúc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50</v>
          </cell>
          <cell r="V94">
            <v>-5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49</v>
          </cell>
          <cell r="AB94">
            <v>0</v>
          </cell>
          <cell r="AC94">
            <v>49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-5</v>
          </cell>
        </row>
        <row r="95">
          <cell r="B95" t="str">
            <v>01013021</v>
          </cell>
          <cell r="C95" t="str">
            <v>Khoa CN Động lực</v>
          </cell>
          <cell r="D95" t="str">
            <v>Hà Quốc Bảo</v>
          </cell>
          <cell r="E95">
            <v>16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16</v>
          </cell>
          <cell r="N95">
            <v>5.25</v>
          </cell>
          <cell r="O95">
            <v>8.1</v>
          </cell>
          <cell r="P95">
            <v>0</v>
          </cell>
          <cell r="Q95">
            <v>0</v>
          </cell>
          <cell r="R95">
            <v>13.35</v>
          </cell>
          <cell r="S95">
            <v>198</v>
          </cell>
          <cell r="T95">
            <v>409</v>
          </cell>
          <cell r="U95">
            <v>205</v>
          </cell>
          <cell r="V95">
            <v>40.200000000000003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0.8</v>
          </cell>
          <cell r="AT95">
            <v>70.400000000000006</v>
          </cell>
        </row>
        <row r="96">
          <cell r="B96" t="str">
            <v>01013029</v>
          </cell>
          <cell r="C96" t="str">
            <v>Khoa CN Động lực</v>
          </cell>
          <cell r="D96" t="str">
            <v>Hồ Văn Hóa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4.6499999999999995</v>
          </cell>
          <cell r="O96">
            <v>5.3999999999999995</v>
          </cell>
          <cell r="P96">
            <v>0</v>
          </cell>
          <cell r="Q96">
            <v>0</v>
          </cell>
          <cell r="R96">
            <v>10.049999999999999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0.5</v>
          </cell>
          <cell r="AT96">
            <v>10.6</v>
          </cell>
        </row>
        <row r="97">
          <cell r="B97" t="str">
            <v>01013022</v>
          </cell>
          <cell r="C97" t="str">
            <v>Khoa CN Động lực</v>
          </cell>
          <cell r="D97" t="str">
            <v>Hoàng Phúc Bảo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3.9000000000000004</v>
          </cell>
          <cell r="O97">
            <v>7.65</v>
          </cell>
          <cell r="P97">
            <v>0</v>
          </cell>
          <cell r="Q97">
            <v>0</v>
          </cell>
          <cell r="R97">
            <v>11.55</v>
          </cell>
          <cell r="S97">
            <v>0</v>
          </cell>
          <cell r="T97">
            <v>103</v>
          </cell>
          <cell r="U97">
            <v>0</v>
          </cell>
          <cell r="V97">
            <v>10.3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0.9</v>
          </cell>
          <cell r="AT97">
            <v>22.8</v>
          </cell>
        </row>
        <row r="98">
          <cell r="B98" t="str">
            <v>01013038</v>
          </cell>
          <cell r="C98" t="str">
            <v>Khoa CN Động lực</v>
          </cell>
          <cell r="D98" t="str">
            <v>Huỳnh Thanh Công (TG)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46</v>
          </cell>
          <cell r="V98">
            <v>-4.6000000000000005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-4.5999999999999996</v>
          </cell>
        </row>
        <row r="99">
          <cell r="B99" t="str">
            <v>01013027</v>
          </cell>
          <cell r="C99" t="str">
            <v>Khoa CN Động lực</v>
          </cell>
          <cell r="D99" t="str">
            <v>Kiều Trung Tín</v>
          </cell>
          <cell r="E99">
            <v>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6</v>
          </cell>
          <cell r="N99">
            <v>6.3</v>
          </cell>
          <cell r="O99">
            <v>2.7</v>
          </cell>
          <cell r="P99">
            <v>0</v>
          </cell>
          <cell r="Q99">
            <v>0</v>
          </cell>
          <cell r="R99">
            <v>9</v>
          </cell>
          <cell r="S99">
            <v>164</v>
          </cell>
          <cell r="T99">
            <v>0</v>
          </cell>
          <cell r="U99">
            <v>129</v>
          </cell>
          <cell r="V99">
            <v>3.5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18.5</v>
          </cell>
        </row>
        <row r="100">
          <cell r="B100" t="str">
            <v>01013037</v>
          </cell>
          <cell r="C100" t="str">
            <v>Khoa CN Động lực</v>
          </cell>
          <cell r="D100" t="str">
            <v>Koa Hoàng Việt Hưng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B101" t="str">
            <v>01013003</v>
          </cell>
          <cell r="C101" t="str">
            <v>Khoa CN Động lực</v>
          </cell>
          <cell r="D101" t="str">
            <v>Nguyễn Anh Tuấn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14</v>
          </cell>
          <cell r="T101">
            <v>100</v>
          </cell>
          <cell r="U101">
            <v>47</v>
          </cell>
          <cell r="V101">
            <v>6.7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6.7</v>
          </cell>
        </row>
        <row r="102">
          <cell r="B102" t="str">
            <v>01013042</v>
          </cell>
          <cell r="C102" t="str">
            <v>Khoa CN Động lực</v>
          </cell>
          <cell r="D102" t="str">
            <v>Nguyễn Anh Tuấn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204</v>
          </cell>
          <cell r="T102">
            <v>0</v>
          </cell>
          <cell r="U102">
            <v>192</v>
          </cell>
          <cell r="V102">
            <v>1.2000000000000002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1.2</v>
          </cell>
        </row>
        <row r="103">
          <cell r="B103" t="str">
            <v>01013004</v>
          </cell>
          <cell r="C103" t="str">
            <v>Khoa CN Động lực</v>
          </cell>
          <cell r="D103" t="str">
            <v>Nguyễn Hữu Mạnh</v>
          </cell>
          <cell r="E103">
            <v>2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2</v>
          </cell>
          <cell r="N103">
            <v>2.85</v>
          </cell>
          <cell r="O103">
            <v>1.65</v>
          </cell>
          <cell r="P103">
            <v>0</v>
          </cell>
          <cell r="Q103">
            <v>0</v>
          </cell>
          <cell r="R103">
            <v>4.5</v>
          </cell>
          <cell r="S103">
            <v>36</v>
          </cell>
          <cell r="T103">
            <v>225</v>
          </cell>
          <cell r="U103">
            <v>86</v>
          </cell>
          <cell r="V103">
            <v>17.5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91</v>
          </cell>
          <cell r="AB103">
            <v>49</v>
          </cell>
          <cell r="AC103">
            <v>42</v>
          </cell>
          <cell r="AD103">
            <v>9.8000000000000007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0.9</v>
          </cell>
          <cell r="AT103">
            <v>34.700000000000003</v>
          </cell>
        </row>
        <row r="104">
          <cell r="B104" t="str">
            <v>01013019</v>
          </cell>
          <cell r="C104" t="str">
            <v>Khoa CN Động lực</v>
          </cell>
          <cell r="D104" t="str">
            <v>Nguyễn Minh Thái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5.0999999999999996</v>
          </cell>
          <cell r="O104">
            <v>5.1000000000000005</v>
          </cell>
          <cell r="P104">
            <v>0</v>
          </cell>
          <cell r="Q104">
            <v>0</v>
          </cell>
          <cell r="R104">
            <v>10.199999999999999</v>
          </cell>
          <cell r="S104">
            <v>35</v>
          </cell>
          <cell r="T104">
            <v>69</v>
          </cell>
          <cell r="U104">
            <v>44</v>
          </cell>
          <cell r="V104">
            <v>6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0.5</v>
          </cell>
          <cell r="AT104">
            <v>16.7</v>
          </cell>
        </row>
        <row r="105">
          <cell r="B105" t="str">
            <v>01013014</v>
          </cell>
          <cell r="C105" t="str">
            <v>Khoa CN Động lực</v>
          </cell>
          <cell r="D105" t="str">
            <v>Nguyễn Phụ Thượng Lưu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B106" t="str">
            <v>01013017</v>
          </cell>
          <cell r="C106" t="str">
            <v>Khoa CN Động lực</v>
          </cell>
          <cell r="D106" t="str">
            <v>Nguyễn Thái Bình</v>
          </cell>
          <cell r="E106">
            <v>4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4</v>
          </cell>
          <cell r="N106">
            <v>1.7999999999999998</v>
          </cell>
          <cell r="O106">
            <v>4.2</v>
          </cell>
          <cell r="P106">
            <v>0</v>
          </cell>
          <cell r="Q106">
            <v>0</v>
          </cell>
          <cell r="R106">
            <v>6</v>
          </cell>
          <cell r="S106">
            <v>13</v>
          </cell>
          <cell r="T106">
            <v>25</v>
          </cell>
          <cell r="U106">
            <v>68</v>
          </cell>
          <cell r="V106">
            <v>-3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91</v>
          </cell>
          <cell r="AC106">
            <v>49</v>
          </cell>
          <cell r="AD106">
            <v>4.2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11.2</v>
          </cell>
        </row>
        <row r="107">
          <cell r="B107" t="str">
            <v>01013018</v>
          </cell>
          <cell r="C107" t="str">
            <v>Khoa CN Động lực</v>
          </cell>
          <cell r="D107" t="str">
            <v>Nguyễn Thành Đức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3.15</v>
          </cell>
          <cell r="O107">
            <v>2.7</v>
          </cell>
          <cell r="P107">
            <v>0</v>
          </cell>
          <cell r="Q107">
            <v>0</v>
          </cell>
          <cell r="R107">
            <v>5.85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5.9</v>
          </cell>
        </row>
        <row r="108">
          <cell r="B108" t="str">
            <v>01013028</v>
          </cell>
          <cell r="C108" t="str">
            <v>Khoa CN Động lực</v>
          </cell>
          <cell r="D108" t="str">
            <v>Nguyễn Thanh Hùng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6.8999999999999986</v>
          </cell>
          <cell r="O108">
            <v>4.2</v>
          </cell>
          <cell r="P108">
            <v>0</v>
          </cell>
          <cell r="Q108">
            <v>0</v>
          </cell>
          <cell r="R108">
            <v>11.099999999999998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0.5</v>
          </cell>
          <cell r="AT108">
            <v>11.6</v>
          </cell>
        </row>
        <row r="109">
          <cell r="B109" t="str">
            <v>01013040</v>
          </cell>
          <cell r="C109" t="str">
            <v>Khoa CN Động lực</v>
          </cell>
          <cell r="D109" t="str">
            <v>Nguyễn Văn Tuấn Anh (TG)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478</v>
          </cell>
          <cell r="T109">
            <v>0</v>
          </cell>
          <cell r="U109">
            <v>413</v>
          </cell>
          <cell r="V109">
            <v>6.5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6.5</v>
          </cell>
        </row>
        <row r="110">
          <cell r="B110" t="str">
            <v>01013041</v>
          </cell>
          <cell r="C110" t="str">
            <v>Khoa CN Động lực</v>
          </cell>
          <cell r="D110" t="str">
            <v>Nguyễn Xuân Hà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202</v>
          </cell>
          <cell r="T110">
            <v>0</v>
          </cell>
          <cell r="U110">
            <v>192</v>
          </cell>
          <cell r="V110">
            <v>1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1</v>
          </cell>
        </row>
        <row r="111">
          <cell r="B111" t="str">
            <v>01013039</v>
          </cell>
          <cell r="C111" t="str">
            <v>Khoa CN Động lực</v>
          </cell>
          <cell r="D111" t="str">
            <v>Phạm Hồng Thao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68</v>
          </cell>
          <cell r="T111">
            <v>0</v>
          </cell>
          <cell r="U111">
            <v>94</v>
          </cell>
          <cell r="V111">
            <v>-2.6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-2.6</v>
          </cell>
        </row>
        <row r="112">
          <cell r="B112" t="str">
            <v>01013024</v>
          </cell>
          <cell r="C112" t="str">
            <v>Khoa CN Động lực</v>
          </cell>
          <cell r="D112" t="str">
            <v>Phạm Nguyễn Đức Trung</v>
          </cell>
          <cell r="E112">
            <v>4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4</v>
          </cell>
          <cell r="N112">
            <v>2.4</v>
          </cell>
          <cell r="O112">
            <v>3.3000000000000003</v>
          </cell>
          <cell r="P112">
            <v>0</v>
          </cell>
          <cell r="Q112">
            <v>0</v>
          </cell>
          <cell r="R112">
            <v>5.7</v>
          </cell>
          <cell r="S112">
            <v>190</v>
          </cell>
          <cell r="T112">
            <v>143</v>
          </cell>
          <cell r="U112">
            <v>70</v>
          </cell>
          <cell r="V112">
            <v>26.3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48</v>
          </cell>
          <cell r="AB112">
            <v>0</v>
          </cell>
          <cell r="AC112">
            <v>48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1.8</v>
          </cell>
          <cell r="AT112">
            <v>37.799999999999997</v>
          </cell>
        </row>
        <row r="113">
          <cell r="B113" t="str">
            <v>01013005</v>
          </cell>
          <cell r="C113" t="str">
            <v>Khoa CN Động lực</v>
          </cell>
          <cell r="D113" t="str">
            <v>Phan Anh Tuấn Kiệt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4.6500000000000004</v>
          </cell>
          <cell r="O113">
            <v>4.95</v>
          </cell>
          <cell r="P113">
            <v>0</v>
          </cell>
          <cell r="Q113">
            <v>0</v>
          </cell>
          <cell r="R113">
            <v>9.6000000000000014</v>
          </cell>
          <cell r="S113">
            <v>0</v>
          </cell>
          <cell r="T113">
            <v>67</v>
          </cell>
          <cell r="U113">
            <v>0</v>
          </cell>
          <cell r="V113">
            <v>6.7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16.3</v>
          </cell>
        </row>
        <row r="114">
          <cell r="B114" t="str">
            <v>01013043</v>
          </cell>
          <cell r="C114" t="str">
            <v>Khoa CN Động lực</v>
          </cell>
          <cell r="D114" t="str">
            <v>Quãng Minh Đằng (TG)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67</v>
          </cell>
          <cell r="T114">
            <v>0</v>
          </cell>
          <cell r="U114">
            <v>91</v>
          </cell>
          <cell r="V114">
            <v>-2.4000000000000004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-2.4</v>
          </cell>
        </row>
        <row r="115">
          <cell r="B115" t="str">
            <v>01013036</v>
          </cell>
          <cell r="C115" t="str">
            <v>Khoa CN Động lực</v>
          </cell>
          <cell r="D115" t="str">
            <v>Trần Duy Sư (TG)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B116" t="str">
            <v>01013025</v>
          </cell>
          <cell r="C116" t="str">
            <v>Khoa CN Động lực</v>
          </cell>
          <cell r="D116" t="str">
            <v>Trần Minh Tuấn</v>
          </cell>
          <cell r="E116">
            <v>4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4</v>
          </cell>
          <cell r="N116">
            <v>2.7</v>
          </cell>
          <cell r="O116">
            <v>4.5</v>
          </cell>
          <cell r="P116">
            <v>0</v>
          </cell>
          <cell r="Q116">
            <v>0</v>
          </cell>
          <cell r="R116">
            <v>7.2</v>
          </cell>
          <cell r="S116">
            <v>0</v>
          </cell>
          <cell r="T116">
            <v>93</v>
          </cell>
          <cell r="U116">
            <v>47</v>
          </cell>
          <cell r="V116">
            <v>4.6000000000000005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0.9</v>
          </cell>
          <cell r="AT116">
            <v>16.7</v>
          </cell>
        </row>
        <row r="117">
          <cell r="B117" t="str">
            <v>01013026</v>
          </cell>
          <cell r="C117" t="str">
            <v>Khoa CN Động lực</v>
          </cell>
          <cell r="D117" t="str">
            <v>Trần Quốc Duy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5.0999999999999996</v>
          </cell>
          <cell r="O117">
            <v>5.2499999999999991</v>
          </cell>
          <cell r="P117">
            <v>0</v>
          </cell>
          <cell r="Q117">
            <v>0</v>
          </cell>
          <cell r="R117">
            <v>10.349999999999998</v>
          </cell>
          <cell r="S117">
            <v>167</v>
          </cell>
          <cell r="T117">
            <v>203</v>
          </cell>
          <cell r="U117">
            <v>170</v>
          </cell>
          <cell r="V117">
            <v>20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0.3</v>
          </cell>
          <cell r="AT117">
            <v>30.7</v>
          </cell>
        </row>
        <row r="118">
          <cell r="B118" t="str">
            <v>01013006</v>
          </cell>
          <cell r="C118" t="str">
            <v>Khoa CN Động lực</v>
          </cell>
          <cell r="D118" t="str">
            <v>Triệu Phú Nguyên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4.5750000000000002</v>
          </cell>
          <cell r="O118">
            <v>3.45</v>
          </cell>
          <cell r="P118">
            <v>0</v>
          </cell>
          <cell r="Q118">
            <v>0</v>
          </cell>
          <cell r="R118">
            <v>8.0250000000000004</v>
          </cell>
          <cell r="S118">
            <v>69</v>
          </cell>
          <cell r="T118">
            <v>79</v>
          </cell>
          <cell r="U118">
            <v>50</v>
          </cell>
          <cell r="V118">
            <v>9.8000000000000007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1.4</v>
          </cell>
          <cell r="AT118">
            <v>19.2</v>
          </cell>
        </row>
        <row r="119">
          <cell r="B119" t="str">
            <v>01013002</v>
          </cell>
          <cell r="C119" t="str">
            <v>Khoa CN Động lực</v>
          </cell>
          <cell r="D119" t="str">
            <v>Võ Đắc Thịnh</v>
          </cell>
          <cell r="E119">
            <v>4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4</v>
          </cell>
          <cell r="N119">
            <v>2.85</v>
          </cell>
          <cell r="O119">
            <v>1.7999999999999998</v>
          </cell>
          <cell r="P119">
            <v>0</v>
          </cell>
          <cell r="Q119">
            <v>0</v>
          </cell>
          <cell r="R119">
            <v>4.6500000000000004</v>
          </cell>
          <cell r="S119">
            <v>107</v>
          </cell>
          <cell r="T119">
            <v>217</v>
          </cell>
          <cell r="U119">
            <v>75</v>
          </cell>
          <cell r="V119">
            <v>24.900000000000002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39</v>
          </cell>
          <cell r="AB119">
            <v>0</v>
          </cell>
          <cell r="AC119">
            <v>0</v>
          </cell>
          <cell r="AD119">
            <v>3.9000000000000004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0.5</v>
          </cell>
          <cell r="AT119">
            <v>38</v>
          </cell>
        </row>
        <row r="120">
          <cell r="B120" t="str">
            <v>01013050</v>
          </cell>
          <cell r="C120" t="str">
            <v>Khoa CN Động lực</v>
          </cell>
          <cell r="D120" t="str">
            <v>Đặng Chí Nguyện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B121" t="str">
            <v>01013051</v>
          </cell>
          <cell r="C121" t="str">
            <v>Khoa CN Động lực</v>
          </cell>
          <cell r="D121" t="str">
            <v>Đinh Quốc Trí (TG)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B122" t="str">
            <v>01013061</v>
          </cell>
          <cell r="C122" t="str">
            <v>Khoa CN Động lực</v>
          </cell>
          <cell r="D122" t="str">
            <v>Đỗ Hoàng Duy (TG)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B123" t="str">
            <v>01013044</v>
          </cell>
          <cell r="C123" t="str">
            <v>Khoa CN Động lực</v>
          </cell>
          <cell r="D123" t="str">
            <v>Đỗ Kim Hoàng (TG)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34</v>
          </cell>
          <cell r="T123">
            <v>0</v>
          </cell>
          <cell r="U123">
            <v>48</v>
          </cell>
          <cell r="V123">
            <v>-1.4000000000000001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-1.4</v>
          </cell>
        </row>
        <row r="124">
          <cell r="B124" t="str">
            <v>01013058</v>
          </cell>
          <cell r="C124" t="str">
            <v>Khoa CN Động lực</v>
          </cell>
          <cell r="D124" t="str">
            <v>Đỗ Tấn Thích (TG)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B125" t="str">
            <v>01013059</v>
          </cell>
          <cell r="C125" t="str">
            <v>Khoa CN Động lực</v>
          </cell>
          <cell r="D125" t="str">
            <v>Đoàn Nguyễn Minh Trung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B126" t="str">
            <v>01013054</v>
          </cell>
          <cell r="C126" t="str">
            <v>Khoa CN Động lực</v>
          </cell>
          <cell r="D126" t="str">
            <v>Dương Tuấn Hải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B127" t="str">
            <v>01013066</v>
          </cell>
          <cell r="C127" t="str">
            <v>Khoa CN Động lực</v>
          </cell>
          <cell r="D127" t="str">
            <v>Lâm Đình Thuận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B128" t="str">
            <v>01013062</v>
          </cell>
          <cell r="C128" t="str">
            <v>Khoa CN Động lực</v>
          </cell>
          <cell r="D128" t="str">
            <v>Nguyễn Đắc Khánh Hưng (TG)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B129" t="str">
            <v>01013049</v>
          </cell>
          <cell r="C129" t="str">
            <v>Khoa CN Động lực</v>
          </cell>
          <cell r="D129" t="str">
            <v>Nguyễn Hùng Việt (TG)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B130" t="str">
            <v>01013047</v>
          </cell>
          <cell r="C130" t="str">
            <v>Khoa CN Động lực</v>
          </cell>
          <cell r="D130" t="str">
            <v>Nguyễn Lương Tâm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B131" t="str">
            <v>01013001</v>
          </cell>
          <cell r="C131" t="str">
            <v>Khoa CN Động lực</v>
          </cell>
          <cell r="D131" t="str">
            <v>Nguyễn Ngọc Phương (TG)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50</v>
          </cell>
          <cell r="AB131">
            <v>48</v>
          </cell>
          <cell r="AC131">
            <v>89</v>
          </cell>
          <cell r="AD131">
            <v>0.9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0.9</v>
          </cell>
        </row>
        <row r="132">
          <cell r="B132" t="str">
            <v>01013055</v>
          </cell>
          <cell r="C132" t="str">
            <v>Khoa CN Động lực</v>
          </cell>
          <cell r="D132" t="str">
            <v>Nguyễn Tấn Lực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B133" t="str">
            <v>01013053</v>
          </cell>
          <cell r="C133" t="str">
            <v>Khoa CN Động lực</v>
          </cell>
          <cell r="D133" t="str">
            <v>Nguyễn Thanh Đức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B134" t="str">
            <v>01013065</v>
          </cell>
          <cell r="C134" t="str">
            <v>Khoa CN Động lực</v>
          </cell>
          <cell r="D134" t="str">
            <v>Nguyễn Thanh Tùng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B135" t="str">
            <v>01013056</v>
          </cell>
          <cell r="C135" t="str">
            <v>Khoa CN Động lực</v>
          </cell>
          <cell r="D135" t="str">
            <v>Phạm Đắc Phúc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B136" t="str">
            <v>01013046</v>
          </cell>
          <cell r="C136" t="str">
            <v>Khoa CN Động lực</v>
          </cell>
          <cell r="D136" t="str">
            <v>Phạm Hồng Thanh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B137" t="str">
            <v>01013048</v>
          </cell>
          <cell r="C137" t="str">
            <v>Khoa CN Động lực</v>
          </cell>
          <cell r="D137" t="str">
            <v>Phạm Trường Giang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B138" t="str">
            <v>01013063</v>
          </cell>
          <cell r="C138" t="str">
            <v>Khoa CN Động lực</v>
          </cell>
          <cell r="D138" t="str">
            <v>Tống Xuân Điệp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B139" t="str">
            <v>01013060</v>
          </cell>
          <cell r="C139" t="str">
            <v>Khoa CN Động lực</v>
          </cell>
          <cell r="D139" t="str">
            <v>Trần Bá Duy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B140" t="str">
            <v>01014047</v>
          </cell>
          <cell r="C140" t="str">
            <v>Khoa CN Động lực</v>
          </cell>
          <cell r="D140" t="str">
            <v>Trần Văn Đông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B141" t="str">
            <v>01013064</v>
          </cell>
          <cell r="C141" t="str">
            <v>Khoa CN Động lực</v>
          </cell>
          <cell r="D141" t="str">
            <v>Trần Văn Sơn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B142" t="str">
            <v>01013057</v>
          </cell>
          <cell r="C142" t="str">
            <v>Khoa CN Động lực</v>
          </cell>
          <cell r="D142" t="str">
            <v>Vũ Xuân Trường (TG)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B143" t="str">
            <v>01016005</v>
          </cell>
          <cell r="C143" t="str">
            <v>Khoa CN May - Thời trang</v>
          </cell>
          <cell r="D143" t="str">
            <v>Bùi Thị Ngọc Sương</v>
          </cell>
          <cell r="E143">
            <v>2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2</v>
          </cell>
          <cell r="N143">
            <v>5.55</v>
          </cell>
          <cell r="O143">
            <v>4.95</v>
          </cell>
          <cell r="P143">
            <v>0</v>
          </cell>
          <cell r="Q143">
            <v>0</v>
          </cell>
          <cell r="R143">
            <v>10.5</v>
          </cell>
          <cell r="S143">
            <v>114</v>
          </cell>
          <cell r="T143">
            <v>157</v>
          </cell>
          <cell r="U143">
            <v>114</v>
          </cell>
          <cell r="V143">
            <v>15.700000000000001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28.2</v>
          </cell>
        </row>
        <row r="144">
          <cell r="B144" t="str">
            <v>01016004</v>
          </cell>
          <cell r="C144" t="str">
            <v>Khoa CN May - Thời trang</v>
          </cell>
          <cell r="D144" t="str">
            <v>Chế Vân Cầm</v>
          </cell>
          <cell r="E144">
            <v>4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4</v>
          </cell>
          <cell r="N144">
            <v>3</v>
          </cell>
          <cell r="O144">
            <v>2.1</v>
          </cell>
          <cell r="P144">
            <v>0</v>
          </cell>
          <cell r="Q144">
            <v>0</v>
          </cell>
          <cell r="R144">
            <v>5.0999999999999996</v>
          </cell>
          <cell r="S144">
            <v>126</v>
          </cell>
          <cell r="T144">
            <v>95</v>
          </cell>
          <cell r="U144">
            <v>126</v>
          </cell>
          <cell r="V144">
            <v>9.5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1.7</v>
          </cell>
          <cell r="AT144">
            <v>20.3</v>
          </cell>
        </row>
        <row r="145">
          <cell r="B145" t="str">
            <v>01016007</v>
          </cell>
          <cell r="C145" t="str">
            <v>Khoa CN May - Thời trang</v>
          </cell>
          <cell r="D145" t="str">
            <v>Lâm Thị Phương Thùy</v>
          </cell>
          <cell r="E145">
            <v>8</v>
          </cell>
          <cell r="F145">
            <v>2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11</v>
          </cell>
          <cell r="N145">
            <v>4.95</v>
          </cell>
          <cell r="O145">
            <v>5.25</v>
          </cell>
          <cell r="P145">
            <v>0</v>
          </cell>
          <cell r="Q145">
            <v>0</v>
          </cell>
          <cell r="R145">
            <v>10.199999999999999</v>
          </cell>
          <cell r="S145">
            <v>191</v>
          </cell>
          <cell r="T145">
            <v>326</v>
          </cell>
          <cell r="U145">
            <v>298</v>
          </cell>
          <cell r="V145">
            <v>21.900000000000002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0.5</v>
          </cell>
          <cell r="AT145">
            <v>43.6</v>
          </cell>
        </row>
        <row r="146">
          <cell r="B146" t="str">
            <v>01016002</v>
          </cell>
          <cell r="C146" t="str">
            <v>Khoa CN May - Thời trang</v>
          </cell>
          <cell r="D146" t="str">
            <v>Nguyễn Bạch Cẩm Dung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5.3999999999999995</v>
          </cell>
          <cell r="O146">
            <v>1.7999999999999998</v>
          </cell>
          <cell r="P146">
            <v>0</v>
          </cell>
          <cell r="Q146">
            <v>0</v>
          </cell>
          <cell r="R146">
            <v>7.1999999999999993</v>
          </cell>
          <cell r="S146">
            <v>231</v>
          </cell>
          <cell r="T146">
            <v>18</v>
          </cell>
          <cell r="U146">
            <v>120</v>
          </cell>
          <cell r="V146">
            <v>12.9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0.9</v>
          </cell>
          <cell r="AT146">
            <v>21</v>
          </cell>
        </row>
        <row r="147">
          <cell r="B147" t="str">
            <v>01016008</v>
          </cell>
          <cell r="C147" t="str">
            <v>Khoa CN May - Thời trang</v>
          </cell>
          <cell r="D147" t="str">
            <v>Nguyễn Ngọc Thọ</v>
          </cell>
          <cell r="E147">
            <v>7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7</v>
          </cell>
          <cell r="N147">
            <v>3.6</v>
          </cell>
          <cell r="O147">
            <v>5.55</v>
          </cell>
          <cell r="P147">
            <v>0</v>
          </cell>
          <cell r="Q147">
            <v>0</v>
          </cell>
          <cell r="R147">
            <v>9.15</v>
          </cell>
          <cell r="S147">
            <v>189</v>
          </cell>
          <cell r="T147">
            <v>0</v>
          </cell>
          <cell r="U147">
            <v>189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0.5</v>
          </cell>
          <cell r="AT147">
            <v>16.7</v>
          </cell>
        </row>
        <row r="148">
          <cell r="B148" t="str">
            <v>01016006</v>
          </cell>
          <cell r="C148" t="str">
            <v>Khoa CN May - Thời trang</v>
          </cell>
          <cell r="D148" t="str">
            <v>Nguyễn Thị Hiền</v>
          </cell>
          <cell r="E148">
            <v>2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22</v>
          </cell>
          <cell r="V148">
            <v>-2.2000000000000002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-0.2</v>
          </cell>
        </row>
        <row r="149">
          <cell r="B149" t="str">
            <v>01016003</v>
          </cell>
          <cell r="C149" t="str">
            <v>Khoa CN May - Thời trang</v>
          </cell>
          <cell r="D149" t="str">
            <v>Phạm Thị Thanh Thúy</v>
          </cell>
          <cell r="E149">
            <v>6</v>
          </cell>
          <cell r="F149">
            <v>6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15</v>
          </cell>
          <cell r="N149">
            <v>5.85</v>
          </cell>
          <cell r="O149">
            <v>6.8999999999999986</v>
          </cell>
          <cell r="P149">
            <v>0</v>
          </cell>
          <cell r="Q149">
            <v>0</v>
          </cell>
          <cell r="R149">
            <v>12.749999999999998</v>
          </cell>
          <cell r="S149">
            <v>202</v>
          </cell>
          <cell r="T149">
            <v>177</v>
          </cell>
          <cell r="U149">
            <v>159</v>
          </cell>
          <cell r="V149">
            <v>22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1.2</v>
          </cell>
          <cell r="AT149">
            <v>51</v>
          </cell>
        </row>
        <row r="150">
          <cell r="B150" t="str">
            <v>01016010</v>
          </cell>
          <cell r="C150" t="str">
            <v>Khoa CN May - Thời trang</v>
          </cell>
          <cell r="D150" t="str">
            <v>Trần Hồng Thảo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2.7</v>
          </cell>
          <cell r="O150">
            <v>5.55</v>
          </cell>
          <cell r="P150">
            <v>0</v>
          </cell>
          <cell r="Q150">
            <v>0</v>
          </cell>
          <cell r="R150">
            <v>8.25</v>
          </cell>
          <cell r="S150">
            <v>18</v>
          </cell>
          <cell r="T150">
            <v>93</v>
          </cell>
          <cell r="U150">
            <v>0</v>
          </cell>
          <cell r="V150">
            <v>11.100000000000001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0.8</v>
          </cell>
          <cell r="AT150">
            <v>20.2</v>
          </cell>
        </row>
        <row r="151">
          <cell r="B151" t="str">
            <v>01016001</v>
          </cell>
          <cell r="C151" t="str">
            <v>Khoa CN May - Thời trang</v>
          </cell>
          <cell r="D151" t="str">
            <v>Trương Việt Khánh Trang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205</v>
          </cell>
          <cell r="U151">
            <v>43</v>
          </cell>
          <cell r="V151">
            <v>16.2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16.2</v>
          </cell>
        </row>
        <row r="152">
          <cell r="B152" t="str">
            <v>01016009</v>
          </cell>
          <cell r="C152" t="str">
            <v>Khoa CN May - Thời trang</v>
          </cell>
          <cell r="D152" t="str">
            <v>Huỳnh Diệp Hiếu T Trọng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B153" t="str">
            <v>01016011</v>
          </cell>
          <cell r="C153" t="str">
            <v>Khoa CN May - Thời trang</v>
          </cell>
          <cell r="D153" t="str">
            <v>Trần Phạm Quỳnh Phương (TG)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B154" t="str">
            <v>01013009</v>
          </cell>
          <cell r="C154" t="str">
            <v>Khoa CN Nhiệt – Lạnh</v>
          </cell>
          <cell r="D154" t="str">
            <v>Đặng Thế Huân</v>
          </cell>
          <cell r="E154">
            <v>10</v>
          </cell>
          <cell r="F154">
            <v>6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19</v>
          </cell>
          <cell r="N154">
            <v>7.05</v>
          </cell>
          <cell r="O154">
            <v>4.5</v>
          </cell>
          <cell r="P154">
            <v>0</v>
          </cell>
          <cell r="Q154">
            <v>0</v>
          </cell>
          <cell r="R154">
            <v>11.55</v>
          </cell>
          <cell r="S154">
            <v>12</v>
          </cell>
          <cell r="T154">
            <v>107</v>
          </cell>
          <cell r="U154">
            <v>45</v>
          </cell>
          <cell r="V154">
            <v>7.4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0.9</v>
          </cell>
          <cell r="AT154">
            <v>38.9</v>
          </cell>
        </row>
        <row r="155">
          <cell r="B155" t="str">
            <v>01013020</v>
          </cell>
          <cell r="C155" t="str">
            <v>Khoa CN Nhiệt – Lạnh</v>
          </cell>
          <cell r="D155" t="str">
            <v>Đinh Đồng Hiệp</v>
          </cell>
          <cell r="E155">
            <v>8</v>
          </cell>
          <cell r="F155">
            <v>8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20</v>
          </cell>
          <cell r="N155">
            <v>0.45</v>
          </cell>
          <cell r="O155">
            <v>0</v>
          </cell>
          <cell r="P155">
            <v>0</v>
          </cell>
          <cell r="Q155">
            <v>0</v>
          </cell>
          <cell r="R155">
            <v>0.45</v>
          </cell>
          <cell r="S155">
            <v>138</v>
          </cell>
          <cell r="T155">
            <v>144</v>
          </cell>
          <cell r="U155">
            <v>181</v>
          </cell>
          <cell r="V155">
            <v>10.100000000000001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30.6</v>
          </cell>
        </row>
        <row r="156">
          <cell r="B156" t="str">
            <v>01013011</v>
          </cell>
          <cell r="C156" t="str">
            <v>Khoa CN Nhiệt – Lạnh</v>
          </cell>
          <cell r="D156" t="str">
            <v>Đỗ Trọng Quý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4.3500000000000005</v>
          </cell>
          <cell r="O156">
            <v>6</v>
          </cell>
          <cell r="P156">
            <v>0</v>
          </cell>
          <cell r="Q156">
            <v>0</v>
          </cell>
          <cell r="R156">
            <v>10.350000000000001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1.2</v>
          </cell>
          <cell r="AT156">
            <v>11.6</v>
          </cell>
        </row>
        <row r="157">
          <cell r="B157" t="str">
            <v>01029001</v>
          </cell>
          <cell r="C157" t="str">
            <v>Khoa CN Nhiệt – Lạnh</v>
          </cell>
          <cell r="D157" t="str">
            <v>Hoàng Văn Viết</v>
          </cell>
          <cell r="E157">
            <v>12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12</v>
          </cell>
          <cell r="N157">
            <v>6.1499999999999995</v>
          </cell>
          <cell r="O157">
            <v>4.05</v>
          </cell>
          <cell r="P157">
            <v>0</v>
          </cell>
          <cell r="Q157">
            <v>0</v>
          </cell>
          <cell r="R157">
            <v>10.199999999999999</v>
          </cell>
          <cell r="S157">
            <v>288</v>
          </cell>
          <cell r="T157">
            <v>142</v>
          </cell>
          <cell r="U157">
            <v>232</v>
          </cell>
          <cell r="V157">
            <v>19.8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0.5</v>
          </cell>
          <cell r="AT157">
            <v>42.5</v>
          </cell>
        </row>
        <row r="158">
          <cell r="B158" t="str">
            <v>01013008</v>
          </cell>
          <cell r="C158" t="str">
            <v>Khoa CN Nhiệt – Lạnh</v>
          </cell>
          <cell r="D158" t="str">
            <v>Nguyễn Vũ Xuân Thì</v>
          </cell>
          <cell r="E158">
            <v>4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4</v>
          </cell>
          <cell r="N158">
            <v>2.5500000000000003</v>
          </cell>
          <cell r="O158">
            <v>4.05</v>
          </cell>
          <cell r="P158">
            <v>0</v>
          </cell>
          <cell r="Q158">
            <v>0</v>
          </cell>
          <cell r="R158">
            <v>6.6</v>
          </cell>
          <cell r="S158">
            <v>90</v>
          </cell>
          <cell r="T158">
            <v>56</v>
          </cell>
          <cell r="U158">
            <v>65</v>
          </cell>
          <cell r="V158">
            <v>8.1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2.6</v>
          </cell>
          <cell r="AT158">
            <v>21.3</v>
          </cell>
        </row>
        <row r="159">
          <cell r="B159" t="str">
            <v>01013015</v>
          </cell>
          <cell r="C159" t="str">
            <v>Khoa CN Nhiệt – Lạnh</v>
          </cell>
          <cell r="D159" t="str">
            <v>Phan Văn Hòa</v>
          </cell>
          <cell r="E159">
            <v>2</v>
          </cell>
          <cell r="F159">
            <v>4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8</v>
          </cell>
          <cell r="N159">
            <v>6.2999999999999989</v>
          </cell>
          <cell r="O159">
            <v>7.7999999999999989</v>
          </cell>
          <cell r="P159">
            <v>0</v>
          </cell>
          <cell r="Q159">
            <v>0</v>
          </cell>
          <cell r="R159">
            <v>14.099999999999998</v>
          </cell>
          <cell r="S159">
            <v>110</v>
          </cell>
          <cell r="T159">
            <v>124</v>
          </cell>
          <cell r="U159">
            <v>90</v>
          </cell>
          <cell r="V159">
            <v>14.4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0.5</v>
          </cell>
          <cell r="AT159">
            <v>37</v>
          </cell>
        </row>
        <row r="160">
          <cell r="B160" t="str">
            <v>01013023</v>
          </cell>
          <cell r="C160" t="str">
            <v>Khoa CN Nhiệt – Lạnh</v>
          </cell>
          <cell r="D160" t="str">
            <v>Trần Đình Khoa</v>
          </cell>
          <cell r="E160">
            <v>6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6</v>
          </cell>
          <cell r="N160">
            <v>4.95</v>
          </cell>
          <cell r="O160">
            <v>5.1000000000000005</v>
          </cell>
          <cell r="P160">
            <v>0</v>
          </cell>
          <cell r="Q160">
            <v>0</v>
          </cell>
          <cell r="R160">
            <v>10.050000000000001</v>
          </cell>
          <cell r="S160">
            <v>233</v>
          </cell>
          <cell r="T160">
            <v>349</v>
          </cell>
          <cell r="U160">
            <v>246</v>
          </cell>
          <cell r="V160">
            <v>33.6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1.2</v>
          </cell>
          <cell r="AT160">
            <v>50.9</v>
          </cell>
        </row>
        <row r="161">
          <cell r="B161" t="str">
            <v>01013010</v>
          </cell>
          <cell r="C161" t="str">
            <v>Khoa CN Nhiệt – Lạnh</v>
          </cell>
          <cell r="D161" t="str">
            <v>Võ Anh Hào</v>
          </cell>
          <cell r="E161">
            <v>6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6</v>
          </cell>
          <cell r="N161">
            <v>5.25</v>
          </cell>
          <cell r="O161">
            <v>4.95</v>
          </cell>
          <cell r="P161">
            <v>0</v>
          </cell>
          <cell r="Q161">
            <v>0</v>
          </cell>
          <cell r="R161">
            <v>10.199999999999999</v>
          </cell>
          <cell r="S161">
            <v>95</v>
          </cell>
          <cell r="T161">
            <v>271</v>
          </cell>
          <cell r="U161">
            <v>90</v>
          </cell>
          <cell r="V161">
            <v>27.6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0.9</v>
          </cell>
          <cell r="AT161">
            <v>44.7</v>
          </cell>
        </row>
        <row r="162">
          <cell r="B162" t="str">
            <v>01013007</v>
          </cell>
          <cell r="C162" t="str">
            <v>Khoa CN Nhiệt – Lạnh</v>
          </cell>
          <cell r="D162" t="str">
            <v>Võ Phước Quang</v>
          </cell>
          <cell r="E162">
            <v>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2</v>
          </cell>
          <cell r="N162">
            <v>7.0499999999999989</v>
          </cell>
          <cell r="O162">
            <v>4.3500000000000005</v>
          </cell>
          <cell r="P162">
            <v>0</v>
          </cell>
          <cell r="Q162">
            <v>0</v>
          </cell>
          <cell r="R162">
            <v>11.399999999999999</v>
          </cell>
          <cell r="S162">
            <v>261</v>
          </cell>
          <cell r="T162">
            <v>95</v>
          </cell>
          <cell r="U162">
            <v>286</v>
          </cell>
          <cell r="V162">
            <v>7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0.5</v>
          </cell>
          <cell r="AT162">
            <v>20.9</v>
          </cell>
        </row>
        <row r="163">
          <cell r="B163" t="str">
            <v>01029003</v>
          </cell>
          <cell r="C163" t="str">
            <v>Khoa CN Nhiệt – Lạnh</v>
          </cell>
          <cell r="D163" t="str">
            <v>Diệp Thị Lành (TG)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</row>
        <row r="164">
          <cell r="B164" t="str">
            <v>01013012</v>
          </cell>
          <cell r="C164" t="str">
            <v>Khoa CN Nhiệt – Lạnh</v>
          </cell>
          <cell r="D164" t="str">
            <v>Hà Chí Công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</row>
        <row r="165">
          <cell r="B165" t="str">
            <v>01029005</v>
          </cell>
          <cell r="C165" t="str">
            <v>Khoa CN Nhiệt – Lạnh</v>
          </cell>
          <cell r="D165" t="str">
            <v>Hồ Công Thiện (TG)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B166" t="str">
            <v>01029006</v>
          </cell>
          <cell r="C166" t="str">
            <v>Khoa CN Nhiệt – Lạnh</v>
          </cell>
          <cell r="D166" t="str">
            <v>Nguyễn Ngọc Trí (TG)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1.7999999999999998</v>
          </cell>
          <cell r="O166">
            <v>3</v>
          </cell>
          <cell r="P166">
            <v>0</v>
          </cell>
          <cell r="Q166">
            <v>0</v>
          </cell>
          <cell r="R166">
            <v>4.8</v>
          </cell>
          <cell r="S166">
            <v>64</v>
          </cell>
          <cell r="T166">
            <v>0</v>
          </cell>
          <cell r="U166">
            <v>77</v>
          </cell>
          <cell r="V166">
            <v>-1.3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0.9</v>
          </cell>
          <cell r="AT166">
            <v>4.4000000000000004</v>
          </cell>
        </row>
        <row r="167">
          <cell r="B167" t="str">
            <v>01029004</v>
          </cell>
          <cell r="C167" t="str">
            <v>Khoa CN Nhiệt – Lạnh</v>
          </cell>
          <cell r="D167" t="str">
            <v>Nguyễn Thị Út Hiền (TG)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</row>
        <row r="168">
          <cell r="B168" t="str">
            <v>01015020</v>
          </cell>
          <cell r="C168" t="str">
            <v>Khoa CN Thông tin</v>
          </cell>
          <cell r="D168" t="str">
            <v>Bùi Văn Dũng</v>
          </cell>
          <cell r="E168">
            <v>2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2</v>
          </cell>
          <cell r="N168">
            <v>4.95</v>
          </cell>
          <cell r="O168">
            <v>2.1</v>
          </cell>
          <cell r="P168">
            <v>0</v>
          </cell>
          <cell r="Q168">
            <v>0</v>
          </cell>
          <cell r="R168">
            <v>7.0500000000000007</v>
          </cell>
          <cell r="S168">
            <v>101</v>
          </cell>
          <cell r="T168">
            <v>194</v>
          </cell>
          <cell r="U168">
            <v>155</v>
          </cell>
          <cell r="V168">
            <v>14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1.2</v>
          </cell>
          <cell r="AT168">
            <v>24.3</v>
          </cell>
        </row>
        <row r="169">
          <cell r="B169" t="str">
            <v>01015018</v>
          </cell>
          <cell r="C169" t="str">
            <v>Khoa CN Thông tin</v>
          </cell>
          <cell r="D169" t="str">
            <v>Đặng Ngọc Đoàn</v>
          </cell>
          <cell r="E169">
            <v>5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5</v>
          </cell>
          <cell r="N169">
            <v>1.2</v>
          </cell>
          <cell r="O169">
            <v>5.1000000000000005</v>
          </cell>
          <cell r="P169">
            <v>0</v>
          </cell>
          <cell r="Q169">
            <v>0</v>
          </cell>
          <cell r="R169">
            <v>6.3000000000000007</v>
          </cell>
          <cell r="S169">
            <v>122</v>
          </cell>
          <cell r="T169">
            <v>149</v>
          </cell>
          <cell r="U169">
            <v>188</v>
          </cell>
          <cell r="V169">
            <v>8.3000000000000007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19.600000000000001</v>
          </cell>
        </row>
        <row r="170">
          <cell r="B170" t="str">
            <v>01015007</v>
          </cell>
          <cell r="C170" t="str">
            <v>Khoa CN Thông tin</v>
          </cell>
          <cell r="D170" t="str">
            <v>Đào Duy Long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B171" t="str">
            <v>01015021</v>
          </cell>
          <cell r="C171" t="str">
            <v>Khoa CN Thông tin</v>
          </cell>
          <cell r="D171" t="str">
            <v>Đỗ Thị Hải Yến</v>
          </cell>
          <cell r="E171">
            <v>6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6</v>
          </cell>
          <cell r="N171">
            <v>6.7499999999999991</v>
          </cell>
          <cell r="O171">
            <v>6</v>
          </cell>
          <cell r="P171">
            <v>0</v>
          </cell>
          <cell r="Q171">
            <v>0</v>
          </cell>
          <cell r="R171">
            <v>12.75</v>
          </cell>
          <cell r="S171">
            <v>208</v>
          </cell>
          <cell r="T171">
            <v>309</v>
          </cell>
          <cell r="U171">
            <v>193</v>
          </cell>
          <cell r="V171">
            <v>32.4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1.5</v>
          </cell>
          <cell r="AT171">
            <v>52.7</v>
          </cell>
        </row>
        <row r="172">
          <cell r="B172" t="str">
            <v>01015012</v>
          </cell>
          <cell r="C172" t="str">
            <v>Khoa CN Thông tin</v>
          </cell>
          <cell r="D172" t="str">
            <v>Dương Ngọc Vọng</v>
          </cell>
          <cell r="E172">
            <v>19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19</v>
          </cell>
          <cell r="N172">
            <v>6.6000000000000005</v>
          </cell>
          <cell r="O172">
            <v>3.3000000000000003</v>
          </cell>
          <cell r="P172">
            <v>0</v>
          </cell>
          <cell r="Q172">
            <v>0</v>
          </cell>
          <cell r="R172">
            <v>9.9</v>
          </cell>
          <cell r="S172">
            <v>172</v>
          </cell>
          <cell r="T172">
            <v>58</v>
          </cell>
          <cell r="U172">
            <v>168</v>
          </cell>
          <cell r="V172">
            <v>6.2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35.1</v>
          </cell>
        </row>
        <row r="173">
          <cell r="B173" t="str">
            <v>01015017</v>
          </cell>
          <cell r="C173" t="str">
            <v>Khoa CN Thông tin</v>
          </cell>
          <cell r="D173" t="str">
            <v>Lê Hồng Thái</v>
          </cell>
          <cell r="E173">
            <v>4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4</v>
          </cell>
          <cell r="N173">
            <v>2.25</v>
          </cell>
          <cell r="O173">
            <v>0.75</v>
          </cell>
          <cell r="P173">
            <v>0</v>
          </cell>
          <cell r="Q173">
            <v>0</v>
          </cell>
          <cell r="R173">
            <v>3</v>
          </cell>
          <cell r="S173">
            <v>214</v>
          </cell>
          <cell r="T173">
            <v>227</v>
          </cell>
          <cell r="U173">
            <v>200</v>
          </cell>
          <cell r="V173">
            <v>24.1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31.1</v>
          </cell>
        </row>
        <row r="174">
          <cell r="B174" t="str">
            <v>01015014</v>
          </cell>
          <cell r="C174" t="str">
            <v>Khoa CN Thông tin</v>
          </cell>
          <cell r="D174" t="str">
            <v>Lê Phi Trường</v>
          </cell>
          <cell r="E174">
            <v>4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4</v>
          </cell>
          <cell r="N174">
            <v>1.5</v>
          </cell>
          <cell r="O174">
            <v>4.95</v>
          </cell>
          <cell r="P174">
            <v>0</v>
          </cell>
          <cell r="Q174">
            <v>0</v>
          </cell>
          <cell r="R174">
            <v>6.45</v>
          </cell>
          <cell r="S174">
            <v>118</v>
          </cell>
          <cell r="T174">
            <v>188</v>
          </cell>
          <cell r="U174">
            <v>137</v>
          </cell>
          <cell r="V174">
            <v>16.900000000000002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0.5</v>
          </cell>
          <cell r="AT174">
            <v>27.9</v>
          </cell>
        </row>
        <row r="175">
          <cell r="B175" t="str">
            <v>01015004</v>
          </cell>
          <cell r="C175" t="str">
            <v>Khoa CN Thông tin</v>
          </cell>
          <cell r="D175" t="str">
            <v>Lê Quý Hưng Quốc</v>
          </cell>
          <cell r="E175">
            <v>10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10</v>
          </cell>
          <cell r="N175">
            <v>5.25</v>
          </cell>
          <cell r="O175">
            <v>4.0500000000000007</v>
          </cell>
          <cell r="P175">
            <v>0</v>
          </cell>
          <cell r="Q175">
            <v>0</v>
          </cell>
          <cell r="R175">
            <v>9.3000000000000007</v>
          </cell>
          <cell r="S175">
            <v>285</v>
          </cell>
          <cell r="T175">
            <v>136</v>
          </cell>
          <cell r="U175">
            <v>210</v>
          </cell>
          <cell r="V175">
            <v>21.1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1.2</v>
          </cell>
          <cell r="AT175">
            <v>41.6</v>
          </cell>
        </row>
        <row r="176">
          <cell r="B176" t="str">
            <v>01015011</v>
          </cell>
          <cell r="C176" t="str">
            <v>Khoa CN Thông tin</v>
          </cell>
          <cell r="D176" t="str">
            <v>Lê Tất Đạt</v>
          </cell>
          <cell r="E176">
            <v>4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4</v>
          </cell>
          <cell r="N176">
            <v>2.85</v>
          </cell>
          <cell r="O176">
            <v>2.85</v>
          </cell>
          <cell r="P176">
            <v>0</v>
          </cell>
          <cell r="Q176">
            <v>0</v>
          </cell>
          <cell r="R176">
            <v>5.7</v>
          </cell>
          <cell r="S176">
            <v>225</v>
          </cell>
          <cell r="T176">
            <v>133</v>
          </cell>
          <cell r="U176">
            <v>144</v>
          </cell>
          <cell r="V176">
            <v>21.400000000000002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31.1</v>
          </cell>
        </row>
        <row r="177">
          <cell r="B177" t="str">
            <v>01015031</v>
          </cell>
          <cell r="C177" t="str">
            <v>Khoa CN Thông tin</v>
          </cell>
          <cell r="D177" t="str">
            <v>Mai Chiếm Tuấn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2.1</v>
          </cell>
          <cell r="O177">
            <v>2.5500000000000003</v>
          </cell>
          <cell r="P177">
            <v>0</v>
          </cell>
          <cell r="Q177">
            <v>0</v>
          </cell>
          <cell r="R177">
            <v>4.6500000000000004</v>
          </cell>
          <cell r="S177">
            <v>151</v>
          </cell>
          <cell r="T177">
            <v>144</v>
          </cell>
          <cell r="U177">
            <v>163</v>
          </cell>
          <cell r="V177">
            <v>13.200000000000001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0.6</v>
          </cell>
          <cell r="AT177">
            <v>18.5</v>
          </cell>
        </row>
        <row r="178">
          <cell r="B178" t="str">
            <v>01018001</v>
          </cell>
          <cell r="C178" t="str">
            <v>Khoa CN Thông tin</v>
          </cell>
          <cell r="D178" t="str">
            <v>Nguyễn Cao Phong</v>
          </cell>
          <cell r="E178">
            <v>2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2</v>
          </cell>
          <cell r="N178">
            <v>1.35</v>
          </cell>
          <cell r="O178">
            <v>0.9</v>
          </cell>
          <cell r="P178">
            <v>0</v>
          </cell>
          <cell r="Q178">
            <v>0</v>
          </cell>
          <cell r="R178">
            <v>2.25</v>
          </cell>
          <cell r="S178">
            <v>211</v>
          </cell>
          <cell r="T178">
            <v>114</v>
          </cell>
          <cell r="U178">
            <v>220</v>
          </cell>
          <cell r="V178">
            <v>10.5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42</v>
          </cell>
          <cell r="AB178">
            <v>43</v>
          </cell>
          <cell r="AC178">
            <v>42</v>
          </cell>
          <cell r="AD178">
            <v>4.3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0.6</v>
          </cell>
          <cell r="AT178">
            <v>19.7</v>
          </cell>
        </row>
        <row r="179">
          <cell r="B179" t="str">
            <v>01015032</v>
          </cell>
          <cell r="C179" t="str">
            <v>Khoa CN Thông tin</v>
          </cell>
          <cell r="D179" t="str">
            <v>Nguyễn Duy Đạt</v>
          </cell>
          <cell r="E179">
            <v>2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2</v>
          </cell>
          <cell r="N179">
            <v>3.75</v>
          </cell>
          <cell r="O179">
            <v>1.35</v>
          </cell>
          <cell r="P179">
            <v>0</v>
          </cell>
          <cell r="Q179">
            <v>0</v>
          </cell>
          <cell r="R179">
            <v>5.0999999999999996</v>
          </cell>
          <cell r="S179">
            <v>112</v>
          </cell>
          <cell r="T179">
            <v>38</v>
          </cell>
          <cell r="U179">
            <v>66</v>
          </cell>
          <cell r="V179">
            <v>8.4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41</v>
          </cell>
          <cell r="AB179">
            <v>79</v>
          </cell>
          <cell r="AC179">
            <v>41</v>
          </cell>
          <cell r="AD179">
            <v>7.9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2.4</v>
          </cell>
          <cell r="AT179">
            <v>25.8</v>
          </cell>
        </row>
        <row r="180">
          <cell r="B180" t="str">
            <v>01015002</v>
          </cell>
          <cell r="C180" t="str">
            <v>Khoa CN Thông tin</v>
          </cell>
          <cell r="D180" t="str">
            <v>Nguyễn Khoa</v>
          </cell>
          <cell r="E180">
            <v>23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23</v>
          </cell>
          <cell r="N180">
            <v>7.3500000000000005</v>
          </cell>
          <cell r="O180">
            <v>7.6499999999999995</v>
          </cell>
          <cell r="P180">
            <v>0</v>
          </cell>
          <cell r="Q180">
            <v>0</v>
          </cell>
          <cell r="R180">
            <v>15</v>
          </cell>
          <cell r="S180">
            <v>248</v>
          </cell>
          <cell r="T180">
            <v>159</v>
          </cell>
          <cell r="U180">
            <v>201</v>
          </cell>
          <cell r="V180">
            <v>20.6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5.3</v>
          </cell>
          <cell r="AT180">
            <v>63.9</v>
          </cell>
        </row>
        <row r="181">
          <cell r="B181" t="str">
            <v>01015025</v>
          </cell>
          <cell r="C181" t="str">
            <v>Khoa CN Thông tin</v>
          </cell>
          <cell r="D181" t="str">
            <v>Nguyễn Ngọc Tuyên</v>
          </cell>
          <cell r="E181">
            <v>4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4</v>
          </cell>
          <cell r="N181">
            <v>5.7</v>
          </cell>
          <cell r="O181">
            <v>2.85</v>
          </cell>
          <cell r="P181">
            <v>0</v>
          </cell>
          <cell r="Q181">
            <v>0</v>
          </cell>
          <cell r="R181">
            <v>8.5500000000000007</v>
          </cell>
          <cell r="S181">
            <v>241</v>
          </cell>
          <cell r="T181">
            <v>154</v>
          </cell>
          <cell r="U181">
            <v>210</v>
          </cell>
          <cell r="V181">
            <v>18.5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2</v>
          </cell>
          <cell r="AT181">
            <v>33.1</v>
          </cell>
        </row>
        <row r="182">
          <cell r="B182" t="str">
            <v>01015010</v>
          </cell>
          <cell r="C182" t="str">
            <v>Khoa CN Thông tin</v>
          </cell>
          <cell r="D182" t="str">
            <v>Nguyễn Nguyên Hoàng Ngọc Quyên</v>
          </cell>
          <cell r="E182">
            <v>5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5</v>
          </cell>
          <cell r="N182">
            <v>1.2</v>
          </cell>
          <cell r="O182">
            <v>2.25</v>
          </cell>
          <cell r="P182">
            <v>0</v>
          </cell>
          <cell r="Q182">
            <v>0</v>
          </cell>
          <cell r="R182">
            <v>3.45</v>
          </cell>
          <cell r="S182">
            <v>251</v>
          </cell>
          <cell r="T182">
            <v>99</v>
          </cell>
          <cell r="U182">
            <v>182</v>
          </cell>
          <cell r="V182">
            <v>16.8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</v>
          </cell>
          <cell r="AB182">
            <v>42</v>
          </cell>
          <cell r="AC182">
            <v>43</v>
          </cell>
          <cell r="AD182">
            <v>4.2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0.6</v>
          </cell>
          <cell r="AT182">
            <v>30.1</v>
          </cell>
        </row>
        <row r="183">
          <cell r="B183" t="str">
            <v>01015005</v>
          </cell>
          <cell r="C183" t="str">
            <v>Khoa CN Thông tin</v>
          </cell>
          <cell r="D183" t="str">
            <v>Nguyễn Sanh Cường</v>
          </cell>
          <cell r="E183">
            <v>2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2</v>
          </cell>
          <cell r="N183">
            <v>2.7</v>
          </cell>
          <cell r="O183">
            <v>1.5</v>
          </cell>
          <cell r="P183">
            <v>0</v>
          </cell>
          <cell r="Q183">
            <v>0</v>
          </cell>
          <cell r="R183">
            <v>4.2</v>
          </cell>
          <cell r="S183">
            <v>236</v>
          </cell>
          <cell r="T183">
            <v>116</v>
          </cell>
          <cell r="U183">
            <v>165</v>
          </cell>
          <cell r="V183">
            <v>18.7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1.8</v>
          </cell>
          <cell r="AT183">
            <v>26.7</v>
          </cell>
        </row>
        <row r="184">
          <cell r="B184" t="str">
            <v>01015016</v>
          </cell>
          <cell r="C184" t="str">
            <v>Khoa CN Thông tin</v>
          </cell>
          <cell r="D184" t="str">
            <v>Nguyễn Thị Khánh Thư</v>
          </cell>
          <cell r="E184">
            <v>7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7</v>
          </cell>
          <cell r="N184">
            <v>4.2</v>
          </cell>
          <cell r="O184">
            <v>4.3499999999999996</v>
          </cell>
          <cell r="P184">
            <v>0</v>
          </cell>
          <cell r="Q184">
            <v>0</v>
          </cell>
          <cell r="R184">
            <v>8.5500000000000007</v>
          </cell>
          <cell r="S184">
            <v>295</v>
          </cell>
          <cell r="T184">
            <v>229</v>
          </cell>
          <cell r="U184">
            <v>302</v>
          </cell>
          <cell r="V184">
            <v>22.200000000000003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0.6</v>
          </cell>
          <cell r="AT184">
            <v>38.4</v>
          </cell>
        </row>
        <row r="185">
          <cell r="B185" t="str">
            <v>01015015</v>
          </cell>
          <cell r="C185" t="str">
            <v>Khoa CN Thông tin</v>
          </cell>
          <cell r="D185" t="str">
            <v>Nguyễn Thị Thu Hồng</v>
          </cell>
          <cell r="E185">
            <v>6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6</v>
          </cell>
          <cell r="N185">
            <v>6.75</v>
          </cell>
          <cell r="O185">
            <v>5.0999999999999996</v>
          </cell>
          <cell r="P185">
            <v>0</v>
          </cell>
          <cell r="Q185">
            <v>0</v>
          </cell>
          <cell r="R185">
            <v>11.85</v>
          </cell>
          <cell r="S185">
            <v>145</v>
          </cell>
          <cell r="T185">
            <v>219</v>
          </cell>
          <cell r="U185">
            <v>217</v>
          </cell>
          <cell r="V185">
            <v>14.700000000000001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0.5</v>
          </cell>
          <cell r="AT185">
            <v>33.1</v>
          </cell>
        </row>
        <row r="186">
          <cell r="B186" t="str">
            <v>01015022</v>
          </cell>
          <cell r="C186" t="str">
            <v>Khoa CN Thông tin</v>
          </cell>
          <cell r="D186" t="str">
            <v>Nguyễn Văn Danh</v>
          </cell>
          <cell r="E186">
            <v>2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2</v>
          </cell>
          <cell r="N186">
            <v>1.5</v>
          </cell>
          <cell r="O186">
            <v>1.95</v>
          </cell>
          <cell r="P186">
            <v>0</v>
          </cell>
          <cell r="Q186">
            <v>0</v>
          </cell>
          <cell r="R186">
            <v>3.45</v>
          </cell>
          <cell r="S186">
            <v>207</v>
          </cell>
          <cell r="T186">
            <v>349</v>
          </cell>
          <cell r="U186">
            <v>299</v>
          </cell>
          <cell r="V186">
            <v>25.700000000000003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1.1000000000000001</v>
          </cell>
          <cell r="AT186">
            <v>32.299999999999997</v>
          </cell>
        </row>
        <row r="187">
          <cell r="B187" t="str">
            <v>01015023</v>
          </cell>
          <cell r="C187" t="str">
            <v>Khoa CN Thông tin</v>
          </cell>
          <cell r="D187" t="str">
            <v>Nguyễn Văn Đôn</v>
          </cell>
          <cell r="E187">
            <v>11</v>
          </cell>
          <cell r="F187">
            <v>16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35</v>
          </cell>
          <cell r="N187">
            <v>4.5</v>
          </cell>
          <cell r="O187">
            <v>6.1499999999999995</v>
          </cell>
          <cell r="P187">
            <v>0</v>
          </cell>
          <cell r="Q187">
            <v>0</v>
          </cell>
          <cell r="R187">
            <v>10.649999999999999</v>
          </cell>
          <cell r="S187">
            <v>146</v>
          </cell>
          <cell r="T187">
            <v>249</v>
          </cell>
          <cell r="U187">
            <v>194</v>
          </cell>
          <cell r="V187">
            <v>20.100000000000001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2.6</v>
          </cell>
          <cell r="AT187">
            <v>68.400000000000006</v>
          </cell>
        </row>
        <row r="188">
          <cell r="B188" t="str">
            <v>01015001</v>
          </cell>
          <cell r="C188" t="str">
            <v>Khoa CN Thông tin</v>
          </cell>
          <cell r="D188" t="str">
            <v>Nguyễn Vân Giang</v>
          </cell>
          <cell r="E188">
            <v>4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4</v>
          </cell>
          <cell r="N188">
            <v>4.3499999999999996</v>
          </cell>
          <cell r="O188">
            <v>1.7999999999999998</v>
          </cell>
          <cell r="P188">
            <v>0</v>
          </cell>
          <cell r="Q188">
            <v>0</v>
          </cell>
          <cell r="R188">
            <v>6.1499999999999995</v>
          </cell>
          <cell r="S188">
            <v>133</v>
          </cell>
          <cell r="T188">
            <v>91</v>
          </cell>
          <cell r="U188">
            <v>136</v>
          </cell>
          <cell r="V188">
            <v>8.8000000000000007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4.2</v>
          </cell>
          <cell r="AT188">
            <v>23.2</v>
          </cell>
        </row>
        <row r="189">
          <cell r="B189" t="str">
            <v>01015019</v>
          </cell>
          <cell r="C189" t="str">
            <v>Khoa CN Thông tin</v>
          </cell>
          <cell r="D189" t="str">
            <v>Trần Việt Khánh</v>
          </cell>
          <cell r="E189">
            <v>6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6</v>
          </cell>
          <cell r="N189">
            <v>2.85</v>
          </cell>
          <cell r="O189">
            <v>6.6</v>
          </cell>
          <cell r="P189">
            <v>0</v>
          </cell>
          <cell r="Q189">
            <v>0</v>
          </cell>
          <cell r="R189">
            <v>9.4499999999999993</v>
          </cell>
          <cell r="S189">
            <v>34</v>
          </cell>
          <cell r="T189">
            <v>190</v>
          </cell>
          <cell r="U189">
            <v>69</v>
          </cell>
          <cell r="V189">
            <v>15.5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36</v>
          </cell>
          <cell r="AB189">
            <v>0</v>
          </cell>
          <cell r="AC189">
            <v>36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1.2</v>
          </cell>
          <cell r="AT189">
            <v>32.200000000000003</v>
          </cell>
        </row>
        <row r="190">
          <cell r="B190" t="str">
            <v>01015008</v>
          </cell>
          <cell r="C190" t="str">
            <v>Khoa CN Thông tin</v>
          </cell>
          <cell r="D190" t="str">
            <v>Trần Vĩnh Xuyên</v>
          </cell>
          <cell r="E190">
            <v>4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4</v>
          </cell>
          <cell r="N190">
            <v>3</v>
          </cell>
          <cell r="O190">
            <v>3</v>
          </cell>
          <cell r="P190">
            <v>0</v>
          </cell>
          <cell r="Q190">
            <v>0</v>
          </cell>
          <cell r="R190">
            <v>6</v>
          </cell>
          <cell r="S190">
            <v>257</v>
          </cell>
          <cell r="T190">
            <v>299</v>
          </cell>
          <cell r="U190">
            <v>271</v>
          </cell>
          <cell r="V190">
            <v>28.5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0.6</v>
          </cell>
          <cell r="AT190">
            <v>39.1</v>
          </cell>
        </row>
        <row r="191">
          <cell r="B191" t="str">
            <v>01015009</v>
          </cell>
          <cell r="C191" t="str">
            <v>Khoa CN Thông tin</v>
          </cell>
          <cell r="D191" t="str">
            <v>Võ Anh Trang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0.75</v>
          </cell>
          <cell r="O191">
            <v>1.5</v>
          </cell>
          <cell r="P191">
            <v>0</v>
          </cell>
          <cell r="Q191">
            <v>0</v>
          </cell>
          <cell r="R191">
            <v>2.25</v>
          </cell>
          <cell r="S191">
            <v>31</v>
          </cell>
          <cell r="T191">
            <v>33</v>
          </cell>
          <cell r="U191">
            <v>30</v>
          </cell>
          <cell r="V191">
            <v>3.4000000000000004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82</v>
          </cell>
          <cell r="AB191">
            <v>41</v>
          </cell>
          <cell r="AC191">
            <v>82</v>
          </cell>
          <cell r="AD191">
            <v>4.1000000000000005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9.8000000000000007</v>
          </cell>
        </row>
        <row r="192">
          <cell r="B192" t="str">
            <v>01015013</v>
          </cell>
          <cell r="C192" t="str">
            <v>Khoa CN Thông tin</v>
          </cell>
          <cell r="D192" t="str">
            <v>Vũ Thị Thái Linh</v>
          </cell>
          <cell r="E192">
            <v>8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8</v>
          </cell>
          <cell r="N192">
            <v>2.25</v>
          </cell>
          <cell r="O192">
            <v>2.25</v>
          </cell>
          <cell r="P192">
            <v>0</v>
          </cell>
          <cell r="Q192">
            <v>0</v>
          </cell>
          <cell r="R192">
            <v>4.5</v>
          </cell>
          <cell r="S192">
            <v>215</v>
          </cell>
          <cell r="T192">
            <v>181</v>
          </cell>
          <cell r="U192">
            <v>215</v>
          </cell>
          <cell r="V192">
            <v>18.100000000000001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0.5</v>
          </cell>
          <cell r="AT192">
            <v>31.1</v>
          </cell>
        </row>
        <row r="193">
          <cell r="B193" t="str">
            <v>01015035</v>
          </cell>
          <cell r="C193" t="str">
            <v>Khoa CN Thông tin</v>
          </cell>
          <cell r="D193" t="str">
            <v>Dương Đình Dũng (TG)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B194" t="str">
            <v>01015024</v>
          </cell>
          <cell r="C194" t="str">
            <v>Khoa CN Thông tin</v>
          </cell>
          <cell r="D194" t="str">
            <v>Lâm Thanh Hùng (TG)</v>
          </cell>
          <cell r="E194">
            <v>4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4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144</v>
          </cell>
          <cell r="T194">
            <v>82</v>
          </cell>
          <cell r="U194">
            <v>142</v>
          </cell>
          <cell r="V194">
            <v>8.4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12.4</v>
          </cell>
        </row>
        <row r="195">
          <cell r="B195" t="str">
            <v>01015037</v>
          </cell>
          <cell r="C195" t="str">
            <v>Khoa CN Thông tin</v>
          </cell>
          <cell r="D195" t="str">
            <v>Lê Hữu Nhơn (TG)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</row>
        <row r="196">
          <cell r="B196" t="str">
            <v>01015036</v>
          </cell>
          <cell r="C196" t="str">
            <v>Khoa CN Thông tin</v>
          </cell>
          <cell r="D196" t="str">
            <v>Lê Thành Hưng (TG)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B197" t="str">
            <v>01015040</v>
          </cell>
          <cell r="C197" t="str">
            <v>Khoa CN Thông tin</v>
          </cell>
          <cell r="D197" t="str">
            <v>Lê Viết Duy Anh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B198" t="str">
            <v>01015030</v>
          </cell>
          <cell r="C198" t="str">
            <v>Khoa CN Thông tin</v>
          </cell>
          <cell r="D198" t="str">
            <v>Lý Dạ Lan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B199" t="str">
            <v>01015039</v>
          </cell>
          <cell r="C199" t="str">
            <v>Khoa CN Thông tin</v>
          </cell>
          <cell r="D199" t="str">
            <v>Nguyễn Đức Thịnh (TG)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</row>
        <row r="200">
          <cell r="B200" t="str">
            <v>01015003</v>
          </cell>
          <cell r="C200" t="str">
            <v>Khoa CN Thông tin</v>
          </cell>
          <cell r="D200" t="str">
            <v>Nguyễn Thị Thủy(TT)</v>
          </cell>
          <cell r="E200">
            <v>8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8</v>
          </cell>
          <cell r="N200">
            <v>3.15</v>
          </cell>
          <cell r="O200">
            <v>7.5</v>
          </cell>
          <cell r="P200">
            <v>0</v>
          </cell>
          <cell r="Q200">
            <v>0</v>
          </cell>
          <cell r="R200">
            <v>10.65</v>
          </cell>
          <cell r="S200">
            <v>275</v>
          </cell>
          <cell r="T200">
            <v>429</v>
          </cell>
          <cell r="U200">
            <v>243</v>
          </cell>
          <cell r="V200">
            <v>46.1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1.7</v>
          </cell>
          <cell r="AT200">
            <v>66.5</v>
          </cell>
        </row>
        <row r="201">
          <cell r="B201" t="str">
            <v>01015006</v>
          </cell>
          <cell r="C201" t="str">
            <v>Khoa CN Thông tin</v>
          </cell>
          <cell r="D201" t="str">
            <v>Nguyễn Văn Minh(TT)</v>
          </cell>
          <cell r="E201">
            <v>4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4</v>
          </cell>
          <cell r="N201">
            <v>6.6</v>
          </cell>
          <cell r="O201">
            <v>2.7</v>
          </cell>
          <cell r="P201">
            <v>0</v>
          </cell>
          <cell r="Q201">
            <v>0</v>
          </cell>
          <cell r="R201">
            <v>9.3000000000000007</v>
          </cell>
          <cell r="S201">
            <v>118</v>
          </cell>
          <cell r="T201">
            <v>219</v>
          </cell>
          <cell r="U201">
            <v>144</v>
          </cell>
          <cell r="V201">
            <v>19.3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0.6</v>
          </cell>
          <cell r="AT201">
            <v>33.200000000000003</v>
          </cell>
        </row>
        <row r="202">
          <cell r="B202" t="str">
            <v>01015034</v>
          </cell>
          <cell r="C202" t="str">
            <v>Khoa CN Thông tin</v>
          </cell>
          <cell r="D202" t="str">
            <v>Phùng Nguyễn Thanh Phong (TG)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B203" t="str">
            <v>01015033</v>
          </cell>
          <cell r="C203" t="str">
            <v>Khoa CN Thông tin</v>
          </cell>
          <cell r="D203" t="str">
            <v>Trần Đắc Tốt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B204" t="str">
            <v>01015038</v>
          </cell>
          <cell r="C204" t="str">
            <v>Khoa CN Thông tin</v>
          </cell>
          <cell r="D204" t="str">
            <v>Trần Thanh Nam (TG)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B205" t="str">
            <v>01010046</v>
          </cell>
          <cell r="C205" t="str">
            <v>Khoa Khoa học cơ bản</v>
          </cell>
          <cell r="D205" t="str">
            <v>Bùi Thị Liễu Trang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B206" t="str">
            <v>01010050</v>
          </cell>
          <cell r="C206" t="str">
            <v>Khoa Khoa học cơ bản</v>
          </cell>
          <cell r="D206" t="str">
            <v>Bùi Thị Tú Uyên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B207" t="str">
            <v>01010071</v>
          </cell>
          <cell r="C207" t="str">
            <v>Khoa Khoa học cơ bản</v>
          </cell>
          <cell r="D207" t="str">
            <v>Bùi Văn Phương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108</v>
          </cell>
          <cell r="V207">
            <v>-10.8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-10.8</v>
          </cell>
        </row>
        <row r="208">
          <cell r="B208" t="str">
            <v>01010013</v>
          </cell>
          <cell r="C208" t="str">
            <v>Khoa Khoa học cơ bản</v>
          </cell>
          <cell r="D208" t="str">
            <v>Cao Thị Nga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1.7999999999999998</v>
          </cell>
          <cell r="O208">
            <v>3.6</v>
          </cell>
          <cell r="P208">
            <v>0</v>
          </cell>
          <cell r="Q208">
            <v>0</v>
          </cell>
          <cell r="R208">
            <v>5.4</v>
          </cell>
          <cell r="S208">
            <v>197</v>
          </cell>
          <cell r="T208">
            <v>82</v>
          </cell>
          <cell r="U208">
            <v>121</v>
          </cell>
          <cell r="V208">
            <v>15.8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0.3</v>
          </cell>
          <cell r="AT208">
            <v>21.5</v>
          </cell>
        </row>
        <row r="209">
          <cell r="B209" t="str">
            <v>01010072</v>
          </cell>
          <cell r="C209" t="str">
            <v>Khoa Khoa học cơ bản</v>
          </cell>
          <cell r="D209" t="str">
            <v>Đặng Duy Đồng (TG)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0.6</v>
          </cell>
          <cell r="P209">
            <v>0</v>
          </cell>
          <cell r="Q209">
            <v>0</v>
          </cell>
          <cell r="R209">
            <v>0.6</v>
          </cell>
          <cell r="S209">
            <v>177</v>
          </cell>
          <cell r="T209">
            <v>186</v>
          </cell>
          <cell r="U209">
            <v>404</v>
          </cell>
          <cell r="V209">
            <v>-4.1000000000000005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-3.5</v>
          </cell>
        </row>
        <row r="210">
          <cell r="B210" t="str">
            <v>01010024</v>
          </cell>
          <cell r="C210" t="str">
            <v>Khoa Khoa học cơ bản</v>
          </cell>
          <cell r="D210" t="str">
            <v>Đặng Thị Kiến Trúc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2.85</v>
          </cell>
          <cell r="O210">
            <v>2.85</v>
          </cell>
          <cell r="P210">
            <v>0</v>
          </cell>
          <cell r="Q210">
            <v>0</v>
          </cell>
          <cell r="R210">
            <v>5.7</v>
          </cell>
          <cell r="S210">
            <v>156</v>
          </cell>
          <cell r="T210">
            <v>191</v>
          </cell>
          <cell r="U210">
            <v>190</v>
          </cell>
          <cell r="V210">
            <v>15.700000000000001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0.5</v>
          </cell>
          <cell r="AT210">
            <v>21.9</v>
          </cell>
        </row>
        <row r="211">
          <cell r="B211" t="str">
            <v>01010056</v>
          </cell>
          <cell r="C211" t="str">
            <v>Khoa Khoa học cơ bản</v>
          </cell>
          <cell r="D211" t="str">
            <v>Đinh Thị Thắng (TG)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0.6</v>
          </cell>
          <cell r="P211">
            <v>0</v>
          </cell>
          <cell r="Q211">
            <v>0</v>
          </cell>
          <cell r="R211">
            <v>0.6</v>
          </cell>
          <cell r="S211">
            <v>60</v>
          </cell>
          <cell r="T211">
            <v>0</v>
          </cell>
          <cell r="U211">
            <v>42</v>
          </cell>
          <cell r="V211">
            <v>1.8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2.4</v>
          </cell>
        </row>
        <row r="212">
          <cell r="B212" t="str">
            <v>01010034</v>
          </cell>
          <cell r="C212" t="str">
            <v>Khoa Khoa học cơ bản</v>
          </cell>
          <cell r="D212" t="str">
            <v>Đinh Trần Phương Thảo</v>
          </cell>
          <cell r="E212">
            <v>0</v>
          </cell>
          <cell r="F212">
            <v>4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6</v>
          </cell>
          <cell r="N212">
            <v>4.95</v>
          </cell>
          <cell r="O212">
            <v>10.049999999999999</v>
          </cell>
          <cell r="P212">
            <v>0</v>
          </cell>
          <cell r="Q212">
            <v>0</v>
          </cell>
          <cell r="R212">
            <v>15</v>
          </cell>
          <cell r="S212">
            <v>0</v>
          </cell>
          <cell r="T212">
            <v>72</v>
          </cell>
          <cell r="U212">
            <v>0</v>
          </cell>
          <cell r="V212">
            <v>7.2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28.2</v>
          </cell>
        </row>
        <row r="213">
          <cell r="B213" t="str">
            <v>01022063</v>
          </cell>
          <cell r="C213" t="str">
            <v>Khoa Khoa học cơ bản</v>
          </cell>
          <cell r="D213" t="str">
            <v>Đinh Trần Trọng Hiếu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B214" t="str">
            <v>01010049</v>
          </cell>
          <cell r="C214" t="str">
            <v>Khoa Khoa học cơ bản</v>
          </cell>
          <cell r="D214" t="str">
            <v>Đoàn Thị Điểm (TG)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103</v>
          </cell>
          <cell r="T214">
            <v>290</v>
          </cell>
          <cell r="U214">
            <v>208</v>
          </cell>
          <cell r="V214">
            <v>18.5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18.5</v>
          </cell>
        </row>
        <row r="215">
          <cell r="B215" t="str">
            <v>01010063</v>
          </cell>
          <cell r="C215" t="str">
            <v>Khoa Khoa học cơ bản</v>
          </cell>
          <cell r="D215" t="str">
            <v>Đồng Văn Đẹp (TG)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B216" t="str">
            <v>01010037</v>
          </cell>
          <cell r="C216" t="str">
            <v>Khoa Khoa học cơ bản</v>
          </cell>
          <cell r="D216" t="str">
            <v>Dương Đức Kiên</v>
          </cell>
          <cell r="E216">
            <v>6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6</v>
          </cell>
          <cell r="N216">
            <v>3.3000000000000003</v>
          </cell>
          <cell r="O216">
            <v>5.0999999999999996</v>
          </cell>
          <cell r="P216">
            <v>0</v>
          </cell>
          <cell r="Q216">
            <v>0</v>
          </cell>
          <cell r="R216">
            <v>8.4</v>
          </cell>
          <cell r="S216">
            <v>130</v>
          </cell>
          <cell r="T216">
            <v>380</v>
          </cell>
          <cell r="U216">
            <v>240</v>
          </cell>
          <cell r="V216">
            <v>27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2</v>
          </cell>
          <cell r="AT216">
            <v>43.4</v>
          </cell>
        </row>
        <row r="217">
          <cell r="B217" t="str">
            <v>01010030</v>
          </cell>
          <cell r="C217" t="str">
            <v>Khoa Khoa học cơ bản</v>
          </cell>
          <cell r="D217" t="str">
            <v>Giang Phi Hùng</v>
          </cell>
          <cell r="E217">
            <v>20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20</v>
          </cell>
          <cell r="N217">
            <v>4.2</v>
          </cell>
          <cell r="O217">
            <v>3</v>
          </cell>
          <cell r="P217">
            <v>0</v>
          </cell>
          <cell r="Q217">
            <v>0</v>
          </cell>
          <cell r="R217">
            <v>7.2</v>
          </cell>
          <cell r="S217">
            <v>1006</v>
          </cell>
          <cell r="T217">
            <v>1259</v>
          </cell>
          <cell r="U217">
            <v>305</v>
          </cell>
          <cell r="V217">
            <v>196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223.2</v>
          </cell>
        </row>
        <row r="218">
          <cell r="B218" t="str">
            <v>01010031</v>
          </cell>
          <cell r="C218" t="str">
            <v>Khoa Khoa học cơ bản</v>
          </cell>
          <cell r="D218" t="str">
            <v>Hà Như Mai</v>
          </cell>
          <cell r="E218">
            <v>2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2</v>
          </cell>
          <cell r="N218">
            <v>5.25</v>
          </cell>
          <cell r="O218">
            <v>3.6</v>
          </cell>
          <cell r="P218">
            <v>0</v>
          </cell>
          <cell r="Q218">
            <v>0</v>
          </cell>
          <cell r="R218">
            <v>8.85</v>
          </cell>
          <cell r="S218">
            <v>168</v>
          </cell>
          <cell r="T218">
            <v>528</v>
          </cell>
          <cell r="U218">
            <v>257</v>
          </cell>
          <cell r="V218">
            <v>43.900000000000006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54.8</v>
          </cell>
        </row>
        <row r="219">
          <cell r="B219" t="str">
            <v>01010053</v>
          </cell>
          <cell r="C219" t="str">
            <v>Khoa Khoa học cơ bản</v>
          </cell>
          <cell r="D219" t="str">
            <v>Hà Việt Hường (TG)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139</v>
          </cell>
          <cell r="T219">
            <v>140</v>
          </cell>
          <cell r="U219">
            <v>214</v>
          </cell>
          <cell r="V219">
            <v>6.5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6.5</v>
          </cell>
        </row>
        <row r="220">
          <cell r="B220" t="str">
            <v>01010057</v>
          </cell>
          <cell r="C220" t="str">
            <v>Khoa Khoa học cơ bản</v>
          </cell>
          <cell r="D220" t="str">
            <v>Hồ Khắc Khuyên (TG)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122</v>
          </cell>
          <cell r="T220">
            <v>111</v>
          </cell>
          <cell r="U220">
            <v>186</v>
          </cell>
          <cell r="V220">
            <v>4.7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4.7</v>
          </cell>
        </row>
        <row r="221">
          <cell r="B221" t="str">
            <v>01010060</v>
          </cell>
          <cell r="C221" t="str">
            <v>Khoa Khoa học cơ bản</v>
          </cell>
          <cell r="D221" t="str">
            <v>Hồ Minh Hùng (TG)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111</v>
          </cell>
          <cell r="T221">
            <v>122</v>
          </cell>
          <cell r="U221">
            <v>197</v>
          </cell>
          <cell r="V221">
            <v>3.6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3.6</v>
          </cell>
        </row>
        <row r="222">
          <cell r="B222" t="str">
            <v>01010009</v>
          </cell>
          <cell r="C222" t="str">
            <v>Khoa Khoa học cơ bản</v>
          </cell>
          <cell r="D222" t="str">
            <v>Lê Nguyễn Mỹ Trâm</v>
          </cell>
          <cell r="E222">
            <v>0</v>
          </cell>
          <cell r="F222">
            <v>4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6</v>
          </cell>
          <cell r="N222">
            <v>5.0999999999999996</v>
          </cell>
          <cell r="O222">
            <v>5.7</v>
          </cell>
          <cell r="P222">
            <v>0</v>
          </cell>
          <cell r="Q222">
            <v>0</v>
          </cell>
          <cell r="R222">
            <v>10.8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0.8</v>
          </cell>
          <cell r="AT222">
            <v>17.600000000000001</v>
          </cell>
        </row>
        <row r="223">
          <cell r="B223" t="str">
            <v>01022007</v>
          </cell>
          <cell r="C223" t="str">
            <v>Khoa Khoa học cơ bản</v>
          </cell>
          <cell r="D223" t="str">
            <v>Lê Phương Ngọc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B224" t="str">
            <v>01010051</v>
          </cell>
          <cell r="C224" t="str">
            <v>Khoa Khoa học cơ bản</v>
          </cell>
          <cell r="D224" t="str">
            <v>Lê Quang Vinh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B225" t="str">
            <v>01010021</v>
          </cell>
          <cell r="C225" t="str">
            <v>Khoa Khoa học cơ bản</v>
          </cell>
          <cell r="D225" t="str">
            <v>Lê Thái Hùng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B226" t="str">
            <v>01010070</v>
          </cell>
          <cell r="C226" t="str">
            <v>Khoa Khoa học cơ bản</v>
          </cell>
          <cell r="D226" t="str">
            <v>Lê Thị Hường (TG)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96</v>
          </cell>
          <cell r="V226">
            <v>-9.6000000000000014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-9.6</v>
          </cell>
        </row>
        <row r="227">
          <cell r="B227" t="str">
            <v>01010061</v>
          </cell>
          <cell r="C227" t="str">
            <v>Khoa Khoa học cơ bản</v>
          </cell>
          <cell r="D227" t="str">
            <v>Lê Thị Mùi (TG)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262</v>
          </cell>
          <cell r="T227">
            <v>473</v>
          </cell>
          <cell r="U227">
            <v>288</v>
          </cell>
          <cell r="V227">
            <v>44.7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44.7</v>
          </cell>
        </row>
        <row r="228">
          <cell r="B228" t="str">
            <v>01022034</v>
          </cell>
          <cell r="C228" t="str">
            <v>Khoa Khoa học cơ bản</v>
          </cell>
          <cell r="D228" t="str">
            <v>Lê Thị Phương Thúy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B229" t="str">
            <v>01004012</v>
          </cell>
          <cell r="C229" t="str">
            <v>Khoa Khoa học cơ bản</v>
          </cell>
          <cell r="D229" t="str">
            <v>Lê Văn Bình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1.05</v>
          </cell>
          <cell r="O229">
            <v>7.4999999999999991</v>
          </cell>
          <cell r="P229">
            <v>0</v>
          </cell>
          <cell r="Q229">
            <v>0</v>
          </cell>
          <cell r="R229">
            <v>8.5499999999999989</v>
          </cell>
          <cell r="S229">
            <v>83</v>
          </cell>
          <cell r="T229">
            <v>73</v>
          </cell>
          <cell r="U229">
            <v>117</v>
          </cell>
          <cell r="V229">
            <v>3.9000000000000004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1.4</v>
          </cell>
          <cell r="AT229">
            <v>13.9</v>
          </cell>
        </row>
        <row r="230">
          <cell r="B230" t="str">
            <v>01022005</v>
          </cell>
          <cell r="C230" t="str">
            <v>Khoa Khoa học cơ bản</v>
          </cell>
          <cell r="D230" t="str">
            <v>Ngô Thanh Điền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0.6</v>
          </cell>
          <cell r="O230">
            <v>0</v>
          </cell>
          <cell r="P230">
            <v>0</v>
          </cell>
          <cell r="Q230">
            <v>0</v>
          </cell>
          <cell r="R230">
            <v>0.6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0.6</v>
          </cell>
        </row>
        <row r="231">
          <cell r="B231" t="str">
            <v>01010067</v>
          </cell>
          <cell r="C231" t="str">
            <v>Khoa Khoa học cơ bản</v>
          </cell>
          <cell r="D231" t="str">
            <v>Nguyễn Công Cường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1.2</v>
          </cell>
          <cell r="O231">
            <v>0</v>
          </cell>
          <cell r="P231">
            <v>0</v>
          </cell>
          <cell r="Q231">
            <v>0</v>
          </cell>
          <cell r="R231">
            <v>1.2</v>
          </cell>
          <cell r="S231">
            <v>179</v>
          </cell>
          <cell r="T231">
            <v>119</v>
          </cell>
          <cell r="U231">
            <v>664</v>
          </cell>
          <cell r="V231">
            <v>-36.6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-35.4</v>
          </cell>
        </row>
        <row r="232">
          <cell r="B232" t="str">
            <v>01010003</v>
          </cell>
          <cell r="C232" t="str">
            <v>Khoa Khoa học cơ bản</v>
          </cell>
          <cell r="D232" t="str">
            <v>Nguyễn Đức Thắng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B233" t="str">
            <v>01010025</v>
          </cell>
          <cell r="C233" t="str">
            <v>Khoa Khoa học cơ bản</v>
          </cell>
          <cell r="D233" t="str">
            <v>Nguyễn Huỳnh Mai Hạnh (TG)</v>
          </cell>
          <cell r="E233">
            <v>2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2</v>
          </cell>
          <cell r="N233">
            <v>3</v>
          </cell>
          <cell r="O233">
            <v>2.4</v>
          </cell>
          <cell r="P233">
            <v>0</v>
          </cell>
          <cell r="Q233">
            <v>0</v>
          </cell>
          <cell r="R233">
            <v>5.4</v>
          </cell>
          <cell r="S233">
            <v>182</v>
          </cell>
          <cell r="T233">
            <v>20</v>
          </cell>
          <cell r="U233">
            <v>100</v>
          </cell>
          <cell r="V233">
            <v>10.200000000000001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0.5</v>
          </cell>
          <cell r="AT233">
            <v>18.100000000000001</v>
          </cell>
        </row>
        <row r="234">
          <cell r="B234" t="str">
            <v>01010073</v>
          </cell>
          <cell r="C234" t="str">
            <v>Khoa Khoa học cơ bản</v>
          </cell>
          <cell r="D234" t="str">
            <v>Nguyễn Mai Chinh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B235" t="str">
            <v>01010032</v>
          </cell>
          <cell r="C235" t="str">
            <v>Khoa Khoa học cơ bản</v>
          </cell>
          <cell r="D235" t="str">
            <v>Nguyễn Mạnh Phương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B236" t="str">
            <v>01010066</v>
          </cell>
          <cell r="C236" t="str">
            <v>Khoa Khoa học cơ bản</v>
          </cell>
          <cell r="D236" t="str">
            <v>Nguyễn Nhân Anh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B237" t="str">
            <v>01010022</v>
          </cell>
          <cell r="C237" t="str">
            <v>Khoa Khoa học cơ bản</v>
          </cell>
          <cell r="D237" t="str">
            <v>Nguyễn Phú Tân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B238" t="str">
            <v>01010023</v>
          </cell>
          <cell r="C238" t="str">
            <v>Khoa Khoa học cơ bản</v>
          </cell>
          <cell r="D238" t="str">
            <v>Nguyễn Phương Hà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2.85</v>
          </cell>
          <cell r="O238">
            <v>6.5999999999999988</v>
          </cell>
          <cell r="P238">
            <v>0</v>
          </cell>
          <cell r="Q238">
            <v>0</v>
          </cell>
          <cell r="R238">
            <v>9.4499999999999993</v>
          </cell>
          <cell r="S238">
            <v>79</v>
          </cell>
          <cell r="T238">
            <v>80</v>
          </cell>
          <cell r="U238">
            <v>56</v>
          </cell>
          <cell r="V238">
            <v>10.3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19.8</v>
          </cell>
        </row>
        <row r="239">
          <cell r="B239" t="str">
            <v>01010008</v>
          </cell>
          <cell r="C239" t="str">
            <v>Khoa Khoa học cơ bản</v>
          </cell>
          <cell r="D239" t="str">
            <v>Nguyễn Quỳnh Giao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52</v>
          </cell>
          <cell r="T239">
            <v>117</v>
          </cell>
          <cell r="U239">
            <v>115</v>
          </cell>
          <cell r="V239">
            <v>5.4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5.4</v>
          </cell>
        </row>
        <row r="240">
          <cell r="B240" t="str">
            <v>01010012</v>
          </cell>
          <cell r="C240" t="str">
            <v>Khoa Khoa học cơ bản</v>
          </cell>
          <cell r="D240" t="str">
            <v>Nguyễn Thanh Tú</v>
          </cell>
          <cell r="E240">
            <v>8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8</v>
          </cell>
          <cell r="N240">
            <v>7.6499999999999977</v>
          </cell>
          <cell r="O240">
            <v>6.8999999999999986</v>
          </cell>
          <cell r="P240">
            <v>0</v>
          </cell>
          <cell r="Q240">
            <v>0</v>
          </cell>
          <cell r="R240">
            <v>14.549999999999997</v>
          </cell>
          <cell r="S240">
            <v>512</v>
          </cell>
          <cell r="T240">
            <v>116</v>
          </cell>
          <cell r="U240">
            <v>205</v>
          </cell>
          <cell r="V240">
            <v>42.300000000000004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0.8</v>
          </cell>
          <cell r="AT240">
            <v>65.7</v>
          </cell>
        </row>
        <row r="241">
          <cell r="B241" t="str">
            <v>01010020</v>
          </cell>
          <cell r="C241" t="str">
            <v>Khoa Khoa học cơ bản</v>
          </cell>
          <cell r="D241" t="str">
            <v>Nguyễn Thị Bảo Trân</v>
          </cell>
          <cell r="E241">
            <v>4</v>
          </cell>
          <cell r="F241">
            <v>4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10</v>
          </cell>
          <cell r="N241">
            <v>4.3500000000000005</v>
          </cell>
          <cell r="O241">
            <v>3.6000000000000005</v>
          </cell>
          <cell r="P241">
            <v>0</v>
          </cell>
          <cell r="Q241">
            <v>0</v>
          </cell>
          <cell r="R241">
            <v>7.9500000000000011</v>
          </cell>
          <cell r="S241">
            <v>72</v>
          </cell>
          <cell r="T241">
            <v>0</v>
          </cell>
          <cell r="U241">
            <v>72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18</v>
          </cell>
        </row>
        <row r="242">
          <cell r="B242" t="str">
            <v>01010016</v>
          </cell>
          <cell r="C242" t="str">
            <v>Khoa Khoa học cơ bản</v>
          </cell>
          <cell r="D242" t="str">
            <v>Nguyễn Thị Cẩm Thạch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2.85</v>
          </cell>
          <cell r="O242">
            <v>1.65</v>
          </cell>
          <cell r="P242">
            <v>0</v>
          </cell>
          <cell r="Q242">
            <v>0</v>
          </cell>
          <cell r="R242">
            <v>4.5</v>
          </cell>
          <cell r="S242">
            <v>381</v>
          </cell>
          <cell r="T242">
            <v>107</v>
          </cell>
          <cell r="U242">
            <v>222</v>
          </cell>
          <cell r="V242">
            <v>26.6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31.1</v>
          </cell>
        </row>
        <row r="243">
          <cell r="B243" t="str">
            <v>01010006</v>
          </cell>
          <cell r="C243" t="str">
            <v>Khoa Khoa học cơ bản</v>
          </cell>
          <cell r="D243" t="str">
            <v>Nguyễn Thị Huyền Nga</v>
          </cell>
          <cell r="E243">
            <v>8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8</v>
          </cell>
          <cell r="N243">
            <v>4.3500000000000005</v>
          </cell>
          <cell r="O243">
            <v>2.25</v>
          </cell>
          <cell r="P243">
            <v>0</v>
          </cell>
          <cell r="Q243">
            <v>0</v>
          </cell>
          <cell r="R243">
            <v>6.6000000000000005</v>
          </cell>
          <cell r="S243">
            <v>94</v>
          </cell>
          <cell r="T243">
            <v>229</v>
          </cell>
          <cell r="U243">
            <v>127</v>
          </cell>
          <cell r="V243">
            <v>19.600000000000001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0.9</v>
          </cell>
          <cell r="AT243">
            <v>35.1</v>
          </cell>
        </row>
        <row r="244">
          <cell r="B244" t="str">
            <v>01010048</v>
          </cell>
          <cell r="C244" t="str">
            <v>Khoa Khoa học cơ bản</v>
          </cell>
          <cell r="D244" t="str">
            <v>Nguyễn Thị Kim Ánh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B245" t="str">
            <v>01010004</v>
          </cell>
          <cell r="C245" t="str">
            <v>Khoa Khoa học cơ bản</v>
          </cell>
          <cell r="D245" t="str">
            <v>Nguyễn Thị Minh Quý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B246" t="str">
            <v>01010041</v>
          </cell>
          <cell r="C246" t="str">
            <v>Khoa Khoa học cơ bản</v>
          </cell>
          <cell r="D246" t="str">
            <v>Nguyễn Thị Ngọc Tuyền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B247" t="str">
            <v>01010042</v>
          </cell>
          <cell r="C247" t="str">
            <v>Khoa Khoa học cơ bản</v>
          </cell>
          <cell r="D247" t="str">
            <v>Nguyễn Thị Thanh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B248" t="str">
            <v>01010052</v>
          </cell>
          <cell r="C248" t="str">
            <v>Khoa Khoa học cơ bản</v>
          </cell>
          <cell r="D248" t="str">
            <v>Nguyễn Thị Thanh Thảo (TG)</v>
          </cell>
          <cell r="E248">
            <v>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</v>
          </cell>
          <cell r="N248">
            <v>0</v>
          </cell>
          <cell r="O248">
            <v>0.45</v>
          </cell>
          <cell r="P248">
            <v>0</v>
          </cell>
          <cell r="Q248">
            <v>0</v>
          </cell>
          <cell r="R248">
            <v>0.45</v>
          </cell>
          <cell r="S248">
            <v>210</v>
          </cell>
          <cell r="T248">
            <v>496</v>
          </cell>
          <cell r="U248">
            <v>432</v>
          </cell>
          <cell r="V248">
            <v>27.400000000000002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29.9</v>
          </cell>
        </row>
        <row r="249">
          <cell r="B249" t="str">
            <v>01010027</v>
          </cell>
          <cell r="C249" t="str">
            <v>Khoa Khoa học cơ bản</v>
          </cell>
          <cell r="D249" t="str">
            <v>Nguyễn Thị Thanh Tú</v>
          </cell>
          <cell r="E249">
            <v>0</v>
          </cell>
          <cell r="F249">
            <v>12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18</v>
          </cell>
          <cell r="N249">
            <v>5.25</v>
          </cell>
          <cell r="O249">
            <v>5.0999999999999996</v>
          </cell>
          <cell r="P249">
            <v>0</v>
          </cell>
          <cell r="Q249">
            <v>0</v>
          </cell>
          <cell r="R249">
            <v>10.35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28.4</v>
          </cell>
        </row>
        <row r="250">
          <cell r="B250" t="str">
            <v>01010039</v>
          </cell>
          <cell r="C250" t="str">
            <v>Khoa Khoa học cơ bản</v>
          </cell>
          <cell r="D250" t="str">
            <v>Nguyễn Thị Thu Hà</v>
          </cell>
          <cell r="E250">
            <v>0</v>
          </cell>
          <cell r="F250">
            <v>6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9</v>
          </cell>
          <cell r="N250">
            <v>2.85</v>
          </cell>
          <cell r="O250">
            <v>2.85</v>
          </cell>
          <cell r="P250">
            <v>0</v>
          </cell>
          <cell r="Q250">
            <v>0</v>
          </cell>
          <cell r="R250">
            <v>5.7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14.7</v>
          </cell>
        </row>
        <row r="251">
          <cell r="B251" t="str">
            <v>01010019</v>
          </cell>
          <cell r="C251" t="str">
            <v>Khoa Khoa học cơ bản</v>
          </cell>
          <cell r="D251" t="str">
            <v>Nguyễn Thị Thu Tâm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5.7</v>
          </cell>
          <cell r="O251">
            <v>7.1999999999999993</v>
          </cell>
          <cell r="P251">
            <v>0</v>
          </cell>
          <cell r="Q251">
            <v>0</v>
          </cell>
          <cell r="R251">
            <v>12.899999999999999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12.9</v>
          </cell>
        </row>
        <row r="252">
          <cell r="B252" t="str">
            <v>01010017</v>
          </cell>
          <cell r="C252" t="str">
            <v>Khoa Khoa học cơ bản</v>
          </cell>
          <cell r="D252" t="str">
            <v>Nguyễn Văn Đông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4.6499999999999995</v>
          </cell>
          <cell r="O252">
            <v>4.8</v>
          </cell>
          <cell r="P252">
            <v>0</v>
          </cell>
          <cell r="Q252">
            <v>0</v>
          </cell>
          <cell r="R252">
            <v>9.4499999999999993</v>
          </cell>
          <cell r="S252">
            <v>56</v>
          </cell>
          <cell r="T252">
            <v>575</v>
          </cell>
          <cell r="U252">
            <v>368</v>
          </cell>
          <cell r="V252">
            <v>26.3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35.799999999999997</v>
          </cell>
        </row>
        <row r="253">
          <cell r="B253" t="str">
            <v>01010033</v>
          </cell>
          <cell r="C253" t="str">
            <v>Khoa Khoa học cơ bản</v>
          </cell>
          <cell r="D253" t="str">
            <v>Nguyễn Văn Hậu</v>
          </cell>
          <cell r="E253">
            <v>4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4</v>
          </cell>
          <cell r="N253">
            <v>3</v>
          </cell>
          <cell r="O253">
            <v>5.7</v>
          </cell>
          <cell r="P253">
            <v>0</v>
          </cell>
          <cell r="Q253">
            <v>0</v>
          </cell>
          <cell r="R253">
            <v>8.6999999999999993</v>
          </cell>
          <cell r="S253">
            <v>92</v>
          </cell>
          <cell r="T253">
            <v>482</v>
          </cell>
          <cell r="U253">
            <v>307</v>
          </cell>
          <cell r="V253">
            <v>26.700000000000003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39.4</v>
          </cell>
        </row>
        <row r="254">
          <cell r="B254" t="str">
            <v>01010045</v>
          </cell>
          <cell r="C254" t="str">
            <v>Khoa Khoa học cơ bản</v>
          </cell>
          <cell r="D254" t="str">
            <v>Nguyễn Văn Kiên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B255" t="str">
            <v>01010068</v>
          </cell>
          <cell r="C255" t="str">
            <v>Khoa Khoa học cơ bản</v>
          </cell>
          <cell r="D255" t="str">
            <v>Phạm Quang Tùng (TG)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1.2</v>
          </cell>
          <cell r="O255">
            <v>3.6</v>
          </cell>
          <cell r="P255">
            <v>0</v>
          </cell>
          <cell r="Q255">
            <v>0</v>
          </cell>
          <cell r="R255">
            <v>4.8</v>
          </cell>
          <cell r="S255">
            <v>698</v>
          </cell>
          <cell r="T255">
            <v>615</v>
          </cell>
          <cell r="U255">
            <v>349</v>
          </cell>
          <cell r="V255">
            <v>96.4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101.2</v>
          </cell>
        </row>
        <row r="256">
          <cell r="B256" t="str">
            <v>01010040</v>
          </cell>
          <cell r="C256" t="str">
            <v>Khoa Khoa học cơ bản</v>
          </cell>
          <cell r="D256" t="str">
            <v>Phạm Thị Thu Hiền</v>
          </cell>
          <cell r="E256">
            <v>0</v>
          </cell>
          <cell r="F256">
            <v>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3</v>
          </cell>
          <cell r="N256">
            <v>3.6</v>
          </cell>
          <cell r="O256">
            <v>3.7500000000000004</v>
          </cell>
          <cell r="P256">
            <v>0</v>
          </cell>
          <cell r="Q256">
            <v>0</v>
          </cell>
          <cell r="R256">
            <v>7.3500000000000005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0.8</v>
          </cell>
          <cell r="AT256">
            <v>11.2</v>
          </cell>
        </row>
        <row r="257">
          <cell r="B257" t="str">
            <v>01010007</v>
          </cell>
          <cell r="C257" t="str">
            <v>Khoa Khoa học cơ bản</v>
          </cell>
          <cell r="D257" t="str">
            <v>Phạm Thị Thu Nga</v>
          </cell>
          <cell r="E257">
            <v>4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4</v>
          </cell>
          <cell r="N257">
            <v>5.2499999999999991</v>
          </cell>
          <cell r="O257">
            <v>3</v>
          </cell>
          <cell r="P257">
            <v>0</v>
          </cell>
          <cell r="Q257">
            <v>0</v>
          </cell>
          <cell r="R257">
            <v>8.25</v>
          </cell>
          <cell r="S257">
            <v>406</v>
          </cell>
          <cell r="T257">
            <v>269</v>
          </cell>
          <cell r="U257">
            <v>217</v>
          </cell>
          <cell r="V257">
            <v>45.800000000000004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0.5</v>
          </cell>
          <cell r="AT257">
            <v>58.6</v>
          </cell>
        </row>
        <row r="258">
          <cell r="B258" t="str">
            <v>01010011</v>
          </cell>
          <cell r="C258" t="str">
            <v>Khoa Khoa học cơ bản</v>
          </cell>
          <cell r="D258" t="str">
            <v>Trần Bạch Tuyết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</row>
        <row r="259">
          <cell r="B259" t="str">
            <v>01010065</v>
          </cell>
          <cell r="C259" t="str">
            <v>Khoa Khoa học cơ bản</v>
          </cell>
          <cell r="D259" t="str">
            <v>Trần Hạ Quyên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194</v>
          </cell>
          <cell r="T259">
            <v>62</v>
          </cell>
          <cell r="U259">
            <v>77</v>
          </cell>
          <cell r="V259">
            <v>17.900000000000002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17.899999999999999</v>
          </cell>
        </row>
        <row r="260">
          <cell r="B260" t="str">
            <v>01010062</v>
          </cell>
          <cell r="C260" t="str">
            <v>Khoa Khoa học cơ bản</v>
          </cell>
          <cell r="D260" t="str">
            <v>Trần Huỳnh Tuyết Như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191</v>
          </cell>
          <cell r="T260">
            <v>66</v>
          </cell>
          <cell r="U260">
            <v>121</v>
          </cell>
          <cell r="V260">
            <v>13.600000000000001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13.6</v>
          </cell>
        </row>
        <row r="261">
          <cell r="B261" t="str">
            <v>01010001</v>
          </cell>
          <cell r="C261" t="str">
            <v>Khoa Khoa học cơ bản</v>
          </cell>
          <cell r="D261" t="str">
            <v>Trần Kim Thu Liễu</v>
          </cell>
          <cell r="E261">
            <v>6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6</v>
          </cell>
          <cell r="N261">
            <v>1.2</v>
          </cell>
          <cell r="O261">
            <v>0.6</v>
          </cell>
          <cell r="P261">
            <v>0</v>
          </cell>
          <cell r="Q261">
            <v>0</v>
          </cell>
          <cell r="R261">
            <v>1.7999999999999998</v>
          </cell>
          <cell r="S261">
            <v>58</v>
          </cell>
          <cell r="T261">
            <v>139</v>
          </cell>
          <cell r="U261">
            <v>128</v>
          </cell>
          <cell r="V261">
            <v>6.9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14.7</v>
          </cell>
        </row>
        <row r="262">
          <cell r="B262" t="str">
            <v>01010064</v>
          </cell>
          <cell r="C262" t="str">
            <v>Khoa Khoa học cơ bản</v>
          </cell>
          <cell r="D262" t="str">
            <v>Trần Minh Đức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222</v>
          </cell>
          <cell r="T262">
            <v>31</v>
          </cell>
          <cell r="U262">
            <v>132</v>
          </cell>
          <cell r="V262">
            <v>12.100000000000001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12.1</v>
          </cell>
        </row>
        <row r="263">
          <cell r="B263" t="str">
            <v>01002025</v>
          </cell>
          <cell r="C263" t="str">
            <v>Khoa Khoa học cơ bản</v>
          </cell>
          <cell r="D263" t="str">
            <v>Trần Thanh Trúc</v>
          </cell>
          <cell r="E263">
            <v>0</v>
          </cell>
          <cell r="F263">
            <v>8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12</v>
          </cell>
          <cell r="N263">
            <v>1.65</v>
          </cell>
          <cell r="O263">
            <v>5.9999999999999991</v>
          </cell>
          <cell r="P263">
            <v>0</v>
          </cell>
          <cell r="Q263">
            <v>0</v>
          </cell>
          <cell r="R263">
            <v>7.6499999999999986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0.5</v>
          </cell>
          <cell r="AT263">
            <v>20.2</v>
          </cell>
        </row>
        <row r="264">
          <cell r="B264" t="str">
            <v>01010029</v>
          </cell>
          <cell r="C264" t="str">
            <v>Khoa Khoa học cơ bản</v>
          </cell>
          <cell r="D264" t="str">
            <v>Trần Thị Ánh Tuyết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7.35</v>
          </cell>
          <cell r="O264">
            <v>1.5</v>
          </cell>
          <cell r="P264">
            <v>0</v>
          </cell>
          <cell r="Q264">
            <v>0</v>
          </cell>
          <cell r="R264">
            <v>8.85</v>
          </cell>
          <cell r="S264">
            <v>319</v>
          </cell>
          <cell r="T264">
            <v>156</v>
          </cell>
          <cell r="U264">
            <v>235</v>
          </cell>
          <cell r="V264">
            <v>24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32.9</v>
          </cell>
        </row>
        <row r="265">
          <cell r="B265" t="str">
            <v>01010054</v>
          </cell>
          <cell r="C265" t="str">
            <v>Khoa Khoa học cơ bản</v>
          </cell>
          <cell r="D265" t="str">
            <v>Trần Thị Ngọc Huyền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B266" t="str">
            <v>01010026</v>
          </cell>
          <cell r="C266" t="str">
            <v>Khoa Khoa học cơ bản</v>
          </cell>
          <cell r="D266" t="str">
            <v>Trịnh Khắc Vũ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3.9000000000000004</v>
          </cell>
          <cell r="O266">
            <v>3.0000000000000004</v>
          </cell>
          <cell r="P266">
            <v>0</v>
          </cell>
          <cell r="Q266">
            <v>0</v>
          </cell>
          <cell r="R266">
            <v>6.9</v>
          </cell>
          <cell r="S266">
            <v>124</v>
          </cell>
          <cell r="T266">
            <v>79</v>
          </cell>
          <cell r="U266">
            <v>92</v>
          </cell>
          <cell r="V266">
            <v>11.100000000000001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0.5</v>
          </cell>
          <cell r="AT266">
            <v>18.5</v>
          </cell>
        </row>
        <row r="267">
          <cell r="B267" t="str">
            <v>01010010</v>
          </cell>
          <cell r="C267" t="str">
            <v>Khoa Khoa học cơ bản</v>
          </cell>
          <cell r="D267" t="str">
            <v>Trương Thị Minh Hà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B268" t="str">
            <v>01010058</v>
          </cell>
          <cell r="C268" t="str">
            <v>Khoa Khoa học cơ bản</v>
          </cell>
          <cell r="D268" t="str">
            <v>Võ Ngọc Lân (TG)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230</v>
          </cell>
          <cell r="V268">
            <v>-23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-23</v>
          </cell>
        </row>
        <row r="269">
          <cell r="B269" t="str">
            <v>01010047</v>
          </cell>
          <cell r="C269" t="str">
            <v>Khoa Khoa học cơ bản</v>
          </cell>
          <cell r="D269" t="str">
            <v>Võ Thanh Vũ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1.05</v>
          </cell>
          <cell r="O269">
            <v>0</v>
          </cell>
          <cell r="P269">
            <v>0</v>
          </cell>
          <cell r="Q269">
            <v>0</v>
          </cell>
          <cell r="R269">
            <v>1.05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1.1000000000000001</v>
          </cell>
        </row>
        <row r="270">
          <cell r="B270" t="str">
            <v>01010015</v>
          </cell>
          <cell r="C270" t="str">
            <v>Khoa Khoa học cơ bản</v>
          </cell>
          <cell r="D270" t="str">
            <v>Võ Thị Hồng Lan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2.85</v>
          </cell>
          <cell r="O270">
            <v>4.8</v>
          </cell>
          <cell r="P270">
            <v>0</v>
          </cell>
          <cell r="Q270">
            <v>0</v>
          </cell>
          <cell r="R270">
            <v>7.65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0.3</v>
          </cell>
          <cell r="AT270">
            <v>8</v>
          </cell>
        </row>
        <row r="271">
          <cell r="B271" t="str">
            <v>01010035</v>
          </cell>
          <cell r="C271" t="str">
            <v>Khoa Khoa học cơ bản</v>
          </cell>
          <cell r="D271" t="str">
            <v>Võ Thị Ngọc Ngân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B272" t="str">
            <v>01010018</v>
          </cell>
          <cell r="C272" t="str">
            <v>Khoa Khoa học cơ bản</v>
          </cell>
          <cell r="D272" t="str">
            <v>Vương Thanh Thủy</v>
          </cell>
          <cell r="E272">
            <v>0</v>
          </cell>
          <cell r="F272">
            <v>2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3</v>
          </cell>
          <cell r="N272">
            <v>4.5</v>
          </cell>
          <cell r="O272">
            <v>3.45</v>
          </cell>
          <cell r="P272">
            <v>0</v>
          </cell>
          <cell r="Q272">
            <v>0</v>
          </cell>
          <cell r="R272">
            <v>7.95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11</v>
          </cell>
        </row>
        <row r="273">
          <cell r="B273" t="str">
            <v>01010074</v>
          </cell>
          <cell r="C273" t="str">
            <v>Khoa Khoa học cơ bản</v>
          </cell>
          <cell r="D273" t="str">
            <v>Bùi Bảo Trung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0.6</v>
          </cell>
          <cell r="P273">
            <v>0</v>
          </cell>
          <cell r="Q273">
            <v>0</v>
          </cell>
          <cell r="R273">
            <v>0.6</v>
          </cell>
          <cell r="S273">
            <v>89</v>
          </cell>
          <cell r="T273">
            <v>0</v>
          </cell>
          <cell r="U273">
            <v>89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0.6</v>
          </cell>
        </row>
        <row r="274">
          <cell r="B274" t="str">
            <v>01010075</v>
          </cell>
          <cell r="C274" t="str">
            <v>Khoa Khoa học cơ bản</v>
          </cell>
          <cell r="D274" t="str">
            <v>Bùi Văn Mạnh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B275" t="str">
            <v>01010036</v>
          </cell>
          <cell r="C275" t="str">
            <v>Khoa Khoa học cơ bản</v>
          </cell>
          <cell r="D275" t="str">
            <v>Cao Đình Trung Hậu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B276" t="str">
            <v>01010076</v>
          </cell>
          <cell r="C276" t="str">
            <v>Khoa Khoa học cơ bản</v>
          </cell>
          <cell r="D276" t="str">
            <v>Đinh Văn Quyên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0.6</v>
          </cell>
          <cell r="O276">
            <v>0</v>
          </cell>
          <cell r="P276">
            <v>0</v>
          </cell>
          <cell r="Q276">
            <v>0</v>
          </cell>
          <cell r="R276">
            <v>0.6</v>
          </cell>
          <cell r="S276">
            <v>116</v>
          </cell>
          <cell r="T276">
            <v>86</v>
          </cell>
          <cell r="U276">
            <v>116</v>
          </cell>
          <cell r="V276">
            <v>8.6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9.1999999999999993</v>
          </cell>
        </row>
        <row r="277">
          <cell r="B277" t="str">
            <v>01010055</v>
          </cell>
          <cell r="C277" t="str">
            <v>Khoa Khoa học cơ bản</v>
          </cell>
          <cell r="D277" t="str">
            <v>Huỳnh Thị Bích (TG)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</row>
        <row r="278">
          <cell r="B278" t="str">
            <v>01010079</v>
          </cell>
          <cell r="C278" t="str">
            <v>Khoa Khoa học cơ bản</v>
          </cell>
          <cell r="D278" t="str">
            <v>Nguyễn Phú Cường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B279" t="str">
            <v>01010077</v>
          </cell>
          <cell r="C279" t="str">
            <v>Khoa Khoa học cơ bản</v>
          </cell>
          <cell r="D279" t="str">
            <v>Nguyễn Tấn Phát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B280" t="str">
            <v>01010078</v>
          </cell>
          <cell r="C280" t="str">
            <v>Khoa Khoa học cơ bản</v>
          </cell>
          <cell r="D280" t="str">
            <v>Nguyễn Thị Bích Hồng (TG)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B281" t="str">
            <v>01010028</v>
          </cell>
          <cell r="C281" t="str">
            <v>Khoa Khoa học cơ bản</v>
          </cell>
          <cell r="D281" t="str">
            <v>Nguyễn Thị Thủy(CB)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6.6</v>
          </cell>
          <cell r="O281">
            <v>1.65</v>
          </cell>
          <cell r="P281">
            <v>0</v>
          </cell>
          <cell r="Q281">
            <v>0</v>
          </cell>
          <cell r="R281">
            <v>8.25</v>
          </cell>
          <cell r="S281">
            <v>475</v>
          </cell>
          <cell r="T281">
            <v>0</v>
          </cell>
          <cell r="U281">
            <v>260</v>
          </cell>
          <cell r="V281">
            <v>21.5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29.8</v>
          </cell>
        </row>
        <row r="282">
          <cell r="B282" t="str">
            <v>01010043</v>
          </cell>
          <cell r="C282" t="str">
            <v>Khoa Khoa học cơ bản</v>
          </cell>
          <cell r="D282" t="str">
            <v>Nguyễn Văn Minh(CB)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B283" t="str">
            <v>01025003</v>
          </cell>
          <cell r="C283" t="str">
            <v>Khoa Kinh tế</v>
          </cell>
          <cell r="D283" t="str">
            <v>Bùi Ánh Tuyết</v>
          </cell>
          <cell r="E283">
            <v>4</v>
          </cell>
          <cell r="F283">
            <v>4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10</v>
          </cell>
          <cell r="N283">
            <v>8.6999999999999993</v>
          </cell>
          <cell r="O283">
            <v>3</v>
          </cell>
          <cell r="P283">
            <v>0</v>
          </cell>
          <cell r="Q283">
            <v>0</v>
          </cell>
          <cell r="R283">
            <v>11.7</v>
          </cell>
          <cell r="S283">
            <v>32</v>
          </cell>
          <cell r="T283">
            <v>24</v>
          </cell>
          <cell r="U283">
            <v>56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21.7</v>
          </cell>
        </row>
        <row r="284">
          <cell r="B284" t="str">
            <v>01025011</v>
          </cell>
          <cell r="C284" t="str">
            <v>Khoa Kinh tế</v>
          </cell>
          <cell r="D284" t="str">
            <v>Đào Anh Tuấn</v>
          </cell>
          <cell r="E284">
            <v>4</v>
          </cell>
          <cell r="F284">
            <v>4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10</v>
          </cell>
          <cell r="N284">
            <v>6.7499999999999991</v>
          </cell>
          <cell r="O284">
            <v>8.5500000000000007</v>
          </cell>
          <cell r="P284">
            <v>0</v>
          </cell>
          <cell r="Q284">
            <v>0</v>
          </cell>
          <cell r="R284">
            <v>15.3</v>
          </cell>
          <cell r="S284">
            <v>67</v>
          </cell>
          <cell r="T284">
            <v>27</v>
          </cell>
          <cell r="U284">
            <v>67</v>
          </cell>
          <cell r="V284">
            <v>2.7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0.5</v>
          </cell>
          <cell r="AT284">
            <v>28.5</v>
          </cell>
        </row>
        <row r="285">
          <cell r="B285" t="str">
            <v>01025014</v>
          </cell>
          <cell r="C285" t="str">
            <v>Khoa Kinh tế</v>
          </cell>
          <cell r="D285" t="str">
            <v>Hồ Thị Ái Liên (TG)</v>
          </cell>
          <cell r="E285">
            <v>0</v>
          </cell>
          <cell r="F285">
            <v>4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6</v>
          </cell>
        </row>
        <row r="286">
          <cell r="B286" t="str">
            <v>01025008</v>
          </cell>
          <cell r="C286" t="str">
            <v>Khoa Kinh tế</v>
          </cell>
          <cell r="D286" t="str">
            <v>Lê Thị Thu Thảo</v>
          </cell>
          <cell r="E286">
            <v>6</v>
          </cell>
          <cell r="F286">
            <v>4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12</v>
          </cell>
          <cell r="N286">
            <v>8.6999999999999993</v>
          </cell>
          <cell r="O286">
            <v>5.4</v>
          </cell>
          <cell r="P286">
            <v>0</v>
          </cell>
          <cell r="Q286">
            <v>0</v>
          </cell>
          <cell r="R286">
            <v>14.1</v>
          </cell>
          <cell r="S286">
            <v>113</v>
          </cell>
          <cell r="T286">
            <v>119</v>
          </cell>
          <cell r="U286">
            <v>100</v>
          </cell>
          <cell r="V286">
            <v>13.200000000000001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39.799999999999997</v>
          </cell>
        </row>
        <row r="287">
          <cell r="B287" t="str">
            <v>01025005</v>
          </cell>
          <cell r="C287" t="str">
            <v>Khoa Kinh tế</v>
          </cell>
          <cell r="D287" t="str">
            <v>Lê Xuân Thủy</v>
          </cell>
          <cell r="E287">
            <v>4</v>
          </cell>
          <cell r="F287">
            <v>4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10</v>
          </cell>
          <cell r="N287">
            <v>5.9999999999999991</v>
          </cell>
          <cell r="O287">
            <v>5.2499999999999991</v>
          </cell>
          <cell r="P287">
            <v>0</v>
          </cell>
          <cell r="Q287">
            <v>0</v>
          </cell>
          <cell r="R287">
            <v>11.249999999999998</v>
          </cell>
          <cell r="S287">
            <v>46</v>
          </cell>
          <cell r="T287">
            <v>37</v>
          </cell>
          <cell r="U287">
            <v>46</v>
          </cell>
          <cell r="V287">
            <v>3.7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1.7</v>
          </cell>
          <cell r="AT287">
            <v>26.7</v>
          </cell>
        </row>
        <row r="288">
          <cell r="B288" t="str">
            <v>01025009</v>
          </cell>
          <cell r="C288" t="str">
            <v>Khoa Kinh tế</v>
          </cell>
          <cell r="D288" t="str">
            <v>Lữ Xuân Trang</v>
          </cell>
          <cell r="E288">
            <v>6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6</v>
          </cell>
          <cell r="N288">
            <v>5.3999999999999995</v>
          </cell>
          <cell r="O288">
            <v>6.1499999999999995</v>
          </cell>
          <cell r="P288">
            <v>0</v>
          </cell>
          <cell r="Q288">
            <v>0</v>
          </cell>
          <cell r="R288">
            <v>11.549999999999999</v>
          </cell>
          <cell r="S288">
            <v>119</v>
          </cell>
          <cell r="T288">
            <v>76</v>
          </cell>
          <cell r="U288">
            <v>97</v>
          </cell>
          <cell r="V288">
            <v>9.8000000000000007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1.7</v>
          </cell>
          <cell r="AT288">
            <v>29.1</v>
          </cell>
        </row>
        <row r="289">
          <cell r="B289" t="str">
            <v>01025002</v>
          </cell>
          <cell r="C289" t="str">
            <v>Khoa Kinh tế</v>
          </cell>
          <cell r="D289" t="str">
            <v>Lưu Thị Thúy</v>
          </cell>
          <cell r="E289">
            <v>6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6</v>
          </cell>
          <cell r="N289">
            <v>5.3999999999999995</v>
          </cell>
          <cell r="O289">
            <v>5.1000000000000005</v>
          </cell>
          <cell r="P289">
            <v>0</v>
          </cell>
          <cell r="Q289">
            <v>0</v>
          </cell>
          <cell r="R289">
            <v>10.5</v>
          </cell>
          <cell r="S289">
            <v>64</v>
          </cell>
          <cell r="T289">
            <v>48</v>
          </cell>
          <cell r="U289">
            <v>64</v>
          </cell>
          <cell r="V289">
            <v>4.8000000000000007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2.6</v>
          </cell>
          <cell r="AT289">
            <v>23.9</v>
          </cell>
        </row>
        <row r="290">
          <cell r="B290" t="str">
            <v>01025015</v>
          </cell>
          <cell r="C290" t="str">
            <v>Khoa Kinh tế</v>
          </cell>
          <cell r="D290" t="str">
            <v>Nguyễn Mỹ Tiên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17.399999999999988</v>
          </cell>
          <cell r="O290">
            <v>13.499999999999995</v>
          </cell>
          <cell r="P290">
            <v>0</v>
          </cell>
          <cell r="Q290">
            <v>0</v>
          </cell>
          <cell r="R290">
            <v>30.899999999999984</v>
          </cell>
          <cell r="S290">
            <v>0</v>
          </cell>
          <cell r="T290">
            <v>48</v>
          </cell>
          <cell r="U290">
            <v>0</v>
          </cell>
          <cell r="V290">
            <v>4.8000000000000007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2.2999999999999998</v>
          </cell>
          <cell r="AT290">
            <v>38</v>
          </cell>
        </row>
        <row r="291">
          <cell r="B291" t="str">
            <v>01025001</v>
          </cell>
          <cell r="C291" t="str">
            <v>Khoa Kinh tế</v>
          </cell>
          <cell r="D291" t="str">
            <v>Nguyễn Trọng Nghĩa</v>
          </cell>
          <cell r="E291">
            <v>2</v>
          </cell>
          <cell r="F291">
            <v>4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8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13</v>
          </cell>
          <cell r="T291">
            <v>0</v>
          </cell>
          <cell r="U291">
            <v>13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8</v>
          </cell>
        </row>
        <row r="292">
          <cell r="B292" t="str">
            <v>01025004</v>
          </cell>
          <cell r="C292" t="str">
            <v>Khoa Kinh tế</v>
          </cell>
          <cell r="D292" t="str">
            <v>Phạm Quỳnh Như</v>
          </cell>
          <cell r="E292">
            <v>6</v>
          </cell>
          <cell r="F292">
            <v>4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12</v>
          </cell>
          <cell r="N292">
            <v>10.799999999999997</v>
          </cell>
          <cell r="O292">
            <v>6</v>
          </cell>
          <cell r="P292">
            <v>0</v>
          </cell>
          <cell r="Q292">
            <v>0</v>
          </cell>
          <cell r="R292">
            <v>16.799999999999997</v>
          </cell>
          <cell r="S292">
            <v>72</v>
          </cell>
          <cell r="T292">
            <v>166</v>
          </cell>
          <cell r="U292">
            <v>61</v>
          </cell>
          <cell r="V292">
            <v>17.7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46.5</v>
          </cell>
        </row>
        <row r="293">
          <cell r="B293" t="str">
            <v>01025006</v>
          </cell>
          <cell r="C293" t="str">
            <v>Khoa Kinh tế</v>
          </cell>
          <cell r="D293" t="str">
            <v>Phạm Thị Gia Tâm</v>
          </cell>
          <cell r="E293">
            <v>4</v>
          </cell>
          <cell r="F293">
            <v>4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10</v>
          </cell>
          <cell r="N293">
            <v>6.9</v>
          </cell>
          <cell r="O293">
            <v>7.9499999999999993</v>
          </cell>
          <cell r="P293">
            <v>0</v>
          </cell>
          <cell r="Q293">
            <v>0</v>
          </cell>
          <cell r="R293">
            <v>14.85</v>
          </cell>
          <cell r="S293">
            <v>37</v>
          </cell>
          <cell r="T293">
            <v>13</v>
          </cell>
          <cell r="U293">
            <v>37</v>
          </cell>
          <cell r="V293">
            <v>1.3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2.1</v>
          </cell>
          <cell r="AT293">
            <v>28.3</v>
          </cell>
        </row>
        <row r="294">
          <cell r="B294" t="str">
            <v>01025010</v>
          </cell>
          <cell r="C294" t="str">
            <v>Khoa Kinh tế</v>
          </cell>
          <cell r="D294" t="str">
            <v>Phan Thị Huyền Trang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</row>
        <row r="295">
          <cell r="B295" t="str">
            <v>01025016</v>
          </cell>
          <cell r="C295" t="str">
            <v>Khoa Kinh tế</v>
          </cell>
          <cell r="D295" t="str">
            <v>Trần Thị Ngọc Dung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10.349999999999994</v>
          </cell>
          <cell r="O295">
            <v>17.849999999999998</v>
          </cell>
          <cell r="P295">
            <v>0</v>
          </cell>
          <cell r="Q295">
            <v>0</v>
          </cell>
          <cell r="R295">
            <v>28.199999999999992</v>
          </cell>
          <cell r="S295">
            <v>27</v>
          </cell>
          <cell r="T295">
            <v>19</v>
          </cell>
          <cell r="U295">
            <v>0</v>
          </cell>
          <cell r="V295">
            <v>4.6000000000000005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6.5</v>
          </cell>
          <cell r="AT295">
            <v>39.299999999999997</v>
          </cell>
        </row>
        <row r="296">
          <cell r="B296" t="str">
            <v>01025007</v>
          </cell>
          <cell r="C296" t="str">
            <v>Khoa Kinh tế</v>
          </cell>
          <cell r="D296" t="str">
            <v>Trịnh Hoàng Hiệp</v>
          </cell>
          <cell r="E296">
            <v>0</v>
          </cell>
          <cell r="F296">
            <v>12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18</v>
          </cell>
          <cell r="N296">
            <v>5.3999999999999995</v>
          </cell>
          <cell r="O296">
            <v>6.45</v>
          </cell>
          <cell r="P296">
            <v>0</v>
          </cell>
          <cell r="Q296">
            <v>0</v>
          </cell>
          <cell r="R296">
            <v>11.85</v>
          </cell>
          <cell r="S296">
            <v>0</v>
          </cell>
          <cell r="T296">
            <v>13</v>
          </cell>
          <cell r="U296">
            <v>0</v>
          </cell>
          <cell r="V296">
            <v>1.3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0.5</v>
          </cell>
          <cell r="AT296">
            <v>31.7</v>
          </cell>
        </row>
        <row r="297">
          <cell r="B297" t="str">
            <v>01025012</v>
          </cell>
          <cell r="C297" t="str">
            <v>Khoa Kinh tế</v>
          </cell>
          <cell r="D297" t="str">
            <v>Võ Thị Kim Thư</v>
          </cell>
          <cell r="E297">
            <v>4</v>
          </cell>
          <cell r="F297">
            <v>4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49</v>
          </cell>
          <cell r="V297">
            <v>-4.9000000000000004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5.0999999999999996</v>
          </cell>
        </row>
        <row r="298">
          <cell r="B298" t="str">
            <v>01011011</v>
          </cell>
          <cell r="C298" t="str">
            <v>Khoa Lý luận Chính trị</v>
          </cell>
          <cell r="D298" t="str">
            <v>Bùi Thành Dũng</v>
          </cell>
          <cell r="E298">
            <v>2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2</v>
          </cell>
          <cell r="N298">
            <v>5.55</v>
          </cell>
          <cell r="O298">
            <v>6.4499999999999993</v>
          </cell>
          <cell r="P298">
            <v>0</v>
          </cell>
          <cell r="Q298">
            <v>0</v>
          </cell>
          <cell r="R298">
            <v>12</v>
          </cell>
          <cell r="S298">
            <v>380</v>
          </cell>
          <cell r="T298">
            <v>357</v>
          </cell>
          <cell r="U298">
            <v>388</v>
          </cell>
          <cell r="V298">
            <v>34.9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1.5</v>
          </cell>
          <cell r="AT298">
            <v>50.4</v>
          </cell>
        </row>
        <row r="299">
          <cell r="B299" t="str">
            <v>01011007</v>
          </cell>
          <cell r="C299" t="str">
            <v>Khoa Lý luận Chính trị</v>
          </cell>
          <cell r="D299" t="str">
            <v>Cao Thị Hồng Thắm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6.6</v>
          </cell>
          <cell r="O299">
            <v>2.25</v>
          </cell>
          <cell r="P299">
            <v>0</v>
          </cell>
          <cell r="Q299">
            <v>0</v>
          </cell>
          <cell r="R299">
            <v>8.85</v>
          </cell>
          <cell r="S299">
            <v>312</v>
          </cell>
          <cell r="T299">
            <v>317</v>
          </cell>
          <cell r="U299">
            <v>369</v>
          </cell>
          <cell r="V299">
            <v>26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0.9</v>
          </cell>
          <cell r="AT299">
            <v>35.799999999999997</v>
          </cell>
        </row>
        <row r="300">
          <cell r="B300" t="str">
            <v>01010005</v>
          </cell>
          <cell r="C300" t="str">
            <v>Khoa Lý luận Chính trị</v>
          </cell>
          <cell r="D300" t="str">
            <v>Đặng Thị Nhật Minh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8.5499999999999989</v>
          </cell>
          <cell r="O300">
            <v>2.85</v>
          </cell>
          <cell r="P300">
            <v>0</v>
          </cell>
          <cell r="Q300">
            <v>0</v>
          </cell>
          <cell r="R300">
            <v>11.399999999999999</v>
          </cell>
          <cell r="S300">
            <v>357</v>
          </cell>
          <cell r="T300">
            <v>354</v>
          </cell>
          <cell r="U300">
            <v>243</v>
          </cell>
          <cell r="V300">
            <v>46.800000000000004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1.8</v>
          </cell>
          <cell r="AT300">
            <v>60</v>
          </cell>
        </row>
        <row r="301">
          <cell r="B301" t="str">
            <v>01011009</v>
          </cell>
          <cell r="C301" t="str">
            <v>Khoa Lý luận Chính trị</v>
          </cell>
          <cell r="D301" t="str">
            <v>Đinh Thị Huyên</v>
          </cell>
          <cell r="E301">
            <v>5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5</v>
          </cell>
          <cell r="N301">
            <v>3.45</v>
          </cell>
          <cell r="O301">
            <v>4.2</v>
          </cell>
          <cell r="P301">
            <v>0</v>
          </cell>
          <cell r="Q301">
            <v>0</v>
          </cell>
          <cell r="R301">
            <v>7.65</v>
          </cell>
          <cell r="S301">
            <v>194</v>
          </cell>
          <cell r="T301">
            <v>356</v>
          </cell>
          <cell r="U301">
            <v>167</v>
          </cell>
          <cell r="V301">
            <v>38.300000000000004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0.5</v>
          </cell>
          <cell r="AT301">
            <v>51.5</v>
          </cell>
        </row>
        <row r="302">
          <cell r="B302" t="str">
            <v>01011016</v>
          </cell>
          <cell r="C302" t="str">
            <v>Khoa Lý luận Chính trị</v>
          </cell>
          <cell r="D302" t="str">
            <v>Đỗ Thị Ngát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5.4</v>
          </cell>
          <cell r="O302">
            <v>5.4</v>
          </cell>
          <cell r="P302">
            <v>0</v>
          </cell>
          <cell r="Q302">
            <v>0</v>
          </cell>
          <cell r="R302">
            <v>10.8</v>
          </cell>
          <cell r="S302">
            <v>365</v>
          </cell>
          <cell r="T302">
            <v>411</v>
          </cell>
          <cell r="U302">
            <v>339</v>
          </cell>
          <cell r="V302">
            <v>43.7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1.8</v>
          </cell>
          <cell r="AT302">
            <v>56.3</v>
          </cell>
        </row>
        <row r="303">
          <cell r="B303" t="str">
            <v>01011008</v>
          </cell>
          <cell r="C303" t="str">
            <v>Khoa Lý luận Chính trị</v>
          </cell>
          <cell r="D303" t="str">
            <v>Đỗ Thị Thơm</v>
          </cell>
          <cell r="E303">
            <v>2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2</v>
          </cell>
          <cell r="N303">
            <v>6.15</v>
          </cell>
          <cell r="O303">
            <v>5.85</v>
          </cell>
          <cell r="P303">
            <v>0</v>
          </cell>
          <cell r="Q303">
            <v>0</v>
          </cell>
          <cell r="R303">
            <v>12</v>
          </cell>
          <cell r="S303">
            <v>278</v>
          </cell>
          <cell r="T303">
            <v>359</v>
          </cell>
          <cell r="U303">
            <v>210</v>
          </cell>
          <cell r="V303">
            <v>42.7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0.5</v>
          </cell>
          <cell r="AT303">
            <v>57.2</v>
          </cell>
        </row>
        <row r="304">
          <cell r="B304" t="str">
            <v>01011018</v>
          </cell>
          <cell r="C304" t="str">
            <v>Khoa Lý luận Chính trị</v>
          </cell>
          <cell r="D304" t="str">
            <v>Hoàng Thị Trang</v>
          </cell>
          <cell r="E304">
            <v>2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2</v>
          </cell>
          <cell r="N304">
            <v>7.05</v>
          </cell>
          <cell r="O304">
            <v>8.3999999999999986</v>
          </cell>
          <cell r="P304">
            <v>0</v>
          </cell>
          <cell r="Q304">
            <v>0</v>
          </cell>
          <cell r="R304">
            <v>15.45</v>
          </cell>
          <cell r="S304">
            <v>374</v>
          </cell>
          <cell r="T304">
            <v>279</v>
          </cell>
          <cell r="U304">
            <v>374</v>
          </cell>
          <cell r="V304">
            <v>27.900000000000002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2.1</v>
          </cell>
          <cell r="AT304">
            <v>47.5</v>
          </cell>
        </row>
        <row r="305">
          <cell r="B305" t="str">
            <v>01011002</v>
          </cell>
          <cell r="C305" t="str">
            <v>Khoa Lý luận Chính trị</v>
          </cell>
          <cell r="D305" t="str">
            <v>Lê Thị Hồng Vân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4.3500000000000005</v>
          </cell>
          <cell r="O305">
            <v>2.85</v>
          </cell>
          <cell r="P305">
            <v>0</v>
          </cell>
          <cell r="Q305">
            <v>0</v>
          </cell>
          <cell r="R305">
            <v>7.2000000000000011</v>
          </cell>
          <cell r="S305">
            <v>302</v>
          </cell>
          <cell r="T305">
            <v>314</v>
          </cell>
          <cell r="U305">
            <v>236</v>
          </cell>
          <cell r="V305">
            <v>38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1.7</v>
          </cell>
          <cell r="AT305">
            <v>46.9</v>
          </cell>
        </row>
        <row r="306">
          <cell r="B306" t="str">
            <v>01011013</v>
          </cell>
          <cell r="C306" t="str">
            <v>Khoa Lý luận Chính trị</v>
          </cell>
          <cell r="D306" t="str">
            <v>Lê Thị Mai Hường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307</v>
          </cell>
          <cell r="V306">
            <v>-30.700000000000003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-30.7</v>
          </cell>
        </row>
        <row r="307">
          <cell r="B307" t="str">
            <v>01011001</v>
          </cell>
          <cell r="C307" t="str">
            <v>Khoa Lý luận Chính trị</v>
          </cell>
          <cell r="D307" t="str">
            <v>Nguyễn Anh Kiệt</v>
          </cell>
          <cell r="E307">
            <v>2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2</v>
          </cell>
          <cell r="N307">
            <v>4.3499999999999996</v>
          </cell>
          <cell r="O307">
            <v>6.7500000000000009</v>
          </cell>
          <cell r="P307">
            <v>0</v>
          </cell>
          <cell r="Q307">
            <v>0</v>
          </cell>
          <cell r="R307">
            <v>11.100000000000001</v>
          </cell>
          <cell r="S307">
            <v>359</v>
          </cell>
          <cell r="T307">
            <v>278</v>
          </cell>
          <cell r="U307">
            <v>489</v>
          </cell>
          <cell r="V307">
            <v>14.8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28.4</v>
          </cell>
        </row>
        <row r="308">
          <cell r="B308" t="str">
            <v>01011005</v>
          </cell>
          <cell r="C308" t="str">
            <v>Khoa Lý luận Chính trị</v>
          </cell>
          <cell r="D308" t="str">
            <v>Nguyễn Thị Dinh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5.2499999999999991</v>
          </cell>
          <cell r="O308">
            <v>5.85</v>
          </cell>
          <cell r="P308">
            <v>0</v>
          </cell>
          <cell r="Q308">
            <v>0</v>
          </cell>
          <cell r="R308">
            <v>11.099999999999998</v>
          </cell>
          <cell r="S308">
            <v>492</v>
          </cell>
          <cell r="T308">
            <v>207</v>
          </cell>
          <cell r="U308">
            <v>342</v>
          </cell>
          <cell r="V308">
            <v>35.700000000000003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2.2999999999999998</v>
          </cell>
          <cell r="AT308">
            <v>49.1</v>
          </cell>
        </row>
        <row r="309">
          <cell r="B309" t="str">
            <v>01011006</v>
          </cell>
          <cell r="C309" t="str">
            <v>Khoa Lý luận Chính trị</v>
          </cell>
          <cell r="D309" t="str">
            <v>Phạm Thị Vinh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5.9999999999999991</v>
          </cell>
          <cell r="O309">
            <v>1.65</v>
          </cell>
          <cell r="P309">
            <v>0</v>
          </cell>
          <cell r="Q309">
            <v>0</v>
          </cell>
          <cell r="R309">
            <v>7.6499999999999986</v>
          </cell>
          <cell r="S309">
            <v>272</v>
          </cell>
          <cell r="T309">
            <v>305</v>
          </cell>
          <cell r="U309">
            <v>234</v>
          </cell>
          <cell r="V309">
            <v>34.300000000000004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0.9</v>
          </cell>
          <cell r="AT309">
            <v>42.9</v>
          </cell>
        </row>
        <row r="310">
          <cell r="B310" t="str">
            <v>01011010</v>
          </cell>
          <cell r="C310" t="str">
            <v>Khoa Lý luận Chính trị</v>
          </cell>
          <cell r="D310" t="str">
            <v>Phan Thị Thùy Trang</v>
          </cell>
          <cell r="E310">
            <v>4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4</v>
          </cell>
          <cell r="N310">
            <v>4.6499999999999995</v>
          </cell>
          <cell r="O310">
            <v>4.2</v>
          </cell>
          <cell r="P310">
            <v>0</v>
          </cell>
          <cell r="Q310">
            <v>0</v>
          </cell>
          <cell r="R310">
            <v>8.85</v>
          </cell>
          <cell r="S310">
            <v>231</v>
          </cell>
          <cell r="T310">
            <v>492</v>
          </cell>
          <cell r="U310">
            <v>221</v>
          </cell>
          <cell r="V310">
            <v>50.2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63.6</v>
          </cell>
        </row>
        <row r="311">
          <cell r="B311" t="str">
            <v>01011015</v>
          </cell>
          <cell r="C311" t="str">
            <v>Khoa Lý luận Chính trị</v>
          </cell>
          <cell r="D311" t="str">
            <v>Trần Thị Hồng Thu</v>
          </cell>
          <cell r="E311">
            <v>2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2</v>
          </cell>
          <cell r="N311">
            <v>4.5</v>
          </cell>
          <cell r="O311">
            <v>3.3000000000000003</v>
          </cell>
          <cell r="P311">
            <v>0</v>
          </cell>
          <cell r="Q311">
            <v>0</v>
          </cell>
          <cell r="R311">
            <v>7.8000000000000007</v>
          </cell>
          <cell r="S311">
            <v>275</v>
          </cell>
          <cell r="T311">
            <v>331</v>
          </cell>
          <cell r="U311">
            <v>301</v>
          </cell>
          <cell r="V311">
            <v>30.5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1.4</v>
          </cell>
          <cell r="AT311">
            <v>41.7</v>
          </cell>
        </row>
        <row r="312">
          <cell r="B312" t="str">
            <v>01011014</v>
          </cell>
          <cell r="C312" t="str">
            <v>Khoa Lý luận Chính trị</v>
          </cell>
          <cell r="D312" t="str">
            <v>Trần Văn Lượng</v>
          </cell>
          <cell r="E312">
            <v>2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2</v>
          </cell>
          <cell r="N312">
            <v>6.8999999999999995</v>
          </cell>
          <cell r="O312">
            <v>7.049999999999998</v>
          </cell>
          <cell r="P312">
            <v>0</v>
          </cell>
          <cell r="Q312">
            <v>0</v>
          </cell>
          <cell r="R312">
            <v>13.949999999999998</v>
          </cell>
          <cell r="S312">
            <v>354</v>
          </cell>
          <cell r="T312">
            <v>380</v>
          </cell>
          <cell r="U312">
            <v>460</v>
          </cell>
          <cell r="V312">
            <v>27.400000000000002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1.7</v>
          </cell>
          <cell r="AT312">
            <v>45.1</v>
          </cell>
        </row>
        <row r="313">
          <cell r="B313" t="str">
            <v>01011012</v>
          </cell>
          <cell r="C313" t="str">
            <v>Khoa Lý luận Chính trị</v>
          </cell>
          <cell r="D313" t="str">
            <v>Nguyễn Ngọc Quỳnh(CT)</v>
          </cell>
          <cell r="E313">
            <v>2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2</v>
          </cell>
          <cell r="N313">
            <v>1.7999999999999998</v>
          </cell>
          <cell r="O313">
            <v>1.65</v>
          </cell>
          <cell r="P313">
            <v>0</v>
          </cell>
          <cell r="Q313">
            <v>0</v>
          </cell>
          <cell r="R313">
            <v>3.4499999999999997</v>
          </cell>
          <cell r="S313">
            <v>303</v>
          </cell>
          <cell r="T313">
            <v>108</v>
          </cell>
          <cell r="U313">
            <v>168</v>
          </cell>
          <cell r="V313">
            <v>24.3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0.5</v>
          </cell>
          <cell r="AT313">
            <v>30.3</v>
          </cell>
        </row>
        <row r="314">
          <cell r="B314" t="str">
            <v>01011003</v>
          </cell>
          <cell r="C314" t="str">
            <v>Khoa Lý luận Chính trị</v>
          </cell>
          <cell r="D314" t="str">
            <v>Nguyễn Thị Mai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B315" t="str">
            <v>01009026</v>
          </cell>
          <cell r="C315" t="str">
            <v>Phòng CTCT-HSSV</v>
          </cell>
          <cell r="D315" t="str">
            <v>Bùi Đức Phước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1.7999999999999998</v>
          </cell>
          <cell r="O315">
            <v>1.2</v>
          </cell>
          <cell r="P315">
            <v>0</v>
          </cell>
          <cell r="Q315">
            <v>0</v>
          </cell>
          <cell r="R315">
            <v>3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1.1000000000000001</v>
          </cell>
          <cell r="AT315">
            <v>4.0999999999999996</v>
          </cell>
        </row>
        <row r="316">
          <cell r="B316" t="str">
            <v>01009013</v>
          </cell>
          <cell r="C316" t="str">
            <v>Phòng CTCT-HSSV</v>
          </cell>
          <cell r="D316" t="str">
            <v>Bùi Hiền Lương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2.25</v>
          </cell>
          <cell r="O316">
            <v>1.5</v>
          </cell>
          <cell r="P316">
            <v>0</v>
          </cell>
          <cell r="Q316">
            <v>0</v>
          </cell>
          <cell r="R316">
            <v>3.75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0.8</v>
          </cell>
          <cell r="AT316">
            <v>4.5999999999999996</v>
          </cell>
        </row>
        <row r="317">
          <cell r="B317" t="str">
            <v>01009014</v>
          </cell>
          <cell r="C317" t="str">
            <v>Phòng CTCT-HSSV</v>
          </cell>
          <cell r="D317" t="str">
            <v>Bùi Thị Dương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1.2</v>
          </cell>
          <cell r="P317">
            <v>0</v>
          </cell>
          <cell r="Q317">
            <v>0</v>
          </cell>
          <cell r="R317">
            <v>1.2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1.2</v>
          </cell>
        </row>
        <row r="318">
          <cell r="B318" t="str">
            <v>01009005</v>
          </cell>
          <cell r="C318" t="str">
            <v>Phòng CTCT-HSSV</v>
          </cell>
          <cell r="D318" t="str">
            <v>Hà Nhật Thanh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1.05</v>
          </cell>
          <cell r="O318">
            <v>1.7999999999999998</v>
          </cell>
          <cell r="P318">
            <v>0</v>
          </cell>
          <cell r="Q318">
            <v>0</v>
          </cell>
          <cell r="R318">
            <v>2.8499999999999996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0.6</v>
          </cell>
          <cell r="AT318">
            <v>3.5</v>
          </cell>
        </row>
        <row r="319">
          <cell r="B319" t="str">
            <v>01007001</v>
          </cell>
          <cell r="C319" t="str">
            <v>Phòng CTCT-HSSV</v>
          </cell>
          <cell r="D319" t="str">
            <v>Hồ Minh Lợi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B320" t="str">
            <v>01009002</v>
          </cell>
          <cell r="C320" t="str">
            <v>Phòng CTCT-HSSV</v>
          </cell>
          <cell r="D320" t="str">
            <v>Hoàng Ngọc Cảnh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0.5</v>
          </cell>
          <cell r="AT320">
            <v>0.5</v>
          </cell>
        </row>
        <row r="321">
          <cell r="B321" t="str">
            <v>01009019</v>
          </cell>
          <cell r="C321" t="str">
            <v>Phòng CTCT-HSSV</v>
          </cell>
          <cell r="D321" t="str">
            <v>Huỳnh Văn Hiếu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2.7</v>
          </cell>
          <cell r="O321">
            <v>1.05</v>
          </cell>
          <cell r="P321">
            <v>0</v>
          </cell>
          <cell r="Q321">
            <v>0</v>
          </cell>
          <cell r="R321">
            <v>3.75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1.4</v>
          </cell>
          <cell r="AT321">
            <v>5.2</v>
          </cell>
        </row>
        <row r="322">
          <cell r="B322" t="str">
            <v>01014036</v>
          </cell>
          <cell r="C322" t="str">
            <v>Phòng CTCT-HSSV</v>
          </cell>
          <cell r="D322" t="str">
            <v>Lê Thị Hà Giang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B323" t="str">
            <v>01009012</v>
          </cell>
          <cell r="C323" t="str">
            <v>Phòng CTCT-HSSV</v>
          </cell>
          <cell r="D323" t="str">
            <v>Lê Thị Nữ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B324" t="str">
            <v>01009006</v>
          </cell>
          <cell r="C324" t="str">
            <v>Phòng CTCT-HSSV</v>
          </cell>
          <cell r="D324" t="str">
            <v>Nguyễn Ngọc Hiệp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1.35</v>
          </cell>
          <cell r="P324">
            <v>0</v>
          </cell>
          <cell r="Q324">
            <v>0</v>
          </cell>
          <cell r="R324">
            <v>1.35</v>
          </cell>
          <cell r="S324">
            <v>83</v>
          </cell>
          <cell r="T324">
            <v>0</v>
          </cell>
          <cell r="U324">
            <v>83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1.4</v>
          </cell>
        </row>
        <row r="325">
          <cell r="B325" t="str">
            <v>01009008</v>
          </cell>
          <cell r="C325" t="str">
            <v>Phòng CTCT-HSSV</v>
          </cell>
          <cell r="D325" t="str">
            <v>Nguyễn Tất Thắng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1.7999999999999998</v>
          </cell>
          <cell r="P325">
            <v>0</v>
          </cell>
          <cell r="Q325">
            <v>0</v>
          </cell>
          <cell r="R325">
            <v>1.7999999999999998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2</v>
          </cell>
          <cell r="AT325">
            <v>3.8</v>
          </cell>
        </row>
        <row r="326">
          <cell r="B326" t="str">
            <v>01017004</v>
          </cell>
          <cell r="C326" t="str">
            <v>Phòng CTCT-HSSV</v>
          </cell>
          <cell r="D326" t="str">
            <v>Nguyễn Thanh Sơn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1.05</v>
          </cell>
          <cell r="O326">
            <v>0</v>
          </cell>
          <cell r="P326">
            <v>0</v>
          </cell>
          <cell r="Q326">
            <v>0</v>
          </cell>
          <cell r="R326">
            <v>1.05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1.1000000000000001</v>
          </cell>
        </row>
        <row r="327">
          <cell r="B327" t="str">
            <v>01009018</v>
          </cell>
          <cell r="C327" t="str">
            <v>Phòng CTCT-HSSV</v>
          </cell>
          <cell r="D327" t="str">
            <v>Nguyễn Thị Kim Anh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3</v>
          </cell>
          <cell r="O327">
            <v>2.85</v>
          </cell>
          <cell r="P327">
            <v>0</v>
          </cell>
          <cell r="Q327">
            <v>0</v>
          </cell>
          <cell r="R327">
            <v>5.85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5.9</v>
          </cell>
        </row>
        <row r="328">
          <cell r="B328" t="str">
            <v>01018006</v>
          </cell>
          <cell r="C328" t="str">
            <v>Phòng CTCT-HSSV</v>
          </cell>
          <cell r="D328" t="str">
            <v>Nguyễn Thị Nhung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0.6</v>
          </cell>
          <cell r="O328">
            <v>0.9</v>
          </cell>
          <cell r="P328">
            <v>0</v>
          </cell>
          <cell r="Q328">
            <v>0</v>
          </cell>
          <cell r="R328">
            <v>1.5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0.5</v>
          </cell>
          <cell r="AT328">
            <v>2</v>
          </cell>
        </row>
        <row r="329">
          <cell r="B329" t="str">
            <v>01002008</v>
          </cell>
          <cell r="C329" t="str">
            <v>Phòng CTCT-HSSV</v>
          </cell>
          <cell r="D329" t="str">
            <v>Nguyễn Trung Dũng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B330" t="str">
            <v>01009010</v>
          </cell>
          <cell r="C330" t="str">
            <v>Phòng CTCT-HSSV</v>
          </cell>
          <cell r="D330" t="str">
            <v>Phạm Thị Lê Chi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1.05</v>
          </cell>
          <cell r="O330">
            <v>1.65</v>
          </cell>
          <cell r="P330">
            <v>0</v>
          </cell>
          <cell r="Q330">
            <v>0</v>
          </cell>
          <cell r="R330">
            <v>2.7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2.7</v>
          </cell>
        </row>
        <row r="331">
          <cell r="B331" t="str">
            <v>01009007</v>
          </cell>
          <cell r="C331" t="str">
            <v>Phòng CTCT-HSSV</v>
          </cell>
          <cell r="D331" t="str">
            <v>Phan Đức Long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68</v>
          </cell>
          <cell r="T331">
            <v>0</v>
          </cell>
          <cell r="U331">
            <v>94</v>
          </cell>
          <cell r="V331">
            <v>-2.6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0.5</v>
          </cell>
          <cell r="AT331">
            <v>-2.1</v>
          </cell>
        </row>
        <row r="332">
          <cell r="B332" t="str">
            <v>01002004</v>
          </cell>
          <cell r="C332" t="str">
            <v>Phòng CTCT-HSSV</v>
          </cell>
          <cell r="D332" t="str">
            <v>Trần Thị Thu Hà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0.9</v>
          </cell>
          <cell r="O332">
            <v>1.2</v>
          </cell>
          <cell r="P332">
            <v>0</v>
          </cell>
          <cell r="Q332">
            <v>0</v>
          </cell>
          <cell r="R332">
            <v>2.1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2.1</v>
          </cell>
        </row>
        <row r="333">
          <cell r="B333" t="str">
            <v>01002003</v>
          </cell>
          <cell r="C333" t="str">
            <v>Phòng CTCT-HSSV</v>
          </cell>
          <cell r="D333" t="str">
            <v>Trần Văn Lý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B334" t="str">
            <v>01009015</v>
          </cell>
          <cell r="C334" t="str">
            <v>Phòng CTCT-HSSV</v>
          </cell>
          <cell r="D334" t="str">
            <v>Trịnh Tuấn Vũ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B335" t="str">
            <v>01013033</v>
          </cell>
          <cell r="C335" t="str">
            <v>Phòng CTCT-HSSV</v>
          </cell>
          <cell r="D335" t="str">
            <v>Võ Thị Tuyết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B336" t="str">
            <v>01003004</v>
          </cell>
          <cell r="C336" t="str">
            <v>Phòng KH-TC</v>
          </cell>
          <cell r="D336" t="str">
            <v>Đỗ Thị Ngọc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B337" t="str">
            <v>01003009</v>
          </cell>
          <cell r="C337" t="str">
            <v>Phòng KH-TC</v>
          </cell>
          <cell r="D337" t="str">
            <v>Hồng Mộng Tuyết Dung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B338" t="str">
            <v>01002024</v>
          </cell>
          <cell r="C338" t="str">
            <v>Phòng KH-TC</v>
          </cell>
          <cell r="D338" t="str">
            <v>Nguyễn Kính</v>
          </cell>
          <cell r="E338">
            <v>0</v>
          </cell>
          <cell r="F338">
            <v>4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6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6</v>
          </cell>
        </row>
        <row r="339">
          <cell r="B339" t="str">
            <v>01003007</v>
          </cell>
          <cell r="C339" t="str">
            <v>Phòng KH-TC</v>
          </cell>
          <cell r="D339" t="str">
            <v>Nguyễn Thị Hồng Thắm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B340" t="str">
            <v>01003002</v>
          </cell>
          <cell r="C340" t="str">
            <v>Phòng KH-TC</v>
          </cell>
          <cell r="D340" t="str">
            <v>Nguyễn Thị Kim Dung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B341" t="str">
            <v>01003011</v>
          </cell>
          <cell r="C341" t="str">
            <v>Phòng KH-TC</v>
          </cell>
          <cell r="D341" t="str">
            <v>Nguyễn Thị Thu Hà</v>
          </cell>
          <cell r="E341">
            <v>0</v>
          </cell>
          <cell r="F341">
            <v>6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9</v>
          </cell>
          <cell r="N341">
            <v>2.85</v>
          </cell>
          <cell r="O341">
            <v>2.85</v>
          </cell>
          <cell r="P341">
            <v>0</v>
          </cell>
          <cell r="Q341">
            <v>0</v>
          </cell>
          <cell r="R341">
            <v>5.7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14.7</v>
          </cell>
        </row>
        <row r="342">
          <cell r="B342" t="str">
            <v>01003006</v>
          </cell>
          <cell r="C342" t="str">
            <v>Phòng KH-TC</v>
          </cell>
          <cell r="D342" t="str">
            <v>Phạm Lê Đông Hưng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B343" t="str">
            <v>01003005</v>
          </cell>
          <cell r="C343" t="str">
            <v>Phòng KH-TC</v>
          </cell>
          <cell r="D343" t="str">
            <v>Trần Thị Minh Thoa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B344" t="str">
            <v>01003008</v>
          </cell>
          <cell r="C344" t="str">
            <v>Phòng KH-TC</v>
          </cell>
          <cell r="D344" t="str">
            <v>Trần Thị Thảo Vân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B345" t="str">
            <v>01003012</v>
          </cell>
          <cell r="C345" t="str">
            <v>Phòng KH-TC</v>
          </cell>
          <cell r="D345" t="str">
            <v>Lê Hửu Nhân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B346" t="str">
            <v>01003013</v>
          </cell>
          <cell r="C346" t="str">
            <v>Phòng KH-TC</v>
          </cell>
          <cell r="D346" t="str">
            <v>Nguyễn Thị Minh Thùy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B347" t="str">
            <v>01015027</v>
          </cell>
          <cell r="C347" t="str">
            <v>Phòng KT&amp;ĐBCL</v>
          </cell>
          <cell r="D347" t="str">
            <v>Lương Minh Dũng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2.7</v>
          </cell>
          <cell r="O347">
            <v>4.6500000000000004</v>
          </cell>
          <cell r="P347">
            <v>0</v>
          </cell>
          <cell r="Q347">
            <v>0</v>
          </cell>
          <cell r="R347">
            <v>7.3500000000000005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0.3</v>
          </cell>
          <cell r="AT347">
            <v>7.7</v>
          </cell>
        </row>
        <row r="348">
          <cell r="B348" t="str">
            <v>01009009</v>
          </cell>
          <cell r="C348" t="str">
            <v>Phòng KT&amp;ĐBCL</v>
          </cell>
          <cell r="D348" t="str">
            <v>Nguyễn Chí Nhân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B349" t="str">
            <v>01006003</v>
          </cell>
          <cell r="C349" t="str">
            <v>Phòng KT&amp;ĐBCL</v>
          </cell>
          <cell r="D349" t="str">
            <v>Nguyễn Thanh Sơn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1.05</v>
          </cell>
          <cell r="O349">
            <v>0</v>
          </cell>
          <cell r="P349">
            <v>0</v>
          </cell>
          <cell r="Q349">
            <v>0</v>
          </cell>
          <cell r="R349">
            <v>1.05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1.1000000000000001</v>
          </cell>
        </row>
        <row r="350">
          <cell r="B350" t="str">
            <v>01022061</v>
          </cell>
          <cell r="C350" t="str">
            <v>Phòng KT&amp;ĐBCL</v>
          </cell>
          <cell r="D350" t="str">
            <v>Nguyễn Thị Tuyết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1.05</v>
          </cell>
          <cell r="P350">
            <v>0</v>
          </cell>
          <cell r="Q350">
            <v>0</v>
          </cell>
          <cell r="R350">
            <v>1.05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1.1000000000000001</v>
          </cell>
        </row>
        <row r="351">
          <cell r="B351" t="str">
            <v>01006004</v>
          </cell>
          <cell r="C351" t="str">
            <v>Phòng KT&amp;ĐBCL</v>
          </cell>
          <cell r="D351" t="str">
            <v>Nguyễn Văn Sơn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2.85</v>
          </cell>
          <cell r="O351">
            <v>1.05</v>
          </cell>
          <cell r="P351">
            <v>0</v>
          </cell>
          <cell r="Q351">
            <v>0</v>
          </cell>
          <cell r="R351">
            <v>3.9000000000000004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3.9</v>
          </cell>
        </row>
        <row r="352">
          <cell r="B352" t="str">
            <v>01006006</v>
          </cell>
          <cell r="C352" t="str">
            <v>Phòng KT&amp;ĐBCL</v>
          </cell>
          <cell r="D352" t="str">
            <v>Nguyễn Yến Nhi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B353" t="str">
            <v>01006002</v>
          </cell>
          <cell r="C353" t="str">
            <v>Phòng KT&amp;ĐBCL</v>
          </cell>
          <cell r="D353" t="str">
            <v>Võ Thị Anh Đào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B354" t="str">
            <v>01006007</v>
          </cell>
          <cell r="C354" t="str">
            <v>Phòng KT&amp;ĐBCL</v>
          </cell>
          <cell r="D354" t="str">
            <v>Vũ Thị Thu Thủy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B355" t="str">
            <v>01005009</v>
          </cell>
          <cell r="C355" t="str">
            <v>Phòng QLKH-HTQT</v>
          </cell>
          <cell r="D355" t="str">
            <v>Huỳnh Thị Cẩm Hoa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</row>
        <row r="356">
          <cell r="B356" t="str">
            <v>01005003</v>
          </cell>
          <cell r="C356" t="str">
            <v>Phòng QLKH-HTQT</v>
          </cell>
          <cell r="D356" t="str">
            <v>Lê Tiến Dũng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1.05</v>
          </cell>
          <cell r="O356">
            <v>0.6</v>
          </cell>
          <cell r="P356">
            <v>0</v>
          </cell>
          <cell r="Q356">
            <v>0</v>
          </cell>
          <cell r="R356">
            <v>1.65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1.7</v>
          </cell>
        </row>
        <row r="357">
          <cell r="B357" t="str">
            <v>01005001</v>
          </cell>
          <cell r="C357" t="str">
            <v>Phòng QLKH-HTQT</v>
          </cell>
          <cell r="D357" t="str">
            <v>Nguyễn Ngọc Trang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101</v>
          </cell>
          <cell r="AB357">
            <v>0</v>
          </cell>
          <cell r="AC357">
            <v>101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</row>
        <row r="358">
          <cell r="B358" t="str">
            <v>01005008</v>
          </cell>
          <cell r="C358" t="str">
            <v>Phòng QLKH-HTQT</v>
          </cell>
          <cell r="D358" t="str">
            <v>Trần Nhật Minh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0.45</v>
          </cell>
          <cell r="O358">
            <v>0</v>
          </cell>
          <cell r="P358">
            <v>0</v>
          </cell>
          <cell r="Q358">
            <v>0</v>
          </cell>
          <cell r="R358">
            <v>0.45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0.5</v>
          </cell>
        </row>
        <row r="359">
          <cell r="B359" t="str">
            <v>01015028</v>
          </cell>
          <cell r="C359" t="str">
            <v>Phòng QT-DV</v>
          </cell>
          <cell r="D359" t="str">
            <v>Bùi Đặng Hoàng Tuấn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B360" t="str">
            <v>01008013</v>
          </cell>
          <cell r="C360" t="str">
            <v>Phòng QT-DV</v>
          </cell>
          <cell r="D360" t="str">
            <v>Đào Thị Phú Xuyên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B361" t="str">
            <v>01008031</v>
          </cell>
          <cell r="C361" t="str">
            <v>Phòng QT-DV</v>
          </cell>
          <cell r="D361" t="str">
            <v>Đỗ Thị Bích Thủy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</row>
        <row r="362">
          <cell r="B362" t="str">
            <v>01008037</v>
          </cell>
          <cell r="C362" t="str">
            <v>Phòng QT-DV</v>
          </cell>
          <cell r="D362" t="str">
            <v>Đỗ Thị Hồng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B363" t="str">
            <v>01008020</v>
          </cell>
          <cell r="C363" t="str">
            <v>Phòng QT-DV</v>
          </cell>
          <cell r="D363" t="str">
            <v>Đỗ Thị Kim Hoa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B364" t="str">
            <v>01008007</v>
          </cell>
          <cell r="C364" t="str">
            <v>Phòng QT-DV</v>
          </cell>
          <cell r="D364" t="str">
            <v>Đỗ Văn Trong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B365" t="str">
            <v>01008009</v>
          </cell>
          <cell r="C365" t="str">
            <v>Phòng QT-DV</v>
          </cell>
          <cell r="D365" t="str">
            <v>Dương Thị Thủy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</row>
        <row r="366">
          <cell r="B366" t="str">
            <v>01012027</v>
          </cell>
          <cell r="C366" t="str">
            <v>Phòng QT-DV</v>
          </cell>
          <cell r="D366" t="str">
            <v>Giáp Đức Nhận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</row>
        <row r="367">
          <cell r="B367" t="str">
            <v>01008008</v>
          </cell>
          <cell r="C367" t="str">
            <v>Phòng QT-DV</v>
          </cell>
          <cell r="D367" t="str">
            <v>Giáp Văn Thịnh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B368" t="str">
            <v>01008033</v>
          </cell>
          <cell r="C368" t="str">
            <v>Phòng QT-DV</v>
          </cell>
          <cell r="D368" t="str">
            <v>Huỳnh Bá Triết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B369" t="str">
            <v>01008014</v>
          </cell>
          <cell r="C369" t="str">
            <v>Phòng QT-DV</v>
          </cell>
          <cell r="D369" t="str">
            <v>Huỳnh Thị Thu Hương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B370" t="str">
            <v>01008026</v>
          </cell>
          <cell r="C370" t="str">
            <v>Phòng QT-DV</v>
          </cell>
          <cell r="D370" t="str">
            <v>Huỳnh Thị Thu Nga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</row>
        <row r="371">
          <cell r="B371" t="str">
            <v>01008005</v>
          </cell>
          <cell r="C371" t="str">
            <v>Phòng QT-DV</v>
          </cell>
          <cell r="D371" t="str">
            <v>Lê Hồng Anh Tuấn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B372" t="str">
            <v>01008028</v>
          </cell>
          <cell r="C372" t="str">
            <v>Phòng QT-DV</v>
          </cell>
          <cell r="D372" t="str">
            <v>Lê Quang Liêm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68</v>
          </cell>
          <cell r="T372">
            <v>71</v>
          </cell>
          <cell r="U372">
            <v>47</v>
          </cell>
          <cell r="V372">
            <v>9.2000000000000011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9.1999999999999993</v>
          </cell>
        </row>
        <row r="373">
          <cell r="B373" t="str">
            <v>01008036</v>
          </cell>
          <cell r="C373" t="str">
            <v>Phòng QT-DV</v>
          </cell>
          <cell r="D373" t="str">
            <v>Lê Thị Nhung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</row>
        <row r="374">
          <cell r="B374" t="str">
            <v>01008030</v>
          </cell>
          <cell r="C374" t="str">
            <v>Phòng QT-DV</v>
          </cell>
          <cell r="D374" t="str">
            <v>Lê Thị Thiện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</row>
        <row r="375">
          <cell r="B375" t="str">
            <v>01008035</v>
          </cell>
          <cell r="C375" t="str">
            <v>Phòng QT-DV</v>
          </cell>
          <cell r="D375" t="str">
            <v>Lê Văn Sơn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</row>
        <row r="376">
          <cell r="B376" t="str">
            <v>01007004</v>
          </cell>
          <cell r="C376" t="str">
            <v>Phòng QT-DV</v>
          </cell>
          <cell r="D376" t="str">
            <v>Mai Thu Hương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</row>
        <row r="377">
          <cell r="B377" t="str">
            <v>01002021</v>
          </cell>
          <cell r="C377" t="str">
            <v>Phòng QT-DV</v>
          </cell>
          <cell r="D377" t="str">
            <v>Nguyễn Cao Thắng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</row>
        <row r="378">
          <cell r="B378" t="str">
            <v>01008027</v>
          </cell>
          <cell r="C378" t="str">
            <v>Phòng QT-DV</v>
          </cell>
          <cell r="D378" t="str">
            <v>Nguyễn Lang Nguyên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B379" t="str">
            <v>01008025</v>
          </cell>
          <cell r="C379" t="str">
            <v>Phòng QT-DV</v>
          </cell>
          <cell r="D379" t="str">
            <v>Nguyễn Lê Hồng Điệp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B380" t="str">
            <v>01008018</v>
          </cell>
          <cell r="C380" t="str">
            <v>Phòng QT-DV</v>
          </cell>
          <cell r="D380" t="str">
            <v>Nguyễn Thị Thu Trang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</row>
        <row r="381">
          <cell r="B381" t="str">
            <v>01008029</v>
          </cell>
          <cell r="C381" t="str">
            <v>Phòng QT-DV</v>
          </cell>
          <cell r="D381" t="str">
            <v>Nguyễn Thị Tuyết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1.05</v>
          </cell>
          <cell r="P381">
            <v>0</v>
          </cell>
          <cell r="Q381">
            <v>0</v>
          </cell>
          <cell r="R381">
            <v>1.05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1.1000000000000001</v>
          </cell>
        </row>
        <row r="382">
          <cell r="B382" t="str">
            <v>01015026</v>
          </cell>
          <cell r="C382" t="str">
            <v>Phòng QT-DV</v>
          </cell>
          <cell r="D382" t="str">
            <v>Nguyễn Tiến Việt Dũng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</row>
        <row r="383">
          <cell r="B383" t="str">
            <v>01008004</v>
          </cell>
          <cell r="C383" t="str">
            <v>Phòng QT-DV</v>
          </cell>
          <cell r="D383" t="str">
            <v>Nguyễn Trọng Phú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B384" t="str">
            <v>01008002</v>
          </cell>
          <cell r="C384" t="str">
            <v>Phòng QT-DV</v>
          </cell>
          <cell r="D384" t="str">
            <v>Nguyễn Văn Thành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80</v>
          </cell>
          <cell r="AB384">
            <v>123</v>
          </cell>
          <cell r="AC384">
            <v>80</v>
          </cell>
          <cell r="AD384">
            <v>12.3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12.3</v>
          </cell>
        </row>
        <row r="385">
          <cell r="B385" t="str">
            <v>01017008</v>
          </cell>
          <cell r="C385" t="str">
            <v>Phòng QT-DV</v>
          </cell>
          <cell r="D385" t="str">
            <v>Nguyễn Xuân Lợi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B386" t="str">
            <v>01017009</v>
          </cell>
          <cell r="C386" t="str">
            <v>Phòng QT-DV</v>
          </cell>
          <cell r="D386" t="str">
            <v>Ninh Đỗ Hiệp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B387" t="str">
            <v>01008012</v>
          </cell>
          <cell r="C387" t="str">
            <v>Phòng QT-DV</v>
          </cell>
          <cell r="D387" t="str">
            <v>Tạ Quốc Tấn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B388" t="str">
            <v>01008024</v>
          </cell>
          <cell r="C388" t="str">
            <v>Phòng QT-DV</v>
          </cell>
          <cell r="D388" t="str">
            <v>Thân Thị Quyết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B389" t="str">
            <v>01008016</v>
          </cell>
          <cell r="C389" t="str">
            <v>Phòng QT-DV</v>
          </cell>
          <cell r="D389" t="str">
            <v>Thi Thị Phím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B390" t="str">
            <v>01008032</v>
          </cell>
          <cell r="C390" t="str">
            <v>Phòng QT-DV</v>
          </cell>
          <cell r="D390" t="str">
            <v>Trần Thanh Quí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B391" t="str">
            <v>01008015</v>
          </cell>
          <cell r="C391" t="str">
            <v>Phòng QT-DV</v>
          </cell>
          <cell r="D391" t="str">
            <v>Trần Thị Kim Loan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B392" t="str">
            <v>01008021</v>
          </cell>
          <cell r="C392" t="str">
            <v>Phòng QT-DV</v>
          </cell>
          <cell r="D392" t="str">
            <v>Trần Thị Thu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B393" t="str">
            <v>01008017</v>
          </cell>
          <cell r="C393" t="str">
            <v>Phòng QT-DV</v>
          </cell>
          <cell r="D393" t="str">
            <v>Trang Thị Minh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B394" t="str">
            <v>01008003</v>
          </cell>
          <cell r="C394" t="str">
            <v>Phòng QT-DV</v>
          </cell>
          <cell r="D394" t="str">
            <v>Văn Thị Lệ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B395" t="str">
            <v>01008034</v>
          </cell>
          <cell r="C395" t="str">
            <v>Phòng QT-DV</v>
          </cell>
          <cell r="D395" t="str">
            <v>Võ Tấn Kiệt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B396" t="str">
            <v>01008006</v>
          </cell>
          <cell r="C396" t="str">
            <v>Phòng QT-DV</v>
          </cell>
          <cell r="D396" t="str">
            <v>Vũ Ngọc Quang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B397" t="str">
            <v>01008010</v>
          </cell>
          <cell r="C397" t="str">
            <v>Phòng QT-DV</v>
          </cell>
          <cell r="D397" t="str">
            <v>Bùi Văn Chương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B398" t="str">
            <v>01008038</v>
          </cell>
          <cell r="C398" t="str">
            <v>Phòng QT-DV</v>
          </cell>
          <cell r="D398" t="str">
            <v>Đặng Thị Mỹ Phương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B399" t="str">
            <v>01007006</v>
          </cell>
          <cell r="C399" t="str">
            <v>Phòng TB-VT</v>
          </cell>
          <cell r="D399" t="str">
            <v>Huỳnh Thị Xuân Mai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1.05</v>
          </cell>
          <cell r="P399">
            <v>0</v>
          </cell>
          <cell r="Q399">
            <v>0</v>
          </cell>
          <cell r="R399">
            <v>1.05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1.1000000000000001</v>
          </cell>
        </row>
        <row r="400">
          <cell r="B400" t="str">
            <v>01007009</v>
          </cell>
          <cell r="C400" t="str">
            <v>Phòng TB-VT</v>
          </cell>
          <cell r="D400" t="str">
            <v>Lâm Viết Dũng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B401" t="str">
            <v>01007005</v>
          </cell>
          <cell r="C401" t="str">
            <v>Phòng TB-VT</v>
          </cell>
          <cell r="D401" t="str">
            <v>Thân Thị Nhung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B402" t="str">
            <v>01007007</v>
          </cell>
          <cell r="C402" t="str">
            <v>Phòng TB-VT</v>
          </cell>
          <cell r="D402" t="str">
            <v>Trần Thị Phương Oanh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B403" t="str">
            <v>01002013</v>
          </cell>
          <cell r="C403" t="str">
            <v>Phòng TC-HC-TH</v>
          </cell>
          <cell r="D403" t="str">
            <v>Đồng Anh Tuấn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B404" t="str">
            <v>01002014</v>
          </cell>
          <cell r="C404" t="str">
            <v>Phòng TC-HC-TH</v>
          </cell>
          <cell r="D404" t="str">
            <v>Hồ Thị Tuyết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B405" t="str">
            <v>01002011</v>
          </cell>
          <cell r="C405" t="str">
            <v>Phòng TC-HC-TH</v>
          </cell>
          <cell r="D405" t="str">
            <v>Huỳnh Bá Thành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B406" t="str">
            <v>01002027</v>
          </cell>
          <cell r="C406" t="str">
            <v>Phòng TC-HC-TH</v>
          </cell>
          <cell r="D406" t="str">
            <v>Huỳnh Thanh Nhàn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B407" t="str">
            <v>01002012</v>
          </cell>
          <cell r="C407" t="str">
            <v>Phòng TC-HC-TH</v>
          </cell>
          <cell r="D407" t="str">
            <v>Lê Hồng Phúc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B408" t="str">
            <v>01002016</v>
          </cell>
          <cell r="C408" t="str">
            <v>Phòng TC-HC-TH</v>
          </cell>
          <cell r="D408" t="str">
            <v>Lê Hùng Thanh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B409" t="str">
            <v>01002006</v>
          </cell>
          <cell r="C409" t="str">
            <v>Phòng TC-HC-TH</v>
          </cell>
          <cell r="D409" t="str">
            <v>Lê Thị Tuyết Trinh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B410" t="str">
            <v>01002002</v>
          </cell>
          <cell r="C410" t="str">
            <v>Phòng TC-HC-TH</v>
          </cell>
          <cell r="D410" t="str">
            <v>Lê Xuân Thiện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B411" t="str">
            <v>01002019</v>
          </cell>
          <cell r="C411" t="str">
            <v>Phòng TC-HC-TH</v>
          </cell>
          <cell r="D411" t="str">
            <v>Lưu Hoàng Hải Yến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B412" t="str">
            <v>01002010</v>
          </cell>
          <cell r="C412" t="str">
            <v>Phòng TC-HC-TH</v>
          </cell>
          <cell r="D412" t="str">
            <v>Nguyễn Hữu Xuân Vũ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B413" t="str">
            <v>01005007</v>
          </cell>
          <cell r="C413" t="str">
            <v>Phòng TC-HC-TH</v>
          </cell>
          <cell r="D413" t="str">
            <v>Nguyễn Thành Nam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B414" t="str">
            <v>01002005</v>
          </cell>
          <cell r="C414" t="str">
            <v>Phòng TC-HC-TH</v>
          </cell>
          <cell r="D414" t="str">
            <v>Nguyễn Thị Bích Liễu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B415" t="str">
            <v>01007002</v>
          </cell>
          <cell r="C415" t="str">
            <v>Phòng TC-HC-TH</v>
          </cell>
          <cell r="D415" t="str">
            <v>Nguyễn Thị Hoa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B416" t="str">
            <v>01002009</v>
          </cell>
          <cell r="C416" t="str">
            <v>Phòng TC-HC-TH</v>
          </cell>
          <cell r="D416" t="str">
            <v>Nguyễn Tiến Hưng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B417" t="str">
            <v>01023001</v>
          </cell>
          <cell r="C417" t="str">
            <v>Phòng TC-HC-TH</v>
          </cell>
          <cell r="D417" t="str">
            <v>Nguyễn Văn Chì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B418" t="str">
            <v>01002023</v>
          </cell>
          <cell r="C418" t="str">
            <v>Phòng TC-HC-TH</v>
          </cell>
          <cell r="D418" t="str">
            <v>Phạm Hữu Tấn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B419" t="str">
            <v>01002028</v>
          </cell>
          <cell r="C419" t="str">
            <v>Phòng TC-HC-TH</v>
          </cell>
          <cell r="D419" t="str">
            <v>Phạm Hữu Thành Phú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B420" t="str">
            <v>01002015</v>
          </cell>
          <cell r="C420" t="str">
            <v>Phòng TC-HC-TH</v>
          </cell>
          <cell r="D420" t="str">
            <v>Phan Ngọc Phát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B421" t="str">
            <v>01002018</v>
          </cell>
          <cell r="C421" t="str">
            <v>Phòng TC-HC-TH</v>
          </cell>
          <cell r="D421" t="str">
            <v>Phan Thị Ngọc Phượng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B422" t="str">
            <v>01017006</v>
          </cell>
          <cell r="C422" t="str">
            <v>Phòng TC-HC-TH</v>
          </cell>
          <cell r="D422" t="str">
            <v>Trần Thị Ánh Phượng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B423" t="str">
            <v>01002007</v>
          </cell>
          <cell r="C423" t="str">
            <v>Phòng TC-HC-TH</v>
          </cell>
          <cell r="D423" t="str">
            <v>Trần Văn Cu Anh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B424" t="str">
            <v>01002017</v>
          </cell>
          <cell r="C424" t="str">
            <v>Phòng TC-HC-TH</v>
          </cell>
          <cell r="D424" t="str">
            <v>Vũ Như Quỳnh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B425" t="str">
            <v>01002031</v>
          </cell>
          <cell r="C425" t="str">
            <v>Phòng TC-HC-TH</v>
          </cell>
          <cell r="D425" t="str">
            <v>Lê Hồng Sơn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B426" t="str">
            <v>01002033</v>
          </cell>
          <cell r="C426" t="str">
            <v>Phòng TC-HC-TH</v>
          </cell>
          <cell r="D426" t="str">
            <v>Nguyễn Thanh Hiền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B427" t="str">
            <v>01002032</v>
          </cell>
          <cell r="C427" t="str">
            <v>Phòng TC-HC-TH</v>
          </cell>
          <cell r="D427" t="str">
            <v>Nguyễn Thị Vân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B428" t="str">
            <v>01004009</v>
          </cell>
          <cell r="C428" t="str">
            <v>Phòng TS-ĐT</v>
          </cell>
          <cell r="D428" t="str">
            <v>Giáp Thị Vượng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B429" t="str">
            <v>01004002</v>
          </cell>
          <cell r="C429" t="str">
            <v>Phòng TS-ĐT</v>
          </cell>
          <cell r="D429" t="str">
            <v>Hồ Văn Sĩ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80</v>
          </cell>
          <cell r="AB429">
            <v>0</v>
          </cell>
          <cell r="AC429">
            <v>80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B430" t="str">
            <v>01004004</v>
          </cell>
          <cell r="C430" t="str">
            <v>Phòng TS-ĐT</v>
          </cell>
          <cell r="D430" t="str">
            <v>Huỳnh Thị Mai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15</v>
          </cell>
          <cell r="T430">
            <v>35</v>
          </cell>
          <cell r="U430">
            <v>37</v>
          </cell>
          <cell r="V430">
            <v>1.3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1.3</v>
          </cell>
        </row>
        <row r="431">
          <cell r="B431" t="str">
            <v>01004007</v>
          </cell>
          <cell r="C431" t="str">
            <v>Phòng TS-ĐT</v>
          </cell>
          <cell r="D431" t="str">
            <v>Huỳnh Thị Minh Ly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1.5</v>
          </cell>
          <cell r="O431">
            <v>1.2</v>
          </cell>
          <cell r="P431">
            <v>0</v>
          </cell>
          <cell r="Q431">
            <v>0</v>
          </cell>
          <cell r="R431">
            <v>2.7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2.7</v>
          </cell>
        </row>
        <row r="432">
          <cell r="B432" t="str">
            <v>01012026</v>
          </cell>
          <cell r="C432" t="str">
            <v>Phòng TS-ĐT</v>
          </cell>
          <cell r="D432" t="str">
            <v>Nguyễn Thị Hải Hà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0.45</v>
          </cell>
          <cell r="O432">
            <v>3.3</v>
          </cell>
          <cell r="P432">
            <v>0</v>
          </cell>
          <cell r="Q432">
            <v>0</v>
          </cell>
          <cell r="R432">
            <v>3.75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3.8</v>
          </cell>
        </row>
        <row r="433">
          <cell r="B433" t="str">
            <v>01022003</v>
          </cell>
          <cell r="C433" t="str">
            <v>Phòng TS-ĐT</v>
          </cell>
          <cell r="D433" t="str">
            <v>Nguyễn Thị Nhuận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B434" t="str">
            <v>01022059</v>
          </cell>
          <cell r="C434" t="str">
            <v>Phòng TS-ĐT</v>
          </cell>
          <cell r="D434" t="str">
            <v>Nguyễn Thị Tất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0.45</v>
          </cell>
          <cell r="O434">
            <v>0</v>
          </cell>
          <cell r="P434">
            <v>0</v>
          </cell>
          <cell r="Q434">
            <v>0</v>
          </cell>
          <cell r="R434">
            <v>0.45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0.5</v>
          </cell>
        </row>
        <row r="435">
          <cell r="B435" t="str">
            <v>01004008</v>
          </cell>
          <cell r="C435" t="str">
            <v>Phòng TS-ĐT</v>
          </cell>
          <cell r="D435" t="str">
            <v>Nguyễn Thị Thanh Thảo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B436" t="str">
            <v>01022013</v>
          </cell>
          <cell r="C436" t="str">
            <v>Phòng TS-ĐT</v>
          </cell>
          <cell r="D436" t="str">
            <v>Nguyễn Thị Thùy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B437" t="str">
            <v>01004001</v>
          </cell>
          <cell r="C437" t="str">
            <v>Phòng TS-ĐT</v>
          </cell>
          <cell r="D437" t="str">
            <v>Nguyễn Văn Tấn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B438" t="str">
            <v>01004013</v>
          </cell>
          <cell r="C438" t="str">
            <v>Phòng TS-ĐT</v>
          </cell>
          <cell r="D438" t="str">
            <v>Nguyễn Việt Tiến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2.4</v>
          </cell>
          <cell r="P438">
            <v>0</v>
          </cell>
          <cell r="Q438">
            <v>0</v>
          </cell>
          <cell r="R438">
            <v>2.4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2.4</v>
          </cell>
        </row>
        <row r="439">
          <cell r="B439" t="str">
            <v>01025013</v>
          </cell>
          <cell r="C439" t="str">
            <v>Phòng TS-ĐT</v>
          </cell>
          <cell r="D439" t="str">
            <v>Phạm Huỳnh Kim Ngân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B440" t="str">
            <v>01011017</v>
          </cell>
          <cell r="C440" t="str">
            <v>Phòng TS-ĐT</v>
          </cell>
          <cell r="D440" t="str">
            <v>Sỹ Thị Chung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0.6</v>
          </cell>
          <cell r="O440">
            <v>1.2</v>
          </cell>
          <cell r="P440">
            <v>0</v>
          </cell>
          <cell r="Q440">
            <v>0</v>
          </cell>
          <cell r="R440">
            <v>1.7999999999999998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1.8</v>
          </cell>
        </row>
        <row r="441">
          <cell r="B441" t="str">
            <v>01002020</v>
          </cell>
          <cell r="C441" t="str">
            <v>Phòng TS-ĐT</v>
          </cell>
          <cell r="D441" t="str">
            <v>Thái Thị My Sa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B442" t="str">
            <v>01009020</v>
          </cell>
          <cell r="C442" t="str">
            <v>Phòng TS-ĐT</v>
          </cell>
          <cell r="D442" t="str">
            <v>Võ Minh Phương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B443" t="str">
            <v>01023004</v>
          </cell>
          <cell r="C443" t="str">
            <v>Phòng TS-ĐT</v>
          </cell>
          <cell r="D443" t="str">
            <v>Võ Thị Lệ Trân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B444" t="str">
            <v>01004003</v>
          </cell>
          <cell r="C444" t="str">
            <v>Phòng TS-ĐT</v>
          </cell>
          <cell r="D444" t="str">
            <v>Võ Thị Xuân Thơ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B445" t="str">
            <v>01017010</v>
          </cell>
          <cell r="C445" t="str">
            <v>Phòng TS-ĐT</v>
          </cell>
          <cell r="D445" t="str">
            <v>Vương Hội Khánh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1.65</v>
          </cell>
          <cell r="O445">
            <v>2.25</v>
          </cell>
          <cell r="P445">
            <v>0</v>
          </cell>
          <cell r="Q445">
            <v>0</v>
          </cell>
          <cell r="R445">
            <v>3.9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0.5</v>
          </cell>
          <cell r="AT445">
            <v>4.4000000000000004</v>
          </cell>
        </row>
        <row r="446">
          <cell r="B446" t="str">
            <v>01022048</v>
          </cell>
          <cell r="C446" t="str">
            <v>Tổ TT-PC</v>
          </cell>
          <cell r="D446" t="str">
            <v>Lê Minh Phong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B447" t="str">
            <v>01010038</v>
          </cell>
          <cell r="C447" t="str">
            <v>Tổ TT-PC</v>
          </cell>
          <cell r="D447" t="str">
            <v>Mai Nguyễn Hoàng Yến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1.35</v>
          </cell>
          <cell r="O447">
            <v>4.3499999999999996</v>
          </cell>
          <cell r="P447">
            <v>0</v>
          </cell>
          <cell r="Q447">
            <v>0</v>
          </cell>
          <cell r="R447">
            <v>5.6999999999999993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5.7</v>
          </cell>
        </row>
        <row r="448">
          <cell r="B448" t="str">
            <v>01009001</v>
          </cell>
          <cell r="C448" t="str">
            <v>Tổ TT-PC</v>
          </cell>
          <cell r="D448" t="str">
            <v>Nguyễn Thanh Lâm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B449" t="str">
            <v>01022058</v>
          </cell>
          <cell r="C449" t="str">
            <v>Tổ TT-PC</v>
          </cell>
          <cell r="D449" t="str">
            <v>Nguyễn Thị Ngọc Anh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0.75</v>
          </cell>
          <cell r="O449">
            <v>0.45</v>
          </cell>
          <cell r="P449">
            <v>0</v>
          </cell>
          <cell r="Q449">
            <v>0</v>
          </cell>
          <cell r="R449">
            <v>1.2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1.2</v>
          </cell>
        </row>
        <row r="450">
          <cell r="B450" t="str">
            <v>01009027</v>
          </cell>
          <cell r="C450" t="str">
            <v>Tổ TT-PC</v>
          </cell>
          <cell r="D450" t="str">
            <v>Nguyễn Thị Thanh Hòa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B451" t="str">
            <v>01007003</v>
          </cell>
          <cell r="C451" t="str">
            <v>Tổ TT-PC</v>
          </cell>
          <cell r="D451" t="str">
            <v>Nguyễn Thị Thảo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B452" t="str">
            <v>01009011</v>
          </cell>
          <cell r="C452" t="str">
            <v>Tổ TT-PC</v>
          </cell>
          <cell r="D452" t="str">
            <v>Phạm Huy Hoàng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B453" t="str">
            <v>01023003</v>
          </cell>
          <cell r="C453" t="str">
            <v>Tổ TT-PC</v>
          </cell>
          <cell r="D453" t="str">
            <v>Phạm Minh Nghĩa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B454" t="str">
            <v>01005004</v>
          </cell>
          <cell r="C454" t="str">
            <v>Tổ TT-PC</v>
          </cell>
          <cell r="D454" t="str">
            <v>Trần Quốc Định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B455" t="str">
            <v>01023002</v>
          </cell>
          <cell r="C455" t="str">
            <v>Tổ TT-PC</v>
          </cell>
          <cell r="D455" t="str">
            <v>Trương Thị Hồng</v>
          </cell>
          <cell r="E455">
            <v>4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4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326</v>
          </cell>
          <cell r="T455">
            <v>90</v>
          </cell>
          <cell r="U455">
            <v>154</v>
          </cell>
          <cell r="V455">
            <v>26.200000000000003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30.2</v>
          </cell>
        </row>
        <row r="456">
          <cell r="B456" t="str">
            <v>01005005</v>
          </cell>
          <cell r="C456" t="str">
            <v>TT Đào tạo Lý Tự Trọng</v>
          </cell>
          <cell r="D456" t="str">
            <v>Đỗ Công Thành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B457" t="str">
            <v>01019002</v>
          </cell>
          <cell r="C457" t="str">
            <v>TT Đào tạo Lý Tự Trọng</v>
          </cell>
          <cell r="D457" t="str">
            <v>Đỗ Thị Tâm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B458" t="str">
            <v>01019001</v>
          </cell>
          <cell r="C458" t="str">
            <v>TT Đào tạo Lý Tự Trọng</v>
          </cell>
          <cell r="D458" t="str">
            <v>Lương Thị Thắm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B459" t="str">
            <v>01017003</v>
          </cell>
          <cell r="C459" t="str">
            <v>TT Điều hành và quản lý dữ liệu</v>
          </cell>
          <cell r="D459" t="str">
            <v>Nguyễn Hữu Thiện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0.75</v>
          </cell>
          <cell r="P459">
            <v>0</v>
          </cell>
          <cell r="Q459">
            <v>0</v>
          </cell>
          <cell r="R459">
            <v>0.75</v>
          </cell>
          <cell r="S459">
            <v>0</v>
          </cell>
          <cell r="T459">
            <v>40</v>
          </cell>
          <cell r="U459">
            <v>35</v>
          </cell>
          <cell r="V459">
            <v>0.5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68</v>
          </cell>
          <cell r="AB459">
            <v>0</v>
          </cell>
          <cell r="AC459">
            <v>68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1.3</v>
          </cell>
        </row>
        <row r="460">
          <cell r="B460" t="str">
            <v>01013031</v>
          </cell>
          <cell r="C460" t="str">
            <v>TT Quan hệ doanh nghiệp</v>
          </cell>
          <cell r="D460" t="str">
            <v>Hồ Thị Khuyên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B461" t="str">
            <v>01004005</v>
          </cell>
          <cell r="C461" t="str">
            <v>TT Quan hệ doanh nghiệp</v>
          </cell>
          <cell r="D461" t="str">
            <v>Lương Xuân Thịnh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B462" t="str">
            <v>01007008</v>
          </cell>
          <cell r="C462" t="str">
            <v>TT Quan hệ doanh nghiệp</v>
          </cell>
          <cell r="D462" t="str">
            <v>Nguyễn Văn Chiến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B463" t="str">
            <v>01018002</v>
          </cell>
          <cell r="C463" t="str">
            <v>TT Truyền thông - Thư viện</v>
          </cell>
          <cell r="D463" t="str">
            <v>Đặng Thu Hà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B464" t="str">
            <v>01017001</v>
          </cell>
          <cell r="C464" t="str">
            <v>TT Truyền thông - Thư viện</v>
          </cell>
          <cell r="D464" t="str">
            <v>Đỗ Tuấn Việt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0.6</v>
          </cell>
          <cell r="O464">
            <v>0</v>
          </cell>
          <cell r="P464">
            <v>0</v>
          </cell>
          <cell r="Q464">
            <v>0</v>
          </cell>
          <cell r="R464">
            <v>0.6</v>
          </cell>
          <cell r="S464">
            <v>59</v>
          </cell>
          <cell r="T464">
            <v>18</v>
          </cell>
          <cell r="U464">
            <v>38</v>
          </cell>
          <cell r="V464">
            <v>3.9000000000000004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0.5</v>
          </cell>
          <cell r="AT464">
            <v>5</v>
          </cell>
        </row>
        <row r="465">
          <cell r="B465" t="str">
            <v>01018007</v>
          </cell>
          <cell r="C465" t="str">
            <v>TT Truyền thông - Thư viện</v>
          </cell>
          <cell r="D465" t="str">
            <v>Hà Thị Hậu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B466" t="str">
            <v>01018008</v>
          </cell>
          <cell r="C466" t="str">
            <v>TT Truyền thông - Thư viện</v>
          </cell>
          <cell r="D466" t="str">
            <v>Nguyễn Thị Trang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B467" t="str">
            <v>01018003</v>
          </cell>
          <cell r="C467" t="str">
            <v>TT Truyền thông - Thư viện</v>
          </cell>
          <cell r="D467" t="str">
            <v>Nguyễn Tứ Cảnh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B468" t="str">
            <v>01018005</v>
          </cell>
          <cell r="C468" t="str">
            <v>TT Truyền thông - Thư viện</v>
          </cell>
          <cell r="D468" t="str">
            <v>Trần Thị Diễm Thúy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B469" t="str">
            <v>01018004</v>
          </cell>
          <cell r="C469" t="str">
            <v>TT Truyền thông - Thư viện</v>
          </cell>
          <cell r="D469" t="str">
            <v>Trương Hữu Lộc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3.45</v>
          </cell>
          <cell r="O469">
            <v>2.7</v>
          </cell>
          <cell r="P469">
            <v>0</v>
          </cell>
          <cell r="Q469">
            <v>0</v>
          </cell>
          <cell r="R469">
            <v>6.15</v>
          </cell>
          <cell r="S469">
            <v>32</v>
          </cell>
          <cell r="T469">
            <v>120</v>
          </cell>
          <cell r="U469">
            <v>27</v>
          </cell>
          <cell r="V469">
            <v>12.5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3.6</v>
          </cell>
          <cell r="AT469">
            <v>22.3</v>
          </cell>
        </row>
        <row r="470">
          <cell r="B470" t="str">
            <v>01021003</v>
          </cell>
          <cell r="C470" t="str">
            <v>TT Y tế</v>
          </cell>
          <cell r="D470" t="str">
            <v>Bùi Thị Lan Anh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B471" t="str">
            <v>01021004</v>
          </cell>
          <cell r="C471" t="str">
            <v>TT Y tế</v>
          </cell>
          <cell r="D471" t="str">
            <v>Lê Thị Huyền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B472" t="str">
            <v>01021001</v>
          </cell>
          <cell r="C472" t="str">
            <v>TT Y tế</v>
          </cell>
          <cell r="D472" t="str">
            <v>Trang Thị Xuân Uyên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B473" t="str">
            <v>01021002</v>
          </cell>
          <cell r="C473" t="str">
            <v>TT Y tế</v>
          </cell>
          <cell r="D473" t="str">
            <v>Vũ Thị Thanh Nhàn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/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</row>
        <row r="476"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/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</row>
        <row r="478"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 t="str">
            <v/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</row>
        <row r="490"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</row>
        <row r="494"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</row>
        <row r="502">
          <cell r="E502">
            <v>566</v>
          </cell>
          <cell r="F502">
            <v>192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854</v>
          </cell>
          <cell r="N502">
            <v>697.05000000000007</v>
          </cell>
          <cell r="O502">
            <v>696.60000000000048</v>
          </cell>
          <cell r="P502">
            <v>0</v>
          </cell>
          <cell r="Q502">
            <v>0</v>
          </cell>
          <cell r="R502">
            <v>1393.6499999999999</v>
          </cell>
          <cell r="S502">
            <v>30983</v>
          </cell>
          <cell r="T502">
            <v>30983</v>
          </cell>
          <cell r="V502">
            <v>3098.3000000000011</v>
          </cell>
          <cell r="W502">
            <v>0</v>
          </cell>
          <cell r="X502">
            <v>0</v>
          </cell>
          <cell r="Z502">
            <v>0</v>
          </cell>
          <cell r="AA502">
            <v>2548</v>
          </cell>
          <cell r="AB502">
            <v>2171</v>
          </cell>
          <cell r="AD502">
            <v>217.10000000000002</v>
          </cell>
          <cell r="AE502">
            <v>0</v>
          </cell>
          <cell r="AF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136.39999999999998</v>
          </cell>
          <cell r="AT502">
            <v>5703.9999999999991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E1">
            <v>545</v>
          </cell>
          <cell r="F1">
            <v>159</v>
          </cell>
          <cell r="G1">
            <v>0</v>
          </cell>
          <cell r="H1">
            <v>9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788</v>
          </cell>
          <cell r="N1">
            <v>576.90000000000043</v>
          </cell>
          <cell r="O1">
            <v>579.9000000000002</v>
          </cell>
          <cell r="P1">
            <v>0</v>
          </cell>
          <cell r="Q1">
            <v>0</v>
          </cell>
          <cell r="R1">
            <v>1156.8</v>
          </cell>
          <cell r="S1">
            <v>26349</v>
          </cell>
          <cell r="T1">
            <v>26341</v>
          </cell>
          <cell r="U1">
            <v>26349</v>
          </cell>
          <cell r="V1">
            <v>2634.0999999999995</v>
          </cell>
          <cell r="W1">
            <v>46</v>
          </cell>
          <cell r="X1">
            <v>46</v>
          </cell>
          <cell r="Y1">
            <v>46</v>
          </cell>
          <cell r="Z1">
            <v>9.2000000000000011</v>
          </cell>
          <cell r="AA1">
            <v>1352</v>
          </cell>
          <cell r="AB1">
            <v>1108</v>
          </cell>
          <cell r="AC1">
            <v>1352</v>
          </cell>
          <cell r="AD1">
            <v>110.8</v>
          </cell>
          <cell r="AE1">
            <v>340</v>
          </cell>
          <cell r="AF1">
            <v>340</v>
          </cell>
          <cell r="AG1">
            <v>340</v>
          </cell>
          <cell r="AH1">
            <v>68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2.2999999999999998</v>
          </cell>
          <cell r="AS1">
            <v>112.20000000000002</v>
          </cell>
          <cell r="AT1">
            <v>4885.2</v>
          </cell>
        </row>
        <row r="2">
          <cell r="B2" t="str">
            <v>Mã
nhân sự</v>
          </cell>
          <cell r="C2" t="str">
            <v>Đơn vị</v>
          </cell>
          <cell r="D2" t="str">
            <v>HỌ VÀ TÊN GIẢNG VIÊN</v>
          </cell>
          <cell r="E2" t="str">
            <v>ĐỀ THI</v>
          </cell>
          <cell r="N2" t="str">
            <v>COI THI</v>
          </cell>
          <cell r="S2" t="str">
            <v>CHẤM THI KTHP</v>
          </cell>
          <cell r="AI2" t="str">
            <v>CHẤM THI TỐT NGHIỆP</v>
          </cell>
          <cell r="AR2" t="str">
            <v>DỰ PHÒNG KỲ THI</v>
          </cell>
          <cell r="AS2" t="str">
            <v>GIÁM SÁT</v>
          </cell>
          <cell r="AT2" t="str">
            <v>TỔNG KHỐI LƯỢNG</v>
          </cell>
        </row>
        <row r="3">
          <cell r="S3" t="str">
            <v>LÝ THUYẾT (TV+TN)</v>
          </cell>
          <cell r="W3" t="str">
            <v>VẤN ĐÁP</v>
          </cell>
          <cell r="AA3" t="str">
            <v>TIỂU LUẬN</v>
          </cell>
          <cell r="AE3" t="str">
            <v>THỰC HÀNH</v>
          </cell>
          <cell r="AI3" t="str">
            <v>LÝ THUYẾT (TV+TN)</v>
          </cell>
          <cell r="AL3" t="str">
            <v>VẤN ĐÁP</v>
          </cell>
          <cell r="AO3" t="str">
            <v>THỰC HÀNH</v>
          </cell>
        </row>
        <row r="4">
          <cell r="E4" t="str">
            <v>SL ĐỀ LT KTHP</v>
          </cell>
          <cell r="F4" t="str">
            <v>SL ĐỀ TN KTHP</v>
          </cell>
          <cell r="G4" t="str">
            <v>SL ĐỀ VĐ KTHP</v>
          </cell>
          <cell r="H4" t="str">
            <v>SL ĐỀ TH KTHP</v>
          </cell>
          <cell r="I4" t="str">
            <v>SL ĐỀ LT ThiTN</v>
          </cell>
          <cell r="J4" t="str">
            <v>SL ĐỀ TN ThiTN</v>
          </cell>
          <cell r="K4" t="str">
            <v>SL ĐỀ VĐ ThiTN</v>
          </cell>
          <cell r="L4" t="str">
            <v>SL ĐỀ TH ThiTN</v>
          </cell>
          <cell r="M4" t="str">
            <v>KL SOẠN ĐỀ (tiết)</v>
          </cell>
          <cell r="N4" t="str">
            <v>COITHI 2 KTHP</v>
          </cell>
          <cell r="O4" t="str">
            <v>COITHI 1 KTHP</v>
          </cell>
          <cell r="P4" t="str">
            <v>COITHI 1 Thi TN</v>
          </cell>
          <cell r="Q4" t="str">
            <v>COITHI 2 Thi TN</v>
          </cell>
          <cell r="R4" t="str">
            <v>KL COITHI (tiết)</v>
          </cell>
          <cell r="S4" t="str">
            <v>SL CHẤM LT 1</v>
          </cell>
          <cell r="T4" t="str">
            <v>SL CHẤM LT 2</v>
          </cell>
          <cell r="U4" t="str">
            <v>SL CHẤM NV</v>
          </cell>
          <cell r="V4" t="str">
            <v>KL CHẤM LT (tiết)</v>
          </cell>
          <cell r="W4" t="str">
            <v>SL CHẤM TL 1</v>
          </cell>
          <cell r="X4" t="str">
            <v>SL CHẤM TL 2</v>
          </cell>
          <cell r="Y4" t="str">
            <v>SL CHẤM NV</v>
          </cell>
          <cell r="Z4" t="str">
            <v>KL CHẤM TL (tiết)</v>
          </cell>
          <cell r="AA4" t="str">
            <v>SL CHẤM TL 1</v>
          </cell>
          <cell r="AB4" t="str">
            <v>SL CHẤM TL 2</v>
          </cell>
          <cell r="AC4" t="str">
            <v>SL CHẤM NV</v>
          </cell>
          <cell r="AD4" t="str">
            <v>KL CHẤM TL (tiết)</v>
          </cell>
          <cell r="AE4" t="str">
            <v>SL CHẤM TL 1</v>
          </cell>
          <cell r="AF4" t="str">
            <v>SL CHẤM TL 2</v>
          </cell>
          <cell r="AG4" t="str">
            <v>SL CHẤM NV</v>
          </cell>
          <cell r="AH4" t="str">
            <v>KL CHẤM TL (tiết)</v>
          </cell>
          <cell r="AI4" t="str">
            <v>SL BÀI LT CHẤM 1</v>
          </cell>
          <cell r="AJ4" t="str">
            <v>SL BÀI LT CHẤM 2</v>
          </cell>
          <cell r="AK4" t="str">
            <v>KL CHẤM LT (tiết)</v>
          </cell>
          <cell r="AL4" t="str">
            <v>SL BÀI VĐ CHẤM 1</v>
          </cell>
          <cell r="AM4" t="str">
            <v>SL BÀI VĐ CHẤM 2</v>
          </cell>
          <cell r="AN4" t="str">
            <v>KL CHẤM VĐ (tiết)</v>
          </cell>
          <cell r="AO4" t="str">
            <v>SL BÀI TL CHẤM 1</v>
          </cell>
          <cell r="AP4" t="str">
            <v>SL BÀI TL CHẤM 2</v>
          </cell>
          <cell r="AQ4" t="str">
            <v>KL CHẤM TL (tiết)</v>
          </cell>
        </row>
        <row r="5">
          <cell r="B5" t="str">
            <v>01001001</v>
          </cell>
          <cell r="C5" t="str">
            <v>Ban Giám hiệu</v>
          </cell>
          <cell r="D5" t="str">
            <v>Đinh Hồng Minh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B6" t="str">
            <v>01002001</v>
          </cell>
          <cell r="C6" t="str">
            <v>Ban Giám hiệu</v>
          </cell>
          <cell r="D6" t="str">
            <v>Đinh Văn Đệ</v>
          </cell>
          <cell r="E6">
            <v>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2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69</v>
          </cell>
          <cell r="T6">
            <v>0</v>
          </cell>
          <cell r="U6">
            <v>69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2</v>
          </cell>
        </row>
        <row r="7">
          <cell r="B7" t="str">
            <v>01001006</v>
          </cell>
          <cell r="C7" t="str">
            <v>Ban Giám hiệu</v>
          </cell>
          <cell r="D7" t="str">
            <v>Nguyễn Văn Dũng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B8" t="str">
            <v>01001003</v>
          </cell>
          <cell r="C8" t="str">
            <v>Ban Giám hiệu</v>
          </cell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B9" t="str">
            <v>01012023</v>
          </cell>
          <cell r="C9" t="str">
            <v>Khoa CN Cơ khí</v>
          </cell>
          <cell r="D9" t="str">
            <v>Bùi Anh Tuấn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</v>
          </cell>
          <cell r="N9">
            <v>4.8</v>
          </cell>
          <cell r="O9">
            <v>7.3499999999999988</v>
          </cell>
          <cell r="P9">
            <v>0</v>
          </cell>
          <cell r="Q9">
            <v>0</v>
          </cell>
          <cell r="R9">
            <v>12.149999999999999</v>
          </cell>
          <cell r="S9">
            <v>150</v>
          </cell>
          <cell r="T9">
            <v>320</v>
          </cell>
          <cell r="U9">
            <v>247</v>
          </cell>
          <cell r="V9">
            <v>22.3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49</v>
          </cell>
          <cell r="AC9">
            <v>0</v>
          </cell>
          <cell r="AD9">
            <v>4.9000000000000004</v>
          </cell>
          <cell r="AE9">
            <v>50</v>
          </cell>
          <cell r="AF9">
            <v>64</v>
          </cell>
          <cell r="AG9">
            <v>50</v>
          </cell>
          <cell r="AH9">
            <v>12.8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0.5</v>
          </cell>
          <cell r="AT9">
            <v>54.7</v>
          </cell>
        </row>
        <row r="10">
          <cell r="B10" t="str">
            <v>01012003</v>
          </cell>
          <cell r="C10" t="str">
            <v>Khoa CN Cơ khí</v>
          </cell>
          <cell r="D10" t="str">
            <v>Chung Trần Thế Vinh</v>
          </cell>
          <cell r="E10">
            <v>2</v>
          </cell>
          <cell r="F10">
            <v>0</v>
          </cell>
          <cell r="G10">
            <v>0</v>
          </cell>
          <cell r="H10">
            <v>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3.5</v>
          </cell>
          <cell r="N10">
            <v>1.35</v>
          </cell>
          <cell r="O10">
            <v>0.75</v>
          </cell>
          <cell r="P10">
            <v>0</v>
          </cell>
          <cell r="Q10">
            <v>0</v>
          </cell>
          <cell r="R10">
            <v>2.1</v>
          </cell>
          <cell r="S10">
            <v>46</v>
          </cell>
          <cell r="T10">
            <v>69</v>
          </cell>
          <cell r="U10">
            <v>115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49</v>
          </cell>
          <cell r="AB10">
            <v>90</v>
          </cell>
          <cell r="AC10">
            <v>49</v>
          </cell>
          <cell r="AD10">
            <v>9</v>
          </cell>
          <cell r="AE10">
            <v>64</v>
          </cell>
          <cell r="AF10">
            <v>34</v>
          </cell>
          <cell r="AG10">
            <v>48</v>
          </cell>
          <cell r="AH10">
            <v>10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24.6</v>
          </cell>
        </row>
        <row r="11">
          <cell r="B11" t="str">
            <v>01012005</v>
          </cell>
          <cell r="C11" t="str">
            <v>Khoa CN Cơ khí</v>
          </cell>
          <cell r="D11" t="str">
            <v>Đỗ Thị Phương Khanh</v>
          </cell>
          <cell r="E11">
            <v>2</v>
          </cell>
          <cell r="F11">
            <v>0</v>
          </cell>
          <cell r="G11">
            <v>0</v>
          </cell>
          <cell r="H11">
            <v>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</v>
          </cell>
          <cell r="N11">
            <v>2.85</v>
          </cell>
          <cell r="O11">
            <v>0.75</v>
          </cell>
          <cell r="P11">
            <v>0</v>
          </cell>
          <cell r="Q11">
            <v>0</v>
          </cell>
          <cell r="R11">
            <v>3.6</v>
          </cell>
          <cell r="S11">
            <v>34</v>
          </cell>
          <cell r="T11">
            <v>88</v>
          </cell>
          <cell r="U11">
            <v>202</v>
          </cell>
          <cell r="V11">
            <v>-8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54</v>
          </cell>
          <cell r="AF11">
            <v>0</v>
          </cell>
          <cell r="AG11">
            <v>106</v>
          </cell>
          <cell r="AH11">
            <v>-10.4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-11.8</v>
          </cell>
        </row>
        <row r="12">
          <cell r="B12" t="str">
            <v>01012014</v>
          </cell>
          <cell r="C12" t="str">
            <v>Khoa CN Cơ khí</v>
          </cell>
          <cell r="D12" t="str">
            <v>Dương Minh Chung</v>
          </cell>
          <cell r="E12">
            <v>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6</v>
          </cell>
          <cell r="N12">
            <v>1.65</v>
          </cell>
          <cell r="O12">
            <v>0.75</v>
          </cell>
          <cell r="P12">
            <v>0</v>
          </cell>
          <cell r="Q12">
            <v>0</v>
          </cell>
          <cell r="R12">
            <v>2.4</v>
          </cell>
          <cell r="S12">
            <v>146</v>
          </cell>
          <cell r="T12">
            <v>152</v>
          </cell>
          <cell r="U12">
            <v>136</v>
          </cell>
          <cell r="V12">
            <v>16.2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0.9</v>
          </cell>
          <cell r="AT12">
            <v>25.5</v>
          </cell>
        </row>
        <row r="13">
          <cell r="B13" t="str">
            <v>01012029</v>
          </cell>
          <cell r="C13" t="str">
            <v>Khoa CN Cơ khí</v>
          </cell>
          <cell r="D13" t="str">
            <v>Dương Ngọc Hưng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B14" t="str">
            <v>01012028</v>
          </cell>
          <cell r="C14" t="str">
            <v>Khoa CN Cơ khí</v>
          </cell>
          <cell r="D14" t="str">
            <v>Dương Thị Hồng</v>
          </cell>
          <cell r="E14">
            <v>6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6</v>
          </cell>
          <cell r="N14">
            <v>1.7999999999999998</v>
          </cell>
          <cell r="O14">
            <v>1.2</v>
          </cell>
          <cell r="P14">
            <v>0</v>
          </cell>
          <cell r="Q14">
            <v>0</v>
          </cell>
          <cell r="R14">
            <v>3</v>
          </cell>
          <cell r="S14">
            <v>429</v>
          </cell>
          <cell r="T14">
            <v>376</v>
          </cell>
          <cell r="U14">
            <v>395</v>
          </cell>
          <cell r="V14">
            <v>41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50.5</v>
          </cell>
        </row>
        <row r="15">
          <cell r="B15" t="str">
            <v>01006001</v>
          </cell>
          <cell r="C15" t="str">
            <v>Khoa CN Cơ khí</v>
          </cell>
          <cell r="D15" t="str">
            <v>Hà Phước Tuấn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3.3000000000000003</v>
          </cell>
          <cell r="P15">
            <v>0</v>
          </cell>
          <cell r="Q15">
            <v>0</v>
          </cell>
          <cell r="R15">
            <v>3.3000000000000003</v>
          </cell>
          <cell r="S15">
            <v>355</v>
          </cell>
          <cell r="T15">
            <v>253</v>
          </cell>
          <cell r="U15">
            <v>314</v>
          </cell>
          <cell r="V15">
            <v>29.400000000000002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0.9</v>
          </cell>
          <cell r="AT15">
            <v>33.6</v>
          </cell>
        </row>
        <row r="16">
          <cell r="B16" t="str">
            <v>01012030</v>
          </cell>
          <cell r="C16" t="str">
            <v>Khoa CN Cơ khí</v>
          </cell>
          <cell r="D16" t="str">
            <v>Hồ Nhật Linh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18</v>
          </cell>
          <cell r="V16">
            <v>-1.8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-1.8</v>
          </cell>
        </row>
        <row r="17">
          <cell r="B17" t="str">
            <v>01012033</v>
          </cell>
          <cell r="C17" t="str">
            <v>Khoa CN Cơ khí</v>
          </cell>
          <cell r="D17" t="str">
            <v>Lê Thanh Thuận (TG)</v>
          </cell>
          <cell r="E17">
            <v>2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2</v>
          </cell>
          <cell r="N17">
            <v>0.6</v>
          </cell>
          <cell r="O17">
            <v>0</v>
          </cell>
          <cell r="P17">
            <v>0</v>
          </cell>
          <cell r="Q17">
            <v>0</v>
          </cell>
          <cell r="R17">
            <v>0.6</v>
          </cell>
          <cell r="S17">
            <v>0</v>
          </cell>
          <cell r="T17">
            <v>0</v>
          </cell>
          <cell r="U17">
            <v>246</v>
          </cell>
          <cell r="V17">
            <v>-24.6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-22</v>
          </cell>
        </row>
        <row r="18">
          <cell r="B18" t="str">
            <v>01012016</v>
          </cell>
          <cell r="C18" t="str">
            <v>Khoa CN Cơ khí</v>
          </cell>
          <cell r="D18" t="str">
            <v>Lư Thị Yến Vũ</v>
          </cell>
          <cell r="E18">
            <v>12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12</v>
          </cell>
          <cell r="N18">
            <v>3</v>
          </cell>
          <cell r="O18">
            <v>1.05</v>
          </cell>
          <cell r="P18">
            <v>0</v>
          </cell>
          <cell r="Q18">
            <v>0</v>
          </cell>
          <cell r="R18">
            <v>4.05</v>
          </cell>
          <cell r="S18">
            <v>173</v>
          </cell>
          <cell r="T18">
            <v>0</v>
          </cell>
          <cell r="U18">
            <v>124</v>
          </cell>
          <cell r="V18">
            <v>4.9000000000000004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21</v>
          </cell>
        </row>
        <row r="19">
          <cell r="B19" t="str">
            <v>01012024</v>
          </cell>
          <cell r="C19" t="str">
            <v>Khoa CN Cơ khí</v>
          </cell>
          <cell r="D19" t="str">
            <v>Nguyễn Chí Ngãi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B20" t="str">
            <v>01012022</v>
          </cell>
          <cell r="C20" t="str">
            <v>Khoa CN Cơ khí</v>
          </cell>
          <cell r="D20" t="str">
            <v>Nguyễn Duy Hải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3.6</v>
          </cell>
          <cell r="O20">
            <v>1.35</v>
          </cell>
          <cell r="P20">
            <v>0</v>
          </cell>
          <cell r="Q20">
            <v>0</v>
          </cell>
          <cell r="R20">
            <v>4.95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0.5</v>
          </cell>
          <cell r="AT20">
            <v>5.5</v>
          </cell>
        </row>
        <row r="21">
          <cell r="B21" t="str">
            <v>01009004</v>
          </cell>
          <cell r="C21" t="str">
            <v>Khoa CN Cơ khí</v>
          </cell>
          <cell r="D21" t="str">
            <v>Nguyễn Hoài Nam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B22" t="str">
            <v>01012002</v>
          </cell>
          <cell r="C22" t="str">
            <v>Khoa CN Cơ khí</v>
          </cell>
          <cell r="D22" t="str">
            <v>Nguyễn Tam Cương</v>
          </cell>
          <cell r="E22">
            <v>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2</v>
          </cell>
          <cell r="N22">
            <v>1.5</v>
          </cell>
          <cell r="O22">
            <v>2.4</v>
          </cell>
          <cell r="P22">
            <v>0</v>
          </cell>
          <cell r="Q22">
            <v>0</v>
          </cell>
          <cell r="R22">
            <v>3.9</v>
          </cell>
          <cell r="S22">
            <v>70</v>
          </cell>
          <cell r="T22">
            <v>121</v>
          </cell>
          <cell r="U22">
            <v>79</v>
          </cell>
          <cell r="V22">
            <v>11.200000000000001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66</v>
          </cell>
          <cell r="AB22">
            <v>0</v>
          </cell>
          <cell r="AC22">
            <v>66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0.5</v>
          </cell>
          <cell r="AT22">
            <v>17.600000000000001</v>
          </cell>
        </row>
        <row r="23">
          <cell r="B23" t="str">
            <v>01012018</v>
          </cell>
          <cell r="C23" t="str">
            <v>Khoa CN Cơ khí</v>
          </cell>
          <cell r="D23" t="str">
            <v>Nguyễn Thành Long</v>
          </cell>
          <cell r="E23">
            <v>2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2</v>
          </cell>
          <cell r="N23">
            <v>1.95</v>
          </cell>
          <cell r="O23">
            <v>3.45</v>
          </cell>
          <cell r="P23">
            <v>0</v>
          </cell>
          <cell r="Q23">
            <v>0</v>
          </cell>
          <cell r="R23">
            <v>5.4</v>
          </cell>
          <cell r="S23">
            <v>191</v>
          </cell>
          <cell r="T23">
            <v>180</v>
          </cell>
          <cell r="U23">
            <v>98</v>
          </cell>
          <cell r="V23">
            <v>27.3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34.700000000000003</v>
          </cell>
        </row>
        <row r="24">
          <cell r="B24" t="str">
            <v>01012011</v>
          </cell>
          <cell r="C24" t="str">
            <v>Khoa CN Cơ khí</v>
          </cell>
          <cell r="D24" t="str">
            <v>Nguyễn Thanh Vĩnh Phúc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1.7999999999999998</v>
          </cell>
          <cell r="O24">
            <v>0.6</v>
          </cell>
          <cell r="P24">
            <v>0</v>
          </cell>
          <cell r="Q24">
            <v>0</v>
          </cell>
          <cell r="R24">
            <v>2.4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0.9</v>
          </cell>
          <cell r="AT24">
            <v>3.3</v>
          </cell>
        </row>
        <row r="25">
          <cell r="B25" t="str">
            <v>01012015</v>
          </cell>
          <cell r="C25" t="str">
            <v>Khoa CN Cơ khí</v>
          </cell>
          <cell r="D25" t="str">
            <v>Nguyễn Thanh Vũ</v>
          </cell>
          <cell r="E25">
            <v>4</v>
          </cell>
          <cell r="F25">
            <v>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14.5</v>
          </cell>
          <cell r="N25">
            <v>3.45</v>
          </cell>
          <cell r="O25">
            <v>2.25</v>
          </cell>
          <cell r="P25">
            <v>0</v>
          </cell>
          <cell r="Q25">
            <v>0</v>
          </cell>
          <cell r="R25">
            <v>5.7</v>
          </cell>
          <cell r="S25">
            <v>396</v>
          </cell>
          <cell r="T25">
            <v>450</v>
          </cell>
          <cell r="U25">
            <v>323</v>
          </cell>
          <cell r="V25">
            <v>52.300000000000004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0.8</v>
          </cell>
          <cell r="AT25">
            <v>73.3</v>
          </cell>
        </row>
        <row r="26">
          <cell r="B26" t="str">
            <v>01012019</v>
          </cell>
          <cell r="C26" t="str">
            <v>Khoa CN Cơ khí</v>
          </cell>
          <cell r="D26" t="str">
            <v>Nguyễn Tiến Dũng</v>
          </cell>
          <cell r="E26">
            <v>2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</v>
          </cell>
          <cell r="N26">
            <v>5.7</v>
          </cell>
          <cell r="O26">
            <v>5.25</v>
          </cell>
          <cell r="P26">
            <v>0</v>
          </cell>
          <cell r="Q26">
            <v>0</v>
          </cell>
          <cell r="R26">
            <v>10.95</v>
          </cell>
          <cell r="S26">
            <v>190</v>
          </cell>
          <cell r="T26">
            <v>390</v>
          </cell>
          <cell r="U26">
            <v>232</v>
          </cell>
          <cell r="V26">
            <v>34.800000000000004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0.3</v>
          </cell>
          <cell r="AT26">
            <v>48.1</v>
          </cell>
        </row>
        <row r="27">
          <cell r="B27" t="str">
            <v>01012001</v>
          </cell>
          <cell r="C27" t="str">
            <v>Khoa CN Cơ khí</v>
          </cell>
          <cell r="D27" t="str">
            <v>Nguyễn Tiến Nhân</v>
          </cell>
          <cell r="E27">
            <v>2</v>
          </cell>
          <cell r="F27">
            <v>0</v>
          </cell>
          <cell r="G27">
            <v>0</v>
          </cell>
          <cell r="H27">
            <v>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4</v>
          </cell>
          <cell r="N27">
            <v>3.75</v>
          </cell>
          <cell r="O27">
            <v>4.95</v>
          </cell>
          <cell r="P27">
            <v>0</v>
          </cell>
          <cell r="Q27">
            <v>0</v>
          </cell>
          <cell r="R27">
            <v>8.6999999999999993</v>
          </cell>
          <cell r="S27">
            <v>211</v>
          </cell>
          <cell r="T27">
            <v>77</v>
          </cell>
          <cell r="U27">
            <v>135</v>
          </cell>
          <cell r="V27">
            <v>15.3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116</v>
          </cell>
          <cell r="AB27">
            <v>67</v>
          </cell>
          <cell r="AC27">
            <v>116</v>
          </cell>
          <cell r="AD27">
            <v>6.7</v>
          </cell>
          <cell r="AE27">
            <v>128</v>
          </cell>
          <cell r="AF27">
            <v>44</v>
          </cell>
          <cell r="AG27">
            <v>136</v>
          </cell>
          <cell r="AH27">
            <v>7.2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0.8</v>
          </cell>
          <cell r="AT27">
            <v>42.7</v>
          </cell>
        </row>
        <row r="28">
          <cell r="B28" t="str">
            <v>01012036</v>
          </cell>
          <cell r="C28" t="str">
            <v>Khoa CN Cơ khí</v>
          </cell>
          <cell r="D28" t="str">
            <v>Nguyễn Trường Giang (TG)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B29" t="str">
            <v>01012034</v>
          </cell>
          <cell r="C29" t="str">
            <v>Khoa CN Cơ khí</v>
          </cell>
          <cell r="D29" t="str">
            <v>Nguyễn Văn Bộ (TG)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87</v>
          </cell>
          <cell r="T29">
            <v>0</v>
          </cell>
          <cell r="U29">
            <v>160</v>
          </cell>
          <cell r="V29">
            <v>-7.3000000000000007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-7.3</v>
          </cell>
        </row>
        <row r="30">
          <cell r="B30" t="str">
            <v>01012012</v>
          </cell>
          <cell r="C30" t="str">
            <v>Khoa CN Cơ khí</v>
          </cell>
          <cell r="D30" t="str">
            <v>Phan Thị Xuân Trang</v>
          </cell>
          <cell r="E30">
            <v>6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6</v>
          </cell>
          <cell r="N30">
            <v>4.2</v>
          </cell>
          <cell r="O30">
            <v>1.05</v>
          </cell>
          <cell r="P30">
            <v>0</v>
          </cell>
          <cell r="Q30">
            <v>0</v>
          </cell>
          <cell r="R30">
            <v>5.25</v>
          </cell>
          <cell r="S30">
            <v>470</v>
          </cell>
          <cell r="T30">
            <v>533</v>
          </cell>
          <cell r="U30">
            <v>336</v>
          </cell>
          <cell r="V30">
            <v>66.7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78</v>
          </cell>
        </row>
        <row r="31">
          <cell r="B31" t="str">
            <v>01012004</v>
          </cell>
          <cell r="C31" t="str">
            <v>Khoa CN Cơ khí</v>
          </cell>
          <cell r="D31" t="str">
            <v>Phan Văn Thành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2.25</v>
          </cell>
          <cell r="O31">
            <v>0.6</v>
          </cell>
          <cell r="P31">
            <v>0</v>
          </cell>
          <cell r="Q31">
            <v>0</v>
          </cell>
          <cell r="R31">
            <v>2.85</v>
          </cell>
          <cell r="S31">
            <v>0</v>
          </cell>
          <cell r="T31">
            <v>112</v>
          </cell>
          <cell r="U31">
            <v>0</v>
          </cell>
          <cell r="V31">
            <v>11.200000000000001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0.5</v>
          </cell>
          <cell r="AT31">
            <v>14.6</v>
          </cell>
        </row>
        <row r="32">
          <cell r="B32" t="str">
            <v>01012035</v>
          </cell>
          <cell r="C32" t="str">
            <v>Khoa CN Cơ khí</v>
          </cell>
          <cell r="D32" t="str">
            <v>Thái Hồng Kỳ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B33" t="str">
            <v>01012008</v>
          </cell>
          <cell r="C33" t="str">
            <v>Khoa CN Cơ khí</v>
          </cell>
          <cell r="D33" t="str">
            <v>Trần Đình Khải</v>
          </cell>
          <cell r="E33">
            <v>2</v>
          </cell>
          <cell r="F33">
            <v>4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8</v>
          </cell>
          <cell r="N33">
            <v>0</v>
          </cell>
          <cell r="O33">
            <v>2.25</v>
          </cell>
          <cell r="P33">
            <v>0</v>
          </cell>
          <cell r="Q33">
            <v>0</v>
          </cell>
          <cell r="R33">
            <v>2.25</v>
          </cell>
          <cell r="S33">
            <v>202</v>
          </cell>
          <cell r="T33">
            <v>547</v>
          </cell>
          <cell r="U33">
            <v>146</v>
          </cell>
          <cell r="V33">
            <v>60.300000000000004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19</v>
          </cell>
          <cell r="AC33">
            <v>0</v>
          </cell>
          <cell r="AD33">
            <v>1.9000000000000001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0.5</v>
          </cell>
          <cell r="AT33">
            <v>73</v>
          </cell>
        </row>
        <row r="34">
          <cell r="B34" t="str">
            <v>01012020</v>
          </cell>
          <cell r="C34" t="str">
            <v>Khoa CN Cơ khí</v>
          </cell>
          <cell r="D34" t="str">
            <v>Trần Minh Thông</v>
          </cell>
          <cell r="E34">
            <v>4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4</v>
          </cell>
          <cell r="N34">
            <v>3.45</v>
          </cell>
          <cell r="O34">
            <v>6.1499999999999995</v>
          </cell>
          <cell r="P34">
            <v>0</v>
          </cell>
          <cell r="Q34">
            <v>0</v>
          </cell>
          <cell r="R34">
            <v>9.6</v>
          </cell>
          <cell r="S34">
            <v>171</v>
          </cell>
          <cell r="T34">
            <v>432</v>
          </cell>
          <cell r="U34">
            <v>284</v>
          </cell>
          <cell r="V34">
            <v>31.900000000000002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118</v>
          </cell>
          <cell r="AB34">
            <v>181</v>
          </cell>
          <cell r="AC34">
            <v>128</v>
          </cell>
          <cell r="AD34">
            <v>17.100000000000001</v>
          </cell>
          <cell r="AE34">
            <v>0</v>
          </cell>
          <cell r="AF34">
            <v>70</v>
          </cell>
          <cell r="AG34">
            <v>0</v>
          </cell>
          <cell r="AH34">
            <v>14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76.599999999999994</v>
          </cell>
        </row>
        <row r="35">
          <cell r="B35" t="str">
            <v>01012021</v>
          </cell>
          <cell r="C35" t="str">
            <v>Khoa CN Cơ khí</v>
          </cell>
          <cell r="D35" t="str">
            <v>Trần Thị Hương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3.7500000000000004</v>
          </cell>
          <cell r="O35">
            <v>2.5500000000000003</v>
          </cell>
          <cell r="P35">
            <v>0</v>
          </cell>
          <cell r="Q35">
            <v>0</v>
          </cell>
          <cell r="R35">
            <v>6.3000000000000007</v>
          </cell>
          <cell r="S35">
            <v>223</v>
          </cell>
          <cell r="T35">
            <v>37</v>
          </cell>
          <cell r="U35">
            <v>187</v>
          </cell>
          <cell r="V35">
            <v>7.3000000000000007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0.9</v>
          </cell>
          <cell r="AT35">
            <v>14.5</v>
          </cell>
        </row>
        <row r="36">
          <cell r="B36" t="str">
            <v>01012006</v>
          </cell>
          <cell r="C36" t="str">
            <v>Khoa CN Cơ khí</v>
          </cell>
          <cell r="D36" t="str">
            <v>Trương Thị Phương Hồng</v>
          </cell>
          <cell r="E36">
            <v>10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10</v>
          </cell>
          <cell r="N36">
            <v>5.25</v>
          </cell>
          <cell r="O36">
            <v>4.2</v>
          </cell>
          <cell r="P36">
            <v>0</v>
          </cell>
          <cell r="Q36">
            <v>0</v>
          </cell>
          <cell r="R36">
            <v>9.4499999999999993</v>
          </cell>
          <cell r="S36">
            <v>81</v>
          </cell>
          <cell r="T36">
            <v>176</v>
          </cell>
          <cell r="U36">
            <v>39</v>
          </cell>
          <cell r="V36">
            <v>21.8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67</v>
          </cell>
          <cell r="AB36">
            <v>116</v>
          </cell>
          <cell r="AC36">
            <v>67</v>
          </cell>
          <cell r="AD36">
            <v>11.600000000000001</v>
          </cell>
          <cell r="AE36">
            <v>44</v>
          </cell>
          <cell r="AF36">
            <v>128</v>
          </cell>
          <cell r="AG36">
            <v>0</v>
          </cell>
          <cell r="AH36">
            <v>34.4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87.3</v>
          </cell>
        </row>
        <row r="37">
          <cell r="B37" t="str">
            <v>01017002</v>
          </cell>
          <cell r="C37" t="str">
            <v>Khoa CN Cơ khí</v>
          </cell>
          <cell r="D37" t="str">
            <v>Võ Minh Quang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1.65</v>
          </cell>
          <cell r="O37">
            <v>4.8</v>
          </cell>
          <cell r="P37">
            <v>0</v>
          </cell>
          <cell r="Q37">
            <v>0</v>
          </cell>
          <cell r="R37">
            <v>6.4499999999999993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6.5</v>
          </cell>
        </row>
        <row r="38">
          <cell r="B38" t="str">
            <v>01012009</v>
          </cell>
          <cell r="C38" t="str">
            <v>Khoa CN Cơ khí</v>
          </cell>
          <cell r="D38" t="str">
            <v>Võ Thúy Phương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B39" t="str">
            <v>01012031</v>
          </cell>
          <cell r="C39" t="str">
            <v>Khoa CN Cơ khí</v>
          </cell>
          <cell r="D39" t="str">
            <v>Võ Văn Cương (TG)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B40" t="str">
            <v>01012013</v>
          </cell>
          <cell r="C40" t="str">
            <v>Khoa CN Cơ khí</v>
          </cell>
          <cell r="D40" t="str">
            <v>Vũ Đức Pháp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0.6</v>
          </cell>
          <cell r="P40">
            <v>0</v>
          </cell>
          <cell r="Q40">
            <v>0</v>
          </cell>
          <cell r="R40">
            <v>0.6</v>
          </cell>
          <cell r="S40">
            <v>152</v>
          </cell>
          <cell r="T40">
            <v>50</v>
          </cell>
          <cell r="U40">
            <v>226</v>
          </cell>
          <cell r="V40">
            <v>-2.4000000000000004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0.5</v>
          </cell>
          <cell r="AT40">
            <v>-1.3</v>
          </cell>
        </row>
        <row r="41">
          <cell r="B41" t="str">
            <v>01012007</v>
          </cell>
          <cell r="C41" t="str">
            <v>Khoa CN Cơ khí</v>
          </cell>
          <cell r="D41" t="str">
            <v>Vũ Quang Khải</v>
          </cell>
          <cell r="E41">
            <v>17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17</v>
          </cell>
          <cell r="N41">
            <v>6.4499999999999993</v>
          </cell>
          <cell r="O41">
            <v>3.45</v>
          </cell>
          <cell r="P41">
            <v>0</v>
          </cell>
          <cell r="Q41">
            <v>0</v>
          </cell>
          <cell r="R41">
            <v>9.8999999999999986</v>
          </cell>
          <cell r="S41">
            <v>184</v>
          </cell>
          <cell r="T41">
            <v>142</v>
          </cell>
          <cell r="U41">
            <v>113</v>
          </cell>
          <cell r="V41">
            <v>21.3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1.8</v>
          </cell>
          <cell r="AT41">
            <v>50</v>
          </cell>
        </row>
        <row r="42">
          <cell r="B42" t="str">
            <v>01012039</v>
          </cell>
          <cell r="C42" t="str">
            <v>Khoa CN Cơ khí</v>
          </cell>
          <cell r="D42" t="str">
            <v>Dương Tiến Đoàn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74</v>
          </cell>
          <cell r="T42">
            <v>48</v>
          </cell>
          <cell r="U42">
            <v>70</v>
          </cell>
          <cell r="V42">
            <v>5.2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5.2</v>
          </cell>
        </row>
        <row r="43">
          <cell r="B43" t="str">
            <v>01012042</v>
          </cell>
          <cell r="C43" t="str">
            <v>Khoa CN Cơ khí</v>
          </cell>
          <cell r="D43" t="str">
            <v>Lê Hải Tuấn (TG)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</row>
        <row r="44">
          <cell r="B44" t="str">
            <v>01012025</v>
          </cell>
          <cell r="C44" t="str">
            <v>Khoa CN Cơ khí</v>
          </cell>
          <cell r="D44" t="str">
            <v>Lê Hoàng Anh Quân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</row>
        <row r="45">
          <cell r="B45" t="str">
            <v>01012038</v>
          </cell>
          <cell r="C45" t="str">
            <v>Khoa CN Cơ khí</v>
          </cell>
          <cell r="D45" t="str">
            <v>Lê Văn Nhân (TG)</v>
          </cell>
          <cell r="E45">
            <v>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48</v>
          </cell>
          <cell r="T45">
            <v>74</v>
          </cell>
          <cell r="U45">
            <v>35</v>
          </cell>
          <cell r="V45">
            <v>8.7000000000000011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10.7</v>
          </cell>
        </row>
        <row r="46">
          <cell r="B46" t="str">
            <v>01012017</v>
          </cell>
          <cell r="C46" t="str">
            <v>Khoa CN Cơ khí</v>
          </cell>
          <cell r="D46" t="str">
            <v>Nguyễn Ngọc Quỳnh(CK)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4.2</v>
          </cell>
          <cell r="O46">
            <v>3.9000000000000004</v>
          </cell>
          <cell r="P46">
            <v>0</v>
          </cell>
          <cell r="Q46">
            <v>0</v>
          </cell>
          <cell r="R46">
            <v>8.1000000000000014</v>
          </cell>
          <cell r="S46">
            <v>207</v>
          </cell>
          <cell r="T46">
            <v>40</v>
          </cell>
          <cell r="U46">
            <v>80</v>
          </cell>
          <cell r="V46">
            <v>16.7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181</v>
          </cell>
          <cell r="AB46">
            <v>118</v>
          </cell>
          <cell r="AC46">
            <v>171</v>
          </cell>
          <cell r="AD46">
            <v>12.8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37.6</v>
          </cell>
        </row>
        <row r="47">
          <cell r="B47" t="str">
            <v>01012032</v>
          </cell>
          <cell r="C47" t="str">
            <v>Khoa CN Cơ khí</v>
          </cell>
          <cell r="D47" t="str">
            <v>Nguyễn Thanh Giang</v>
          </cell>
          <cell r="E47">
            <v>6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6</v>
          </cell>
          <cell r="N47">
            <v>3.4500000000000006</v>
          </cell>
          <cell r="O47">
            <v>5.55</v>
          </cell>
          <cell r="P47">
            <v>0</v>
          </cell>
          <cell r="Q47">
            <v>0</v>
          </cell>
          <cell r="R47">
            <v>9</v>
          </cell>
          <cell r="S47">
            <v>117</v>
          </cell>
          <cell r="T47">
            <v>53</v>
          </cell>
          <cell r="U47">
            <v>83</v>
          </cell>
          <cell r="V47">
            <v>8.7000000000000011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1.4</v>
          </cell>
          <cell r="AT47">
            <v>25.1</v>
          </cell>
        </row>
        <row r="48">
          <cell r="B48" t="str">
            <v>01012041</v>
          </cell>
          <cell r="C48" t="str">
            <v>Khoa CN Cơ khí</v>
          </cell>
          <cell r="D48" t="str">
            <v>Nguyễn Thanh Phong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209</v>
          </cell>
          <cell r="T48">
            <v>0</v>
          </cell>
          <cell r="U48">
            <v>192</v>
          </cell>
          <cell r="V48">
            <v>1.7000000000000002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1.7</v>
          </cell>
        </row>
        <row r="49">
          <cell r="B49" t="str">
            <v>01012040</v>
          </cell>
          <cell r="C49" t="str">
            <v>Khoa CN Cơ khí</v>
          </cell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B50" t="str">
            <v>01014028</v>
          </cell>
          <cell r="C50" t="str">
            <v>Khoa CN Điện - Điện tử</v>
          </cell>
          <cell r="D50" t="str">
            <v>Bốc Minh Trí</v>
          </cell>
          <cell r="E50">
            <v>12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12</v>
          </cell>
          <cell r="N50">
            <v>2.4</v>
          </cell>
          <cell r="O50">
            <v>4.2</v>
          </cell>
          <cell r="P50">
            <v>0</v>
          </cell>
          <cell r="Q50">
            <v>0</v>
          </cell>
          <cell r="R50">
            <v>6.6</v>
          </cell>
          <cell r="S50">
            <v>288</v>
          </cell>
          <cell r="T50">
            <v>288</v>
          </cell>
          <cell r="U50">
            <v>297</v>
          </cell>
          <cell r="V50">
            <v>27.900000000000002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46.5</v>
          </cell>
        </row>
        <row r="51">
          <cell r="B51" t="str">
            <v>01014037</v>
          </cell>
          <cell r="C51" t="str">
            <v>Khoa CN Điện - Điện tử</v>
          </cell>
          <cell r="D51" t="str">
            <v>Châu Văn Bảo</v>
          </cell>
          <cell r="E51">
            <v>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2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187</v>
          </cell>
          <cell r="T51">
            <v>207</v>
          </cell>
          <cell r="U51">
            <v>218</v>
          </cell>
          <cell r="V51">
            <v>17.600000000000001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19.600000000000001</v>
          </cell>
        </row>
        <row r="52">
          <cell r="B52" t="str">
            <v>01014024</v>
          </cell>
          <cell r="C52" t="str">
            <v>Khoa CN Điện - Điện tử</v>
          </cell>
          <cell r="D52" t="str">
            <v>Đặng Đức Minh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4.2</v>
          </cell>
          <cell r="O52">
            <v>3</v>
          </cell>
          <cell r="P52">
            <v>0</v>
          </cell>
          <cell r="Q52">
            <v>0</v>
          </cell>
          <cell r="R52">
            <v>7.2</v>
          </cell>
          <cell r="S52">
            <v>69</v>
          </cell>
          <cell r="T52">
            <v>0</v>
          </cell>
          <cell r="U52">
            <v>69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7.2</v>
          </cell>
        </row>
        <row r="53">
          <cell r="B53" t="str">
            <v>01014032</v>
          </cell>
          <cell r="C53" t="str">
            <v>Khoa CN Điện - Điện tử</v>
          </cell>
          <cell r="D53" t="str">
            <v>Đỗ Huỳnh Thanh Phong</v>
          </cell>
          <cell r="E53">
            <v>2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2</v>
          </cell>
          <cell r="N53">
            <v>3.6</v>
          </cell>
          <cell r="O53">
            <v>1.7999999999999998</v>
          </cell>
          <cell r="P53">
            <v>0</v>
          </cell>
          <cell r="Q53">
            <v>0</v>
          </cell>
          <cell r="R53">
            <v>5.4</v>
          </cell>
          <cell r="S53">
            <v>141</v>
          </cell>
          <cell r="T53">
            <v>130</v>
          </cell>
          <cell r="U53">
            <v>49</v>
          </cell>
          <cell r="V53">
            <v>22.200000000000003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0.5</v>
          </cell>
          <cell r="AT53">
            <v>30.1</v>
          </cell>
        </row>
        <row r="54">
          <cell r="B54" t="str">
            <v>01014004</v>
          </cell>
          <cell r="C54" t="str">
            <v>Khoa CN Điện - Điện tử</v>
          </cell>
          <cell r="D54" t="str">
            <v>Huỳnh Ngọc Mai</v>
          </cell>
          <cell r="E54">
            <v>6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6</v>
          </cell>
          <cell r="N54">
            <v>3.6</v>
          </cell>
          <cell r="O54">
            <v>2.85</v>
          </cell>
          <cell r="P54">
            <v>0</v>
          </cell>
          <cell r="Q54">
            <v>0</v>
          </cell>
          <cell r="R54">
            <v>6.45</v>
          </cell>
          <cell r="S54">
            <v>28</v>
          </cell>
          <cell r="T54">
            <v>182</v>
          </cell>
          <cell r="U54">
            <v>28</v>
          </cell>
          <cell r="V54">
            <v>18.2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30.7</v>
          </cell>
        </row>
        <row r="55">
          <cell r="B55" t="str">
            <v>01010069</v>
          </cell>
          <cell r="C55" t="str">
            <v>Khoa CN Điện - Điện tử</v>
          </cell>
          <cell r="D55" t="str">
            <v>Lê Hồng Vân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44</v>
          </cell>
          <cell r="T55">
            <v>0</v>
          </cell>
          <cell r="U55">
            <v>44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B56" t="str">
            <v>01014019</v>
          </cell>
          <cell r="C56" t="str">
            <v>Khoa CN Điện - Điện tử</v>
          </cell>
          <cell r="D56" t="str">
            <v>Lê Thế Huân</v>
          </cell>
          <cell r="E56">
            <v>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8</v>
          </cell>
          <cell r="N56">
            <v>4.5000000000000009</v>
          </cell>
          <cell r="O56">
            <v>1.7999999999999998</v>
          </cell>
          <cell r="P56">
            <v>0</v>
          </cell>
          <cell r="Q56">
            <v>0</v>
          </cell>
          <cell r="R56">
            <v>6.3000000000000007</v>
          </cell>
          <cell r="S56">
            <v>193</v>
          </cell>
          <cell r="T56">
            <v>81</v>
          </cell>
          <cell r="U56">
            <v>274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0.3</v>
          </cell>
          <cell r="AT56">
            <v>14.6</v>
          </cell>
        </row>
        <row r="57">
          <cell r="B57" t="str">
            <v>01014023</v>
          </cell>
          <cell r="C57" t="str">
            <v>Khoa CN Điện - Điện tử</v>
          </cell>
          <cell r="D57" t="str">
            <v>Lê Tiến Đạt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4.2</v>
          </cell>
          <cell r="O57">
            <v>2.85</v>
          </cell>
          <cell r="P57">
            <v>0</v>
          </cell>
          <cell r="Q57">
            <v>0</v>
          </cell>
          <cell r="R57">
            <v>7.0500000000000007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1.2</v>
          </cell>
          <cell r="AT57">
            <v>8.3000000000000007</v>
          </cell>
        </row>
        <row r="58">
          <cell r="B58" t="str">
            <v>01014018</v>
          </cell>
          <cell r="C58" t="str">
            <v>Khoa CN Điện - Điện tử</v>
          </cell>
          <cell r="D58" t="str">
            <v>Mạnh Lê Hoàn</v>
          </cell>
          <cell r="E58">
            <v>6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6</v>
          </cell>
          <cell r="N58">
            <v>2.85</v>
          </cell>
          <cell r="O58">
            <v>3.9000000000000004</v>
          </cell>
          <cell r="P58">
            <v>0</v>
          </cell>
          <cell r="Q58">
            <v>0</v>
          </cell>
          <cell r="R58">
            <v>6.75</v>
          </cell>
          <cell r="S58">
            <v>65</v>
          </cell>
          <cell r="T58">
            <v>0</v>
          </cell>
          <cell r="U58">
            <v>65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0.5</v>
          </cell>
          <cell r="AT58">
            <v>13.3</v>
          </cell>
        </row>
        <row r="59">
          <cell r="B59" t="str">
            <v>01014005</v>
          </cell>
          <cell r="C59" t="str">
            <v>Khoa CN Điện - Điện tử</v>
          </cell>
          <cell r="D59" t="str">
            <v>Ngô Hoàng Anh</v>
          </cell>
          <cell r="E59">
            <v>4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4</v>
          </cell>
          <cell r="N59">
            <v>2.4</v>
          </cell>
          <cell r="O59">
            <v>2.1</v>
          </cell>
          <cell r="P59">
            <v>0</v>
          </cell>
          <cell r="Q59">
            <v>0</v>
          </cell>
          <cell r="R59">
            <v>4.5</v>
          </cell>
          <cell r="S59">
            <v>188</v>
          </cell>
          <cell r="T59">
            <v>153</v>
          </cell>
          <cell r="U59">
            <v>168</v>
          </cell>
          <cell r="V59">
            <v>17.3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0.3</v>
          </cell>
          <cell r="AT59">
            <v>26.1</v>
          </cell>
        </row>
        <row r="60">
          <cell r="B60" t="str">
            <v>01014029</v>
          </cell>
          <cell r="C60" t="str">
            <v>Khoa CN Điện - Điện tử</v>
          </cell>
          <cell r="D60" t="str">
            <v>Ngô Phong Cường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1.2</v>
          </cell>
          <cell r="O60">
            <v>2.25</v>
          </cell>
          <cell r="P60">
            <v>0</v>
          </cell>
          <cell r="Q60">
            <v>0</v>
          </cell>
          <cell r="R60">
            <v>3.45</v>
          </cell>
          <cell r="S60">
            <v>176</v>
          </cell>
          <cell r="T60">
            <v>176</v>
          </cell>
          <cell r="U60">
            <v>109</v>
          </cell>
          <cell r="V60">
            <v>24.3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27.8</v>
          </cell>
        </row>
        <row r="61">
          <cell r="B61" t="str">
            <v>01014006</v>
          </cell>
          <cell r="C61" t="str">
            <v>Khoa CN Điện - Điện tử</v>
          </cell>
          <cell r="D61" t="str">
            <v>Nguyễn Anh Tăng</v>
          </cell>
          <cell r="E61">
            <v>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8</v>
          </cell>
          <cell r="N61">
            <v>2.85</v>
          </cell>
          <cell r="O61">
            <v>2.85</v>
          </cell>
          <cell r="P61">
            <v>0</v>
          </cell>
          <cell r="Q61">
            <v>0</v>
          </cell>
          <cell r="R61">
            <v>5.7</v>
          </cell>
          <cell r="S61">
            <v>106</v>
          </cell>
          <cell r="T61">
            <v>35</v>
          </cell>
          <cell r="U61">
            <v>180</v>
          </cell>
          <cell r="V61">
            <v>-3.9000000000000004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9.8000000000000007</v>
          </cell>
        </row>
        <row r="62">
          <cell r="B62" t="str">
            <v>01014013</v>
          </cell>
          <cell r="C62" t="str">
            <v>Khoa CN Điện - Điện tử</v>
          </cell>
          <cell r="D62" t="str">
            <v>Nguyễn Hồng Đức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4.05</v>
          </cell>
          <cell r="O62">
            <v>1.05</v>
          </cell>
          <cell r="P62">
            <v>0</v>
          </cell>
          <cell r="Q62">
            <v>0</v>
          </cell>
          <cell r="R62">
            <v>5.0999999999999996</v>
          </cell>
          <cell r="S62">
            <v>74</v>
          </cell>
          <cell r="T62">
            <v>74</v>
          </cell>
          <cell r="U62">
            <v>60</v>
          </cell>
          <cell r="V62">
            <v>8.8000000000000007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13.9</v>
          </cell>
        </row>
        <row r="63">
          <cell r="B63" t="str">
            <v>01014033</v>
          </cell>
          <cell r="C63" t="str">
            <v>Khoa CN Điện - Điện tử</v>
          </cell>
          <cell r="D63" t="str">
            <v>Nguyễn Minh Đức Cường</v>
          </cell>
          <cell r="E63">
            <v>6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6</v>
          </cell>
          <cell r="N63">
            <v>3.15</v>
          </cell>
          <cell r="O63">
            <v>1.7999999999999998</v>
          </cell>
          <cell r="P63">
            <v>0</v>
          </cell>
          <cell r="Q63">
            <v>0</v>
          </cell>
          <cell r="R63">
            <v>4.9499999999999993</v>
          </cell>
          <cell r="S63">
            <v>168</v>
          </cell>
          <cell r="T63">
            <v>141</v>
          </cell>
          <cell r="U63">
            <v>186</v>
          </cell>
          <cell r="V63">
            <v>12.3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23.3</v>
          </cell>
        </row>
        <row r="64">
          <cell r="B64" t="str">
            <v>01014003</v>
          </cell>
          <cell r="C64" t="str">
            <v>Khoa CN Điện - Điện tử</v>
          </cell>
          <cell r="D64" t="str">
            <v>Nguyễn Minh Đức(A)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3.6</v>
          </cell>
          <cell r="O64">
            <v>3.6</v>
          </cell>
          <cell r="P64">
            <v>0</v>
          </cell>
          <cell r="Q64">
            <v>0</v>
          </cell>
          <cell r="R64">
            <v>7.2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7.2</v>
          </cell>
        </row>
        <row r="65">
          <cell r="B65" t="str">
            <v>01014017</v>
          </cell>
          <cell r="C65" t="str">
            <v>Khoa CN Điện - Điện tử</v>
          </cell>
          <cell r="D65" t="str">
            <v>Nguyễn Minh Đức(B)</v>
          </cell>
          <cell r="E65">
            <v>6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6</v>
          </cell>
          <cell r="N65">
            <v>0.6</v>
          </cell>
          <cell r="O65">
            <v>1.8</v>
          </cell>
          <cell r="P65">
            <v>0</v>
          </cell>
          <cell r="Q65">
            <v>0</v>
          </cell>
          <cell r="R65">
            <v>2.4</v>
          </cell>
          <cell r="S65">
            <v>220</v>
          </cell>
          <cell r="T65">
            <v>109</v>
          </cell>
          <cell r="U65">
            <v>232</v>
          </cell>
          <cell r="V65">
            <v>9.7000000000000011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18.100000000000001</v>
          </cell>
        </row>
        <row r="66">
          <cell r="B66" t="str">
            <v>01014039</v>
          </cell>
          <cell r="C66" t="str">
            <v>Khoa CN Điện - Điện tử</v>
          </cell>
          <cell r="D66" t="str">
            <v>Nguyễn Thế Kiệt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</row>
        <row r="67">
          <cell r="B67" t="str">
            <v>01014034</v>
          </cell>
          <cell r="C67" t="str">
            <v>Khoa CN Điện - Điện tử</v>
          </cell>
          <cell r="D67" t="str">
            <v>Nguyễn Thị Ngọc Hiền</v>
          </cell>
          <cell r="E67">
            <v>0</v>
          </cell>
          <cell r="F67">
            <v>4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6</v>
          </cell>
          <cell r="N67">
            <v>2.25</v>
          </cell>
          <cell r="O67">
            <v>3.6</v>
          </cell>
          <cell r="P67">
            <v>0</v>
          </cell>
          <cell r="Q67">
            <v>0</v>
          </cell>
          <cell r="R67">
            <v>5.85</v>
          </cell>
          <cell r="S67">
            <v>226</v>
          </cell>
          <cell r="T67">
            <v>219</v>
          </cell>
          <cell r="U67">
            <v>183</v>
          </cell>
          <cell r="V67">
            <v>26.200000000000003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38.1</v>
          </cell>
        </row>
        <row r="68">
          <cell r="B68" t="str">
            <v>01014022</v>
          </cell>
          <cell r="C68" t="str">
            <v>Khoa CN Điện - Điện tử</v>
          </cell>
          <cell r="D68" t="str">
            <v>Nguyễn Thị Tố Nga</v>
          </cell>
          <cell r="E68">
            <v>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4</v>
          </cell>
          <cell r="N68">
            <v>2.85</v>
          </cell>
          <cell r="O68">
            <v>2.4</v>
          </cell>
          <cell r="P68">
            <v>0</v>
          </cell>
          <cell r="Q68">
            <v>0</v>
          </cell>
          <cell r="R68">
            <v>5.25</v>
          </cell>
          <cell r="S68">
            <v>212</v>
          </cell>
          <cell r="T68">
            <v>267</v>
          </cell>
          <cell r="U68">
            <v>210</v>
          </cell>
          <cell r="V68">
            <v>26.900000000000002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36.200000000000003</v>
          </cell>
        </row>
        <row r="69">
          <cell r="B69" t="str">
            <v>01014012</v>
          </cell>
          <cell r="C69" t="str">
            <v>Khoa CN Điện - Điện tử</v>
          </cell>
          <cell r="D69" t="str">
            <v>Nguyễn Thùy Dương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2</v>
          </cell>
          <cell r="N69">
            <v>1.2</v>
          </cell>
          <cell r="O69">
            <v>3.3000000000000003</v>
          </cell>
          <cell r="P69">
            <v>0</v>
          </cell>
          <cell r="Q69">
            <v>0</v>
          </cell>
          <cell r="R69">
            <v>4.5</v>
          </cell>
          <cell r="S69">
            <v>149</v>
          </cell>
          <cell r="T69">
            <v>148</v>
          </cell>
          <cell r="U69">
            <v>168</v>
          </cell>
          <cell r="V69">
            <v>12.9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0.3</v>
          </cell>
          <cell r="AT69">
            <v>19.7</v>
          </cell>
        </row>
        <row r="70">
          <cell r="B70" t="str">
            <v>01014030</v>
          </cell>
          <cell r="C70" t="str">
            <v>Khoa CN Điện - Điện tử</v>
          </cell>
          <cell r="D70" t="str">
            <v>Nguyễn Thùy Linh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33</v>
          </cell>
          <cell r="U70">
            <v>0</v>
          </cell>
          <cell r="V70">
            <v>3.3000000000000003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3.3</v>
          </cell>
        </row>
        <row r="71">
          <cell r="B71" t="str">
            <v>01014025</v>
          </cell>
          <cell r="C71" t="str">
            <v>Khoa CN Điện - Điện tử</v>
          </cell>
          <cell r="D71" t="str">
            <v>Nguyễn Trần Thanh Nhàn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1.7999999999999998</v>
          </cell>
          <cell r="O71">
            <v>1.05</v>
          </cell>
          <cell r="P71">
            <v>0</v>
          </cell>
          <cell r="Q71">
            <v>0</v>
          </cell>
          <cell r="R71">
            <v>2.8499999999999996</v>
          </cell>
          <cell r="S71">
            <v>278</v>
          </cell>
          <cell r="T71">
            <v>150</v>
          </cell>
          <cell r="U71">
            <v>376</v>
          </cell>
          <cell r="V71">
            <v>5.2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8.1</v>
          </cell>
        </row>
        <row r="72">
          <cell r="B72" t="str">
            <v>01014041</v>
          </cell>
          <cell r="C72" t="str">
            <v>Khoa CN Điện - Điện tử</v>
          </cell>
          <cell r="D72" t="str">
            <v>Nguyễn Trung Trực (TG)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B73" t="str">
            <v>01014016</v>
          </cell>
          <cell r="C73" t="str">
            <v>Khoa CN Điện - Điện tử</v>
          </cell>
          <cell r="D73" t="str">
            <v>Nguyễn Văn Yên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2.4</v>
          </cell>
          <cell r="P73">
            <v>0</v>
          </cell>
          <cell r="Q73">
            <v>0</v>
          </cell>
          <cell r="R73">
            <v>2.4</v>
          </cell>
          <cell r="S73">
            <v>75</v>
          </cell>
          <cell r="T73">
            <v>75</v>
          </cell>
          <cell r="U73">
            <v>82</v>
          </cell>
          <cell r="V73">
            <v>6.8000000000000007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9.1999999999999993</v>
          </cell>
        </row>
        <row r="74">
          <cell r="B74" t="str">
            <v>01014040</v>
          </cell>
          <cell r="C74" t="str">
            <v>Khoa CN Điện - Điện tử</v>
          </cell>
          <cell r="D74" t="str">
            <v>Phan Thanh Hoàng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89</v>
          </cell>
          <cell r="T74">
            <v>0</v>
          </cell>
          <cell r="U74">
            <v>84</v>
          </cell>
          <cell r="V74">
            <v>0.5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0.5</v>
          </cell>
        </row>
        <row r="75">
          <cell r="B75" t="str">
            <v>01014007</v>
          </cell>
          <cell r="C75" t="str">
            <v>Khoa CN Điện - Điện tử</v>
          </cell>
          <cell r="D75" t="str">
            <v>Quách Minh Thử</v>
          </cell>
          <cell r="E75">
            <v>8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8</v>
          </cell>
          <cell r="N75">
            <v>0.6</v>
          </cell>
          <cell r="O75">
            <v>1.7999999999999998</v>
          </cell>
          <cell r="P75">
            <v>0</v>
          </cell>
          <cell r="Q75">
            <v>0</v>
          </cell>
          <cell r="R75">
            <v>2.4</v>
          </cell>
          <cell r="S75">
            <v>121</v>
          </cell>
          <cell r="T75">
            <v>436</v>
          </cell>
          <cell r="U75">
            <v>40</v>
          </cell>
          <cell r="V75">
            <v>51.7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0.6</v>
          </cell>
          <cell r="AT75">
            <v>62.7</v>
          </cell>
        </row>
        <row r="76">
          <cell r="B76" t="str">
            <v>01014002</v>
          </cell>
          <cell r="C76" t="str">
            <v>Khoa CN Điện - Điện tử</v>
          </cell>
          <cell r="D76" t="str">
            <v>Tạ Minh Cường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2.4</v>
          </cell>
          <cell r="O76">
            <v>1.2</v>
          </cell>
          <cell r="P76">
            <v>0</v>
          </cell>
          <cell r="Q76">
            <v>0</v>
          </cell>
          <cell r="R76">
            <v>3.5999999999999996</v>
          </cell>
          <cell r="S76">
            <v>72</v>
          </cell>
          <cell r="T76">
            <v>81</v>
          </cell>
          <cell r="U76">
            <v>64</v>
          </cell>
          <cell r="V76">
            <v>8.9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0.5</v>
          </cell>
          <cell r="AT76">
            <v>13</v>
          </cell>
        </row>
        <row r="77">
          <cell r="B77" t="str">
            <v>01014010</v>
          </cell>
          <cell r="C77" t="str">
            <v>Khoa CN Điện - Điện tử</v>
          </cell>
          <cell r="D77" t="str">
            <v>Tăng Cẩm Huê</v>
          </cell>
          <cell r="E77">
            <v>2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2</v>
          </cell>
          <cell r="N77">
            <v>2.85</v>
          </cell>
          <cell r="O77">
            <v>3.1500000000000004</v>
          </cell>
          <cell r="P77">
            <v>0</v>
          </cell>
          <cell r="Q77">
            <v>0</v>
          </cell>
          <cell r="R77">
            <v>6</v>
          </cell>
          <cell r="S77">
            <v>333</v>
          </cell>
          <cell r="T77">
            <v>437</v>
          </cell>
          <cell r="U77">
            <v>368</v>
          </cell>
          <cell r="V77">
            <v>40.200000000000003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0.3</v>
          </cell>
          <cell r="AT77">
            <v>48.5</v>
          </cell>
        </row>
        <row r="78">
          <cell r="B78" t="str">
            <v>01014009</v>
          </cell>
          <cell r="C78" t="str">
            <v>Khoa CN Điện - Điện tử</v>
          </cell>
          <cell r="D78" t="str">
            <v>Trần Công Tiến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1.05</v>
          </cell>
          <cell r="O78">
            <v>2.25</v>
          </cell>
          <cell r="P78">
            <v>0</v>
          </cell>
          <cell r="Q78">
            <v>0</v>
          </cell>
          <cell r="R78">
            <v>3.3</v>
          </cell>
          <cell r="S78">
            <v>72</v>
          </cell>
          <cell r="T78">
            <v>84</v>
          </cell>
          <cell r="U78">
            <v>78</v>
          </cell>
          <cell r="V78">
            <v>7.8000000000000007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0.5</v>
          </cell>
          <cell r="AT78">
            <v>11.6</v>
          </cell>
        </row>
        <row r="79">
          <cell r="B79" t="str">
            <v>01014021</v>
          </cell>
          <cell r="C79" t="str">
            <v>Khoa CN Điện - Điện tử</v>
          </cell>
          <cell r="D79" t="str">
            <v>Trần Hiếu Trinh</v>
          </cell>
          <cell r="E79">
            <v>6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6</v>
          </cell>
          <cell r="N79">
            <v>1.05</v>
          </cell>
          <cell r="O79">
            <v>1.7999999999999998</v>
          </cell>
          <cell r="P79">
            <v>0</v>
          </cell>
          <cell r="Q79">
            <v>0</v>
          </cell>
          <cell r="R79">
            <v>2.8499999999999996</v>
          </cell>
          <cell r="S79">
            <v>390</v>
          </cell>
          <cell r="T79">
            <v>447</v>
          </cell>
          <cell r="U79">
            <v>345</v>
          </cell>
          <cell r="V79">
            <v>49.2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0.8</v>
          </cell>
          <cell r="AT79">
            <v>58.9</v>
          </cell>
        </row>
        <row r="80">
          <cell r="B80" t="str">
            <v>01014038</v>
          </cell>
          <cell r="C80" t="str">
            <v>Khoa CN Điện - Điện tử</v>
          </cell>
          <cell r="D80" t="str">
            <v>Trần Nguyên Bảo Trân</v>
          </cell>
          <cell r="E80">
            <v>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2</v>
          </cell>
          <cell r="N80">
            <v>1.65</v>
          </cell>
          <cell r="O80">
            <v>1.2</v>
          </cell>
          <cell r="P80">
            <v>0</v>
          </cell>
          <cell r="Q80">
            <v>0</v>
          </cell>
          <cell r="R80">
            <v>2.8499999999999996</v>
          </cell>
          <cell r="S80">
            <v>21</v>
          </cell>
          <cell r="T80">
            <v>28</v>
          </cell>
          <cell r="U80">
            <v>21</v>
          </cell>
          <cell r="V80">
            <v>2.8000000000000003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7.7</v>
          </cell>
        </row>
        <row r="81">
          <cell r="B81" t="str">
            <v>01014020</v>
          </cell>
          <cell r="C81" t="str">
            <v>Khoa CN Điện - Điện tử</v>
          </cell>
          <cell r="D81" t="str">
            <v>Trần Trung Hiếu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3.7500000000000004</v>
          </cell>
          <cell r="O81">
            <v>2.25</v>
          </cell>
          <cell r="P81">
            <v>0</v>
          </cell>
          <cell r="Q81">
            <v>0</v>
          </cell>
          <cell r="R81">
            <v>6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0.5</v>
          </cell>
          <cell r="AT81">
            <v>6.5</v>
          </cell>
        </row>
        <row r="82">
          <cell r="B82" t="str">
            <v>01014008</v>
          </cell>
          <cell r="C82" t="str">
            <v>Khoa CN Điện - Điện tử</v>
          </cell>
          <cell r="D82" t="str">
            <v>Võ Cường</v>
          </cell>
          <cell r="E82">
            <v>8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8</v>
          </cell>
          <cell r="N82">
            <v>2.25</v>
          </cell>
          <cell r="O82">
            <v>0.45</v>
          </cell>
          <cell r="P82">
            <v>0</v>
          </cell>
          <cell r="Q82">
            <v>0</v>
          </cell>
          <cell r="R82">
            <v>2.7</v>
          </cell>
          <cell r="S82">
            <v>4</v>
          </cell>
          <cell r="T82">
            <v>35</v>
          </cell>
          <cell r="U82">
            <v>4</v>
          </cell>
          <cell r="V82">
            <v>3.5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14.2</v>
          </cell>
        </row>
        <row r="83">
          <cell r="B83" t="str">
            <v>01014026</v>
          </cell>
          <cell r="C83" t="str">
            <v>Khoa CN Điện - Điện tử</v>
          </cell>
          <cell r="D83" t="str">
            <v>Vũ Hạnh Chiêu</v>
          </cell>
          <cell r="E83">
            <v>4</v>
          </cell>
          <cell r="F83">
            <v>4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10</v>
          </cell>
          <cell r="N83">
            <v>4.2</v>
          </cell>
          <cell r="O83">
            <v>1.7999999999999998</v>
          </cell>
          <cell r="P83">
            <v>0</v>
          </cell>
          <cell r="Q83">
            <v>0</v>
          </cell>
          <cell r="R83">
            <v>6</v>
          </cell>
          <cell r="S83">
            <v>330</v>
          </cell>
          <cell r="T83">
            <v>342</v>
          </cell>
          <cell r="U83">
            <v>293</v>
          </cell>
          <cell r="V83">
            <v>37.9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53.9</v>
          </cell>
        </row>
        <row r="84">
          <cell r="B84" t="str">
            <v>01014044</v>
          </cell>
          <cell r="C84" t="str">
            <v>Khoa CN Điện - Điện tử</v>
          </cell>
          <cell r="D84" t="str">
            <v>Cao Thị Xuân Thùy (TG)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75</v>
          </cell>
          <cell r="T84">
            <v>0</v>
          </cell>
          <cell r="U84">
            <v>86</v>
          </cell>
          <cell r="V84">
            <v>-1.1000000000000001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-1.1000000000000001</v>
          </cell>
        </row>
        <row r="85">
          <cell r="B85" t="str">
            <v>01014045</v>
          </cell>
          <cell r="C85" t="str">
            <v>Khoa CN Điện - Điện tử</v>
          </cell>
          <cell r="D85" t="str">
            <v>Cao Văn Tuấn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3.9000000000000004</v>
          </cell>
          <cell r="O85">
            <v>1.05</v>
          </cell>
          <cell r="P85">
            <v>0</v>
          </cell>
          <cell r="Q85">
            <v>0</v>
          </cell>
          <cell r="R85">
            <v>4.95</v>
          </cell>
          <cell r="S85">
            <v>75</v>
          </cell>
          <cell r="T85">
            <v>75</v>
          </cell>
          <cell r="U85">
            <v>67</v>
          </cell>
          <cell r="V85">
            <v>8.3000000000000007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1.4</v>
          </cell>
          <cell r="AT85">
            <v>14.7</v>
          </cell>
        </row>
        <row r="86">
          <cell r="B86" t="str">
            <v>01014043</v>
          </cell>
          <cell r="C86" t="str">
            <v>Khoa CN Điện - Điện tử</v>
          </cell>
          <cell r="D86" t="str">
            <v>Đinh Văn Chuyên (TG)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</row>
        <row r="87">
          <cell r="B87" t="str">
            <v>01014031</v>
          </cell>
          <cell r="C87" t="str">
            <v>Khoa CN Điện - Điện tử</v>
          </cell>
          <cell r="D87" t="str">
            <v>Hồ Văn Lý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B88" t="str">
            <v>01014027</v>
          </cell>
          <cell r="C88" t="str">
            <v>Khoa CN Điện - Điện tử</v>
          </cell>
          <cell r="D88" t="str">
            <v>Nguyễn Trọng Huân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B89" t="str">
            <v>01014011</v>
          </cell>
          <cell r="C89" t="str">
            <v>Khoa CN Điện - Điện tử</v>
          </cell>
          <cell r="D89" t="str">
            <v>Nguyễn Trọng Trí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B90" t="str">
            <v>01013045</v>
          </cell>
          <cell r="C90" t="str">
            <v>Khoa CN Điện - Điện tử</v>
          </cell>
          <cell r="D90" t="str">
            <v>Nguyễn Văn Nghi (TG)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1">
          <cell r="B91" t="str">
            <v>01014046</v>
          </cell>
          <cell r="C91" t="str">
            <v>Khoa CN Điện - Điện tử</v>
          </cell>
          <cell r="D91" t="str">
            <v>Trần Nam Anh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0.6</v>
          </cell>
          <cell r="O91">
            <v>4.5</v>
          </cell>
          <cell r="P91">
            <v>0</v>
          </cell>
          <cell r="Q91">
            <v>0</v>
          </cell>
          <cell r="R91">
            <v>5.0999999999999996</v>
          </cell>
          <cell r="S91">
            <v>218</v>
          </cell>
          <cell r="T91">
            <v>254</v>
          </cell>
          <cell r="U91">
            <v>239</v>
          </cell>
          <cell r="V91">
            <v>23.3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0.9</v>
          </cell>
          <cell r="AT91">
            <v>29.3</v>
          </cell>
        </row>
        <row r="92">
          <cell r="B92" t="str">
            <v>01014014</v>
          </cell>
          <cell r="C92" t="str">
            <v>Khoa CN Điện - Điện tử</v>
          </cell>
          <cell r="D92" t="str">
            <v>Trần Thị Lệ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</row>
        <row r="93">
          <cell r="B93" t="str">
            <v>01013016</v>
          </cell>
          <cell r="C93" t="str">
            <v>Khoa CN Động lực</v>
          </cell>
          <cell r="D93" t="str">
            <v>Đặng Thái Sơn</v>
          </cell>
          <cell r="E93">
            <v>6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6</v>
          </cell>
          <cell r="N93">
            <v>4.0500000000000007</v>
          </cell>
          <cell r="O93">
            <v>0.6</v>
          </cell>
          <cell r="P93">
            <v>0</v>
          </cell>
          <cell r="Q93">
            <v>0</v>
          </cell>
          <cell r="R93">
            <v>4.6500000000000004</v>
          </cell>
          <cell r="S93">
            <v>182</v>
          </cell>
          <cell r="T93">
            <v>378</v>
          </cell>
          <cell r="U93">
            <v>76</v>
          </cell>
          <cell r="V93">
            <v>48.400000000000006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21</v>
          </cell>
          <cell r="AC93">
            <v>0</v>
          </cell>
          <cell r="AD93">
            <v>2.1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0.5</v>
          </cell>
          <cell r="AT93">
            <v>61.7</v>
          </cell>
        </row>
        <row r="94">
          <cell r="B94" t="str">
            <v>01013035</v>
          </cell>
          <cell r="C94" t="str">
            <v>Khoa CN Động lực</v>
          </cell>
          <cell r="D94" t="str">
            <v>Đặng Tiến Phúc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B95" t="str">
            <v>01013021</v>
          </cell>
          <cell r="C95" t="str">
            <v>Khoa CN Động lực</v>
          </cell>
          <cell r="D95" t="str">
            <v>Hà Quốc Bảo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1.7999999999999998</v>
          </cell>
          <cell r="O95">
            <v>0.6</v>
          </cell>
          <cell r="P95">
            <v>0</v>
          </cell>
          <cell r="Q95">
            <v>0</v>
          </cell>
          <cell r="R95">
            <v>2.4</v>
          </cell>
          <cell r="S95">
            <v>141</v>
          </cell>
          <cell r="T95">
            <v>139</v>
          </cell>
          <cell r="U95">
            <v>67</v>
          </cell>
          <cell r="V95">
            <v>21.3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23.7</v>
          </cell>
        </row>
        <row r="96">
          <cell r="B96" t="str">
            <v>01013029</v>
          </cell>
          <cell r="C96" t="str">
            <v>Khoa CN Động lực</v>
          </cell>
          <cell r="D96" t="str">
            <v>Hồ Văn Hóa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4.9499999999999993</v>
          </cell>
          <cell r="O96">
            <v>4.05</v>
          </cell>
          <cell r="P96">
            <v>0</v>
          </cell>
          <cell r="Q96">
            <v>0</v>
          </cell>
          <cell r="R96">
            <v>9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0.5</v>
          </cell>
          <cell r="AT96">
            <v>9.5</v>
          </cell>
        </row>
        <row r="97">
          <cell r="B97" t="str">
            <v>01013022</v>
          </cell>
          <cell r="C97" t="str">
            <v>Khoa CN Động lực</v>
          </cell>
          <cell r="D97" t="str">
            <v>Hoàng Phúc Bảo</v>
          </cell>
          <cell r="E97">
            <v>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2</v>
          </cell>
          <cell r="N97">
            <v>5.0999999999999996</v>
          </cell>
          <cell r="O97">
            <v>2.85</v>
          </cell>
          <cell r="P97">
            <v>0</v>
          </cell>
          <cell r="Q97">
            <v>0</v>
          </cell>
          <cell r="R97">
            <v>7.9499999999999993</v>
          </cell>
          <cell r="S97">
            <v>142</v>
          </cell>
          <cell r="T97">
            <v>107</v>
          </cell>
          <cell r="U97">
            <v>170</v>
          </cell>
          <cell r="V97">
            <v>7.9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0.8</v>
          </cell>
          <cell r="AT97">
            <v>18.7</v>
          </cell>
        </row>
        <row r="98">
          <cell r="B98" t="str">
            <v>01013038</v>
          </cell>
          <cell r="C98" t="str">
            <v>Khoa CN Động lực</v>
          </cell>
          <cell r="D98" t="str">
            <v>Huỳnh Thanh Công (TG)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</row>
        <row r="99">
          <cell r="B99" t="str">
            <v>01013027</v>
          </cell>
          <cell r="C99" t="str">
            <v>Khoa CN Động lực</v>
          </cell>
          <cell r="D99" t="str">
            <v>Kiều Trung Tín</v>
          </cell>
          <cell r="E99">
            <v>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6</v>
          </cell>
          <cell r="N99">
            <v>5.25</v>
          </cell>
          <cell r="O99">
            <v>2.85</v>
          </cell>
          <cell r="P99">
            <v>0</v>
          </cell>
          <cell r="Q99">
            <v>0</v>
          </cell>
          <cell r="R99">
            <v>8.1</v>
          </cell>
          <cell r="S99">
            <v>113</v>
          </cell>
          <cell r="T99">
            <v>326</v>
          </cell>
          <cell r="U99">
            <v>99</v>
          </cell>
          <cell r="V99">
            <v>34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133</v>
          </cell>
          <cell r="AB99">
            <v>113</v>
          </cell>
          <cell r="AC99">
            <v>133</v>
          </cell>
          <cell r="AD99">
            <v>11.3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59.4</v>
          </cell>
        </row>
        <row r="100">
          <cell r="B100" t="str">
            <v>01013037</v>
          </cell>
          <cell r="C100" t="str">
            <v>Khoa CN Động lực</v>
          </cell>
          <cell r="D100" t="str">
            <v>Koa Hoàng Việt Hưng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B101" t="str">
            <v>01013003</v>
          </cell>
          <cell r="C101" t="str">
            <v>Khoa CN Động lực</v>
          </cell>
          <cell r="D101" t="str">
            <v>Nguyễn Anh Tuấn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39</v>
          </cell>
          <cell r="T101">
            <v>0</v>
          </cell>
          <cell r="U101">
            <v>112</v>
          </cell>
          <cell r="V101">
            <v>-7.3000000000000007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-7.3</v>
          </cell>
        </row>
        <row r="102">
          <cell r="B102" t="str">
            <v>01013042</v>
          </cell>
          <cell r="C102" t="str">
            <v>Khoa CN Động lực</v>
          </cell>
          <cell r="D102" t="str">
            <v>Nguyễn Anh Tuấn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71</v>
          </cell>
          <cell r="T102">
            <v>0</v>
          </cell>
          <cell r="U102">
            <v>71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B103" t="str">
            <v>01013004</v>
          </cell>
          <cell r="C103" t="str">
            <v>Khoa CN Động lực</v>
          </cell>
          <cell r="D103" t="str">
            <v>Nguyễn Hữu Mạnh</v>
          </cell>
          <cell r="E103">
            <v>4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4</v>
          </cell>
          <cell r="N103">
            <v>1.2</v>
          </cell>
          <cell r="O103">
            <v>5.2499999999999991</v>
          </cell>
          <cell r="P103">
            <v>0</v>
          </cell>
          <cell r="Q103">
            <v>0</v>
          </cell>
          <cell r="R103">
            <v>6.4499999999999993</v>
          </cell>
          <cell r="S103">
            <v>112</v>
          </cell>
          <cell r="T103">
            <v>77</v>
          </cell>
          <cell r="U103">
            <v>42</v>
          </cell>
          <cell r="V103">
            <v>14.700000000000001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113</v>
          </cell>
          <cell r="AB103">
            <v>133</v>
          </cell>
          <cell r="AC103">
            <v>113</v>
          </cell>
          <cell r="AD103">
            <v>13.3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0.3</v>
          </cell>
          <cell r="AT103">
            <v>38.799999999999997</v>
          </cell>
        </row>
        <row r="104">
          <cell r="B104" t="str">
            <v>01013019</v>
          </cell>
          <cell r="C104" t="str">
            <v>Khoa CN Động lực</v>
          </cell>
          <cell r="D104" t="str">
            <v>Nguyễn Minh Thái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2.5500000000000003</v>
          </cell>
          <cell r="O104">
            <v>4.3500000000000005</v>
          </cell>
          <cell r="P104">
            <v>0</v>
          </cell>
          <cell r="Q104">
            <v>0</v>
          </cell>
          <cell r="R104">
            <v>6.9</v>
          </cell>
          <cell r="S104">
            <v>34</v>
          </cell>
          <cell r="T104">
            <v>36</v>
          </cell>
          <cell r="U104">
            <v>30</v>
          </cell>
          <cell r="V104">
            <v>4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0.5</v>
          </cell>
          <cell r="AT104">
            <v>11.4</v>
          </cell>
        </row>
        <row r="105">
          <cell r="B105" t="str">
            <v>01013014</v>
          </cell>
          <cell r="C105" t="str">
            <v>Khoa CN Động lực</v>
          </cell>
          <cell r="D105" t="str">
            <v>Nguyễn Phụ Thượng Lưu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B106" t="str">
            <v>01013017</v>
          </cell>
          <cell r="C106" t="str">
            <v>Khoa CN Động lực</v>
          </cell>
          <cell r="D106" t="str">
            <v>Nguyễn Thái Bình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3.9000000000000004</v>
          </cell>
          <cell r="O106">
            <v>2.25</v>
          </cell>
          <cell r="P106">
            <v>0</v>
          </cell>
          <cell r="Q106">
            <v>0</v>
          </cell>
          <cell r="R106">
            <v>6.15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0.5</v>
          </cell>
          <cell r="AT106">
            <v>6.7</v>
          </cell>
        </row>
        <row r="107">
          <cell r="B107" t="str">
            <v>01013018</v>
          </cell>
          <cell r="C107" t="str">
            <v>Khoa CN Động lực</v>
          </cell>
          <cell r="D107" t="str">
            <v>Nguyễn Thành Đức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2.4</v>
          </cell>
          <cell r="O107">
            <v>2.4</v>
          </cell>
          <cell r="P107">
            <v>0</v>
          </cell>
          <cell r="Q107">
            <v>0</v>
          </cell>
          <cell r="R107">
            <v>4.8</v>
          </cell>
          <cell r="S107">
            <v>137</v>
          </cell>
          <cell r="T107">
            <v>247</v>
          </cell>
          <cell r="U107">
            <v>86</v>
          </cell>
          <cell r="V107">
            <v>29.8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21</v>
          </cell>
          <cell r="AB107">
            <v>0</v>
          </cell>
          <cell r="AC107">
            <v>21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0.5</v>
          </cell>
          <cell r="AT107">
            <v>35.1</v>
          </cell>
        </row>
        <row r="108">
          <cell r="B108" t="str">
            <v>01013028</v>
          </cell>
          <cell r="C108" t="str">
            <v>Khoa CN Động lực</v>
          </cell>
          <cell r="D108" t="str">
            <v>Nguyễn Thanh Hùng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47</v>
          </cell>
          <cell r="AB108">
            <v>0</v>
          </cell>
          <cell r="AC108">
            <v>47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B109" t="str">
            <v>01013040</v>
          </cell>
          <cell r="C109" t="str">
            <v>Khoa CN Động lực</v>
          </cell>
          <cell r="D109" t="str">
            <v>Nguyễn Văn Tuấn Anh (TG)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36</v>
          </cell>
          <cell r="T109">
            <v>0</v>
          </cell>
          <cell r="U109">
            <v>39</v>
          </cell>
          <cell r="V109">
            <v>-0.30000000000000004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-0.3</v>
          </cell>
        </row>
        <row r="110">
          <cell r="B110" t="str">
            <v>01013041</v>
          </cell>
          <cell r="C110" t="str">
            <v>Khoa CN Động lực</v>
          </cell>
          <cell r="D110" t="str">
            <v>Nguyễn Xuân Hà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142</v>
          </cell>
          <cell r="T110">
            <v>0</v>
          </cell>
          <cell r="U110">
            <v>166</v>
          </cell>
          <cell r="V110">
            <v>-2.4000000000000004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-2.4</v>
          </cell>
        </row>
        <row r="111">
          <cell r="B111" t="str">
            <v>01013039</v>
          </cell>
          <cell r="C111" t="str">
            <v>Khoa CN Động lực</v>
          </cell>
          <cell r="D111" t="str">
            <v>Phạm Hồng Thao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B112" t="str">
            <v>01013024</v>
          </cell>
          <cell r="C112" t="str">
            <v>Khoa CN Động lực</v>
          </cell>
          <cell r="D112" t="str">
            <v>Phạm Nguyễn Đức Trung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2.25</v>
          </cell>
          <cell r="O112">
            <v>1.65</v>
          </cell>
          <cell r="P112">
            <v>0</v>
          </cell>
          <cell r="Q112">
            <v>0</v>
          </cell>
          <cell r="R112">
            <v>3.9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77</v>
          </cell>
          <cell r="AB112">
            <v>15</v>
          </cell>
          <cell r="AC112">
            <v>77</v>
          </cell>
          <cell r="AD112">
            <v>1.5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2.7</v>
          </cell>
          <cell r="AT112">
            <v>8.1</v>
          </cell>
        </row>
        <row r="113">
          <cell r="B113" t="str">
            <v>01013005</v>
          </cell>
          <cell r="C113" t="str">
            <v>Khoa CN Động lực</v>
          </cell>
          <cell r="D113" t="str">
            <v>Phan Anh Tuấn Kiệt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2.4</v>
          </cell>
          <cell r="O113">
            <v>1.65</v>
          </cell>
          <cell r="P113">
            <v>0</v>
          </cell>
          <cell r="Q113">
            <v>0</v>
          </cell>
          <cell r="R113">
            <v>4.05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1.5</v>
          </cell>
          <cell r="AT113">
            <v>5.6</v>
          </cell>
        </row>
        <row r="114">
          <cell r="B114" t="str">
            <v>01013043</v>
          </cell>
          <cell r="C114" t="str">
            <v>Khoa CN Động lực</v>
          </cell>
          <cell r="D114" t="str">
            <v>Quãng Minh Đằng (TG)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B115" t="str">
            <v>01013036</v>
          </cell>
          <cell r="C115" t="str">
            <v>Khoa CN Động lực</v>
          </cell>
          <cell r="D115" t="str">
            <v>Trần Duy Sư (TG)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B116" t="str">
            <v>01013025</v>
          </cell>
          <cell r="C116" t="str">
            <v>Khoa CN Động lực</v>
          </cell>
          <cell r="D116" t="str">
            <v>Trần Minh Tuấn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3</v>
          </cell>
          <cell r="O116">
            <v>1.65</v>
          </cell>
          <cell r="P116">
            <v>0</v>
          </cell>
          <cell r="Q116">
            <v>0</v>
          </cell>
          <cell r="R116">
            <v>4.6500000000000004</v>
          </cell>
          <cell r="S116">
            <v>68</v>
          </cell>
          <cell r="T116">
            <v>0</v>
          </cell>
          <cell r="U116">
            <v>140</v>
          </cell>
          <cell r="V116">
            <v>-7.2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0.5</v>
          </cell>
          <cell r="AT116">
            <v>-2.1</v>
          </cell>
        </row>
        <row r="117">
          <cell r="B117" t="str">
            <v>01013026</v>
          </cell>
          <cell r="C117" t="str">
            <v>Khoa CN Động lực</v>
          </cell>
          <cell r="D117" t="str">
            <v>Trần Quốc Duy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3.9000000000000004</v>
          </cell>
          <cell r="O117">
            <v>1.7999999999999998</v>
          </cell>
          <cell r="P117">
            <v>0</v>
          </cell>
          <cell r="Q117">
            <v>0</v>
          </cell>
          <cell r="R117">
            <v>5.7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5.7</v>
          </cell>
        </row>
        <row r="118">
          <cell r="B118" t="str">
            <v>01013006</v>
          </cell>
          <cell r="C118" t="str">
            <v>Khoa CN Động lực</v>
          </cell>
          <cell r="D118" t="str">
            <v>Triệu Phú Nguyên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2.5499999999999998</v>
          </cell>
          <cell r="O118">
            <v>4.05</v>
          </cell>
          <cell r="P118">
            <v>0</v>
          </cell>
          <cell r="Q118">
            <v>0</v>
          </cell>
          <cell r="R118">
            <v>6.6</v>
          </cell>
          <cell r="S118">
            <v>36</v>
          </cell>
          <cell r="T118">
            <v>75</v>
          </cell>
          <cell r="U118">
            <v>44</v>
          </cell>
          <cell r="V118">
            <v>6.7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62</v>
          </cell>
          <cell r="AC118">
            <v>0</v>
          </cell>
          <cell r="AD118">
            <v>6.2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0.9</v>
          </cell>
          <cell r="AT118">
            <v>20.399999999999999</v>
          </cell>
        </row>
        <row r="119">
          <cell r="B119" t="str">
            <v>01013002</v>
          </cell>
          <cell r="C119" t="str">
            <v>Khoa CN Động lực</v>
          </cell>
          <cell r="D119" t="str">
            <v>Võ Đắc Thịnh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2.25</v>
          </cell>
          <cell r="O119">
            <v>0</v>
          </cell>
          <cell r="P119">
            <v>0</v>
          </cell>
          <cell r="Q119">
            <v>0</v>
          </cell>
          <cell r="R119">
            <v>2.25</v>
          </cell>
          <cell r="S119">
            <v>0</v>
          </cell>
          <cell r="T119">
            <v>79</v>
          </cell>
          <cell r="U119">
            <v>0</v>
          </cell>
          <cell r="V119">
            <v>7.9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36</v>
          </cell>
          <cell r="AB119">
            <v>15</v>
          </cell>
          <cell r="AC119">
            <v>36</v>
          </cell>
          <cell r="AD119">
            <v>1.5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11.7</v>
          </cell>
        </row>
        <row r="120">
          <cell r="B120" t="str">
            <v>01013050</v>
          </cell>
          <cell r="C120" t="str">
            <v>Khoa CN Động lực</v>
          </cell>
          <cell r="D120" t="str">
            <v>Đặng Chí Nguyện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104</v>
          </cell>
          <cell r="T120">
            <v>0</v>
          </cell>
          <cell r="U120">
            <v>131</v>
          </cell>
          <cell r="V120">
            <v>-2.7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-2.7</v>
          </cell>
        </row>
        <row r="121">
          <cell r="B121" t="str">
            <v>01013051</v>
          </cell>
          <cell r="C121" t="str">
            <v>Khoa CN Động lực</v>
          </cell>
          <cell r="D121" t="str">
            <v>Đinh Quốc Trí (TG)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</row>
        <row r="122">
          <cell r="B122" t="str">
            <v>01013061</v>
          </cell>
          <cell r="C122" t="str">
            <v>Khoa CN Động lực</v>
          </cell>
          <cell r="D122" t="str">
            <v>Đỗ Hoàng Duy (TG)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B123" t="str">
            <v>01013044</v>
          </cell>
          <cell r="C123" t="str">
            <v>Khoa CN Động lực</v>
          </cell>
          <cell r="D123" t="str">
            <v>Đỗ Kim Hoàng (TG)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B124" t="str">
            <v>01013058</v>
          </cell>
          <cell r="C124" t="str">
            <v>Khoa CN Động lực</v>
          </cell>
          <cell r="D124" t="str">
            <v>Đỗ Tấn Thích (TG)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B125" t="str">
            <v>01013059</v>
          </cell>
          <cell r="C125" t="str">
            <v>Khoa CN Động lực</v>
          </cell>
          <cell r="D125" t="str">
            <v>Đoàn Nguyễn Minh Trung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B126" t="str">
            <v>01013054</v>
          </cell>
          <cell r="C126" t="str">
            <v>Khoa CN Động lực</v>
          </cell>
          <cell r="D126" t="str">
            <v>Dương Tuấn Hải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B127" t="str">
            <v>01013066</v>
          </cell>
          <cell r="C127" t="str">
            <v>Khoa CN Động lực</v>
          </cell>
          <cell r="D127" t="str">
            <v>Lâm Đình Thuận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B128" t="str">
            <v>01013062</v>
          </cell>
          <cell r="C128" t="str">
            <v>Khoa CN Động lực</v>
          </cell>
          <cell r="D128" t="str">
            <v>Nguyễn Đắc Khánh Hưng (TG)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B129" t="str">
            <v>01013049</v>
          </cell>
          <cell r="C129" t="str">
            <v>Khoa CN Động lực</v>
          </cell>
          <cell r="D129" t="str">
            <v>Nguyễn Hùng Việt (TG)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B130" t="str">
            <v>01013047</v>
          </cell>
          <cell r="C130" t="str">
            <v>Khoa CN Động lực</v>
          </cell>
          <cell r="D130" t="str">
            <v>Nguyễn Lương Tâm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B131" t="str">
            <v>01013001</v>
          </cell>
          <cell r="C131" t="str">
            <v>Khoa CN Động lực</v>
          </cell>
          <cell r="D131" t="str">
            <v>Nguyễn Ngọc Phương (TG)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53</v>
          </cell>
          <cell r="AB131">
            <v>0</v>
          </cell>
          <cell r="AC131">
            <v>53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B132" t="str">
            <v>01013055</v>
          </cell>
          <cell r="C132" t="str">
            <v>Khoa CN Động lực</v>
          </cell>
          <cell r="D132" t="str">
            <v>Nguyễn Tấn Lực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B133" t="str">
            <v>01013053</v>
          </cell>
          <cell r="C133" t="str">
            <v>Khoa CN Động lực</v>
          </cell>
          <cell r="D133" t="str">
            <v>Nguyễn Thanh Đức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B134" t="str">
            <v>01013065</v>
          </cell>
          <cell r="C134" t="str">
            <v>Khoa CN Động lực</v>
          </cell>
          <cell r="D134" t="str">
            <v>Nguyễn Thanh Tùng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B135" t="str">
            <v>01013056</v>
          </cell>
          <cell r="C135" t="str">
            <v>Khoa CN Động lực</v>
          </cell>
          <cell r="D135" t="str">
            <v>Phạm Đắc Phúc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B136" t="str">
            <v>01013046</v>
          </cell>
          <cell r="C136" t="str">
            <v>Khoa CN Động lực</v>
          </cell>
          <cell r="D136" t="str">
            <v>Phạm Hồng Thanh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142</v>
          </cell>
          <cell r="T136">
            <v>0</v>
          </cell>
          <cell r="U136">
            <v>227</v>
          </cell>
          <cell r="V136">
            <v>-8.5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-8.5</v>
          </cell>
        </row>
        <row r="137">
          <cell r="B137" t="str">
            <v>01013048</v>
          </cell>
          <cell r="C137" t="str">
            <v>Khoa CN Động lực</v>
          </cell>
          <cell r="D137" t="str">
            <v>Phạm Trường Giang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B138" t="str">
            <v>01013063</v>
          </cell>
          <cell r="C138" t="str">
            <v>Khoa CN Động lực</v>
          </cell>
          <cell r="D138" t="str">
            <v>Tống Xuân Điệp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B139" t="str">
            <v>01013060</v>
          </cell>
          <cell r="C139" t="str">
            <v>Khoa CN Động lực</v>
          </cell>
          <cell r="D139" t="str">
            <v>Trần Bá Duy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B140" t="str">
            <v>01014047</v>
          </cell>
          <cell r="C140" t="str">
            <v>Khoa CN Động lực</v>
          </cell>
          <cell r="D140" t="str">
            <v>Trần Văn Đông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B141" t="str">
            <v>01013064</v>
          </cell>
          <cell r="C141" t="str">
            <v>Khoa CN Động lực</v>
          </cell>
          <cell r="D141" t="str">
            <v>Trần Văn Sơn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B142" t="str">
            <v>01013057</v>
          </cell>
          <cell r="C142" t="str">
            <v>Khoa CN Động lực</v>
          </cell>
          <cell r="D142" t="str">
            <v>Vũ Xuân Trường (TG)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B143" t="str">
            <v>01016005</v>
          </cell>
          <cell r="C143" t="str">
            <v>Khoa CN May - Thời trang</v>
          </cell>
          <cell r="D143" t="str">
            <v>Bùi Thị Ngọc Sương</v>
          </cell>
          <cell r="E143">
            <v>4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4</v>
          </cell>
          <cell r="N143">
            <v>1.7999999999999998</v>
          </cell>
          <cell r="O143">
            <v>4.6500000000000004</v>
          </cell>
          <cell r="P143">
            <v>0</v>
          </cell>
          <cell r="Q143">
            <v>0</v>
          </cell>
          <cell r="R143">
            <v>6.45</v>
          </cell>
          <cell r="S143">
            <v>135</v>
          </cell>
          <cell r="T143">
            <v>64</v>
          </cell>
          <cell r="U143">
            <v>149</v>
          </cell>
          <cell r="V143">
            <v>5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1.2</v>
          </cell>
          <cell r="AT143">
            <v>16.7</v>
          </cell>
        </row>
        <row r="144">
          <cell r="B144" t="str">
            <v>01016004</v>
          </cell>
          <cell r="C144" t="str">
            <v>Khoa CN May - Thời trang</v>
          </cell>
          <cell r="D144" t="str">
            <v>Chế Vân Cầm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1.2</v>
          </cell>
          <cell r="P144">
            <v>0</v>
          </cell>
          <cell r="Q144">
            <v>0</v>
          </cell>
          <cell r="R144">
            <v>1.2</v>
          </cell>
          <cell r="S144">
            <v>0</v>
          </cell>
          <cell r="T144">
            <v>77</v>
          </cell>
          <cell r="U144">
            <v>0</v>
          </cell>
          <cell r="V144">
            <v>7.7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8.9</v>
          </cell>
        </row>
        <row r="145">
          <cell r="B145" t="str">
            <v>01016007</v>
          </cell>
          <cell r="C145" t="str">
            <v>Khoa CN May - Thời trang</v>
          </cell>
          <cell r="D145" t="str">
            <v>Lâm Thị Phương Thùy</v>
          </cell>
          <cell r="E145">
            <v>4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4</v>
          </cell>
          <cell r="N145">
            <v>3.9</v>
          </cell>
          <cell r="O145">
            <v>3.6</v>
          </cell>
          <cell r="P145">
            <v>0</v>
          </cell>
          <cell r="Q145">
            <v>0</v>
          </cell>
          <cell r="R145">
            <v>7.5</v>
          </cell>
          <cell r="S145">
            <v>141</v>
          </cell>
          <cell r="T145">
            <v>68</v>
          </cell>
          <cell r="U145">
            <v>88</v>
          </cell>
          <cell r="V145">
            <v>12.100000000000001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1.4</v>
          </cell>
          <cell r="AT145">
            <v>25</v>
          </cell>
        </row>
        <row r="146">
          <cell r="B146" t="str">
            <v>01016002</v>
          </cell>
          <cell r="C146" t="str">
            <v>Khoa CN May - Thời trang</v>
          </cell>
          <cell r="D146" t="str">
            <v>Nguyễn Bạch Cẩm Dung</v>
          </cell>
          <cell r="E146">
            <v>8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8</v>
          </cell>
          <cell r="N146">
            <v>4.2</v>
          </cell>
          <cell r="O146">
            <v>2.85</v>
          </cell>
          <cell r="P146">
            <v>0</v>
          </cell>
          <cell r="Q146">
            <v>0</v>
          </cell>
          <cell r="R146">
            <v>7.0500000000000007</v>
          </cell>
          <cell r="S146">
            <v>72</v>
          </cell>
          <cell r="T146">
            <v>155</v>
          </cell>
          <cell r="U146">
            <v>100</v>
          </cell>
          <cell r="V146">
            <v>12.700000000000001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27.8</v>
          </cell>
        </row>
        <row r="147">
          <cell r="B147" t="str">
            <v>01016008</v>
          </cell>
          <cell r="C147" t="str">
            <v>Khoa CN May - Thời trang</v>
          </cell>
          <cell r="D147" t="str">
            <v>Nguyễn Ngọc Thọ</v>
          </cell>
          <cell r="E147">
            <v>6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6</v>
          </cell>
          <cell r="N147">
            <v>3.75</v>
          </cell>
          <cell r="O147">
            <v>5.2499999999999991</v>
          </cell>
          <cell r="P147">
            <v>0</v>
          </cell>
          <cell r="Q147">
            <v>0</v>
          </cell>
          <cell r="R147">
            <v>9</v>
          </cell>
          <cell r="S147">
            <v>210</v>
          </cell>
          <cell r="T147">
            <v>0</v>
          </cell>
          <cell r="U147">
            <v>210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15</v>
          </cell>
        </row>
        <row r="148">
          <cell r="B148" t="str">
            <v>01016006</v>
          </cell>
          <cell r="C148" t="str">
            <v>Khoa CN May - Thời trang</v>
          </cell>
          <cell r="D148" t="str">
            <v>Nguyễn Thị Hiền</v>
          </cell>
          <cell r="E148">
            <v>2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2</v>
          </cell>
          <cell r="N148">
            <v>2.25</v>
          </cell>
          <cell r="O148">
            <v>1.7999999999999998</v>
          </cell>
          <cell r="P148">
            <v>0</v>
          </cell>
          <cell r="Q148">
            <v>0</v>
          </cell>
          <cell r="R148">
            <v>4.05</v>
          </cell>
          <cell r="S148">
            <v>77</v>
          </cell>
          <cell r="T148">
            <v>0</v>
          </cell>
          <cell r="U148">
            <v>77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6.1</v>
          </cell>
        </row>
        <row r="149">
          <cell r="B149" t="str">
            <v>01016003</v>
          </cell>
          <cell r="C149" t="str">
            <v>Khoa CN May - Thời trang</v>
          </cell>
          <cell r="D149" t="str">
            <v>Phạm Thị Thanh Thúy</v>
          </cell>
          <cell r="E149">
            <v>3</v>
          </cell>
          <cell r="F149">
            <v>4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9</v>
          </cell>
          <cell r="N149">
            <v>2.85</v>
          </cell>
          <cell r="O149">
            <v>4.05</v>
          </cell>
          <cell r="P149">
            <v>0</v>
          </cell>
          <cell r="Q149">
            <v>0</v>
          </cell>
          <cell r="R149">
            <v>6.9</v>
          </cell>
          <cell r="S149">
            <v>68</v>
          </cell>
          <cell r="T149">
            <v>159</v>
          </cell>
          <cell r="U149">
            <v>79</v>
          </cell>
          <cell r="V149">
            <v>14.8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0.9</v>
          </cell>
          <cell r="AT149">
            <v>31.6</v>
          </cell>
        </row>
        <row r="150">
          <cell r="B150" t="str">
            <v>01016010</v>
          </cell>
          <cell r="C150" t="str">
            <v>Khoa CN May - Thời trang</v>
          </cell>
          <cell r="D150" t="str">
            <v>Trần Hồng Thảo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1.5</v>
          </cell>
          <cell r="O150">
            <v>4.8</v>
          </cell>
          <cell r="P150">
            <v>0</v>
          </cell>
          <cell r="Q150">
            <v>0</v>
          </cell>
          <cell r="R150">
            <v>6.3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0.5</v>
          </cell>
          <cell r="AS150">
            <v>2.4</v>
          </cell>
          <cell r="AT150">
            <v>9.1999999999999993</v>
          </cell>
        </row>
        <row r="151">
          <cell r="B151" t="str">
            <v>01016001</v>
          </cell>
          <cell r="C151" t="str">
            <v>Khoa CN May - Thời trang</v>
          </cell>
          <cell r="D151" t="str">
            <v>Trương Việt Khánh Trang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172</v>
          </cell>
          <cell r="U151">
            <v>0</v>
          </cell>
          <cell r="V151">
            <v>17.2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17.2</v>
          </cell>
        </row>
        <row r="152">
          <cell r="B152" t="str">
            <v>01016009</v>
          </cell>
          <cell r="C152" t="str">
            <v>Khoa CN May - Thời trang</v>
          </cell>
          <cell r="D152" t="str">
            <v>Huỳnh Diệp Hiếu T Trọng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B153" t="str">
            <v>01016011</v>
          </cell>
          <cell r="C153" t="str">
            <v>Khoa CN May - Thời trang</v>
          </cell>
          <cell r="D153" t="str">
            <v>Trần Phạm Quỳnh Phương (TG)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B154" t="str">
            <v>01013009</v>
          </cell>
          <cell r="C154" t="str">
            <v>Khoa CN Nhiệt – Lạnh</v>
          </cell>
          <cell r="D154" t="str">
            <v>Đặng Thế Huân</v>
          </cell>
          <cell r="E154">
            <v>0</v>
          </cell>
          <cell r="F154">
            <v>18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27</v>
          </cell>
          <cell r="N154">
            <v>2.85</v>
          </cell>
          <cell r="O154">
            <v>4.2</v>
          </cell>
          <cell r="P154">
            <v>0</v>
          </cell>
          <cell r="Q154">
            <v>0</v>
          </cell>
          <cell r="R154">
            <v>7.0500000000000007</v>
          </cell>
          <cell r="S154">
            <v>0</v>
          </cell>
          <cell r="T154">
            <v>6</v>
          </cell>
          <cell r="U154">
            <v>0</v>
          </cell>
          <cell r="V154">
            <v>0.60000000000000009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4</v>
          </cell>
          <cell r="AB154">
            <v>0</v>
          </cell>
          <cell r="AC154">
            <v>4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0.5</v>
          </cell>
          <cell r="AT154">
            <v>35.200000000000003</v>
          </cell>
        </row>
        <row r="155">
          <cell r="B155" t="str">
            <v>01013020</v>
          </cell>
          <cell r="C155" t="str">
            <v>Khoa CN Nhiệt – Lạnh</v>
          </cell>
          <cell r="D155" t="str">
            <v>Đinh Đồng Hiệp</v>
          </cell>
          <cell r="E155">
            <v>6</v>
          </cell>
          <cell r="F155">
            <v>6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15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44</v>
          </cell>
          <cell r="T155">
            <v>196</v>
          </cell>
          <cell r="U155">
            <v>52</v>
          </cell>
          <cell r="V155">
            <v>18.8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25</v>
          </cell>
          <cell r="AC155">
            <v>0</v>
          </cell>
          <cell r="AD155">
            <v>2.5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36.299999999999997</v>
          </cell>
        </row>
        <row r="156">
          <cell r="B156" t="str">
            <v>01013011</v>
          </cell>
          <cell r="C156" t="str">
            <v>Khoa CN Nhiệt – Lạnh</v>
          </cell>
          <cell r="D156" t="str">
            <v>Đỗ Trọng Quý</v>
          </cell>
          <cell r="E156">
            <v>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2</v>
          </cell>
          <cell r="N156">
            <v>1.05</v>
          </cell>
          <cell r="O156">
            <v>1.2</v>
          </cell>
          <cell r="P156">
            <v>0</v>
          </cell>
          <cell r="Q156">
            <v>0</v>
          </cell>
          <cell r="R156">
            <v>2.25</v>
          </cell>
          <cell r="S156">
            <v>0</v>
          </cell>
          <cell r="T156">
            <v>0</v>
          </cell>
          <cell r="U156">
            <v>34</v>
          </cell>
          <cell r="V156">
            <v>-3.4000000000000004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0.5</v>
          </cell>
          <cell r="AT156">
            <v>1.4</v>
          </cell>
        </row>
        <row r="157">
          <cell r="B157" t="str">
            <v>01029001</v>
          </cell>
          <cell r="C157" t="str">
            <v>Khoa CN Nhiệt – Lạnh</v>
          </cell>
          <cell r="D157" t="str">
            <v>Hoàng Văn Viết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5.0999999999999996</v>
          </cell>
          <cell r="O157">
            <v>4.05</v>
          </cell>
          <cell r="P157">
            <v>0</v>
          </cell>
          <cell r="Q157">
            <v>0</v>
          </cell>
          <cell r="R157">
            <v>9.1499999999999986</v>
          </cell>
          <cell r="S157">
            <v>112</v>
          </cell>
          <cell r="T157">
            <v>200</v>
          </cell>
          <cell r="U157">
            <v>80</v>
          </cell>
          <cell r="V157">
            <v>23.200000000000003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25</v>
          </cell>
          <cell r="AB157">
            <v>0</v>
          </cell>
          <cell r="AC157">
            <v>25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0.5</v>
          </cell>
          <cell r="AT157">
            <v>32.9</v>
          </cell>
        </row>
        <row r="158">
          <cell r="B158" t="str">
            <v>01013008</v>
          </cell>
          <cell r="C158" t="str">
            <v>Khoa CN Nhiệt – Lạnh</v>
          </cell>
          <cell r="D158" t="str">
            <v>Nguyễn Vũ Xuân Thì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4.8</v>
          </cell>
          <cell r="O158">
            <v>4.2</v>
          </cell>
          <cell r="P158">
            <v>0</v>
          </cell>
          <cell r="Q158">
            <v>0</v>
          </cell>
          <cell r="R158">
            <v>9</v>
          </cell>
          <cell r="S158">
            <v>72</v>
          </cell>
          <cell r="T158">
            <v>217</v>
          </cell>
          <cell r="U158">
            <v>122</v>
          </cell>
          <cell r="V158">
            <v>16.7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4.4000000000000004</v>
          </cell>
          <cell r="AT158">
            <v>30.1</v>
          </cell>
        </row>
        <row r="159">
          <cell r="B159" t="str">
            <v>01013015</v>
          </cell>
          <cell r="C159" t="str">
            <v>Khoa CN Nhiệt – Lạnh</v>
          </cell>
          <cell r="D159" t="str">
            <v>Phan Văn Hòa</v>
          </cell>
          <cell r="E159">
            <v>2</v>
          </cell>
          <cell r="F159">
            <v>4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8</v>
          </cell>
          <cell r="N159">
            <v>5.3999999999999995</v>
          </cell>
          <cell r="O159">
            <v>4.5</v>
          </cell>
          <cell r="P159">
            <v>0</v>
          </cell>
          <cell r="Q159">
            <v>0</v>
          </cell>
          <cell r="R159">
            <v>9.8999999999999986</v>
          </cell>
          <cell r="S159">
            <v>72</v>
          </cell>
          <cell r="T159">
            <v>50</v>
          </cell>
          <cell r="U159">
            <v>40</v>
          </cell>
          <cell r="V159">
            <v>8.2000000000000011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1.5</v>
          </cell>
          <cell r="AT159">
            <v>27.6</v>
          </cell>
        </row>
        <row r="160">
          <cell r="B160" t="str">
            <v>01013023</v>
          </cell>
          <cell r="C160" t="str">
            <v>Khoa CN Nhiệt – Lạnh</v>
          </cell>
          <cell r="D160" t="str">
            <v>Trần Đình Khoa</v>
          </cell>
          <cell r="E160">
            <v>6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6</v>
          </cell>
          <cell r="N160">
            <v>5.25</v>
          </cell>
          <cell r="O160">
            <v>3.45</v>
          </cell>
          <cell r="P160">
            <v>0</v>
          </cell>
          <cell r="Q160">
            <v>0</v>
          </cell>
          <cell r="R160">
            <v>8.6999999999999993</v>
          </cell>
          <cell r="S160">
            <v>320</v>
          </cell>
          <cell r="T160">
            <v>112</v>
          </cell>
          <cell r="U160">
            <v>296</v>
          </cell>
          <cell r="V160">
            <v>13.600000000000001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1.7</v>
          </cell>
          <cell r="AT160">
            <v>30</v>
          </cell>
        </row>
        <row r="161">
          <cell r="B161" t="str">
            <v>01013010</v>
          </cell>
          <cell r="C161" t="str">
            <v>Khoa CN Nhiệt – Lạnh</v>
          </cell>
          <cell r="D161" t="str">
            <v>Võ Anh Hào</v>
          </cell>
          <cell r="E161">
            <v>0</v>
          </cell>
          <cell r="F161">
            <v>2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3</v>
          </cell>
          <cell r="N161">
            <v>5.85</v>
          </cell>
          <cell r="O161">
            <v>5.2499999999999991</v>
          </cell>
          <cell r="P161">
            <v>0</v>
          </cell>
          <cell r="Q161">
            <v>0</v>
          </cell>
          <cell r="R161">
            <v>11.099999999999998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1.4</v>
          </cell>
          <cell r="AT161">
            <v>15.5</v>
          </cell>
        </row>
        <row r="162">
          <cell r="B162" t="str">
            <v>01013007</v>
          </cell>
          <cell r="C162" t="str">
            <v>Khoa CN Nhiệt – Lạnh</v>
          </cell>
          <cell r="D162" t="str">
            <v>Võ Phước Quang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5.85</v>
          </cell>
          <cell r="O162">
            <v>2.85</v>
          </cell>
          <cell r="P162">
            <v>0</v>
          </cell>
          <cell r="Q162">
            <v>0</v>
          </cell>
          <cell r="R162">
            <v>8.6999999999999993</v>
          </cell>
          <cell r="S162">
            <v>176</v>
          </cell>
          <cell r="T162">
            <v>144</v>
          </cell>
          <cell r="U162">
            <v>173</v>
          </cell>
          <cell r="V162">
            <v>14.700000000000001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2.6</v>
          </cell>
          <cell r="AT162">
            <v>26</v>
          </cell>
        </row>
        <row r="163">
          <cell r="B163" t="str">
            <v>01029003</v>
          </cell>
          <cell r="C163" t="str">
            <v>Khoa CN Nhiệt – Lạnh</v>
          </cell>
          <cell r="D163" t="str">
            <v>Diệp Thị Lành (TG)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</row>
        <row r="164">
          <cell r="B164" t="str">
            <v>01013012</v>
          </cell>
          <cell r="C164" t="str">
            <v>Khoa CN Nhiệt – Lạnh</v>
          </cell>
          <cell r="D164" t="str">
            <v>Hà Chí Công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</row>
        <row r="165">
          <cell r="B165" t="str">
            <v>01029005</v>
          </cell>
          <cell r="C165" t="str">
            <v>Khoa CN Nhiệt – Lạnh</v>
          </cell>
          <cell r="D165" t="str">
            <v>Hồ Công Thiện (TG)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B166" t="str">
            <v>01029006</v>
          </cell>
          <cell r="C166" t="str">
            <v>Khoa CN Nhiệt – Lạnh</v>
          </cell>
          <cell r="D166" t="str">
            <v>Nguyễn Ngọc Trí (TG)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37</v>
          </cell>
          <cell r="V166">
            <v>-3.7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-3.7</v>
          </cell>
        </row>
        <row r="167">
          <cell r="B167" t="str">
            <v>01029004</v>
          </cell>
          <cell r="C167" t="str">
            <v>Khoa CN Nhiệt – Lạnh</v>
          </cell>
          <cell r="D167" t="str">
            <v>Nguyễn Thị Út Hiền (TG)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76</v>
          </cell>
          <cell r="T167">
            <v>38</v>
          </cell>
          <cell r="U167">
            <v>87</v>
          </cell>
          <cell r="V167">
            <v>2.7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2.7</v>
          </cell>
        </row>
        <row r="168">
          <cell r="B168" t="str">
            <v>01015020</v>
          </cell>
          <cell r="C168" t="str">
            <v>Khoa CN Thông tin</v>
          </cell>
          <cell r="D168" t="str">
            <v>Bùi Văn Dũng</v>
          </cell>
          <cell r="E168">
            <v>6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6</v>
          </cell>
          <cell r="N168">
            <v>1.7999999999999998</v>
          </cell>
          <cell r="O168">
            <v>4.6499999999999995</v>
          </cell>
          <cell r="P168">
            <v>0</v>
          </cell>
          <cell r="Q168">
            <v>0</v>
          </cell>
          <cell r="R168">
            <v>6.4499999999999993</v>
          </cell>
          <cell r="S168">
            <v>95</v>
          </cell>
          <cell r="T168">
            <v>127</v>
          </cell>
          <cell r="U168">
            <v>109</v>
          </cell>
          <cell r="V168">
            <v>11.3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0.5</v>
          </cell>
          <cell r="AT168">
            <v>24.3</v>
          </cell>
        </row>
        <row r="169">
          <cell r="B169" t="str">
            <v>01015018</v>
          </cell>
          <cell r="C169" t="str">
            <v>Khoa CN Thông tin</v>
          </cell>
          <cell r="D169" t="str">
            <v>Đặng Ngọc Đoàn</v>
          </cell>
          <cell r="E169">
            <v>2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2</v>
          </cell>
          <cell r="N169">
            <v>5.2499999999999991</v>
          </cell>
          <cell r="O169">
            <v>6.8999999999999995</v>
          </cell>
          <cell r="P169">
            <v>0</v>
          </cell>
          <cell r="Q169">
            <v>0</v>
          </cell>
          <cell r="R169">
            <v>12.149999999999999</v>
          </cell>
          <cell r="S169">
            <v>21</v>
          </cell>
          <cell r="T169">
            <v>102</v>
          </cell>
          <cell r="U169">
            <v>37</v>
          </cell>
          <cell r="V169">
            <v>8.6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22.8</v>
          </cell>
        </row>
        <row r="170">
          <cell r="B170" t="str">
            <v>01015007</v>
          </cell>
          <cell r="C170" t="str">
            <v>Khoa CN Thông tin</v>
          </cell>
          <cell r="D170" t="str">
            <v>Đào Duy Long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B171" t="str">
            <v>01015021</v>
          </cell>
          <cell r="C171" t="str">
            <v>Khoa CN Thông tin</v>
          </cell>
          <cell r="D171" t="str">
            <v>Đỗ Thị Hải Yến</v>
          </cell>
          <cell r="E171">
            <v>2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2</v>
          </cell>
          <cell r="N171">
            <v>2.25</v>
          </cell>
          <cell r="O171">
            <v>4.2</v>
          </cell>
          <cell r="P171">
            <v>0</v>
          </cell>
          <cell r="Q171">
            <v>0</v>
          </cell>
          <cell r="R171">
            <v>6.45</v>
          </cell>
          <cell r="S171">
            <v>78</v>
          </cell>
          <cell r="T171">
            <v>112</v>
          </cell>
          <cell r="U171">
            <v>77</v>
          </cell>
          <cell r="V171">
            <v>11.3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19.8</v>
          </cell>
        </row>
        <row r="172">
          <cell r="B172" t="str">
            <v>01015012</v>
          </cell>
          <cell r="C172" t="str">
            <v>Khoa CN Thông tin</v>
          </cell>
          <cell r="D172" t="str">
            <v>Dương Ngọc Vọng</v>
          </cell>
          <cell r="E172">
            <v>12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12</v>
          </cell>
          <cell r="N172">
            <v>5.9999999999999991</v>
          </cell>
          <cell r="O172">
            <v>4.5</v>
          </cell>
          <cell r="P172">
            <v>0</v>
          </cell>
          <cell r="Q172">
            <v>0</v>
          </cell>
          <cell r="R172">
            <v>10.5</v>
          </cell>
          <cell r="S172">
            <v>206</v>
          </cell>
          <cell r="T172">
            <v>106</v>
          </cell>
          <cell r="U172">
            <v>296</v>
          </cell>
          <cell r="V172">
            <v>1.6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24.1</v>
          </cell>
        </row>
        <row r="173">
          <cell r="B173" t="str">
            <v>01015017</v>
          </cell>
          <cell r="C173" t="str">
            <v>Khoa CN Thông tin</v>
          </cell>
          <cell r="D173" t="str">
            <v>Lê Hồng Thái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31</v>
          </cell>
          <cell r="V173">
            <v>-3.1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13</v>
          </cell>
          <cell r="AC173">
            <v>0</v>
          </cell>
          <cell r="AD173">
            <v>1.3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-1.8</v>
          </cell>
        </row>
        <row r="174">
          <cell r="B174" t="str">
            <v>01015014</v>
          </cell>
          <cell r="C174" t="str">
            <v>Khoa CN Thông tin</v>
          </cell>
          <cell r="D174" t="str">
            <v>Lê Phi Trường</v>
          </cell>
          <cell r="E174">
            <v>12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12</v>
          </cell>
          <cell r="N174">
            <v>3.7500000000000004</v>
          </cell>
          <cell r="O174">
            <v>0.6</v>
          </cell>
          <cell r="P174">
            <v>0</v>
          </cell>
          <cell r="Q174">
            <v>0</v>
          </cell>
          <cell r="R174">
            <v>4.3500000000000005</v>
          </cell>
          <cell r="S174">
            <v>105</v>
          </cell>
          <cell r="T174">
            <v>68</v>
          </cell>
          <cell r="U174">
            <v>126</v>
          </cell>
          <cell r="V174">
            <v>4.7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1.5</v>
          </cell>
          <cell r="AT174">
            <v>22.6</v>
          </cell>
        </row>
        <row r="175">
          <cell r="B175" t="str">
            <v>01015004</v>
          </cell>
          <cell r="C175" t="str">
            <v>Khoa CN Thông tin</v>
          </cell>
          <cell r="D175" t="str">
            <v>Lê Quý Hưng Quốc</v>
          </cell>
          <cell r="E175">
            <v>14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14</v>
          </cell>
          <cell r="N175">
            <v>5.9999999999999991</v>
          </cell>
          <cell r="O175">
            <v>8.2499999999999982</v>
          </cell>
          <cell r="P175">
            <v>0</v>
          </cell>
          <cell r="Q175">
            <v>0</v>
          </cell>
          <cell r="R175">
            <v>14.249999999999996</v>
          </cell>
          <cell r="S175">
            <v>165</v>
          </cell>
          <cell r="T175">
            <v>253</v>
          </cell>
          <cell r="U175">
            <v>202</v>
          </cell>
          <cell r="V175">
            <v>21.6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0.9</v>
          </cell>
          <cell r="AT175">
            <v>50.8</v>
          </cell>
        </row>
        <row r="176">
          <cell r="B176" t="str">
            <v>01015011</v>
          </cell>
          <cell r="C176" t="str">
            <v>Khoa CN Thông tin</v>
          </cell>
          <cell r="D176" t="str">
            <v>Lê Tất Đạt</v>
          </cell>
          <cell r="E176">
            <v>6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6</v>
          </cell>
          <cell r="N176">
            <v>4.05</v>
          </cell>
          <cell r="O176">
            <v>4.8</v>
          </cell>
          <cell r="P176">
            <v>0</v>
          </cell>
          <cell r="Q176">
            <v>0</v>
          </cell>
          <cell r="R176">
            <v>8.85</v>
          </cell>
          <cell r="S176">
            <v>205</v>
          </cell>
          <cell r="T176">
            <v>106</v>
          </cell>
          <cell r="U176">
            <v>95</v>
          </cell>
          <cell r="V176">
            <v>21.6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0.8</v>
          </cell>
          <cell r="AT176">
            <v>37.299999999999997</v>
          </cell>
        </row>
        <row r="177">
          <cell r="B177" t="str">
            <v>01015031</v>
          </cell>
          <cell r="C177" t="str">
            <v>Khoa CN Thông tin</v>
          </cell>
          <cell r="D177" t="str">
            <v>Mai Chiếm Tuấn</v>
          </cell>
          <cell r="E177">
            <v>2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2</v>
          </cell>
          <cell r="N177">
            <v>3.3000000000000003</v>
          </cell>
          <cell r="O177">
            <v>1.7999999999999998</v>
          </cell>
          <cell r="P177">
            <v>0</v>
          </cell>
          <cell r="Q177">
            <v>0</v>
          </cell>
          <cell r="R177">
            <v>5.0999999999999996</v>
          </cell>
          <cell r="S177">
            <v>133</v>
          </cell>
          <cell r="T177">
            <v>184</v>
          </cell>
          <cell r="U177">
            <v>155</v>
          </cell>
          <cell r="V177">
            <v>16.2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0.3</v>
          </cell>
          <cell r="AT177">
            <v>23.6</v>
          </cell>
        </row>
        <row r="178">
          <cell r="B178" t="str">
            <v>01018001</v>
          </cell>
          <cell r="C178" t="str">
            <v>Khoa CN Thông tin</v>
          </cell>
          <cell r="D178" t="str">
            <v>Nguyễn Cao Phong</v>
          </cell>
          <cell r="E178">
            <v>10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10</v>
          </cell>
          <cell r="N178">
            <v>7.1999999999999993</v>
          </cell>
          <cell r="O178">
            <v>9.1499999999999968</v>
          </cell>
          <cell r="P178">
            <v>0</v>
          </cell>
          <cell r="Q178">
            <v>0</v>
          </cell>
          <cell r="R178">
            <v>16.349999999999994</v>
          </cell>
          <cell r="S178">
            <v>272</v>
          </cell>
          <cell r="T178">
            <v>438</v>
          </cell>
          <cell r="U178">
            <v>277</v>
          </cell>
          <cell r="V178">
            <v>43.300000000000004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1.7</v>
          </cell>
          <cell r="AT178">
            <v>71.400000000000006</v>
          </cell>
        </row>
        <row r="179">
          <cell r="B179" t="str">
            <v>01015032</v>
          </cell>
          <cell r="C179" t="str">
            <v>Khoa CN Thông tin</v>
          </cell>
          <cell r="D179" t="str">
            <v>Nguyễn Duy Đạt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115</v>
          </cell>
          <cell r="V179">
            <v>-11.5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-11.5</v>
          </cell>
        </row>
        <row r="180">
          <cell r="B180" t="str">
            <v>01015002</v>
          </cell>
          <cell r="C180" t="str">
            <v>Khoa CN Thông tin</v>
          </cell>
          <cell r="D180" t="str">
            <v>Nguyễn Khoa</v>
          </cell>
          <cell r="E180">
            <v>6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6</v>
          </cell>
          <cell r="N180">
            <v>4.95</v>
          </cell>
          <cell r="O180">
            <v>4.2</v>
          </cell>
          <cell r="P180">
            <v>0</v>
          </cell>
          <cell r="Q180">
            <v>0</v>
          </cell>
          <cell r="R180">
            <v>9.15</v>
          </cell>
          <cell r="S180">
            <v>130</v>
          </cell>
          <cell r="T180">
            <v>394</v>
          </cell>
          <cell r="U180">
            <v>165</v>
          </cell>
          <cell r="V180">
            <v>35.9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4.0999999999999996</v>
          </cell>
          <cell r="AT180">
            <v>55.2</v>
          </cell>
        </row>
        <row r="181">
          <cell r="B181" t="str">
            <v>01015025</v>
          </cell>
          <cell r="C181" t="str">
            <v>Khoa CN Thông tin</v>
          </cell>
          <cell r="D181" t="str">
            <v>Nguyễn Ngọc Tuyên</v>
          </cell>
          <cell r="E181">
            <v>6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6</v>
          </cell>
          <cell r="N181">
            <v>0.6</v>
          </cell>
          <cell r="O181">
            <v>4.8</v>
          </cell>
          <cell r="P181">
            <v>0</v>
          </cell>
          <cell r="Q181">
            <v>0</v>
          </cell>
          <cell r="R181">
            <v>5.3999999999999995</v>
          </cell>
          <cell r="S181">
            <v>94</v>
          </cell>
          <cell r="T181">
            <v>140</v>
          </cell>
          <cell r="U181">
            <v>82</v>
          </cell>
          <cell r="V181">
            <v>15.200000000000001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26.6</v>
          </cell>
        </row>
        <row r="182">
          <cell r="B182" t="str">
            <v>01015010</v>
          </cell>
          <cell r="C182" t="str">
            <v>Khoa CN Thông tin</v>
          </cell>
          <cell r="D182" t="str">
            <v>Nguyễn Nguyên Hoàng Ngọc Quyên</v>
          </cell>
          <cell r="E182">
            <v>6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6</v>
          </cell>
          <cell r="N182">
            <v>3.3000000000000003</v>
          </cell>
          <cell r="O182">
            <v>4.3499999999999996</v>
          </cell>
          <cell r="P182">
            <v>0</v>
          </cell>
          <cell r="Q182">
            <v>0</v>
          </cell>
          <cell r="R182">
            <v>7.65</v>
          </cell>
          <cell r="S182">
            <v>108</v>
          </cell>
          <cell r="T182">
            <v>32</v>
          </cell>
          <cell r="U182">
            <v>85</v>
          </cell>
          <cell r="V182">
            <v>5.5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19.2</v>
          </cell>
        </row>
        <row r="183">
          <cell r="B183" t="str">
            <v>01015005</v>
          </cell>
          <cell r="C183" t="str">
            <v>Khoa CN Thông tin</v>
          </cell>
          <cell r="D183" t="str">
            <v>Nguyễn Sanh Cường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4.8</v>
          </cell>
          <cell r="O183">
            <v>4.6499999999999995</v>
          </cell>
          <cell r="P183">
            <v>0</v>
          </cell>
          <cell r="Q183">
            <v>0</v>
          </cell>
          <cell r="R183">
            <v>9.4499999999999993</v>
          </cell>
          <cell r="S183">
            <v>103</v>
          </cell>
          <cell r="T183">
            <v>117</v>
          </cell>
          <cell r="U183">
            <v>101</v>
          </cell>
          <cell r="V183">
            <v>11.9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1.1000000000000001</v>
          </cell>
          <cell r="AT183">
            <v>22.5</v>
          </cell>
        </row>
        <row r="184">
          <cell r="B184" t="str">
            <v>01015016</v>
          </cell>
          <cell r="C184" t="str">
            <v>Khoa CN Thông tin</v>
          </cell>
          <cell r="D184" t="str">
            <v>Nguyễn Thị Khánh Thư</v>
          </cell>
          <cell r="E184">
            <v>1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2.5500000000000003</v>
          </cell>
          <cell r="O184">
            <v>2.4</v>
          </cell>
          <cell r="P184">
            <v>0</v>
          </cell>
          <cell r="Q184">
            <v>0</v>
          </cell>
          <cell r="R184">
            <v>4.95</v>
          </cell>
          <cell r="S184">
            <v>177</v>
          </cell>
          <cell r="T184">
            <v>114</v>
          </cell>
          <cell r="U184">
            <v>142</v>
          </cell>
          <cell r="V184">
            <v>14.9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20.9</v>
          </cell>
        </row>
        <row r="185">
          <cell r="B185" t="str">
            <v>01015015</v>
          </cell>
          <cell r="C185" t="str">
            <v>Khoa CN Thông tin</v>
          </cell>
          <cell r="D185" t="str">
            <v>Nguyễn Thị Thu Hồng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1.7999999999999998</v>
          </cell>
          <cell r="O185">
            <v>4.3499999999999996</v>
          </cell>
          <cell r="P185">
            <v>0</v>
          </cell>
          <cell r="Q185">
            <v>0</v>
          </cell>
          <cell r="R185">
            <v>6.1499999999999995</v>
          </cell>
          <cell r="S185">
            <v>72</v>
          </cell>
          <cell r="T185">
            <v>70</v>
          </cell>
          <cell r="U185">
            <v>107</v>
          </cell>
          <cell r="V185">
            <v>3.5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0.9</v>
          </cell>
          <cell r="AT185">
            <v>10.6</v>
          </cell>
        </row>
        <row r="186">
          <cell r="B186" t="str">
            <v>01015022</v>
          </cell>
          <cell r="C186" t="str">
            <v>Khoa CN Thông tin</v>
          </cell>
          <cell r="D186" t="str">
            <v>Nguyễn Văn Danh</v>
          </cell>
          <cell r="E186">
            <v>8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8</v>
          </cell>
          <cell r="N186">
            <v>4.2</v>
          </cell>
          <cell r="O186">
            <v>0.6</v>
          </cell>
          <cell r="P186">
            <v>0</v>
          </cell>
          <cell r="Q186">
            <v>0</v>
          </cell>
          <cell r="R186">
            <v>4.8</v>
          </cell>
          <cell r="S186">
            <v>262</v>
          </cell>
          <cell r="T186">
            <v>286</v>
          </cell>
          <cell r="U186">
            <v>236</v>
          </cell>
          <cell r="V186">
            <v>31.200000000000003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25</v>
          </cell>
          <cell r="AB186">
            <v>0</v>
          </cell>
          <cell r="AC186">
            <v>25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0.9</v>
          </cell>
          <cell r="AT186">
            <v>44.9</v>
          </cell>
        </row>
        <row r="187">
          <cell r="B187" t="str">
            <v>01015023</v>
          </cell>
          <cell r="C187" t="str">
            <v>Khoa CN Thông tin</v>
          </cell>
          <cell r="D187" t="str">
            <v>Nguyễn Văn Đôn</v>
          </cell>
          <cell r="E187">
            <v>16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16</v>
          </cell>
          <cell r="N187">
            <v>6.4499999999999984</v>
          </cell>
          <cell r="O187">
            <v>5.7</v>
          </cell>
          <cell r="P187">
            <v>0</v>
          </cell>
          <cell r="Q187">
            <v>0</v>
          </cell>
          <cell r="R187">
            <v>12.149999999999999</v>
          </cell>
          <cell r="S187">
            <v>312</v>
          </cell>
          <cell r="T187">
            <v>303</v>
          </cell>
          <cell r="U187">
            <v>193</v>
          </cell>
          <cell r="V187">
            <v>42.2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0.5</v>
          </cell>
          <cell r="AT187">
            <v>70.900000000000006</v>
          </cell>
        </row>
        <row r="188">
          <cell r="B188" t="str">
            <v>01015001</v>
          </cell>
          <cell r="C188" t="str">
            <v>Khoa CN Thông tin</v>
          </cell>
          <cell r="D188" t="str">
            <v>Nguyễn Vân Giang</v>
          </cell>
          <cell r="E188">
            <v>4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4</v>
          </cell>
          <cell r="N188">
            <v>0</v>
          </cell>
          <cell r="O188">
            <v>4.6499999999999995</v>
          </cell>
          <cell r="P188">
            <v>0</v>
          </cell>
          <cell r="Q188">
            <v>0</v>
          </cell>
          <cell r="R188">
            <v>4.6499999999999995</v>
          </cell>
          <cell r="S188">
            <v>42</v>
          </cell>
          <cell r="T188">
            <v>170</v>
          </cell>
          <cell r="U188">
            <v>111</v>
          </cell>
          <cell r="V188">
            <v>10.100000000000001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1.1000000000000001</v>
          </cell>
          <cell r="AT188">
            <v>19.899999999999999</v>
          </cell>
        </row>
        <row r="189">
          <cell r="B189" t="str">
            <v>01015019</v>
          </cell>
          <cell r="C189" t="str">
            <v>Khoa CN Thông tin</v>
          </cell>
          <cell r="D189" t="str">
            <v>Trần Việt Khánh</v>
          </cell>
          <cell r="E189">
            <v>19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19</v>
          </cell>
          <cell r="N189">
            <v>3</v>
          </cell>
          <cell r="O189">
            <v>3.75</v>
          </cell>
          <cell r="P189">
            <v>0</v>
          </cell>
          <cell r="Q189">
            <v>0</v>
          </cell>
          <cell r="R189">
            <v>6.75</v>
          </cell>
          <cell r="S189">
            <v>266</v>
          </cell>
          <cell r="T189">
            <v>225</v>
          </cell>
          <cell r="U189">
            <v>200</v>
          </cell>
          <cell r="V189">
            <v>29.1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0.6</v>
          </cell>
          <cell r="AT189">
            <v>55.5</v>
          </cell>
        </row>
        <row r="190">
          <cell r="B190" t="str">
            <v>01015008</v>
          </cell>
          <cell r="C190" t="str">
            <v>Khoa CN Thông tin</v>
          </cell>
          <cell r="D190" t="str">
            <v>Trần Vĩnh Xuyên</v>
          </cell>
          <cell r="E190">
            <v>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8</v>
          </cell>
          <cell r="N190">
            <v>3</v>
          </cell>
          <cell r="O190">
            <v>2.1</v>
          </cell>
          <cell r="P190">
            <v>0</v>
          </cell>
          <cell r="Q190">
            <v>0</v>
          </cell>
          <cell r="R190">
            <v>5.0999999999999996</v>
          </cell>
          <cell r="S190">
            <v>205</v>
          </cell>
          <cell r="T190">
            <v>174</v>
          </cell>
          <cell r="U190">
            <v>200</v>
          </cell>
          <cell r="V190">
            <v>17.900000000000002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1.5</v>
          </cell>
          <cell r="AT190">
            <v>32.5</v>
          </cell>
        </row>
        <row r="191">
          <cell r="B191" t="str">
            <v>01015009</v>
          </cell>
          <cell r="C191" t="str">
            <v>Khoa CN Thông tin</v>
          </cell>
          <cell r="D191" t="str">
            <v>Võ Anh Trang</v>
          </cell>
          <cell r="E191">
            <v>4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4</v>
          </cell>
          <cell r="N191">
            <v>5.0999999999999996</v>
          </cell>
          <cell r="O191">
            <v>3</v>
          </cell>
          <cell r="P191">
            <v>0</v>
          </cell>
          <cell r="Q191">
            <v>0</v>
          </cell>
          <cell r="R191">
            <v>8.1</v>
          </cell>
          <cell r="S191">
            <v>169</v>
          </cell>
          <cell r="T191">
            <v>35</v>
          </cell>
          <cell r="U191">
            <v>113</v>
          </cell>
          <cell r="V191">
            <v>9.1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21.7</v>
          </cell>
        </row>
        <row r="192">
          <cell r="B192" t="str">
            <v>01015013</v>
          </cell>
          <cell r="C192" t="str">
            <v>Khoa CN Thông tin</v>
          </cell>
          <cell r="D192" t="str">
            <v>Vũ Thị Thái Linh</v>
          </cell>
          <cell r="E192">
            <v>13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13</v>
          </cell>
          <cell r="N192">
            <v>0.6</v>
          </cell>
          <cell r="O192">
            <v>1.95</v>
          </cell>
          <cell r="P192">
            <v>0</v>
          </cell>
          <cell r="Q192">
            <v>0</v>
          </cell>
          <cell r="R192">
            <v>2.5499999999999998</v>
          </cell>
          <cell r="S192">
            <v>262</v>
          </cell>
          <cell r="T192">
            <v>118</v>
          </cell>
          <cell r="U192">
            <v>262</v>
          </cell>
          <cell r="V192">
            <v>11.8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59</v>
          </cell>
          <cell r="AC192">
            <v>0</v>
          </cell>
          <cell r="AD192">
            <v>5.9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0.5</v>
          </cell>
          <cell r="AT192">
            <v>33.799999999999997</v>
          </cell>
        </row>
        <row r="193">
          <cell r="B193" t="str">
            <v>01015035</v>
          </cell>
          <cell r="C193" t="str">
            <v>Khoa CN Thông tin</v>
          </cell>
          <cell r="D193" t="str">
            <v>Dương Đình Dũng (TG)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B194" t="str">
            <v>01015024</v>
          </cell>
          <cell r="C194" t="str">
            <v>Khoa CN Thông tin</v>
          </cell>
          <cell r="D194" t="str">
            <v>Lâm Thanh Hùng (TG)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34</v>
          </cell>
          <cell r="T194">
            <v>14</v>
          </cell>
          <cell r="U194">
            <v>22</v>
          </cell>
          <cell r="V194">
            <v>2.6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73</v>
          </cell>
          <cell r="AB194">
            <v>0</v>
          </cell>
          <cell r="AC194">
            <v>73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2.6</v>
          </cell>
        </row>
        <row r="195">
          <cell r="B195" t="str">
            <v>01015037</v>
          </cell>
          <cell r="C195" t="str">
            <v>Khoa CN Thông tin</v>
          </cell>
          <cell r="D195" t="str">
            <v>Lê Hữu Nhơn (TG)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16</v>
          </cell>
          <cell r="T195">
            <v>0</v>
          </cell>
          <cell r="U195">
            <v>42</v>
          </cell>
          <cell r="V195">
            <v>-2.6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-2.6</v>
          </cell>
        </row>
        <row r="196">
          <cell r="B196" t="str">
            <v>01015036</v>
          </cell>
          <cell r="C196" t="str">
            <v>Khoa CN Thông tin</v>
          </cell>
          <cell r="D196" t="str">
            <v>Lê Thành Hưng (TG)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B197" t="str">
            <v>01015040</v>
          </cell>
          <cell r="C197" t="str">
            <v>Khoa CN Thông tin</v>
          </cell>
          <cell r="D197" t="str">
            <v>Lê Viết Duy Anh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37</v>
          </cell>
          <cell r="T197">
            <v>0</v>
          </cell>
          <cell r="U197">
            <v>30</v>
          </cell>
          <cell r="V197">
            <v>0.70000000000000007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0.7</v>
          </cell>
        </row>
        <row r="198">
          <cell r="B198" t="str">
            <v>01015030</v>
          </cell>
          <cell r="C198" t="str">
            <v>Khoa CN Thông tin</v>
          </cell>
          <cell r="D198" t="str">
            <v>Lý Dạ Lan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B199" t="str">
            <v>01015039</v>
          </cell>
          <cell r="C199" t="str">
            <v>Khoa CN Thông tin</v>
          </cell>
          <cell r="D199" t="str">
            <v>Nguyễn Đức Thịnh (TG)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35</v>
          </cell>
          <cell r="T199">
            <v>35</v>
          </cell>
          <cell r="U199">
            <v>67</v>
          </cell>
          <cell r="V199">
            <v>0.30000000000000004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0.3</v>
          </cell>
        </row>
        <row r="200">
          <cell r="B200" t="str">
            <v>01015003</v>
          </cell>
          <cell r="C200" t="str">
            <v>Khoa CN Thông tin</v>
          </cell>
          <cell r="D200" t="str">
            <v>Nguyễn Thị Thủy(TT)</v>
          </cell>
          <cell r="E200">
            <v>1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1</v>
          </cell>
          <cell r="N200">
            <v>1.7999999999999998</v>
          </cell>
          <cell r="O200">
            <v>1.9500000000000002</v>
          </cell>
          <cell r="P200">
            <v>0</v>
          </cell>
          <cell r="Q200">
            <v>0</v>
          </cell>
          <cell r="R200">
            <v>3.75</v>
          </cell>
          <cell r="S200">
            <v>113</v>
          </cell>
          <cell r="T200">
            <v>232</v>
          </cell>
          <cell r="U200">
            <v>101</v>
          </cell>
          <cell r="V200">
            <v>24.400000000000002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0.5</v>
          </cell>
          <cell r="AT200">
            <v>29.7</v>
          </cell>
        </row>
        <row r="201">
          <cell r="B201" t="str">
            <v>01015006</v>
          </cell>
          <cell r="C201" t="str">
            <v>Khoa CN Thông tin</v>
          </cell>
          <cell r="D201" t="str">
            <v>Nguyễn Văn Minh(TT)</v>
          </cell>
          <cell r="E201">
            <v>12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12</v>
          </cell>
          <cell r="N201">
            <v>4.5</v>
          </cell>
          <cell r="O201">
            <v>4.05</v>
          </cell>
          <cell r="P201">
            <v>0</v>
          </cell>
          <cell r="Q201">
            <v>0</v>
          </cell>
          <cell r="R201">
            <v>8.5500000000000007</v>
          </cell>
          <cell r="S201">
            <v>250</v>
          </cell>
          <cell r="T201">
            <v>148</v>
          </cell>
          <cell r="U201">
            <v>137</v>
          </cell>
          <cell r="V201">
            <v>26.1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12</v>
          </cell>
          <cell r="AC201">
            <v>0</v>
          </cell>
          <cell r="AD201">
            <v>1.2000000000000002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0.3</v>
          </cell>
          <cell r="AT201">
            <v>48.2</v>
          </cell>
        </row>
        <row r="202">
          <cell r="B202" t="str">
            <v>01015034</v>
          </cell>
          <cell r="C202" t="str">
            <v>Khoa CN Thông tin</v>
          </cell>
          <cell r="D202" t="str">
            <v>Phùng Nguyễn Thanh Phong (TG)</v>
          </cell>
          <cell r="E202">
            <v>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2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15</v>
          </cell>
          <cell r="T202">
            <v>0</v>
          </cell>
          <cell r="U202">
            <v>41</v>
          </cell>
          <cell r="V202">
            <v>-2.6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-0.6</v>
          </cell>
        </row>
        <row r="203">
          <cell r="B203" t="str">
            <v>01015033</v>
          </cell>
          <cell r="C203" t="str">
            <v>Khoa CN Thông tin</v>
          </cell>
          <cell r="D203" t="str">
            <v>Trần Đắc Tốt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21</v>
          </cell>
          <cell r="T203">
            <v>0</v>
          </cell>
          <cell r="U203">
            <v>21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B204" t="str">
            <v>01015038</v>
          </cell>
          <cell r="C204" t="str">
            <v>Khoa CN Thông tin</v>
          </cell>
          <cell r="D204" t="str">
            <v>Trần Thanh Nam (TG)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22</v>
          </cell>
          <cell r="V204">
            <v>-2.2000000000000002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-2.2000000000000002</v>
          </cell>
        </row>
        <row r="205">
          <cell r="B205" t="str">
            <v>01010046</v>
          </cell>
          <cell r="C205" t="str">
            <v>Khoa Khoa học cơ bản</v>
          </cell>
          <cell r="D205" t="str">
            <v>Bùi Thị Liễu Trang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B206" t="str">
            <v>01010050</v>
          </cell>
          <cell r="C206" t="str">
            <v>Khoa Khoa học cơ bản</v>
          </cell>
          <cell r="D206" t="str">
            <v>Bùi Thị Tú Uyên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B207" t="str">
            <v>01010071</v>
          </cell>
          <cell r="C207" t="str">
            <v>Khoa Khoa học cơ bản</v>
          </cell>
          <cell r="D207" t="str">
            <v>Bùi Văn Phương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B208" t="str">
            <v>01010013</v>
          </cell>
          <cell r="C208" t="str">
            <v>Khoa Khoa học cơ bản</v>
          </cell>
          <cell r="D208" t="str">
            <v>Cao Thị Nga</v>
          </cell>
          <cell r="E208">
            <v>2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2</v>
          </cell>
          <cell r="N208">
            <v>5.9999999999999991</v>
          </cell>
          <cell r="O208">
            <v>3.0000000000000004</v>
          </cell>
          <cell r="P208">
            <v>0</v>
          </cell>
          <cell r="Q208">
            <v>0</v>
          </cell>
          <cell r="R208">
            <v>9</v>
          </cell>
          <cell r="S208">
            <v>140</v>
          </cell>
          <cell r="T208">
            <v>141</v>
          </cell>
          <cell r="U208">
            <v>73</v>
          </cell>
          <cell r="V208">
            <v>20.8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0.8</v>
          </cell>
          <cell r="AT208">
            <v>32.6</v>
          </cell>
        </row>
        <row r="209">
          <cell r="B209" t="str">
            <v>01010072</v>
          </cell>
          <cell r="C209" t="str">
            <v>Khoa Khoa học cơ bản</v>
          </cell>
          <cell r="D209" t="str">
            <v>Đặng Duy Đồng (TG)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B210" t="str">
            <v>01010024</v>
          </cell>
          <cell r="C210" t="str">
            <v>Khoa Khoa học cơ bản</v>
          </cell>
          <cell r="D210" t="str">
            <v>Đặng Thị Kiến Trúc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3.45</v>
          </cell>
          <cell r="O210">
            <v>7.049999999999998</v>
          </cell>
          <cell r="P210">
            <v>0</v>
          </cell>
          <cell r="Q210">
            <v>0</v>
          </cell>
          <cell r="R210">
            <v>10.499999999999998</v>
          </cell>
          <cell r="S210">
            <v>142</v>
          </cell>
          <cell r="T210">
            <v>302</v>
          </cell>
          <cell r="U210">
            <v>149</v>
          </cell>
          <cell r="V210">
            <v>29.5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0.9</v>
          </cell>
          <cell r="AT210">
            <v>40.9</v>
          </cell>
        </row>
        <row r="211">
          <cell r="B211" t="str">
            <v>01010056</v>
          </cell>
          <cell r="C211" t="str">
            <v>Khoa Khoa học cơ bản</v>
          </cell>
          <cell r="D211" t="str">
            <v>Đinh Thị Thắng (TG)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97</v>
          </cell>
          <cell r="T211">
            <v>0</v>
          </cell>
          <cell r="U211">
            <v>90</v>
          </cell>
          <cell r="V211">
            <v>0.70000000000000007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0.7</v>
          </cell>
        </row>
        <row r="212">
          <cell r="B212" t="str">
            <v>01010034</v>
          </cell>
          <cell r="C212" t="str">
            <v>Khoa Khoa học cơ bản</v>
          </cell>
          <cell r="D212" t="str">
            <v>Đinh Trần Phương Thảo</v>
          </cell>
          <cell r="E212">
            <v>0</v>
          </cell>
          <cell r="F212">
            <v>12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18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18</v>
          </cell>
        </row>
        <row r="213">
          <cell r="B213" t="str">
            <v>01022063</v>
          </cell>
          <cell r="C213" t="str">
            <v>Khoa Khoa học cơ bản</v>
          </cell>
          <cell r="D213" t="str">
            <v>Đinh Trần Trọng Hiếu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B214" t="str">
            <v>01010049</v>
          </cell>
          <cell r="C214" t="str">
            <v>Khoa Khoa học cơ bản</v>
          </cell>
          <cell r="D214" t="str">
            <v>Đoàn Thị Điểm (TG)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233</v>
          </cell>
          <cell r="T214">
            <v>322</v>
          </cell>
          <cell r="U214">
            <v>139</v>
          </cell>
          <cell r="V214">
            <v>41.6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41.6</v>
          </cell>
        </row>
        <row r="215">
          <cell r="B215" t="str">
            <v>01010063</v>
          </cell>
          <cell r="C215" t="str">
            <v>Khoa Khoa học cơ bản</v>
          </cell>
          <cell r="D215" t="str">
            <v>Đồng Văn Đẹp (TG)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B216" t="str">
            <v>01010037</v>
          </cell>
          <cell r="C216" t="str">
            <v>Khoa Khoa học cơ bản</v>
          </cell>
          <cell r="D216" t="str">
            <v>Dương Đức Kiên</v>
          </cell>
          <cell r="E216">
            <v>2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2</v>
          </cell>
          <cell r="N216">
            <v>8.5499999999999989</v>
          </cell>
          <cell r="O216">
            <v>3</v>
          </cell>
          <cell r="P216">
            <v>0</v>
          </cell>
          <cell r="Q216">
            <v>0</v>
          </cell>
          <cell r="R216">
            <v>11.549999999999999</v>
          </cell>
          <cell r="S216">
            <v>272</v>
          </cell>
          <cell r="T216">
            <v>211</v>
          </cell>
          <cell r="U216">
            <v>241</v>
          </cell>
          <cell r="V216">
            <v>24.200000000000003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1.2</v>
          </cell>
          <cell r="AT216">
            <v>39</v>
          </cell>
        </row>
        <row r="217">
          <cell r="B217" t="str">
            <v>01010030</v>
          </cell>
          <cell r="C217" t="str">
            <v>Khoa Khoa học cơ bản</v>
          </cell>
          <cell r="D217" t="str">
            <v>Giang Phi Hùng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72</v>
          </cell>
          <cell r="U217">
            <v>0</v>
          </cell>
          <cell r="V217">
            <v>7.2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7.2</v>
          </cell>
        </row>
        <row r="218">
          <cell r="B218" t="str">
            <v>01010031</v>
          </cell>
          <cell r="C218" t="str">
            <v>Khoa Khoa học cơ bản</v>
          </cell>
          <cell r="D218" t="str">
            <v>Hà Như Mai</v>
          </cell>
          <cell r="E218">
            <v>2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94</v>
          </cell>
          <cell r="T218">
            <v>117</v>
          </cell>
          <cell r="U218">
            <v>86</v>
          </cell>
          <cell r="V218">
            <v>12.5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14.5</v>
          </cell>
        </row>
        <row r="219">
          <cell r="B219" t="str">
            <v>01010053</v>
          </cell>
          <cell r="C219" t="str">
            <v>Khoa Khoa học cơ bản</v>
          </cell>
          <cell r="D219" t="str">
            <v>Hà Việt Hường (TG)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68</v>
          </cell>
          <cell r="T219">
            <v>70</v>
          </cell>
          <cell r="U219">
            <v>68</v>
          </cell>
          <cell r="V219">
            <v>7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7</v>
          </cell>
        </row>
        <row r="220">
          <cell r="B220" t="str">
            <v>01010057</v>
          </cell>
          <cell r="C220" t="str">
            <v>Khoa Khoa học cơ bản</v>
          </cell>
          <cell r="D220" t="str">
            <v>Hồ Khắc Khuyên (TG)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106</v>
          </cell>
          <cell r="T220">
            <v>101</v>
          </cell>
          <cell r="U220">
            <v>108</v>
          </cell>
          <cell r="V220">
            <v>9.9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9.9</v>
          </cell>
        </row>
        <row r="221">
          <cell r="B221" t="str">
            <v>01010060</v>
          </cell>
          <cell r="C221" t="str">
            <v>Khoa Khoa học cơ bản</v>
          </cell>
          <cell r="D221" t="str">
            <v>Hồ Minh Hùng (TG)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60</v>
          </cell>
          <cell r="V221">
            <v>-6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-6</v>
          </cell>
        </row>
        <row r="222">
          <cell r="B222" t="str">
            <v>01010009</v>
          </cell>
          <cell r="C222" t="str">
            <v>Khoa Khoa học cơ bản</v>
          </cell>
          <cell r="D222" t="str">
            <v>Lê Nguyễn Mỹ Trâm</v>
          </cell>
          <cell r="E222">
            <v>0</v>
          </cell>
          <cell r="F222">
            <v>2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3</v>
          </cell>
          <cell r="N222">
            <v>2.7</v>
          </cell>
          <cell r="O222">
            <v>4.3500000000000005</v>
          </cell>
          <cell r="P222">
            <v>0</v>
          </cell>
          <cell r="Q222">
            <v>0</v>
          </cell>
          <cell r="R222">
            <v>7.0500000000000007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10.1</v>
          </cell>
        </row>
        <row r="223">
          <cell r="B223" t="str">
            <v>01022007</v>
          </cell>
          <cell r="C223" t="str">
            <v>Khoa Khoa học cơ bản</v>
          </cell>
          <cell r="D223" t="str">
            <v>Lê Phương Ngọc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B224" t="str">
            <v>01010051</v>
          </cell>
          <cell r="C224" t="str">
            <v>Khoa Khoa học cơ bản</v>
          </cell>
          <cell r="D224" t="str">
            <v>Lê Quang Vinh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B225" t="str">
            <v>01010021</v>
          </cell>
          <cell r="C225" t="str">
            <v>Khoa Khoa học cơ bản</v>
          </cell>
          <cell r="D225" t="str">
            <v>Lê Thái Hùng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B226" t="str">
            <v>01010070</v>
          </cell>
          <cell r="C226" t="str">
            <v>Khoa Khoa học cơ bản</v>
          </cell>
          <cell r="D226" t="str">
            <v>Lê Thị Hường (TG)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B227" t="str">
            <v>01010061</v>
          </cell>
          <cell r="C227" t="str">
            <v>Khoa Khoa học cơ bản</v>
          </cell>
          <cell r="D227" t="str">
            <v>Lê Thị Mùi (TG)</v>
          </cell>
          <cell r="E227">
            <v>2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2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262</v>
          </cell>
          <cell r="T227">
            <v>417</v>
          </cell>
          <cell r="U227">
            <v>342</v>
          </cell>
          <cell r="V227">
            <v>33.700000000000003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35.700000000000003</v>
          </cell>
        </row>
        <row r="228">
          <cell r="B228" t="str">
            <v>01022034</v>
          </cell>
          <cell r="C228" t="str">
            <v>Khoa Khoa học cơ bản</v>
          </cell>
          <cell r="D228" t="str">
            <v>Lê Thị Phương Thúy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B229" t="str">
            <v>01004012</v>
          </cell>
          <cell r="C229" t="str">
            <v>Khoa Khoa học cơ bản</v>
          </cell>
          <cell r="D229" t="str">
            <v>Lê Văn Bình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2.25</v>
          </cell>
          <cell r="O229">
            <v>7.6499999999999986</v>
          </cell>
          <cell r="P229">
            <v>0</v>
          </cell>
          <cell r="Q229">
            <v>0</v>
          </cell>
          <cell r="R229">
            <v>9.8999999999999986</v>
          </cell>
          <cell r="S229">
            <v>0</v>
          </cell>
          <cell r="T229">
            <v>125</v>
          </cell>
          <cell r="U229">
            <v>51</v>
          </cell>
          <cell r="V229">
            <v>7.4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1.4</v>
          </cell>
          <cell r="AT229">
            <v>18.7</v>
          </cell>
        </row>
        <row r="230">
          <cell r="B230" t="str">
            <v>01022005</v>
          </cell>
          <cell r="C230" t="str">
            <v>Khoa Khoa học cơ bản</v>
          </cell>
          <cell r="D230" t="str">
            <v>Ngô Thanh Điền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B231" t="str">
            <v>01010067</v>
          </cell>
          <cell r="C231" t="str">
            <v>Khoa Khoa học cơ bản</v>
          </cell>
          <cell r="D231" t="str">
            <v>Nguyễn Công Cường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B232" t="str">
            <v>01010003</v>
          </cell>
          <cell r="C232" t="str">
            <v>Khoa Khoa học cơ bản</v>
          </cell>
          <cell r="D232" t="str">
            <v>Nguyễn Đức Thắng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B233" t="str">
            <v>01010025</v>
          </cell>
          <cell r="C233" t="str">
            <v>Khoa Khoa học cơ bản</v>
          </cell>
          <cell r="D233" t="str">
            <v>Nguyễn Huỳnh Mai Hạnh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31</v>
          </cell>
          <cell r="V233">
            <v>-3.1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-3.1</v>
          </cell>
        </row>
        <row r="234">
          <cell r="B234" t="str">
            <v>01010073</v>
          </cell>
          <cell r="C234" t="str">
            <v>Khoa Khoa học cơ bản</v>
          </cell>
          <cell r="D234" t="str">
            <v>Nguyễn Mai Chinh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B235" t="str">
            <v>01010032</v>
          </cell>
          <cell r="C235" t="str">
            <v>Khoa Khoa học cơ bản</v>
          </cell>
          <cell r="D235" t="str">
            <v>Nguyễn Mạnh Phương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B236" t="str">
            <v>01010066</v>
          </cell>
          <cell r="C236" t="str">
            <v>Khoa Khoa học cơ bản</v>
          </cell>
          <cell r="D236" t="str">
            <v>Nguyễn Nhân Anh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B237" t="str">
            <v>01010022</v>
          </cell>
          <cell r="C237" t="str">
            <v>Khoa Khoa học cơ bản</v>
          </cell>
          <cell r="D237" t="str">
            <v>Nguyễn Phú Tân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B238" t="str">
            <v>01010023</v>
          </cell>
          <cell r="C238" t="str">
            <v>Khoa Khoa học cơ bản</v>
          </cell>
          <cell r="D238" t="str">
            <v>Nguyễn Phương Hà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3.7500000000000004</v>
          </cell>
          <cell r="O238">
            <v>3.45</v>
          </cell>
          <cell r="P238">
            <v>0</v>
          </cell>
          <cell r="Q238">
            <v>0</v>
          </cell>
          <cell r="R238">
            <v>7.2000000000000011</v>
          </cell>
          <cell r="S238">
            <v>174</v>
          </cell>
          <cell r="T238">
            <v>50</v>
          </cell>
          <cell r="U238">
            <v>144</v>
          </cell>
          <cell r="V238">
            <v>8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2.4</v>
          </cell>
          <cell r="AT238">
            <v>17.600000000000001</v>
          </cell>
        </row>
        <row r="239">
          <cell r="B239" t="str">
            <v>01010008</v>
          </cell>
          <cell r="C239" t="str">
            <v>Khoa Khoa học cơ bản</v>
          </cell>
          <cell r="D239" t="str">
            <v>Nguyễn Quỳnh Giao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248</v>
          </cell>
          <cell r="T239">
            <v>0</v>
          </cell>
          <cell r="U239">
            <v>66</v>
          </cell>
          <cell r="V239">
            <v>18.2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18.2</v>
          </cell>
        </row>
        <row r="240">
          <cell r="B240" t="str">
            <v>01010012</v>
          </cell>
          <cell r="C240" t="str">
            <v>Khoa Khoa học cơ bản</v>
          </cell>
          <cell r="D240" t="str">
            <v>Nguyễn Thanh Tú</v>
          </cell>
          <cell r="E240">
            <v>10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10</v>
          </cell>
          <cell r="N240">
            <v>7.1999999999999984</v>
          </cell>
          <cell r="O240">
            <v>8.3999999999999986</v>
          </cell>
          <cell r="P240">
            <v>0</v>
          </cell>
          <cell r="Q240">
            <v>0</v>
          </cell>
          <cell r="R240">
            <v>15.599999999999998</v>
          </cell>
          <cell r="S240">
            <v>191</v>
          </cell>
          <cell r="T240">
            <v>374</v>
          </cell>
          <cell r="U240">
            <v>252</v>
          </cell>
          <cell r="V240">
            <v>31.3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1.4</v>
          </cell>
          <cell r="AT240">
            <v>58.3</v>
          </cell>
        </row>
        <row r="241">
          <cell r="B241" t="str">
            <v>01010020</v>
          </cell>
          <cell r="C241" t="str">
            <v>Khoa Khoa học cơ bản</v>
          </cell>
          <cell r="D241" t="str">
            <v>Nguyễn Thị Bảo Trân</v>
          </cell>
          <cell r="E241">
            <v>2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2</v>
          </cell>
          <cell r="N241">
            <v>0.45</v>
          </cell>
          <cell r="O241">
            <v>0.45</v>
          </cell>
          <cell r="P241">
            <v>0</v>
          </cell>
          <cell r="Q241">
            <v>0</v>
          </cell>
          <cell r="R241">
            <v>0.9</v>
          </cell>
          <cell r="S241">
            <v>47</v>
          </cell>
          <cell r="T241">
            <v>0</v>
          </cell>
          <cell r="U241">
            <v>47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46</v>
          </cell>
          <cell r="AB241">
            <v>0</v>
          </cell>
          <cell r="AC241">
            <v>46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2.9</v>
          </cell>
        </row>
        <row r="242">
          <cell r="B242" t="str">
            <v>01010016</v>
          </cell>
          <cell r="C242" t="str">
            <v>Khoa Khoa học cơ bản</v>
          </cell>
          <cell r="D242" t="str">
            <v>Nguyễn Thị Cẩm Thạch</v>
          </cell>
          <cell r="E242">
            <v>2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2</v>
          </cell>
          <cell r="N242">
            <v>2.4</v>
          </cell>
          <cell r="O242">
            <v>2.85</v>
          </cell>
          <cell r="P242">
            <v>0</v>
          </cell>
          <cell r="Q242">
            <v>0</v>
          </cell>
          <cell r="R242">
            <v>5.25</v>
          </cell>
          <cell r="S242">
            <v>70</v>
          </cell>
          <cell r="T242">
            <v>49</v>
          </cell>
          <cell r="U242">
            <v>80</v>
          </cell>
          <cell r="V242">
            <v>3.9000000000000004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0.5</v>
          </cell>
          <cell r="AT242">
            <v>11.7</v>
          </cell>
        </row>
        <row r="243">
          <cell r="B243" t="str">
            <v>01010006</v>
          </cell>
          <cell r="C243" t="str">
            <v>Khoa Khoa học cơ bản</v>
          </cell>
          <cell r="D243" t="str">
            <v>Nguyễn Thị Huyền Nga</v>
          </cell>
          <cell r="E243">
            <v>3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3</v>
          </cell>
          <cell r="N243">
            <v>5.2499999999999991</v>
          </cell>
          <cell r="O243">
            <v>4.3499999999999996</v>
          </cell>
          <cell r="P243">
            <v>0</v>
          </cell>
          <cell r="Q243">
            <v>0</v>
          </cell>
          <cell r="R243">
            <v>9.5999999999999979</v>
          </cell>
          <cell r="S243">
            <v>138</v>
          </cell>
          <cell r="T243">
            <v>46</v>
          </cell>
          <cell r="U243">
            <v>44</v>
          </cell>
          <cell r="V243">
            <v>14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0.5</v>
          </cell>
          <cell r="AT243">
            <v>27.1</v>
          </cell>
        </row>
        <row r="244">
          <cell r="B244" t="str">
            <v>01010048</v>
          </cell>
          <cell r="C244" t="str">
            <v>Khoa Khoa học cơ bản</v>
          </cell>
          <cell r="D244" t="str">
            <v>Nguyễn Thị Kim Ánh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B245" t="str">
            <v>01010004</v>
          </cell>
          <cell r="C245" t="str">
            <v>Khoa Khoa học cơ bản</v>
          </cell>
          <cell r="D245" t="str">
            <v>Nguyễn Thị Minh Quý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B246" t="str">
            <v>01010041</v>
          </cell>
          <cell r="C246" t="str">
            <v>Khoa Khoa học cơ bản</v>
          </cell>
          <cell r="D246" t="str">
            <v>Nguyễn Thị Ngọc Tuyền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B247" t="str">
            <v>01010042</v>
          </cell>
          <cell r="C247" t="str">
            <v>Khoa Khoa học cơ bản</v>
          </cell>
          <cell r="D247" t="str">
            <v>Nguyễn Thị Thanh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B248" t="str">
            <v>01010052</v>
          </cell>
          <cell r="C248" t="str">
            <v>Khoa Khoa học cơ bản</v>
          </cell>
          <cell r="D248" t="str">
            <v>Nguyễn Thị Thanh Thảo (TG)</v>
          </cell>
          <cell r="E248">
            <v>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151</v>
          </cell>
          <cell r="T248">
            <v>174</v>
          </cell>
          <cell r="U248">
            <v>381</v>
          </cell>
          <cell r="V248">
            <v>-5.6000000000000005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-3.6</v>
          </cell>
        </row>
        <row r="249">
          <cell r="B249" t="str">
            <v>01010027</v>
          </cell>
          <cell r="C249" t="str">
            <v>Khoa Khoa học cơ bản</v>
          </cell>
          <cell r="D249" t="str">
            <v>Nguyễn Thị Thanh Tú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3</v>
          </cell>
          <cell r="O249">
            <v>2.25</v>
          </cell>
          <cell r="P249">
            <v>0</v>
          </cell>
          <cell r="Q249">
            <v>0</v>
          </cell>
          <cell r="R249">
            <v>5.25</v>
          </cell>
          <cell r="S249">
            <v>48</v>
          </cell>
          <cell r="T249">
            <v>45</v>
          </cell>
          <cell r="U249">
            <v>48</v>
          </cell>
          <cell r="V249">
            <v>4.5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9.8000000000000007</v>
          </cell>
        </row>
        <row r="250">
          <cell r="B250" t="str">
            <v>01010039</v>
          </cell>
          <cell r="C250" t="str">
            <v>Khoa Khoa học cơ bản</v>
          </cell>
          <cell r="D250" t="str">
            <v>Nguyễn Thị Thu Hà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</row>
        <row r="251">
          <cell r="B251" t="str">
            <v>01010019</v>
          </cell>
          <cell r="C251" t="str">
            <v>Khoa Khoa học cơ bản</v>
          </cell>
          <cell r="D251" t="str">
            <v>Nguyễn Thị Thu Tâm</v>
          </cell>
          <cell r="E251">
            <v>0</v>
          </cell>
          <cell r="F251">
            <v>2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</v>
          </cell>
          <cell r="N251">
            <v>0.45</v>
          </cell>
          <cell r="O251">
            <v>1.05</v>
          </cell>
          <cell r="P251">
            <v>0</v>
          </cell>
          <cell r="Q251">
            <v>0</v>
          </cell>
          <cell r="R251">
            <v>1.5</v>
          </cell>
          <cell r="S251">
            <v>0</v>
          </cell>
          <cell r="T251">
            <v>47</v>
          </cell>
          <cell r="U251">
            <v>0</v>
          </cell>
          <cell r="V251">
            <v>4.7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9.1999999999999993</v>
          </cell>
        </row>
        <row r="252">
          <cell r="B252" t="str">
            <v>01010017</v>
          </cell>
          <cell r="C252" t="str">
            <v>Khoa Khoa học cơ bản</v>
          </cell>
          <cell r="D252" t="str">
            <v>Nguyễn Văn Đông</v>
          </cell>
          <cell r="E252">
            <v>2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2</v>
          </cell>
          <cell r="N252">
            <v>5.9999999999999991</v>
          </cell>
          <cell r="O252">
            <v>5.5499999999999989</v>
          </cell>
          <cell r="P252">
            <v>0</v>
          </cell>
          <cell r="Q252">
            <v>0</v>
          </cell>
          <cell r="R252">
            <v>11.549999999999997</v>
          </cell>
          <cell r="S252">
            <v>346</v>
          </cell>
          <cell r="T252">
            <v>155</v>
          </cell>
          <cell r="U252">
            <v>283</v>
          </cell>
          <cell r="V252">
            <v>21.8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0.5</v>
          </cell>
          <cell r="AT252">
            <v>35.9</v>
          </cell>
        </row>
        <row r="253">
          <cell r="B253" t="str">
            <v>01010033</v>
          </cell>
          <cell r="C253" t="str">
            <v>Khoa Khoa học cơ bản</v>
          </cell>
          <cell r="D253" t="str">
            <v>Nguyễn Văn Hậu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7.0499999999999989</v>
          </cell>
          <cell r="O253">
            <v>4.5</v>
          </cell>
          <cell r="P253">
            <v>0</v>
          </cell>
          <cell r="Q253">
            <v>0</v>
          </cell>
          <cell r="R253">
            <v>11.549999999999999</v>
          </cell>
          <cell r="S253">
            <v>158</v>
          </cell>
          <cell r="T253">
            <v>165</v>
          </cell>
          <cell r="U253">
            <v>208</v>
          </cell>
          <cell r="V253">
            <v>11.5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0.5</v>
          </cell>
          <cell r="AT253">
            <v>23.6</v>
          </cell>
        </row>
        <row r="254">
          <cell r="B254" t="str">
            <v>01010045</v>
          </cell>
          <cell r="C254" t="str">
            <v>Khoa Khoa học cơ bản</v>
          </cell>
          <cell r="D254" t="str">
            <v>Nguyễn Văn Kiên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B255" t="str">
            <v>01010068</v>
          </cell>
          <cell r="C255" t="str">
            <v>Khoa Khoa học cơ bản</v>
          </cell>
          <cell r="D255" t="str">
            <v>Phạm Quang Tùng (TG)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</row>
        <row r="256">
          <cell r="B256" t="str">
            <v>01010040</v>
          </cell>
          <cell r="C256" t="str">
            <v>Khoa Khoa học cơ bản</v>
          </cell>
          <cell r="D256" t="str">
            <v>Phạm Thị Thu Hiền</v>
          </cell>
          <cell r="E256">
            <v>3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3</v>
          </cell>
          <cell r="N256">
            <v>1.65</v>
          </cell>
          <cell r="O256">
            <v>3.45</v>
          </cell>
          <cell r="P256">
            <v>0</v>
          </cell>
          <cell r="Q256">
            <v>0</v>
          </cell>
          <cell r="R256">
            <v>5.0999999999999996</v>
          </cell>
          <cell r="S256">
            <v>93</v>
          </cell>
          <cell r="T256">
            <v>44</v>
          </cell>
          <cell r="U256">
            <v>71</v>
          </cell>
          <cell r="V256">
            <v>6.6000000000000005</v>
          </cell>
          <cell r="W256">
            <v>46</v>
          </cell>
          <cell r="X256">
            <v>0</v>
          </cell>
          <cell r="Y256">
            <v>46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14.7</v>
          </cell>
        </row>
        <row r="257">
          <cell r="B257" t="str">
            <v>01010007</v>
          </cell>
          <cell r="C257" t="str">
            <v>Khoa Khoa học cơ bản</v>
          </cell>
          <cell r="D257" t="str">
            <v>Phạm Thị Thu Nga</v>
          </cell>
          <cell r="E257">
            <v>4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4</v>
          </cell>
          <cell r="N257">
            <v>7.7999999999999989</v>
          </cell>
          <cell r="O257">
            <v>5.3999999999999995</v>
          </cell>
          <cell r="P257">
            <v>0</v>
          </cell>
          <cell r="Q257">
            <v>0</v>
          </cell>
          <cell r="R257">
            <v>13.2</v>
          </cell>
          <cell r="S257">
            <v>225</v>
          </cell>
          <cell r="T257">
            <v>305</v>
          </cell>
          <cell r="U257">
            <v>196</v>
          </cell>
          <cell r="V257">
            <v>33.4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0.5</v>
          </cell>
          <cell r="AT257">
            <v>51.1</v>
          </cell>
        </row>
        <row r="258">
          <cell r="B258" t="str">
            <v>01010011</v>
          </cell>
          <cell r="C258" t="str">
            <v>Khoa Khoa học cơ bản</v>
          </cell>
          <cell r="D258" t="str">
            <v>Trần Bạch Tuyết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</row>
        <row r="259">
          <cell r="B259" t="str">
            <v>01010065</v>
          </cell>
          <cell r="C259" t="str">
            <v>Khoa Khoa học cơ bản</v>
          </cell>
          <cell r="D259" t="str">
            <v>Trần Hạ Quyên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207</v>
          </cell>
          <cell r="T259">
            <v>0</v>
          </cell>
          <cell r="U259">
            <v>71</v>
          </cell>
          <cell r="V259">
            <v>13.600000000000001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13.6</v>
          </cell>
        </row>
        <row r="260">
          <cell r="B260" t="str">
            <v>01010062</v>
          </cell>
          <cell r="C260" t="str">
            <v>Khoa Khoa học cơ bản</v>
          </cell>
          <cell r="D260" t="str">
            <v>Trần Huỳnh Tuyết Như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262</v>
          </cell>
          <cell r="T260">
            <v>272</v>
          </cell>
          <cell r="U260">
            <v>176</v>
          </cell>
          <cell r="V260">
            <v>35.800000000000004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35.799999999999997</v>
          </cell>
        </row>
        <row r="261">
          <cell r="B261" t="str">
            <v>01010001</v>
          </cell>
          <cell r="C261" t="str">
            <v>Khoa Khoa học cơ bản</v>
          </cell>
          <cell r="D261" t="str">
            <v>Trần Kim Thu Liễu</v>
          </cell>
          <cell r="E261">
            <v>12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12</v>
          </cell>
          <cell r="N261">
            <v>3.45</v>
          </cell>
          <cell r="O261">
            <v>1.7999999999999998</v>
          </cell>
          <cell r="P261">
            <v>0</v>
          </cell>
          <cell r="Q261">
            <v>0</v>
          </cell>
          <cell r="R261">
            <v>5.25</v>
          </cell>
          <cell r="S261">
            <v>173</v>
          </cell>
          <cell r="T261">
            <v>100</v>
          </cell>
          <cell r="U261">
            <v>129</v>
          </cell>
          <cell r="V261">
            <v>14.4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31.7</v>
          </cell>
        </row>
        <row r="262">
          <cell r="B262" t="str">
            <v>01010064</v>
          </cell>
          <cell r="C262" t="str">
            <v>Khoa Khoa học cơ bản</v>
          </cell>
          <cell r="D262" t="str">
            <v>Trần Minh Đức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76</v>
          </cell>
          <cell r="V262">
            <v>-7.6000000000000005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-7.6</v>
          </cell>
        </row>
        <row r="263">
          <cell r="B263" t="str">
            <v>01002025</v>
          </cell>
          <cell r="C263" t="str">
            <v>Khoa Khoa học cơ bản</v>
          </cell>
          <cell r="D263" t="str">
            <v>Trần Thanh Trúc</v>
          </cell>
          <cell r="E263">
            <v>7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7</v>
          </cell>
          <cell r="N263">
            <v>2.5500000000000003</v>
          </cell>
          <cell r="O263">
            <v>1.7999999999999998</v>
          </cell>
          <cell r="P263">
            <v>0</v>
          </cell>
          <cell r="Q263">
            <v>0</v>
          </cell>
          <cell r="R263">
            <v>4.3499999999999996</v>
          </cell>
          <cell r="S263">
            <v>89</v>
          </cell>
          <cell r="T263">
            <v>141</v>
          </cell>
          <cell r="U263">
            <v>111</v>
          </cell>
          <cell r="V263">
            <v>11.9</v>
          </cell>
          <cell r="W263">
            <v>0</v>
          </cell>
          <cell r="X263">
            <v>46</v>
          </cell>
          <cell r="Y263">
            <v>0</v>
          </cell>
          <cell r="Z263">
            <v>9.2000000000000011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0.5</v>
          </cell>
          <cell r="AT263">
            <v>33</v>
          </cell>
        </row>
        <row r="264">
          <cell r="B264" t="str">
            <v>01010029</v>
          </cell>
          <cell r="C264" t="str">
            <v>Khoa Khoa học cơ bản</v>
          </cell>
          <cell r="D264" t="str">
            <v>Trần Thị Ánh Tuyết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5.9999999999999991</v>
          </cell>
          <cell r="O264">
            <v>6.4499999999999984</v>
          </cell>
          <cell r="P264">
            <v>0</v>
          </cell>
          <cell r="Q264">
            <v>0</v>
          </cell>
          <cell r="R264">
            <v>12.449999999999998</v>
          </cell>
          <cell r="S264">
            <v>124</v>
          </cell>
          <cell r="T264">
            <v>317</v>
          </cell>
          <cell r="U264">
            <v>184</v>
          </cell>
          <cell r="V264">
            <v>25.700000000000003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0.5</v>
          </cell>
          <cell r="AT264">
            <v>38.700000000000003</v>
          </cell>
        </row>
        <row r="265">
          <cell r="B265" t="str">
            <v>01010054</v>
          </cell>
          <cell r="C265" t="str">
            <v>Khoa Khoa học cơ bản</v>
          </cell>
          <cell r="D265" t="str">
            <v>Trần Thị Ngọc Huyền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B266" t="str">
            <v>01010026</v>
          </cell>
          <cell r="C266" t="str">
            <v>Khoa Khoa học cơ bản</v>
          </cell>
          <cell r="D266" t="str">
            <v>Trịnh Khắc Vũ</v>
          </cell>
          <cell r="E266">
            <v>2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2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19</v>
          </cell>
          <cell r="T266">
            <v>183</v>
          </cell>
          <cell r="U266">
            <v>105</v>
          </cell>
          <cell r="V266">
            <v>9.7000000000000011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11.7</v>
          </cell>
        </row>
        <row r="267">
          <cell r="B267" t="str">
            <v>01010010</v>
          </cell>
          <cell r="C267" t="str">
            <v>Khoa Khoa học cơ bản</v>
          </cell>
          <cell r="D267" t="str">
            <v>Trương Thị Minh Hà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</row>
        <row r="268">
          <cell r="B268" t="str">
            <v>01010058</v>
          </cell>
          <cell r="C268" t="str">
            <v>Khoa Khoa học cơ bản</v>
          </cell>
          <cell r="D268" t="str">
            <v>Võ Ngọc Lân (TG)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0.6</v>
          </cell>
          <cell r="O268">
            <v>0</v>
          </cell>
          <cell r="P268">
            <v>0</v>
          </cell>
          <cell r="Q268">
            <v>0</v>
          </cell>
          <cell r="R268">
            <v>0.6</v>
          </cell>
          <cell r="S268">
            <v>72</v>
          </cell>
          <cell r="T268">
            <v>0</v>
          </cell>
          <cell r="U268">
            <v>72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0.6</v>
          </cell>
        </row>
        <row r="269">
          <cell r="B269" t="str">
            <v>01010047</v>
          </cell>
          <cell r="C269" t="str">
            <v>Khoa Khoa học cơ bản</v>
          </cell>
          <cell r="D269" t="str">
            <v>Võ Thanh Vũ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B270" t="str">
            <v>01010015</v>
          </cell>
          <cell r="C270" t="str">
            <v>Khoa Khoa học cơ bản</v>
          </cell>
          <cell r="D270" t="str">
            <v>Võ Thị Hồng Lan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3</v>
          </cell>
          <cell r="O270">
            <v>1.2</v>
          </cell>
          <cell r="P270">
            <v>0</v>
          </cell>
          <cell r="Q270">
            <v>0</v>
          </cell>
          <cell r="R270">
            <v>4.2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0.5</v>
          </cell>
          <cell r="AT270">
            <v>4.7</v>
          </cell>
        </row>
        <row r="271">
          <cell r="B271" t="str">
            <v>01010035</v>
          </cell>
          <cell r="C271" t="str">
            <v>Khoa Khoa học cơ bản</v>
          </cell>
          <cell r="D271" t="str">
            <v>Võ Thị Ngọc Ngân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B272" t="str">
            <v>01010018</v>
          </cell>
          <cell r="C272" t="str">
            <v>Khoa Khoa học cơ bản</v>
          </cell>
          <cell r="D272" t="str">
            <v>Vương Thanh Thủy</v>
          </cell>
          <cell r="E272">
            <v>0</v>
          </cell>
          <cell r="F272">
            <v>2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3</v>
          </cell>
          <cell r="N272">
            <v>1.7999999999999998</v>
          </cell>
          <cell r="O272">
            <v>1.95</v>
          </cell>
          <cell r="P272">
            <v>0</v>
          </cell>
          <cell r="Q272">
            <v>0</v>
          </cell>
          <cell r="R272">
            <v>3.75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6.8</v>
          </cell>
        </row>
        <row r="273">
          <cell r="B273" t="str">
            <v>01010074</v>
          </cell>
          <cell r="C273" t="str">
            <v>Khoa Khoa học cơ bản</v>
          </cell>
          <cell r="D273" t="str">
            <v>Bùi Bảo Trung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B274" t="str">
            <v>01010075</v>
          </cell>
          <cell r="C274" t="str">
            <v>Khoa Khoa học cơ bản</v>
          </cell>
          <cell r="D274" t="str">
            <v>Bùi Văn Mạnh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B275" t="str">
            <v>01010036</v>
          </cell>
          <cell r="C275" t="str">
            <v>Khoa Khoa học cơ bản</v>
          </cell>
          <cell r="D275" t="str">
            <v>Cao Đình Trung Hậu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B276" t="str">
            <v>01010076</v>
          </cell>
          <cell r="C276" t="str">
            <v>Khoa Khoa học cơ bản</v>
          </cell>
          <cell r="D276" t="str">
            <v>Đinh Văn Quyên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B277" t="str">
            <v>01010055</v>
          </cell>
          <cell r="C277" t="str">
            <v>Khoa Khoa học cơ bản</v>
          </cell>
          <cell r="D277" t="str">
            <v>Huỳnh Thị Bích (TG)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124</v>
          </cell>
          <cell r="V277">
            <v>-12.4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-12.4</v>
          </cell>
        </row>
        <row r="278">
          <cell r="B278" t="str">
            <v>01010079</v>
          </cell>
          <cell r="C278" t="str">
            <v>Khoa Khoa học cơ bản</v>
          </cell>
          <cell r="D278" t="str">
            <v>Nguyễn Phú Cường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B279" t="str">
            <v>01010077</v>
          </cell>
          <cell r="C279" t="str">
            <v>Khoa Khoa học cơ bản</v>
          </cell>
          <cell r="D279" t="str">
            <v>Nguyễn Tấn Phát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B280" t="str">
            <v>01010078</v>
          </cell>
          <cell r="C280" t="str">
            <v>Khoa Khoa học cơ bản</v>
          </cell>
          <cell r="D280" t="str">
            <v>Nguyễn Thị Bích Hồng (TG)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33</v>
          </cell>
          <cell r="T280">
            <v>36</v>
          </cell>
          <cell r="U280">
            <v>54</v>
          </cell>
          <cell r="V280">
            <v>1.5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1.5</v>
          </cell>
        </row>
        <row r="281">
          <cell r="B281" t="str">
            <v>01010028</v>
          </cell>
          <cell r="C281" t="str">
            <v>Khoa Khoa học cơ bản</v>
          </cell>
          <cell r="D281" t="str">
            <v>Nguyễn Thị Thủy(CB)</v>
          </cell>
          <cell r="E281">
            <v>2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2</v>
          </cell>
          <cell r="N281">
            <v>5.55</v>
          </cell>
          <cell r="O281">
            <v>5.3999999999999995</v>
          </cell>
          <cell r="P281">
            <v>0</v>
          </cell>
          <cell r="Q281">
            <v>0</v>
          </cell>
          <cell r="R281">
            <v>10.95</v>
          </cell>
          <cell r="S281">
            <v>135</v>
          </cell>
          <cell r="T281">
            <v>147</v>
          </cell>
          <cell r="U281">
            <v>127</v>
          </cell>
          <cell r="V281">
            <v>15.5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0.5</v>
          </cell>
          <cell r="AT281">
            <v>29</v>
          </cell>
        </row>
        <row r="282">
          <cell r="B282" t="str">
            <v>01010043</v>
          </cell>
          <cell r="C282" t="str">
            <v>Khoa Khoa học cơ bản</v>
          </cell>
          <cell r="D282" t="str">
            <v>Nguyễn Văn Minh(CB)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B283" t="str">
            <v>01025003</v>
          </cell>
          <cell r="C283" t="str">
            <v>Khoa Kinh tế</v>
          </cell>
          <cell r="D283" t="str">
            <v>Bùi Ánh Tuyết</v>
          </cell>
          <cell r="E283">
            <v>4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4</v>
          </cell>
          <cell r="N283">
            <v>5.6999999999999993</v>
          </cell>
          <cell r="O283">
            <v>5.9999999999999991</v>
          </cell>
          <cell r="P283">
            <v>0</v>
          </cell>
          <cell r="Q283">
            <v>0</v>
          </cell>
          <cell r="R283">
            <v>11.7</v>
          </cell>
          <cell r="S283">
            <v>67</v>
          </cell>
          <cell r="T283">
            <v>0</v>
          </cell>
          <cell r="U283">
            <v>67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1.1000000000000001</v>
          </cell>
          <cell r="AT283">
            <v>16.8</v>
          </cell>
        </row>
        <row r="284">
          <cell r="B284" t="str">
            <v>01025011</v>
          </cell>
          <cell r="C284" t="str">
            <v>Khoa Kinh tế</v>
          </cell>
          <cell r="D284" t="str">
            <v>Đào Anh Tuấn</v>
          </cell>
          <cell r="E284">
            <v>0</v>
          </cell>
          <cell r="F284">
            <v>12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18</v>
          </cell>
          <cell r="N284">
            <v>6.1499999999999995</v>
          </cell>
          <cell r="O284">
            <v>7.5</v>
          </cell>
          <cell r="P284">
            <v>0</v>
          </cell>
          <cell r="Q284">
            <v>0</v>
          </cell>
          <cell r="R284">
            <v>13.649999999999999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31.7</v>
          </cell>
        </row>
        <row r="285">
          <cell r="B285" t="str">
            <v>01025014</v>
          </cell>
          <cell r="C285" t="str">
            <v>Khoa Kinh tế</v>
          </cell>
          <cell r="D285" t="str">
            <v>Hồ Thị Ái Liên (TG)</v>
          </cell>
          <cell r="E285">
            <v>0</v>
          </cell>
          <cell r="F285">
            <v>4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6</v>
          </cell>
        </row>
        <row r="286">
          <cell r="B286" t="str">
            <v>01025008</v>
          </cell>
          <cell r="C286" t="str">
            <v>Khoa Kinh tế</v>
          </cell>
          <cell r="D286" t="str">
            <v>Lê Thị Thu Thảo</v>
          </cell>
          <cell r="E286">
            <v>0</v>
          </cell>
          <cell r="F286">
            <v>16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24</v>
          </cell>
          <cell r="N286">
            <v>4.3500000000000005</v>
          </cell>
          <cell r="O286">
            <v>6.7499999999999991</v>
          </cell>
          <cell r="P286">
            <v>0</v>
          </cell>
          <cell r="Q286">
            <v>0</v>
          </cell>
          <cell r="R286">
            <v>11.1</v>
          </cell>
          <cell r="S286">
            <v>0</v>
          </cell>
          <cell r="T286">
            <v>71</v>
          </cell>
          <cell r="U286">
            <v>0</v>
          </cell>
          <cell r="V286">
            <v>7.1000000000000005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0.5</v>
          </cell>
          <cell r="AS286">
            <v>2</v>
          </cell>
          <cell r="AT286">
            <v>44.7</v>
          </cell>
        </row>
        <row r="287">
          <cell r="B287" t="str">
            <v>01025005</v>
          </cell>
          <cell r="C287" t="str">
            <v>Khoa Kinh tế</v>
          </cell>
          <cell r="D287" t="str">
            <v>Lê Xuân Thủy</v>
          </cell>
          <cell r="E287">
            <v>8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8</v>
          </cell>
          <cell r="N287">
            <v>5.8499999999999988</v>
          </cell>
          <cell r="O287">
            <v>7.3499999999999979</v>
          </cell>
          <cell r="P287">
            <v>0</v>
          </cell>
          <cell r="Q287">
            <v>0</v>
          </cell>
          <cell r="R287">
            <v>13.199999999999996</v>
          </cell>
          <cell r="S287">
            <v>73</v>
          </cell>
          <cell r="T287">
            <v>0</v>
          </cell>
          <cell r="U287">
            <v>73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0.5</v>
          </cell>
          <cell r="AT287">
            <v>21.7</v>
          </cell>
        </row>
        <row r="288">
          <cell r="B288" t="str">
            <v>01025009</v>
          </cell>
          <cell r="C288" t="str">
            <v>Khoa Kinh tế</v>
          </cell>
          <cell r="D288" t="str">
            <v>Lữ Xuân Trang</v>
          </cell>
          <cell r="E288">
            <v>4</v>
          </cell>
          <cell r="F288">
            <v>4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10</v>
          </cell>
          <cell r="N288">
            <v>6.5999999999999988</v>
          </cell>
          <cell r="O288">
            <v>2.4</v>
          </cell>
          <cell r="P288">
            <v>0</v>
          </cell>
          <cell r="Q288">
            <v>0</v>
          </cell>
          <cell r="R288">
            <v>8.9999999999999982</v>
          </cell>
          <cell r="S288">
            <v>71</v>
          </cell>
          <cell r="T288">
            <v>0</v>
          </cell>
          <cell r="U288">
            <v>71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1.5</v>
          </cell>
          <cell r="AT288">
            <v>20.5</v>
          </cell>
        </row>
        <row r="289">
          <cell r="B289" t="str">
            <v>01025002</v>
          </cell>
          <cell r="C289" t="str">
            <v>Khoa Kinh tế</v>
          </cell>
          <cell r="D289" t="str">
            <v>Lưu Thị Thúy</v>
          </cell>
          <cell r="E289">
            <v>0</v>
          </cell>
          <cell r="F289">
            <v>4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6</v>
          </cell>
          <cell r="N289">
            <v>7.35</v>
          </cell>
          <cell r="O289">
            <v>2.85</v>
          </cell>
          <cell r="P289">
            <v>0</v>
          </cell>
          <cell r="Q289">
            <v>0</v>
          </cell>
          <cell r="R289">
            <v>10.199999999999999</v>
          </cell>
          <cell r="S289">
            <v>22</v>
          </cell>
          <cell r="T289">
            <v>0</v>
          </cell>
          <cell r="U289">
            <v>0</v>
          </cell>
          <cell r="V289">
            <v>2.2000000000000002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18.399999999999999</v>
          </cell>
        </row>
        <row r="290">
          <cell r="B290" t="str">
            <v>01025015</v>
          </cell>
          <cell r="C290" t="str">
            <v>Khoa Kinh tế</v>
          </cell>
          <cell r="D290" t="str">
            <v>Nguyễn Mỹ Tiên</v>
          </cell>
          <cell r="E290">
            <v>2</v>
          </cell>
          <cell r="F290">
            <v>4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8</v>
          </cell>
          <cell r="N290">
            <v>13.349999999999994</v>
          </cell>
          <cell r="O290">
            <v>4.5</v>
          </cell>
          <cell r="P290">
            <v>0</v>
          </cell>
          <cell r="Q290">
            <v>0</v>
          </cell>
          <cell r="R290">
            <v>17.849999999999994</v>
          </cell>
          <cell r="S290">
            <v>39</v>
          </cell>
          <cell r="T290">
            <v>108</v>
          </cell>
          <cell r="U290">
            <v>39</v>
          </cell>
          <cell r="V290">
            <v>10.8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2.9</v>
          </cell>
          <cell r="AT290">
            <v>39.6</v>
          </cell>
        </row>
        <row r="291">
          <cell r="B291" t="str">
            <v>01025001</v>
          </cell>
          <cell r="C291" t="str">
            <v>Khoa Kinh tế</v>
          </cell>
          <cell r="D291" t="str">
            <v>Nguyễn Trọng Nghĩa</v>
          </cell>
          <cell r="E291">
            <v>0</v>
          </cell>
          <cell r="F291">
            <v>12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18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18</v>
          </cell>
        </row>
        <row r="292">
          <cell r="B292" t="str">
            <v>01025004</v>
          </cell>
          <cell r="C292" t="str">
            <v>Khoa Kinh tế</v>
          </cell>
          <cell r="D292" t="str">
            <v>Phạm Quỳnh Như</v>
          </cell>
          <cell r="E292">
            <v>2</v>
          </cell>
          <cell r="F292">
            <v>8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14</v>
          </cell>
          <cell r="N292">
            <v>3.15</v>
          </cell>
          <cell r="O292">
            <v>7.049999999999998</v>
          </cell>
          <cell r="P292">
            <v>0</v>
          </cell>
          <cell r="Q292">
            <v>0</v>
          </cell>
          <cell r="R292">
            <v>10.199999999999998</v>
          </cell>
          <cell r="S292">
            <v>0</v>
          </cell>
          <cell r="T292">
            <v>89</v>
          </cell>
          <cell r="U292">
            <v>22</v>
          </cell>
          <cell r="V292">
            <v>6.7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0.5</v>
          </cell>
          <cell r="AS292">
            <v>0.8</v>
          </cell>
          <cell r="AT292">
            <v>32.200000000000003</v>
          </cell>
        </row>
        <row r="293">
          <cell r="B293" t="str">
            <v>01025006</v>
          </cell>
          <cell r="C293" t="str">
            <v>Khoa Kinh tế</v>
          </cell>
          <cell r="D293" t="str">
            <v>Phạm Thị Gia Tâm</v>
          </cell>
          <cell r="E293">
            <v>2</v>
          </cell>
          <cell r="F293">
            <v>12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20</v>
          </cell>
          <cell r="N293">
            <v>1.95</v>
          </cell>
          <cell r="O293">
            <v>5.3999999999999995</v>
          </cell>
          <cell r="P293">
            <v>0</v>
          </cell>
          <cell r="Q293">
            <v>0</v>
          </cell>
          <cell r="R293">
            <v>7.35</v>
          </cell>
          <cell r="S293">
            <v>20</v>
          </cell>
          <cell r="T293">
            <v>33</v>
          </cell>
          <cell r="U293">
            <v>20</v>
          </cell>
          <cell r="V293">
            <v>3.3000000000000003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3.6</v>
          </cell>
          <cell r="AT293">
            <v>34.299999999999997</v>
          </cell>
        </row>
        <row r="294">
          <cell r="B294" t="str">
            <v>01025010</v>
          </cell>
          <cell r="C294" t="str">
            <v>Khoa Kinh tế</v>
          </cell>
          <cell r="D294" t="str">
            <v>Phan Thị Huyền Trang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</row>
        <row r="295">
          <cell r="B295" t="str">
            <v>01025016</v>
          </cell>
          <cell r="C295" t="str">
            <v>Khoa Kinh tế</v>
          </cell>
          <cell r="D295" t="str">
            <v>Trần Thị Ngọc Dung</v>
          </cell>
          <cell r="E295">
            <v>2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2</v>
          </cell>
          <cell r="N295">
            <v>3</v>
          </cell>
          <cell r="O295">
            <v>10.799999999999997</v>
          </cell>
          <cell r="P295">
            <v>0</v>
          </cell>
          <cell r="Q295">
            <v>0</v>
          </cell>
          <cell r="R295">
            <v>13.799999999999997</v>
          </cell>
          <cell r="S295">
            <v>90</v>
          </cell>
          <cell r="T295">
            <v>39</v>
          </cell>
          <cell r="U295">
            <v>90</v>
          </cell>
          <cell r="V295">
            <v>3.9000000000000004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2.6</v>
          </cell>
          <cell r="AT295">
            <v>22.3</v>
          </cell>
        </row>
        <row r="296">
          <cell r="B296" t="str">
            <v>01025007</v>
          </cell>
          <cell r="C296" t="str">
            <v>Khoa Kinh tế</v>
          </cell>
          <cell r="D296" t="str">
            <v>Trịnh Hoàng Hiệp</v>
          </cell>
          <cell r="E296">
            <v>3</v>
          </cell>
          <cell r="F296">
            <v>8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15</v>
          </cell>
          <cell r="N296">
            <v>3.3000000000000003</v>
          </cell>
          <cell r="O296">
            <v>5.4</v>
          </cell>
          <cell r="P296">
            <v>0</v>
          </cell>
          <cell r="Q296">
            <v>0</v>
          </cell>
          <cell r="R296">
            <v>8.7000000000000011</v>
          </cell>
          <cell r="S296">
            <v>20</v>
          </cell>
          <cell r="T296">
            <v>62</v>
          </cell>
          <cell r="U296">
            <v>20</v>
          </cell>
          <cell r="V296">
            <v>6.2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3.2</v>
          </cell>
          <cell r="AT296">
            <v>33.1</v>
          </cell>
        </row>
        <row r="297">
          <cell r="B297" t="str">
            <v>01025012</v>
          </cell>
          <cell r="C297" t="str">
            <v>Khoa Kinh tế</v>
          </cell>
          <cell r="D297" t="str">
            <v>Võ Thị Kim Thư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1.2</v>
          </cell>
          <cell r="O297">
            <v>0.6</v>
          </cell>
          <cell r="P297">
            <v>0</v>
          </cell>
          <cell r="Q297">
            <v>0</v>
          </cell>
          <cell r="R297">
            <v>1.7999999999999998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0.3</v>
          </cell>
          <cell r="AT297">
            <v>2.1</v>
          </cell>
        </row>
        <row r="298">
          <cell r="B298" t="str">
            <v>01011011</v>
          </cell>
          <cell r="C298" t="str">
            <v>Khoa Lý luận Chính trị</v>
          </cell>
          <cell r="D298" t="str">
            <v>Bùi Thành Dũng</v>
          </cell>
          <cell r="E298">
            <v>2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2</v>
          </cell>
          <cell r="N298">
            <v>1.7999999999999998</v>
          </cell>
          <cell r="O298">
            <v>3.7500000000000004</v>
          </cell>
          <cell r="P298">
            <v>0</v>
          </cell>
          <cell r="Q298">
            <v>0</v>
          </cell>
          <cell r="R298">
            <v>5.5500000000000007</v>
          </cell>
          <cell r="S298">
            <v>446</v>
          </cell>
          <cell r="T298">
            <v>446</v>
          </cell>
          <cell r="U298">
            <v>337</v>
          </cell>
          <cell r="V298">
            <v>55.5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2.9</v>
          </cell>
          <cell r="AT298">
            <v>66</v>
          </cell>
        </row>
        <row r="299">
          <cell r="B299" t="str">
            <v>01011007</v>
          </cell>
          <cell r="C299" t="str">
            <v>Khoa Lý luận Chính trị</v>
          </cell>
          <cell r="D299" t="str">
            <v>Cao Thị Hồng Thắm</v>
          </cell>
          <cell r="E299">
            <v>2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2</v>
          </cell>
          <cell r="N299">
            <v>4.6499999999999995</v>
          </cell>
          <cell r="O299">
            <v>2.5500000000000003</v>
          </cell>
          <cell r="P299">
            <v>0</v>
          </cell>
          <cell r="Q299">
            <v>0</v>
          </cell>
          <cell r="R299">
            <v>7.1999999999999993</v>
          </cell>
          <cell r="S299">
            <v>494</v>
          </cell>
          <cell r="T299">
            <v>444</v>
          </cell>
          <cell r="U299">
            <v>500</v>
          </cell>
          <cell r="V299">
            <v>43.800000000000004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0.5</v>
          </cell>
          <cell r="AT299">
            <v>53.5</v>
          </cell>
        </row>
        <row r="300">
          <cell r="B300" t="str">
            <v>01010005</v>
          </cell>
          <cell r="C300" t="str">
            <v>Khoa Lý luận Chính trị</v>
          </cell>
          <cell r="D300" t="str">
            <v>Đặng Thị Nhật Minh</v>
          </cell>
          <cell r="E300">
            <v>8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8</v>
          </cell>
          <cell r="N300">
            <v>3.45</v>
          </cell>
          <cell r="O300">
            <v>7.3499999999999988</v>
          </cell>
          <cell r="P300">
            <v>0</v>
          </cell>
          <cell r="Q300">
            <v>0</v>
          </cell>
          <cell r="R300">
            <v>10.799999999999999</v>
          </cell>
          <cell r="S300">
            <v>507</v>
          </cell>
          <cell r="T300">
            <v>471</v>
          </cell>
          <cell r="U300">
            <v>538</v>
          </cell>
          <cell r="V300">
            <v>44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0.9</v>
          </cell>
          <cell r="AT300">
            <v>63.7</v>
          </cell>
        </row>
        <row r="301">
          <cell r="B301" t="str">
            <v>01011009</v>
          </cell>
          <cell r="C301" t="str">
            <v>Khoa Lý luận Chính trị</v>
          </cell>
          <cell r="D301" t="str">
            <v>Đinh Thị Huyên</v>
          </cell>
          <cell r="E301">
            <v>3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3</v>
          </cell>
          <cell r="N301">
            <v>4.2</v>
          </cell>
          <cell r="O301">
            <v>2.85</v>
          </cell>
          <cell r="P301">
            <v>0</v>
          </cell>
          <cell r="Q301">
            <v>0</v>
          </cell>
          <cell r="R301">
            <v>7.0500000000000007</v>
          </cell>
          <cell r="S301">
            <v>376</v>
          </cell>
          <cell r="T301">
            <v>247</v>
          </cell>
          <cell r="U301">
            <v>376</v>
          </cell>
          <cell r="V301">
            <v>24.700000000000003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0.5</v>
          </cell>
          <cell r="AT301">
            <v>35.299999999999997</v>
          </cell>
        </row>
        <row r="302">
          <cell r="B302" t="str">
            <v>01011016</v>
          </cell>
          <cell r="C302" t="str">
            <v>Khoa Lý luận Chính trị</v>
          </cell>
          <cell r="D302" t="str">
            <v>Đỗ Thị Ngát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3.45</v>
          </cell>
          <cell r="O302">
            <v>2.85</v>
          </cell>
          <cell r="P302">
            <v>0</v>
          </cell>
          <cell r="Q302">
            <v>0</v>
          </cell>
          <cell r="R302">
            <v>6.3000000000000007</v>
          </cell>
          <cell r="S302">
            <v>281</v>
          </cell>
          <cell r="T302">
            <v>261</v>
          </cell>
          <cell r="U302">
            <v>183</v>
          </cell>
          <cell r="V302">
            <v>35.9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42.2</v>
          </cell>
        </row>
        <row r="303">
          <cell r="B303" t="str">
            <v>01011008</v>
          </cell>
          <cell r="C303" t="str">
            <v>Khoa Lý luận Chính trị</v>
          </cell>
          <cell r="D303" t="str">
            <v>Đỗ Thị Thơm</v>
          </cell>
          <cell r="E303">
            <v>2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2</v>
          </cell>
          <cell r="N303">
            <v>2.85</v>
          </cell>
          <cell r="O303">
            <v>2.4000000000000004</v>
          </cell>
          <cell r="P303">
            <v>0</v>
          </cell>
          <cell r="Q303">
            <v>0</v>
          </cell>
          <cell r="R303">
            <v>5.25</v>
          </cell>
          <cell r="S303">
            <v>322</v>
          </cell>
          <cell r="T303">
            <v>205</v>
          </cell>
          <cell r="U303">
            <v>321</v>
          </cell>
          <cell r="V303">
            <v>20.6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0.5</v>
          </cell>
          <cell r="AT303">
            <v>28.4</v>
          </cell>
        </row>
        <row r="304">
          <cell r="B304" t="str">
            <v>01011018</v>
          </cell>
          <cell r="C304" t="str">
            <v>Khoa Lý luận Chính trị</v>
          </cell>
          <cell r="D304" t="str">
            <v>Hoàng Thị Trang</v>
          </cell>
          <cell r="E304">
            <v>2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2</v>
          </cell>
          <cell r="N304">
            <v>4.0500000000000007</v>
          </cell>
          <cell r="O304">
            <v>4.6500000000000004</v>
          </cell>
          <cell r="P304">
            <v>0</v>
          </cell>
          <cell r="Q304">
            <v>0</v>
          </cell>
          <cell r="R304">
            <v>8.7000000000000011</v>
          </cell>
          <cell r="S304">
            <v>280</v>
          </cell>
          <cell r="T304">
            <v>183</v>
          </cell>
          <cell r="U304">
            <v>218</v>
          </cell>
          <cell r="V304">
            <v>24.5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2.4</v>
          </cell>
          <cell r="AT304">
            <v>37.6</v>
          </cell>
        </row>
        <row r="305">
          <cell r="B305" t="str">
            <v>01011002</v>
          </cell>
          <cell r="C305" t="str">
            <v>Khoa Lý luận Chính trị</v>
          </cell>
          <cell r="D305" t="str">
            <v>Lê Thị Hồng Vân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0.6</v>
          </cell>
          <cell r="O305">
            <v>2.85</v>
          </cell>
          <cell r="P305">
            <v>0</v>
          </cell>
          <cell r="Q305">
            <v>0</v>
          </cell>
          <cell r="R305">
            <v>3.45</v>
          </cell>
          <cell r="S305">
            <v>174</v>
          </cell>
          <cell r="T305">
            <v>157</v>
          </cell>
          <cell r="U305">
            <v>168</v>
          </cell>
          <cell r="V305">
            <v>16.3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19.8</v>
          </cell>
        </row>
        <row r="306">
          <cell r="B306" t="str">
            <v>01011013</v>
          </cell>
          <cell r="C306" t="str">
            <v>Khoa Lý luận Chính trị</v>
          </cell>
          <cell r="D306" t="str">
            <v>Lê Thị Mai Hường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B307" t="str">
            <v>01011001</v>
          </cell>
          <cell r="C307" t="str">
            <v>Khoa Lý luận Chính trị</v>
          </cell>
          <cell r="D307" t="str">
            <v>Nguyễn Anh Kiệt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4.95</v>
          </cell>
          <cell r="O307">
            <v>1.5</v>
          </cell>
          <cell r="P307">
            <v>0</v>
          </cell>
          <cell r="Q307">
            <v>0</v>
          </cell>
          <cell r="R307">
            <v>6.45</v>
          </cell>
          <cell r="S307">
            <v>137</v>
          </cell>
          <cell r="T307">
            <v>340</v>
          </cell>
          <cell r="U307">
            <v>276</v>
          </cell>
          <cell r="V307">
            <v>20.100000000000001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26.6</v>
          </cell>
        </row>
        <row r="308">
          <cell r="B308" t="str">
            <v>01011005</v>
          </cell>
          <cell r="C308" t="str">
            <v>Khoa Lý luận Chính trị</v>
          </cell>
          <cell r="D308" t="str">
            <v>Nguyễn Thị Dinh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2.1</v>
          </cell>
          <cell r="O308">
            <v>4.3500000000000005</v>
          </cell>
          <cell r="P308">
            <v>0</v>
          </cell>
          <cell r="Q308">
            <v>0</v>
          </cell>
          <cell r="R308">
            <v>6.4500000000000011</v>
          </cell>
          <cell r="S308">
            <v>199</v>
          </cell>
          <cell r="T308">
            <v>245</v>
          </cell>
          <cell r="U308">
            <v>212</v>
          </cell>
          <cell r="V308">
            <v>23.200000000000003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1.4</v>
          </cell>
          <cell r="AT308">
            <v>31.1</v>
          </cell>
        </row>
        <row r="309">
          <cell r="B309" t="str">
            <v>01011006</v>
          </cell>
          <cell r="C309" t="str">
            <v>Khoa Lý luận Chính trị</v>
          </cell>
          <cell r="D309" t="str">
            <v>Phạm Thị Vinh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2.5499999999999998</v>
          </cell>
          <cell r="O309">
            <v>4.6499999999999995</v>
          </cell>
          <cell r="P309">
            <v>0</v>
          </cell>
          <cell r="Q309">
            <v>0</v>
          </cell>
          <cell r="R309">
            <v>7.1999999999999993</v>
          </cell>
          <cell r="S309">
            <v>182</v>
          </cell>
          <cell r="T309">
            <v>351</v>
          </cell>
          <cell r="U309">
            <v>151</v>
          </cell>
          <cell r="V309">
            <v>38.200000000000003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0.5</v>
          </cell>
          <cell r="AT309">
            <v>45.9</v>
          </cell>
        </row>
        <row r="310">
          <cell r="B310" t="str">
            <v>01011010</v>
          </cell>
          <cell r="C310" t="str">
            <v>Khoa Lý luận Chính trị</v>
          </cell>
          <cell r="D310" t="str">
            <v>Phan Thị Thùy Trang</v>
          </cell>
          <cell r="E310">
            <v>2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2</v>
          </cell>
          <cell r="N310">
            <v>5.0999999999999996</v>
          </cell>
          <cell r="O310">
            <v>3.45</v>
          </cell>
          <cell r="P310">
            <v>0</v>
          </cell>
          <cell r="Q310">
            <v>0</v>
          </cell>
          <cell r="R310">
            <v>8.5500000000000007</v>
          </cell>
          <cell r="S310">
            <v>303</v>
          </cell>
          <cell r="T310">
            <v>290</v>
          </cell>
          <cell r="U310">
            <v>360</v>
          </cell>
          <cell r="V310">
            <v>23.3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33.9</v>
          </cell>
        </row>
        <row r="311">
          <cell r="B311" t="str">
            <v>01011015</v>
          </cell>
          <cell r="C311" t="str">
            <v>Khoa Lý luận Chính trị</v>
          </cell>
          <cell r="D311" t="str">
            <v>Trần Thị Hồng Thu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5.7</v>
          </cell>
          <cell r="O311">
            <v>4.2</v>
          </cell>
          <cell r="P311">
            <v>0</v>
          </cell>
          <cell r="Q311">
            <v>0</v>
          </cell>
          <cell r="R311">
            <v>9.9</v>
          </cell>
          <cell r="S311">
            <v>444</v>
          </cell>
          <cell r="T311">
            <v>494</v>
          </cell>
          <cell r="U311">
            <v>469</v>
          </cell>
          <cell r="V311">
            <v>46.900000000000006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0.8</v>
          </cell>
          <cell r="AT311">
            <v>57.6</v>
          </cell>
        </row>
        <row r="312">
          <cell r="B312" t="str">
            <v>01011014</v>
          </cell>
          <cell r="C312" t="str">
            <v>Khoa Lý luận Chính trị</v>
          </cell>
          <cell r="D312" t="str">
            <v>Trần Văn Lượng</v>
          </cell>
          <cell r="E312">
            <v>4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4</v>
          </cell>
          <cell r="N312">
            <v>4.95</v>
          </cell>
          <cell r="O312">
            <v>5.2499999999999991</v>
          </cell>
          <cell r="P312">
            <v>0</v>
          </cell>
          <cell r="Q312">
            <v>0</v>
          </cell>
          <cell r="R312">
            <v>10.199999999999999</v>
          </cell>
          <cell r="S312">
            <v>390</v>
          </cell>
          <cell r="T312">
            <v>426</v>
          </cell>
          <cell r="U312">
            <v>468</v>
          </cell>
          <cell r="V312">
            <v>34.800000000000004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49</v>
          </cell>
        </row>
        <row r="313">
          <cell r="B313" t="str">
            <v>01011012</v>
          </cell>
          <cell r="C313" t="str">
            <v>Khoa Lý luận Chính trị</v>
          </cell>
          <cell r="D313" t="str">
            <v>Nguyễn Ngọc Quỳnh(CT)</v>
          </cell>
          <cell r="E313">
            <v>6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6</v>
          </cell>
          <cell r="N313">
            <v>1.2</v>
          </cell>
          <cell r="O313">
            <v>0.6</v>
          </cell>
          <cell r="P313">
            <v>0</v>
          </cell>
          <cell r="Q313">
            <v>0</v>
          </cell>
          <cell r="R313">
            <v>1.7999999999999998</v>
          </cell>
          <cell r="S313">
            <v>244</v>
          </cell>
          <cell r="T313">
            <v>219</v>
          </cell>
          <cell r="U313">
            <v>202</v>
          </cell>
          <cell r="V313">
            <v>26.1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0.3</v>
          </cell>
          <cell r="AT313">
            <v>34.200000000000003</v>
          </cell>
        </row>
        <row r="314">
          <cell r="B314" t="str">
            <v>01011003</v>
          </cell>
          <cell r="C314" t="str">
            <v>Khoa Lý luận Chính trị</v>
          </cell>
          <cell r="D314" t="str">
            <v>Nguyễn Thị Mai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</row>
        <row r="315">
          <cell r="B315" t="str">
            <v>01009026</v>
          </cell>
          <cell r="C315" t="str">
            <v>Phòng CTCT-HSSV</v>
          </cell>
          <cell r="D315" t="str">
            <v>Bùi Đức Phước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0.6</v>
          </cell>
          <cell r="P315">
            <v>0</v>
          </cell>
          <cell r="Q315">
            <v>0</v>
          </cell>
          <cell r="R315">
            <v>0.6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0.6</v>
          </cell>
        </row>
        <row r="316">
          <cell r="B316" t="str">
            <v>01009013</v>
          </cell>
          <cell r="C316" t="str">
            <v>Phòng CTCT-HSSV</v>
          </cell>
          <cell r="D316" t="str">
            <v>Bùi Hiền Lương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B317" t="str">
            <v>01009014</v>
          </cell>
          <cell r="C317" t="str">
            <v>Phòng CTCT-HSSV</v>
          </cell>
          <cell r="D317" t="str">
            <v>Bùi Thị Dương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</row>
        <row r="318">
          <cell r="B318" t="str">
            <v>01009005</v>
          </cell>
          <cell r="C318" t="str">
            <v>Phòng CTCT-HSSV</v>
          </cell>
          <cell r="D318" t="str">
            <v>Hà Nhật Thanh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</row>
        <row r="319">
          <cell r="B319" t="str">
            <v>01007001</v>
          </cell>
          <cell r="C319" t="str">
            <v>Phòng CTCT-HSSV</v>
          </cell>
          <cell r="D319" t="str">
            <v>Hồ Minh Lợi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B320" t="str">
            <v>01009002</v>
          </cell>
          <cell r="C320" t="str">
            <v>Phòng CTCT-HSSV</v>
          </cell>
          <cell r="D320" t="str">
            <v>Hoàng Ngọc Cảnh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B321" t="str">
            <v>01009019</v>
          </cell>
          <cell r="C321" t="str">
            <v>Phòng CTCT-HSSV</v>
          </cell>
          <cell r="D321" t="str">
            <v>Huỳnh Văn Hiếu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B322" t="str">
            <v>01014036</v>
          </cell>
          <cell r="C322" t="str">
            <v>Phòng CTCT-HSSV</v>
          </cell>
          <cell r="D322" t="str">
            <v>Lê Thị Hà Giang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B323" t="str">
            <v>01009012</v>
          </cell>
          <cell r="C323" t="str">
            <v>Phòng CTCT-HSSV</v>
          </cell>
          <cell r="D323" t="str">
            <v>Lê Thị Nữ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B324" t="str">
            <v>01009006</v>
          </cell>
          <cell r="C324" t="str">
            <v>Phòng CTCT-HSSV</v>
          </cell>
          <cell r="D324" t="str">
            <v>Nguyễn Ngọc Hiệp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B325" t="str">
            <v>01009008</v>
          </cell>
          <cell r="C325" t="str">
            <v>Phòng CTCT-HSSV</v>
          </cell>
          <cell r="D325" t="str">
            <v>Nguyễn Tất Thắng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B326" t="str">
            <v>01017004</v>
          </cell>
          <cell r="C326" t="str">
            <v>Phòng CTCT-HSSV</v>
          </cell>
          <cell r="D326" t="str">
            <v>Nguyễn Thanh Sơn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1.5</v>
          </cell>
          <cell r="O326">
            <v>6.6</v>
          </cell>
          <cell r="P326">
            <v>0</v>
          </cell>
          <cell r="Q326">
            <v>0</v>
          </cell>
          <cell r="R326">
            <v>8.1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0.5</v>
          </cell>
          <cell r="AT326">
            <v>8.6</v>
          </cell>
        </row>
        <row r="327">
          <cell r="B327" t="str">
            <v>01009018</v>
          </cell>
          <cell r="C327" t="str">
            <v>Phòng CTCT-HSSV</v>
          </cell>
          <cell r="D327" t="str">
            <v>Nguyễn Thị Kim Anh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</row>
        <row r="328">
          <cell r="B328" t="str">
            <v>01018006</v>
          </cell>
          <cell r="C328" t="str">
            <v>Phòng CTCT-HSSV</v>
          </cell>
          <cell r="D328" t="str">
            <v>Nguyễn Thị Nhung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B329" t="str">
            <v>01002008</v>
          </cell>
          <cell r="C329" t="str">
            <v>Phòng CTCT-HSSV</v>
          </cell>
          <cell r="D329" t="str">
            <v>Nguyễn Trung Dũng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B330" t="str">
            <v>01009010</v>
          </cell>
          <cell r="C330" t="str">
            <v>Phòng CTCT-HSSV</v>
          </cell>
          <cell r="D330" t="str">
            <v>Phạm Thị Lê Chi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</row>
        <row r="331">
          <cell r="B331" t="str">
            <v>01009007</v>
          </cell>
          <cell r="C331" t="str">
            <v>Phòng CTCT-HSSV</v>
          </cell>
          <cell r="D331" t="str">
            <v>Phan Đức Long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B332" t="str">
            <v>01002004</v>
          </cell>
          <cell r="C332" t="str">
            <v>Phòng CTCT-HSSV</v>
          </cell>
          <cell r="D332" t="str">
            <v>Trần Thị Thu Hà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29</v>
          </cell>
          <cell r="T332">
            <v>0</v>
          </cell>
          <cell r="U332">
            <v>33</v>
          </cell>
          <cell r="V332">
            <v>-0.4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-0.4</v>
          </cell>
        </row>
        <row r="333">
          <cell r="B333" t="str">
            <v>01002003</v>
          </cell>
          <cell r="C333" t="str">
            <v>Phòng CTCT-HSSV</v>
          </cell>
          <cell r="D333" t="str">
            <v>Trần Văn Lý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B334" t="str">
            <v>01009015</v>
          </cell>
          <cell r="C334" t="str">
            <v>Phòng CTCT-HSSV</v>
          </cell>
          <cell r="D334" t="str">
            <v>Trịnh Tuấn Vũ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B335" t="str">
            <v>01013033</v>
          </cell>
          <cell r="C335" t="str">
            <v>Phòng CTCT-HSSV</v>
          </cell>
          <cell r="D335" t="str">
            <v>Võ Thị Tuyết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</row>
        <row r="336">
          <cell r="B336" t="str">
            <v>01003004</v>
          </cell>
          <cell r="C336" t="str">
            <v>Phòng KH-TC</v>
          </cell>
          <cell r="D336" t="str">
            <v>Đỗ Thị Ngọc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B337" t="str">
            <v>01003009</v>
          </cell>
          <cell r="C337" t="str">
            <v>Phòng KH-TC</v>
          </cell>
          <cell r="D337" t="str">
            <v>Hồng Mộng Tuyết Dung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B338" t="str">
            <v>01002024</v>
          </cell>
          <cell r="C338" t="str">
            <v>Phòng KH-TC</v>
          </cell>
          <cell r="D338" t="str">
            <v>Nguyễn Kính</v>
          </cell>
          <cell r="E338">
            <v>0</v>
          </cell>
          <cell r="F338">
            <v>4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6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6</v>
          </cell>
        </row>
        <row r="339">
          <cell r="B339" t="str">
            <v>01003007</v>
          </cell>
          <cell r="C339" t="str">
            <v>Phòng KH-TC</v>
          </cell>
          <cell r="D339" t="str">
            <v>Nguyễn Thị Hồng Thắm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B340" t="str">
            <v>01003002</v>
          </cell>
          <cell r="C340" t="str">
            <v>Phòng KH-TC</v>
          </cell>
          <cell r="D340" t="str">
            <v>Nguyễn Thị Kim Dung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</row>
        <row r="341">
          <cell r="B341" t="str">
            <v>01003011</v>
          </cell>
          <cell r="C341" t="str">
            <v>Phòng KH-TC</v>
          </cell>
          <cell r="D341" t="str">
            <v>Nguyễn Thị Thu Hà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</row>
        <row r="342">
          <cell r="B342" t="str">
            <v>01003006</v>
          </cell>
          <cell r="C342" t="str">
            <v>Phòng KH-TC</v>
          </cell>
          <cell r="D342" t="str">
            <v>Phạm Lê Đông Hưng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B343" t="str">
            <v>01003005</v>
          </cell>
          <cell r="C343" t="str">
            <v>Phòng KH-TC</v>
          </cell>
          <cell r="D343" t="str">
            <v>Trần Thị Minh Thoa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B344" t="str">
            <v>01003008</v>
          </cell>
          <cell r="C344" t="str">
            <v>Phòng KH-TC</v>
          </cell>
          <cell r="D344" t="str">
            <v>Trần Thị Thảo Vân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B345" t="str">
            <v>01003012</v>
          </cell>
          <cell r="C345" t="str">
            <v>Phòng KH-TC</v>
          </cell>
          <cell r="D345" t="str">
            <v>Lê Hửu Nhân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B346" t="str">
            <v>01003013</v>
          </cell>
          <cell r="C346" t="str">
            <v>Phòng KH-TC</v>
          </cell>
          <cell r="D346" t="str">
            <v>Nguyễn Thị Minh Thùy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</row>
        <row r="347">
          <cell r="B347" t="str">
            <v>01015027</v>
          </cell>
          <cell r="C347" t="str">
            <v>Phòng KT&amp;ĐBCL</v>
          </cell>
          <cell r="D347" t="str">
            <v>Lương Minh Dũng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8.85</v>
          </cell>
          <cell r="O347">
            <v>4.2</v>
          </cell>
          <cell r="P347">
            <v>0</v>
          </cell>
          <cell r="Q347">
            <v>0</v>
          </cell>
          <cell r="R347">
            <v>13.05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0.5</v>
          </cell>
          <cell r="AS347">
            <v>1.1000000000000001</v>
          </cell>
          <cell r="AT347">
            <v>14.7</v>
          </cell>
        </row>
        <row r="348">
          <cell r="B348" t="str">
            <v>01009009</v>
          </cell>
          <cell r="C348" t="str">
            <v>Phòng KT&amp;ĐBCL</v>
          </cell>
          <cell r="D348" t="str">
            <v>Nguyễn Chí Nhân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B349" t="str">
            <v>01006003</v>
          </cell>
          <cell r="C349" t="str">
            <v>Phòng KT&amp;ĐBCL</v>
          </cell>
          <cell r="D349" t="str">
            <v>Nguyễn Thanh Sơn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1.5</v>
          </cell>
          <cell r="O349">
            <v>6.6</v>
          </cell>
          <cell r="P349">
            <v>0</v>
          </cell>
          <cell r="Q349">
            <v>0</v>
          </cell>
          <cell r="R349">
            <v>8.1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0.5</v>
          </cell>
          <cell r="AT349">
            <v>8.6</v>
          </cell>
        </row>
        <row r="350">
          <cell r="B350" t="str">
            <v>01022061</v>
          </cell>
          <cell r="C350" t="str">
            <v>Phòng KT&amp;ĐBCL</v>
          </cell>
          <cell r="D350" t="str">
            <v>Nguyễn Thị Tuyết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2.5499999999999998</v>
          </cell>
          <cell r="O350">
            <v>1.65</v>
          </cell>
          <cell r="P350">
            <v>0</v>
          </cell>
          <cell r="Q350">
            <v>0</v>
          </cell>
          <cell r="R350">
            <v>4.1999999999999993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4.2</v>
          </cell>
        </row>
        <row r="351">
          <cell r="B351" t="str">
            <v>01006004</v>
          </cell>
          <cell r="C351" t="str">
            <v>Phòng KT&amp;ĐBCL</v>
          </cell>
          <cell r="D351" t="str">
            <v>Nguyễn Văn Sơn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3.9000000000000004</v>
          </cell>
          <cell r="O351">
            <v>4.05</v>
          </cell>
          <cell r="P351">
            <v>0</v>
          </cell>
          <cell r="Q351">
            <v>0</v>
          </cell>
          <cell r="R351">
            <v>7.95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0.3</v>
          </cell>
          <cell r="AS351">
            <v>0.5</v>
          </cell>
          <cell r="AT351">
            <v>8.8000000000000007</v>
          </cell>
        </row>
        <row r="352">
          <cell r="B352" t="str">
            <v>01006006</v>
          </cell>
          <cell r="C352" t="str">
            <v>Phòng KT&amp;ĐBCL</v>
          </cell>
          <cell r="D352" t="str">
            <v>Nguyễn Yến Nhi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B353" t="str">
            <v>01006002</v>
          </cell>
          <cell r="C353" t="str">
            <v>Phòng KT&amp;ĐBCL</v>
          </cell>
          <cell r="D353" t="str">
            <v>Võ Thị Anh Đào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B354" t="str">
            <v>01006007</v>
          </cell>
          <cell r="C354" t="str">
            <v>Phòng KT&amp;ĐBCL</v>
          </cell>
          <cell r="D354" t="str">
            <v>Vũ Thị Thu Thủy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B355" t="str">
            <v>01005009</v>
          </cell>
          <cell r="C355" t="str">
            <v>Phòng QLKH-HTQT</v>
          </cell>
          <cell r="D355" t="str">
            <v>Huỳnh Thị Cẩm Hoa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</row>
        <row r="356">
          <cell r="B356" t="str">
            <v>01005003</v>
          </cell>
          <cell r="C356" t="str">
            <v>Phòng QLKH-HTQT</v>
          </cell>
          <cell r="D356" t="str">
            <v>Lê Tiến Dũng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B357" t="str">
            <v>01005001</v>
          </cell>
          <cell r="C357" t="str">
            <v>Phòng QLKH-HTQT</v>
          </cell>
          <cell r="D357" t="str">
            <v>Nguyễn Ngọc Trang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</row>
        <row r="358">
          <cell r="B358" t="str">
            <v>01005008</v>
          </cell>
          <cell r="C358" t="str">
            <v>Phòng QLKH-HTQT</v>
          </cell>
          <cell r="D358" t="str">
            <v>Trần Nhật Minh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</row>
        <row r="359">
          <cell r="B359" t="str">
            <v>01015028</v>
          </cell>
          <cell r="C359" t="str">
            <v>Phòng QT-DV</v>
          </cell>
          <cell r="D359" t="str">
            <v>Bùi Đặng Hoàng Tuấn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B360" t="str">
            <v>01008013</v>
          </cell>
          <cell r="C360" t="str">
            <v>Phòng QT-DV</v>
          </cell>
          <cell r="D360" t="str">
            <v>Đào Thị Phú Xuyên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</row>
        <row r="361">
          <cell r="B361" t="str">
            <v>01008031</v>
          </cell>
          <cell r="C361" t="str">
            <v>Phòng QT-DV</v>
          </cell>
          <cell r="D361" t="str">
            <v>Đỗ Thị Bích Thủy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</row>
        <row r="362">
          <cell r="B362" t="str">
            <v>01008037</v>
          </cell>
          <cell r="C362" t="str">
            <v>Phòng QT-DV</v>
          </cell>
          <cell r="D362" t="str">
            <v>Đỗ Thị Hồng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</row>
        <row r="363">
          <cell r="B363" t="str">
            <v>01008020</v>
          </cell>
          <cell r="C363" t="str">
            <v>Phòng QT-DV</v>
          </cell>
          <cell r="D363" t="str">
            <v>Đỗ Thị Kim Hoa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B364" t="str">
            <v>01008007</v>
          </cell>
          <cell r="C364" t="str">
            <v>Phòng QT-DV</v>
          </cell>
          <cell r="D364" t="str">
            <v>Đỗ Văn Trong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</row>
        <row r="365">
          <cell r="B365" t="str">
            <v>01008009</v>
          </cell>
          <cell r="C365" t="str">
            <v>Phòng QT-DV</v>
          </cell>
          <cell r="D365" t="str">
            <v>Dương Thị Thủy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</row>
        <row r="366">
          <cell r="B366" t="str">
            <v>01012027</v>
          </cell>
          <cell r="C366" t="str">
            <v>Phòng QT-DV</v>
          </cell>
          <cell r="D366" t="str">
            <v>Giáp Đức Nhận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</row>
        <row r="367">
          <cell r="B367" t="str">
            <v>01008008</v>
          </cell>
          <cell r="C367" t="str">
            <v>Phòng QT-DV</v>
          </cell>
          <cell r="D367" t="str">
            <v>Giáp Văn Thịnh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B368" t="str">
            <v>01008033</v>
          </cell>
          <cell r="C368" t="str">
            <v>Phòng QT-DV</v>
          </cell>
          <cell r="D368" t="str">
            <v>Huỳnh Bá Triết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</row>
        <row r="369">
          <cell r="B369" t="str">
            <v>01008014</v>
          </cell>
          <cell r="C369" t="str">
            <v>Phòng QT-DV</v>
          </cell>
          <cell r="D369" t="str">
            <v>Huỳnh Thị Thu Hương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B370" t="str">
            <v>01008026</v>
          </cell>
          <cell r="C370" t="str">
            <v>Phòng QT-DV</v>
          </cell>
          <cell r="D370" t="str">
            <v>Huỳnh Thị Thu Nga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</row>
        <row r="371">
          <cell r="B371" t="str">
            <v>01008005</v>
          </cell>
          <cell r="C371" t="str">
            <v>Phòng QT-DV</v>
          </cell>
          <cell r="D371" t="str">
            <v>Lê Hồng Anh Tuấn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B372" t="str">
            <v>01008028</v>
          </cell>
          <cell r="C372" t="str">
            <v>Phòng QT-DV</v>
          </cell>
          <cell r="D372" t="str">
            <v>Lê Quang Liêm</v>
          </cell>
          <cell r="E372">
            <v>2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91</v>
          </cell>
          <cell r="T372">
            <v>0</v>
          </cell>
          <cell r="U372">
            <v>42</v>
          </cell>
          <cell r="V372">
            <v>4.9000000000000004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6.9</v>
          </cell>
        </row>
        <row r="373">
          <cell r="B373" t="str">
            <v>01008036</v>
          </cell>
          <cell r="C373" t="str">
            <v>Phòng QT-DV</v>
          </cell>
          <cell r="D373" t="str">
            <v>Lê Thị Nhung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</row>
        <row r="374">
          <cell r="B374" t="str">
            <v>01008030</v>
          </cell>
          <cell r="C374" t="str">
            <v>Phòng QT-DV</v>
          </cell>
          <cell r="D374" t="str">
            <v>Lê Thị Thiện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</row>
        <row r="375">
          <cell r="B375" t="str">
            <v>01008035</v>
          </cell>
          <cell r="C375" t="str">
            <v>Phòng QT-DV</v>
          </cell>
          <cell r="D375" t="str">
            <v>Lê Văn Sơn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</row>
        <row r="376">
          <cell r="B376" t="str">
            <v>01007004</v>
          </cell>
          <cell r="C376" t="str">
            <v>Phòng QT-DV</v>
          </cell>
          <cell r="D376" t="str">
            <v>Mai Thu Hương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</row>
        <row r="377">
          <cell r="B377" t="str">
            <v>01002021</v>
          </cell>
          <cell r="C377" t="str">
            <v>Phòng QT-DV</v>
          </cell>
          <cell r="D377" t="str">
            <v>Nguyễn Cao Thắng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</row>
        <row r="378">
          <cell r="B378" t="str">
            <v>01008027</v>
          </cell>
          <cell r="C378" t="str">
            <v>Phòng QT-DV</v>
          </cell>
          <cell r="D378" t="str">
            <v>Nguyễn Lang Nguyên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</row>
        <row r="379">
          <cell r="B379" t="str">
            <v>01008025</v>
          </cell>
          <cell r="C379" t="str">
            <v>Phòng QT-DV</v>
          </cell>
          <cell r="D379" t="str">
            <v>Nguyễn Lê Hồng Điệp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B380" t="str">
            <v>01008018</v>
          </cell>
          <cell r="C380" t="str">
            <v>Phòng QT-DV</v>
          </cell>
          <cell r="D380" t="str">
            <v>Nguyễn Thị Thu Trang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</row>
        <row r="381">
          <cell r="B381" t="str">
            <v>01008029</v>
          </cell>
          <cell r="C381" t="str">
            <v>Phòng QT-DV</v>
          </cell>
          <cell r="D381" t="str">
            <v>Nguyễn Thị Tuyết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2.5499999999999998</v>
          </cell>
          <cell r="O381">
            <v>1.65</v>
          </cell>
          <cell r="P381">
            <v>0</v>
          </cell>
          <cell r="Q381">
            <v>0</v>
          </cell>
          <cell r="R381">
            <v>4.1999999999999993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4.2</v>
          </cell>
        </row>
        <row r="382">
          <cell r="B382" t="str">
            <v>01015026</v>
          </cell>
          <cell r="C382" t="str">
            <v>Phòng QT-DV</v>
          </cell>
          <cell r="D382" t="str">
            <v>Nguyễn Tiến Việt Dũng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</row>
        <row r="383">
          <cell r="B383" t="str">
            <v>01008004</v>
          </cell>
          <cell r="C383" t="str">
            <v>Phòng QT-DV</v>
          </cell>
          <cell r="D383" t="str">
            <v>Nguyễn Trọng Phú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</row>
        <row r="384">
          <cell r="B384" t="str">
            <v>01008002</v>
          </cell>
          <cell r="C384" t="str">
            <v>Phòng QT-DV</v>
          </cell>
          <cell r="D384" t="str">
            <v>Nguyễn Văn Thành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43</v>
          </cell>
          <cell r="AB384">
            <v>0</v>
          </cell>
          <cell r="AC384">
            <v>43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</row>
        <row r="385">
          <cell r="B385" t="str">
            <v>01017008</v>
          </cell>
          <cell r="C385" t="str">
            <v>Phòng QT-DV</v>
          </cell>
          <cell r="D385" t="str">
            <v>Nguyễn Xuân Lợi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B386" t="str">
            <v>01017009</v>
          </cell>
          <cell r="C386" t="str">
            <v>Phòng QT-DV</v>
          </cell>
          <cell r="D386" t="str">
            <v>Ninh Đỗ Hiệp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</row>
        <row r="387">
          <cell r="B387" t="str">
            <v>01008012</v>
          </cell>
          <cell r="C387" t="str">
            <v>Phòng QT-DV</v>
          </cell>
          <cell r="D387" t="str">
            <v>Tạ Quốc Tấn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</row>
        <row r="388">
          <cell r="B388" t="str">
            <v>01008024</v>
          </cell>
          <cell r="C388" t="str">
            <v>Phòng QT-DV</v>
          </cell>
          <cell r="D388" t="str">
            <v>Thân Thị Quyết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</row>
        <row r="389">
          <cell r="B389" t="str">
            <v>01008016</v>
          </cell>
          <cell r="C389" t="str">
            <v>Phòng QT-DV</v>
          </cell>
          <cell r="D389" t="str">
            <v>Thi Thị Phím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</row>
        <row r="390">
          <cell r="B390" t="str">
            <v>01008032</v>
          </cell>
          <cell r="C390" t="str">
            <v>Phòng QT-DV</v>
          </cell>
          <cell r="D390" t="str">
            <v>Trần Thanh Quí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B391" t="str">
            <v>01008015</v>
          </cell>
          <cell r="C391" t="str">
            <v>Phòng QT-DV</v>
          </cell>
          <cell r="D391" t="str">
            <v>Trần Thị Kim Loan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B392" t="str">
            <v>01008021</v>
          </cell>
          <cell r="C392" t="str">
            <v>Phòng QT-DV</v>
          </cell>
          <cell r="D392" t="str">
            <v>Trần Thị Thu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</row>
        <row r="393">
          <cell r="B393" t="str">
            <v>01008017</v>
          </cell>
          <cell r="C393" t="str">
            <v>Phòng QT-DV</v>
          </cell>
          <cell r="D393" t="str">
            <v>Trang Thị Minh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B394" t="str">
            <v>01008003</v>
          </cell>
          <cell r="C394" t="str">
            <v>Phòng QT-DV</v>
          </cell>
          <cell r="D394" t="str">
            <v>Văn Thị Lệ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B395" t="str">
            <v>01008034</v>
          </cell>
          <cell r="C395" t="str">
            <v>Phòng QT-DV</v>
          </cell>
          <cell r="D395" t="str">
            <v>Võ Tấn Kiệt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B396" t="str">
            <v>01008006</v>
          </cell>
          <cell r="C396" t="str">
            <v>Phòng QT-DV</v>
          </cell>
          <cell r="D396" t="str">
            <v>Vũ Ngọc Quang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B397" t="str">
            <v>01008010</v>
          </cell>
          <cell r="C397" t="str">
            <v>Phòng QT-DV</v>
          </cell>
          <cell r="D397" t="str">
            <v>Bùi Văn Chương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B398" t="str">
            <v>01008038</v>
          </cell>
          <cell r="C398" t="str">
            <v>Phòng QT-DV</v>
          </cell>
          <cell r="D398" t="str">
            <v>Đặng Thị Mỹ Phương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</row>
        <row r="399">
          <cell r="B399" t="str">
            <v>01007006</v>
          </cell>
          <cell r="C399" t="str">
            <v>Phòng TB-VT</v>
          </cell>
          <cell r="D399" t="str">
            <v>Huỳnh Thị Xuân Mai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1.2</v>
          </cell>
          <cell r="O399">
            <v>3.3000000000000003</v>
          </cell>
          <cell r="P399">
            <v>0</v>
          </cell>
          <cell r="Q399">
            <v>0</v>
          </cell>
          <cell r="R399">
            <v>4.5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4.5</v>
          </cell>
        </row>
        <row r="400">
          <cell r="B400" t="str">
            <v>01007009</v>
          </cell>
          <cell r="C400" t="str">
            <v>Phòng TB-VT</v>
          </cell>
          <cell r="D400" t="str">
            <v>Lâm Viết Dũng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B401" t="str">
            <v>01007005</v>
          </cell>
          <cell r="C401" t="str">
            <v>Phòng TB-VT</v>
          </cell>
          <cell r="D401" t="str">
            <v>Thân Thị Nhung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B402" t="str">
            <v>01007007</v>
          </cell>
          <cell r="C402" t="str">
            <v>Phòng TB-VT</v>
          </cell>
          <cell r="D402" t="str">
            <v>Trần Thị Phương Oanh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</row>
        <row r="403">
          <cell r="B403" t="str">
            <v>01002013</v>
          </cell>
          <cell r="C403" t="str">
            <v>Phòng TC-HC-TH</v>
          </cell>
          <cell r="D403" t="str">
            <v>Đồng Anh Tuấn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B404" t="str">
            <v>01002014</v>
          </cell>
          <cell r="C404" t="str">
            <v>Phòng TC-HC-TH</v>
          </cell>
          <cell r="D404" t="str">
            <v>Hồ Thị Tuyết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B405" t="str">
            <v>01002011</v>
          </cell>
          <cell r="C405" t="str">
            <v>Phòng TC-HC-TH</v>
          </cell>
          <cell r="D405" t="str">
            <v>Huỳnh Bá Thành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B406" t="str">
            <v>01002027</v>
          </cell>
          <cell r="C406" t="str">
            <v>Phòng TC-HC-TH</v>
          </cell>
          <cell r="D406" t="str">
            <v>Huỳnh Thanh Nhàn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B407" t="str">
            <v>01002012</v>
          </cell>
          <cell r="C407" t="str">
            <v>Phòng TC-HC-TH</v>
          </cell>
          <cell r="D407" t="str">
            <v>Lê Hồng Phúc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B408" t="str">
            <v>01002016</v>
          </cell>
          <cell r="C408" t="str">
            <v>Phòng TC-HC-TH</v>
          </cell>
          <cell r="D408" t="str">
            <v>Lê Hùng Thanh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B409" t="str">
            <v>01002006</v>
          </cell>
          <cell r="C409" t="str">
            <v>Phòng TC-HC-TH</v>
          </cell>
          <cell r="D409" t="str">
            <v>Lê Thị Tuyết Trinh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B410" t="str">
            <v>01002002</v>
          </cell>
          <cell r="C410" t="str">
            <v>Phòng TC-HC-TH</v>
          </cell>
          <cell r="D410" t="str">
            <v>Lê Xuân Thiện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B411" t="str">
            <v>01002019</v>
          </cell>
          <cell r="C411" t="str">
            <v>Phòng TC-HC-TH</v>
          </cell>
          <cell r="D411" t="str">
            <v>Lưu Hoàng Hải Yến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B412" t="str">
            <v>01002010</v>
          </cell>
          <cell r="C412" t="str">
            <v>Phòng TC-HC-TH</v>
          </cell>
          <cell r="D412" t="str">
            <v>Nguyễn Hữu Xuân Vũ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B413" t="str">
            <v>01005007</v>
          </cell>
          <cell r="C413" t="str">
            <v>Phòng TC-HC-TH</v>
          </cell>
          <cell r="D413" t="str">
            <v>Nguyễn Thành Nam</v>
          </cell>
          <cell r="E413">
            <v>4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4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41</v>
          </cell>
          <cell r="T413">
            <v>0</v>
          </cell>
          <cell r="U413">
            <v>41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4</v>
          </cell>
        </row>
        <row r="414">
          <cell r="B414" t="str">
            <v>01002005</v>
          </cell>
          <cell r="C414" t="str">
            <v>Phòng TC-HC-TH</v>
          </cell>
          <cell r="D414" t="str">
            <v>Nguyễn Thị Bích Liễu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B415" t="str">
            <v>01007002</v>
          </cell>
          <cell r="C415" t="str">
            <v>Phòng TC-HC-TH</v>
          </cell>
          <cell r="D415" t="str">
            <v>Nguyễn Thị Hoa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B416" t="str">
            <v>01002009</v>
          </cell>
          <cell r="C416" t="str">
            <v>Phòng TC-HC-TH</v>
          </cell>
          <cell r="D416" t="str">
            <v>Nguyễn Tiến Hưng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B417" t="str">
            <v>01023001</v>
          </cell>
          <cell r="C417" t="str">
            <v>Phòng TC-HC-TH</v>
          </cell>
          <cell r="D417" t="str">
            <v>Nguyễn Văn Chì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B418" t="str">
            <v>01002023</v>
          </cell>
          <cell r="C418" t="str">
            <v>Phòng TC-HC-TH</v>
          </cell>
          <cell r="D418" t="str">
            <v>Phạm Hữu Tấn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B419" t="str">
            <v>01002028</v>
          </cell>
          <cell r="C419" t="str">
            <v>Phòng TC-HC-TH</v>
          </cell>
          <cell r="D419" t="str">
            <v>Phạm Hữu Thành Phú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B420" t="str">
            <v>01002015</v>
          </cell>
          <cell r="C420" t="str">
            <v>Phòng TC-HC-TH</v>
          </cell>
          <cell r="D420" t="str">
            <v>Phan Ngọc Phát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B421" t="str">
            <v>01002018</v>
          </cell>
          <cell r="C421" t="str">
            <v>Phòng TC-HC-TH</v>
          </cell>
          <cell r="D421" t="str">
            <v>Phan Thị Ngọc Phượng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B422" t="str">
            <v>01017006</v>
          </cell>
          <cell r="C422" t="str">
            <v>Phòng TC-HC-TH</v>
          </cell>
          <cell r="D422" t="str">
            <v>Trần Thị Ánh Phượng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B423" t="str">
            <v>01002007</v>
          </cell>
          <cell r="C423" t="str">
            <v>Phòng TC-HC-TH</v>
          </cell>
          <cell r="D423" t="str">
            <v>Trần Văn Cu Anh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B424" t="str">
            <v>01002017</v>
          </cell>
          <cell r="C424" t="str">
            <v>Phòng TC-HC-TH</v>
          </cell>
          <cell r="D424" t="str">
            <v>Vũ Như Quỳnh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B425" t="str">
            <v>01002031</v>
          </cell>
          <cell r="C425" t="str">
            <v>Phòng TC-HC-TH</v>
          </cell>
          <cell r="D425" t="str">
            <v>Lê Hồng Sơn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B426" t="str">
            <v>01002033</v>
          </cell>
          <cell r="C426" t="str">
            <v>Phòng TC-HC-TH</v>
          </cell>
          <cell r="D426" t="str">
            <v>Nguyễn Thanh Hiền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B427" t="str">
            <v>01002032</v>
          </cell>
          <cell r="C427" t="str">
            <v>Phòng TC-HC-TH</v>
          </cell>
          <cell r="D427" t="str">
            <v>Nguyễn Thị Vân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B428" t="str">
            <v>01004009</v>
          </cell>
          <cell r="C428" t="str">
            <v>Phòng TS-ĐT</v>
          </cell>
          <cell r="D428" t="str">
            <v>Giáp Thị Vượng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B429" t="str">
            <v>01004002</v>
          </cell>
          <cell r="C429" t="str">
            <v>Phòng TS-ĐT</v>
          </cell>
          <cell r="D429" t="str">
            <v>Hồ Văn Sĩ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B430" t="str">
            <v>01004004</v>
          </cell>
          <cell r="C430" t="str">
            <v>Phòng TS-ĐT</v>
          </cell>
          <cell r="D430" t="str">
            <v>Huỳnh Thị Mai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B431" t="str">
            <v>01004007</v>
          </cell>
          <cell r="C431" t="str">
            <v>Phòng TS-ĐT</v>
          </cell>
          <cell r="D431" t="str">
            <v>Huỳnh Thị Minh Ly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0.6</v>
          </cell>
          <cell r="O431">
            <v>2.4</v>
          </cell>
          <cell r="P431">
            <v>0</v>
          </cell>
          <cell r="Q431">
            <v>0</v>
          </cell>
          <cell r="R431">
            <v>3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3</v>
          </cell>
        </row>
        <row r="432">
          <cell r="B432" t="str">
            <v>01012026</v>
          </cell>
          <cell r="C432" t="str">
            <v>Phòng TS-ĐT</v>
          </cell>
          <cell r="D432" t="str">
            <v>Nguyễn Thị Hải Hà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0.6</v>
          </cell>
          <cell r="P432">
            <v>0</v>
          </cell>
          <cell r="Q432">
            <v>0</v>
          </cell>
          <cell r="R432">
            <v>0.6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0.6</v>
          </cell>
        </row>
        <row r="433">
          <cell r="B433" t="str">
            <v>01022003</v>
          </cell>
          <cell r="C433" t="str">
            <v>Phòng TS-ĐT</v>
          </cell>
          <cell r="D433" t="str">
            <v>Nguyễn Thị Nhuận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B434" t="str">
            <v>01022059</v>
          </cell>
          <cell r="C434" t="str">
            <v>Phòng TS-ĐT</v>
          </cell>
          <cell r="D434" t="str">
            <v>Nguyễn Thị Tất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1.7999999999999998</v>
          </cell>
          <cell r="O434">
            <v>1.9500000000000002</v>
          </cell>
          <cell r="P434">
            <v>0</v>
          </cell>
          <cell r="Q434">
            <v>0</v>
          </cell>
          <cell r="R434">
            <v>3.75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3.8</v>
          </cell>
        </row>
        <row r="435">
          <cell r="B435" t="str">
            <v>01004008</v>
          </cell>
          <cell r="C435" t="str">
            <v>Phòng TS-ĐT</v>
          </cell>
          <cell r="D435" t="str">
            <v>Nguyễn Thị Thanh Thảo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B436" t="str">
            <v>01022013</v>
          </cell>
          <cell r="C436" t="str">
            <v>Phòng TS-ĐT</v>
          </cell>
          <cell r="D436" t="str">
            <v>Nguyễn Thị Thùy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B437" t="str">
            <v>01004001</v>
          </cell>
          <cell r="C437" t="str">
            <v>Phòng TS-ĐT</v>
          </cell>
          <cell r="D437" t="str">
            <v>Nguyễn Văn Tấn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B438" t="str">
            <v>01004013</v>
          </cell>
          <cell r="C438" t="str">
            <v>Phòng TS-ĐT</v>
          </cell>
          <cell r="D438" t="str">
            <v>Nguyễn Việt Tiến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B439" t="str">
            <v>01025013</v>
          </cell>
          <cell r="C439" t="str">
            <v>Phòng TS-ĐT</v>
          </cell>
          <cell r="D439" t="str">
            <v>Phạm Huỳnh Kim Ngân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B440" t="str">
            <v>01011017</v>
          </cell>
          <cell r="C440" t="str">
            <v>Phòng TS-ĐT</v>
          </cell>
          <cell r="D440" t="str">
            <v>Sỹ Thị Chung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3</v>
          </cell>
          <cell r="O440">
            <v>1.65</v>
          </cell>
          <cell r="P440">
            <v>0</v>
          </cell>
          <cell r="Q440">
            <v>0</v>
          </cell>
          <cell r="R440">
            <v>4.6500000000000004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4.7</v>
          </cell>
        </row>
        <row r="441">
          <cell r="B441" t="str">
            <v>01002020</v>
          </cell>
          <cell r="C441" t="str">
            <v>Phòng TS-ĐT</v>
          </cell>
          <cell r="D441" t="str">
            <v>Thái Thị My Sa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B442" t="str">
            <v>01009020</v>
          </cell>
          <cell r="C442" t="str">
            <v>Phòng TS-ĐT</v>
          </cell>
          <cell r="D442" t="str">
            <v>Võ Minh Phương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B443" t="str">
            <v>01023004</v>
          </cell>
          <cell r="C443" t="str">
            <v>Phòng TS-ĐT</v>
          </cell>
          <cell r="D443" t="str">
            <v>Võ Thị Lệ Trân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B444" t="str">
            <v>01004003</v>
          </cell>
          <cell r="C444" t="str">
            <v>Phòng TS-ĐT</v>
          </cell>
          <cell r="D444" t="str">
            <v>Võ Thị Xuân Thơ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B445" t="str">
            <v>01017010</v>
          </cell>
          <cell r="C445" t="str">
            <v>Phòng TS-ĐT</v>
          </cell>
          <cell r="D445" t="str">
            <v>Vương Hội Khánh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B446" t="str">
            <v>01022048</v>
          </cell>
          <cell r="C446" t="str">
            <v>Tổ TT-PC</v>
          </cell>
          <cell r="D446" t="str">
            <v>Lê Minh Phong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B447" t="str">
            <v>01010038</v>
          </cell>
          <cell r="C447" t="str">
            <v>Tổ TT-PC</v>
          </cell>
          <cell r="D447" t="str">
            <v>Mai Nguyễn Hoàng Yến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5.7</v>
          </cell>
          <cell r="O447">
            <v>5.0999999999999996</v>
          </cell>
          <cell r="P447">
            <v>0</v>
          </cell>
          <cell r="Q447">
            <v>0</v>
          </cell>
          <cell r="R447">
            <v>10.8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0.6</v>
          </cell>
          <cell r="AT447">
            <v>11.4</v>
          </cell>
        </row>
        <row r="448">
          <cell r="B448" t="str">
            <v>01009001</v>
          </cell>
          <cell r="C448" t="str">
            <v>Tổ TT-PC</v>
          </cell>
          <cell r="D448" t="str">
            <v>Nguyễn Thanh Lâm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59</v>
          </cell>
          <cell r="AB448">
            <v>0</v>
          </cell>
          <cell r="AC448">
            <v>59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B449" t="str">
            <v>01022058</v>
          </cell>
          <cell r="C449" t="str">
            <v>Tổ TT-PC</v>
          </cell>
          <cell r="D449" t="str">
            <v>Nguyễn Thị Ngọc Anh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B450" t="str">
            <v>01009027</v>
          </cell>
          <cell r="C450" t="str">
            <v>Tổ TT-PC</v>
          </cell>
          <cell r="D450" t="str">
            <v>Nguyễn Thị Thanh Hòa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B451" t="str">
            <v>01007003</v>
          </cell>
          <cell r="C451" t="str">
            <v>Tổ TT-PC</v>
          </cell>
          <cell r="D451" t="str">
            <v>Nguyễn Thị Thảo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B452" t="str">
            <v>01009011</v>
          </cell>
          <cell r="C452" t="str">
            <v>Tổ TT-PC</v>
          </cell>
          <cell r="D452" t="str">
            <v>Phạm Huy Hoàng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0.45</v>
          </cell>
          <cell r="O452">
            <v>0</v>
          </cell>
          <cell r="P452">
            <v>0</v>
          </cell>
          <cell r="Q452">
            <v>0</v>
          </cell>
          <cell r="R452">
            <v>0.45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0.5</v>
          </cell>
        </row>
        <row r="453">
          <cell r="B453" t="str">
            <v>01023003</v>
          </cell>
          <cell r="C453" t="str">
            <v>Tổ TT-PC</v>
          </cell>
          <cell r="D453" t="str">
            <v>Phạm Minh Nghĩa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B454" t="str">
            <v>01005004</v>
          </cell>
          <cell r="C454" t="str">
            <v>Tổ TT-PC</v>
          </cell>
          <cell r="D454" t="str">
            <v>Trần Quốc Định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1.2</v>
          </cell>
          <cell r="P454">
            <v>0</v>
          </cell>
          <cell r="Q454">
            <v>0</v>
          </cell>
          <cell r="R454">
            <v>1.2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1.2</v>
          </cell>
        </row>
        <row r="455">
          <cell r="B455" t="str">
            <v>01023002</v>
          </cell>
          <cell r="C455" t="str">
            <v>Tổ TT-PC</v>
          </cell>
          <cell r="D455" t="str">
            <v>Trương Thị Hồng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70</v>
          </cell>
          <cell r="T455">
            <v>0</v>
          </cell>
          <cell r="U455">
            <v>0</v>
          </cell>
          <cell r="V455">
            <v>7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7</v>
          </cell>
        </row>
        <row r="456">
          <cell r="B456" t="str">
            <v>01005005</v>
          </cell>
          <cell r="C456" t="str">
            <v>TT Đào tạo Lý Tự Trọng</v>
          </cell>
          <cell r="D456" t="str">
            <v>Đỗ Công Thành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B457" t="str">
            <v>01019002</v>
          </cell>
          <cell r="C457" t="str">
            <v>TT Đào tạo Lý Tự Trọng</v>
          </cell>
          <cell r="D457" t="str">
            <v>Đỗ Thị Tâm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B458" t="str">
            <v>01019001</v>
          </cell>
          <cell r="C458" t="str">
            <v>TT Đào tạo Lý Tự Trọng</v>
          </cell>
          <cell r="D458" t="str">
            <v>Lương Thị Thắm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B459" t="str">
            <v>01017003</v>
          </cell>
          <cell r="C459" t="str">
            <v>TT Điều hành và quản lý dữ liệu</v>
          </cell>
          <cell r="D459" t="str">
            <v>Nguyễn Hữu Thiện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36</v>
          </cell>
          <cell r="T459">
            <v>0</v>
          </cell>
          <cell r="U459">
            <v>34</v>
          </cell>
          <cell r="V459">
            <v>0.2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0.2</v>
          </cell>
        </row>
        <row r="460">
          <cell r="B460" t="str">
            <v>01013031</v>
          </cell>
          <cell r="C460" t="str">
            <v>TT Quan hệ doanh nghiệp</v>
          </cell>
          <cell r="D460" t="str">
            <v>Hồ Thị Khuyên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B461" t="str">
            <v>01004005</v>
          </cell>
          <cell r="C461" t="str">
            <v>TT Quan hệ doanh nghiệp</v>
          </cell>
          <cell r="D461" t="str">
            <v>Lương Xuân Thịnh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B462" t="str">
            <v>01007008</v>
          </cell>
          <cell r="C462" t="str">
            <v>TT Quan hệ doanh nghiệp</v>
          </cell>
          <cell r="D462" t="str">
            <v>Nguyễn Văn Chiến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B463" t="str">
            <v>01018002</v>
          </cell>
          <cell r="C463" t="str">
            <v>TT Truyền thông - Thư viện</v>
          </cell>
          <cell r="D463" t="str">
            <v>Đặng Thu Hà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B464" t="str">
            <v>01017001</v>
          </cell>
          <cell r="C464" t="str">
            <v>TT Truyền thông - Thư viện</v>
          </cell>
          <cell r="D464" t="str">
            <v>Đỗ Tuấn Việt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B465" t="str">
            <v>01018007</v>
          </cell>
          <cell r="C465" t="str">
            <v>TT Truyền thông - Thư viện</v>
          </cell>
          <cell r="D465" t="str">
            <v>Hà Thị Hậu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B466" t="str">
            <v>01018008</v>
          </cell>
          <cell r="C466" t="str">
            <v>TT Truyền thông - Thư viện</v>
          </cell>
          <cell r="D466" t="str">
            <v>Nguyễn Thị Trang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B467" t="str">
            <v>01018003</v>
          </cell>
          <cell r="C467" t="str">
            <v>TT Truyền thông - Thư viện</v>
          </cell>
          <cell r="D467" t="str">
            <v>Nguyễn Tứ Cảnh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B468" t="str">
            <v>01018005</v>
          </cell>
          <cell r="C468" t="str">
            <v>TT Truyền thông - Thư viện</v>
          </cell>
          <cell r="D468" t="str">
            <v>Trần Thị Diễm Thúy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B469" t="str">
            <v>01018004</v>
          </cell>
          <cell r="C469" t="str">
            <v>TT Truyền thông - Thư viện</v>
          </cell>
          <cell r="D469" t="str">
            <v>Trương Hữu Lộc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0.6</v>
          </cell>
          <cell r="O469">
            <v>1.35</v>
          </cell>
          <cell r="P469">
            <v>0</v>
          </cell>
          <cell r="Q469">
            <v>0</v>
          </cell>
          <cell r="R469">
            <v>1.9500000000000002</v>
          </cell>
          <cell r="S469">
            <v>35</v>
          </cell>
          <cell r="T469">
            <v>0</v>
          </cell>
          <cell r="U469">
            <v>36</v>
          </cell>
          <cell r="V469">
            <v>-0.1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1.9</v>
          </cell>
        </row>
        <row r="470">
          <cell r="B470" t="str">
            <v>01021003</v>
          </cell>
          <cell r="C470" t="str">
            <v>TT Y tế</v>
          </cell>
          <cell r="D470" t="str">
            <v>Bùi Thị Lan Anh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B471" t="str">
            <v>01021004</v>
          </cell>
          <cell r="C471" t="str">
            <v>TT Y tế</v>
          </cell>
          <cell r="D471" t="str">
            <v>Lê Thị Huyền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B472" t="str">
            <v>01021001</v>
          </cell>
          <cell r="C472" t="str">
            <v>TT Y tế</v>
          </cell>
          <cell r="D472" t="str">
            <v>Trang Thị Xuân Uyên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B473" t="str">
            <v>01021002</v>
          </cell>
          <cell r="C473" t="str">
            <v>TT Y tế</v>
          </cell>
          <cell r="D473" t="str">
            <v>Vũ Thị Thanh Nhàn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/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</row>
        <row r="476"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/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</row>
        <row r="478"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 t="str">
            <v/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</row>
        <row r="490"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</row>
        <row r="494"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</row>
        <row r="502">
          <cell r="E502">
            <v>545</v>
          </cell>
          <cell r="F502">
            <v>159</v>
          </cell>
          <cell r="G502">
            <v>0</v>
          </cell>
          <cell r="H502">
            <v>9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788</v>
          </cell>
          <cell r="N502">
            <v>576.90000000000043</v>
          </cell>
          <cell r="O502">
            <v>579.9000000000002</v>
          </cell>
          <cell r="P502">
            <v>0</v>
          </cell>
          <cell r="Q502">
            <v>0</v>
          </cell>
          <cell r="R502">
            <v>1156.8</v>
          </cell>
          <cell r="S502">
            <v>26349</v>
          </cell>
          <cell r="T502">
            <v>26341</v>
          </cell>
          <cell r="U502">
            <v>26349</v>
          </cell>
          <cell r="V502">
            <v>2634.0999999999995</v>
          </cell>
          <cell r="W502">
            <v>46</v>
          </cell>
          <cell r="X502">
            <v>46</v>
          </cell>
          <cell r="Z502">
            <v>9.2000000000000011</v>
          </cell>
          <cell r="AA502">
            <v>1352</v>
          </cell>
          <cell r="AB502">
            <v>1108</v>
          </cell>
          <cell r="AD502">
            <v>110.8</v>
          </cell>
          <cell r="AE502">
            <v>340</v>
          </cell>
          <cell r="AF502">
            <v>340</v>
          </cell>
          <cell r="AH502">
            <v>68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2.2999999999999998</v>
          </cell>
          <cell r="AS502">
            <v>112.20000000000002</v>
          </cell>
          <cell r="AT502">
            <v>4885.2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</row>
        <row r="39"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</row>
        <row r="40"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</row>
        <row r="69"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</row>
        <row r="99"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</row>
        <row r="102"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</row>
        <row r="149"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</row>
        <row r="150"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</row>
        <row r="151"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</row>
        <row r="167"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</row>
        <row r="170"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</row>
        <row r="173"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</row>
        <row r="212"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</row>
        <row r="213"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</row>
        <row r="214"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</row>
        <row r="224"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</row>
        <row r="228"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</row>
        <row r="229"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</row>
        <row r="230"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</row>
        <row r="231"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</row>
        <row r="232"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</row>
        <row r="233"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</row>
        <row r="243"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</row>
        <row r="271"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</row>
        <row r="272"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</row>
        <row r="273"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</row>
        <row r="376"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</row>
        <row r="377"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</row>
        <row r="378"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</row>
        <row r="379"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</row>
        <row r="474"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</row>
        <row r="509"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</row>
        <row r="543"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</row>
        <row r="544"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</row>
        <row r="545"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</row>
        <row r="585"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</row>
        <row r="586"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</row>
        <row r="587"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</row>
        <row r="588"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</row>
        <row r="589"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</row>
        <row r="590"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</row>
        <row r="591"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</row>
        <row r="592"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</row>
        <row r="625"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</row>
        <row r="639"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</row>
        <row r="642"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</row>
        <row r="645"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</row>
        <row r="654"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</row>
        <row r="694"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</row>
        <row r="695"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</row>
        <row r="696"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</row>
        <row r="697"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</row>
        <row r="698"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</row>
        <row r="699"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</row>
        <row r="710"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</row>
        <row r="711"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</row>
        <row r="723"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</row>
        <row r="732"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</row>
        <row r="733"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</row>
        <row r="734"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</row>
        <row r="735"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</row>
        <row r="736"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</row>
        <row r="751"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</row>
        <row r="752"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</row>
        <row r="753"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</row>
        <row r="754"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</row>
        <row r="755"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</row>
        <row r="764"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</row>
        <row r="781"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</row>
        <row r="782"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</row>
        <row r="783"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</row>
        <row r="796"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</row>
        <row r="797"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</row>
        <row r="819"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</row>
        <row r="820"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</row>
        <row r="823"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</row>
        <row r="824"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</row>
        <row r="849"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</row>
        <row r="887"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</row>
        <row r="914"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</row>
        <row r="915"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</row>
        <row r="916"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</row>
        <row r="954"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</row>
        <row r="1027"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</row>
        <row r="1058"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</row>
        <row r="1059"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</row>
        <row r="1060"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</row>
        <row r="1061"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</row>
        <row r="1066"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</row>
        <row r="1099"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</row>
        <row r="1100"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</row>
        <row r="1101"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</row>
        <row r="1102"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</row>
        <row r="1106"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</row>
        <row r="1181"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</row>
        <row r="1182"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 refreshError="1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/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>Nguyễn Ngọc Quỳnh(CT)</v>
          </cell>
          <cell r="J2">
            <v>2</v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/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>Phạm Quỳnh Như</v>
          </cell>
          <cell r="J3">
            <v>2</v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/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>Đinh Đồng Hiệp</v>
          </cell>
          <cell r="J4">
            <v>2</v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>Phạm Thị Thanh Thúy</v>
          </cell>
          <cell r="J5">
            <v>2</v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>Vũ Thị Thái Linh</v>
          </cell>
          <cell r="J6">
            <v>2</v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>Chung Trần Thế Vinh</v>
          </cell>
          <cell r="J7">
            <v>2</v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>Nguyễn Anh Tuấn</v>
          </cell>
          <cell r="J8">
            <v>2</v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>Châu Văn Bảo</v>
          </cell>
          <cell r="J9">
            <v>2</v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>Châu Văn Bảo</v>
          </cell>
          <cell r="J10">
            <v>2</v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>Châu Văn Bảo</v>
          </cell>
          <cell r="P11">
            <v>2</v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>Châu Văn Bảo</v>
          </cell>
          <cell r="P12">
            <v>7</v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>Nguyễn Anh Tuấn</v>
          </cell>
          <cell r="P13">
            <v>9</v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>Nguyễn Văn Đôn</v>
          </cell>
          <cell r="P14">
            <v>15</v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>Phạm Thị Thanh Thúy</v>
          </cell>
          <cell r="P15">
            <v>2</v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>Đinh Đồng Hiệp</v>
          </cell>
          <cell r="P16">
            <v>3</v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>Phạm Quỳnh Như</v>
          </cell>
          <cell r="P17">
            <v>14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>Chung Trần Thế Vinh</v>
          </cell>
          <cell r="P18">
            <v>1</v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>Nguyễn Anh Tuấn</v>
          </cell>
          <cell r="P19">
            <v>3</v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>Nguyễn Anh Tuấn</v>
          </cell>
          <cell r="J20">
            <v>2</v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>Đinh Thị Huyên</v>
          </cell>
          <cell r="J21">
            <v>2</v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>Đinh Thị Huyên</v>
          </cell>
          <cell r="J22">
            <v>2</v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>Nguyễn Anh Tuấn</v>
          </cell>
          <cell r="J23">
            <v>2</v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>Trịnh Hoàng Hiệp</v>
          </cell>
          <cell r="J24">
            <v>2</v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>Nguyễn Anh Tuấn</v>
          </cell>
          <cell r="P25">
            <v>9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>Trịnh Hoàng Hiệp</v>
          </cell>
          <cell r="P26">
            <v>11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>Đinh Thị Huyên</v>
          </cell>
          <cell r="J27">
            <v>2</v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>Châu Văn Bảo</v>
          </cell>
          <cell r="J28">
            <v>2</v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>Nguyễn Anh Tuấn</v>
          </cell>
          <cell r="J29">
            <v>2</v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>Vũ Thị Thái Linh</v>
          </cell>
          <cell r="J30">
            <v>2</v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>Đinh Đồng Hiệp</v>
          </cell>
          <cell r="J31">
            <v>2</v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>Châu Văn Bảo</v>
          </cell>
          <cell r="P32">
            <v>6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>Nguyễn Anh Tuấn</v>
          </cell>
          <cell r="P33">
            <v>3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>Nguyễn Văn Đôn</v>
          </cell>
          <cell r="P34">
            <v>3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>Đinh Đồng Hiệp</v>
          </cell>
          <cell r="P35">
            <v>1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>Châu Văn Bảo</v>
          </cell>
          <cell r="J36">
            <v>2</v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>Nguyễn Anh Tuấn</v>
          </cell>
          <cell r="J37">
            <v>2</v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>Vũ Thị Thái Linh</v>
          </cell>
          <cell r="J38">
            <v>2</v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>Chung Trần Thế Vinh</v>
          </cell>
          <cell r="J39">
            <v>2</v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>Châu Văn Bảo</v>
          </cell>
          <cell r="P40">
            <v>11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>Nguyễn Anh Tuấn</v>
          </cell>
          <cell r="P41">
            <v>12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>Nguyễn Văn Đôn</v>
          </cell>
          <cell r="P42">
            <v>4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>Chung Trần Thế Vinh</v>
          </cell>
          <cell r="P43">
            <v>3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/>
          </cell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/>
          </cell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/>
          </cell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/>
          </cell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/>
          </cell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/>
          </cell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/>
          </cell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/>
          </cell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/>
          </cell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/>
          </cell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/>
          </cell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/>
          </cell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/>
          </cell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/>
          </cell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/>
          </cell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/>
          </cell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/>
          </cell>
          <cell r="B2" t="str">
            <v/>
          </cell>
          <cell r="D2" t="str">
            <v/>
          </cell>
          <cell r="E2" t="str">
            <v>Lê Nguyễn Mỹ Trâm</v>
          </cell>
          <cell r="F2" t="str">
            <v>Nguyễn Thanh Tú</v>
          </cell>
          <cell r="H2">
            <v>1.25</v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>Lê Nguyễn Mỹ Trâm</v>
          </cell>
          <cell r="F3" t="str">
            <v>Nguyễn Thanh Tú</v>
          </cell>
          <cell r="H3">
            <v>1.25</v>
          </cell>
        </row>
        <row r="4">
          <cell r="A4" t="str">
            <v/>
          </cell>
          <cell r="B4" t="str">
            <v/>
          </cell>
          <cell r="D4" t="str">
            <v/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/>
          </cell>
          <cell r="B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/>
          </cell>
          <cell r="B6" t="str">
            <v/>
          </cell>
          <cell r="D6" t="str">
            <v/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/>
          </cell>
          <cell r="B7" t="str">
            <v/>
          </cell>
          <cell r="D7" t="str">
            <v/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/>
          </cell>
          <cell r="B8" t="str">
            <v/>
          </cell>
          <cell r="D8" t="str">
            <v/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/>
          </cell>
          <cell r="B9" t="str">
            <v/>
          </cell>
          <cell r="D9" t="str">
            <v/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/>
          </cell>
          <cell r="B10" t="str">
            <v/>
          </cell>
          <cell r="D10" t="str">
            <v/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/>
          </cell>
          <cell r="B11" t="str">
            <v/>
          </cell>
          <cell r="D11" t="str">
            <v/>
          </cell>
          <cell r="E11" t="str">
            <v>Quách Minh Thử</v>
          </cell>
          <cell r="F11" t="str">
            <v>Trần Trung Hiếu</v>
          </cell>
          <cell r="H11">
            <v>1</v>
          </cell>
        </row>
        <row r="12">
          <cell r="A12" t="str">
            <v/>
          </cell>
          <cell r="B12" t="str">
            <v/>
          </cell>
          <cell r="D12" t="str">
            <v/>
          </cell>
          <cell r="E12" t="str">
            <v>Huỳnh Ngọc Mai</v>
          </cell>
          <cell r="F12" t="str">
            <v>Bốc Minh Trí</v>
          </cell>
          <cell r="H12">
            <v>1</v>
          </cell>
        </row>
        <row r="13">
          <cell r="A13" t="str">
            <v/>
          </cell>
          <cell r="B13" t="str">
            <v/>
          </cell>
          <cell r="D13" t="str">
            <v/>
          </cell>
          <cell r="E13" t="str">
            <v>Đặng Thái Sơn</v>
          </cell>
          <cell r="F13" t="str">
            <v>Triệu Phú Nguyên</v>
          </cell>
          <cell r="H13">
            <v>0.5</v>
          </cell>
        </row>
        <row r="14">
          <cell r="A14" t="str">
            <v/>
          </cell>
          <cell r="B14" t="str">
            <v/>
          </cell>
          <cell r="D14" t="str">
            <v/>
          </cell>
          <cell r="E14" t="str">
            <v>Nguyễn Văn Đôn</v>
          </cell>
          <cell r="F14" t="str">
            <v>Lê Quý Hưng Quốc</v>
          </cell>
          <cell r="H14">
            <v>1</v>
          </cell>
        </row>
        <row r="15">
          <cell r="A15" t="str">
            <v/>
          </cell>
          <cell r="B15" t="str">
            <v/>
          </cell>
          <cell r="D15" t="str">
            <v/>
          </cell>
          <cell r="E15" t="str">
            <v>Nguyễn Ngọc Thọ</v>
          </cell>
          <cell r="F15" t="str">
            <v>Chế Vân Cầm</v>
          </cell>
          <cell r="H15">
            <v>2.75</v>
          </cell>
        </row>
        <row r="16">
          <cell r="A16" t="str">
            <v/>
          </cell>
          <cell r="B16" t="str">
            <v/>
          </cell>
          <cell r="D16" t="str">
            <v/>
          </cell>
          <cell r="E16" t="str">
            <v>Đỗ Trọng Quý</v>
          </cell>
          <cell r="F16" t="str">
            <v>Nguyễn Vũ Xuân Thì</v>
          </cell>
          <cell r="H16">
            <v>1.25</v>
          </cell>
        </row>
        <row r="17">
          <cell r="A17" t="str">
            <v/>
          </cell>
          <cell r="B17" t="str">
            <v/>
          </cell>
          <cell r="D17" t="str">
            <v/>
          </cell>
          <cell r="E17" t="str">
            <v>Phạm Quỳnh Như</v>
          </cell>
          <cell r="F17" t="str">
            <v>Lưu Thị Thúy</v>
          </cell>
          <cell r="H17">
            <v>1.25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>Phan Văn Thành</v>
          </cell>
          <cell r="F18" t="str">
            <v>Trần Đình Khải</v>
          </cell>
          <cell r="H18">
            <v>1.75</v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>Đặng Thái Sơn</v>
          </cell>
          <cell r="F19" t="str">
            <v>Triệu Phú Nguyên</v>
          </cell>
          <cell r="H19">
            <v>0.5</v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>Lê Nguyễn Mỹ Trâm</v>
          </cell>
          <cell r="F22" t="str">
            <v>Nguyễn Văn Sơn</v>
          </cell>
          <cell r="H22">
            <v>1.25</v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>Lê Nguyễn Mỹ Trâm</v>
          </cell>
          <cell r="F23" t="str">
            <v>Nguyễn Văn Sơn</v>
          </cell>
          <cell r="H23">
            <v>1.25</v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>Võ Đắc Thịnh</v>
          </cell>
          <cell r="F25" t="str">
            <v>Triệu Phú Nguyên</v>
          </cell>
          <cell r="H25">
            <v>0.5</v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>Lê Xuân Thủy</v>
          </cell>
          <cell r="F26" t="str">
            <v>Phạm Thị Gia Tâm</v>
          </cell>
          <cell r="H26">
            <v>1.25</v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>Lê Nguyễn Mỹ Trâm</v>
          </cell>
          <cell r="F27" t="str">
            <v>Nguyễn Văn Sơn</v>
          </cell>
          <cell r="H27">
            <v>1.25</v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>Nguyễn Văn Yên</v>
          </cell>
          <cell r="F32" t="str">
            <v>Quách Minh Thử</v>
          </cell>
          <cell r="H32">
            <v>1</v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>Võ Đắc Thịnh</v>
          </cell>
          <cell r="F33" t="str">
            <v>Triệu Phú Nguyên</v>
          </cell>
          <cell r="H33">
            <v>0.5</v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>Lê Quý Hưng Quốc</v>
          </cell>
          <cell r="F34" t="str">
            <v>Dương Ngọc Vọng</v>
          </cell>
          <cell r="H34">
            <v>1</v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>Nguyễn Vũ Xuân Thì</v>
          </cell>
          <cell r="F35" t="str">
            <v>Đỗ Trọng Quý</v>
          </cell>
          <cell r="H35">
            <v>1.25</v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>Quách Minh Thử</v>
          </cell>
          <cell r="F40" t="str">
            <v>Ngô Hoàng Anh</v>
          </cell>
          <cell r="H40">
            <v>1</v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>Võ Đắc Thịnh</v>
          </cell>
          <cell r="F41" t="str">
            <v>Triệu Phú Nguyên</v>
          </cell>
          <cell r="H41">
            <v>0.5</v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>Lê Quý Hưng Quốc</v>
          </cell>
          <cell r="F42" t="str">
            <v>Dương Ngọc Vọng</v>
          </cell>
          <cell r="H42">
            <v>1</v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>Vũ Đức Pháp</v>
          </cell>
          <cell r="F43" t="str">
            <v>Trần Đình Khải</v>
          </cell>
          <cell r="H43">
            <v>1.75</v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/>
          </cell>
          <cell r="B80" t="str">
            <v/>
          </cell>
          <cell r="D80" t="str">
            <v/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/>
          </cell>
          <cell r="B577" t="str">
            <v/>
          </cell>
          <cell r="D577" t="str">
            <v/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/>
          </cell>
          <cell r="B578" t="str">
            <v/>
          </cell>
          <cell r="D578" t="str">
            <v/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/>
          </cell>
          <cell r="B579" t="str">
            <v/>
          </cell>
          <cell r="D579" t="str">
            <v/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/>
          </cell>
          <cell r="B580" t="str">
            <v/>
          </cell>
          <cell r="D580" t="str">
            <v/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/>
          </cell>
          <cell r="B581" t="str">
            <v/>
          </cell>
          <cell r="D581" t="str">
            <v/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/>
          </cell>
          <cell r="B584" t="str">
            <v/>
          </cell>
          <cell r="D584" t="str">
            <v/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/>
          </cell>
          <cell r="B585" t="str">
            <v/>
          </cell>
          <cell r="D585" t="str">
            <v/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/>
          </cell>
          <cell r="B586" t="str">
            <v/>
          </cell>
          <cell r="D586" t="str">
            <v/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/>
          </cell>
          <cell r="B587" t="str">
            <v/>
          </cell>
          <cell r="D587" t="str">
            <v/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/>
          </cell>
          <cell r="B588" t="str">
            <v/>
          </cell>
          <cell r="D588" t="str">
            <v/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/>
          </cell>
          <cell r="B589" t="str">
            <v/>
          </cell>
          <cell r="D589" t="str">
            <v/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/>
          </cell>
          <cell r="B590" t="str">
            <v/>
          </cell>
          <cell r="D590" t="str">
            <v/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/>
          </cell>
          <cell r="B591" t="str">
            <v/>
          </cell>
          <cell r="D591" t="str">
            <v/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/>
          </cell>
          <cell r="B592" t="str">
            <v/>
          </cell>
          <cell r="D592" t="str">
            <v/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/>
          </cell>
          <cell r="B593" t="str">
            <v/>
          </cell>
          <cell r="D593" t="str">
            <v/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/>
          </cell>
          <cell r="B599" t="str">
            <v/>
          </cell>
          <cell r="D599" t="str">
            <v/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/>
          </cell>
          <cell r="B602" t="str">
            <v/>
          </cell>
          <cell r="D602" t="str">
            <v/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/>
          </cell>
          <cell r="B603" t="str">
            <v/>
          </cell>
          <cell r="D603" t="str">
            <v/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/>
          </cell>
          <cell r="B604" t="str">
            <v/>
          </cell>
          <cell r="D604" t="str">
            <v/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/>
          </cell>
          <cell r="B605" t="str">
            <v/>
          </cell>
          <cell r="D605" t="str">
            <v/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/>
          </cell>
          <cell r="B606" t="str">
            <v/>
          </cell>
          <cell r="D606" t="str">
            <v/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/>
          </cell>
          <cell r="B607" t="str">
            <v/>
          </cell>
          <cell r="D607" t="str">
            <v/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/>
          </cell>
          <cell r="B608" t="str">
            <v/>
          </cell>
          <cell r="D608" t="str">
            <v/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/>
          </cell>
          <cell r="B609" t="str">
            <v/>
          </cell>
          <cell r="D609" t="str">
            <v/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/>
          </cell>
          <cell r="B610" t="str">
            <v/>
          </cell>
          <cell r="D610" t="str">
            <v/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/>
          </cell>
          <cell r="B611" t="str">
            <v/>
          </cell>
          <cell r="D611" t="str">
            <v/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/>
          </cell>
          <cell r="B614" t="str">
            <v/>
          </cell>
          <cell r="D614" t="str">
            <v/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/>
          </cell>
          <cell r="B617" t="str">
            <v/>
          </cell>
          <cell r="D617" t="str">
            <v/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/>
          </cell>
          <cell r="B618" t="str">
            <v/>
          </cell>
          <cell r="D618" t="str">
            <v/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/>
          </cell>
          <cell r="B619" t="str">
            <v/>
          </cell>
          <cell r="D619" t="str">
            <v/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/>
          </cell>
          <cell r="B620" t="str">
            <v/>
          </cell>
          <cell r="D620" t="str">
            <v/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/>
          </cell>
          <cell r="B621" t="str">
            <v/>
          </cell>
          <cell r="D621" t="str">
            <v/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/>
          </cell>
          <cell r="B622" t="str">
            <v/>
          </cell>
          <cell r="D622" t="str">
            <v/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/>
          </cell>
          <cell r="B624" t="str">
            <v/>
          </cell>
          <cell r="D624" t="str">
            <v/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/>
          </cell>
          <cell r="B625" t="str">
            <v/>
          </cell>
          <cell r="D625" t="str">
            <v/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/>
          </cell>
          <cell r="B627" t="str">
            <v/>
          </cell>
          <cell r="D627" t="str">
            <v/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/>
          </cell>
          <cell r="B629" t="str">
            <v/>
          </cell>
          <cell r="D629" t="str">
            <v/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/>
          </cell>
          <cell r="B631" t="str">
            <v/>
          </cell>
          <cell r="D631" t="str">
            <v/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/>
          </cell>
          <cell r="B632" t="str">
            <v/>
          </cell>
          <cell r="D632" t="str">
            <v/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/>
          </cell>
          <cell r="B634" t="str">
            <v/>
          </cell>
          <cell r="D634" t="str">
            <v/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/>
          </cell>
          <cell r="B636" t="str">
            <v/>
          </cell>
          <cell r="D636" t="str">
            <v/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/>
          </cell>
          <cell r="B637" t="str">
            <v/>
          </cell>
          <cell r="D637" t="str">
            <v/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/>
          </cell>
          <cell r="B638" t="str">
            <v/>
          </cell>
          <cell r="D638" t="str">
            <v/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/>
          </cell>
          <cell r="B639" t="str">
            <v/>
          </cell>
          <cell r="D639" t="str">
            <v/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/>
          </cell>
          <cell r="B641" t="str">
            <v/>
          </cell>
          <cell r="D641" t="str">
            <v/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/>
          </cell>
          <cell r="B642" t="str">
            <v/>
          </cell>
          <cell r="D642" t="str">
            <v/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/>
          </cell>
          <cell r="B644" t="str">
            <v/>
          </cell>
          <cell r="D644" t="str">
            <v/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/>
          </cell>
          <cell r="B645" t="str">
            <v/>
          </cell>
          <cell r="D645" t="str">
            <v/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/>
          </cell>
          <cell r="B647" t="str">
            <v/>
          </cell>
          <cell r="D647" t="str">
            <v/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/>
          </cell>
          <cell r="B653" t="str">
            <v/>
          </cell>
          <cell r="D653" t="str">
            <v/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/>
          </cell>
          <cell r="B654" t="str">
            <v/>
          </cell>
          <cell r="D654" t="str">
            <v/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/>
          </cell>
          <cell r="B655" t="str">
            <v/>
          </cell>
          <cell r="D655" t="str">
            <v/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/>
          </cell>
          <cell r="B656" t="str">
            <v/>
          </cell>
          <cell r="D656" t="str">
            <v/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/>
          </cell>
          <cell r="B659" t="str">
            <v/>
          </cell>
          <cell r="D659" t="str">
            <v/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/>
          </cell>
          <cell r="B661" t="str">
            <v/>
          </cell>
          <cell r="D661" t="str">
            <v/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/>
          </cell>
          <cell r="B662" t="str">
            <v/>
          </cell>
          <cell r="D662" t="str">
            <v/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/>
          </cell>
          <cell r="B663" t="str">
            <v/>
          </cell>
          <cell r="D663" t="str">
            <v/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/>
          </cell>
          <cell r="B664" t="str">
            <v/>
          </cell>
          <cell r="D664" t="str">
            <v/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/>
          </cell>
          <cell r="B667" t="str">
            <v/>
          </cell>
          <cell r="D667" t="str">
            <v/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/>
          </cell>
          <cell r="B668" t="str">
            <v/>
          </cell>
          <cell r="D668" t="str">
            <v/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/>
          </cell>
          <cell r="B669" t="str">
            <v/>
          </cell>
          <cell r="D669" t="str">
            <v/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/>
          </cell>
          <cell r="B670" t="str">
            <v/>
          </cell>
          <cell r="D670" t="str">
            <v/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/>
          </cell>
          <cell r="B672" t="str">
            <v/>
          </cell>
          <cell r="D672" t="str">
            <v/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/>
          </cell>
          <cell r="B673" t="str">
            <v/>
          </cell>
          <cell r="D673" t="str">
            <v/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/>
          </cell>
          <cell r="B674" t="str">
            <v/>
          </cell>
          <cell r="D674" t="str">
            <v/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/>
          </cell>
          <cell r="B676" t="str">
            <v/>
          </cell>
          <cell r="D676" t="str">
            <v/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/>
          </cell>
          <cell r="B677" t="str">
            <v/>
          </cell>
          <cell r="D677" t="str">
            <v/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/>
          </cell>
          <cell r="B678" t="str">
            <v/>
          </cell>
          <cell r="D678" t="str">
            <v/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/>
          </cell>
          <cell r="B679" t="str">
            <v/>
          </cell>
          <cell r="D679" t="str">
            <v/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/>
          </cell>
          <cell r="B680" t="str">
            <v/>
          </cell>
          <cell r="D680" t="str">
            <v/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/>
          </cell>
          <cell r="B681" t="str">
            <v/>
          </cell>
          <cell r="D681" t="str">
            <v/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/>
          </cell>
          <cell r="B683" t="str">
            <v/>
          </cell>
          <cell r="D683" t="str">
            <v/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/>
          </cell>
          <cell r="B684" t="str">
            <v/>
          </cell>
          <cell r="D684" t="str">
            <v/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/>
          </cell>
          <cell r="B685" t="str">
            <v/>
          </cell>
          <cell r="D685" t="str">
            <v/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/>
          </cell>
          <cell r="B687" t="str">
            <v/>
          </cell>
          <cell r="D687" t="str">
            <v/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/>
          </cell>
          <cell r="B689" t="str">
            <v/>
          </cell>
          <cell r="D689" t="str">
            <v/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/>
          </cell>
          <cell r="B690" t="str">
            <v/>
          </cell>
          <cell r="D690" t="str">
            <v/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/>
          </cell>
          <cell r="B691" t="str">
            <v/>
          </cell>
          <cell r="D691" t="str">
            <v/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/>
          </cell>
          <cell r="B692" t="str">
            <v/>
          </cell>
          <cell r="D692" t="str">
            <v/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/>
          </cell>
          <cell r="B693" t="str">
            <v/>
          </cell>
          <cell r="D693" t="str">
            <v/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/>
          </cell>
          <cell r="B694" t="str">
            <v/>
          </cell>
          <cell r="D694" t="str">
            <v/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/>
          </cell>
          <cell r="B695" t="str">
            <v/>
          </cell>
          <cell r="D695" t="str">
            <v/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/>
          </cell>
          <cell r="B696" t="str">
            <v/>
          </cell>
          <cell r="D696" t="str">
            <v/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/>
          </cell>
          <cell r="B697" t="str">
            <v/>
          </cell>
          <cell r="D697" t="str">
            <v/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/>
          </cell>
          <cell r="B698" t="str">
            <v/>
          </cell>
          <cell r="D698" t="str">
            <v/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/>
          </cell>
          <cell r="B699" t="str">
            <v/>
          </cell>
          <cell r="D699" t="str">
            <v/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/>
          </cell>
          <cell r="B700" t="str">
            <v/>
          </cell>
          <cell r="D700" t="str">
            <v/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/>
          </cell>
          <cell r="B701" t="str">
            <v/>
          </cell>
          <cell r="D701" t="str">
            <v/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/>
          </cell>
          <cell r="B703" t="str">
            <v/>
          </cell>
          <cell r="D703" t="str">
            <v/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/>
          </cell>
          <cell r="B705" t="str">
            <v/>
          </cell>
          <cell r="D705" t="str">
            <v/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/>
          </cell>
          <cell r="B706" t="str">
            <v/>
          </cell>
          <cell r="D706" t="str">
            <v/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/>
          </cell>
          <cell r="B707" t="str">
            <v/>
          </cell>
          <cell r="D707" t="str">
            <v/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/>
          </cell>
          <cell r="B708" t="str">
            <v/>
          </cell>
          <cell r="D708" t="str">
            <v/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/>
          </cell>
          <cell r="B709" t="str">
            <v/>
          </cell>
          <cell r="D709" t="str">
            <v/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/>
          </cell>
          <cell r="B710" t="str">
            <v/>
          </cell>
          <cell r="D710" t="str">
            <v/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/>
          </cell>
          <cell r="B711" t="str">
            <v/>
          </cell>
          <cell r="D711" t="str">
            <v/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/>
          </cell>
          <cell r="B712" t="str">
            <v/>
          </cell>
          <cell r="D712" t="str">
            <v/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/>
          </cell>
          <cell r="B713" t="str">
            <v/>
          </cell>
          <cell r="D713" t="str">
            <v/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/>
          </cell>
          <cell r="B714" t="str">
            <v/>
          </cell>
          <cell r="D714" t="str">
            <v/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/>
          </cell>
          <cell r="B715" t="str">
            <v/>
          </cell>
          <cell r="D715" t="str">
            <v/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/>
          </cell>
          <cell r="B717" t="str">
            <v/>
          </cell>
          <cell r="D717" t="str">
            <v/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/>
          </cell>
          <cell r="B719" t="str">
            <v/>
          </cell>
          <cell r="D719" t="str">
            <v/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/>
          </cell>
          <cell r="B721" t="str">
            <v/>
          </cell>
          <cell r="D721" t="str">
            <v/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/>
          </cell>
          <cell r="B722" t="str">
            <v/>
          </cell>
          <cell r="D722" t="str">
            <v/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/>
          </cell>
          <cell r="B723" t="str">
            <v/>
          </cell>
          <cell r="D723" t="str">
            <v/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/>
          </cell>
          <cell r="B724" t="str">
            <v/>
          </cell>
          <cell r="D724" t="str">
            <v/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/>
          </cell>
          <cell r="B725" t="str">
            <v/>
          </cell>
          <cell r="D725" t="str">
            <v/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/>
          </cell>
          <cell r="B726" t="str">
            <v/>
          </cell>
          <cell r="D726" t="str">
            <v/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/>
          </cell>
          <cell r="B727" t="str">
            <v/>
          </cell>
          <cell r="D727" t="str">
            <v/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/>
          </cell>
          <cell r="B729" t="str">
            <v/>
          </cell>
          <cell r="D729" t="str">
            <v/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/>
          </cell>
          <cell r="B730" t="str">
            <v/>
          </cell>
          <cell r="D730" t="str">
            <v/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/>
          </cell>
          <cell r="B731" t="str">
            <v/>
          </cell>
          <cell r="D731" t="str">
            <v/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/>
          </cell>
          <cell r="B732" t="str">
            <v/>
          </cell>
          <cell r="D732" t="str">
            <v/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/>
          </cell>
          <cell r="B733" t="str">
            <v/>
          </cell>
          <cell r="D733" t="str">
            <v/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/>
          </cell>
          <cell r="B734" t="str">
            <v/>
          </cell>
          <cell r="D734" t="str">
            <v/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/>
          </cell>
          <cell r="B735" t="str">
            <v/>
          </cell>
          <cell r="D735" t="str">
            <v/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/>
          </cell>
          <cell r="B736" t="str">
            <v/>
          </cell>
          <cell r="D736" t="str">
            <v/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/>
          </cell>
          <cell r="B737" t="str">
            <v/>
          </cell>
          <cell r="D737" t="str">
            <v/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/>
          </cell>
          <cell r="B738" t="str">
            <v/>
          </cell>
          <cell r="D738" t="str">
            <v/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/>
          </cell>
          <cell r="B739" t="str">
            <v/>
          </cell>
          <cell r="D739" t="str">
            <v/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/>
          </cell>
          <cell r="B740" t="str">
            <v/>
          </cell>
          <cell r="D740" t="str">
            <v/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/>
          </cell>
          <cell r="B741" t="str">
            <v/>
          </cell>
          <cell r="D741" t="str">
            <v/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/>
          </cell>
          <cell r="B745" t="str">
            <v/>
          </cell>
          <cell r="D745" t="str">
            <v/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/>
          </cell>
          <cell r="B749" t="str">
            <v/>
          </cell>
          <cell r="D749" t="str">
            <v/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/>
          </cell>
          <cell r="B750" t="str">
            <v/>
          </cell>
          <cell r="D750" t="str">
            <v/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/>
          </cell>
          <cell r="B751" t="str">
            <v/>
          </cell>
          <cell r="D751" t="str">
            <v/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/>
          </cell>
          <cell r="B752" t="str">
            <v/>
          </cell>
          <cell r="D752" t="str">
            <v/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/>
          </cell>
          <cell r="B753" t="str">
            <v/>
          </cell>
          <cell r="D753" t="str">
            <v/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/>
          </cell>
          <cell r="B754" t="str">
            <v/>
          </cell>
          <cell r="D754" t="str">
            <v/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/>
          </cell>
          <cell r="B755" t="str">
            <v/>
          </cell>
          <cell r="D755" t="str">
            <v/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/>
          </cell>
          <cell r="B757" t="str">
            <v/>
          </cell>
          <cell r="D757" t="str">
            <v/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/>
          </cell>
          <cell r="B761" t="str">
            <v/>
          </cell>
          <cell r="D761" t="str">
            <v/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/>
          </cell>
          <cell r="B763" t="str">
            <v/>
          </cell>
          <cell r="D763" t="str">
            <v/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/>
          </cell>
          <cell r="B764" t="str">
            <v/>
          </cell>
          <cell r="D764" t="str">
            <v/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/>
          </cell>
          <cell r="B765" t="str">
            <v/>
          </cell>
          <cell r="D765" t="str">
            <v/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/>
          </cell>
          <cell r="B766" t="str">
            <v/>
          </cell>
          <cell r="D766" t="str">
            <v/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/>
          </cell>
          <cell r="B767" t="str">
            <v/>
          </cell>
          <cell r="D767" t="str">
            <v/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/>
          </cell>
          <cell r="B768" t="str">
            <v/>
          </cell>
          <cell r="D768" t="str">
            <v/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/>
          </cell>
          <cell r="B769" t="str">
            <v/>
          </cell>
          <cell r="D769" t="str">
            <v/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/>
          </cell>
          <cell r="B771" t="str">
            <v/>
          </cell>
          <cell r="D771" t="str">
            <v/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/>
          </cell>
          <cell r="B772" t="str">
            <v/>
          </cell>
          <cell r="D772" t="str">
            <v/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/>
          </cell>
          <cell r="B773" t="str">
            <v/>
          </cell>
          <cell r="D773" t="str">
            <v/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/>
          </cell>
          <cell r="B774" t="str">
            <v/>
          </cell>
          <cell r="D774" t="str">
            <v/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/>
          </cell>
          <cell r="B775" t="str">
            <v/>
          </cell>
          <cell r="D775" t="str">
            <v/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/>
          </cell>
          <cell r="B776" t="str">
            <v/>
          </cell>
          <cell r="D776" t="str">
            <v/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/>
          </cell>
          <cell r="B777" t="str">
            <v/>
          </cell>
          <cell r="D777" t="str">
            <v/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/>
          </cell>
          <cell r="B780" t="str">
            <v/>
          </cell>
          <cell r="D780" t="str">
            <v/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/>
          </cell>
          <cell r="B781" t="str">
            <v/>
          </cell>
          <cell r="D781" t="str">
            <v/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/>
          </cell>
          <cell r="B782" t="str">
            <v/>
          </cell>
          <cell r="D782" t="str">
            <v/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/>
          </cell>
          <cell r="B783" t="str">
            <v/>
          </cell>
          <cell r="D783" t="str">
            <v/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/>
          </cell>
          <cell r="B784" t="str">
            <v/>
          </cell>
          <cell r="D784" t="str">
            <v/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/>
          </cell>
          <cell r="B786" t="str">
            <v/>
          </cell>
          <cell r="D786" t="str">
            <v/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/>
          </cell>
          <cell r="B791" t="str">
            <v/>
          </cell>
          <cell r="D791" t="str">
            <v/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/>
          </cell>
          <cell r="B792" t="str">
            <v/>
          </cell>
          <cell r="D792" t="str">
            <v/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/>
          </cell>
          <cell r="B795" t="str">
            <v/>
          </cell>
          <cell r="D795" t="str">
            <v/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/>
          </cell>
          <cell r="B796" t="str">
            <v/>
          </cell>
          <cell r="D796" t="str">
            <v/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/>
          </cell>
          <cell r="B797" t="str">
            <v/>
          </cell>
          <cell r="D797" t="str">
            <v/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/>
          </cell>
          <cell r="B798" t="str">
            <v/>
          </cell>
          <cell r="D798" t="str">
            <v/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/>
          </cell>
          <cell r="B799" t="str">
            <v/>
          </cell>
          <cell r="D799" t="str">
            <v/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/>
          </cell>
          <cell r="B800" t="str">
            <v/>
          </cell>
          <cell r="D800" t="str">
            <v/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/>
          </cell>
          <cell r="B801" t="str">
            <v/>
          </cell>
          <cell r="D801" t="str">
            <v/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/>
          </cell>
          <cell r="B802" t="str">
            <v/>
          </cell>
          <cell r="D802" t="str">
            <v/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/>
          </cell>
          <cell r="B803" t="str">
            <v/>
          </cell>
          <cell r="D803" t="str">
            <v/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/>
          </cell>
          <cell r="B806" t="str">
            <v/>
          </cell>
          <cell r="D806" t="str">
            <v/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/>
          </cell>
          <cell r="B807" t="str">
            <v/>
          </cell>
          <cell r="D807" t="str">
            <v/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/>
          </cell>
          <cell r="B808" t="str">
            <v/>
          </cell>
          <cell r="D808" t="str">
            <v/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/>
          </cell>
          <cell r="B809" t="str">
            <v/>
          </cell>
          <cell r="D809" t="str">
            <v/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/>
          </cell>
          <cell r="B810" t="str">
            <v/>
          </cell>
          <cell r="D810" t="str">
            <v/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/>
          </cell>
          <cell r="B811" t="str">
            <v/>
          </cell>
          <cell r="D811" t="str">
            <v/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/>
          </cell>
          <cell r="B812" t="str">
            <v/>
          </cell>
          <cell r="D812" t="str">
            <v/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/>
          </cell>
          <cell r="B813" t="str">
            <v/>
          </cell>
          <cell r="D813" t="str">
            <v/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/>
          </cell>
          <cell r="B815" t="str">
            <v/>
          </cell>
          <cell r="D815" t="str">
            <v/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/>
          </cell>
          <cell r="B818" t="str">
            <v/>
          </cell>
          <cell r="D818" t="str">
            <v/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/>
          </cell>
          <cell r="B819" t="str">
            <v/>
          </cell>
          <cell r="D819" t="str">
            <v/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/>
          </cell>
          <cell r="B820" t="str">
            <v/>
          </cell>
          <cell r="D820" t="str">
            <v/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/>
          </cell>
          <cell r="B821" t="str">
            <v/>
          </cell>
          <cell r="D821" t="str">
            <v/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/>
          </cell>
          <cell r="B822" t="str">
            <v/>
          </cell>
          <cell r="D822" t="str">
            <v/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/>
          </cell>
          <cell r="B823" t="str">
            <v/>
          </cell>
          <cell r="D823" t="str">
            <v/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/>
          </cell>
          <cell r="B824" t="str">
            <v/>
          </cell>
          <cell r="D824" t="str">
            <v/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/>
          </cell>
          <cell r="B825" t="str">
            <v/>
          </cell>
          <cell r="D825" t="str">
            <v/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/>
          </cell>
          <cell r="B826" t="str">
            <v/>
          </cell>
          <cell r="D826" t="str">
            <v/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/>
          </cell>
          <cell r="B828" t="str">
            <v/>
          </cell>
          <cell r="D828" t="str">
            <v/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/>
          </cell>
          <cell r="B829" t="str">
            <v/>
          </cell>
          <cell r="D829" t="str">
            <v/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/>
          </cell>
          <cell r="B830" t="str">
            <v/>
          </cell>
          <cell r="D830" t="str">
            <v/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/>
          </cell>
          <cell r="B831" t="str">
            <v/>
          </cell>
          <cell r="D831" t="str">
            <v/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/>
          </cell>
          <cell r="B832" t="str">
            <v/>
          </cell>
          <cell r="D832" t="str">
            <v/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/>
          </cell>
          <cell r="B833" t="str">
            <v/>
          </cell>
          <cell r="D833" t="str">
            <v/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/>
          </cell>
          <cell r="B834" t="str">
            <v/>
          </cell>
          <cell r="D834" t="str">
            <v/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/>
          </cell>
          <cell r="B835" t="str">
            <v/>
          </cell>
          <cell r="D835" t="str">
            <v/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/>
          </cell>
          <cell r="B836" t="str">
            <v/>
          </cell>
          <cell r="D836" t="str">
            <v/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/>
          </cell>
          <cell r="B837" t="str">
            <v/>
          </cell>
          <cell r="D837" t="str">
            <v/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/>
          </cell>
          <cell r="B838" t="str">
            <v/>
          </cell>
          <cell r="D838" t="str">
            <v/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/>
          </cell>
          <cell r="B839" t="str">
            <v/>
          </cell>
          <cell r="D839" t="str">
            <v/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/>
          </cell>
          <cell r="B840" t="str">
            <v/>
          </cell>
          <cell r="D840" t="str">
            <v/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/>
          </cell>
          <cell r="B845" t="str">
            <v/>
          </cell>
          <cell r="D845" t="str">
            <v/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/>
          </cell>
          <cell r="B848" t="str">
            <v/>
          </cell>
          <cell r="D848" t="str">
            <v/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/>
          </cell>
          <cell r="B849" t="str">
            <v/>
          </cell>
          <cell r="D849" t="str">
            <v/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/>
          </cell>
          <cell r="B850" t="str">
            <v/>
          </cell>
          <cell r="D850" t="str">
            <v/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/>
          </cell>
          <cell r="B851" t="str">
            <v/>
          </cell>
          <cell r="D851" t="str">
            <v/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/>
          </cell>
          <cell r="B852" t="str">
            <v/>
          </cell>
          <cell r="D852" t="str">
            <v/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/>
          </cell>
          <cell r="B853" t="str">
            <v/>
          </cell>
          <cell r="D853" t="str">
            <v/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/>
          </cell>
          <cell r="B855" t="str">
            <v/>
          </cell>
          <cell r="D855" t="str">
            <v/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/>
          </cell>
          <cell r="B856" t="str">
            <v/>
          </cell>
          <cell r="D856" t="str">
            <v/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/>
          </cell>
          <cell r="B858" t="str">
            <v/>
          </cell>
          <cell r="D858" t="str">
            <v/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/>
          </cell>
          <cell r="B859" t="str">
            <v/>
          </cell>
          <cell r="D859" t="str">
            <v/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/>
          </cell>
          <cell r="B860" t="str">
            <v/>
          </cell>
          <cell r="D860" t="str">
            <v/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/>
          </cell>
          <cell r="B861" t="str">
            <v/>
          </cell>
          <cell r="D861" t="str">
            <v/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/>
          </cell>
          <cell r="B862" t="str">
            <v/>
          </cell>
          <cell r="D862" t="str">
            <v/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/>
          </cell>
          <cell r="B863" t="str">
            <v/>
          </cell>
          <cell r="D863" t="str">
            <v/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/>
          </cell>
          <cell r="B865" t="str">
            <v/>
          </cell>
          <cell r="D865" t="str">
            <v/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/>
          </cell>
          <cell r="B866" t="str">
            <v/>
          </cell>
          <cell r="D866" t="str">
            <v/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/>
          </cell>
          <cell r="B867" t="str">
            <v/>
          </cell>
          <cell r="D867" t="str">
            <v/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/>
          </cell>
          <cell r="B868" t="str">
            <v/>
          </cell>
          <cell r="D868" t="str">
            <v/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/>
          </cell>
          <cell r="B869" t="str">
            <v/>
          </cell>
          <cell r="D869" t="str">
            <v/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/>
          </cell>
          <cell r="B870" t="str">
            <v/>
          </cell>
          <cell r="D870" t="str">
            <v/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/>
          </cell>
          <cell r="B871" t="str">
            <v/>
          </cell>
          <cell r="D871" t="str">
            <v/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/>
          </cell>
          <cell r="B872" t="str">
            <v/>
          </cell>
          <cell r="D872" t="str">
            <v/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/>
          </cell>
          <cell r="B873" t="str">
            <v/>
          </cell>
          <cell r="D873" t="str">
            <v/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/>
          </cell>
          <cell r="B874" t="str">
            <v/>
          </cell>
          <cell r="D874" t="str">
            <v/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/>
          </cell>
          <cell r="B876" t="str">
            <v/>
          </cell>
          <cell r="D876" t="str">
            <v/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/>
          </cell>
          <cell r="B877" t="str">
            <v/>
          </cell>
          <cell r="D877" t="str">
            <v/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/>
          </cell>
          <cell r="B878" t="str">
            <v/>
          </cell>
          <cell r="D878" t="str">
            <v/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/>
          </cell>
          <cell r="B879" t="str">
            <v/>
          </cell>
          <cell r="D879" t="str">
            <v/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/>
          </cell>
          <cell r="B880" t="str">
            <v/>
          </cell>
          <cell r="D880" t="str">
            <v/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/>
          </cell>
          <cell r="B881" t="str">
            <v/>
          </cell>
          <cell r="D881" t="str">
            <v/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/>
          </cell>
          <cell r="B882" t="str">
            <v/>
          </cell>
          <cell r="D882" t="str">
            <v/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/>
          </cell>
          <cell r="B884" t="str">
            <v/>
          </cell>
          <cell r="D884" t="str">
            <v/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/>
          </cell>
          <cell r="B885" t="str">
            <v/>
          </cell>
          <cell r="D885" t="str">
            <v/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/>
          </cell>
          <cell r="B886" t="str">
            <v/>
          </cell>
          <cell r="D886" t="str">
            <v/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/>
          </cell>
          <cell r="B887" t="str">
            <v/>
          </cell>
          <cell r="D887" t="str">
            <v/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/>
          </cell>
          <cell r="B889" t="str">
            <v/>
          </cell>
          <cell r="D889" t="str">
            <v/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/>
          </cell>
          <cell r="B890" t="str">
            <v/>
          </cell>
          <cell r="D890" t="str">
            <v/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/>
          </cell>
          <cell r="B891" t="str">
            <v/>
          </cell>
          <cell r="D891" t="str">
            <v/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/>
          </cell>
          <cell r="B892" t="str">
            <v/>
          </cell>
          <cell r="D892" t="str">
            <v/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/>
          </cell>
          <cell r="B893" t="str">
            <v/>
          </cell>
          <cell r="D893" t="str">
            <v/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/>
          </cell>
          <cell r="B894" t="str">
            <v/>
          </cell>
          <cell r="D894" t="str">
            <v/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/>
          </cell>
          <cell r="B895" t="str">
            <v/>
          </cell>
          <cell r="D895" t="str">
            <v/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/>
          </cell>
          <cell r="B896" t="str">
            <v/>
          </cell>
          <cell r="D896" t="str">
            <v/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/>
          </cell>
          <cell r="B897" t="str">
            <v/>
          </cell>
          <cell r="D897" t="str">
            <v/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/>
          </cell>
          <cell r="B898" t="str">
            <v/>
          </cell>
          <cell r="D898" t="str">
            <v/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/>
          </cell>
          <cell r="B899" t="str">
            <v/>
          </cell>
          <cell r="D899" t="str">
            <v/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/>
          </cell>
          <cell r="B900" t="str">
            <v/>
          </cell>
          <cell r="D900" t="str">
            <v/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/>
          </cell>
          <cell r="B901" t="str">
            <v/>
          </cell>
          <cell r="D901" t="str">
            <v/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/>
          </cell>
          <cell r="B902" t="str">
            <v/>
          </cell>
          <cell r="D902" t="str">
            <v/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/>
          </cell>
          <cell r="B903" t="str">
            <v/>
          </cell>
          <cell r="D903" t="str">
            <v/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/>
          </cell>
          <cell r="B904" t="str">
            <v/>
          </cell>
          <cell r="D904" t="str">
            <v/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/>
          </cell>
          <cell r="B905" t="str">
            <v/>
          </cell>
          <cell r="D905" t="str">
            <v/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/>
          </cell>
          <cell r="B906" t="str">
            <v/>
          </cell>
          <cell r="D906" t="str">
            <v/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/>
          </cell>
          <cell r="B907" t="str">
            <v/>
          </cell>
          <cell r="D907" t="str">
            <v/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/>
          </cell>
          <cell r="B913" t="str">
            <v/>
          </cell>
          <cell r="D913" t="str">
            <v/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/>
          </cell>
          <cell r="B914" t="str">
            <v/>
          </cell>
          <cell r="D914" t="str">
            <v/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/>
          </cell>
          <cell r="B915" t="str">
            <v/>
          </cell>
          <cell r="D915" t="str">
            <v/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/>
          </cell>
          <cell r="B916" t="str">
            <v/>
          </cell>
          <cell r="D916" t="str">
            <v/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/>
          </cell>
          <cell r="B917" t="str">
            <v/>
          </cell>
          <cell r="D917" t="str">
            <v/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/>
          </cell>
          <cell r="B918" t="str">
            <v/>
          </cell>
          <cell r="D918" t="str">
            <v/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/>
          </cell>
          <cell r="B919" t="str">
            <v/>
          </cell>
          <cell r="D919" t="str">
            <v/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/>
          </cell>
          <cell r="B920" t="str">
            <v/>
          </cell>
          <cell r="D920" t="str">
            <v/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/>
          </cell>
          <cell r="B923" t="str">
            <v/>
          </cell>
          <cell r="D923" t="str">
            <v/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/>
          </cell>
          <cell r="B924" t="str">
            <v/>
          </cell>
          <cell r="D924" t="str">
            <v/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/>
          </cell>
          <cell r="B925" t="str">
            <v/>
          </cell>
          <cell r="D925" t="str">
            <v/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/>
          </cell>
          <cell r="B926" t="str">
            <v/>
          </cell>
          <cell r="D926" t="str">
            <v/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/>
          </cell>
          <cell r="B929" t="str">
            <v/>
          </cell>
          <cell r="D929" t="str">
            <v/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/>
          </cell>
          <cell r="B930" t="str">
            <v/>
          </cell>
          <cell r="D930" t="str">
            <v/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/>
          </cell>
          <cell r="B934" t="str">
            <v/>
          </cell>
          <cell r="D934" t="str">
            <v/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/>
          </cell>
          <cell r="B935" t="str">
            <v/>
          </cell>
          <cell r="D935" t="str">
            <v/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/>
          </cell>
          <cell r="B936" t="str">
            <v/>
          </cell>
          <cell r="D936" t="str">
            <v/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/>
          </cell>
          <cell r="B937" t="str">
            <v/>
          </cell>
          <cell r="D937" t="str">
            <v/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/>
          </cell>
          <cell r="B938" t="str">
            <v/>
          </cell>
          <cell r="D938" t="str">
            <v/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/>
          </cell>
          <cell r="B939" t="str">
            <v/>
          </cell>
          <cell r="D939" t="str">
            <v/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/>
          </cell>
          <cell r="B940" t="str">
            <v/>
          </cell>
          <cell r="D940" t="str">
            <v/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/>
          </cell>
          <cell r="B941" t="str">
            <v/>
          </cell>
          <cell r="D941" t="str">
            <v/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/>
          </cell>
          <cell r="B944" t="str">
            <v/>
          </cell>
          <cell r="D944" t="str">
            <v/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/>
          </cell>
          <cell r="B945" t="str">
            <v/>
          </cell>
          <cell r="D945" t="str">
            <v/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/>
          </cell>
          <cell r="B946" t="str">
            <v/>
          </cell>
          <cell r="D946" t="str">
            <v/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/>
          </cell>
          <cell r="B947" t="str">
            <v/>
          </cell>
          <cell r="D947" t="str">
            <v/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/>
          </cell>
          <cell r="B948" t="str">
            <v/>
          </cell>
          <cell r="D948" t="str">
            <v/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/>
          </cell>
          <cell r="B949" t="str">
            <v/>
          </cell>
          <cell r="D949" t="str">
            <v/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/>
          </cell>
          <cell r="B950" t="str">
            <v/>
          </cell>
          <cell r="D950" t="str">
            <v/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/>
          </cell>
          <cell r="B953" t="str">
            <v/>
          </cell>
          <cell r="D953" t="str">
            <v/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/>
          </cell>
          <cell r="B954" t="str">
            <v/>
          </cell>
          <cell r="D954" t="str">
            <v/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/>
          </cell>
          <cell r="B955" t="str">
            <v/>
          </cell>
          <cell r="D955" t="str">
            <v/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/>
          </cell>
          <cell r="B956" t="str">
            <v/>
          </cell>
          <cell r="D956" t="str">
            <v/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/>
          </cell>
          <cell r="B957" t="str">
            <v/>
          </cell>
          <cell r="D957" t="str">
            <v/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/>
          </cell>
          <cell r="B958" t="str">
            <v/>
          </cell>
          <cell r="D958" t="str">
            <v/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/>
          </cell>
          <cell r="B959" t="str">
            <v/>
          </cell>
          <cell r="D959" t="str">
            <v/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/>
          </cell>
          <cell r="B960" t="str">
            <v/>
          </cell>
          <cell r="D960" t="str">
            <v/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/>
          </cell>
          <cell r="B961" t="str">
            <v/>
          </cell>
          <cell r="D961" t="str">
            <v/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/>
          </cell>
          <cell r="B962" t="str">
            <v/>
          </cell>
          <cell r="D962" t="str">
            <v/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/>
          </cell>
          <cell r="B963" t="str">
            <v/>
          </cell>
          <cell r="D963" t="str">
            <v/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/>
          </cell>
          <cell r="B964" t="str">
            <v/>
          </cell>
          <cell r="D964" t="str">
            <v/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/>
          </cell>
          <cell r="B965" t="str">
            <v/>
          </cell>
          <cell r="D965" t="str">
            <v/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/>
          </cell>
          <cell r="B968" t="str">
            <v/>
          </cell>
          <cell r="D968" t="str">
            <v/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/>
          </cell>
          <cell r="B969" t="str">
            <v/>
          </cell>
          <cell r="D969" t="str">
            <v/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/>
          </cell>
          <cell r="B970" t="str">
            <v/>
          </cell>
          <cell r="D970" t="str">
            <v/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/>
          </cell>
          <cell r="B971" t="str">
            <v/>
          </cell>
          <cell r="D971" t="str">
            <v/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/>
          </cell>
          <cell r="B972" t="str">
            <v/>
          </cell>
          <cell r="D972" t="str">
            <v/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/>
          </cell>
          <cell r="B973" t="str">
            <v/>
          </cell>
          <cell r="D973" t="str">
            <v/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/>
          </cell>
          <cell r="B974" t="str">
            <v/>
          </cell>
          <cell r="D974" t="str">
            <v/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/>
          </cell>
          <cell r="B975" t="str">
            <v/>
          </cell>
          <cell r="D975" t="str">
            <v/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/>
          </cell>
          <cell r="B977" t="str">
            <v/>
          </cell>
          <cell r="D977" t="str">
            <v/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/>
          </cell>
          <cell r="B978" t="str">
            <v/>
          </cell>
          <cell r="D978" t="str">
            <v/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/>
          </cell>
          <cell r="B979" t="str">
            <v/>
          </cell>
          <cell r="D979" t="str">
            <v/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/>
          </cell>
          <cell r="B980" t="str">
            <v/>
          </cell>
          <cell r="D980" t="str">
            <v/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/>
          </cell>
          <cell r="B981" t="str">
            <v/>
          </cell>
          <cell r="D981" t="str">
            <v/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/>
          </cell>
          <cell r="B982" t="str">
            <v/>
          </cell>
          <cell r="D982" t="str">
            <v/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/>
          </cell>
          <cell r="B983" t="str">
            <v/>
          </cell>
          <cell r="D983" t="str">
            <v/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/>
          </cell>
          <cell r="B985" t="str">
            <v/>
          </cell>
          <cell r="D985" t="str">
            <v/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/>
          </cell>
          <cell r="B987" t="str">
            <v/>
          </cell>
          <cell r="D987" t="str">
            <v/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/>
          </cell>
          <cell r="B988" t="str">
            <v/>
          </cell>
          <cell r="D988" t="str">
            <v/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/>
          </cell>
          <cell r="B989" t="str">
            <v/>
          </cell>
          <cell r="D989" t="str">
            <v/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/>
          </cell>
          <cell r="B990" t="str">
            <v/>
          </cell>
          <cell r="D990" t="str">
            <v/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/>
          </cell>
          <cell r="B991" t="str">
            <v/>
          </cell>
          <cell r="D991" t="str">
            <v/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/>
          </cell>
          <cell r="B992" t="str">
            <v/>
          </cell>
          <cell r="D992" t="str">
            <v/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/>
          </cell>
          <cell r="B993" t="str">
            <v/>
          </cell>
          <cell r="D993" t="str">
            <v/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/>
          </cell>
          <cell r="B994" t="str">
            <v/>
          </cell>
          <cell r="D994" t="str">
            <v/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/>
          </cell>
          <cell r="B995" t="str">
            <v/>
          </cell>
          <cell r="D995" t="str">
            <v/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/>
          </cell>
          <cell r="B996" t="str">
            <v/>
          </cell>
          <cell r="D996" t="str">
            <v/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/>
          </cell>
          <cell r="B997" t="str">
            <v/>
          </cell>
          <cell r="D997" t="str">
            <v/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/>
          </cell>
          <cell r="B998" t="str">
            <v/>
          </cell>
          <cell r="D998" t="str">
            <v/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/>
          </cell>
          <cell r="B999" t="str">
            <v/>
          </cell>
          <cell r="D999" t="str">
            <v/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/>
          </cell>
          <cell r="B1000" t="str">
            <v/>
          </cell>
          <cell r="D1000" t="str">
            <v/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/>
          </cell>
          <cell r="B1001" t="str">
            <v/>
          </cell>
          <cell r="D1001" t="str">
            <v/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/>
          </cell>
          <cell r="B1002" t="str">
            <v/>
          </cell>
          <cell r="D1002" t="str">
            <v/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/>
          </cell>
          <cell r="B1003" t="str">
            <v/>
          </cell>
          <cell r="D1003" t="str">
            <v/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/>
          </cell>
          <cell r="B1007" t="str">
            <v/>
          </cell>
          <cell r="D1007" t="str">
            <v/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/>
          </cell>
          <cell r="B1008" t="str">
            <v/>
          </cell>
          <cell r="D1008" t="str">
            <v/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/>
          </cell>
          <cell r="B1009" t="str">
            <v/>
          </cell>
          <cell r="D1009" t="str">
            <v/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/>
          </cell>
          <cell r="B1010" t="str">
            <v/>
          </cell>
          <cell r="D1010" t="str">
            <v/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/>
          </cell>
          <cell r="B1011" t="str">
            <v/>
          </cell>
          <cell r="D1011" t="str">
            <v/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/>
          </cell>
          <cell r="B1012" t="str">
            <v/>
          </cell>
          <cell r="D1012" t="str">
            <v/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/>
          </cell>
          <cell r="B1013" t="str">
            <v/>
          </cell>
          <cell r="D1013" t="str">
            <v/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/>
          </cell>
          <cell r="B1014" t="str">
            <v/>
          </cell>
          <cell r="D1014" t="str">
            <v/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/>
          </cell>
          <cell r="B1015" t="str">
            <v/>
          </cell>
          <cell r="D1015" t="str">
            <v/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/>
          </cell>
          <cell r="B1016" t="str">
            <v/>
          </cell>
          <cell r="D1016" t="str">
            <v/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/>
          </cell>
          <cell r="B1017" t="str">
            <v/>
          </cell>
          <cell r="D1017" t="str">
            <v/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/>
          </cell>
          <cell r="B1018" t="str">
            <v/>
          </cell>
          <cell r="D1018" t="str">
            <v/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/>
          </cell>
          <cell r="B1019" t="str">
            <v/>
          </cell>
          <cell r="D1019" t="str">
            <v/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/>
          </cell>
          <cell r="B1023" t="str">
            <v/>
          </cell>
          <cell r="D1023" t="str">
            <v/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/>
          </cell>
          <cell r="B1024" t="str">
            <v/>
          </cell>
          <cell r="D1024" t="str">
            <v/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/>
          </cell>
          <cell r="B1025" t="str">
            <v/>
          </cell>
          <cell r="D1025" t="str">
            <v/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/>
          </cell>
          <cell r="B1026" t="str">
            <v/>
          </cell>
          <cell r="D1026" t="str">
            <v/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/>
          </cell>
          <cell r="B1027" t="str">
            <v/>
          </cell>
          <cell r="D1027" t="str">
            <v/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/>
          </cell>
          <cell r="B1028" t="str">
            <v/>
          </cell>
          <cell r="D1028" t="str">
            <v/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/>
          </cell>
          <cell r="B1029" t="str">
            <v/>
          </cell>
          <cell r="D1029" t="str">
            <v/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/>
          </cell>
          <cell r="B1030" t="str">
            <v/>
          </cell>
          <cell r="D1030" t="str">
            <v/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/>
          </cell>
          <cell r="B1031" t="str">
            <v/>
          </cell>
          <cell r="D1031" t="str">
            <v/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/>
          </cell>
          <cell r="B1032" t="str">
            <v/>
          </cell>
          <cell r="D1032" t="str">
            <v/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/>
          </cell>
          <cell r="B1033" t="str">
            <v/>
          </cell>
          <cell r="D1033" t="str">
            <v/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/>
          </cell>
          <cell r="B1037" t="str">
            <v/>
          </cell>
          <cell r="D1037" t="str">
            <v/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/>
          </cell>
          <cell r="B1038" t="str">
            <v/>
          </cell>
          <cell r="D1038" t="str">
            <v/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/>
          </cell>
          <cell r="B1039" t="str">
            <v/>
          </cell>
          <cell r="D1039" t="str">
            <v/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/>
          </cell>
          <cell r="B1040" t="str">
            <v/>
          </cell>
          <cell r="D1040" t="str">
            <v/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/>
          </cell>
          <cell r="B1041" t="str">
            <v/>
          </cell>
          <cell r="D1041" t="str">
            <v/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/>
          </cell>
          <cell r="B1042" t="str">
            <v/>
          </cell>
          <cell r="D1042" t="str">
            <v/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/>
          </cell>
          <cell r="B1043" t="str">
            <v/>
          </cell>
          <cell r="D1043" t="str">
            <v/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/>
          </cell>
          <cell r="B1044" t="str">
            <v/>
          </cell>
          <cell r="D1044" t="str">
            <v/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/>
          </cell>
          <cell r="B1045" t="str">
            <v/>
          </cell>
          <cell r="D1045" t="str">
            <v/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/>
          </cell>
          <cell r="B1046" t="str">
            <v/>
          </cell>
          <cell r="D1046" t="str">
            <v/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/>
          </cell>
          <cell r="B1047" t="str">
            <v/>
          </cell>
          <cell r="D1047" t="str">
            <v/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/>
          </cell>
          <cell r="B1054" t="str">
            <v/>
          </cell>
          <cell r="D1054" t="str">
            <v/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/>
          </cell>
          <cell r="B1055" t="str">
            <v/>
          </cell>
          <cell r="D1055" t="str">
            <v/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/>
          </cell>
          <cell r="B1057" t="str">
            <v/>
          </cell>
          <cell r="D1057" t="str">
            <v/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/>
          </cell>
          <cell r="B1058" t="str">
            <v/>
          </cell>
          <cell r="D1058" t="str">
            <v/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/>
          </cell>
          <cell r="B1059" t="str">
            <v/>
          </cell>
          <cell r="D1059" t="str">
            <v/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/>
          </cell>
          <cell r="B1060" t="str">
            <v/>
          </cell>
          <cell r="D1060" t="str">
            <v/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/>
          </cell>
          <cell r="B1061" t="str">
            <v/>
          </cell>
          <cell r="D1061" t="str">
            <v/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/>
          </cell>
          <cell r="B1062" t="str">
            <v/>
          </cell>
          <cell r="D1062" t="str">
            <v/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/>
          </cell>
          <cell r="B1063" t="str">
            <v/>
          </cell>
          <cell r="D1063" t="str">
            <v/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/>
          </cell>
          <cell r="B1064" t="str">
            <v/>
          </cell>
          <cell r="D1064" t="str">
            <v/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/>
          </cell>
          <cell r="B1065" t="str">
            <v/>
          </cell>
          <cell r="D1065" t="str">
            <v/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/>
          </cell>
          <cell r="B1066" t="str">
            <v/>
          </cell>
          <cell r="D1066" t="str">
            <v/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/>
          </cell>
          <cell r="B1067" t="str">
            <v/>
          </cell>
          <cell r="D1067" t="str">
            <v/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/>
          </cell>
          <cell r="B1068" t="str">
            <v/>
          </cell>
          <cell r="D1068" t="str">
            <v/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/>
          </cell>
          <cell r="B1073" t="str">
            <v/>
          </cell>
          <cell r="D1073" t="str">
            <v/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/>
          </cell>
          <cell r="B1078" t="str">
            <v/>
          </cell>
          <cell r="D1078" t="str">
            <v/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/>
          </cell>
          <cell r="B1079" t="str">
            <v/>
          </cell>
          <cell r="D1079" t="str">
            <v/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/>
          </cell>
          <cell r="B1080" t="str">
            <v/>
          </cell>
          <cell r="D1080" t="str">
            <v/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/>
          </cell>
          <cell r="B1081" t="str">
            <v/>
          </cell>
          <cell r="D1081" t="str">
            <v/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/>
          </cell>
          <cell r="B1082" t="str">
            <v/>
          </cell>
          <cell r="D1082" t="str">
            <v/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/>
          </cell>
          <cell r="B1083" t="str">
            <v/>
          </cell>
          <cell r="D1083" t="str">
            <v/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/>
          </cell>
          <cell r="B1084" t="str">
            <v/>
          </cell>
          <cell r="D1084" t="str">
            <v/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/>
          </cell>
          <cell r="B1085" t="str">
            <v/>
          </cell>
          <cell r="D1085" t="str">
            <v/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/>
          </cell>
          <cell r="B1086" t="str">
            <v/>
          </cell>
          <cell r="D1086" t="str">
            <v/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/>
          </cell>
          <cell r="B1087" t="str">
            <v/>
          </cell>
          <cell r="D1087" t="str">
            <v/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/>
          </cell>
          <cell r="B1091" t="str">
            <v/>
          </cell>
          <cell r="D1091" t="str">
            <v/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/>
          </cell>
          <cell r="B1092" t="str">
            <v/>
          </cell>
          <cell r="D1092" t="str">
            <v/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/>
          </cell>
          <cell r="B1093" t="str">
            <v/>
          </cell>
          <cell r="D1093" t="str">
            <v/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/>
          </cell>
          <cell r="B1094" t="str">
            <v/>
          </cell>
          <cell r="D1094" t="str">
            <v/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/>
          </cell>
          <cell r="B1096" t="str">
            <v/>
          </cell>
          <cell r="D1096" t="str">
            <v/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/>
          </cell>
          <cell r="B1097" t="str">
            <v/>
          </cell>
          <cell r="D1097" t="str">
            <v/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/>
          </cell>
          <cell r="B1098" t="str">
            <v/>
          </cell>
          <cell r="D1098" t="str">
            <v/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/>
          </cell>
          <cell r="B1099" t="str">
            <v/>
          </cell>
          <cell r="D1099" t="str">
            <v/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/>
          </cell>
          <cell r="B1100" t="str">
            <v/>
          </cell>
          <cell r="D1100" t="str">
            <v/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/>
          </cell>
          <cell r="B1101" t="str">
            <v/>
          </cell>
          <cell r="D1101" t="str">
            <v/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/>
          </cell>
          <cell r="B1102" t="str">
            <v/>
          </cell>
          <cell r="D1102" t="str">
            <v/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/>
          </cell>
          <cell r="B1103" t="str">
            <v/>
          </cell>
          <cell r="D1103" t="str">
            <v/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/>
          </cell>
          <cell r="B1105" t="str">
            <v/>
          </cell>
          <cell r="D1105" t="str">
            <v/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/>
          </cell>
          <cell r="B1106" t="str">
            <v/>
          </cell>
          <cell r="D1106" t="str">
            <v/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/>
          </cell>
          <cell r="B1112" t="str">
            <v/>
          </cell>
          <cell r="D1112" t="str">
            <v/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/>
          </cell>
          <cell r="B1113" t="str">
            <v/>
          </cell>
          <cell r="D1113" t="str">
            <v/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/>
          </cell>
          <cell r="B1114" t="str">
            <v/>
          </cell>
          <cell r="D1114" t="str">
            <v/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/>
          </cell>
          <cell r="B1115" t="str">
            <v/>
          </cell>
          <cell r="D1115" t="str">
            <v/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/>
          </cell>
          <cell r="B1116" t="str">
            <v/>
          </cell>
          <cell r="D1116" t="str">
            <v/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/>
          </cell>
          <cell r="B1117" t="str">
            <v/>
          </cell>
          <cell r="D1117" t="str">
            <v/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/>
          </cell>
          <cell r="B1118" t="str">
            <v/>
          </cell>
          <cell r="D1118" t="str">
            <v/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/>
          </cell>
          <cell r="B1119" t="str">
            <v/>
          </cell>
          <cell r="D1119" t="str">
            <v/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/>
          </cell>
          <cell r="B1120" t="str">
            <v/>
          </cell>
          <cell r="D1120" t="str">
            <v/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/>
          </cell>
          <cell r="B1121" t="str">
            <v/>
          </cell>
          <cell r="D1121" t="str">
            <v/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/>
          </cell>
          <cell r="B1122" t="str">
            <v/>
          </cell>
          <cell r="D1122" t="str">
            <v/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/>
          </cell>
          <cell r="B1130" t="str">
            <v/>
          </cell>
          <cell r="D1130" t="str">
            <v/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/>
          </cell>
          <cell r="B1131" t="str">
            <v/>
          </cell>
          <cell r="D1131" t="str">
            <v/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/>
          </cell>
          <cell r="B1132" t="str">
            <v/>
          </cell>
          <cell r="D1132" t="str">
            <v/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/>
          </cell>
          <cell r="B1133" t="str">
            <v/>
          </cell>
          <cell r="D1133" t="str">
            <v/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/>
          </cell>
          <cell r="B1134" t="str">
            <v/>
          </cell>
          <cell r="D1134" t="str">
            <v/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/>
          </cell>
          <cell r="B1135" t="str">
            <v/>
          </cell>
          <cell r="D1135" t="str">
            <v/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/>
          </cell>
          <cell r="B1136" t="str">
            <v/>
          </cell>
          <cell r="D1136" t="str">
            <v/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/>
          </cell>
          <cell r="B1137" t="str">
            <v/>
          </cell>
          <cell r="D1137" t="str">
            <v/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/>
          </cell>
          <cell r="B1138" t="str">
            <v/>
          </cell>
          <cell r="D1138" t="str">
            <v/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/>
          </cell>
          <cell r="B1145" t="str">
            <v/>
          </cell>
          <cell r="D1145" t="str">
            <v/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/>
          </cell>
          <cell r="B1146" t="str">
            <v/>
          </cell>
          <cell r="D1146" t="str">
            <v/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/>
          </cell>
          <cell r="B1147" t="str">
            <v/>
          </cell>
          <cell r="D1147" t="str">
            <v/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/>
          </cell>
          <cell r="B1148" t="str">
            <v/>
          </cell>
          <cell r="D1148" t="str">
            <v/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/>
          </cell>
          <cell r="B1149" t="str">
            <v/>
          </cell>
          <cell r="D1149" t="str">
            <v/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/>
          </cell>
          <cell r="B1150" t="str">
            <v/>
          </cell>
          <cell r="D1150" t="str">
            <v/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/>
          </cell>
          <cell r="B1151" t="str">
            <v/>
          </cell>
          <cell r="D1151" t="str">
            <v/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/>
          </cell>
          <cell r="B1152" t="str">
            <v/>
          </cell>
          <cell r="D1152" t="str">
            <v/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/>
          </cell>
          <cell r="B1153" t="str">
            <v/>
          </cell>
          <cell r="D1153" t="str">
            <v/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/>
          </cell>
          <cell r="B1154" t="str">
            <v/>
          </cell>
          <cell r="D1154" t="str">
            <v/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/>
          </cell>
          <cell r="B1159" t="str">
            <v/>
          </cell>
          <cell r="D1159" t="str">
            <v/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/>
          </cell>
          <cell r="B1160" t="str">
            <v/>
          </cell>
          <cell r="D1160" t="str">
            <v/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/>
          </cell>
          <cell r="B1161" t="str">
            <v/>
          </cell>
          <cell r="D1161" t="str">
            <v/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/>
          </cell>
          <cell r="B1163" t="str">
            <v/>
          </cell>
          <cell r="D1163" t="str">
            <v/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/>
          </cell>
          <cell r="B1164" t="str">
            <v/>
          </cell>
          <cell r="D1164" t="str">
            <v/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/>
          </cell>
          <cell r="B1165" t="str">
            <v/>
          </cell>
          <cell r="D1165" t="str">
            <v/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/>
          </cell>
          <cell r="B1166" t="str">
            <v/>
          </cell>
          <cell r="D1166" t="str">
            <v/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/>
          </cell>
          <cell r="B1167" t="str">
            <v/>
          </cell>
          <cell r="D1167" t="str">
            <v/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/>
          </cell>
          <cell r="B1168" t="str">
            <v/>
          </cell>
          <cell r="D1168" t="str">
            <v/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/>
          </cell>
          <cell r="B1169" t="str">
            <v/>
          </cell>
          <cell r="D1169" t="str">
            <v/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/>
          </cell>
          <cell r="B1170" t="str">
            <v/>
          </cell>
          <cell r="D1170" t="str">
            <v/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/>
          </cell>
          <cell r="B1171" t="str">
            <v/>
          </cell>
          <cell r="D1171" t="str">
            <v/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/>
          </cell>
          <cell r="B1172" t="str">
            <v/>
          </cell>
          <cell r="D1172" t="str">
            <v/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/>
          </cell>
          <cell r="B1173" t="str">
            <v/>
          </cell>
          <cell r="D1173" t="str">
            <v/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/>
          </cell>
          <cell r="B1174" t="str">
            <v/>
          </cell>
          <cell r="D1174" t="str">
            <v/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/>
          </cell>
          <cell r="B1175" t="str">
            <v/>
          </cell>
          <cell r="D1175" t="str">
            <v/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/>
          </cell>
          <cell r="B1178" t="str">
            <v/>
          </cell>
          <cell r="D1178" t="str">
            <v/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/>
          </cell>
          <cell r="B1179" t="str">
            <v/>
          </cell>
          <cell r="D1179" t="str">
            <v/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/>
          </cell>
          <cell r="B1180" t="str">
            <v/>
          </cell>
          <cell r="D1180" t="str">
            <v/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/>
          </cell>
          <cell r="B1181" t="str">
            <v/>
          </cell>
          <cell r="D1181" t="str">
            <v/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/>
          </cell>
          <cell r="B1182" t="str">
            <v/>
          </cell>
          <cell r="D1182" t="str">
            <v/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/>
          </cell>
          <cell r="B1183" t="str">
            <v/>
          </cell>
          <cell r="D1183" t="str">
            <v/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/>
          </cell>
          <cell r="B1184" t="str">
            <v/>
          </cell>
          <cell r="D1184" t="str">
            <v/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/>
          </cell>
          <cell r="B1185" t="str">
            <v/>
          </cell>
          <cell r="D1185" t="str">
            <v/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/>
          </cell>
          <cell r="B1186" t="str">
            <v/>
          </cell>
          <cell r="D1186" t="str">
            <v/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/>
          </cell>
          <cell r="B1187" t="str">
            <v/>
          </cell>
          <cell r="D1187" t="str">
            <v/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/>
          </cell>
          <cell r="B1188" t="str">
            <v/>
          </cell>
          <cell r="D1188" t="str">
            <v/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/>
          </cell>
          <cell r="B1189" t="str">
            <v/>
          </cell>
          <cell r="D1189" t="str">
            <v/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/>
          </cell>
          <cell r="B1190" t="str">
            <v/>
          </cell>
          <cell r="D1190" t="str">
            <v/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/>
          </cell>
          <cell r="B1191" t="str">
            <v/>
          </cell>
          <cell r="D1191" t="str">
            <v/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/>
          </cell>
          <cell r="B1192" t="str">
            <v/>
          </cell>
          <cell r="D1192" t="str">
            <v/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/>
          </cell>
          <cell r="B1193" t="str">
            <v/>
          </cell>
          <cell r="D1193" t="str">
            <v/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/>
          </cell>
          <cell r="B1194" t="str">
            <v/>
          </cell>
          <cell r="D1194" t="str">
            <v/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/>
          </cell>
          <cell r="B1195" t="str">
            <v/>
          </cell>
          <cell r="D1195" t="str">
            <v/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/>
          </cell>
          <cell r="B1196" t="str">
            <v/>
          </cell>
          <cell r="D1196" t="str">
            <v/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/>
          </cell>
          <cell r="B1197" t="str">
            <v/>
          </cell>
          <cell r="D1197" t="str">
            <v/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/>
          </cell>
          <cell r="B1198" t="str">
            <v/>
          </cell>
          <cell r="D1198" t="str">
            <v/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/>
          </cell>
          <cell r="B1200" t="str">
            <v/>
          </cell>
          <cell r="D1200" t="str">
            <v/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/>
          </cell>
          <cell r="B1201" t="str">
            <v/>
          </cell>
          <cell r="D1201" t="str">
            <v/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/>
          </cell>
          <cell r="B1202" t="str">
            <v/>
          </cell>
          <cell r="D1202" t="str">
            <v/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/>
          </cell>
          <cell r="B1203" t="str">
            <v/>
          </cell>
          <cell r="D1203" t="str">
            <v/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/>
          </cell>
          <cell r="B1204" t="str">
            <v/>
          </cell>
          <cell r="D1204" t="str">
            <v/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/>
          </cell>
          <cell r="B1206" t="str">
            <v/>
          </cell>
          <cell r="D1206" t="str">
            <v/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/>
          </cell>
          <cell r="B1207" t="str">
            <v/>
          </cell>
          <cell r="D1207" t="str">
            <v/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/>
          </cell>
          <cell r="B1208" t="str">
            <v/>
          </cell>
          <cell r="D1208" t="str">
            <v/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/>
          </cell>
          <cell r="B1210" t="str">
            <v/>
          </cell>
          <cell r="D1210" t="str">
            <v/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/>
          </cell>
          <cell r="B1211" t="str">
            <v/>
          </cell>
          <cell r="D1211" t="str">
            <v/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/>
          </cell>
          <cell r="B1212" t="str">
            <v/>
          </cell>
          <cell r="D1212" t="str">
            <v/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/>
          </cell>
          <cell r="B1222" t="str">
            <v/>
          </cell>
          <cell r="D1222" t="str">
            <v/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/>
          </cell>
          <cell r="B1258" t="str">
            <v/>
          </cell>
          <cell r="D1258" t="str">
            <v/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/>
          </cell>
          <cell r="B1262" t="str">
            <v/>
          </cell>
          <cell r="D1262" t="str">
            <v/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/>
          </cell>
          <cell r="B1281" t="str">
            <v/>
          </cell>
          <cell r="D1281" t="str">
            <v/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/>
          </cell>
          <cell r="B1282" t="str">
            <v/>
          </cell>
          <cell r="D1282" t="str">
            <v/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/>
          </cell>
          <cell r="B1283" t="str">
            <v/>
          </cell>
          <cell r="D1283" t="str">
            <v/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/>
          </cell>
          <cell r="B1284" t="str">
            <v/>
          </cell>
          <cell r="D1284" t="str">
            <v/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/>
          </cell>
          <cell r="B1285" t="str">
            <v/>
          </cell>
          <cell r="D1285" t="str">
            <v/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/>
          </cell>
          <cell r="B1286" t="str">
            <v/>
          </cell>
          <cell r="D1286" t="str">
            <v/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/>
          </cell>
          <cell r="B1287" t="str">
            <v/>
          </cell>
          <cell r="D1287" t="str">
            <v/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/>
          </cell>
          <cell r="B1294" t="str">
            <v/>
          </cell>
          <cell r="D1294" t="str">
            <v/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/>
          </cell>
          <cell r="B1295" t="str">
            <v/>
          </cell>
          <cell r="D1295" t="str">
            <v/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/>
          </cell>
          <cell r="B1296" t="str">
            <v/>
          </cell>
          <cell r="D1296" t="str">
            <v/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/>
          </cell>
          <cell r="B1297" t="str">
            <v/>
          </cell>
          <cell r="D1297" t="str">
            <v/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/>
          </cell>
          <cell r="B1301" t="str">
            <v/>
          </cell>
          <cell r="D1301" t="str">
            <v/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/>
          </cell>
          <cell r="B1303" t="str">
            <v/>
          </cell>
          <cell r="D1303" t="str">
            <v/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/>
          </cell>
          <cell r="B1304" t="str">
            <v/>
          </cell>
          <cell r="D1304" t="str">
            <v/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/>
          </cell>
          <cell r="B1306" t="str">
            <v/>
          </cell>
          <cell r="D1306" t="str">
            <v/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/>
          </cell>
          <cell r="B1307" t="str">
            <v/>
          </cell>
          <cell r="D1307" t="str">
            <v/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/>
          </cell>
          <cell r="B1308" t="str">
            <v/>
          </cell>
          <cell r="D1308" t="str">
            <v/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/>
          </cell>
          <cell r="B1309" t="str">
            <v/>
          </cell>
          <cell r="D1309" t="str">
            <v/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/>
          </cell>
          <cell r="B1313" t="str">
            <v/>
          </cell>
          <cell r="D1313" t="str">
            <v/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/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>Nguyễn Ngọc Quỳnh(CT)</v>
          </cell>
          <cell r="N2" t="str">
            <v>Đinh Thị Huyên</v>
          </cell>
          <cell r="O2">
            <v>52</v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/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>Phạm Quỳnh Như</v>
          </cell>
          <cell r="N3" t="str">
            <v>Bùi Ánh Tuyết</v>
          </cell>
          <cell r="O3">
            <v>13</v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/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>Võ Anh Hào</v>
          </cell>
          <cell r="N4" t="str">
            <v>Hoàng Văn Viết</v>
          </cell>
          <cell r="O4">
            <v>3</v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>Nguyễn Bạch Cẩm Dung</v>
          </cell>
          <cell r="N5" t="str">
            <v>Bùi Thị Ngọc Sương</v>
          </cell>
          <cell r="O5">
            <v>2</v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>Nguyễn Văn Đôn</v>
          </cell>
          <cell r="N6" t="str">
            <v>Lê Quý Hưng Quốc</v>
          </cell>
          <cell r="O6">
            <v>15</v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>Phan Văn Thành</v>
          </cell>
          <cell r="N7" t="str">
            <v>Trần Đình Khải</v>
          </cell>
          <cell r="O7">
            <v>1</v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>Võ Đắc Thịnh</v>
          </cell>
          <cell r="N8" t="str">
            <v>Triệu Phú Nguyên</v>
          </cell>
          <cell r="O8">
            <v>9</v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Nguyễn Anh Tăng</v>
          </cell>
          <cell r="N9" t="str">
            <v>Lê Thế Huân</v>
          </cell>
          <cell r="O9">
            <v>2</v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>Trần Công Tiến</v>
          </cell>
          <cell r="N10" t="str">
            <v>Trần Nguyên Bảo Trân</v>
          </cell>
          <cell r="O10">
            <v>7</v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>Quách Minh Thử</v>
          </cell>
          <cell r="T11" t="str">
            <v>Trần Trung Hiếu</v>
          </cell>
          <cell r="U11">
            <v>2</v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>Huỳnh Ngọc Mai</v>
          </cell>
          <cell r="T12" t="str">
            <v>Bốc Minh Trí</v>
          </cell>
          <cell r="U12">
            <v>7</v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>Đặng Thái Sơn</v>
          </cell>
          <cell r="T13" t="str">
            <v>Triệu Phú Nguyên</v>
          </cell>
          <cell r="U13">
            <v>9</v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>Nguyễn Văn Đôn</v>
          </cell>
          <cell r="T14" t="str">
            <v>Lê Quý Hưng Quốc</v>
          </cell>
          <cell r="U14">
            <v>15</v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>Nguyễn Ngọc Thọ</v>
          </cell>
          <cell r="T15" t="str">
            <v>Chế Vân Cầm</v>
          </cell>
          <cell r="U15">
            <v>2</v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>Đỗ Trọng Quý</v>
          </cell>
          <cell r="T16" t="str">
            <v>Nguyễn Vũ Xuân Thì</v>
          </cell>
          <cell r="U16">
            <v>3</v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>Phạm Quỳnh Như</v>
          </cell>
          <cell r="T17" t="str">
            <v>Lưu Thị Thúy</v>
          </cell>
          <cell r="U17">
            <v>14</v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>Phan Văn Thành</v>
          </cell>
          <cell r="T18" t="str">
            <v>Trần Đình Khải</v>
          </cell>
          <cell r="U18">
            <v>1</v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>Đặng Thái Sơn</v>
          </cell>
          <cell r="T19" t="str">
            <v>Triệu Phú Nguyên</v>
          </cell>
          <cell r="U19">
            <v>3</v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>Võ Đắc Thịnh</v>
          </cell>
          <cell r="N20" t="str">
            <v>Triệu Phú Nguyên</v>
          </cell>
          <cell r="O20">
            <v>3</v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>Nguyễn Ngọc Quỳnh(CT)</v>
          </cell>
          <cell r="N21" t="str">
            <v>Đinh Thị Huyên</v>
          </cell>
          <cell r="O21">
            <v>3</v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>Nguyễn Ngọc Quỳnh(CT)</v>
          </cell>
          <cell r="N22" t="str">
            <v>Đinh Thị Huyên</v>
          </cell>
          <cell r="O22">
            <v>20</v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>Võ Đắc Thịnh</v>
          </cell>
          <cell r="N23" t="str">
            <v>Triệu Phú Nguyên</v>
          </cell>
          <cell r="O23">
            <v>9</v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>Phạm Thị Gia Tâm</v>
          </cell>
          <cell r="N24" t="str">
            <v>Lê Xuân Thủy</v>
          </cell>
          <cell r="O24">
            <v>11</v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>Võ Đắc Thịnh</v>
          </cell>
          <cell r="T25" t="str">
            <v>Triệu Phú Nguyên</v>
          </cell>
          <cell r="U25">
            <v>9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>Lê Xuân Thủy</v>
          </cell>
          <cell r="T26" t="str">
            <v>Phạm Thị Gia Tâm</v>
          </cell>
          <cell r="U26">
            <v>11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Đinh Thị Huyên</v>
          </cell>
          <cell r="N27" t="str">
            <v>Đỗ Thị Thơm</v>
          </cell>
          <cell r="O27">
            <v>40</v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>Nguyễn Văn Yên</v>
          </cell>
          <cell r="N28" t="str">
            <v>Nguyễn Minh Đức Cường</v>
          </cell>
          <cell r="O28">
            <v>6</v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>Đặng Thái Sơn</v>
          </cell>
          <cell r="N29" t="str">
            <v>Võ Đắc Thịnh</v>
          </cell>
          <cell r="O29">
            <v>4</v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>Nguyễn Văn Minh(TT)</v>
          </cell>
          <cell r="N30" t="str">
            <v>Vũ Thị Thái Linh</v>
          </cell>
          <cell r="O30">
            <v>3</v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>Võ Anh Hào</v>
          </cell>
          <cell r="N31" t="str">
            <v>Hoàng Văn Viết</v>
          </cell>
          <cell r="O31">
            <v>1</v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>Nguyễn Văn Yên</v>
          </cell>
          <cell r="T32" t="str">
            <v>Quách Minh Thử</v>
          </cell>
          <cell r="U32">
            <v>6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>Võ Đắc Thịnh</v>
          </cell>
          <cell r="T33" t="str">
            <v>Triệu Phú Nguyên</v>
          </cell>
          <cell r="U33">
            <v>3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>Lê Quý Hưng Quốc</v>
          </cell>
          <cell r="T34" t="str">
            <v>Dương Ngọc Vọng</v>
          </cell>
          <cell r="U34">
            <v>3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>Nguyễn Vũ Xuân Thì</v>
          </cell>
          <cell r="T35" t="str">
            <v>Đỗ Trọng Quý</v>
          </cell>
          <cell r="U35">
            <v>1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>Nguyễn Anh Tăng</v>
          </cell>
          <cell r="N36" t="str">
            <v>Quách Minh Thử</v>
          </cell>
          <cell r="O36">
            <v>11</v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>Võ Đắc Thịnh</v>
          </cell>
          <cell r="N37" t="str">
            <v>Đặng Thái Sơn</v>
          </cell>
          <cell r="O37">
            <v>10</v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Vũ Thị Thái Linh</v>
          </cell>
          <cell r="N38" t="str">
            <v>Nguyễn Văn Minh(TT)</v>
          </cell>
          <cell r="O38">
            <v>2</v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>Phan Văn Thành</v>
          </cell>
          <cell r="N39" t="str">
            <v>Trần Đình Khải</v>
          </cell>
          <cell r="O39">
            <v>3</v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>Quách Minh Thử</v>
          </cell>
          <cell r="T40" t="str">
            <v>Ngô Hoàng Anh</v>
          </cell>
          <cell r="U40">
            <v>11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>Võ Đắc Thịnh</v>
          </cell>
          <cell r="T41" t="str">
            <v>Triệu Phú Nguyên</v>
          </cell>
          <cell r="U41">
            <v>12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>Lê Quý Hưng Quốc</v>
          </cell>
          <cell r="T42" t="str">
            <v>Dương Ngọc Vọng</v>
          </cell>
          <cell r="U42">
            <v>4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>Vũ Đức Pháp</v>
          </cell>
          <cell r="T43" t="str">
            <v>Trần Đình Khải</v>
          </cell>
          <cell r="U43">
            <v>3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/>
          </cell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/>
          </cell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/>
          </cell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/>
          </cell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/>
          </cell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/>
          </cell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/>
          </cell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/>
          </cell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/>
          </cell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/>
          </cell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/>
          </cell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/>
          </cell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/>
          </cell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/>
          </cell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/>
          </cell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/>
          </cell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/>
          </cell>
          <cell r="C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/>
          </cell>
          <cell r="C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/>
          </cell>
          <cell r="C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/>
          </cell>
          <cell r="C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/>
          </cell>
          <cell r="C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/>
          </cell>
          <cell r="C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/>
          </cell>
          <cell r="C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/>
          </cell>
          <cell r="C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/>
          </cell>
          <cell r="C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/>
          </cell>
          <cell r="C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/>
          </cell>
          <cell r="C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/>
          </cell>
          <cell r="C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/>
          </cell>
          <cell r="C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/>
          </cell>
          <cell r="C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/>
          </cell>
          <cell r="C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/>
          </cell>
          <cell r="C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/>
          </cell>
          <cell r="C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/>
          </cell>
          <cell r="C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/>
          </cell>
          <cell r="C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/>
          </cell>
          <cell r="C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/>
          </cell>
          <cell r="C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/>
          </cell>
          <cell r="C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/>
          </cell>
          <cell r="C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/>
          </cell>
          <cell r="C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/>
          </cell>
          <cell r="C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/>
          </cell>
          <cell r="C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/>
          </cell>
          <cell r="C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/>
          </cell>
          <cell r="C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/>
          </cell>
          <cell r="C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/>
          </cell>
          <cell r="C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/>
          </cell>
          <cell r="C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/>
          </cell>
          <cell r="C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/>
          </cell>
          <cell r="C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/>
          </cell>
          <cell r="C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/>
          </cell>
          <cell r="C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/>
          </cell>
          <cell r="C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/>
          </cell>
          <cell r="C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/>
          </cell>
          <cell r="C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/>
          </cell>
          <cell r="C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/>
          </cell>
          <cell r="C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/>
          </cell>
          <cell r="C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/>
          </cell>
          <cell r="C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/>
          </cell>
          <cell r="C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/>
          </cell>
          <cell r="C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/>
          </cell>
          <cell r="C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/>
          </cell>
          <cell r="C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/>
          </cell>
          <cell r="C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/>
          </cell>
          <cell r="C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/>
          </cell>
          <cell r="C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/>
          </cell>
          <cell r="C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/>
          </cell>
          <cell r="C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/>
          </cell>
          <cell r="C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/>
          </cell>
          <cell r="C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/>
          </cell>
          <cell r="C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/>
          </cell>
          <cell r="C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/>
          </cell>
          <cell r="C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/>
          </cell>
          <cell r="C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/>
          </cell>
          <cell r="C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/>
          </cell>
          <cell r="C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/>
          </cell>
          <cell r="C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/>
          </cell>
          <cell r="C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/>
          </cell>
          <cell r="C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/>
          </cell>
          <cell r="C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/>
          </cell>
          <cell r="C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/>
          </cell>
          <cell r="C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/>
          </cell>
          <cell r="C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/>
          </cell>
          <cell r="C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/>
          </cell>
          <cell r="C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/>
          </cell>
          <cell r="C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/>
          </cell>
          <cell r="C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/>
          </cell>
          <cell r="C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/>
          </cell>
          <cell r="C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/>
          </cell>
          <cell r="C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/>
          </cell>
          <cell r="C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/>
          </cell>
          <cell r="C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/>
          </cell>
          <cell r="C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/>
          </cell>
          <cell r="C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/>
          </cell>
          <cell r="C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/>
          </cell>
          <cell r="C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/>
          </cell>
          <cell r="C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/>
          </cell>
          <cell r="C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/>
          </cell>
          <cell r="C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/>
          </cell>
          <cell r="C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/>
          </cell>
          <cell r="C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/>
          </cell>
          <cell r="C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/>
          </cell>
          <cell r="C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/>
          </cell>
          <cell r="C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/>
          </cell>
          <cell r="C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/>
          </cell>
          <cell r="C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/>
          </cell>
          <cell r="C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/>
          </cell>
          <cell r="C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/>
          </cell>
          <cell r="C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/>
          </cell>
          <cell r="C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/>
          </cell>
          <cell r="C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/>
          </cell>
          <cell r="C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/>
          </cell>
          <cell r="C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/>
          </cell>
          <cell r="C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/>
          </cell>
          <cell r="C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/>
          </cell>
          <cell r="C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/>
          </cell>
          <cell r="C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/>
          </cell>
          <cell r="C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/>
          </cell>
          <cell r="C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/>
          </cell>
          <cell r="C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/>
          </cell>
          <cell r="C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/>
          </cell>
          <cell r="C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/>
          </cell>
          <cell r="C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/>
          </cell>
          <cell r="C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/>
          </cell>
          <cell r="C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/>
          </cell>
          <cell r="C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/>
          </cell>
          <cell r="C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/>
          </cell>
          <cell r="C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/>
          </cell>
          <cell r="C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/>
          </cell>
          <cell r="C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/>
          </cell>
          <cell r="C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/>
          </cell>
          <cell r="C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/>
          </cell>
          <cell r="C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/>
          </cell>
          <cell r="C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/>
          </cell>
          <cell r="C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/>
          </cell>
          <cell r="C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/>
          </cell>
          <cell r="C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/>
          </cell>
          <cell r="C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/>
          </cell>
          <cell r="C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/>
          </cell>
          <cell r="C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/>
          </cell>
          <cell r="C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/>
          </cell>
          <cell r="C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/>
          </cell>
          <cell r="C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/>
          </cell>
          <cell r="C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/>
          </cell>
          <cell r="C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/>
          </cell>
          <cell r="C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/>
          </cell>
          <cell r="C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/>
          </cell>
          <cell r="C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/>
          </cell>
          <cell r="C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/>
          </cell>
          <cell r="C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/>
          </cell>
          <cell r="C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/>
          </cell>
          <cell r="C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/>
          </cell>
          <cell r="C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/>
          </cell>
          <cell r="C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/>
          </cell>
          <cell r="C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/>
          </cell>
          <cell r="C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/>
          </cell>
          <cell r="C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/>
          </cell>
          <cell r="C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/>
          </cell>
          <cell r="C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/>
          </cell>
          <cell r="C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/>
          </cell>
          <cell r="C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/>
          </cell>
          <cell r="C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/>
          </cell>
          <cell r="C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/>
          </cell>
          <cell r="C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/>
          </cell>
          <cell r="C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/>
          </cell>
          <cell r="C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/>
          </cell>
          <cell r="C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/>
          </cell>
          <cell r="C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/>
          </cell>
          <cell r="C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/>
          </cell>
          <cell r="C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/>
          </cell>
          <cell r="C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/>
          </cell>
          <cell r="C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/>
          </cell>
          <cell r="C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/>
          </cell>
          <cell r="C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/>
          </cell>
          <cell r="C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/>
          </cell>
          <cell r="C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/>
          </cell>
          <cell r="C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/>
          </cell>
          <cell r="C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/>
          </cell>
          <cell r="C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/>
          </cell>
          <cell r="C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/>
          </cell>
          <cell r="C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/>
          </cell>
          <cell r="C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/>
          </cell>
          <cell r="C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/>
          </cell>
          <cell r="C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/>
          </cell>
          <cell r="C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/>
          </cell>
          <cell r="C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/>
          </cell>
          <cell r="C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/>
          </cell>
          <cell r="C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/>
          </cell>
          <cell r="C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/>
          </cell>
          <cell r="C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/>
          </cell>
          <cell r="C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/>
          </cell>
          <cell r="C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/>
          </cell>
          <cell r="C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/>
          </cell>
          <cell r="C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/>
          </cell>
          <cell r="C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/>
          </cell>
          <cell r="C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/>
          </cell>
          <cell r="C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/>
          </cell>
          <cell r="C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/>
          </cell>
          <cell r="C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/>
          </cell>
          <cell r="C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/>
          </cell>
          <cell r="C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/>
          </cell>
          <cell r="C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/>
          </cell>
          <cell r="C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/>
          </cell>
          <cell r="C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/>
          </cell>
          <cell r="C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/>
          </cell>
          <cell r="C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/>
          </cell>
          <cell r="C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/>
          </cell>
          <cell r="C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/>
          </cell>
          <cell r="C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/>
          </cell>
          <cell r="C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/>
          </cell>
          <cell r="C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/>
          </cell>
          <cell r="C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/>
          </cell>
          <cell r="C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/>
          </cell>
          <cell r="C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/>
          </cell>
          <cell r="C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/>
          </cell>
          <cell r="C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/>
          </cell>
          <cell r="C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/>
          </cell>
          <cell r="C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/>
          </cell>
          <cell r="C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/>
          </cell>
          <cell r="C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/>
          </cell>
          <cell r="C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/>
          </cell>
          <cell r="C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/>
          </cell>
          <cell r="C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/>
          </cell>
          <cell r="C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/>
          </cell>
          <cell r="C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/>
          </cell>
          <cell r="C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/>
          </cell>
          <cell r="C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/>
          </cell>
          <cell r="C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/>
          </cell>
          <cell r="C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/>
          </cell>
          <cell r="C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/>
          </cell>
          <cell r="C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/>
          </cell>
          <cell r="C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/>
          </cell>
          <cell r="C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/>
          </cell>
          <cell r="C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/>
          </cell>
          <cell r="C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/>
          </cell>
          <cell r="C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/>
          </cell>
          <cell r="C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/>
          </cell>
          <cell r="C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/>
          </cell>
          <cell r="C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/>
          </cell>
          <cell r="C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/>
          </cell>
          <cell r="C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/>
          </cell>
          <cell r="C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/>
          </cell>
          <cell r="C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/>
          </cell>
          <cell r="C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/>
          </cell>
          <cell r="C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/>
          </cell>
          <cell r="C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/>
          </cell>
          <cell r="C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/>
          </cell>
          <cell r="C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/>
          </cell>
          <cell r="C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/>
          </cell>
          <cell r="C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/>
          </cell>
          <cell r="C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/>
          </cell>
          <cell r="C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/>
          </cell>
          <cell r="C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/>
          </cell>
          <cell r="C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/>
          </cell>
          <cell r="C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/>
          </cell>
          <cell r="C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/>
          </cell>
          <cell r="C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/>
          </cell>
          <cell r="C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/>
          </cell>
          <cell r="C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/>
          </cell>
          <cell r="C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/>
          </cell>
          <cell r="C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/>
          </cell>
          <cell r="C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/>
          </cell>
          <cell r="C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/>
          </cell>
          <cell r="C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/>
          </cell>
          <cell r="C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/>
          </cell>
          <cell r="C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/>
          </cell>
          <cell r="C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/>
          </cell>
          <cell r="C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/>
          </cell>
          <cell r="C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/>
          </cell>
          <cell r="C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/>
          </cell>
          <cell r="C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/>
          </cell>
          <cell r="C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/>
          </cell>
          <cell r="C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/>
          </cell>
          <cell r="C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/>
          </cell>
          <cell r="C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/>
          </cell>
          <cell r="C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/>
          </cell>
          <cell r="C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/>
          </cell>
          <cell r="C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/>
          </cell>
          <cell r="C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/>
          </cell>
          <cell r="C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/>
          </cell>
          <cell r="C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/>
          </cell>
          <cell r="C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/>
          </cell>
          <cell r="C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/>
          </cell>
          <cell r="C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/>
          </cell>
          <cell r="C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/>
          </cell>
          <cell r="C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/>
          </cell>
          <cell r="C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/>
          </cell>
          <cell r="C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/>
          </cell>
          <cell r="C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/>
          </cell>
          <cell r="C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/>
          </cell>
          <cell r="C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/>
          </cell>
          <cell r="C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/>
          </cell>
          <cell r="C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/>
          </cell>
          <cell r="C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/>
          </cell>
          <cell r="C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/>
          </cell>
          <cell r="C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/>
          </cell>
          <cell r="C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/>
          </cell>
          <cell r="C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/>
          </cell>
          <cell r="C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/>
          </cell>
          <cell r="C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/>
          </cell>
          <cell r="C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/>
          </cell>
          <cell r="C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/>
          </cell>
          <cell r="C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/>
          </cell>
          <cell r="C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/>
          </cell>
          <cell r="C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/>
          </cell>
          <cell r="C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/>
          </cell>
          <cell r="C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/>
          </cell>
          <cell r="C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/>
          </cell>
          <cell r="C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/>
          </cell>
          <cell r="C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/>
          </cell>
          <cell r="C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/>
          </cell>
          <cell r="C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/>
          </cell>
          <cell r="C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/>
          </cell>
          <cell r="C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/>
          </cell>
          <cell r="C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/>
          </cell>
          <cell r="C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/>
          </cell>
          <cell r="C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/>
          </cell>
          <cell r="C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/>
          </cell>
          <cell r="C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/>
          </cell>
          <cell r="C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/>
          </cell>
          <cell r="C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/>
          </cell>
          <cell r="C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/>
          </cell>
          <cell r="C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/>
          </cell>
          <cell r="C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/>
          </cell>
          <cell r="C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/>
          </cell>
          <cell r="C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/>
          </cell>
          <cell r="C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/>
          </cell>
          <cell r="C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/>
          </cell>
          <cell r="C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/>
          </cell>
          <cell r="C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/>
          </cell>
          <cell r="C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/>
          </cell>
          <cell r="C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/>
          </cell>
          <cell r="C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/>
          </cell>
          <cell r="C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/>
          </cell>
          <cell r="C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/>
          </cell>
          <cell r="C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/>
          </cell>
          <cell r="C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/>
          </cell>
          <cell r="C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/>
          </cell>
          <cell r="C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/>
          </cell>
          <cell r="C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/>
          </cell>
          <cell r="C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/>
          </cell>
          <cell r="C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/>
          </cell>
          <cell r="C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/>
          </cell>
          <cell r="C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/>
          </cell>
          <cell r="C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/>
          </cell>
          <cell r="C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/>
          </cell>
          <cell r="C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/>
          </cell>
          <cell r="C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/>
          </cell>
          <cell r="C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/>
          </cell>
          <cell r="C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/>
          </cell>
          <cell r="C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/>
          </cell>
          <cell r="C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/>
          </cell>
          <cell r="C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/>
          </cell>
          <cell r="C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/>
          </cell>
          <cell r="C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/>
          </cell>
          <cell r="C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/>
          </cell>
          <cell r="C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/>
          </cell>
          <cell r="C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/>
          </cell>
          <cell r="C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/>
          </cell>
          <cell r="C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/>
          </cell>
          <cell r="C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/>
          </cell>
          <cell r="C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/>
          </cell>
          <cell r="C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/>
          </cell>
          <cell r="C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/>
          </cell>
          <cell r="C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/>
          </cell>
          <cell r="C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/>
          </cell>
          <cell r="C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/>
          </cell>
          <cell r="C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/>
          </cell>
          <cell r="C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/>
          </cell>
          <cell r="C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/>
          </cell>
          <cell r="C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/>
          </cell>
          <cell r="C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/>
          </cell>
          <cell r="C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/>
          </cell>
          <cell r="C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/>
          </cell>
          <cell r="C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/>
          </cell>
          <cell r="C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/>
          </cell>
          <cell r="C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/>
          </cell>
          <cell r="C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/>
          </cell>
          <cell r="C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/>
          </cell>
          <cell r="C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/>
          </cell>
          <cell r="C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/>
          </cell>
          <cell r="C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/>
          </cell>
          <cell r="C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/>
          </cell>
          <cell r="C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/>
          </cell>
          <cell r="C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/>
          </cell>
          <cell r="C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/>
          </cell>
          <cell r="C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/>
          </cell>
          <cell r="C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/>
          </cell>
          <cell r="C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/>
          </cell>
          <cell r="C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/>
          </cell>
          <cell r="C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/>
          </cell>
          <cell r="C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/>
          </cell>
          <cell r="C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/>
          </cell>
          <cell r="C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/>
          </cell>
          <cell r="C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/>
          </cell>
          <cell r="C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/>
          </cell>
          <cell r="C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/>
          </cell>
          <cell r="C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/>
          </cell>
          <cell r="C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/>
          </cell>
          <cell r="C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/>
          </cell>
          <cell r="C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/>
          </cell>
          <cell r="C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/>
          </cell>
          <cell r="C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/>
          </cell>
          <cell r="C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/>
          </cell>
          <cell r="C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/>
          </cell>
          <cell r="C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/>
          </cell>
          <cell r="C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/>
          </cell>
          <cell r="C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/>
          </cell>
          <cell r="C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/>
          </cell>
          <cell r="C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/>
          </cell>
          <cell r="C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/>
          </cell>
          <cell r="C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/>
          </cell>
          <cell r="C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/>
          </cell>
          <cell r="C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/>
          </cell>
          <cell r="C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/>
          </cell>
          <cell r="C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/>
          </cell>
          <cell r="C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/>
          </cell>
          <cell r="C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/>
          </cell>
          <cell r="C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/>
          </cell>
          <cell r="C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/>
          </cell>
          <cell r="C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/>
          </cell>
          <cell r="C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/>
          </cell>
          <cell r="C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/>
          </cell>
          <cell r="C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/>
          </cell>
          <cell r="C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/>
          </cell>
          <cell r="C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/>
          </cell>
          <cell r="C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/>
          </cell>
          <cell r="C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/>
          </cell>
          <cell r="C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/>
          </cell>
          <cell r="C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/>
          </cell>
          <cell r="C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/>
          </cell>
          <cell r="C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/>
          </cell>
          <cell r="C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/>
          </cell>
          <cell r="C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/>
          </cell>
          <cell r="C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/>
          </cell>
          <cell r="C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/>
          </cell>
          <cell r="C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/>
          </cell>
          <cell r="C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/>
          </cell>
          <cell r="C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/>
          </cell>
          <cell r="C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/>
          </cell>
          <cell r="C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/>
          </cell>
          <cell r="C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/>
          </cell>
          <cell r="C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/>
          </cell>
          <cell r="C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/>
          </cell>
          <cell r="C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/>
          </cell>
          <cell r="C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/>
          </cell>
          <cell r="C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/>
          </cell>
          <cell r="C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/>
          </cell>
          <cell r="C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/>
          </cell>
          <cell r="C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/>
          </cell>
          <cell r="C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/>
          </cell>
          <cell r="C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/>
          </cell>
          <cell r="C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/>
          </cell>
          <cell r="C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/>
          </cell>
          <cell r="C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/>
          </cell>
          <cell r="C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/>
          </cell>
          <cell r="C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/>
          </cell>
          <cell r="C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/>
          </cell>
          <cell r="C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/>
          </cell>
          <cell r="C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/>
          </cell>
          <cell r="C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/>
          </cell>
          <cell r="C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/>
          </cell>
          <cell r="C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/>
          </cell>
          <cell r="C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/>
          </cell>
          <cell r="C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/>
          </cell>
          <cell r="C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/>
          </cell>
          <cell r="C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/>
          </cell>
          <cell r="C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/>
          </cell>
          <cell r="C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/>
          </cell>
          <cell r="C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/>
          </cell>
          <cell r="C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/>
          </cell>
          <cell r="C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/>
          </cell>
          <cell r="C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/>
          </cell>
          <cell r="C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/>
          </cell>
          <cell r="C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/>
          </cell>
          <cell r="C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/>
          </cell>
          <cell r="C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/>
          </cell>
          <cell r="C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/>
          </cell>
          <cell r="C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/>
          </cell>
          <cell r="C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/>
          </cell>
          <cell r="C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/>
          </cell>
          <cell r="C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/>
          </cell>
          <cell r="C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/>
          </cell>
          <cell r="C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/>
          </cell>
          <cell r="C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/>
          </cell>
          <cell r="C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/>
          </cell>
          <cell r="C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/>
          </cell>
          <cell r="C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/>
          </cell>
          <cell r="C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/>
          </cell>
          <cell r="C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/>
          </cell>
          <cell r="C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/>
          </cell>
          <cell r="C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/>
          </cell>
          <cell r="C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/>
          </cell>
          <cell r="C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/>
          </cell>
          <cell r="C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/>
          </cell>
          <cell r="C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/>
          </cell>
          <cell r="C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/>
          </cell>
          <cell r="C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/>
          </cell>
          <cell r="C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/>
          </cell>
          <cell r="C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/>
          </cell>
          <cell r="C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/>
          </cell>
          <cell r="C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/>
          </cell>
          <cell r="C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/>
          </cell>
          <cell r="C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/>
          </cell>
          <cell r="C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/>
          </cell>
          <cell r="C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/>
          </cell>
          <cell r="C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/>
          </cell>
          <cell r="C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/>
          </cell>
          <cell r="C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/>
          </cell>
          <cell r="C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/>
          </cell>
          <cell r="C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/>
          </cell>
          <cell r="C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/>
          </cell>
          <cell r="C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/>
          </cell>
          <cell r="C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/>
          </cell>
          <cell r="C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/>
          </cell>
          <cell r="C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/>
          </cell>
          <cell r="C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/>
          </cell>
          <cell r="C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/>
          </cell>
          <cell r="C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/>
          </cell>
          <cell r="C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/>
          </cell>
          <cell r="C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/>
          </cell>
          <cell r="C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/>
          </cell>
          <cell r="C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/>
          </cell>
          <cell r="C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/>
          </cell>
          <cell r="C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/>
          </cell>
          <cell r="C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/>
          </cell>
          <cell r="C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/>
          </cell>
          <cell r="C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/>
          </cell>
          <cell r="C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/>
          </cell>
          <cell r="C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/>
          </cell>
          <cell r="C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/>
          </cell>
          <cell r="C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/>
          </cell>
          <cell r="C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</row>
        <row r="730">
          <cell r="B730" t="str">
            <v/>
          </cell>
          <cell r="C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/>
          </cell>
          <cell r="C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/>
          </cell>
          <cell r="C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/>
          </cell>
          <cell r="C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/>
          </cell>
          <cell r="C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/>
          </cell>
          <cell r="C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/>
          </cell>
          <cell r="C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/>
          </cell>
          <cell r="C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/>
          </cell>
          <cell r="C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/>
          </cell>
          <cell r="C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/>
          </cell>
          <cell r="C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/>
          </cell>
          <cell r="C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/>
          </cell>
          <cell r="C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/>
          </cell>
          <cell r="C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/>
          </cell>
          <cell r="C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</row>
        <row r="771">
          <cell r="B771" t="str">
            <v/>
          </cell>
          <cell r="C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/>
          </cell>
          <cell r="C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/>
          </cell>
          <cell r="C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/>
          </cell>
          <cell r="C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/>
          </cell>
          <cell r="C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/>
          </cell>
          <cell r="C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/>
          </cell>
          <cell r="C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/>
          </cell>
          <cell r="C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/>
          </cell>
          <cell r="C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/>
          </cell>
          <cell r="C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/>
          </cell>
          <cell r="C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/>
          </cell>
          <cell r="C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/>
          </cell>
          <cell r="C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/>
          </cell>
          <cell r="C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/>
          </cell>
          <cell r="C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/>
          </cell>
          <cell r="C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/>
          </cell>
          <cell r="C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/>
          </cell>
          <cell r="C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/>
          </cell>
          <cell r="C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/>
          </cell>
          <cell r="C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/>
          </cell>
          <cell r="C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/>
          </cell>
          <cell r="C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/>
          </cell>
          <cell r="C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/>
          </cell>
          <cell r="C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/>
          </cell>
          <cell r="C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/>
          </cell>
          <cell r="C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/>
          </cell>
          <cell r="C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/>
          </cell>
          <cell r="C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/>
          </cell>
          <cell r="C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/>
          </cell>
          <cell r="C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/>
          </cell>
          <cell r="C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/>
          </cell>
          <cell r="C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/>
          </cell>
          <cell r="C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/>
          </cell>
          <cell r="C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/>
          </cell>
          <cell r="C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/>
          </cell>
          <cell r="C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/>
          </cell>
          <cell r="C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/>
          </cell>
          <cell r="C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/>
          </cell>
          <cell r="C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/>
          </cell>
          <cell r="C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/>
          </cell>
          <cell r="C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/>
          </cell>
          <cell r="C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/>
          </cell>
          <cell r="C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/>
          </cell>
          <cell r="C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/>
          </cell>
          <cell r="C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/>
          </cell>
          <cell r="C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/>
          </cell>
          <cell r="C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/>
          </cell>
          <cell r="C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/>
          </cell>
          <cell r="C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/>
          </cell>
          <cell r="C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/>
          </cell>
          <cell r="C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/>
          </cell>
          <cell r="C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/>
          </cell>
          <cell r="C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/>
          </cell>
          <cell r="C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/>
          </cell>
          <cell r="C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/>
          </cell>
          <cell r="C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/>
          </cell>
          <cell r="C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/>
          </cell>
          <cell r="C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/>
          </cell>
          <cell r="C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/>
          </cell>
          <cell r="C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/>
          </cell>
          <cell r="C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/>
          </cell>
          <cell r="C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/>
          </cell>
          <cell r="C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/>
          </cell>
          <cell r="C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/>
          </cell>
          <cell r="C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/>
          </cell>
          <cell r="C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/>
          </cell>
          <cell r="C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/>
          </cell>
          <cell r="C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/>
          </cell>
          <cell r="C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/>
          </cell>
          <cell r="C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/>
          </cell>
          <cell r="C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/>
          </cell>
          <cell r="C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/>
          </cell>
          <cell r="C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/>
          </cell>
          <cell r="C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/>
          </cell>
          <cell r="C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/>
          </cell>
          <cell r="C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/>
          </cell>
          <cell r="C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/>
          </cell>
          <cell r="C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/>
          </cell>
          <cell r="C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/>
          </cell>
          <cell r="C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/>
          </cell>
          <cell r="C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/>
          </cell>
          <cell r="C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/>
          </cell>
          <cell r="C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/>
          </cell>
          <cell r="C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/>
          </cell>
          <cell r="C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/>
          </cell>
          <cell r="C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/>
          </cell>
          <cell r="C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/>
          </cell>
          <cell r="C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/>
          </cell>
          <cell r="C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/>
          </cell>
          <cell r="C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/>
          </cell>
          <cell r="C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/>
          </cell>
          <cell r="C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/>
          </cell>
          <cell r="C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/>
          </cell>
          <cell r="C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/>
          </cell>
          <cell r="C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/>
          </cell>
          <cell r="C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/>
          </cell>
          <cell r="C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/>
          </cell>
          <cell r="C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/>
          </cell>
          <cell r="C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/>
          </cell>
          <cell r="C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/>
          </cell>
          <cell r="C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/>
          </cell>
          <cell r="C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/>
          </cell>
          <cell r="C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/>
          </cell>
          <cell r="C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/>
          </cell>
          <cell r="C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/>
          </cell>
          <cell r="C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/>
          </cell>
          <cell r="C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/>
          </cell>
          <cell r="C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/>
          </cell>
          <cell r="C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/>
          </cell>
          <cell r="C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/>
          </cell>
          <cell r="C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/>
          </cell>
          <cell r="C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/>
          </cell>
          <cell r="C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/>
          </cell>
          <cell r="C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/>
          </cell>
          <cell r="C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/>
          </cell>
          <cell r="C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/>
          </cell>
          <cell r="C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/>
          </cell>
          <cell r="C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/>
          </cell>
          <cell r="C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/>
          </cell>
          <cell r="C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/>
          </cell>
          <cell r="C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/>
          </cell>
          <cell r="C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/>
          </cell>
          <cell r="C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/>
          </cell>
          <cell r="C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/>
          </cell>
          <cell r="C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/>
          </cell>
          <cell r="C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/>
          </cell>
          <cell r="C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/>
          </cell>
          <cell r="C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/>
          </cell>
          <cell r="C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/>
          </cell>
          <cell r="C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/>
          </cell>
          <cell r="C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/>
          </cell>
          <cell r="C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/>
          </cell>
          <cell r="C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/>
          </cell>
          <cell r="C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/>
          </cell>
          <cell r="C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/>
          </cell>
          <cell r="C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/>
          </cell>
          <cell r="C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/>
          </cell>
          <cell r="C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/>
          </cell>
          <cell r="C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/>
          </cell>
          <cell r="C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/>
          </cell>
          <cell r="C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/>
          </cell>
          <cell r="C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/>
          </cell>
          <cell r="C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/>
          </cell>
          <cell r="C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/>
          </cell>
          <cell r="C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/>
          </cell>
          <cell r="C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/>
          </cell>
          <cell r="C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/>
          </cell>
          <cell r="C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/>
          </cell>
          <cell r="C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/>
          </cell>
          <cell r="C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/>
          </cell>
          <cell r="C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/>
          </cell>
          <cell r="C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/>
          </cell>
          <cell r="C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/>
          </cell>
          <cell r="C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/>
          </cell>
          <cell r="C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/>
          </cell>
          <cell r="C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/>
          </cell>
          <cell r="C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/>
          </cell>
          <cell r="C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/>
          </cell>
          <cell r="C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/>
          </cell>
          <cell r="C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/>
          </cell>
          <cell r="C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/>
          </cell>
          <cell r="C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/>
          </cell>
          <cell r="C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/>
          </cell>
          <cell r="C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/>
          </cell>
          <cell r="C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/>
          </cell>
          <cell r="C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/>
          </cell>
          <cell r="C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/>
          </cell>
          <cell r="C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/>
          </cell>
          <cell r="C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/>
          </cell>
          <cell r="C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/>
          </cell>
          <cell r="C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/>
          </cell>
          <cell r="C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/>
          </cell>
          <cell r="C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/>
          </cell>
          <cell r="C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/>
          </cell>
          <cell r="C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/>
          </cell>
          <cell r="C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/>
          </cell>
          <cell r="C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/>
          </cell>
          <cell r="C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/>
          </cell>
          <cell r="C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/>
          </cell>
          <cell r="C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/>
          </cell>
          <cell r="C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/>
          </cell>
          <cell r="C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/>
          </cell>
          <cell r="C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/>
          </cell>
          <cell r="C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/>
          </cell>
          <cell r="C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/>
          </cell>
          <cell r="C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/>
          </cell>
          <cell r="C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/>
          </cell>
          <cell r="C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/>
          </cell>
          <cell r="C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/>
          </cell>
          <cell r="C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/>
          </cell>
          <cell r="C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/>
          </cell>
          <cell r="C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/>
          </cell>
          <cell r="C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/>
          </cell>
          <cell r="C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/>
          </cell>
          <cell r="C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/>
          </cell>
          <cell r="C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/>
          </cell>
          <cell r="C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/>
          </cell>
          <cell r="C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/>
          </cell>
          <cell r="C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/>
          </cell>
          <cell r="C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/>
          </cell>
          <cell r="C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/>
          </cell>
          <cell r="C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/>
          </cell>
          <cell r="C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/>
          </cell>
          <cell r="C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/>
          </cell>
          <cell r="C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/>
          </cell>
          <cell r="C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/>
          </cell>
          <cell r="C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/>
          </cell>
          <cell r="C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/>
          </cell>
          <cell r="C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/>
          </cell>
          <cell r="C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/>
          </cell>
          <cell r="C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/>
          </cell>
          <cell r="C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/>
          </cell>
          <cell r="C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/>
          </cell>
          <cell r="C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/>
          </cell>
          <cell r="C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/>
          </cell>
          <cell r="C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/>
          </cell>
          <cell r="C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/>
          </cell>
          <cell r="C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/>
          </cell>
          <cell r="C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/>
          </cell>
          <cell r="C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/>
          </cell>
          <cell r="C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/>
          </cell>
          <cell r="C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/>
          </cell>
          <cell r="C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/>
          </cell>
          <cell r="C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/>
          </cell>
          <cell r="C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/>
          </cell>
          <cell r="C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/>
          </cell>
          <cell r="C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/>
          </cell>
          <cell r="C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/>
          </cell>
          <cell r="C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/>
          </cell>
          <cell r="C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/>
          </cell>
          <cell r="C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/>
          </cell>
          <cell r="C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/>
          </cell>
          <cell r="C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/>
          </cell>
          <cell r="C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/>
          </cell>
          <cell r="C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/>
          </cell>
          <cell r="C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/>
          </cell>
          <cell r="C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/>
          </cell>
          <cell r="C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/>
          </cell>
          <cell r="C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/>
          </cell>
          <cell r="C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/>
          </cell>
          <cell r="C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/>
          </cell>
          <cell r="C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/>
          </cell>
          <cell r="C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/>
          </cell>
          <cell r="C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/>
          </cell>
          <cell r="C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/>
          </cell>
          <cell r="C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/>
          </cell>
          <cell r="C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/>
          </cell>
          <cell r="C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/>
          </cell>
          <cell r="C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/>
          </cell>
          <cell r="C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/>
          </cell>
          <cell r="C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/>
          </cell>
          <cell r="C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/>
          </cell>
          <cell r="C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/>
          </cell>
          <cell r="C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/>
          </cell>
          <cell r="C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/>
          </cell>
          <cell r="C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/>
          </cell>
          <cell r="C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/>
          </cell>
          <cell r="C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/>
          </cell>
          <cell r="C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/>
          </cell>
          <cell r="C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/>
          </cell>
          <cell r="C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/>
          </cell>
          <cell r="C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/>
          </cell>
          <cell r="C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/>
          </cell>
          <cell r="C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/>
          </cell>
          <cell r="C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/>
          </cell>
          <cell r="C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/>
          </cell>
          <cell r="C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/>
          </cell>
          <cell r="C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/>
          </cell>
          <cell r="C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/>
          </cell>
          <cell r="C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/>
          </cell>
          <cell r="C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/>
          </cell>
          <cell r="C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/>
          </cell>
          <cell r="C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/>
          </cell>
          <cell r="C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/>
          </cell>
          <cell r="C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/>
          </cell>
          <cell r="C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/>
          </cell>
          <cell r="C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/>
          </cell>
          <cell r="C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/>
          </cell>
          <cell r="C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/>
          </cell>
          <cell r="C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/>
          </cell>
          <cell r="C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/>
          </cell>
          <cell r="C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/>
          </cell>
          <cell r="C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/>
          </cell>
          <cell r="C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/>
          </cell>
          <cell r="C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/>
          </cell>
          <cell r="C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/>
          </cell>
          <cell r="C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/>
          </cell>
          <cell r="C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/>
          </cell>
          <cell r="C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/>
          </cell>
          <cell r="C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/>
          </cell>
          <cell r="C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/>
          </cell>
          <cell r="C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/>
          </cell>
          <cell r="C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/>
          </cell>
          <cell r="C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/>
          </cell>
          <cell r="C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/>
          </cell>
          <cell r="C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/>
          </cell>
          <cell r="C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/>
          </cell>
          <cell r="C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/>
          </cell>
          <cell r="C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/>
          </cell>
          <cell r="C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/>
          </cell>
          <cell r="C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/>
          </cell>
          <cell r="C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</row>
        <row r="1223">
          <cell r="B1223" t="str">
            <v/>
          </cell>
          <cell r="C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/>
          </cell>
        </row>
        <row r="1259">
          <cell r="B1259" t="str">
            <v/>
          </cell>
          <cell r="C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</row>
        <row r="1263">
          <cell r="B1263" t="str">
            <v/>
          </cell>
          <cell r="C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</row>
        <row r="1288">
          <cell r="B1288" t="str">
            <v/>
          </cell>
          <cell r="C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/>
          </cell>
          <cell r="C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/>
          </cell>
          <cell r="C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/>
          </cell>
          <cell r="C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/>
          </cell>
          <cell r="C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/>
          </cell>
          <cell r="C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/>
          </cell>
          <cell r="C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/>
          </cell>
          <cell r="C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/>
          </cell>
          <cell r="C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/>
          </cell>
          <cell r="C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/>
          </cell>
          <cell r="C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/>
          </cell>
          <cell r="C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/>
          </cell>
          <cell r="C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/>
          </cell>
          <cell r="C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/>
          </cell>
          <cell r="C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/>
          </cell>
          <cell r="C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/>
          </cell>
          <cell r="C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/>
          </cell>
          <cell r="C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/>
          </cell>
          <cell r="C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0</v>
          </cell>
          <cell r="F1504">
            <v>0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4"/>
  <sheetViews>
    <sheetView workbookViewId="0">
      <selection activeCell="A9" sqref="A9:XFD9"/>
    </sheetView>
  </sheetViews>
  <sheetFormatPr defaultRowHeight="15"/>
  <cols>
    <col min="1" max="1" width="6.5703125" style="7" customWidth="1"/>
    <col min="2" max="2" width="13.7109375" style="7" customWidth="1"/>
    <col min="3" max="3" width="21.42578125" style="6" customWidth="1"/>
    <col min="4" max="4" width="27.85546875" style="8" customWidth="1"/>
    <col min="5" max="13" width="5.28515625" style="6" customWidth="1"/>
    <col min="14" max="17" width="4.42578125" style="6" customWidth="1"/>
    <col min="18" max="18" width="5.85546875" style="35" customWidth="1"/>
    <col min="19" max="22" width="5.85546875" style="6" customWidth="1"/>
    <col min="23" max="26" width="4.42578125" style="6" customWidth="1"/>
    <col min="27" max="30" width="6" style="6" customWidth="1"/>
    <col min="31" max="45" width="4.42578125" style="6" customWidth="1"/>
    <col min="46" max="46" width="7.5703125" style="5" customWidth="1"/>
    <col min="47" max="47" width="10.85546875" style="5" customWidth="1"/>
    <col min="48" max="16384" width="9.140625" style="6"/>
  </cols>
  <sheetData>
    <row r="1" spans="1:47">
      <c r="E1" s="5">
        <f>SUBTOTAL(9,E5:E473)</f>
        <v>566</v>
      </c>
      <c r="F1" s="5">
        <f t="shared" ref="F1:AT1" si="0">SUBTOTAL(9,F5:F473)</f>
        <v>192</v>
      </c>
      <c r="G1" s="5">
        <f t="shared" si="0"/>
        <v>0</v>
      </c>
      <c r="H1" s="5">
        <f t="shared" si="0"/>
        <v>0</v>
      </c>
      <c r="I1" s="5">
        <f t="shared" si="0"/>
        <v>0</v>
      </c>
      <c r="J1" s="5">
        <f t="shared" si="0"/>
        <v>0</v>
      </c>
      <c r="K1" s="5">
        <f t="shared" si="0"/>
        <v>0</v>
      </c>
      <c r="L1" s="5">
        <f t="shared" si="0"/>
        <v>0</v>
      </c>
      <c r="M1" s="5">
        <f t="shared" si="0"/>
        <v>854</v>
      </c>
      <c r="N1" s="5">
        <f t="shared" si="0"/>
        <v>697.05000000000007</v>
      </c>
      <c r="O1" s="5">
        <f t="shared" si="0"/>
        <v>696.60000000000048</v>
      </c>
      <c r="P1" s="5">
        <f t="shared" si="0"/>
        <v>0</v>
      </c>
      <c r="Q1" s="5">
        <f t="shared" si="0"/>
        <v>0</v>
      </c>
      <c r="R1" s="5">
        <f t="shared" si="0"/>
        <v>1393.6499999999999</v>
      </c>
      <c r="S1" s="5">
        <f t="shared" si="0"/>
        <v>30983</v>
      </c>
      <c r="T1" s="5">
        <f t="shared" si="0"/>
        <v>30983</v>
      </c>
      <c r="U1" s="5">
        <f t="shared" si="0"/>
        <v>30983</v>
      </c>
      <c r="V1" s="5">
        <f t="shared" si="0"/>
        <v>3098.3000000000011</v>
      </c>
      <c r="W1" s="5">
        <f t="shared" si="0"/>
        <v>0</v>
      </c>
      <c r="X1" s="5">
        <f t="shared" si="0"/>
        <v>0</v>
      </c>
      <c r="Y1" s="5">
        <f t="shared" si="0"/>
        <v>0</v>
      </c>
      <c r="Z1" s="5">
        <f t="shared" si="0"/>
        <v>0</v>
      </c>
      <c r="AA1" s="5">
        <f t="shared" si="0"/>
        <v>2548</v>
      </c>
      <c r="AB1" s="5">
        <f t="shared" si="0"/>
        <v>2171</v>
      </c>
      <c r="AC1" s="5">
        <f t="shared" si="0"/>
        <v>2548</v>
      </c>
      <c r="AD1" s="5">
        <f t="shared" si="0"/>
        <v>217.10000000000002</v>
      </c>
      <c r="AE1" s="5">
        <f t="shared" si="0"/>
        <v>0</v>
      </c>
      <c r="AF1" s="5">
        <f t="shared" si="0"/>
        <v>0</v>
      </c>
      <c r="AG1" s="5">
        <f t="shared" si="0"/>
        <v>0</v>
      </c>
      <c r="AH1" s="5">
        <f t="shared" si="0"/>
        <v>0</v>
      </c>
      <c r="AI1" s="5">
        <f t="shared" si="0"/>
        <v>0</v>
      </c>
      <c r="AJ1" s="5">
        <f t="shared" si="0"/>
        <v>0</v>
      </c>
      <c r="AK1" s="5">
        <f t="shared" si="0"/>
        <v>0</v>
      </c>
      <c r="AL1" s="5">
        <f t="shared" si="0"/>
        <v>0</v>
      </c>
      <c r="AM1" s="5">
        <f t="shared" si="0"/>
        <v>0</v>
      </c>
      <c r="AN1" s="5">
        <f t="shared" si="0"/>
        <v>0</v>
      </c>
      <c r="AO1" s="5">
        <f t="shared" si="0"/>
        <v>0</v>
      </c>
      <c r="AP1" s="5">
        <f t="shared" si="0"/>
        <v>0</v>
      </c>
      <c r="AQ1" s="5">
        <f t="shared" si="0"/>
        <v>0</v>
      </c>
      <c r="AR1" s="5">
        <f t="shared" si="0"/>
        <v>0</v>
      </c>
      <c r="AS1" s="5">
        <f t="shared" si="0"/>
        <v>136.39999999999998</v>
      </c>
      <c r="AT1" s="5">
        <f t="shared" si="0"/>
        <v>5699.4599999999955</v>
      </c>
    </row>
    <row r="2" spans="1:47" s="38" customFormat="1" ht="14.25">
      <c r="A2" s="52" t="s">
        <v>0</v>
      </c>
      <c r="B2" s="51" t="s">
        <v>1</v>
      </c>
      <c r="C2" s="53" t="s">
        <v>2</v>
      </c>
      <c r="D2" s="54" t="s">
        <v>3</v>
      </c>
      <c r="E2" s="51" t="s">
        <v>4</v>
      </c>
      <c r="F2" s="51"/>
      <c r="G2" s="51"/>
      <c r="H2" s="51"/>
      <c r="I2" s="51"/>
      <c r="J2" s="51"/>
      <c r="K2" s="51"/>
      <c r="L2" s="51"/>
      <c r="M2" s="51"/>
      <c r="N2" s="51" t="s">
        <v>5</v>
      </c>
      <c r="O2" s="51"/>
      <c r="P2" s="51"/>
      <c r="Q2" s="51"/>
      <c r="R2" s="51"/>
      <c r="S2" s="51" t="s">
        <v>6</v>
      </c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 t="s">
        <v>7</v>
      </c>
      <c r="AJ2" s="51"/>
      <c r="AK2" s="51"/>
      <c r="AL2" s="51"/>
      <c r="AM2" s="51"/>
      <c r="AN2" s="51"/>
      <c r="AO2" s="51"/>
      <c r="AP2" s="51"/>
      <c r="AQ2" s="51"/>
      <c r="AR2" s="55" t="s">
        <v>8</v>
      </c>
      <c r="AS2" s="55" t="s">
        <v>9</v>
      </c>
      <c r="AT2" s="56" t="s">
        <v>10</v>
      </c>
      <c r="AU2" s="11">
        <f>SUBTOTAL(9,AT:AT)</f>
        <v>5699.4599999999955</v>
      </c>
    </row>
    <row r="3" spans="1:47" s="38" customFormat="1" ht="18.75" customHeight="1">
      <c r="A3" s="52"/>
      <c r="B3" s="52"/>
      <c r="C3" s="53"/>
      <c r="D3" s="54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 t="s">
        <v>11</v>
      </c>
      <c r="T3" s="51"/>
      <c r="U3" s="51"/>
      <c r="V3" s="51"/>
      <c r="W3" s="51" t="s">
        <v>12</v>
      </c>
      <c r="X3" s="51"/>
      <c r="Y3" s="51"/>
      <c r="Z3" s="51"/>
      <c r="AA3" s="51" t="s">
        <v>13</v>
      </c>
      <c r="AB3" s="51"/>
      <c r="AC3" s="51"/>
      <c r="AD3" s="51"/>
      <c r="AE3" s="51" t="s">
        <v>14</v>
      </c>
      <c r="AF3" s="51"/>
      <c r="AG3" s="51"/>
      <c r="AH3" s="51"/>
      <c r="AI3" s="51" t="s">
        <v>11</v>
      </c>
      <c r="AJ3" s="51"/>
      <c r="AK3" s="51"/>
      <c r="AL3" s="51" t="s">
        <v>12</v>
      </c>
      <c r="AM3" s="51"/>
      <c r="AN3" s="51"/>
      <c r="AO3" s="51" t="s">
        <v>14</v>
      </c>
      <c r="AP3" s="51"/>
      <c r="AQ3" s="51"/>
      <c r="AR3" s="55"/>
      <c r="AS3" s="55"/>
      <c r="AT3" s="56"/>
      <c r="AU3" s="11"/>
    </row>
    <row r="4" spans="1:47" ht="88.5" customHeight="1">
      <c r="A4" s="52"/>
      <c r="B4" s="52"/>
      <c r="C4" s="53"/>
      <c r="D4" s="54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37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37" t="s">
        <v>32</v>
      </c>
      <c r="W4" s="1" t="s">
        <v>33</v>
      </c>
      <c r="X4" s="1" t="s">
        <v>34</v>
      </c>
      <c r="Y4" s="4" t="s">
        <v>31</v>
      </c>
      <c r="Z4" s="37" t="s">
        <v>35</v>
      </c>
      <c r="AA4" s="1" t="s">
        <v>33</v>
      </c>
      <c r="AB4" s="1" t="s">
        <v>34</v>
      </c>
      <c r="AC4" s="4" t="s">
        <v>31</v>
      </c>
      <c r="AD4" s="37" t="s">
        <v>35</v>
      </c>
      <c r="AE4" s="1" t="s">
        <v>33</v>
      </c>
      <c r="AF4" s="1" t="s">
        <v>34</v>
      </c>
      <c r="AG4" s="4" t="s">
        <v>31</v>
      </c>
      <c r="AH4" s="37" t="s">
        <v>35</v>
      </c>
      <c r="AI4" s="1" t="s">
        <v>36</v>
      </c>
      <c r="AJ4" s="1" t="s">
        <v>37</v>
      </c>
      <c r="AK4" s="37" t="s">
        <v>32</v>
      </c>
      <c r="AL4" s="1" t="s">
        <v>38</v>
      </c>
      <c r="AM4" s="1" t="s">
        <v>39</v>
      </c>
      <c r="AN4" s="37" t="s">
        <v>40</v>
      </c>
      <c r="AO4" s="1" t="s">
        <v>41</v>
      </c>
      <c r="AP4" s="1" t="s">
        <v>42</v>
      </c>
      <c r="AQ4" s="37" t="s">
        <v>35</v>
      </c>
      <c r="AR4" s="55"/>
      <c r="AS4" s="55"/>
      <c r="AT4" s="56"/>
    </row>
    <row r="5" spans="1:47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>
        <f>VLOOKUP($B5,'[1]TK KHOILUONG'!$B:$AT,4,0)</f>
        <v>0</v>
      </c>
      <c r="F5" s="16">
        <f>VLOOKUP($B5,'[1]TK KHOILUONG'!$B:$AT,5,0)</f>
        <v>0</v>
      </c>
      <c r="G5" s="16">
        <f>VLOOKUP($B5,'[1]TK KHOILUONG'!$B:$AT,6,0)</f>
        <v>0</v>
      </c>
      <c r="H5" s="16">
        <f>VLOOKUP($B5,'[1]TK KHOILUONG'!$B:$AT,7,0)</f>
        <v>0</v>
      </c>
      <c r="I5" s="16">
        <f>VLOOKUP($B5,'[1]TK KHOILUONG'!$B:$AT,8,0)</f>
        <v>0</v>
      </c>
      <c r="J5" s="16">
        <f>VLOOKUP($B5,'[1]TK KHOILUONG'!$B:$AT,9,0)</f>
        <v>0</v>
      </c>
      <c r="K5" s="16">
        <f>VLOOKUP($B5,'[1]TK KHOILUONG'!$B:$AT,10,0)</f>
        <v>0</v>
      </c>
      <c r="L5" s="16">
        <f>VLOOKUP($B5,'[1]TK KHOILUONG'!$B:$AT,11,0)</f>
        <v>0</v>
      </c>
      <c r="M5" s="34">
        <f>VLOOKUP($B5,'[1]TK KHOILUONG'!$B:$AT,12,0)</f>
        <v>0</v>
      </c>
      <c r="N5" s="16">
        <f>VLOOKUP($B5,'[1]TK KHOILUONG'!$B:$AT,13,0)</f>
        <v>0</v>
      </c>
      <c r="O5" s="16">
        <f>VLOOKUP($B5,'[1]TK KHOILUONG'!$B:$AT,14,0)</f>
        <v>0</v>
      </c>
      <c r="P5" s="16">
        <f>VLOOKUP($B5,'[1]TK KHOILUONG'!$B:$AT,15,0)</f>
        <v>0</v>
      </c>
      <c r="Q5" s="16">
        <f>VLOOKUP($B5,'[1]TK KHOILUONG'!$B:$AT,16,0)</f>
        <v>0</v>
      </c>
      <c r="R5" s="34">
        <f>VLOOKUP($B5,'[1]TK KHOILUONG'!$B:$AT,17,0)</f>
        <v>0</v>
      </c>
      <c r="S5" s="16">
        <f>VLOOKUP($B5,'[1]TK KHOILUONG'!$B:$AT,18,0)</f>
        <v>0</v>
      </c>
      <c r="T5" s="16">
        <f>VLOOKUP($B5,'[1]TK KHOILUONG'!$B:$AT,19,0)</f>
        <v>0</v>
      </c>
      <c r="U5" s="16">
        <f>VLOOKUP($B5,'[1]TK KHOILUONG'!$B:$AT,20,0)</f>
        <v>0</v>
      </c>
      <c r="V5" s="34">
        <f>VLOOKUP($B5,'[1]TK KHOILUONG'!$B:$AT,21,0)</f>
        <v>0</v>
      </c>
      <c r="W5" s="16">
        <f>VLOOKUP($B5,'[1]TK KHOILUONG'!$B:$AT,22,0)</f>
        <v>0</v>
      </c>
      <c r="X5" s="16">
        <f>VLOOKUP($B5,'[1]TK KHOILUONG'!$B:$AT,23,0)</f>
        <v>0</v>
      </c>
      <c r="Y5" s="16">
        <f>VLOOKUP($B5,'[1]TK KHOILUONG'!$B:$AT,24,0)</f>
        <v>0</v>
      </c>
      <c r="Z5" s="34">
        <f>VLOOKUP($B5,'[1]TK KHOILUONG'!$B:$AT,25,0)</f>
        <v>0</v>
      </c>
      <c r="AA5" s="16">
        <f>VLOOKUP($B5,'[1]TK KHOILUONG'!$B:$AT,26,0)</f>
        <v>0</v>
      </c>
      <c r="AB5" s="16">
        <f>VLOOKUP($B5,'[1]TK KHOILUONG'!$B:$AT,27,0)</f>
        <v>0</v>
      </c>
      <c r="AC5" s="16">
        <f>VLOOKUP($B5,'[1]TK KHOILUONG'!$B:$AT,28,0)</f>
        <v>0</v>
      </c>
      <c r="AD5" s="34">
        <f>VLOOKUP($B5,'[1]TK KHOILUONG'!$B:$AT,29,0)</f>
        <v>0</v>
      </c>
      <c r="AE5" s="16">
        <f>VLOOKUP($B5,'[1]TK KHOILUONG'!$B:$AT,30,0)</f>
        <v>0</v>
      </c>
      <c r="AF5" s="16">
        <f>VLOOKUP($B5,'[1]TK KHOILUONG'!$B:$AT,31,0)</f>
        <v>0</v>
      </c>
      <c r="AG5" s="16">
        <f>VLOOKUP($B5,'[1]TK KHOILUONG'!$B:$AT,32,0)</f>
        <v>0</v>
      </c>
      <c r="AH5" s="34">
        <f>VLOOKUP($B5,'[1]TK KHOILUONG'!$B:$AT,33,0)</f>
        <v>0</v>
      </c>
      <c r="AI5" s="16">
        <f>VLOOKUP($B5,'[1]TK KHOILUONG'!$B:$AT,34,0)</f>
        <v>0</v>
      </c>
      <c r="AJ5" s="16">
        <f>VLOOKUP($B5,'[1]TK KHOILUONG'!$B:$AT,35,0)</f>
        <v>0</v>
      </c>
      <c r="AK5" s="34">
        <f>VLOOKUP($B5,'[1]TK KHOILUONG'!$B:$AT,36,0)</f>
        <v>0</v>
      </c>
      <c r="AL5" s="16">
        <f>VLOOKUP($B5,'[1]TK KHOILUONG'!$B:$AT,37,0)</f>
        <v>0</v>
      </c>
      <c r="AM5" s="16">
        <f>VLOOKUP($B5,'[1]TK KHOILUONG'!$B:$AT,38,0)</f>
        <v>0</v>
      </c>
      <c r="AN5" s="34">
        <f>VLOOKUP($B5,'[1]TK KHOILUONG'!$B:$AT,39,0)</f>
        <v>0</v>
      </c>
      <c r="AO5" s="16">
        <f>VLOOKUP($B5,'[1]TK KHOILUONG'!$B:$AT,40,0)</f>
        <v>0</v>
      </c>
      <c r="AP5" s="16">
        <f>VLOOKUP($B5,'[1]TK KHOILUONG'!$B:$AT,41,0)</f>
        <v>0</v>
      </c>
      <c r="AQ5" s="34">
        <f>VLOOKUP($B5,'[1]TK KHOILUONG'!$B:$AT,42,0)</f>
        <v>0</v>
      </c>
      <c r="AR5" s="34">
        <f>VLOOKUP($B5,'[1]TK KHOILUONG'!$B:$AT,43,0)</f>
        <v>0</v>
      </c>
      <c r="AS5" s="34">
        <f>VLOOKUP($B5,'[1]TK KHOILUONG'!$B:$AT,44,0)</f>
        <v>0</v>
      </c>
      <c r="AT5" s="44">
        <f>IF(D5="","",ROUND(M5+R5+V5+Z5+AD5+AH5+AK5+AN5+AQ5+SUM(AR5:AS5),2))</f>
        <v>0</v>
      </c>
    </row>
    <row r="6" spans="1:47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>
        <f>VLOOKUP($B6,'[1]TK KHOILUONG'!$B:$AT,4,0)</f>
        <v>2</v>
      </c>
      <c r="F6" s="16">
        <f>VLOOKUP($B6,'[1]TK KHOILUONG'!$B:$AT,5,0)</f>
        <v>0</v>
      </c>
      <c r="G6" s="16">
        <f>VLOOKUP($B6,'[1]TK KHOILUONG'!$B:$AT,6,0)</f>
        <v>0</v>
      </c>
      <c r="H6" s="16">
        <f>VLOOKUP($B6,'[1]TK KHOILUONG'!$B:$AT,7,0)</f>
        <v>0</v>
      </c>
      <c r="I6" s="16">
        <f>VLOOKUP($B6,'[1]TK KHOILUONG'!$B:$AT,8,0)</f>
        <v>0</v>
      </c>
      <c r="J6" s="16">
        <f>VLOOKUP($B6,'[1]TK KHOILUONG'!$B:$AT,9,0)</f>
        <v>0</v>
      </c>
      <c r="K6" s="16">
        <f>VLOOKUP($B6,'[1]TK KHOILUONG'!$B:$AT,10,0)</f>
        <v>0</v>
      </c>
      <c r="L6" s="16">
        <f>VLOOKUP($B6,'[1]TK KHOILUONG'!$B:$AT,11,0)</f>
        <v>0</v>
      </c>
      <c r="M6" s="34">
        <f>VLOOKUP($B6,'[1]TK KHOILUONG'!$B:$AT,12,0)</f>
        <v>2</v>
      </c>
      <c r="N6" s="16">
        <f>VLOOKUP($B6,'[1]TK KHOILUONG'!$B:$AT,13,0)</f>
        <v>0</v>
      </c>
      <c r="O6" s="16">
        <f>VLOOKUP($B6,'[1]TK KHOILUONG'!$B:$AT,14,0)</f>
        <v>0</v>
      </c>
      <c r="P6" s="16">
        <f>VLOOKUP($B6,'[1]TK KHOILUONG'!$B:$AT,15,0)</f>
        <v>0</v>
      </c>
      <c r="Q6" s="16">
        <f>VLOOKUP($B6,'[1]TK KHOILUONG'!$B:$AT,16,0)</f>
        <v>0</v>
      </c>
      <c r="R6" s="34">
        <f>VLOOKUP($B6,'[1]TK KHOILUONG'!$B:$AT,17,0)</f>
        <v>0</v>
      </c>
      <c r="S6" s="16">
        <f>VLOOKUP($B6,'[1]TK KHOILUONG'!$B:$AT,18,0)</f>
        <v>50</v>
      </c>
      <c r="T6" s="16">
        <f>VLOOKUP($B6,'[1]TK KHOILUONG'!$B:$AT,19,0)</f>
        <v>0</v>
      </c>
      <c r="U6" s="16">
        <f>VLOOKUP($B6,'[1]TK KHOILUONG'!$B:$AT,20,0)</f>
        <v>149</v>
      </c>
      <c r="V6" s="34">
        <f>VLOOKUP($B6,'[1]TK KHOILUONG'!$B:$AT,21,0)</f>
        <v>-9.9</v>
      </c>
      <c r="W6" s="16">
        <f>VLOOKUP($B6,'[1]TK KHOILUONG'!$B:$AT,22,0)</f>
        <v>0</v>
      </c>
      <c r="X6" s="16">
        <f>VLOOKUP($B6,'[1]TK KHOILUONG'!$B:$AT,23,0)</f>
        <v>0</v>
      </c>
      <c r="Y6" s="16">
        <f>VLOOKUP($B6,'[1]TK KHOILUONG'!$B:$AT,24,0)</f>
        <v>0</v>
      </c>
      <c r="Z6" s="34">
        <f>VLOOKUP($B6,'[1]TK KHOILUONG'!$B:$AT,25,0)</f>
        <v>0</v>
      </c>
      <c r="AA6" s="16">
        <f>VLOOKUP($B6,'[1]TK KHOILUONG'!$B:$AT,26,0)</f>
        <v>0</v>
      </c>
      <c r="AB6" s="16">
        <f>VLOOKUP($B6,'[1]TK KHOILUONG'!$B:$AT,27,0)</f>
        <v>0</v>
      </c>
      <c r="AC6" s="16">
        <f>VLOOKUP($B6,'[1]TK KHOILUONG'!$B:$AT,28,0)</f>
        <v>0</v>
      </c>
      <c r="AD6" s="34">
        <f>VLOOKUP($B6,'[1]TK KHOILUONG'!$B:$AT,29,0)</f>
        <v>0</v>
      </c>
      <c r="AE6" s="16">
        <f>VLOOKUP($B6,'[1]TK KHOILUONG'!$B:$AT,30,0)</f>
        <v>0</v>
      </c>
      <c r="AF6" s="16">
        <f>VLOOKUP($B6,'[1]TK KHOILUONG'!$B:$AT,31,0)</f>
        <v>0</v>
      </c>
      <c r="AG6" s="16">
        <f>VLOOKUP($B6,'[1]TK KHOILUONG'!$B:$AT,32,0)</f>
        <v>0</v>
      </c>
      <c r="AH6" s="34">
        <f>VLOOKUP($B6,'[1]TK KHOILUONG'!$B:$AT,33,0)</f>
        <v>0</v>
      </c>
      <c r="AI6" s="16">
        <f>VLOOKUP($B6,'[1]TK KHOILUONG'!$B:$AT,34,0)</f>
        <v>0</v>
      </c>
      <c r="AJ6" s="16">
        <f>VLOOKUP($B6,'[1]TK KHOILUONG'!$B:$AT,35,0)</f>
        <v>0</v>
      </c>
      <c r="AK6" s="34">
        <f>VLOOKUP($B6,'[1]TK KHOILUONG'!$B:$AT,36,0)</f>
        <v>0</v>
      </c>
      <c r="AL6" s="16">
        <f>VLOOKUP($B6,'[1]TK KHOILUONG'!$B:$AT,37,0)</f>
        <v>0</v>
      </c>
      <c r="AM6" s="16">
        <f>VLOOKUP($B6,'[1]TK KHOILUONG'!$B:$AT,38,0)</f>
        <v>0</v>
      </c>
      <c r="AN6" s="34">
        <f>VLOOKUP($B6,'[1]TK KHOILUONG'!$B:$AT,39,0)</f>
        <v>0</v>
      </c>
      <c r="AO6" s="16">
        <f>VLOOKUP($B6,'[1]TK KHOILUONG'!$B:$AT,40,0)</f>
        <v>0</v>
      </c>
      <c r="AP6" s="16">
        <f>VLOOKUP($B6,'[1]TK KHOILUONG'!$B:$AT,41,0)</f>
        <v>0</v>
      </c>
      <c r="AQ6" s="34">
        <f>VLOOKUP($B6,'[1]TK KHOILUONG'!$B:$AT,42,0)</f>
        <v>0</v>
      </c>
      <c r="AR6" s="34">
        <f>VLOOKUP($B6,'[1]TK KHOILUONG'!$B:$AT,43,0)</f>
        <v>0</v>
      </c>
      <c r="AS6" s="34">
        <f>VLOOKUP($B6,'[1]TK KHOILUONG'!$B:$AT,44,0)</f>
        <v>0</v>
      </c>
      <c r="AT6" s="44">
        <f t="shared" ref="AT6:AT69" si="1">IF(D6="","",ROUND(M6+R6+V6+Z6+AD6+AH6+AK6+AN6+AQ6+SUM(AR6:AS6),2))</f>
        <v>-7.9</v>
      </c>
    </row>
    <row r="7" spans="1:47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>
        <f>VLOOKUP($B7,'[1]TK KHOILUONG'!$B:$AT,4,0)</f>
        <v>0</v>
      </c>
      <c r="F7" s="16">
        <f>VLOOKUP($B7,'[1]TK KHOILUONG'!$B:$AT,5,0)</f>
        <v>0</v>
      </c>
      <c r="G7" s="16">
        <f>VLOOKUP($B7,'[1]TK KHOILUONG'!$B:$AT,6,0)</f>
        <v>0</v>
      </c>
      <c r="H7" s="16">
        <f>VLOOKUP($B7,'[1]TK KHOILUONG'!$B:$AT,7,0)</f>
        <v>0</v>
      </c>
      <c r="I7" s="16">
        <f>VLOOKUP($B7,'[1]TK KHOILUONG'!$B:$AT,8,0)</f>
        <v>0</v>
      </c>
      <c r="J7" s="16">
        <f>VLOOKUP($B7,'[1]TK KHOILUONG'!$B:$AT,9,0)</f>
        <v>0</v>
      </c>
      <c r="K7" s="16">
        <f>VLOOKUP($B7,'[1]TK KHOILUONG'!$B:$AT,10,0)</f>
        <v>0</v>
      </c>
      <c r="L7" s="16">
        <f>VLOOKUP($B7,'[1]TK KHOILUONG'!$B:$AT,11,0)</f>
        <v>0</v>
      </c>
      <c r="M7" s="34">
        <f>VLOOKUP($B7,'[1]TK KHOILUONG'!$B:$AT,12,0)</f>
        <v>0</v>
      </c>
      <c r="N7" s="16">
        <f>VLOOKUP($B7,'[1]TK KHOILUONG'!$B:$AT,13,0)</f>
        <v>0</v>
      </c>
      <c r="O7" s="16">
        <f>VLOOKUP($B7,'[1]TK KHOILUONG'!$B:$AT,14,0)</f>
        <v>0</v>
      </c>
      <c r="P7" s="16">
        <f>VLOOKUP($B7,'[1]TK KHOILUONG'!$B:$AT,15,0)</f>
        <v>0</v>
      </c>
      <c r="Q7" s="16">
        <f>VLOOKUP($B7,'[1]TK KHOILUONG'!$B:$AT,16,0)</f>
        <v>0</v>
      </c>
      <c r="R7" s="34">
        <f>VLOOKUP($B7,'[1]TK KHOILUONG'!$B:$AT,17,0)</f>
        <v>0</v>
      </c>
      <c r="S7" s="16">
        <f>VLOOKUP($B7,'[1]TK KHOILUONG'!$B:$AT,18,0)</f>
        <v>0</v>
      </c>
      <c r="T7" s="16">
        <f>VLOOKUP($B7,'[1]TK KHOILUONG'!$B:$AT,19,0)</f>
        <v>0</v>
      </c>
      <c r="U7" s="16">
        <f>VLOOKUP($B7,'[1]TK KHOILUONG'!$B:$AT,20,0)</f>
        <v>0</v>
      </c>
      <c r="V7" s="34">
        <f>VLOOKUP($B7,'[1]TK KHOILUONG'!$B:$AT,21,0)</f>
        <v>0</v>
      </c>
      <c r="W7" s="16">
        <f>VLOOKUP($B7,'[1]TK KHOILUONG'!$B:$AT,22,0)</f>
        <v>0</v>
      </c>
      <c r="X7" s="16">
        <f>VLOOKUP($B7,'[1]TK KHOILUONG'!$B:$AT,23,0)</f>
        <v>0</v>
      </c>
      <c r="Y7" s="16">
        <f>VLOOKUP($B7,'[1]TK KHOILUONG'!$B:$AT,24,0)</f>
        <v>0</v>
      </c>
      <c r="Z7" s="34">
        <f>VLOOKUP($B7,'[1]TK KHOILUONG'!$B:$AT,25,0)</f>
        <v>0</v>
      </c>
      <c r="AA7" s="16">
        <f>VLOOKUP($B7,'[1]TK KHOILUONG'!$B:$AT,26,0)</f>
        <v>0</v>
      </c>
      <c r="AB7" s="16">
        <f>VLOOKUP($B7,'[1]TK KHOILUONG'!$B:$AT,27,0)</f>
        <v>0</v>
      </c>
      <c r="AC7" s="16">
        <f>VLOOKUP($B7,'[1]TK KHOILUONG'!$B:$AT,28,0)</f>
        <v>0</v>
      </c>
      <c r="AD7" s="34">
        <f>VLOOKUP($B7,'[1]TK KHOILUONG'!$B:$AT,29,0)</f>
        <v>0</v>
      </c>
      <c r="AE7" s="16">
        <f>VLOOKUP($B7,'[1]TK KHOILUONG'!$B:$AT,30,0)</f>
        <v>0</v>
      </c>
      <c r="AF7" s="16">
        <f>VLOOKUP($B7,'[1]TK KHOILUONG'!$B:$AT,31,0)</f>
        <v>0</v>
      </c>
      <c r="AG7" s="16">
        <f>VLOOKUP($B7,'[1]TK KHOILUONG'!$B:$AT,32,0)</f>
        <v>0</v>
      </c>
      <c r="AH7" s="34">
        <f>VLOOKUP($B7,'[1]TK KHOILUONG'!$B:$AT,33,0)</f>
        <v>0</v>
      </c>
      <c r="AI7" s="16">
        <f>VLOOKUP($B7,'[1]TK KHOILUONG'!$B:$AT,34,0)</f>
        <v>0</v>
      </c>
      <c r="AJ7" s="16">
        <f>VLOOKUP($B7,'[1]TK KHOILUONG'!$B:$AT,35,0)</f>
        <v>0</v>
      </c>
      <c r="AK7" s="34">
        <f>VLOOKUP($B7,'[1]TK KHOILUONG'!$B:$AT,36,0)</f>
        <v>0</v>
      </c>
      <c r="AL7" s="16">
        <f>VLOOKUP($B7,'[1]TK KHOILUONG'!$B:$AT,37,0)</f>
        <v>0</v>
      </c>
      <c r="AM7" s="16">
        <f>VLOOKUP($B7,'[1]TK KHOILUONG'!$B:$AT,38,0)</f>
        <v>0</v>
      </c>
      <c r="AN7" s="34">
        <f>VLOOKUP($B7,'[1]TK KHOILUONG'!$B:$AT,39,0)</f>
        <v>0</v>
      </c>
      <c r="AO7" s="16">
        <f>VLOOKUP($B7,'[1]TK KHOILUONG'!$B:$AT,40,0)</f>
        <v>0</v>
      </c>
      <c r="AP7" s="16">
        <f>VLOOKUP($B7,'[1]TK KHOILUONG'!$B:$AT,41,0)</f>
        <v>0</v>
      </c>
      <c r="AQ7" s="34">
        <f>VLOOKUP($B7,'[1]TK KHOILUONG'!$B:$AT,42,0)</f>
        <v>0</v>
      </c>
      <c r="AR7" s="34">
        <f>VLOOKUP($B7,'[1]TK KHOILUONG'!$B:$AT,43,0)</f>
        <v>0</v>
      </c>
      <c r="AS7" s="34">
        <f>VLOOKUP($B7,'[1]TK KHOILUONG'!$B:$AT,44,0)</f>
        <v>0</v>
      </c>
      <c r="AT7" s="44">
        <f t="shared" si="1"/>
        <v>0</v>
      </c>
    </row>
    <row r="8" spans="1:47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>
        <f>VLOOKUP($B8,'[1]TK KHOILUONG'!$B:$AT,4,0)</f>
        <v>0</v>
      </c>
      <c r="F8" s="16">
        <f>VLOOKUP($B8,'[1]TK KHOILUONG'!$B:$AT,5,0)</f>
        <v>0</v>
      </c>
      <c r="G8" s="16">
        <f>VLOOKUP($B8,'[1]TK KHOILUONG'!$B:$AT,6,0)</f>
        <v>0</v>
      </c>
      <c r="H8" s="16">
        <f>VLOOKUP($B8,'[1]TK KHOILUONG'!$B:$AT,7,0)</f>
        <v>0</v>
      </c>
      <c r="I8" s="16">
        <f>VLOOKUP($B8,'[1]TK KHOILUONG'!$B:$AT,8,0)</f>
        <v>0</v>
      </c>
      <c r="J8" s="16">
        <f>VLOOKUP($B8,'[1]TK KHOILUONG'!$B:$AT,9,0)</f>
        <v>0</v>
      </c>
      <c r="K8" s="16">
        <f>VLOOKUP($B8,'[1]TK KHOILUONG'!$B:$AT,10,0)</f>
        <v>0</v>
      </c>
      <c r="L8" s="16">
        <f>VLOOKUP($B8,'[1]TK KHOILUONG'!$B:$AT,11,0)</f>
        <v>0</v>
      </c>
      <c r="M8" s="34">
        <f>VLOOKUP($B8,'[1]TK KHOILUONG'!$B:$AT,12,0)</f>
        <v>0</v>
      </c>
      <c r="N8" s="16">
        <f>VLOOKUP($B8,'[1]TK KHOILUONG'!$B:$AT,13,0)</f>
        <v>0</v>
      </c>
      <c r="O8" s="16">
        <f>VLOOKUP($B8,'[1]TK KHOILUONG'!$B:$AT,14,0)</f>
        <v>0</v>
      </c>
      <c r="P8" s="16">
        <f>VLOOKUP($B8,'[1]TK KHOILUONG'!$B:$AT,15,0)</f>
        <v>0</v>
      </c>
      <c r="Q8" s="16">
        <f>VLOOKUP($B8,'[1]TK KHOILUONG'!$B:$AT,16,0)</f>
        <v>0</v>
      </c>
      <c r="R8" s="34">
        <f>VLOOKUP($B8,'[1]TK KHOILUONG'!$B:$AT,17,0)</f>
        <v>0</v>
      </c>
      <c r="S8" s="16">
        <f>VLOOKUP($B8,'[1]TK KHOILUONG'!$B:$AT,18,0)</f>
        <v>0</v>
      </c>
      <c r="T8" s="16">
        <f>VLOOKUP($B8,'[1]TK KHOILUONG'!$B:$AT,19,0)</f>
        <v>0</v>
      </c>
      <c r="U8" s="16">
        <f>VLOOKUP($B8,'[1]TK KHOILUONG'!$B:$AT,20,0)</f>
        <v>0</v>
      </c>
      <c r="V8" s="34">
        <f>VLOOKUP($B8,'[1]TK KHOILUONG'!$B:$AT,21,0)</f>
        <v>0</v>
      </c>
      <c r="W8" s="16">
        <f>VLOOKUP($B8,'[1]TK KHOILUONG'!$B:$AT,22,0)</f>
        <v>0</v>
      </c>
      <c r="X8" s="16">
        <f>VLOOKUP($B8,'[1]TK KHOILUONG'!$B:$AT,23,0)</f>
        <v>0</v>
      </c>
      <c r="Y8" s="16">
        <f>VLOOKUP($B8,'[1]TK KHOILUONG'!$B:$AT,24,0)</f>
        <v>0</v>
      </c>
      <c r="Z8" s="34">
        <f>VLOOKUP($B8,'[1]TK KHOILUONG'!$B:$AT,25,0)</f>
        <v>0</v>
      </c>
      <c r="AA8" s="16">
        <f>VLOOKUP($B8,'[1]TK KHOILUONG'!$B:$AT,26,0)</f>
        <v>0</v>
      </c>
      <c r="AB8" s="16">
        <f>VLOOKUP($B8,'[1]TK KHOILUONG'!$B:$AT,27,0)</f>
        <v>0</v>
      </c>
      <c r="AC8" s="16">
        <f>VLOOKUP($B8,'[1]TK KHOILUONG'!$B:$AT,28,0)</f>
        <v>0</v>
      </c>
      <c r="AD8" s="34">
        <f>VLOOKUP($B8,'[1]TK KHOILUONG'!$B:$AT,29,0)</f>
        <v>0</v>
      </c>
      <c r="AE8" s="16">
        <f>VLOOKUP($B8,'[1]TK KHOILUONG'!$B:$AT,30,0)</f>
        <v>0</v>
      </c>
      <c r="AF8" s="16">
        <f>VLOOKUP($B8,'[1]TK KHOILUONG'!$B:$AT,31,0)</f>
        <v>0</v>
      </c>
      <c r="AG8" s="16">
        <f>VLOOKUP($B8,'[1]TK KHOILUONG'!$B:$AT,32,0)</f>
        <v>0</v>
      </c>
      <c r="AH8" s="34">
        <f>VLOOKUP($B8,'[1]TK KHOILUONG'!$B:$AT,33,0)</f>
        <v>0</v>
      </c>
      <c r="AI8" s="16">
        <f>VLOOKUP($B8,'[1]TK KHOILUONG'!$B:$AT,34,0)</f>
        <v>0</v>
      </c>
      <c r="AJ8" s="16">
        <f>VLOOKUP($B8,'[1]TK KHOILUONG'!$B:$AT,35,0)</f>
        <v>0</v>
      </c>
      <c r="AK8" s="34">
        <f>VLOOKUP($B8,'[1]TK KHOILUONG'!$B:$AT,36,0)</f>
        <v>0</v>
      </c>
      <c r="AL8" s="16">
        <f>VLOOKUP($B8,'[1]TK KHOILUONG'!$B:$AT,37,0)</f>
        <v>0</v>
      </c>
      <c r="AM8" s="16">
        <f>VLOOKUP($B8,'[1]TK KHOILUONG'!$B:$AT,38,0)</f>
        <v>0</v>
      </c>
      <c r="AN8" s="34">
        <f>VLOOKUP($B8,'[1]TK KHOILUONG'!$B:$AT,39,0)</f>
        <v>0</v>
      </c>
      <c r="AO8" s="16">
        <f>VLOOKUP($B8,'[1]TK KHOILUONG'!$B:$AT,40,0)</f>
        <v>0</v>
      </c>
      <c r="AP8" s="16">
        <f>VLOOKUP($B8,'[1]TK KHOILUONG'!$B:$AT,41,0)</f>
        <v>0</v>
      </c>
      <c r="AQ8" s="34">
        <f>VLOOKUP($B8,'[1]TK KHOILUONG'!$B:$AT,42,0)</f>
        <v>0</v>
      </c>
      <c r="AR8" s="34">
        <f>VLOOKUP($B8,'[1]TK KHOILUONG'!$B:$AT,43,0)</f>
        <v>0</v>
      </c>
      <c r="AS8" s="34">
        <f>VLOOKUP($B8,'[1]TK KHOILUONG'!$B:$AT,44,0)</f>
        <v>0</v>
      </c>
      <c r="AT8" s="44">
        <f t="shared" si="1"/>
        <v>0</v>
      </c>
    </row>
    <row r="9" spans="1:47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VLOOKUP($B9,'[1]TK KHOILUONG'!$B:$AT,4,0)</f>
        <v>4</v>
      </c>
      <c r="F9" s="16">
        <f>VLOOKUP($B9,'[1]TK KHOILUONG'!$B:$AT,5,0)</f>
        <v>0</v>
      </c>
      <c r="G9" s="16">
        <f>VLOOKUP($B9,'[1]TK KHOILUONG'!$B:$AT,6,0)</f>
        <v>0</v>
      </c>
      <c r="H9" s="16">
        <f>VLOOKUP($B9,'[1]TK KHOILUONG'!$B:$AT,7,0)</f>
        <v>0</v>
      </c>
      <c r="I9" s="16">
        <f>VLOOKUP($B9,'[1]TK KHOILUONG'!$B:$AT,8,0)</f>
        <v>0</v>
      </c>
      <c r="J9" s="16">
        <f>VLOOKUP($B9,'[1]TK KHOILUONG'!$B:$AT,9,0)</f>
        <v>0</v>
      </c>
      <c r="K9" s="16">
        <f>VLOOKUP($B9,'[1]TK KHOILUONG'!$B:$AT,10,0)</f>
        <v>0</v>
      </c>
      <c r="L9" s="16">
        <f>VLOOKUP($B9,'[1]TK KHOILUONG'!$B:$AT,11,0)</f>
        <v>0</v>
      </c>
      <c r="M9" s="34">
        <f>VLOOKUP($B9,'[1]TK KHOILUONG'!$B:$AT,12,0)</f>
        <v>4</v>
      </c>
      <c r="N9" s="16">
        <f>VLOOKUP($B9,'[1]TK KHOILUONG'!$B:$AT,13,0)</f>
        <v>0.6</v>
      </c>
      <c r="O9" s="16">
        <f>VLOOKUP($B9,'[1]TK KHOILUONG'!$B:$AT,14,0)</f>
        <v>1.9500000000000002</v>
      </c>
      <c r="P9" s="16">
        <f>VLOOKUP($B9,'[1]TK KHOILUONG'!$B:$AT,15,0)</f>
        <v>0</v>
      </c>
      <c r="Q9" s="16">
        <f>VLOOKUP($B9,'[1]TK KHOILUONG'!$B:$AT,16,0)</f>
        <v>0</v>
      </c>
      <c r="R9" s="34">
        <f>VLOOKUP($B9,'[1]TK KHOILUONG'!$B:$AT,17,0)</f>
        <v>2.5500000000000003</v>
      </c>
      <c r="S9" s="16">
        <f>VLOOKUP($B9,'[1]TK KHOILUONG'!$B:$AT,18,0)</f>
        <v>0</v>
      </c>
      <c r="T9" s="16">
        <f>VLOOKUP($B9,'[1]TK KHOILUONG'!$B:$AT,19,0)</f>
        <v>0</v>
      </c>
      <c r="U9" s="16">
        <f>VLOOKUP($B9,'[1]TK KHOILUONG'!$B:$AT,20,0)</f>
        <v>82</v>
      </c>
      <c r="V9" s="34">
        <f>VLOOKUP($B9,'[1]TK KHOILUONG'!$B:$AT,21,0)</f>
        <v>-8.2000000000000011</v>
      </c>
      <c r="W9" s="16">
        <f>VLOOKUP($B9,'[1]TK KHOILUONG'!$B:$AT,22,0)</f>
        <v>0</v>
      </c>
      <c r="X9" s="16">
        <f>VLOOKUP($B9,'[1]TK KHOILUONG'!$B:$AT,23,0)</f>
        <v>0</v>
      </c>
      <c r="Y9" s="16">
        <f>VLOOKUP($B9,'[1]TK KHOILUONG'!$B:$AT,24,0)</f>
        <v>0</v>
      </c>
      <c r="Z9" s="34">
        <f>VLOOKUP($B9,'[1]TK KHOILUONG'!$B:$AT,25,0)</f>
        <v>0</v>
      </c>
      <c r="AA9" s="16">
        <f>VLOOKUP($B9,'[1]TK KHOILUONG'!$B:$AT,26,0)</f>
        <v>0</v>
      </c>
      <c r="AB9" s="16">
        <f>VLOOKUP($B9,'[1]TK KHOILUONG'!$B:$AT,27,0)</f>
        <v>0</v>
      </c>
      <c r="AC9" s="16">
        <f>VLOOKUP($B9,'[1]TK KHOILUONG'!$B:$AT,28,0)</f>
        <v>0</v>
      </c>
      <c r="AD9" s="34">
        <f>VLOOKUP($B9,'[1]TK KHOILUONG'!$B:$AT,29,0)</f>
        <v>0</v>
      </c>
      <c r="AE9" s="16">
        <f>VLOOKUP($B9,'[1]TK KHOILUONG'!$B:$AT,30,0)</f>
        <v>0</v>
      </c>
      <c r="AF9" s="16">
        <f>VLOOKUP($B9,'[1]TK KHOILUONG'!$B:$AT,31,0)</f>
        <v>0</v>
      </c>
      <c r="AG9" s="16">
        <f>VLOOKUP($B9,'[1]TK KHOILUONG'!$B:$AT,32,0)</f>
        <v>0</v>
      </c>
      <c r="AH9" s="34">
        <f>VLOOKUP($B9,'[1]TK KHOILUONG'!$B:$AT,33,0)</f>
        <v>0</v>
      </c>
      <c r="AI9" s="16">
        <f>VLOOKUP($B9,'[1]TK KHOILUONG'!$B:$AT,34,0)</f>
        <v>0</v>
      </c>
      <c r="AJ9" s="16">
        <f>VLOOKUP($B9,'[1]TK KHOILUONG'!$B:$AT,35,0)</f>
        <v>0</v>
      </c>
      <c r="AK9" s="34">
        <f>VLOOKUP($B9,'[1]TK KHOILUONG'!$B:$AT,36,0)</f>
        <v>0</v>
      </c>
      <c r="AL9" s="16">
        <f>VLOOKUP($B9,'[1]TK KHOILUONG'!$B:$AT,37,0)</f>
        <v>0</v>
      </c>
      <c r="AM9" s="16">
        <f>VLOOKUP($B9,'[1]TK KHOILUONG'!$B:$AT,38,0)</f>
        <v>0</v>
      </c>
      <c r="AN9" s="34">
        <f>VLOOKUP($B9,'[1]TK KHOILUONG'!$B:$AT,39,0)</f>
        <v>0</v>
      </c>
      <c r="AO9" s="16">
        <f>VLOOKUP($B9,'[1]TK KHOILUONG'!$B:$AT,40,0)</f>
        <v>0</v>
      </c>
      <c r="AP9" s="16">
        <f>VLOOKUP($B9,'[1]TK KHOILUONG'!$B:$AT,41,0)</f>
        <v>0</v>
      </c>
      <c r="AQ9" s="34">
        <f>VLOOKUP($B9,'[1]TK KHOILUONG'!$B:$AT,42,0)</f>
        <v>0</v>
      </c>
      <c r="AR9" s="34">
        <f>VLOOKUP($B9,'[1]TK KHOILUONG'!$B:$AT,43,0)</f>
        <v>0</v>
      </c>
      <c r="AS9" s="34">
        <f>VLOOKUP($B9,'[1]TK KHOILUONG'!$B:$AT,44,0)</f>
        <v>0</v>
      </c>
      <c r="AT9" s="44">
        <f t="shared" si="1"/>
        <v>-1.65</v>
      </c>
    </row>
    <row r="10" spans="1:47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VLOOKUP($B10,'[1]TK KHOILUONG'!$B:$AT,4,0)</f>
        <v>0</v>
      </c>
      <c r="F10" s="16">
        <f>VLOOKUP($B10,'[1]TK KHOILUONG'!$B:$AT,5,0)</f>
        <v>0</v>
      </c>
      <c r="G10" s="16">
        <f>VLOOKUP($B10,'[1]TK KHOILUONG'!$B:$AT,6,0)</f>
        <v>0</v>
      </c>
      <c r="H10" s="16">
        <f>VLOOKUP($B10,'[1]TK KHOILUONG'!$B:$AT,7,0)</f>
        <v>0</v>
      </c>
      <c r="I10" s="16">
        <f>VLOOKUP($B10,'[1]TK KHOILUONG'!$B:$AT,8,0)</f>
        <v>0</v>
      </c>
      <c r="J10" s="16">
        <f>VLOOKUP($B10,'[1]TK KHOILUONG'!$B:$AT,9,0)</f>
        <v>0</v>
      </c>
      <c r="K10" s="16">
        <f>VLOOKUP($B10,'[1]TK KHOILUONG'!$B:$AT,10,0)</f>
        <v>0</v>
      </c>
      <c r="L10" s="16">
        <f>VLOOKUP($B10,'[1]TK KHOILUONG'!$B:$AT,11,0)</f>
        <v>0</v>
      </c>
      <c r="M10" s="34">
        <f>VLOOKUP($B10,'[1]TK KHOILUONG'!$B:$AT,12,0)</f>
        <v>0</v>
      </c>
      <c r="N10" s="16">
        <f>VLOOKUP($B10,'[1]TK KHOILUONG'!$B:$AT,13,0)</f>
        <v>0</v>
      </c>
      <c r="O10" s="16">
        <f>VLOOKUP($B10,'[1]TK KHOILUONG'!$B:$AT,14,0)</f>
        <v>2.1</v>
      </c>
      <c r="P10" s="16">
        <f>VLOOKUP($B10,'[1]TK KHOILUONG'!$B:$AT,15,0)</f>
        <v>0</v>
      </c>
      <c r="Q10" s="16">
        <f>VLOOKUP($B10,'[1]TK KHOILUONG'!$B:$AT,16,0)</f>
        <v>0</v>
      </c>
      <c r="R10" s="34">
        <f>VLOOKUP($B10,'[1]TK KHOILUONG'!$B:$AT,17,0)</f>
        <v>2.1</v>
      </c>
      <c r="S10" s="16">
        <f>VLOOKUP($B10,'[1]TK KHOILUONG'!$B:$AT,18,0)</f>
        <v>95</v>
      </c>
      <c r="T10" s="16">
        <f>VLOOKUP($B10,'[1]TK KHOILUONG'!$B:$AT,19,0)</f>
        <v>260</v>
      </c>
      <c r="U10" s="16">
        <f>VLOOKUP($B10,'[1]TK KHOILUONG'!$B:$AT,20,0)</f>
        <v>199</v>
      </c>
      <c r="V10" s="34">
        <f>VLOOKUP($B10,'[1]TK KHOILUONG'!$B:$AT,21,0)</f>
        <v>15.600000000000001</v>
      </c>
      <c r="W10" s="16">
        <f>VLOOKUP($B10,'[1]TK KHOILUONG'!$B:$AT,22,0)</f>
        <v>0</v>
      </c>
      <c r="X10" s="16">
        <f>VLOOKUP($B10,'[1]TK KHOILUONG'!$B:$AT,23,0)</f>
        <v>0</v>
      </c>
      <c r="Y10" s="16">
        <f>VLOOKUP($B10,'[1]TK KHOILUONG'!$B:$AT,24,0)</f>
        <v>0</v>
      </c>
      <c r="Z10" s="34">
        <f>VLOOKUP($B10,'[1]TK KHOILUONG'!$B:$AT,25,0)</f>
        <v>0</v>
      </c>
      <c r="AA10" s="16">
        <f>VLOOKUP($B10,'[1]TK KHOILUONG'!$B:$AT,26,0)</f>
        <v>0</v>
      </c>
      <c r="AB10" s="16">
        <f>VLOOKUP($B10,'[1]TK KHOILUONG'!$B:$AT,27,0)</f>
        <v>0</v>
      </c>
      <c r="AC10" s="16">
        <f>VLOOKUP($B10,'[1]TK KHOILUONG'!$B:$AT,28,0)</f>
        <v>0</v>
      </c>
      <c r="AD10" s="34">
        <f>VLOOKUP($B10,'[1]TK KHOILUONG'!$B:$AT,29,0)</f>
        <v>0</v>
      </c>
      <c r="AE10" s="16">
        <f>VLOOKUP($B10,'[1]TK KHOILUONG'!$B:$AT,30,0)</f>
        <v>0</v>
      </c>
      <c r="AF10" s="16">
        <f>VLOOKUP($B10,'[1]TK KHOILUONG'!$B:$AT,31,0)</f>
        <v>0</v>
      </c>
      <c r="AG10" s="16">
        <f>VLOOKUP($B10,'[1]TK KHOILUONG'!$B:$AT,32,0)</f>
        <v>0</v>
      </c>
      <c r="AH10" s="34">
        <f>VLOOKUP($B10,'[1]TK KHOILUONG'!$B:$AT,33,0)</f>
        <v>0</v>
      </c>
      <c r="AI10" s="16">
        <f>VLOOKUP($B10,'[1]TK KHOILUONG'!$B:$AT,34,0)</f>
        <v>0</v>
      </c>
      <c r="AJ10" s="16">
        <f>VLOOKUP($B10,'[1]TK KHOILUONG'!$B:$AT,35,0)</f>
        <v>0</v>
      </c>
      <c r="AK10" s="34">
        <f>VLOOKUP($B10,'[1]TK KHOILUONG'!$B:$AT,36,0)</f>
        <v>0</v>
      </c>
      <c r="AL10" s="16">
        <f>VLOOKUP($B10,'[1]TK KHOILUONG'!$B:$AT,37,0)</f>
        <v>0</v>
      </c>
      <c r="AM10" s="16">
        <f>VLOOKUP($B10,'[1]TK KHOILUONG'!$B:$AT,38,0)</f>
        <v>0</v>
      </c>
      <c r="AN10" s="34">
        <f>VLOOKUP($B10,'[1]TK KHOILUONG'!$B:$AT,39,0)</f>
        <v>0</v>
      </c>
      <c r="AO10" s="16">
        <f>VLOOKUP($B10,'[1]TK KHOILUONG'!$B:$AT,40,0)</f>
        <v>0</v>
      </c>
      <c r="AP10" s="16">
        <f>VLOOKUP($B10,'[1]TK KHOILUONG'!$B:$AT,41,0)</f>
        <v>0</v>
      </c>
      <c r="AQ10" s="34">
        <f>VLOOKUP($B10,'[1]TK KHOILUONG'!$B:$AT,42,0)</f>
        <v>0</v>
      </c>
      <c r="AR10" s="34">
        <f>VLOOKUP($B10,'[1]TK KHOILUONG'!$B:$AT,43,0)</f>
        <v>0</v>
      </c>
      <c r="AS10" s="34">
        <f>VLOOKUP($B10,'[1]TK KHOILUONG'!$B:$AT,44,0)</f>
        <v>0.6</v>
      </c>
      <c r="AT10" s="44">
        <f t="shared" si="1"/>
        <v>18.3</v>
      </c>
    </row>
    <row r="11" spans="1:47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VLOOKUP($B11,'[1]TK KHOILUONG'!$B:$AT,4,0)</f>
        <v>0</v>
      </c>
      <c r="F11" s="16">
        <f>VLOOKUP($B11,'[1]TK KHOILUONG'!$B:$AT,5,0)</f>
        <v>10</v>
      </c>
      <c r="G11" s="16">
        <f>VLOOKUP($B11,'[1]TK KHOILUONG'!$B:$AT,6,0)</f>
        <v>0</v>
      </c>
      <c r="H11" s="16">
        <f>VLOOKUP($B11,'[1]TK KHOILUONG'!$B:$AT,7,0)</f>
        <v>0</v>
      </c>
      <c r="I11" s="16">
        <f>VLOOKUP($B11,'[1]TK KHOILUONG'!$B:$AT,8,0)</f>
        <v>0</v>
      </c>
      <c r="J11" s="16">
        <f>VLOOKUP($B11,'[1]TK KHOILUONG'!$B:$AT,9,0)</f>
        <v>0</v>
      </c>
      <c r="K11" s="16">
        <f>VLOOKUP($B11,'[1]TK KHOILUONG'!$B:$AT,10,0)</f>
        <v>0</v>
      </c>
      <c r="L11" s="16">
        <f>VLOOKUP($B11,'[1]TK KHOILUONG'!$B:$AT,11,0)</f>
        <v>0</v>
      </c>
      <c r="M11" s="34">
        <f>VLOOKUP($B11,'[1]TK KHOILUONG'!$B:$AT,12,0)</f>
        <v>15</v>
      </c>
      <c r="N11" s="16">
        <f>VLOOKUP($B11,'[1]TK KHOILUONG'!$B:$AT,13,0)</f>
        <v>0.6</v>
      </c>
      <c r="O11" s="16">
        <f>VLOOKUP($B11,'[1]TK KHOILUONG'!$B:$AT,14,0)</f>
        <v>1.65</v>
      </c>
      <c r="P11" s="16">
        <f>VLOOKUP($B11,'[1]TK KHOILUONG'!$B:$AT,15,0)</f>
        <v>0</v>
      </c>
      <c r="Q11" s="16">
        <f>VLOOKUP($B11,'[1]TK KHOILUONG'!$B:$AT,16,0)</f>
        <v>0</v>
      </c>
      <c r="R11" s="34">
        <f>VLOOKUP($B11,'[1]TK KHOILUONG'!$B:$AT,17,0)</f>
        <v>2.25</v>
      </c>
      <c r="S11" s="16">
        <f>VLOOKUP($B11,'[1]TK KHOILUONG'!$B:$AT,18,0)</f>
        <v>0</v>
      </c>
      <c r="T11" s="16">
        <f>VLOOKUP($B11,'[1]TK KHOILUONG'!$B:$AT,19,0)</f>
        <v>62</v>
      </c>
      <c r="U11" s="16">
        <f>VLOOKUP($B11,'[1]TK KHOILUONG'!$B:$AT,20,0)</f>
        <v>0</v>
      </c>
      <c r="V11" s="34">
        <f>VLOOKUP($B11,'[1]TK KHOILUONG'!$B:$AT,21,0)</f>
        <v>6.2</v>
      </c>
      <c r="W11" s="16">
        <f>VLOOKUP($B11,'[1]TK KHOILUONG'!$B:$AT,22,0)</f>
        <v>0</v>
      </c>
      <c r="X11" s="16">
        <f>VLOOKUP($B11,'[1]TK KHOILUONG'!$B:$AT,23,0)</f>
        <v>0</v>
      </c>
      <c r="Y11" s="16">
        <f>VLOOKUP($B11,'[1]TK KHOILUONG'!$B:$AT,24,0)</f>
        <v>0</v>
      </c>
      <c r="Z11" s="34">
        <f>VLOOKUP($B11,'[1]TK KHOILUONG'!$B:$AT,25,0)</f>
        <v>0</v>
      </c>
      <c r="AA11" s="16">
        <f>VLOOKUP($B11,'[1]TK KHOILUONG'!$B:$AT,26,0)</f>
        <v>0</v>
      </c>
      <c r="AB11" s="16">
        <f>VLOOKUP($B11,'[1]TK KHOILUONG'!$B:$AT,27,0)</f>
        <v>0</v>
      </c>
      <c r="AC11" s="16">
        <f>VLOOKUP($B11,'[1]TK KHOILUONG'!$B:$AT,28,0)</f>
        <v>0</v>
      </c>
      <c r="AD11" s="34">
        <f>VLOOKUP($B11,'[1]TK KHOILUONG'!$B:$AT,29,0)</f>
        <v>0</v>
      </c>
      <c r="AE11" s="16">
        <f>VLOOKUP($B11,'[1]TK KHOILUONG'!$B:$AT,30,0)</f>
        <v>0</v>
      </c>
      <c r="AF11" s="16">
        <f>VLOOKUP($B11,'[1]TK KHOILUONG'!$B:$AT,31,0)</f>
        <v>0</v>
      </c>
      <c r="AG11" s="16">
        <f>VLOOKUP($B11,'[1]TK KHOILUONG'!$B:$AT,32,0)</f>
        <v>0</v>
      </c>
      <c r="AH11" s="34">
        <f>VLOOKUP($B11,'[1]TK KHOILUONG'!$B:$AT,33,0)</f>
        <v>0</v>
      </c>
      <c r="AI11" s="16">
        <f>VLOOKUP($B11,'[1]TK KHOILUONG'!$B:$AT,34,0)</f>
        <v>0</v>
      </c>
      <c r="AJ11" s="16">
        <f>VLOOKUP($B11,'[1]TK KHOILUONG'!$B:$AT,35,0)</f>
        <v>0</v>
      </c>
      <c r="AK11" s="34">
        <f>VLOOKUP($B11,'[1]TK KHOILUONG'!$B:$AT,36,0)</f>
        <v>0</v>
      </c>
      <c r="AL11" s="16">
        <f>VLOOKUP($B11,'[1]TK KHOILUONG'!$B:$AT,37,0)</f>
        <v>0</v>
      </c>
      <c r="AM11" s="16">
        <f>VLOOKUP($B11,'[1]TK KHOILUONG'!$B:$AT,38,0)</f>
        <v>0</v>
      </c>
      <c r="AN11" s="34">
        <f>VLOOKUP($B11,'[1]TK KHOILUONG'!$B:$AT,39,0)</f>
        <v>0</v>
      </c>
      <c r="AO11" s="16">
        <f>VLOOKUP($B11,'[1]TK KHOILUONG'!$B:$AT,40,0)</f>
        <v>0</v>
      </c>
      <c r="AP11" s="16">
        <f>VLOOKUP($B11,'[1]TK KHOILUONG'!$B:$AT,41,0)</f>
        <v>0</v>
      </c>
      <c r="AQ11" s="34">
        <f>VLOOKUP($B11,'[1]TK KHOILUONG'!$B:$AT,42,0)</f>
        <v>0</v>
      </c>
      <c r="AR11" s="34">
        <f>VLOOKUP($B11,'[1]TK KHOILUONG'!$B:$AT,43,0)</f>
        <v>0</v>
      </c>
      <c r="AS11" s="34">
        <f>VLOOKUP($B11,'[1]TK KHOILUONG'!$B:$AT,44,0)</f>
        <v>0.6</v>
      </c>
      <c r="AT11" s="44">
        <f t="shared" si="1"/>
        <v>24.05</v>
      </c>
    </row>
    <row r="12" spans="1:47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VLOOKUP($B12,'[1]TK KHOILUONG'!$B:$AT,4,0)</f>
        <v>4</v>
      </c>
      <c r="F12" s="16">
        <f>VLOOKUP($B12,'[1]TK KHOILUONG'!$B:$AT,5,0)</f>
        <v>0</v>
      </c>
      <c r="G12" s="16">
        <f>VLOOKUP($B12,'[1]TK KHOILUONG'!$B:$AT,6,0)</f>
        <v>0</v>
      </c>
      <c r="H12" s="16">
        <f>VLOOKUP($B12,'[1]TK KHOILUONG'!$B:$AT,7,0)</f>
        <v>0</v>
      </c>
      <c r="I12" s="16">
        <f>VLOOKUP($B12,'[1]TK KHOILUONG'!$B:$AT,8,0)</f>
        <v>0</v>
      </c>
      <c r="J12" s="16">
        <f>VLOOKUP($B12,'[1]TK KHOILUONG'!$B:$AT,9,0)</f>
        <v>0</v>
      </c>
      <c r="K12" s="16">
        <f>VLOOKUP($B12,'[1]TK KHOILUONG'!$B:$AT,10,0)</f>
        <v>0</v>
      </c>
      <c r="L12" s="16">
        <f>VLOOKUP($B12,'[1]TK KHOILUONG'!$B:$AT,11,0)</f>
        <v>0</v>
      </c>
      <c r="M12" s="34">
        <f>VLOOKUP($B12,'[1]TK KHOILUONG'!$B:$AT,12,0)</f>
        <v>4</v>
      </c>
      <c r="N12" s="16">
        <f>VLOOKUP($B12,'[1]TK KHOILUONG'!$B:$AT,13,0)</f>
        <v>1.05</v>
      </c>
      <c r="O12" s="16">
        <f>VLOOKUP($B12,'[1]TK KHOILUONG'!$B:$AT,14,0)</f>
        <v>5.2499999999999991</v>
      </c>
      <c r="P12" s="16">
        <f>VLOOKUP($B12,'[1]TK KHOILUONG'!$B:$AT,15,0)</f>
        <v>0</v>
      </c>
      <c r="Q12" s="16">
        <f>VLOOKUP($B12,'[1]TK KHOILUONG'!$B:$AT,16,0)</f>
        <v>0</v>
      </c>
      <c r="R12" s="34">
        <f>VLOOKUP($B12,'[1]TK KHOILUONG'!$B:$AT,17,0)</f>
        <v>6.2999999999999989</v>
      </c>
      <c r="S12" s="16">
        <f>VLOOKUP($B12,'[1]TK KHOILUONG'!$B:$AT,18,0)</f>
        <v>222</v>
      </c>
      <c r="T12" s="16">
        <f>VLOOKUP($B12,'[1]TK KHOILUONG'!$B:$AT,19,0)</f>
        <v>172</v>
      </c>
      <c r="U12" s="16">
        <f>VLOOKUP($B12,'[1]TK KHOILUONG'!$B:$AT,20,0)</f>
        <v>278</v>
      </c>
      <c r="V12" s="34">
        <f>VLOOKUP($B12,'[1]TK KHOILUONG'!$B:$AT,21,0)</f>
        <v>11.600000000000001</v>
      </c>
      <c r="W12" s="16">
        <f>VLOOKUP($B12,'[1]TK KHOILUONG'!$B:$AT,22,0)</f>
        <v>0</v>
      </c>
      <c r="X12" s="16">
        <f>VLOOKUP($B12,'[1]TK KHOILUONG'!$B:$AT,23,0)</f>
        <v>0</v>
      </c>
      <c r="Y12" s="16">
        <f>VLOOKUP($B12,'[1]TK KHOILUONG'!$B:$AT,24,0)</f>
        <v>0</v>
      </c>
      <c r="Z12" s="34">
        <f>VLOOKUP($B12,'[1]TK KHOILUONG'!$B:$AT,25,0)</f>
        <v>0</v>
      </c>
      <c r="AA12" s="16">
        <f>VLOOKUP($B12,'[1]TK KHOILUONG'!$B:$AT,26,0)</f>
        <v>0</v>
      </c>
      <c r="AB12" s="16">
        <f>VLOOKUP($B12,'[1]TK KHOILUONG'!$B:$AT,27,0)</f>
        <v>0</v>
      </c>
      <c r="AC12" s="16">
        <f>VLOOKUP($B12,'[1]TK KHOILUONG'!$B:$AT,28,0)</f>
        <v>0</v>
      </c>
      <c r="AD12" s="34">
        <f>VLOOKUP($B12,'[1]TK KHOILUONG'!$B:$AT,29,0)</f>
        <v>0</v>
      </c>
      <c r="AE12" s="16">
        <f>VLOOKUP($B12,'[1]TK KHOILUONG'!$B:$AT,30,0)</f>
        <v>0</v>
      </c>
      <c r="AF12" s="16">
        <f>VLOOKUP($B12,'[1]TK KHOILUONG'!$B:$AT,31,0)</f>
        <v>0</v>
      </c>
      <c r="AG12" s="16">
        <f>VLOOKUP($B12,'[1]TK KHOILUONG'!$B:$AT,32,0)</f>
        <v>0</v>
      </c>
      <c r="AH12" s="34">
        <f>VLOOKUP($B12,'[1]TK KHOILUONG'!$B:$AT,33,0)</f>
        <v>0</v>
      </c>
      <c r="AI12" s="16">
        <f>VLOOKUP($B12,'[1]TK KHOILUONG'!$B:$AT,34,0)</f>
        <v>0</v>
      </c>
      <c r="AJ12" s="16">
        <f>VLOOKUP($B12,'[1]TK KHOILUONG'!$B:$AT,35,0)</f>
        <v>0</v>
      </c>
      <c r="AK12" s="34">
        <f>VLOOKUP($B12,'[1]TK KHOILUONG'!$B:$AT,36,0)</f>
        <v>0</v>
      </c>
      <c r="AL12" s="16">
        <f>VLOOKUP($B12,'[1]TK KHOILUONG'!$B:$AT,37,0)</f>
        <v>0</v>
      </c>
      <c r="AM12" s="16">
        <f>VLOOKUP($B12,'[1]TK KHOILUONG'!$B:$AT,38,0)</f>
        <v>0</v>
      </c>
      <c r="AN12" s="34">
        <f>VLOOKUP($B12,'[1]TK KHOILUONG'!$B:$AT,39,0)</f>
        <v>0</v>
      </c>
      <c r="AO12" s="16">
        <f>VLOOKUP($B12,'[1]TK KHOILUONG'!$B:$AT,40,0)</f>
        <v>0</v>
      </c>
      <c r="AP12" s="16">
        <f>VLOOKUP($B12,'[1]TK KHOILUONG'!$B:$AT,41,0)</f>
        <v>0</v>
      </c>
      <c r="AQ12" s="34">
        <f>VLOOKUP($B12,'[1]TK KHOILUONG'!$B:$AT,42,0)</f>
        <v>0</v>
      </c>
      <c r="AR12" s="34">
        <f>VLOOKUP($B12,'[1]TK KHOILUONG'!$B:$AT,43,0)</f>
        <v>0</v>
      </c>
      <c r="AS12" s="34">
        <f>VLOOKUP($B12,'[1]TK KHOILUONG'!$B:$AT,44,0)</f>
        <v>0.5</v>
      </c>
      <c r="AT12" s="44">
        <f t="shared" si="1"/>
        <v>22.4</v>
      </c>
    </row>
    <row r="13" spans="1:47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VLOOKUP($B13,'[1]TK KHOILUONG'!$B:$AT,4,0)</f>
        <v>0</v>
      </c>
      <c r="F13" s="16">
        <f>VLOOKUP($B13,'[1]TK KHOILUONG'!$B:$AT,5,0)</f>
        <v>0</v>
      </c>
      <c r="G13" s="16">
        <f>VLOOKUP($B13,'[1]TK KHOILUONG'!$B:$AT,6,0)</f>
        <v>0</v>
      </c>
      <c r="H13" s="16">
        <f>VLOOKUP($B13,'[1]TK KHOILUONG'!$B:$AT,7,0)</f>
        <v>0</v>
      </c>
      <c r="I13" s="16">
        <f>VLOOKUP($B13,'[1]TK KHOILUONG'!$B:$AT,8,0)</f>
        <v>0</v>
      </c>
      <c r="J13" s="16">
        <f>VLOOKUP($B13,'[1]TK KHOILUONG'!$B:$AT,9,0)</f>
        <v>0</v>
      </c>
      <c r="K13" s="16">
        <f>VLOOKUP($B13,'[1]TK KHOILUONG'!$B:$AT,10,0)</f>
        <v>0</v>
      </c>
      <c r="L13" s="16">
        <f>VLOOKUP($B13,'[1]TK KHOILUONG'!$B:$AT,11,0)</f>
        <v>0</v>
      </c>
      <c r="M13" s="34">
        <f>VLOOKUP($B13,'[1]TK KHOILUONG'!$B:$AT,12,0)</f>
        <v>0</v>
      </c>
      <c r="N13" s="16">
        <f>VLOOKUP($B13,'[1]TK KHOILUONG'!$B:$AT,13,0)</f>
        <v>0</v>
      </c>
      <c r="O13" s="16">
        <f>VLOOKUP($B13,'[1]TK KHOILUONG'!$B:$AT,14,0)</f>
        <v>0</v>
      </c>
      <c r="P13" s="16">
        <f>VLOOKUP($B13,'[1]TK KHOILUONG'!$B:$AT,15,0)</f>
        <v>0</v>
      </c>
      <c r="Q13" s="16">
        <f>VLOOKUP($B13,'[1]TK KHOILUONG'!$B:$AT,16,0)</f>
        <v>0</v>
      </c>
      <c r="R13" s="34">
        <f>VLOOKUP($B13,'[1]TK KHOILUONG'!$B:$AT,17,0)</f>
        <v>0</v>
      </c>
      <c r="S13" s="16">
        <f>VLOOKUP($B13,'[1]TK KHOILUONG'!$B:$AT,18,0)</f>
        <v>0</v>
      </c>
      <c r="T13" s="16">
        <f>VLOOKUP($B13,'[1]TK KHOILUONG'!$B:$AT,19,0)</f>
        <v>0</v>
      </c>
      <c r="U13" s="16">
        <f>VLOOKUP($B13,'[1]TK KHOILUONG'!$B:$AT,20,0)</f>
        <v>0</v>
      </c>
      <c r="V13" s="34">
        <f>VLOOKUP($B13,'[1]TK KHOILUONG'!$B:$AT,21,0)</f>
        <v>0</v>
      </c>
      <c r="W13" s="16">
        <f>VLOOKUP($B13,'[1]TK KHOILUONG'!$B:$AT,22,0)</f>
        <v>0</v>
      </c>
      <c r="X13" s="16">
        <f>VLOOKUP($B13,'[1]TK KHOILUONG'!$B:$AT,23,0)</f>
        <v>0</v>
      </c>
      <c r="Y13" s="16">
        <f>VLOOKUP($B13,'[1]TK KHOILUONG'!$B:$AT,24,0)</f>
        <v>0</v>
      </c>
      <c r="Z13" s="34">
        <f>VLOOKUP($B13,'[1]TK KHOILUONG'!$B:$AT,25,0)</f>
        <v>0</v>
      </c>
      <c r="AA13" s="16">
        <f>VLOOKUP($B13,'[1]TK KHOILUONG'!$B:$AT,26,0)</f>
        <v>0</v>
      </c>
      <c r="AB13" s="16">
        <f>VLOOKUP($B13,'[1]TK KHOILUONG'!$B:$AT,27,0)</f>
        <v>0</v>
      </c>
      <c r="AC13" s="16">
        <f>VLOOKUP($B13,'[1]TK KHOILUONG'!$B:$AT,28,0)</f>
        <v>0</v>
      </c>
      <c r="AD13" s="34">
        <f>VLOOKUP($B13,'[1]TK KHOILUONG'!$B:$AT,29,0)</f>
        <v>0</v>
      </c>
      <c r="AE13" s="16">
        <f>VLOOKUP($B13,'[1]TK KHOILUONG'!$B:$AT,30,0)</f>
        <v>0</v>
      </c>
      <c r="AF13" s="16">
        <f>VLOOKUP($B13,'[1]TK KHOILUONG'!$B:$AT,31,0)</f>
        <v>0</v>
      </c>
      <c r="AG13" s="16">
        <f>VLOOKUP($B13,'[1]TK KHOILUONG'!$B:$AT,32,0)</f>
        <v>0</v>
      </c>
      <c r="AH13" s="34">
        <f>VLOOKUP($B13,'[1]TK KHOILUONG'!$B:$AT,33,0)</f>
        <v>0</v>
      </c>
      <c r="AI13" s="16">
        <f>VLOOKUP($B13,'[1]TK KHOILUONG'!$B:$AT,34,0)</f>
        <v>0</v>
      </c>
      <c r="AJ13" s="16">
        <f>VLOOKUP($B13,'[1]TK KHOILUONG'!$B:$AT,35,0)</f>
        <v>0</v>
      </c>
      <c r="AK13" s="34">
        <f>VLOOKUP($B13,'[1]TK KHOILUONG'!$B:$AT,36,0)</f>
        <v>0</v>
      </c>
      <c r="AL13" s="16">
        <f>VLOOKUP($B13,'[1]TK KHOILUONG'!$B:$AT,37,0)</f>
        <v>0</v>
      </c>
      <c r="AM13" s="16">
        <f>VLOOKUP($B13,'[1]TK KHOILUONG'!$B:$AT,38,0)</f>
        <v>0</v>
      </c>
      <c r="AN13" s="34">
        <f>VLOOKUP($B13,'[1]TK KHOILUONG'!$B:$AT,39,0)</f>
        <v>0</v>
      </c>
      <c r="AO13" s="16">
        <f>VLOOKUP($B13,'[1]TK KHOILUONG'!$B:$AT,40,0)</f>
        <v>0</v>
      </c>
      <c r="AP13" s="16">
        <f>VLOOKUP($B13,'[1]TK KHOILUONG'!$B:$AT,41,0)</f>
        <v>0</v>
      </c>
      <c r="AQ13" s="34">
        <f>VLOOKUP($B13,'[1]TK KHOILUONG'!$B:$AT,42,0)</f>
        <v>0</v>
      </c>
      <c r="AR13" s="34">
        <f>VLOOKUP($B13,'[1]TK KHOILUONG'!$B:$AT,43,0)</f>
        <v>0</v>
      </c>
      <c r="AS13" s="34">
        <f>VLOOKUP($B13,'[1]TK KHOILUONG'!$B:$AT,44,0)</f>
        <v>0</v>
      </c>
      <c r="AT13" s="44">
        <f t="shared" si="1"/>
        <v>0</v>
      </c>
    </row>
    <row r="14" spans="1:47" s="40" customFormat="1">
      <c r="A14" s="22">
        <f>IF(D14="","",SUBTOTAL(3,$D$5:D14))</f>
        <v>10</v>
      </c>
      <c r="B14" s="23" t="s">
        <v>63</v>
      </c>
      <c r="C14" s="24" t="s">
        <v>53</v>
      </c>
      <c r="D14" s="39" t="s">
        <v>64</v>
      </c>
      <c r="E14" s="16">
        <f>VLOOKUP($B14,'[1]TK KHOILUONG'!$B:$AT,4,0)</f>
        <v>6</v>
      </c>
      <c r="F14" s="16">
        <f>VLOOKUP($B14,'[1]TK KHOILUONG'!$B:$AT,5,0)</f>
        <v>0</v>
      </c>
      <c r="G14" s="16">
        <f>VLOOKUP($B14,'[1]TK KHOILUONG'!$B:$AT,6,0)</f>
        <v>0</v>
      </c>
      <c r="H14" s="16">
        <f>VLOOKUP($B14,'[1]TK KHOILUONG'!$B:$AT,7,0)</f>
        <v>0</v>
      </c>
      <c r="I14" s="16">
        <f>VLOOKUP($B14,'[1]TK KHOILUONG'!$B:$AT,8,0)</f>
        <v>0</v>
      </c>
      <c r="J14" s="16">
        <f>VLOOKUP($B14,'[1]TK KHOILUONG'!$B:$AT,9,0)</f>
        <v>0</v>
      </c>
      <c r="K14" s="16">
        <f>VLOOKUP($B14,'[1]TK KHOILUONG'!$B:$AT,10,0)</f>
        <v>0</v>
      </c>
      <c r="L14" s="16">
        <f>VLOOKUP($B14,'[1]TK KHOILUONG'!$B:$AT,11,0)</f>
        <v>0</v>
      </c>
      <c r="M14" s="34">
        <f>VLOOKUP($B14,'[1]TK KHOILUONG'!$B:$AT,12,0)</f>
        <v>6</v>
      </c>
      <c r="N14" s="16">
        <f>VLOOKUP($B14,'[1]TK KHOILUONG'!$B:$AT,13,0)</f>
        <v>2.25</v>
      </c>
      <c r="O14" s="16">
        <f>VLOOKUP($B14,'[1]TK KHOILUONG'!$B:$AT,14,0)</f>
        <v>3.45</v>
      </c>
      <c r="P14" s="16">
        <f>VLOOKUP($B14,'[1]TK KHOILUONG'!$B:$AT,15,0)</f>
        <v>0</v>
      </c>
      <c r="Q14" s="16">
        <f>VLOOKUP($B14,'[1]TK KHOILUONG'!$B:$AT,16,0)</f>
        <v>0</v>
      </c>
      <c r="R14" s="34">
        <f>VLOOKUP($B14,'[1]TK KHOILUONG'!$B:$AT,17,0)</f>
        <v>5.7</v>
      </c>
      <c r="S14" s="16">
        <f>VLOOKUP($B14,'[1]TK KHOILUONG'!$B:$AT,18,0)</f>
        <v>398</v>
      </c>
      <c r="T14" s="16">
        <f>VLOOKUP($B14,'[1]TK KHOILUONG'!$B:$AT,19,0)</f>
        <v>405</v>
      </c>
      <c r="U14" s="16">
        <f>VLOOKUP($B14,'[1]TK KHOILUONG'!$B:$AT,20,0)</f>
        <v>485</v>
      </c>
      <c r="V14" s="34">
        <f>VLOOKUP($B14,'[1]TK KHOILUONG'!$B:$AT,21,0)</f>
        <v>31.8</v>
      </c>
      <c r="W14" s="16">
        <f>VLOOKUP($B14,'[1]TK KHOILUONG'!$B:$AT,22,0)</f>
        <v>0</v>
      </c>
      <c r="X14" s="16">
        <f>VLOOKUP($B14,'[1]TK KHOILUONG'!$B:$AT,23,0)</f>
        <v>0</v>
      </c>
      <c r="Y14" s="16">
        <f>VLOOKUP($B14,'[1]TK KHOILUONG'!$B:$AT,24,0)</f>
        <v>0</v>
      </c>
      <c r="Z14" s="34">
        <f>VLOOKUP($B14,'[1]TK KHOILUONG'!$B:$AT,25,0)</f>
        <v>0</v>
      </c>
      <c r="AA14" s="16">
        <f>VLOOKUP($B14,'[1]TK KHOILUONG'!$B:$AT,26,0)</f>
        <v>0</v>
      </c>
      <c r="AB14" s="16">
        <f>VLOOKUP($B14,'[1]TK KHOILUONG'!$B:$AT,27,0)</f>
        <v>0</v>
      </c>
      <c r="AC14" s="16">
        <f>VLOOKUP($B14,'[1]TK KHOILUONG'!$B:$AT,28,0)</f>
        <v>0</v>
      </c>
      <c r="AD14" s="34">
        <f>VLOOKUP($B14,'[1]TK KHOILUONG'!$B:$AT,29,0)</f>
        <v>0</v>
      </c>
      <c r="AE14" s="16">
        <f>VLOOKUP($B14,'[1]TK KHOILUONG'!$B:$AT,30,0)</f>
        <v>0</v>
      </c>
      <c r="AF14" s="16">
        <f>VLOOKUP($B14,'[1]TK KHOILUONG'!$B:$AT,31,0)</f>
        <v>0</v>
      </c>
      <c r="AG14" s="16">
        <f>VLOOKUP($B14,'[1]TK KHOILUONG'!$B:$AT,32,0)</f>
        <v>0</v>
      </c>
      <c r="AH14" s="34">
        <f>VLOOKUP($B14,'[1]TK KHOILUONG'!$B:$AT,33,0)</f>
        <v>0</v>
      </c>
      <c r="AI14" s="16">
        <f>VLOOKUP($B14,'[1]TK KHOILUONG'!$B:$AT,34,0)</f>
        <v>0</v>
      </c>
      <c r="AJ14" s="16">
        <f>VLOOKUP($B14,'[1]TK KHOILUONG'!$B:$AT,35,0)</f>
        <v>0</v>
      </c>
      <c r="AK14" s="34">
        <f>VLOOKUP($B14,'[1]TK KHOILUONG'!$B:$AT,36,0)</f>
        <v>0</v>
      </c>
      <c r="AL14" s="16">
        <f>VLOOKUP($B14,'[1]TK KHOILUONG'!$B:$AT,37,0)</f>
        <v>0</v>
      </c>
      <c r="AM14" s="16">
        <f>VLOOKUP($B14,'[1]TK KHOILUONG'!$B:$AT,38,0)</f>
        <v>0</v>
      </c>
      <c r="AN14" s="34">
        <f>VLOOKUP($B14,'[1]TK KHOILUONG'!$B:$AT,39,0)</f>
        <v>0</v>
      </c>
      <c r="AO14" s="16">
        <f>VLOOKUP($B14,'[1]TK KHOILUONG'!$B:$AT,40,0)</f>
        <v>0</v>
      </c>
      <c r="AP14" s="16">
        <f>VLOOKUP($B14,'[1]TK KHOILUONG'!$B:$AT,41,0)</f>
        <v>0</v>
      </c>
      <c r="AQ14" s="34">
        <f>VLOOKUP($B14,'[1]TK KHOILUONG'!$B:$AT,42,0)</f>
        <v>0</v>
      </c>
      <c r="AR14" s="34">
        <f>VLOOKUP($B14,'[1]TK KHOILUONG'!$B:$AT,43,0)</f>
        <v>0</v>
      </c>
      <c r="AS14" s="34">
        <f>VLOOKUP($B14,'[1]TK KHOILUONG'!$B:$AT,44,0)</f>
        <v>0.5</v>
      </c>
      <c r="AT14" s="44">
        <f t="shared" si="1"/>
        <v>44</v>
      </c>
      <c r="AU14" s="25"/>
    </row>
    <row r="15" spans="1:47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>
        <f>VLOOKUP($B15,'[1]TK KHOILUONG'!$B:$AT,4,0)</f>
        <v>2</v>
      </c>
      <c r="F15" s="16">
        <f>VLOOKUP($B15,'[1]TK KHOILUONG'!$B:$AT,5,0)</f>
        <v>0</v>
      </c>
      <c r="G15" s="16">
        <f>VLOOKUP($B15,'[1]TK KHOILUONG'!$B:$AT,6,0)</f>
        <v>0</v>
      </c>
      <c r="H15" s="16">
        <f>VLOOKUP($B15,'[1]TK KHOILUONG'!$B:$AT,7,0)</f>
        <v>0</v>
      </c>
      <c r="I15" s="16">
        <f>VLOOKUP($B15,'[1]TK KHOILUONG'!$B:$AT,8,0)</f>
        <v>0</v>
      </c>
      <c r="J15" s="16">
        <f>VLOOKUP($B15,'[1]TK KHOILUONG'!$B:$AT,9,0)</f>
        <v>0</v>
      </c>
      <c r="K15" s="16">
        <f>VLOOKUP($B15,'[1]TK KHOILUONG'!$B:$AT,10,0)</f>
        <v>0</v>
      </c>
      <c r="L15" s="16">
        <f>VLOOKUP($B15,'[1]TK KHOILUONG'!$B:$AT,11,0)</f>
        <v>0</v>
      </c>
      <c r="M15" s="34">
        <f>VLOOKUP($B15,'[1]TK KHOILUONG'!$B:$AT,12,0)</f>
        <v>2</v>
      </c>
      <c r="N15" s="16">
        <f>VLOOKUP($B15,'[1]TK KHOILUONG'!$B:$AT,13,0)</f>
        <v>4.5</v>
      </c>
      <c r="O15" s="16">
        <f>VLOOKUP($B15,'[1]TK KHOILUONG'!$B:$AT,14,0)</f>
        <v>3.3000000000000003</v>
      </c>
      <c r="P15" s="16">
        <f>VLOOKUP($B15,'[1]TK KHOILUONG'!$B:$AT,15,0)</f>
        <v>0</v>
      </c>
      <c r="Q15" s="16">
        <f>VLOOKUP($B15,'[1]TK KHOILUONG'!$B:$AT,16,0)</f>
        <v>0</v>
      </c>
      <c r="R15" s="34">
        <f>VLOOKUP($B15,'[1]TK KHOILUONG'!$B:$AT,17,0)</f>
        <v>7.8000000000000007</v>
      </c>
      <c r="S15" s="16">
        <f>VLOOKUP($B15,'[1]TK KHOILUONG'!$B:$AT,18,0)</f>
        <v>149</v>
      </c>
      <c r="T15" s="16">
        <f>VLOOKUP($B15,'[1]TK KHOILUONG'!$B:$AT,19,0)</f>
        <v>0</v>
      </c>
      <c r="U15" s="16">
        <f>VLOOKUP($B15,'[1]TK KHOILUONG'!$B:$AT,20,0)</f>
        <v>142</v>
      </c>
      <c r="V15" s="34">
        <f>VLOOKUP($B15,'[1]TK KHOILUONG'!$B:$AT,21,0)</f>
        <v>0.70000000000000007</v>
      </c>
      <c r="W15" s="16">
        <f>VLOOKUP($B15,'[1]TK KHOILUONG'!$B:$AT,22,0)</f>
        <v>0</v>
      </c>
      <c r="X15" s="16">
        <f>VLOOKUP($B15,'[1]TK KHOILUONG'!$B:$AT,23,0)</f>
        <v>0</v>
      </c>
      <c r="Y15" s="16">
        <f>VLOOKUP($B15,'[1]TK KHOILUONG'!$B:$AT,24,0)</f>
        <v>0</v>
      </c>
      <c r="Z15" s="34">
        <f>VLOOKUP($B15,'[1]TK KHOILUONG'!$B:$AT,25,0)</f>
        <v>0</v>
      </c>
      <c r="AA15" s="16">
        <f>VLOOKUP($B15,'[1]TK KHOILUONG'!$B:$AT,26,0)</f>
        <v>0</v>
      </c>
      <c r="AB15" s="16">
        <f>VLOOKUP($B15,'[1]TK KHOILUONG'!$B:$AT,27,0)</f>
        <v>0</v>
      </c>
      <c r="AC15" s="16">
        <f>VLOOKUP($B15,'[1]TK KHOILUONG'!$B:$AT,28,0)</f>
        <v>0</v>
      </c>
      <c r="AD15" s="34">
        <f>VLOOKUP($B15,'[1]TK KHOILUONG'!$B:$AT,29,0)</f>
        <v>0</v>
      </c>
      <c r="AE15" s="16">
        <f>VLOOKUP($B15,'[1]TK KHOILUONG'!$B:$AT,30,0)</f>
        <v>0</v>
      </c>
      <c r="AF15" s="16">
        <f>VLOOKUP($B15,'[1]TK KHOILUONG'!$B:$AT,31,0)</f>
        <v>0</v>
      </c>
      <c r="AG15" s="16">
        <f>VLOOKUP($B15,'[1]TK KHOILUONG'!$B:$AT,32,0)</f>
        <v>0</v>
      </c>
      <c r="AH15" s="34">
        <f>VLOOKUP($B15,'[1]TK KHOILUONG'!$B:$AT,33,0)</f>
        <v>0</v>
      </c>
      <c r="AI15" s="16">
        <f>VLOOKUP($B15,'[1]TK KHOILUONG'!$B:$AT,34,0)</f>
        <v>0</v>
      </c>
      <c r="AJ15" s="16">
        <f>VLOOKUP($B15,'[1]TK KHOILUONG'!$B:$AT,35,0)</f>
        <v>0</v>
      </c>
      <c r="AK15" s="34">
        <f>VLOOKUP($B15,'[1]TK KHOILUONG'!$B:$AT,36,0)</f>
        <v>0</v>
      </c>
      <c r="AL15" s="16">
        <f>VLOOKUP($B15,'[1]TK KHOILUONG'!$B:$AT,37,0)</f>
        <v>0</v>
      </c>
      <c r="AM15" s="16">
        <f>VLOOKUP($B15,'[1]TK KHOILUONG'!$B:$AT,38,0)</f>
        <v>0</v>
      </c>
      <c r="AN15" s="34">
        <f>VLOOKUP($B15,'[1]TK KHOILUONG'!$B:$AT,39,0)</f>
        <v>0</v>
      </c>
      <c r="AO15" s="16">
        <f>VLOOKUP($B15,'[1]TK KHOILUONG'!$B:$AT,40,0)</f>
        <v>0</v>
      </c>
      <c r="AP15" s="16">
        <f>VLOOKUP($B15,'[1]TK KHOILUONG'!$B:$AT,41,0)</f>
        <v>0</v>
      </c>
      <c r="AQ15" s="34">
        <f>VLOOKUP($B15,'[1]TK KHOILUONG'!$B:$AT,42,0)</f>
        <v>0</v>
      </c>
      <c r="AR15" s="34">
        <f>VLOOKUP($B15,'[1]TK KHOILUONG'!$B:$AT,43,0)</f>
        <v>0</v>
      </c>
      <c r="AS15" s="34">
        <f>VLOOKUP($B15,'[1]TK KHOILUONG'!$B:$AT,44,0)</f>
        <v>1.4</v>
      </c>
      <c r="AT15" s="44">
        <f t="shared" si="1"/>
        <v>11.9</v>
      </c>
    </row>
    <row r="16" spans="1:47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VLOOKUP($B16,'[1]TK KHOILUONG'!$B:$AT,4,0)</f>
        <v>0</v>
      </c>
      <c r="F16" s="16">
        <f>VLOOKUP($B16,'[1]TK KHOILUONG'!$B:$AT,5,0)</f>
        <v>0</v>
      </c>
      <c r="G16" s="16">
        <f>VLOOKUP($B16,'[1]TK KHOILUONG'!$B:$AT,6,0)</f>
        <v>0</v>
      </c>
      <c r="H16" s="16">
        <f>VLOOKUP($B16,'[1]TK KHOILUONG'!$B:$AT,7,0)</f>
        <v>0</v>
      </c>
      <c r="I16" s="16">
        <f>VLOOKUP($B16,'[1]TK KHOILUONG'!$B:$AT,8,0)</f>
        <v>0</v>
      </c>
      <c r="J16" s="16">
        <f>VLOOKUP($B16,'[1]TK KHOILUONG'!$B:$AT,9,0)</f>
        <v>0</v>
      </c>
      <c r="K16" s="16">
        <f>VLOOKUP($B16,'[1]TK KHOILUONG'!$B:$AT,10,0)</f>
        <v>0</v>
      </c>
      <c r="L16" s="16">
        <f>VLOOKUP($B16,'[1]TK KHOILUONG'!$B:$AT,11,0)</f>
        <v>0</v>
      </c>
      <c r="M16" s="34">
        <f>VLOOKUP($B16,'[1]TK KHOILUONG'!$B:$AT,12,0)</f>
        <v>0</v>
      </c>
      <c r="N16" s="16">
        <f>VLOOKUP($B16,'[1]TK KHOILUONG'!$B:$AT,13,0)</f>
        <v>0</v>
      </c>
      <c r="O16" s="16">
        <f>VLOOKUP($B16,'[1]TK KHOILUONG'!$B:$AT,14,0)</f>
        <v>0</v>
      </c>
      <c r="P16" s="16">
        <f>VLOOKUP($B16,'[1]TK KHOILUONG'!$B:$AT,15,0)</f>
        <v>0</v>
      </c>
      <c r="Q16" s="16">
        <f>VLOOKUP($B16,'[1]TK KHOILUONG'!$B:$AT,16,0)</f>
        <v>0</v>
      </c>
      <c r="R16" s="34">
        <f>VLOOKUP($B16,'[1]TK KHOILUONG'!$B:$AT,17,0)</f>
        <v>0</v>
      </c>
      <c r="S16" s="16">
        <f>VLOOKUP($B16,'[1]TK KHOILUONG'!$B:$AT,18,0)</f>
        <v>218</v>
      </c>
      <c r="T16" s="16">
        <f>VLOOKUP($B16,'[1]TK KHOILUONG'!$B:$AT,19,0)</f>
        <v>0</v>
      </c>
      <c r="U16" s="16">
        <f>VLOOKUP($B16,'[1]TK KHOILUONG'!$B:$AT,20,0)</f>
        <v>192</v>
      </c>
      <c r="V16" s="34">
        <f>VLOOKUP($B16,'[1]TK KHOILUONG'!$B:$AT,21,0)</f>
        <v>2.6</v>
      </c>
      <c r="W16" s="16">
        <f>VLOOKUP($B16,'[1]TK KHOILUONG'!$B:$AT,22,0)</f>
        <v>0</v>
      </c>
      <c r="X16" s="16">
        <f>VLOOKUP($B16,'[1]TK KHOILUONG'!$B:$AT,23,0)</f>
        <v>0</v>
      </c>
      <c r="Y16" s="16">
        <f>VLOOKUP($B16,'[1]TK KHOILUONG'!$B:$AT,24,0)</f>
        <v>0</v>
      </c>
      <c r="Z16" s="34">
        <f>VLOOKUP($B16,'[1]TK KHOILUONG'!$B:$AT,25,0)</f>
        <v>0</v>
      </c>
      <c r="AA16" s="16">
        <f>VLOOKUP($B16,'[1]TK KHOILUONG'!$B:$AT,26,0)</f>
        <v>0</v>
      </c>
      <c r="AB16" s="16">
        <f>VLOOKUP($B16,'[1]TK KHOILUONG'!$B:$AT,27,0)</f>
        <v>0</v>
      </c>
      <c r="AC16" s="16">
        <f>VLOOKUP($B16,'[1]TK KHOILUONG'!$B:$AT,28,0)</f>
        <v>0</v>
      </c>
      <c r="AD16" s="34">
        <f>VLOOKUP($B16,'[1]TK KHOILUONG'!$B:$AT,29,0)</f>
        <v>0</v>
      </c>
      <c r="AE16" s="16">
        <f>VLOOKUP($B16,'[1]TK KHOILUONG'!$B:$AT,30,0)</f>
        <v>0</v>
      </c>
      <c r="AF16" s="16">
        <f>VLOOKUP($B16,'[1]TK KHOILUONG'!$B:$AT,31,0)</f>
        <v>0</v>
      </c>
      <c r="AG16" s="16">
        <f>VLOOKUP($B16,'[1]TK KHOILUONG'!$B:$AT,32,0)</f>
        <v>0</v>
      </c>
      <c r="AH16" s="34">
        <f>VLOOKUP($B16,'[1]TK KHOILUONG'!$B:$AT,33,0)</f>
        <v>0</v>
      </c>
      <c r="AI16" s="16">
        <f>VLOOKUP($B16,'[1]TK KHOILUONG'!$B:$AT,34,0)</f>
        <v>0</v>
      </c>
      <c r="AJ16" s="16">
        <f>VLOOKUP($B16,'[1]TK KHOILUONG'!$B:$AT,35,0)</f>
        <v>0</v>
      </c>
      <c r="AK16" s="34">
        <f>VLOOKUP($B16,'[1]TK KHOILUONG'!$B:$AT,36,0)</f>
        <v>0</v>
      </c>
      <c r="AL16" s="16">
        <f>VLOOKUP($B16,'[1]TK KHOILUONG'!$B:$AT,37,0)</f>
        <v>0</v>
      </c>
      <c r="AM16" s="16">
        <f>VLOOKUP($B16,'[1]TK KHOILUONG'!$B:$AT,38,0)</f>
        <v>0</v>
      </c>
      <c r="AN16" s="34">
        <f>VLOOKUP($B16,'[1]TK KHOILUONG'!$B:$AT,39,0)</f>
        <v>0</v>
      </c>
      <c r="AO16" s="16">
        <f>VLOOKUP($B16,'[1]TK KHOILUONG'!$B:$AT,40,0)</f>
        <v>0</v>
      </c>
      <c r="AP16" s="16">
        <f>VLOOKUP($B16,'[1]TK KHOILUONG'!$B:$AT,41,0)</f>
        <v>0</v>
      </c>
      <c r="AQ16" s="34">
        <f>VLOOKUP($B16,'[1]TK KHOILUONG'!$B:$AT,42,0)</f>
        <v>0</v>
      </c>
      <c r="AR16" s="34">
        <f>VLOOKUP($B16,'[1]TK KHOILUONG'!$B:$AT,43,0)</f>
        <v>0</v>
      </c>
      <c r="AS16" s="34">
        <f>VLOOKUP($B16,'[1]TK KHOILUONG'!$B:$AT,44,0)</f>
        <v>0</v>
      </c>
      <c r="AT16" s="44">
        <f t="shared" si="1"/>
        <v>2.6</v>
      </c>
    </row>
    <row r="17" spans="1:46" s="6" customFormat="1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VLOOKUP($B17,'[1]TK KHOILUONG'!$B:$AT,4,0)</f>
        <v>2</v>
      </c>
      <c r="F17" s="16">
        <f>VLOOKUP($B17,'[1]TK KHOILUONG'!$B:$AT,5,0)</f>
        <v>0</v>
      </c>
      <c r="G17" s="16">
        <f>VLOOKUP($B17,'[1]TK KHOILUONG'!$B:$AT,6,0)</f>
        <v>0</v>
      </c>
      <c r="H17" s="16">
        <f>VLOOKUP($B17,'[1]TK KHOILUONG'!$B:$AT,7,0)</f>
        <v>0</v>
      </c>
      <c r="I17" s="16">
        <f>VLOOKUP($B17,'[1]TK KHOILUONG'!$B:$AT,8,0)</f>
        <v>0</v>
      </c>
      <c r="J17" s="16">
        <f>VLOOKUP($B17,'[1]TK KHOILUONG'!$B:$AT,9,0)</f>
        <v>0</v>
      </c>
      <c r="K17" s="16">
        <f>VLOOKUP($B17,'[1]TK KHOILUONG'!$B:$AT,10,0)</f>
        <v>0</v>
      </c>
      <c r="L17" s="16">
        <f>VLOOKUP($B17,'[1]TK KHOILUONG'!$B:$AT,11,0)</f>
        <v>0</v>
      </c>
      <c r="M17" s="34">
        <f>VLOOKUP($B17,'[1]TK KHOILUONG'!$B:$AT,12,0)</f>
        <v>2</v>
      </c>
      <c r="N17" s="16">
        <f>VLOOKUP($B17,'[1]TK KHOILUONG'!$B:$AT,13,0)</f>
        <v>0</v>
      </c>
      <c r="O17" s="16">
        <f>VLOOKUP($B17,'[1]TK KHOILUONG'!$B:$AT,14,0)</f>
        <v>0</v>
      </c>
      <c r="P17" s="16">
        <f>VLOOKUP($B17,'[1]TK KHOILUONG'!$B:$AT,15,0)</f>
        <v>0</v>
      </c>
      <c r="Q17" s="16">
        <f>VLOOKUP($B17,'[1]TK KHOILUONG'!$B:$AT,16,0)</f>
        <v>0</v>
      </c>
      <c r="R17" s="34">
        <f>VLOOKUP($B17,'[1]TK KHOILUONG'!$B:$AT,17,0)</f>
        <v>0</v>
      </c>
      <c r="S17" s="16">
        <f>VLOOKUP($B17,'[1]TK KHOILUONG'!$B:$AT,18,0)</f>
        <v>15</v>
      </c>
      <c r="T17" s="16">
        <f>VLOOKUP($B17,'[1]TK KHOILUONG'!$B:$AT,19,0)</f>
        <v>0</v>
      </c>
      <c r="U17" s="16">
        <f>VLOOKUP($B17,'[1]TK KHOILUONG'!$B:$AT,20,0)</f>
        <v>15</v>
      </c>
      <c r="V17" s="34">
        <f>VLOOKUP($B17,'[1]TK KHOILUONG'!$B:$AT,21,0)</f>
        <v>0</v>
      </c>
      <c r="W17" s="16">
        <f>VLOOKUP($B17,'[1]TK KHOILUONG'!$B:$AT,22,0)</f>
        <v>0</v>
      </c>
      <c r="X17" s="16">
        <f>VLOOKUP($B17,'[1]TK KHOILUONG'!$B:$AT,23,0)</f>
        <v>0</v>
      </c>
      <c r="Y17" s="16">
        <f>VLOOKUP($B17,'[1]TK KHOILUONG'!$B:$AT,24,0)</f>
        <v>0</v>
      </c>
      <c r="Z17" s="34">
        <f>VLOOKUP($B17,'[1]TK KHOILUONG'!$B:$AT,25,0)</f>
        <v>0</v>
      </c>
      <c r="AA17" s="16">
        <f>VLOOKUP($B17,'[1]TK KHOILUONG'!$B:$AT,26,0)</f>
        <v>0</v>
      </c>
      <c r="AB17" s="16">
        <f>VLOOKUP($B17,'[1]TK KHOILUONG'!$B:$AT,27,0)</f>
        <v>0</v>
      </c>
      <c r="AC17" s="16">
        <f>VLOOKUP($B17,'[1]TK KHOILUONG'!$B:$AT,28,0)</f>
        <v>0</v>
      </c>
      <c r="AD17" s="34">
        <f>VLOOKUP($B17,'[1]TK KHOILUONG'!$B:$AT,29,0)</f>
        <v>0</v>
      </c>
      <c r="AE17" s="16">
        <f>VLOOKUP($B17,'[1]TK KHOILUONG'!$B:$AT,30,0)</f>
        <v>0</v>
      </c>
      <c r="AF17" s="16">
        <f>VLOOKUP($B17,'[1]TK KHOILUONG'!$B:$AT,31,0)</f>
        <v>0</v>
      </c>
      <c r="AG17" s="16">
        <f>VLOOKUP($B17,'[1]TK KHOILUONG'!$B:$AT,32,0)</f>
        <v>0</v>
      </c>
      <c r="AH17" s="34">
        <f>VLOOKUP($B17,'[1]TK KHOILUONG'!$B:$AT,33,0)</f>
        <v>0</v>
      </c>
      <c r="AI17" s="16">
        <f>VLOOKUP($B17,'[1]TK KHOILUONG'!$B:$AT,34,0)</f>
        <v>0</v>
      </c>
      <c r="AJ17" s="16">
        <f>VLOOKUP($B17,'[1]TK KHOILUONG'!$B:$AT,35,0)</f>
        <v>0</v>
      </c>
      <c r="AK17" s="34">
        <f>VLOOKUP($B17,'[1]TK KHOILUONG'!$B:$AT,36,0)</f>
        <v>0</v>
      </c>
      <c r="AL17" s="16">
        <f>VLOOKUP($B17,'[1]TK KHOILUONG'!$B:$AT,37,0)</f>
        <v>0</v>
      </c>
      <c r="AM17" s="16">
        <f>VLOOKUP($B17,'[1]TK KHOILUONG'!$B:$AT,38,0)</f>
        <v>0</v>
      </c>
      <c r="AN17" s="34">
        <f>VLOOKUP($B17,'[1]TK KHOILUONG'!$B:$AT,39,0)</f>
        <v>0</v>
      </c>
      <c r="AO17" s="16">
        <f>VLOOKUP($B17,'[1]TK KHOILUONG'!$B:$AT,40,0)</f>
        <v>0</v>
      </c>
      <c r="AP17" s="16">
        <f>VLOOKUP($B17,'[1]TK KHOILUONG'!$B:$AT,41,0)</f>
        <v>0</v>
      </c>
      <c r="AQ17" s="34">
        <f>VLOOKUP($B17,'[1]TK KHOILUONG'!$B:$AT,42,0)</f>
        <v>0</v>
      </c>
      <c r="AR17" s="34">
        <f>VLOOKUP($B17,'[1]TK KHOILUONG'!$B:$AT,43,0)</f>
        <v>0</v>
      </c>
      <c r="AS17" s="34">
        <f>VLOOKUP($B17,'[1]TK KHOILUONG'!$B:$AT,44,0)</f>
        <v>0</v>
      </c>
      <c r="AT17" s="44">
        <f t="shared" si="1"/>
        <v>2</v>
      </c>
    </row>
    <row r="18" spans="1:46" s="6" customFormat="1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VLOOKUP($B18,'[1]TK KHOILUONG'!$B:$AT,4,0)</f>
        <v>2</v>
      </c>
      <c r="F18" s="16">
        <f>VLOOKUP($B18,'[1]TK KHOILUONG'!$B:$AT,5,0)</f>
        <v>8</v>
      </c>
      <c r="G18" s="16">
        <f>VLOOKUP($B18,'[1]TK KHOILUONG'!$B:$AT,6,0)</f>
        <v>0</v>
      </c>
      <c r="H18" s="16">
        <f>VLOOKUP($B18,'[1]TK KHOILUONG'!$B:$AT,7,0)</f>
        <v>0</v>
      </c>
      <c r="I18" s="16">
        <f>VLOOKUP($B18,'[1]TK KHOILUONG'!$B:$AT,8,0)</f>
        <v>0</v>
      </c>
      <c r="J18" s="16">
        <f>VLOOKUP($B18,'[1]TK KHOILUONG'!$B:$AT,9,0)</f>
        <v>0</v>
      </c>
      <c r="K18" s="16">
        <f>VLOOKUP($B18,'[1]TK KHOILUONG'!$B:$AT,10,0)</f>
        <v>0</v>
      </c>
      <c r="L18" s="16">
        <f>VLOOKUP($B18,'[1]TK KHOILUONG'!$B:$AT,11,0)</f>
        <v>0</v>
      </c>
      <c r="M18" s="34">
        <f>VLOOKUP($B18,'[1]TK KHOILUONG'!$B:$AT,12,0)</f>
        <v>14</v>
      </c>
      <c r="N18" s="16">
        <f>VLOOKUP($B18,'[1]TK KHOILUONG'!$B:$AT,13,0)</f>
        <v>1.35</v>
      </c>
      <c r="O18" s="16">
        <f>VLOOKUP($B18,'[1]TK KHOILUONG'!$B:$AT,14,0)</f>
        <v>3.7500000000000004</v>
      </c>
      <c r="P18" s="16">
        <f>VLOOKUP($B18,'[1]TK KHOILUONG'!$B:$AT,15,0)</f>
        <v>0</v>
      </c>
      <c r="Q18" s="16">
        <f>VLOOKUP($B18,'[1]TK KHOILUONG'!$B:$AT,16,0)</f>
        <v>0</v>
      </c>
      <c r="R18" s="34">
        <f>VLOOKUP($B18,'[1]TK KHOILUONG'!$B:$AT,17,0)</f>
        <v>5.1000000000000005</v>
      </c>
      <c r="S18" s="16">
        <f>VLOOKUP($B18,'[1]TK KHOILUONG'!$B:$AT,18,0)</f>
        <v>11</v>
      </c>
      <c r="T18" s="16">
        <f>VLOOKUP($B18,'[1]TK KHOILUONG'!$B:$AT,19,0)</f>
        <v>0</v>
      </c>
      <c r="U18" s="16">
        <f>VLOOKUP($B18,'[1]TK KHOILUONG'!$B:$AT,20,0)</f>
        <v>11</v>
      </c>
      <c r="V18" s="34">
        <f>VLOOKUP($B18,'[1]TK KHOILUONG'!$B:$AT,21,0)</f>
        <v>0</v>
      </c>
      <c r="W18" s="16">
        <f>VLOOKUP($B18,'[1]TK KHOILUONG'!$B:$AT,22,0)</f>
        <v>0</v>
      </c>
      <c r="X18" s="16">
        <f>VLOOKUP($B18,'[1]TK KHOILUONG'!$B:$AT,23,0)</f>
        <v>0</v>
      </c>
      <c r="Y18" s="16">
        <f>VLOOKUP($B18,'[1]TK KHOILUONG'!$B:$AT,24,0)</f>
        <v>0</v>
      </c>
      <c r="Z18" s="34">
        <f>VLOOKUP($B18,'[1]TK KHOILUONG'!$B:$AT,25,0)</f>
        <v>0</v>
      </c>
      <c r="AA18" s="16">
        <f>VLOOKUP($B18,'[1]TK KHOILUONG'!$B:$AT,26,0)</f>
        <v>428</v>
      </c>
      <c r="AB18" s="16">
        <f>VLOOKUP($B18,'[1]TK KHOILUONG'!$B:$AT,27,0)</f>
        <v>0</v>
      </c>
      <c r="AC18" s="16">
        <f>VLOOKUP($B18,'[1]TK KHOILUONG'!$B:$AT,28,0)</f>
        <v>428</v>
      </c>
      <c r="AD18" s="34">
        <f>VLOOKUP($B18,'[1]TK KHOILUONG'!$B:$AT,29,0)</f>
        <v>0</v>
      </c>
      <c r="AE18" s="16">
        <f>VLOOKUP($B18,'[1]TK KHOILUONG'!$B:$AT,30,0)</f>
        <v>0</v>
      </c>
      <c r="AF18" s="16">
        <f>VLOOKUP($B18,'[1]TK KHOILUONG'!$B:$AT,31,0)</f>
        <v>0</v>
      </c>
      <c r="AG18" s="16">
        <f>VLOOKUP($B18,'[1]TK KHOILUONG'!$B:$AT,32,0)</f>
        <v>0</v>
      </c>
      <c r="AH18" s="34">
        <f>VLOOKUP($B18,'[1]TK KHOILUONG'!$B:$AT,33,0)</f>
        <v>0</v>
      </c>
      <c r="AI18" s="16">
        <f>VLOOKUP($B18,'[1]TK KHOILUONG'!$B:$AT,34,0)</f>
        <v>0</v>
      </c>
      <c r="AJ18" s="16">
        <f>VLOOKUP($B18,'[1]TK KHOILUONG'!$B:$AT,35,0)</f>
        <v>0</v>
      </c>
      <c r="AK18" s="34">
        <f>VLOOKUP($B18,'[1]TK KHOILUONG'!$B:$AT,36,0)</f>
        <v>0</v>
      </c>
      <c r="AL18" s="16">
        <f>VLOOKUP($B18,'[1]TK KHOILUONG'!$B:$AT,37,0)</f>
        <v>0</v>
      </c>
      <c r="AM18" s="16">
        <f>VLOOKUP($B18,'[1]TK KHOILUONG'!$B:$AT,38,0)</f>
        <v>0</v>
      </c>
      <c r="AN18" s="34">
        <f>VLOOKUP($B18,'[1]TK KHOILUONG'!$B:$AT,39,0)</f>
        <v>0</v>
      </c>
      <c r="AO18" s="16">
        <f>VLOOKUP($B18,'[1]TK KHOILUONG'!$B:$AT,40,0)</f>
        <v>0</v>
      </c>
      <c r="AP18" s="16">
        <f>VLOOKUP($B18,'[1]TK KHOILUONG'!$B:$AT,41,0)</f>
        <v>0</v>
      </c>
      <c r="AQ18" s="34">
        <f>VLOOKUP($B18,'[1]TK KHOILUONG'!$B:$AT,42,0)</f>
        <v>0</v>
      </c>
      <c r="AR18" s="34">
        <f>VLOOKUP($B18,'[1]TK KHOILUONG'!$B:$AT,43,0)</f>
        <v>0</v>
      </c>
      <c r="AS18" s="34">
        <f>VLOOKUP($B18,'[1]TK KHOILUONG'!$B:$AT,44,0)</f>
        <v>0</v>
      </c>
      <c r="AT18" s="44">
        <f t="shared" si="1"/>
        <v>19.100000000000001</v>
      </c>
    </row>
    <row r="19" spans="1:46" s="6" customFormat="1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>
        <f>VLOOKUP($B19,'[1]TK KHOILUONG'!$B:$AT,4,0)</f>
        <v>0</v>
      </c>
      <c r="F19" s="16">
        <f>VLOOKUP($B19,'[1]TK KHOILUONG'!$B:$AT,5,0)</f>
        <v>0</v>
      </c>
      <c r="G19" s="16">
        <f>VLOOKUP($B19,'[1]TK KHOILUONG'!$B:$AT,6,0)</f>
        <v>0</v>
      </c>
      <c r="H19" s="16">
        <f>VLOOKUP($B19,'[1]TK KHOILUONG'!$B:$AT,7,0)</f>
        <v>0</v>
      </c>
      <c r="I19" s="16">
        <f>VLOOKUP($B19,'[1]TK KHOILUONG'!$B:$AT,8,0)</f>
        <v>0</v>
      </c>
      <c r="J19" s="16">
        <f>VLOOKUP($B19,'[1]TK KHOILUONG'!$B:$AT,9,0)</f>
        <v>0</v>
      </c>
      <c r="K19" s="16">
        <f>VLOOKUP($B19,'[1]TK KHOILUONG'!$B:$AT,10,0)</f>
        <v>0</v>
      </c>
      <c r="L19" s="16">
        <f>VLOOKUP($B19,'[1]TK KHOILUONG'!$B:$AT,11,0)</f>
        <v>0</v>
      </c>
      <c r="M19" s="34">
        <f>VLOOKUP($B19,'[1]TK KHOILUONG'!$B:$AT,12,0)</f>
        <v>0</v>
      </c>
      <c r="N19" s="16">
        <f>VLOOKUP($B19,'[1]TK KHOILUONG'!$B:$AT,13,0)</f>
        <v>0</v>
      </c>
      <c r="O19" s="16">
        <f>VLOOKUP($B19,'[1]TK KHOILUONG'!$B:$AT,14,0)</f>
        <v>0</v>
      </c>
      <c r="P19" s="16">
        <f>VLOOKUP($B19,'[1]TK KHOILUONG'!$B:$AT,15,0)</f>
        <v>0</v>
      </c>
      <c r="Q19" s="16">
        <f>VLOOKUP($B19,'[1]TK KHOILUONG'!$B:$AT,16,0)</f>
        <v>0</v>
      </c>
      <c r="R19" s="34">
        <f>VLOOKUP($B19,'[1]TK KHOILUONG'!$B:$AT,17,0)</f>
        <v>0</v>
      </c>
      <c r="S19" s="16">
        <f>VLOOKUP($B19,'[1]TK KHOILUONG'!$B:$AT,18,0)</f>
        <v>126</v>
      </c>
      <c r="T19" s="16">
        <f>VLOOKUP($B19,'[1]TK KHOILUONG'!$B:$AT,19,0)</f>
        <v>0</v>
      </c>
      <c r="U19" s="16">
        <f>VLOOKUP($B19,'[1]TK KHOILUONG'!$B:$AT,20,0)</f>
        <v>105</v>
      </c>
      <c r="V19" s="34">
        <f>VLOOKUP($B19,'[1]TK KHOILUONG'!$B:$AT,21,0)</f>
        <v>2.1</v>
      </c>
      <c r="W19" s="16">
        <f>VLOOKUP($B19,'[1]TK KHOILUONG'!$B:$AT,22,0)</f>
        <v>0</v>
      </c>
      <c r="X19" s="16">
        <f>VLOOKUP($B19,'[1]TK KHOILUONG'!$B:$AT,23,0)</f>
        <v>0</v>
      </c>
      <c r="Y19" s="16">
        <f>VLOOKUP($B19,'[1]TK KHOILUONG'!$B:$AT,24,0)</f>
        <v>0</v>
      </c>
      <c r="Z19" s="34">
        <f>VLOOKUP($B19,'[1]TK KHOILUONG'!$B:$AT,25,0)</f>
        <v>0</v>
      </c>
      <c r="AA19" s="16">
        <f>VLOOKUP($B19,'[1]TK KHOILUONG'!$B:$AT,26,0)</f>
        <v>0</v>
      </c>
      <c r="AB19" s="16">
        <f>VLOOKUP($B19,'[1]TK KHOILUONG'!$B:$AT,27,0)</f>
        <v>0</v>
      </c>
      <c r="AC19" s="16">
        <f>VLOOKUP($B19,'[1]TK KHOILUONG'!$B:$AT,28,0)</f>
        <v>0</v>
      </c>
      <c r="AD19" s="34">
        <f>VLOOKUP($B19,'[1]TK KHOILUONG'!$B:$AT,29,0)</f>
        <v>0</v>
      </c>
      <c r="AE19" s="16">
        <f>VLOOKUP($B19,'[1]TK KHOILUONG'!$B:$AT,30,0)</f>
        <v>0</v>
      </c>
      <c r="AF19" s="16">
        <f>VLOOKUP($B19,'[1]TK KHOILUONG'!$B:$AT,31,0)</f>
        <v>0</v>
      </c>
      <c r="AG19" s="16">
        <f>VLOOKUP($B19,'[1]TK KHOILUONG'!$B:$AT,32,0)</f>
        <v>0</v>
      </c>
      <c r="AH19" s="34">
        <f>VLOOKUP($B19,'[1]TK KHOILUONG'!$B:$AT,33,0)</f>
        <v>0</v>
      </c>
      <c r="AI19" s="16">
        <f>VLOOKUP($B19,'[1]TK KHOILUONG'!$B:$AT,34,0)</f>
        <v>0</v>
      </c>
      <c r="AJ19" s="16">
        <f>VLOOKUP($B19,'[1]TK KHOILUONG'!$B:$AT,35,0)</f>
        <v>0</v>
      </c>
      <c r="AK19" s="34">
        <f>VLOOKUP($B19,'[1]TK KHOILUONG'!$B:$AT,36,0)</f>
        <v>0</v>
      </c>
      <c r="AL19" s="16">
        <f>VLOOKUP($B19,'[1]TK KHOILUONG'!$B:$AT,37,0)</f>
        <v>0</v>
      </c>
      <c r="AM19" s="16">
        <f>VLOOKUP($B19,'[1]TK KHOILUONG'!$B:$AT,38,0)</f>
        <v>0</v>
      </c>
      <c r="AN19" s="34">
        <f>VLOOKUP($B19,'[1]TK KHOILUONG'!$B:$AT,39,0)</f>
        <v>0</v>
      </c>
      <c r="AO19" s="16">
        <f>VLOOKUP($B19,'[1]TK KHOILUONG'!$B:$AT,40,0)</f>
        <v>0</v>
      </c>
      <c r="AP19" s="16">
        <f>VLOOKUP($B19,'[1]TK KHOILUONG'!$B:$AT,41,0)</f>
        <v>0</v>
      </c>
      <c r="AQ19" s="34">
        <f>VLOOKUP($B19,'[1]TK KHOILUONG'!$B:$AT,42,0)</f>
        <v>0</v>
      </c>
      <c r="AR19" s="34">
        <f>VLOOKUP($B19,'[1]TK KHOILUONG'!$B:$AT,43,0)</f>
        <v>0</v>
      </c>
      <c r="AS19" s="34">
        <f>VLOOKUP($B19,'[1]TK KHOILUONG'!$B:$AT,44,0)</f>
        <v>0</v>
      </c>
      <c r="AT19" s="44">
        <f t="shared" si="1"/>
        <v>2.1</v>
      </c>
    </row>
    <row r="20" spans="1:46" s="6" customFormat="1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VLOOKUP($B20,'[1]TK KHOILUONG'!$B:$AT,4,0)</f>
        <v>0</v>
      </c>
      <c r="F20" s="16">
        <f>VLOOKUP($B20,'[1]TK KHOILUONG'!$B:$AT,5,0)</f>
        <v>0</v>
      </c>
      <c r="G20" s="16">
        <f>VLOOKUP($B20,'[1]TK KHOILUONG'!$B:$AT,6,0)</f>
        <v>0</v>
      </c>
      <c r="H20" s="16">
        <f>VLOOKUP($B20,'[1]TK KHOILUONG'!$B:$AT,7,0)</f>
        <v>0</v>
      </c>
      <c r="I20" s="16">
        <f>VLOOKUP($B20,'[1]TK KHOILUONG'!$B:$AT,8,0)</f>
        <v>0</v>
      </c>
      <c r="J20" s="16">
        <f>VLOOKUP($B20,'[1]TK KHOILUONG'!$B:$AT,9,0)</f>
        <v>0</v>
      </c>
      <c r="K20" s="16">
        <f>VLOOKUP($B20,'[1]TK KHOILUONG'!$B:$AT,10,0)</f>
        <v>0</v>
      </c>
      <c r="L20" s="16">
        <f>VLOOKUP($B20,'[1]TK KHOILUONG'!$B:$AT,11,0)</f>
        <v>0</v>
      </c>
      <c r="M20" s="34">
        <f>VLOOKUP($B20,'[1]TK KHOILUONG'!$B:$AT,12,0)</f>
        <v>0</v>
      </c>
      <c r="N20" s="16">
        <f>VLOOKUP($B20,'[1]TK KHOILUONG'!$B:$AT,13,0)</f>
        <v>1.05</v>
      </c>
      <c r="O20" s="16">
        <f>VLOOKUP($B20,'[1]TK KHOILUONG'!$B:$AT,14,0)</f>
        <v>2.4</v>
      </c>
      <c r="P20" s="16">
        <f>VLOOKUP($B20,'[1]TK KHOILUONG'!$B:$AT,15,0)</f>
        <v>0</v>
      </c>
      <c r="Q20" s="16">
        <f>VLOOKUP($B20,'[1]TK KHOILUONG'!$B:$AT,16,0)</f>
        <v>0</v>
      </c>
      <c r="R20" s="34">
        <f>VLOOKUP($B20,'[1]TK KHOILUONG'!$B:$AT,17,0)</f>
        <v>3.45</v>
      </c>
      <c r="S20" s="16">
        <f>VLOOKUP($B20,'[1]TK KHOILUONG'!$B:$AT,18,0)</f>
        <v>99</v>
      </c>
      <c r="T20" s="16">
        <f>VLOOKUP($B20,'[1]TK KHOILUONG'!$B:$AT,19,0)</f>
        <v>0</v>
      </c>
      <c r="U20" s="16">
        <f>VLOOKUP($B20,'[1]TK KHOILUONG'!$B:$AT,20,0)</f>
        <v>89</v>
      </c>
      <c r="V20" s="34">
        <f>VLOOKUP($B20,'[1]TK KHOILUONG'!$B:$AT,21,0)</f>
        <v>1</v>
      </c>
      <c r="W20" s="16">
        <f>VLOOKUP($B20,'[1]TK KHOILUONG'!$B:$AT,22,0)</f>
        <v>0</v>
      </c>
      <c r="X20" s="16">
        <f>VLOOKUP($B20,'[1]TK KHOILUONG'!$B:$AT,23,0)</f>
        <v>0</v>
      </c>
      <c r="Y20" s="16">
        <f>VLOOKUP($B20,'[1]TK KHOILUONG'!$B:$AT,24,0)</f>
        <v>0</v>
      </c>
      <c r="Z20" s="34">
        <f>VLOOKUP($B20,'[1]TK KHOILUONG'!$B:$AT,25,0)</f>
        <v>0</v>
      </c>
      <c r="AA20" s="16">
        <f>VLOOKUP($B20,'[1]TK KHOILUONG'!$B:$AT,26,0)</f>
        <v>0</v>
      </c>
      <c r="AB20" s="16">
        <f>VLOOKUP($B20,'[1]TK KHOILUONG'!$B:$AT,27,0)</f>
        <v>0</v>
      </c>
      <c r="AC20" s="16">
        <f>VLOOKUP($B20,'[1]TK KHOILUONG'!$B:$AT,28,0)</f>
        <v>0</v>
      </c>
      <c r="AD20" s="34">
        <f>VLOOKUP($B20,'[1]TK KHOILUONG'!$B:$AT,29,0)</f>
        <v>0</v>
      </c>
      <c r="AE20" s="16">
        <f>VLOOKUP($B20,'[1]TK KHOILUONG'!$B:$AT,30,0)</f>
        <v>0</v>
      </c>
      <c r="AF20" s="16">
        <f>VLOOKUP($B20,'[1]TK KHOILUONG'!$B:$AT,31,0)</f>
        <v>0</v>
      </c>
      <c r="AG20" s="16">
        <f>VLOOKUP($B20,'[1]TK KHOILUONG'!$B:$AT,32,0)</f>
        <v>0</v>
      </c>
      <c r="AH20" s="34">
        <f>VLOOKUP($B20,'[1]TK KHOILUONG'!$B:$AT,33,0)</f>
        <v>0</v>
      </c>
      <c r="AI20" s="16">
        <f>VLOOKUP($B20,'[1]TK KHOILUONG'!$B:$AT,34,0)</f>
        <v>0</v>
      </c>
      <c r="AJ20" s="16">
        <f>VLOOKUP($B20,'[1]TK KHOILUONG'!$B:$AT,35,0)</f>
        <v>0</v>
      </c>
      <c r="AK20" s="34">
        <f>VLOOKUP($B20,'[1]TK KHOILUONG'!$B:$AT,36,0)</f>
        <v>0</v>
      </c>
      <c r="AL20" s="16">
        <f>VLOOKUP($B20,'[1]TK KHOILUONG'!$B:$AT,37,0)</f>
        <v>0</v>
      </c>
      <c r="AM20" s="16">
        <f>VLOOKUP($B20,'[1]TK KHOILUONG'!$B:$AT,38,0)</f>
        <v>0</v>
      </c>
      <c r="AN20" s="34">
        <f>VLOOKUP($B20,'[1]TK KHOILUONG'!$B:$AT,39,0)</f>
        <v>0</v>
      </c>
      <c r="AO20" s="16">
        <f>VLOOKUP($B20,'[1]TK KHOILUONG'!$B:$AT,40,0)</f>
        <v>0</v>
      </c>
      <c r="AP20" s="16">
        <f>VLOOKUP($B20,'[1]TK KHOILUONG'!$B:$AT,41,0)</f>
        <v>0</v>
      </c>
      <c r="AQ20" s="34">
        <f>VLOOKUP($B20,'[1]TK KHOILUONG'!$B:$AT,42,0)</f>
        <v>0</v>
      </c>
      <c r="AR20" s="34">
        <f>VLOOKUP($B20,'[1]TK KHOILUONG'!$B:$AT,43,0)</f>
        <v>0</v>
      </c>
      <c r="AS20" s="34">
        <f>VLOOKUP($B20,'[1]TK KHOILUONG'!$B:$AT,44,0)</f>
        <v>0</v>
      </c>
      <c r="AT20" s="44">
        <f t="shared" si="1"/>
        <v>4.45</v>
      </c>
    </row>
    <row r="21" spans="1:46" s="6" customFormat="1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>
        <f>VLOOKUP($B21,'[1]TK KHOILUONG'!$B:$AT,4,0)</f>
        <v>0</v>
      </c>
      <c r="F21" s="16">
        <f>VLOOKUP($B21,'[1]TK KHOILUONG'!$B:$AT,5,0)</f>
        <v>0</v>
      </c>
      <c r="G21" s="16">
        <f>VLOOKUP($B21,'[1]TK KHOILUONG'!$B:$AT,6,0)</f>
        <v>0</v>
      </c>
      <c r="H21" s="16">
        <f>VLOOKUP($B21,'[1]TK KHOILUONG'!$B:$AT,7,0)</f>
        <v>0</v>
      </c>
      <c r="I21" s="16">
        <f>VLOOKUP($B21,'[1]TK KHOILUONG'!$B:$AT,8,0)</f>
        <v>0</v>
      </c>
      <c r="J21" s="16">
        <f>VLOOKUP($B21,'[1]TK KHOILUONG'!$B:$AT,9,0)</f>
        <v>0</v>
      </c>
      <c r="K21" s="16">
        <f>VLOOKUP($B21,'[1]TK KHOILUONG'!$B:$AT,10,0)</f>
        <v>0</v>
      </c>
      <c r="L21" s="16">
        <f>VLOOKUP($B21,'[1]TK KHOILUONG'!$B:$AT,11,0)</f>
        <v>0</v>
      </c>
      <c r="M21" s="34">
        <f>VLOOKUP($B21,'[1]TK KHOILUONG'!$B:$AT,12,0)</f>
        <v>0</v>
      </c>
      <c r="N21" s="16">
        <f>VLOOKUP($B21,'[1]TK KHOILUONG'!$B:$AT,13,0)</f>
        <v>0</v>
      </c>
      <c r="O21" s="16">
        <f>VLOOKUP($B21,'[1]TK KHOILUONG'!$B:$AT,14,0)</f>
        <v>0</v>
      </c>
      <c r="P21" s="16">
        <f>VLOOKUP($B21,'[1]TK KHOILUONG'!$B:$AT,15,0)</f>
        <v>0</v>
      </c>
      <c r="Q21" s="16">
        <f>VLOOKUP($B21,'[1]TK KHOILUONG'!$B:$AT,16,0)</f>
        <v>0</v>
      </c>
      <c r="R21" s="34">
        <f>VLOOKUP($B21,'[1]TK KHOILUONG'!$B:$AT,17,0)</f>
        <v>0</v>
      </c>
      <c r="S21" s="16">
        <f>VLOOKUP($B21,'[1]TK KHOILUONG'!$B:$AT,18,0)</f>
        <v>0</v>
      </c>
      <c r="T21" s="16">
        <f>VLOOKUP($B21,'[1]TK KHOILUONG'!$B:$AT,19,0)</f>
        <v>0</v>
      </c>
      <c r="U21" s="16">
        <f>VLOOKUP($B21,'[1]TK KHOILUONG'!$B:$AT,20,0)</f>
        <v>0</v>
      </c>
      <c r="V21" s="34">
        <f>VLOOKUP($B21,'[1]TK KHOILUONG'!$B:$AT,21,0)</f>
        <v>0</v>
      </c>
      <c r="W21" s="16">
        <f>VLOOKUP($B21,'[1]TK KHOILUONG'!$B:$AT,22,0)</f>
        <v>0</v>
      </c>
      <c r="X21" s="16">
        <f>VLOOKUP($B21,'[1]TK KHOILUONG'!$B:$AT,23,0)</f>
        <v>0</v>
      </c>
      <c r="Y21" s="16">
        <f>VLOOKUP($B21,'[1]TK KHOILUONG'!$B:$AT,24,0)</f>
        <v>0</v>
      </c>
      <c r="Z21" s="34">
        <f>VLOOKUP($B21,'[1]TK KHOILUONG'!$B:$AT,25,0)</f>
        <v>0</v>
      </c>
      <c r="AA21" s="16">
        <f>VLOOKUP($B21,'[1]TK KHOILUONG'!$B:$AT,26,0)</f>
        <v>0</v>
      </c>
      <c r="AB21" s="16">
        <f>VLOOKUP($B21,'[1]TK KHOILUONG'!$B:$AT,27,0)</f>
        <v>0</v>
      </c>
      <c r="AC21" s="16">
        <f>VLOOKUP($B21,'[1]TK KHOILUONG'!$B:$AT,28,0)</f>
        <v>0</v>
      </c>
      <c r="AD21" s="34">
        <f>VLOOKUP($B21,'[1]TK KHOILUONG'!$B:$AT,29,0)</f>
        <v>0</v>
      </c>
      <c r="AE21" s="16">
        <f>VLOOKUP($B21,'[1]TK KHOILUONG'!$B:$AT,30,0)</f>
        <v>0</v>
      </c>
      <c r="AF21" s="16">
        <f>VLOOKUP($B21,'[1]TK KHOILUONG'!$B:$AT,31,0)</f>
        <v>0</v>
      </c>
      <c r="AG21" s="16">
        <f>VLOOKUP($B21,'[1]TK KHOILUONG'!$B:$AT,32,0)</f>
        <v>0</v>
      </c>
      <c r="AH21" s="34">
        <f>VLOOKUP($B21,'[1]TK KHOILUONG'!$B:$AT,33,0)</f>
        <v>0</v>
      </c>
      <c r="AI21" s="16">
        <f>VLOOKUP($B21,'[1]TK KHOILUONG'!$B:$AT,34,0)</f>
        <v>0</v>
      </c>
      <c r="AJ21" s="16">
        <f>VLOOKUP($B21,'[1]TK KHOILUONG'!$B:$AT,35,0)</f>
        <v>0</v>
      </c>
      <c r="AK21" s="34">
        <f>VLOOKUP($B21,'[1]TK KHOILUONG'!$B:$AT,36,0)</f>
        <v>0</v>
      </c>
      <c r="AL21" s="16">
        <f>VLOOKUP($B21,'[1]TK KHOILUONG'!$B:$AT,37,0)</f>
        <v>0</v>
      </c>
      <c r="AM21" s="16">
        <f>VLOOKUP($B21,'[1]TK KHOILUONG'!$B:$AT,38,0)</f>
        <v>0</v>
      </c>
      <c r="AN21" s="34">
        <f>VLOOKUP($B21,'[1]TK KHOILUONG'!$B:$AT,39,0)</f>
        <v>0</v>
      </c>
      <c r="AO21" s="16">
        <f>VLOOKUP($B21,'[1]TK KHOILUONG'!$B:$AT,40,0)</f>
        <v>0</v>
      </c>
      <c r="AP21" s="16">
        <f>VLOOKUP($B21,'[1]TK KHOILUONG'!$B:$AT,41,0)</f>
        <v>0</v>
      </c>
      <c r="AQ21" s="34">
        <f>VLOOKUP($B21,'[1]TK KHOILUONG'!$B:$AT,42,0)</f>
        <v>0</v>
      </c>
      <c r="AR21" s="34">
        <f>VLOOKUP($B21,'[1]TK KHOILUONG'!$B:$AT,43,0)</f>
        <v>0</v>
      </c>
      <c r="AS21" s="34">
        <f>VLOOKUP($B21,'[1]TK KHOILUONG'!$B:$AT,44,0)</f>
        <v>0</v>
      </c>
      <c r="AT21" s="44">
        <f t="shared" si="1"/>
        <v>0</v>
      </c>
    </row>
    <row r="22" spans="1:46" s="6" customFormat="1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>
        <f>VLOOKUP($B22,'[1]TK KHOILUONG'!$B:$AT,4,0)</f>
        <v>2</v>
      </c>
      <c r="F22" s="16">
        <f>VLOOKUP($B22,'[1]TK KHOILUONG'!$B:$AT,5,0)</f>
        <v>0</v>
      </c>
      <c r="G22" s="16">
        <f>VLOOKUP($B22,'[1]TK KHOILUONG'!$B:$AT,6,0)</f>
        <v>0</v>
      </c>
      <c r="H22" s="16">
        <f>VLOOKUP($B22,'[1]TK KHOILUONG'!$B:$AT,7,0)</f>
        <v>0</v>
      </c>
      <c r="I22" s="16">
        <f>VLOOKUP($B22,'[1]TK KHOILUONG'!$B:$AT,8,0)</f>
        <v>0</v>
      </c>
      <c r="J22" s="16">
        <f>VLOOKUP($B22,'[1]TK KHOILUONG'!$B:$AT,9,0)</f>
        <v>0</v>
      </c>
      <c r="K22" s="16">
        <f>VLOOKUP($B22,'[1]TK KHOILUONG'!$B:$AT,10,0)</f>
        <v>0</v>
      </c>
      <c r="L22" s="16">
        <f>VLOOKUP($B22,'[1]TK KHOILUONG'!$B:$AT,11,0)</f>
        <v>0</v>
      </c>
      <c r="M22" s="34">
        <f>VLOOKUP($B22,'[1]TK KHOILUONG'!$B:$AT,12,0)</f>
        <v>2</v>
      </c>
      <c r="N22" s="16">
        <f>VLOOKUP($B22,'[1]TK KHOILUONG'!$B:$AT,13,0)</f>
        <v>1.2</v>
      </c>
      <c r="O22" s="16">
        <f>VLOOKUP($B22,'[1]TK KHOILUONG'!$B:$AT,14,0)</f>
        <v>0.6</v>
      </c>
      <c r="P22" s="16">
        <f>VLOOKUP($B22,'[1]TK KHOILUONG'!$B:$AT,15,0)</f>
        <v>0</v>
      </c>
      <c r="Q22" s="16">
        <f>VLOOKUP($B22,'[1]TK KHOILUONG'!$B:$AT,16,0)</f>
        <v>0</v>
      </c>
      <c r="R22" s="34">
        <f>VLOOKUP($B22,'[1]TK KHOILUONG'!$B:$AT,17,0)</f>
        <v>1.7999999999999998</v>
      </c>
      <c r="S22" s="16">
        <f>VLOOKUP($B22,'[1]TK KHOILUONG'!$B:$AT,18,0)</f>
        <v>50</v>
      </c>
      <c r="T22" s="16">
        <f>VLOOKUP($B22,'[1]TK KHOILUONG'!$B:$AT,19,0)</f>
        <v>92</v>
      </c>
      <c r="U22" s="16">
        <f>VLOOKUP($B22,'[1]TK KHOILUONG'!$B:$AT,20,0)</f>
        <v>43</v>
      </c>
      <c r="V22" s="34">
        <f>VLOOKUP($B22,'[1]TK KHOILUONG'!$B:$AT,21,0)</f>
        <v>9.9</v>
      </c>
      <c r="W22" s="16">
        <f>VLOOKUP($B22,'[1]TK KHOILUONG'!$B:$AT,22,0)</f>
        <v>0</v>
      </c>
      <c r="X22" s="16">
        <f>VLOOKUP($B22,'[1]TK KHOILUONG'!$B:$AT,23,0)</f>
        <v>0</v>
      </c>
      <c r="Y22" s="16">
        <f>VLOOKUP($B22,'[1]TK KHOILUONG'!$B:$AT,24,0)</f>
        <v>0</v>
      </c>
      <c r="Z22" s="34">
        <f>VLOOKUP($B22,'[1]TK KHOILUONG'!$B:$AT,25,0)</f>
        <v>0</v>
      </c>
      <c r="AA22" s="16">
        <f>VLOOKUP($B22,'[1]TK KHOILUONG'!$B:$AT,26,0)</f>
        <v>0</v>
      </c>
      <c r="AB22" s="16">
        <f>VLOOKUP($B22,'[1]TK KHOILUONG'!$B:$AT,27,0)</f>
        <v>0</v>
      </c>
      <c r="AC22" s="16">
        <f>VLOOKUP($B22,'[1]TK KHOILUONG'!$B:$AT,28,0)</f>
        <v>0</v>
      </c>
      <c r="AD22" s="34">
        <f>VLOOKUP($B22,'[1]TK KHOILUONG'!$B:$AT,29,0)</f>
        <v>0</v>
      </c>
      <c r="AE22" s="16">
        <f>VLOOKUP($B22,'[1]TK KHOILUONG'!$B:$AT,30,0)</f>
        <v>0</v>
      </c>
      <c r="AF22" s="16">
        <f>VLOOKUP($B22,'[1]TK KHOILUONG'!$B:$AT,31,0)</f>
        <v>0</v>
      </c>
      <c r="AG22" s="16">
        <f>VLOOKUP($B22,'[1]TK KHOILUONG'!$B:$AT,32,0)</f>
        <v>0</v>
      </c>
      <c r="AH22" s="34">
        <f>VLOOKUP($B22,'[1]TK KHOILUONG'!$B:$AT,33,0)</f>
        <v>0</v>
      </c>
      <c r="AI22" s="16">
        <f>VLOOKUP($B22,'[1]TK KHOILUONG'!$B:$AT,34,0)</f>
        <v>0</v>
      </c>
      <c r="AJ22" s="16">
        <f>VLOOKUP($B22,'[1]TK KHOILUONG'!$B:$AT,35,0)</f>
        <v>0</v>
      </c>
      <c r="AK22" s="34">
        <f>VLOOKUP($B22,'[1]TK KHOILUONG'!$B:$AT,36,0)</f>
        <v>0</v>
      </c>
      <c r="AL22" s="16">
        <f>VLOOKUP($B22,'[1]TK KHOILUONG'!$B:$AT,37,0)</f>
        <v>0</v>
      </c>
      <c r="AM22" s="16">
        <f>VLOOKUP($B22,'[1]TK KHOILUONG'!$B:$AT,38,0)</f>
        <v>0</v>
      </c>
      <c r="AN22" s="34">
        <f>VLOOKUP($B22,'[1]TK KHOILUONG'!$B:$AT,39,0)</f>
        <v>0</v>
      </c>
      <c r="AO22" s="16">
        <f>VLOOKUP($B22,'[1]TK KHOILUONG'!$B:$AT,40,0)</f>
        <v>0</v>
      </c>
      <c r="AP22" s="16">
        <f>VLOOKUP($B22,'[1]TK KHOILUONG'!$B:$AT,41,0)</f>
        <v>0</v>
      </c>
      <c r="AQ22" s="34">
        <f>VLOOKUP($B22,'[1]TK KHOILUONG'!$B:$AT,42,0)</f>
        <v>0</v>
      </c>
      <c r="AR22" s="34">
        <f>VLOOKUP($B22,'[1]TK KHOILUONG'!$B:$AT,43,0)</f>
        <v>0</v>
      </c>
      <c r="AS22" s="34">
        <f>VLOOKUP($B22,'[1]TK KHOILUONG'!$B:$AT,44,0)</f>
        <v>0.5</v>
      </c>
      <c r="AT22" s="44">
        <f t="shared" si="1"/>
        <v>14.2</v>
      </c>
    </row>
    <row r="23" spans="1:46" s="6" customFormat="1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VLOOKUP($B23,'[1]TK KHOILUONG'!$B:$AT,4,0)</f>
        <v>0</v>
      </c>
      <c r="F23" s="16">
        <f>VLOOKUP($B23,'[1]TK KHOILUONG'!$B:$AT,5,0)</f>
        <v>0</v>
      </c>
      <c r="G23" s="16">
        <f>VLOOKUP($B23,'[1]TK KHOILUONG'!$B:$AT,6,0)</f>
        <v>0</v>
      </c>
      <c r="H23" s="16">
        <f>VLOOKUP($B23,'[1]TK KHOILUONG'!$B:$AT,7,0)</f>
        <v>0</v>
      </c>
      <c r="I23" s="16">
        <f>VLOOKUP($B23,'[1]TK KHOILUONG'!$B:$AT,8,0)</f>
        <v>0</v>
      </c>
      <c r="J23" s="16">
        <f>VLOOKUP($B23,'[1]TK KHOILUONG'!$B:$AT,9,0)</f>
        <v>0</v>
      </c>
      <c r="K23" s="16">
        <f>VLOOKUP($B23,'[1]TK KHOILUONG'!$B:$AT,10,0)</f>
        <v>0</v>
      </c>
      <c r="L23" s="16">
        <f>VLOOKUP($B23,'[1]TK KHOILUONG'!$B:$AT,11,0)</f>
        <v>0</v>
      </c>
      <c r="M23" s="34">
        <f>VLOOKUP($B23,'[1]TK KHOILUONG'!$B:$AT,12,0)</f>
        <v>0</v>
      </c>
      <c r="N23" s="16">
        <f>VLOOKUP($B23,'[1]TK KHOILUONG'!$B:$AT,13,0)</f>
        <v>4.8</v>
      </c>
      <c r="O23" s="16">
        <f>VLOOKUP($B23,'[1]TK KHOILUONG'!$B:$AT,14,0)</f>
        <v>3.7500000000000004</v>
      </c>
      <c r="P23" s="16">
        <f>VLOOKUP($B23,'[1]TK KHOILUONG'!$B:$AT,15,0)</f>
        <v>0</v>
      </c>
      <c r="Q23" s="16">
        <f>VLOOKUP($B23,'[1]TK KHOILUONG'!$B:$AT,16,0)</f>
        <v>0</v>
      </c>
      <c r="R23" s="34">
        <f>VLOOKUP($B23,'[1]TK KHOILUONG'!$B:$AT,17,0)</f>
        <v>8.5500000000000007</v>
      </c>
      <c r="S23" s="16">
        <f>VLOOKUP($B23,'[1]TK KHOILUONG'!$B:$AT,18,0)</f>
        <v>102</v>
      </c>
      <c r="T23" s="16">
        <f>VLOOKUP($B23,'[1]TK KHOILUONG'!$B:$AT,19,0)</f>
        <v>11</v>
      </c>
      <c r="U23" s="16">
        <f>VLOOKUP($B23,'[1]TK KHOILUONG'!$B:$AT,20,0)</f>
        <v>45</v>
      </c>
      <c r="V23" s="34">
        <f>VLOOKUP($B23,'[1]TK KHOILUONG'!$B:$AT,21,0)</f>
        <v>6.8000000000000007</v>
      </c>
      <c r="W23" s="16">
        <f>VLOOKUP($B23,'[1]TK KHOILUONG'!$B:$AT,22,0)</f>
        <v>0</v>
      </c>
      <c r="X23" s="16">
        <f>VLOOKUP($B23,'[1]TK KHOILUONG'!$B:$AT,23,0)</f>
        <v>0</v>
      </c>
      <c r="Y23" s="16">
        <f>VLOOKUP($B23,'[1]TK KHOILUONG'!$B:$AT,24,0)</f>
        <v>0</v>
      </c>
      <c r="Z23" s="34">
        <f>VLOOKUP($B23,'[1]TK KHOILUONG'!$B:$AT,25,0)</f>
        <v>0</v>
      </c>
      <c r="AA23" s="16">
        <f>VLOOKUP($B23,'[1]TK KHOILUONG'!$B:$AT,26,0)</f>
        <v>0</v>
      </c>
      <c r="AB23" s="16">
        <f>VLOOKUP($B23,'[1]TK KHOILUONG'!$B:$AT,27,0)</f>
        <v>0</v>
      </c>
      <c r="AC23" s="16">
        <f>VLOOKUP($B23,'[1]TK KHOILUONG'!$B:$AT,28,0)</f>
        <v>0</v>
      </c>
      <c r="AD23" s="34">
        <f>VLOOKUP($B23,'[1]TK KHOILUONG'!$B:$AT,29,0)</f>
        <v>0</v>
      </c>
      <c r="AE23" s="16">
        <f>VLOOKUP($B23,'[1]TK KHOILUONG'!$B:$AT,30,0)</f>
        <v>0</v>
      </c>
      <c r="AF23" s="16">
        <f>VLOOKUP($B23,'[1]TK KHOILUONG'!$B:$AT,31,0)</f>
        <v>0</v>
      </c>
      <c r="AG23" s="16">
        <f>VLOOKUP($B23,'[1]TK KHOILUONG'!$B:$AT,32,0)</f>
        <v>0</v>
      </c>
      <c r="AH23" s="34">
        <f>VLOOKUP($B23,'[1]TK KHOILUONG'!$B:$AT,33,0)</f>
        <v>0</v>
      </c>
      <c r="AI23" s="16">
        <f>VLOOKUP($B23,'[1]TK KHOILUONG'!$B:$AT,34,0)</f>
        <v>0</v>
      </c>
      <c r="AJ23" s="16">
        <f>VLOOKUP($B23,'[1]TK KHOILUONG'!$B:$AT,35,0)</f>
        <v>0</v>
      </c>
      <c r="AK23" s="34">
        <f>VLOOKUP($B23,'[1]TK KHOILUONG'!$B:$AT,36,0)</f>
        <v>0</v>
      </c>
      <c r="AL23" s="16">
        <f>VLOOKUP($B23,'[1]TK KHOILUONG'!$B:$AT,37,0)</f>
        <v>0</v>
      </c>
      <c r="AM23" s="16">
        <f>VLOOKUP($B23,'[1]TK KHOILUONG'!$B:$AT,38,0)</f>
        <v>0</v>
      </c>
      <c r="AN23" s="34">
        <f>VLOOKUP($B23,'[1]TK KHOILUONG'!$B:$AT,39,0)</f>
        <v>0</v>
      </c>
      <c r="AO23" s="16">
        <f>VLOOKUP($B23,'[1]TK KHOILUONG'!$B:$AT,40,0)</f>
        <v>0</v>
      </c>
      <c r="AP23" s="16">
        <f>VLOOKUP($B23,'[1]TK KHOILUONG'!$B:$AT,41,0)</f>
        <v>0</v>
      </c>
      <c r="AQ23" s="34">
        <f>VLOOKUP($B23,'[1]TK KHOILUONG'!$B:$AT,42,0)</f>
        <v>0</v>
      </c>
      <c r="AR23" s="34">
        <f>VLOOKUP($B23,'[1]TK KHOILUONG'!$B:$AT,43,0)</f>
        <v>0</v>
      </c>
      <c r="AS23" s="34">
        <f>VLOOKUP($B23,'[1]TK KHOILUONG'!$B:$AT,44,0)</f>
        <v>0.5</v>
      </c>
      <c r="AT23" s="44">
        <f t="shared" si="1"/>
        <v>15.85</v>
      </c>
    </row>
    <row r="24" spans="1:46" s="6" customFormat="1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VLOOKUP($B24,'[1]TK KHOILUONG'!$B:$AT,4,0)</f>
        <v>0</v>
      </c>
      <c r="F24" s="16">
        <f>VLOOKUP($B24,'[1]TK KHOILUONG'!$B:$AT,5,0)</f>
        <v>0</v>
      </c>
      <c r="G24" s="16">
        <f>VLOOKUP($B24,'[1]TK KHOILUONG'!$B:$AT,6,0)</f>
        <v>0</v>
      </c>
      <c r="H24" s="16">
        <f>VLOOKUP($B24,'[1]TK KHOILUONG'!$B:$AT,7,0)</f>
        <v>0</v>
      </c>
      <c r="I24" s="16">
        <f>VLOOKUP($B24,'[1]TK KHOILUONG'!$B:$AT,8,0)</f>
        <v>0</v>
      </c>
      <c r="J24" s="16">
        <f>VLOOKUP($B24,'[1]TK KHOILUONG'!$B:$AT,9,0)</f>
        <v>0</v>
      </c>
      <c r="K24" s="16">
        <f>VLOOKUP($B24,'[1]TK KHOILUONG'!$B:$AT,10,0)</f>
        <v>0</v>
      </c>
      <c r="L24" s="16">
        <f>VLOOKUP($B24,'[1]TK KHOILUONG'!$B:$AT,11,0)</f>
        <v>0</v>
      </c>
      <c r="M24" s="34">
        <f>VLOOKUP($B24,'[1]TK KHOILUONG'!$B:$AT,12,0)</f>
        <v>0</v>
      </c>
      <c r="N24" s="16">
        <f>VLOOKUP($B24,'[1]TK KHOILUONG'!$B:$AT,13,0)</f>
        <v>4.8</v>
      </c>
      <c r="O24" s="16">
        <f>VLOOKUP($B24,'[1]TK KHOILUONG'!$B:$AT,14,0)</f>
        <v>4.5</v>
      </c>
      <c r="P24" s="16">
        <f>VLOOKUP($B24,'[1]TK KHOILUONG'!$B:$AT,15,0)</f>
        <v>0</v>
      </c>
      <c r="Q24" s="16">
        <f>VLOOKUP($B24,'[1]TK KHOILUONG'!$B:$AT,16,0)</f>
        <v>0</v>
      </c>
      <c r="R24" s="34">
        <f>VLOOKUP($B24,'[1]TK KHOILUONG'!$B:$AT,17,0)</f>
        <v>9.3000000000000007</v>
      </c>
      <c r="S24" s="16">
        <f>VLOOKUP($B24,'[1]TK KHOILUONG'!$B:$AT,18,0)</f>
        <v>0</v>
      </c>
      <c r="T24" s="16">
        <f>VLOOKUP($B24,'[1]TK KHOILUONG'!$B:$AT,19,0)</f>
        <v>0</v>
      </c>
      <c r="U24" s="16">
        <f>VLOOKUP($B24,'[1]TK KHOILUONG'!$B:$AT,20,0)</f>
        <v>0</v>
      </c>
      <c r="V24" s="34">
        <f>VLOOKUP($B24,'[1]TK KHOILUONG'!$B:$AT,21,0)</f>
        <v>0</v>
      </c>
      <c r="W24" s="16">
        <f>VLOOKUP($B24,'[1]TK KHOILUONG'!$B:$AT,22,0)</f>
        <v>0</v>
      </c>
      <c r="X24" s="16">
        <f>VLOOKUP($B24,'[1]TK KHOILUONG'!$B:$AT,23,0)</f>
        <v>0</v>
      </c>
      <c r="Y24" s="16">
        <f>VLOOKUP($B24,'[1]TK KHOILUONG'!$B:$AT,24,0)</f>
        <v>0</v>
      </c>
      <c r="Z24" s="34">
        <f>VLOOKUP($B24,'[1]TK KHOILUONG'!$B:$AT,25,0)</f>
        <v>0</v>
      </c>
      <c r="AA24" s="16">
        <f>VLOOKUP($B24,'[1]TK KHOILUONG'!$B:$AT,26,0)</f>
        <v>0</v>
      </c>
      <c r="AB24" s="16">
        <f>VLOOKUP($B24,'[1]TK KHOILUONG'!$B:$AT,27,0)</f>
        <v>0</v>
      </c>
      <c r="AC24" s="16">
        <f>VLOOKUP($B24,'[1]TK KHOILUONG'!$B:$AT,28,0)</f>
        <v>0</v>
      </c>
      <c r="AD24" s="34">
        <f>VLOOKUP($B24,'[1]TK KHOILUONG'!$B:$AT,29,0)</f>
        <v>0</v>
      </c>
      <c r="AE24" s="16">
        <f>VLOOKUP($B24,'[1]TK KHOILUONG'!$B:$AT,30,0)</f>
        <v>0</v>
      </c>
      <c r="AF24" s="16">
        <f>VLOOKUP($B24,'[1]TK KHOILUONG'!$B:$AT,31,0)</f>
        <v>0</v>
      </c>
      <c r="AG24" s="16">
        <f>VLOOKUP($B24,'[1]TK KHOILUONG'!$B:$AT,32,0)</f>
        <v>0</v>
      </c>
      <c r="AH24" s="34">
        <f>VLOOKUP($B24,'[1]TK KHOILUONG'!$B:$AT,33,0)</f>
        <v>0</v>
      </c>
      <c r="AI24" s="16">
        <f>VLOOKUP($B24,'[1]TK KHOILUONG'!$B:$AT,34,0)</f>
        <v>0</v>
      </c>
      <c r="AJ24" s="16">
        <f>VLOOKUP($B24,'[1]TK KHOILUONG'!$B:$AT,35,0)</f>
        <v>0</v>
      </c>
      <c r="AK24" s="34">
        <f>VLOOKUP($B24,'[1]TK KHOILUONG'!$B:$AT,36,0)</f>
        <v>0</v>
      </c>
      <c r="AL24" s="16">
        <f>VLOOKUP($B24,'[1]TK KHOILUONG'!$B:$AT,37,0)</f>
        <v>0</v>
      </c>
      <c r="AM24" s="16">
        <f>VLOOKUP($B24,'[1]TK KHOILUONG'!$B:$AT,38,0)</f>
        <v>0</v>
      </c>
      <c r="AN24" s="34">
        <f>VLOOKUP($B24,'[1]TK KHOILUONG'!$B:$AT,39,0)</f>
        <v>0</v>
      </c>
      <c r="AO24" s="16">
        <f>VLOOKUP($B24,'[1]TK KHOILUONG'!$B:$AT,40,0)</f>
        <v>0</v>
      </c>
      <c r="AP24" s="16">
        <f>VLOOKUP($B24,'[1]TK KHOILUONG'!$B:$AT,41,0)</f>
        <v>0</v>
      </c>
      <c r="AQ24" s="34">
        <f>VLOOKUP($B24,'[1]TK KHOILUONG'!$B:$AT,42,0)</f>
        <v>0</v>
      </c>
      <c r="AR24" s="34">
        <f>VLOOKUP($B24,'[1]TK KHOILUONG'!$B:$AT,43,0)</f>
        <v>0</v>
      </c>
      <c r="AS24" s="34">
        <f>VLOOKUP($B24,'[1]TK KHOILUONG'!$B:$AT,44,0)</f>
        <v>0.3</v>
      </c>
      <c r="AT24" s="44">
        <f t="shared" si="1"/>
        <v>9.6</v>
      </c>
    </row>
    <row r="25" spans="1:46" s="6" customFormat="1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VLOOKUP($B25,'[1]TK KHOILUONG'!$B:$AT,4,0)</f>
        <v>0</v>
      </c>
      <c r="F25" s="16">
        <f>VLOOKUP($B25,'[1]TK KHOILUONG'!$B:$AT,5,0)</f>
        <v>4</v>
      </c>
      <c r="G25" s="16">
        <f>VLOOKUP($B25,'[1]TK KHOILUONG'!$B:$AT,6,0)</f>
        <v>0</v>
      </c>
      <c r="H25" s="16">
        <f>VLOOKUP($B25,'[1]TK KHOILUONG'!$B:$AT,7,0)</f>
        <v>0</v>
      </c>
      <c r="I25" s="16">
        <f>VLOOKUP($B25,'[1]TK KHOILUONG'!$B:$AT,8,0)</f>
        <v>0</v>
      </c>
      <c r="J25" s="16">
        <f>VLOOKUP($B25,'[1]TK KHOILUONG'!$B:$AT,9,0)</f>
        <v>0</v>
      </c>
      <c r="K25" s="16">
        <f>VLOOKUP($B25,'[1]TK KHOILUONG'!$B:$AT,10,0)</f>
        <v>0</v>
      </c>
      <c r="L25" s="16">
        <f>VLOOKUP($B25,'[1]TK KHOILUONG'!$B:$AT,11,0)</f>
        <v>0</v>
      </c>
      <c r="M25" s="34">
        <f>VLOOKUP($B25,'[1]TK KHOILUONG'!$B:$AT,12,0)</f>
        <v>6</v>
      </c>
      <c r="N25" s="16">
        <f>VLOOKUP($B25,'[1]TK KHOILUONG'!$B:$AT,13,0)</f>
        <v>0</v>
      </c>
      <c r="O25" s="16">
        <f>VLOOKUP($B25,'[1]TK KHOILUONG'!$B:$AT,14,0)</f>
        <v>2.4</v>
      </c>
      <c r="P25" s="16">
        <f>VLOOKUP($B25,'[1]TK KHOILUONG'!$B:$AT,15,0)</f>
        <v>0</v>
      </c>
      <c r="Q25" s="16">
        <f>VLOOKUP($B25,'[1]TK KHOILUONG'!$B:$AT,16,0)</f>
        <v>0</v>
      </c>
      <c r="R25" s="34">
        <f>VLOOKUP($B25,'[1]TK KHOILUONG'!$B:$AT,17,0)</f>
        <v>2.4</v>
      </c>
      <c r="S25" s="16">
        <f>VLOOKUP($B25,'[1]TK KHOILUONG'!$B:$AT,18,0)</f>
        <v>346</v>
      </c>
      <c r="T25" s="16">
        <f>VLOOKUP($B25,'[1]TK KHOILUONG'!$B:$AT,19,0)</f>
        <v>275</v>
      </c>
      <c r="U25" s="16">
        <f>VLOOKUP($B25,'[1]TK KHOILUONG'!$B:$AT,20,0)</f>
        <v>162</v>
      </c>
      <c r="V25" s="34">
        <f>VLOOKUP($B25,'[1]TK KHOILUONG'!$B:$AT,21,0)</f>
        <v>45.900000000000006</v>
      </c>
      <c r="W25" s="16">
        <f>VLOOKUP($B25,'[1]TK KHOILUONG'!$B:$AT,22,0)</f>
        <v>0</v>
      </c>
      <c r="X25" s="16">
        <f>VLOOKUP($B25,'[1]TK KHOILUONG'!$B:$AT,23,0)</f>
        <v>0</v>
      </c>
      <c r="Y25" s="16">
        <f>VLOOKUP($B25,'[1]TK KHOILUONG'!$B:$AT,24,0)</f>
        <v>0</v>
      </c>
      <c r="Z25" s="34">
        <f>VLOOKUP($B25,'[1]TK KHOILUONG'!$B:$AT,25,0)</f>
        <v>0</v>
      </c>
      <c r="AA25" s="16">
        <f>VLOOKUP($B25,'[1]TK KHOILUONG'!$B:$AT,26,0)</f>
        <v>0</v>
      </c>
      <c r="AB25" s="16">
        <f>VLOOKUP($B25,'[1]TK KHOILUONG'!$B:$AT,27,0)</f>
        <v>0</v>
      </c>
      <c r="AC25" s="16">
        <f>VLOOKUP($B25,'[1]TK KHOILUONG'!$B:$AT,28,0)</f>
        <v>0</v>
      </c>
      <c r="AD25" s="34">
        <f>VLOOKUP($B25,'[1]TK KHOILUONG'!$B:$AT,29,0)</f>
        <v>0</v>
      </c>
      <c r="AE25" s="16">
        <f>VLOOKUP($B25,'[1]TK KHOILUONG'!$B:$AT,30,0)</f>
        <v>0</v>
      </c>
      <c r="AF25" s="16">
        <f>VLOOKUP($B25,'[1]TK KHOILUONG'!$B:$AT,31,0)</f>
        <v>0</v>
      </c>
      <c r="AG25" s="16">
        <f>VLOOKUP($B25,'[1]TK KHOILUONG'!$B:$AT,32,0)</f>
        <v>0</v>
      </c>
      <c r="AH25" s="34">
        <f>VLOOKUP($B25,'[1]TK KHOILUONG'!$B:$AT,33,0)</f>
        <v>0</v>
      </c>
      <c r="AI25" s="16">
        <f>VLOOKUP($B25,'[1]TK KHOILUONG'!$B:$AT,34,0)</f>
        <v>0</v>
      </c>
      <c r="AJ25" s="16">
        <f>VLOOKUP($B25,'[1]TK KHOILUONG'!$B:$AT,35,0)</f>
        <v>0</v>
      </c>
      <c r="AK25" s="34">
        <f>VLOOKUP($B25,'[1]TK KHOILUONG'!$B:$AT,36,0)</f>
        <v>0</v>
      </c>
      <c r="AL25" s="16">
        <f>VLOOKUP($B25,'[1]TK KHOILUONG'!$B:$AT,37,0)</f>
        <v>0</v>
      </c>
      <c r="AM25" s="16">
        <f>VLOOKUP($B25,'[1]TK KHOILUONG'!$B:$AT,38,0)</f>
        <v>0</v>
      </c>
      <c r="AN25" s="34">
        <f>VLOOKUP($B25,'[1]TK KHOILUONG'!$B:$AT,39,0)</f>
        <v>0</v>
      </c>
      <c r="AO25" s="16">
        <f>VLOOKUP($B25,'[1]TK KHOILUONG'!$B:$AT,40,0)</f>
        <v>0</v>
      </c>
      <c r="AP25" s="16">
        <f>VLOOKUP($B25,'[1]TK KHOILUONG'!$B:$AT,41,0)</f>
        <v>0</v>
      </c>
      <c r="AQ25" s="34">
        <f>VLOOKUP($B25,'[1]TK KHOILUONG'!$B:$AT,42,0)</f>
        <v>0</v>
      </c>
      <c r="AR25" s="34">
        <f>VLOOKUP($B25,'[1]TK KHOILUONG'!$B:$AT,43,0)</f>
        <v>0</v>
      </c>
      <c r="AS25" s="34">
        <f>VLOOKUP($B25,'[1]TK KHOILUONG'!$B:$AT,44,0)</f>
        <v>0</v>
      </c>
      <c r="AT25" s="44">
        <f t="shared" si="1"/>
        <v>54.3</v>
      </c>
    </row>
    <row r="26" spans="1:46" s="6" customFormat="1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VLOOKUP($B26,'[1]TK KHOILUONG'!$B:$AT,4,0)</f>
        <v>0</v>
      </c>
      <c r="F26" s="16">
        <f>VLOOKUP($B26,'[1]TK KHOILUONG'!$B:$AT,5,0)</f>
        <v>0</v>
      </c>
      <c r="G26" s="16">
        <f>VLOOKUP($B26,'[1]TK KHOILUONG'!$B:$AT,6,0)</f>
        <v>0</v>
      </c>
      <c r="H26" s="16">
        <f>VLOOKUP($B26,'[1]TK KHOILUONG'!$B:$AT,7,0)</f>
        <v>0</v>
      </c>
      <c r="I26" s="16">
        <f>VLOOKUP($B26,'[1]TK KHOILUONG'!$B:$AT,8,0)</f>
        <v>0</v>
      </c>
      <c r="J26" s="16">
        <f>VLOOKUP($B26,'[1]TK KHOILUONG'!$B:$AT,9,0)</f>
        <v>0</v>
      </c>
      <c r="K26" s="16">
        <f>VLOOKUP($B26,'[1]TK KHOILUONG'!$B:$AT,10,0)</f>
        <v>0</v>
      </c>
      <c r="L26" s="16">
        <f>VLOOKUP($B26,'[1]TK KHOILUONG'!$B:$AT,11,0)</f>
        <v>0</v>
      </c>
      <c r="M26" s="34">
        <f>VLOOKUP($B26,'[1]TK KHOILUONG'!$B:$AT,12,0)</f>
        <v>0</v>
      </c>
      <c r="N26" s="16">
        <f>VLOOKUP($B26,'[1]TK KHOILUONG'!$B:$AT,13,0)</f>
        <v>5.6999999999999993</v>
      </c>
      <c r="O26" s="16">
        <f>VLOOKUP($B26,'[1]TK KHOILUONG'!$B:$AT,14,0)</f>
        <v>2.85</v>
      </c>
      <c r="P26" s="16">
        <f>VLOOKUP($B26,'[1]TK KHOILUONG'!$B:$AT,15,0)</f>
        <v>0</v>
      </c>
      <c r="Q26" s="16">
        <f>VLOOKUP($B26,'[1]TK KHOILUONG'!$B:$AT,16,0)</f>
        <v>0</v>
      </c>
      <c r="R26" s="34">
        <f>VLOOKUP($B26,'[1]TK KHOILUONG'!$B:$AT,17,0)</f>
        <v>8.5499999999999989</v>
      </c>
      <c r="S26" s="16">
        <f>VLOOKUP($B26,'[1]TK KHOILUONG'!$B:$AT,18,0)</f>
        <v>0</v>
      </c>
      <c r="T26" s="16">
        <f>VLOOKUP($B26,'[1]TK KHOILUONG'!$B:$AT,19,0)</f>
        <v>0</v>
      </c>
      <c r="U26" s="16">
        <f>VLOOKUP($B26,'[1]TK KHOILUONG'!$B:$AT,20,0)</f>
        <v>0</v>
      </c>
      <c r="V26" s="34">
        <f>VLOOKUP($B26,'[1]TK KHOILUONG'!$B:$AT,21,0)</f>
        <v>0</v>
      </c>
      <c r="W26" s="16">
        <f>VLOOKUP($B26,'[1]TK KHOILUONG'!$B:$AT,22,0)</f>
        <v>0</v>
      </c>
      <c r="X26" s="16">
        <f>VLOOKUP($B26,'[1]TK KHOILUONG'!$B:$AT,23,0)</f>
        <v>0</v>
      </c>
      <c r="Y26" s="16">
        <f>VLOOKUP($B26,'[1]TK KHOILUONG'!$B:$AT,24,0)</f>
        <v>0</v>
      </c>
      <c r="Z26" s="34">
        <f>VLOOKUP($B26,'[1]TK KHOILUONG'!$B:$AT,25,0)</f>
        <v>0</v>
      </c>
      <c r="AA26" s="16">
        <f>VLOOKUP($B26,'[1]TK KHOILUONG'!$B:$AT,26,0)</f>
        <v>0</v>
      </c>
      <c r="AB26" s="16">
        <f>VLOOKUP($B26,'[1]TK KHOILUONG'!$B:$AT,27,0)</f>
        <v>0</v>
      </c>
      <c r="AC26" s="16">
        <f>VLOOKUP($B26,'[1]TK KHOILUONG'!$B:$AT,28,0)</f>
        <v>0</v>
      </c>
      <c r="AD26" s="34">
        <f>VLOOKUP($B26,'[1]TK KHOILUONG'!$B:$AT,29,0)</f>
        <v>0</v>
      </c>
      <c r="AE26" s="16">
        <f>VLOOKUP($B26,'[1]TK KHOILUONG'!$B:$AT,30,0)</f>
        <v>0</v>
      </c>
      <c r="AF26" s="16">
        <f>VLOOKUP($B26,'[1]TK KHOILUONG'!$B:$AT,31,0)</f>
        <v>0</v>
      </c>
      <c r="AG26" s="16">
        <f>VLOOKUP($B26,'[1]TK KHOILUONG'!$B:$AT,32,0)</f>
        <v>0</v>
      </c>
      <c r="AH26" s="34">
        <f>VLOOKUP($B26,'[1]TK KHOILUONG'!$B:$AT,33,0)</f>
        <v>0</v>
      </c>
      <c r="AI26" s="16">
        <f>VLOOKUP($B26,'[1]TK KHOILUONG'!$B:$AT,34,0)</f>
        <v>0</v>
      </c>
      <c r="AJ26" s="16">
        <f>VLOOKUP($B26,'[1]TK KHOILUONG'!$B:$AT,35,0)</f>
        <v>0</v>
      </c>
      <c r="AK26" s="34">
        <f>VLOOKUP($B26,'[1]TK KHOILUONG'!$B:$AT,36,0)</f>
        <v>0</v>
      </c>
      <c r="AL26" s="16">
        <f>VLOOKUP($B26,'[1]TK KHOILUONG'!$B:$AT,37,0)</f>
        <v>0</v>
      </c>
      <c r="AM26" s="16">
        <f>VLOOKUP($B26,'[1]TK KHOILUONG'!$B:$AT,38,0)</f>
        <v>0</v>
      </c>
      <c r="AN26" s="34">
        <f>VLOOKUP($B26,'[1]TK KHOILUONG'!$B:$AT,39,0)</f>
        <v>0</v>
      </c>
      <c r="AO26" s="16">
        <f>VLOOKUP($B26,'[1]TK KHOILUONG'!$B:$AT,40,0)</f>
        <v>0</v>
      </c>
      <c r="AP26" s="16">
        <f>VLOOKUP($B26,'[1]TK KHOILUONG'!$B:$AT,41,0)</f>
        <v>0</v>
      </c>
      <c r="AQ26" s="34">
        <f>VLOOKUP($B26,'[1]TK KHOILUONG'!$B:$AT,42,0)</f>
        <v>0</v>
      </c>
      <c r="AR26" s="34">
        <f>VLOOKUP($B26,'[1]TK KHOILUONG'!$B:$AT,43,0)</f>
        <v>0</v>
      </c>
      <c r="AS26" s="34">
        <f>VLOOKUP($B26,'[1]TK KHOILUONG'!$B:$AT,44,0)</f>
        <v>1.1000000000000001</v>
      </c>
      <c r="AT26" s="44">
        <f t="shared" si="1"/>
        <v>9.65</v>
      </c>
    </row>
    <row r="27" spans="1:46" s="6" customFormat="1">
      <c r="A27" s="12">
        <f>IF(D27="","",SUBTOTAL(3,$D$5:D27))</f>
        <v>23</v>
      </c>
      <c r="B27" s="18" t="s">
        <v>89</v>
      </c>
      <c r="C27" s="14" t="s">
        <v>53</v>
      </c>
      <c r="D27" s="19" t="s">
        <v>90</v>
      </c>
      <c r="E27" s="16">
        <f>VLOOKUP($B27,'[1]TK KHOILUONG'!$B:$AT,4,0)</f>
        <v>10</v>
      </c>
      <c r="F27" s="16">
        <f>VLOOKUP($B27,'[1]TK KHOILUONG'!$B:$AT,5,0)</f>
        <v>0</v>
      </c>
      <c r="G27" s="16">
        <f>VLOOKUP($B27,'[1]TK KHOILUONG'!$B:$AT,6,0)</f>
        <v>0</v>
      </c>
      <c r="H27" s="16">
        <f>VLOOKUP($B27,'[1]TK KHOILUONG'!$B:$AT,7,0)</f>
        <v>0</v>
      </c>
      <c r="I27" s="16">
        <f>VLOOKUP($B27,'[1]TK KHOILUONG'!$B:$AT,8,0)</f>
        <v>0</v>
      </c>
      <c r="J27" s="16">
        <f>VLOOKUP($B27,'[1]TK KHOILUONG'!$B:$AT,9,0)</f>
        <v>0</v>
      </c>
      <c r="K27" s="16">
        <f>VLOOKUP($B27,'[1]TK KHOILUONG'!$B:$AT,10,0)</f>
        <v>0</v>
      </c>
      <c r="L27" s="16">
        <f>VLOOKUP($B27,'[1]TK KHOILUONG'!$B:$AT,11,0)</f>
        <v>0</v>
      </c>
      <c r="M27" s="34">
        <f>VLOOKUP($B27,'[1]TK KHOILUONG'!$B:$AT,12,0)</f>
        <v>10</v>
      </c>
      <c r="N27" s="16">
        <f>VLOOKUP($B27,'[1]TK KHOILUONG'!$B:$AT,13,0)</f>
        <v>4.5</v>
      </c>
      <c r="O27" s="16">
        <f>VLOOKUP($B27,'[1]TK KHOILUONG'!$B:$AT,14,0)</f>
        <v>1.35</v>
      </c>
      <c r="P27" s="16">
        <f>VLOOKUP($B27,'[1]TK KHOILUONG'!$B:$AT,15,0)</f>
        <v>0</v>
      </c>
      <c r="Q27" s="16">
        <f>VLOOKUP($B27,'[1]TK KHOILUONG'!$B:$AT,16,0)</f>
        <v>0</v>
      </c>
      <c r="R27" s="34">
        <f>VLOOKUP($B27,'[1]TK KHOILUONG'!$B:$AT,17,0)</f>
        <v>5.85</v>
      </c>
      <c r="S27" s="16">
        <f>VLOOKUP($B27,'[1]TK KHOILUONG'!$B:$AT,18,0)</f>
        <v>373</v>
      </c>
      <c r="T27" s="16">
        <f>VLOOKUP($B27,'[1]TK KHOILUONG'!$B:$AT,19,0)</f>
        <v>425</v>
      </c>
      <c r="U27" s="16">
        <f>VLOOKUP($B27,'[1]TK KHOILUONG'!$B:$AT,20,0)</f>
        <v>372</v>
      </c>
      <c r="V27" s="34">
        <f>VLOOKUP($B27,'[1]TK KHOILUONG'!$B:$AT,21,0)</f>
        <v>42.6</v>
      </c>
      <c r="W27" s="16">
        <f>VLOOKUP($B27,'[1]TK KHOILUONG'!$B:$AT,22,0)</f>
        <v>0</v>
      </c>
      <c r="X27" s="16">
        <f>VLOOKUP($B27,'[1]TK KHOILUONG'!$B:$AT,23,0)</f>
        <v>0</v>
      </c>
      <c r="Y27" s="16">
        <f>VLOOKUP($B27,'[1]TK KHOILUONG'!$B:$AT,24,0)</f>
        <v>0</v>
      </c>
      <c r="Z27" s="34">
        <f>VLOOKUP($B27,'[1]TK KHOILUONG'!$B:$AT,25,0)</f>
        <v>0</v>
      </c>
      <c r="AA27" s="16">
        <f>VLOOKUP($B27,'[1]TK KHOILUONG'!$B:$AT,26,0)</f>
        <v>52</v>
      </c>
      <c r="AB27" s="16">
        <f>VLOOKUP($B27,'[1]TK KHOILUONG'!$B:$AT,27,0)</f>
        <v>283</v>
      </c>
      <c r="AC27" s="16">
        <f>VLOOKUP($B27,'[1]TK KHOILUONG'!$B:$AT,28,0)</f>
        <v>52</v>
      </c>
      <c r="AD27" s="34">
        <f>VLOOKUP($B27,'[1]TK KHOILUONG'!$B:$AT,29,0)</f>
        <v>28.3</v>
      </c>
      <c r="AE27" s="16">
        <f>VLOOKUP($B27,'[1]TK KHOILUONG'!$B:$AT,30,0)</f>
        <v>0</v>
      </c>
      <c r="AF27" s="16">
        <f>VLOOKUP($B27,'[1]TK KHOILUONG'!$B:$AT,31,0)</f>
        <v>0</v>
      </c>
      <c r="AG27" s="16">
        <f>VLOOKUP($B27,'[1]TK KHOILUONG'!$B:$AT,32,0)</f>
        <v>0</v>
      </c>
      <c r="AH27" s="34">
        <f>VLOOKUP($B27,'[1]TK KHOILUONG'!$B:$AT,33,0)</f>
        <v>0</v>
      </c>
      <c r="AI27" s="16">
        <f>VLOOKUP($B27,'[1]TK KHOILUONG'!$B:$AT,34,0)</f>
        <v>0</v>
      </c>
      <c r="AJ27" s="16">
        <f>VLOOKUP($B27,'[1]TK KHOILUONG'!$B:$AT,35,0)</f>
        <v>0</v>
      </c>
      <c r="AK27" s="34">
        <f>VLOOKUP($B27,'[1]TK KHOILUONG'!$B:$AT,36,0)</f>
        <v>0</v>
      </c>
      <c r="AL27" s="16">
        <f>VLOOKUP($B27,'[1]TK KHOILUONG'!$B:$AT,37,0)</f>
        <v>0</v>
      </c>
      <c r="AM27" s="16">
        <f>VLOOKUP($B27,'[1]TK KHOILUONG'!$B:$AT,38,0)</f>
        <v>0</v>
      </c>
      <c r="AN27" s="34">
        <f>VLOOKUP($B27,'[1]TK KHOILUONG'!$B:$AT,39,0)</f>
        <v>0</v>
      </c>
      <c r="AO27" s="16">
        <f>VLOOKUP($B27,'[1]TK KHOILUONG'!$B:$AT,40,0)</f>
        <v>0</v>
      </c>
      <c r="AP27" s="16">
        <f>VLOOKUP($B27,'[1]TK KHOILUONG'!$B:$AT,41,0)</f>
        <v>0</v>
      </c>
      <c r="AQ27" s="34">
        <f>VLOOKUP($B27,'[1]TK KHOILUONG'!$B:$AT,42,0)</f>
        <v>0</v>
      </c>
      <c r="AR27" s="34">
        <f>VLOOKUP($B27,'[1]TK KHOILUONG'!$B:$AT,43,0)</f>
        <v>0</v>
      </c>
      <c r="AS27" s="34">
        <f>VLOOKUP($B27,'[1]TK KHOILUONG'!$B:$AT,44,0)</f>
        <v>0</v>
      </c>
      <c r="AT27" s="44">
        <f t="shared" si="1"/>
        <v>86.75</v>
      </c>
    </row>
    <row r="28" spans="1:46" s="6" customFormat="1">
      <c r="A28" s="12">
        <f>IF(D28="","",SUBTOTAL(3,$D$5:D28))</f>
        <v>24</v>
      </c>
      <c r="B28" s="20" t="s">
        <v>91</v>
      </c>
      <c r="C28" s="20" t="s">
        <v>53</v>
      </c>
      <c r="D28" s="21" t="s">
        <v>92</v>
      </c>
      <c r="E28" s="16">
        <f>VLOOKUP($B28,'[1]TK KHOILUONG'!$B:$AT,4,0)</f>
        <v>0</v>
      </c>
      <c r="F28" s="16">
        <f>VLOOKUP($B28,'[1]TK KHOILUONG'!$B:$AT,5,0)</f>
        <v>0</v>
      </c>
      <c r="G28" s="16">
        <f>VLOOKUP($B28,'[1]TK KHOILUONG'!$B:$AT,6,0)</f>
        <v>0</v>
      </c>
      <c r="H28" s="16">
        <f>VLOOKUP($B28,'[1]TK KHOILUONG'!$B:$AT,7,0)</f>
        <v>0</v>
      </c>
      <c r="I28" s="16">
        <f>VLOOKUP($B28,'[1]TK KHOILUONG'!$B:$AT,8,0)</f>
        <v>0</v>
      </c>
      <c r="J28" s="16">
        <f>VLOOKUP($B28,'[1]TK KHOILUONG'!$B:$AT,9,0)</f>
        <v>0</v>
      </c>
      <c r="K28" s="16">
        <f>VLOOKUP($B28,'[1]TK KHOILUONG'!$B:$AT,10,0)</f>
        <v>0</v>
      </c>
      <c r="L28" s="16">
        <f>VLOOKUP($B28,'[1]TK KHOILUONG'!$B:$AT,11,0)</f>
        <v>0</v>
      </c>
      <c r="M28" s="34">
        <f>VLOOKUP($B28,'[1]TK KHOILUONG'!$B:$AT,12,0)</f>
        <v>0</v>
      </c>
      <c r="N28" s="16">
        <f>VLOOKUP($B28,'[1]TK KHOILUONG'!$B:$AT,13,0)</f>
        <v>0</v>
      </c>
      <c r="O28" s="16">
        <f>VLOOKUP($B28,'[1]TK KHOILUONG'!$B:$AT,14,0)</f>
        <v>0</v>
      </c>
      <c r="P28" s="16">
        <f>VLOOKUP($B28,'[1]TK KHOILUONG'!$B:$AT,15,0)</f>
        <v>0</v>
      </c>
      <c r="Q28" s="16">
        <f>VLOOKUP($B28,'[1]TK KHOILUONG'!$B:$AT,16,0)</f>
        <v>0</v>
      </c>
      <c r="R28" s="34">
        <f>VLOOKUP($B28,'[1]TK KHOILUONG'!$B:$AT,17,0)</f>
        <v>0</v>
      </c>
      <c r="S28" s="16">
        <f>VLOOKUP($B28,'[1]TK KHOILUONG'!$B:$AT,18,0)</f>
        <v>0</v>
      </c>
      <c r="T28" s="16">
        <f>VLOOKUP($B28,'[1]TK KHOILUONG'!$B:$AT,19,0)</f>
        <v>0</v>
      </c>
      <c r="U28" s="16">
        <f>VLOOKUP($B28,'[1]TK KHOILUONG'!$B:$AT,20,0)</f>
        <v>0</v>
      </c>
      <c r="V28" s="34">
        <f>VLOOKUP($B28,'[1]TK KHOILUONG'!$B:$AT,21,0)</f>
        <v>0</v>
      </c>
      <c r="W28" s="16">
        <f>VLOOKUP($B28,'[1]TK KHOILUONG'!$B:$AT,22,0)</f>
        <v>0</v>
      </c>
      <c r="X28" s="16">
        <f>VLOOKUP($B28,'[1]TK KHOILUONG'!$B:$AT,23,0)</f>
        <v>0</v>
      </c>
      <c r="Y28" s="16">
        <f>VLOOKUP($B28,'[1]TK KHOILUONG'!$B:$AT,24,0)</f>
        <v>0</v>
      </c>
      <c r="Z28" s="34">
        <f>VLOOKUP($B28,'[1]TK KHOILUONG'!$B:$AT,25,0)</f>
        <v>0</v>
      </c>
      <c r="AA28" s="16">
        <f>VLOOKUP($B28,'[1]TK KHOILUONG'!$B:$AT,26,0)</f>
        <v>72</v>
      </c>
      <c r="AB28" s="16">
        <f>VLOOKUP($B28,'[1]TK KHOILUONG'!$B:$AT,27,0)</f>
        <v>135</v>
      </c>
      <c r="AC28" s="16">
        <f>VLOOKUP($B28,'[1]TK KHOILUONG'!$B:$AT,28,0)</f>
        <v>72</v>
      </c>
      <c r="AD28" s="34">
        <f>VLOOKUP($B28,'[1]TK KHOILUONG'!$B:$AT,29,0)</f>
        <v>13.5</v>
      </c>
      <c r="AE28" s="16">
        <f>VLOOKUP($B28,'[1]TK KHOILUONG'!$B:$AT,30,0)</f>
        <v>0</v>
      </c>
      <c r="AF28" s="16">
        <f>VLOOKUP($B28,'[1]TK KHOILUONG'!$B:$AT,31,0)</f>
        <v>0</v>
      </c>
      <c r="AG28" s="16">
        <f>VLOOKUP($B28,'[1]TK KHOILUONG'!$B:$AT,32,0)</f>
        <v>0</v>
      </c>
      <c r="AH28" s="34">
        <f>VLOOKUP($B28,'[1]TK KHOILUONG'!$B:$AT,33,0)</f>
        <v>0</v>
      </c>
      <c r="AI28" s="16">
        <f>VLOOKUP($B28,'[1]TK KHOILUONG'!$B:$AT,34,0)</f>
        <v>0</v>
      </c>
      <c r="AJ28" s="16">
        <f>VLOOKUP($B28,'[1]TK KHOILUONG'!$B:$AT,35,0)</f>
        <v>0</v>
      </c>
      <c r="AK28" s="34">
        <f>VLOOKUP($B28,'[1]TK KHOILUONG'!$B:$AT,36,0)</f>
        <v>0</v>
      </c>
      <c r="AL28" s="16">
        <f>VLOOKUP($B28,'[1]TK KHOILUONG'!$B:$AT,37,0)</f>
        <v>0</v>
      </c>
      <c r="AM28" s="16">
        <f>VLOOKUP($B28,'[1]TK KHOILUONG'!$B:$AT,38,0)</f>
        <v>0</v>
      </c>
      <c r="AN28" s="34">
        <f>VLOOKUP($B28,'[1]TK KHOILUONG'!$B:$AT,39,0)</f>
        <v>0</v>
      </c>
      <c r="AO28" s="16">
        <f>VLOOKUP($B28,'[1]TK KHOILUONG'!$B:$AT,40,0)</f>
        <v>0</v>
      </c>
      <c r="AP28" s="16">
        <f>VLOOKUP($B28,'[1]TK KHOILUONG'!$B:$AT,41,0)</f>
        <v>0</v>
      </c>
      <c r="AQ28" s="34">
        <f>VLOOKUP($B28,'[1]TK KHOILUONG'!$B:$AT,42,0)</f>
        <v>0</v>
      </c>
      <c r="AR28" s="34">
        <f>VLOOKUP($B28,'[1]TK KHOILUONG'!$B:$AT,43,0)</f>
        <v>0</v>
      </c>
      <c r="AS28" s="34">
        <f>VLOOKUP($B28,'[1]TK KHOILUONG'!$B:$AT,44,0)</f>
        <v>0</v>
      </c>
      <c r="AT28" s="44">
        <f t="shared" si="1"/>
        <v>13.5</v>
      </c>
    </row>
    <row r="29" spans="1:46" s="6" customFormat="1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VLOOKUP($B29,'[1]TK KHOILUONG'!$B:$AT,4,0)</f>
        <v>0</v>
      </c>
      <c r="F29" s="16">
        <f>VLOOKUP($B29,'[1]TK KHOILUONG'!$B:$AT,5,0)</f>
        <v>0</v>
      </c>
      <c r="G29" s="16">
        <f>VLOOKUP($B29,'[1]TK KHOILUONG'!$B:$AT,6,0)</f>
        <v>0</v>
      </c>
      <c r="H29" s="16">
        <f>VLOOKUP($B29,'[1]TK KHOILUONG'!$B:$AT,7,0)</f>
        <v>0</v>
      </c>
      <c r="I29" s="16">
        <f>VLOOKUP($B29,'[1]TK KHOILUONG'!$B:$AT,8,0)</f>
        <v>0</v>
      </c>
      <c r="J29" s="16">
        <f>VLOOKUP($B29,'[1]TK KHOILUONG'!$B:$AT,9,0)</f>
        <v>0</v>
      </c>
      <c r="K29" s="16">
        <f>VLOOKUP($B29,'[1]TK KHOILUONG'!$B:$AT,10,0)</f>
        <v>0</v>
      </c>
      <c r="L29" s="16">
        <f>VLOOKUP($B29,'[1]TK KHOILUONG'!$B:$AT,11,0)</f>
        <v>0</v>
      </c>
      <c r="M29" s="34">
        <f>VLOOKUP($B29,'[1]TK KHOILUONG'!$B:$AT,12,0)</f>
        <v>0</v>
      </c>
      <c r="N29" s="16">
        <f>VLOOKUP($B29,'[1]TK KHOILUONG'!$B:$AT,13,0)</f>
        <v>0.6</v>
      </c>
      <c r="O29" s="16">
        <f>VLOOKUP($B29,'[1]TK KHOILUONG'!$B:$AT,14,0)</f>
        <v>0</v>
      </c>
      <c r="P29" s="16">
        <f>VLOOKUP($B29,'[1]TK KHOILUONG'!$B:$AT,15,0)</f>
        <v>0</v>
      </c>
      <c r="Q29" s="16">
        <f>VLOOKUP($B29,'[1]TK KHOILUONG'!$B:$AT,16,0)</f>
        <v>0</v>
      </c>
      <c r="R29" s="34">
        <f>VLOOKUP($B29,'[1]TK KHOILUONG'!$B:$AT,17,0)</f>
        <v>0.6</v>
      </c>
      <c r="S29" s="16">
        <f>VLOOKUP($B29,'[1]TK KHOILUONG'!$B:$AT,18,0)</f>
        <v>196</v>
      </c>
      <c r="T29" s="16">
        <f>VLOOKUP($B29,'[1]TK KHOILUONG'!$B:$AT,19,0)</f>
        <v>0</v>
      </c>
      <c r="U29" s="16">
        <f>VLOOKUP($B29,'[1]TK KHOILUONG'!$B:$AT,20,0)</f>
        <v>198</v>
      </c>
      <c r="V29" s="34">
        <f>VLOOKUP($B29,'[1]TK KHOILUONG'!$B:$AT,21,0)</f>
        <v>-0.2</v>
      </c>
      <c r="W29" s="16">
        <f>VLOOKUP($B29,'[1]TK KHOILUONG'!$B:$AT,22,0)</f>
        <v>0</v>
      </c>
      <c r="X29" s="16">
        <f>VLOOKUP($B29,'[1]TK KHOILUONG'!$B:$AT,23,0)</f>
        <v>0</v>
      </c>
      <c r="Y29" s="16">
        <f>VLOOKUP($B29,'[1]TK KHOILUONG'!$B:$AT,24,0)</f>
        <v>0</v>
      </c>
      <c r="Z29" s="34">
        <f>VLOOKUP($B29,'[1]TK KHOILUONG'!$B:$AT,25,0)</f>
        <v>0</v>
      </c>
      <c r="AA29" s="16">
        <f>VLOOKUP($B29,'[1]TK KHOILUONG'!$B:$AT,26,0)</f>
        <v>135</v>
      </c>
      <c r="AB29" s="16">
        <f>VLOOKUP($B29,'[1]TK KHOILUONG'!$B:$AT,27,0)</f>
        <v>72</v>
      </c>
      <c r="AC29" s="16">
        <f>VLOOKUP($B29,'[1]TK KHOILUONG'!$B:$AT,28,0)</f>
        <v>135</v>
      </c>
      <c r="AD29" s="34">
        <f>VLOOKUP($B29,'[1]TK KHOILUONG'!$B:$AT,29,0)</f>
        <v>7.2</v>
      </c>
      <c r="AE29" s="16">
        <f>VLOOKUP($B29,'[1]TK KHOILUONG'!$B:$AT,30,0)</f>
        <v>0</v>
      </c>
      <c r="AF29" s="16">
        <f>VLOOKUP($B29,'[1]TK KHOILUONG'!$B:$AT,31,0)</f>
        <v>0</v>
      </c>
      <c r="AG29" s="16">
        <f>VLOOKUP($B29,'[1]TK KHOILUONG'!$B:$AT,32,0)</f>
        <v>0</v>
      </c>
      <c r="AH29" s="34">
        <f>VLOOKUP($B29,'[1]TK KHOILUONG'!$B:$AT,33,0)</f>
        <v>0</v>
      </c>
      <c r="AI29" s="16">
        <f>VLOOKUP($B29,'[1]TK KHOILUONG'!$B:$AT,34,0)</f>
        <v>0</v>
      </c>
      <c r="AJ29" s="16">
        <f>VLOOKUP($B29,'[1]TK KHOILUONG'!$B:$AT,35,0)</f>
        <v>0</v>
      </c>
      <c r="AK29" s="34">
        <f>VLOOKUP($B29,'[1]TK KHOILUONG'!$B:$AT,36,0)</f>
        <v>0</v>
      </c>
      <c r="AL29" s="16">
        <f>VLOOKUP($B29,'[1]TK KHOILUONG'!$B:$AT,37,0)</f>
        <v>0</v>
      </c>
      <c r="AM29" s="16">
        <f>VLOOKUP($B29,'[1]TK KHOILUONG'!$B:$AT,38,0)</f>
        <v>0</v>
      </c>
      <c r="AN29" s="34">
        <f>VLOOKUP($B29,'[1]TK KHOILUONG'!$B:$AT,39,0)</f>
        <v>0</v>
      </c>
      <c r="AO29" s="16">
        <f>VLOOKUP($B29,'[1]TK KHOILUONG'!$B:$AT,40,0)</f>
        <v>0</v>
      </c>
      <c r="AP29" s="16">
        <f>VLOOKUP($B29,'[1]TK KHOILUONG'!$B:$AT,41,0)</f>
        <v>0</v>
      </c>
      <c r="AQ29" s="34">
        <f>VLOOKUP($B29,'[1]TK KHOILUONG'!$B:$AT,42,0)</f>
        <v>0</v>
      </c>
      <c r="AR29" s="34">
        <f>VLOOKUP($B29,'[1]TK KHOILUONG'!$B:$AT,43,0)</f>
        <v>0</v>
      </c>
      <c r="AS29" s="34">
        <f>VLOOKUP($B29,'[1]TK KHOILUONG'!$B:$AT,44,0)</f>
        <v>0</v>
      </c>
      <c r="AT29" s="44">
        <f t="shared" si="1"/>
        <v>7.6</v>
      </c>
    </row>
    <row r="30" spans="1:46" s="6" customFormat="1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VLOOKUP($B30,'[1]TK KHOILUONG'!$B:$AT,4,0)</f>
        <v>3</v>
      </c>
      <c r="F30" s="16">
        <f>VLOOKUP($B30,'[1]TK KHOILUONG'!$B:$AT,5,0)</f>
        <v>0</v>
      </c>
      <c r="G30" s="16">
        <f>VLOOKUP($B30,'[1]TK KHOILUONG'!$B:$AT,6,0)</f>
        <v>0</v>
      </c>
      <c r="H30" s="16">
        <f>VLOOKUP($B30,'[1]TK KHOILUONG'!$B:$AT,7,0)</f>
        <v>0</v>
      </c>
      <c r="I30" s="16">
        <f>VLOOKUP($B30,'[1]TK KHOILUONG'!$B:$AT,8,0)</f>
        <v>0</v>
      </c>
      <c r="J30" s="16">
        <f>VLOOKUP($B30,'[1]TK KHOILUONG'!$B:$AT,9,0)</f>
        <v>0</v>
      </c>
      <c r="K30" s="16">
        <f>VLOOKUP($B30,'[1]TK KHOILUONG'!$B:$AT,10,0)</f>
        <v>0</v>
      </c>
      <c r="L30" s="16">
        <f>VLOOKUP($B30,'[1]TK KHOILUONG'!$B:$AT,11,0)</f>
        <v>0</v>
      </c>
      <c r="M30" s="34">
        <f>VLOOKUP($B30,'[1]TK KHOILUONG'!$B:$AT,12,0)</f>
        <v>3</v>
      </c>
      <c r="N30" s="16">
        <f>VLOOKUP($B30,'[1]TK KHOILUONG'!$B:$AT,13,0)</f>
        <v>3.45</v>
      </c>
      <c r="O30" s="16">
        <f>VLOOKUP($B30,'[1]TK KHOILUONG'!$B:$AT,14,0)</f>
        <v>1.8</v>
      </c>
      <c r="P30" s="16">
        <f>VLOOKUP($B30,'[1]TK KHOILUONG'!$B:$AT,15,0)</f>
        <v>0</v>
      </c>
      <c r="Q30" s="16">
        <f>VLOOKUP($B30,'[1]TK KHOILUONG'!$B:$AT,16,0)</f>
        <v>0</v>
      </c>
      <c r="R30" s="34">
        <f>VLOOKUP($B30,'[1]TK KHOILUONG'!$B:$AT,17,0)</f>
        <v>5.25</v>
      </c>
      <c r="S30" s="16">
        <f>VLOOKUP($B30,'[1]TK KHOILUONG'!$B:$AT,18,0)</f>
        <v>697</v>
      </c>
      <c r="T30" s="16">
        <f>VLOOKUP($B30,'[1]TK KHOILUONG'!$B:$AT,19,0)</f>
        <v>821</v>
      </c>
      <c r="U30" s="16">
        <f>VLOOKUP($B30,'[1]TK KHOILUONG'!$B:$AT,20,0)</f>
        <v>615</v>
      </c>
      <c r="V30" s="34">
        <f>VLOOKUP($B30,'[1]TK KHOILUONG'!$B:$AT,21,0)</f>
        <v>90.300000000000011</v>
      </c>
      <c r="W30" s="16">
        <f>VLOOKUP($B30,'[1]TK KHOILUONG'!$B:$AT,22,0)</f>
        <v>0</v>
      </c>
      <c r="X30" s="16">
        <f>VLOOKUP($B30,'[1]TK KHOILUONG'!$B:$AT,23,0)</f>
        <v>0</v>
      </c>
      <c r="Y30" s="16">
        <f>VLOOKUP($B30,'[1]TK KHOILUONG'!$B:$AT,24,0)</f>
        <v>0</v>
      </c>
      <c r="Z30" s="34">
        <f>VLOOKUP($B30,'[1]TK KHOILUONG'!$B:$AT,25,0)</f>
        <v>0</v>
      </c>
      <c r="AA30" s="16">
        <f>VLOOKUP($B30,'[1]TK KHOILUONG'!$B:$AT,26,0)</f>
        <v>0</v>
      </c>
      <c r="AB30" s="16">
        <f>VLOOKUP($B30,'[1]TK KHOILUONG'!$B:$AT,27,0)</f>
        <v>0</v>
      </c>
      <c r="AC30" s="16">
        <f>VLOOKUP($B30,'[1]TK KHOILUONG'!$B:$AT,28,0)</f>
        <v>0</v>
      </c>
      <c r="AD30" s="34">
        <f>VLOOKUP($B30,'[1]TK KHOILUONG'!$B:$AT,29,0)</f>
        <v>0</v>
      </c>
      <c r="AE30" s="16">
        <f>VLOOKUP($B30,'[1]TK KHOILUONG'!$B:$AT,30,0)</f>
        <v>0</v>
      </c>
      <c r="AF30" s="16">
        <f>VLOOKUP($B30,'[1]TK KHOILUONG'!$B:$AT,31,0)</f>
        <v>0</v>
      </c>
      <c r="AG30" s="16">
        <f>VLOOKUP($B30,'[1]TK KHOILUONG'!$B:$AT,32,0)</f>
        <v>0</v>
      </c>
      <c r="AH30" s="34">
        <f>VLOOKUP($B30,'[1]TK KHOILUONG'!$B:$AT,33,0)</f>
        <v>0</v>
      </c>
      <c r="AI30" s="16">
        <f>VLOOKUP($B30,'[1]TK KHOILUONG'!$B:$AT,34,0)</f>
        <v>0</v>
      </c>
      <c r="AJ30" s="16">
        <f>VLOOKUP($B30,'[1]TK KHOILUONG'!$B:$AT,35,0)</f>
        <v>0</v>
      </c>
      <c r="AK30" s="34">
        <f>VLOOKUP($B30,'[1]TK KHOILUONG'!$B:$AT,36,0)</f>
        <v>0</v>
      </c>
      <c r="AL30" s="16">
        <f>VLOOKUP($B30,'[1]TK KHOILUONG'!$B:$AT,37,0)</f>
        <v>0</v>
      </c>
      <c r="AM30" s="16">
        <f>VLOOKUP($B30,'[1]TK KHOILUONG'!$B:$AT,38,0)</f>
        <v>0</v>
      </c>
      <c r="AN30" s="34">
        <f>VLOOKUP($B30,'[1]TK KHOILUONG'!$B:$AT,39,0)</f>
        <v>0</v>
      </c>
      <c r="AO30" s="16">
        <f>VLOOKUP($B30,'[1]TK KHOILUONG'!$B:$AT,40,0)</f>
        <v>0</v>
      </c>
      <c r="AP30" s="16">
        <f>VLOOKUP($B30,'[1]TK KHOILUONG'!$B:$AT,41,0)</f>
        <v>0</v>
      </c>
      <c r="AQ30" s="34">
        <f>VLOOKUP($B30,'[1]TK KHOILUONG'!$B:$AT,42,0)</f>
        <v>0</v>
      </c>
      <c r="AR30" s="34">
        <f>VLOOKUP($B30,'[1]TK KHOILUONG'!$B:$AT,43,0)</f>
        <v>0</v>
      </c>
      <c r="AS30" s="34">
        <f>VLOOKUP($B30,'[1]TK KHOILUONG'!$B:$AT,44,0)</f>
        <v>0</v>
      </c>
      <c r="AT30" s="44">
        <f t="shared" si="1"/>
        <v>98.55</v>
      </c>
    </row>
    <row r="31" spans="1:46" s="6" customFormat="1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VLOOKUP($B31,'[1]TK KHOILUONG'!$B:$AT,4,0)</f>
        <v>0</v>
      </c>
      <c r="F31" s="16">
        <f>VLOOKUP($B31,'[1]TK KHOILUONG'!$B:$AT,5,0)</f>
        <v>0</v>
      </c>
      <c r="G31" s="16">
        <f>VLOOKUP($B31,'[1]TK KHOILUONG'!$B:$AT,6,0)</f>
        <v>0</v>
      </c>
      <c r="H31" s="16">
        <f>VLOOKUP($B31,'[1]TK KHOILUONG'!$B:$AT,7,0)</f>
        <v>0</v>
      </c>
      <c r="I31" s="16">
        <f>VLOOKUP($B31,'[1]TK KHOILUONG'!$B:$AT,8,0)</f>
        <v>0</v>
      </c>
      <c r="J31" s="16">
        <f>VLOOKUP($B31,'[1]TK KHOILUONG'!$B:$AT,9,0)</f>
        <v>0</v>
      </c>
      <c r="K31" s="16">
        <f>VLOOKUP($B31,'[1]TK KHOILUONG'!$B:$AT,10,0)</f>
        <v>0</v>
      </c>
      <c r="L31" s="16">
        <f>VLOOKUP($B31,'[1]TK KHOILUONG'!$B:$AT,11,0)</f>
        <v>0</v>
      </c>
      <c r="M31" s="34">
        <f>VLOOKUP($B31,'[1]TK KHOILUONG'!$B:$AT,12,0)</f>
        <v>0</v>
      </c>
      <c r="N31" s="16">
        <f>VLOOKUP($B31,'[1]TK KHOILUONG'!$B:$AT,13,0)</f>
        <v>4.5</v>
      </c>
      <c r="O31" s="16">
        <f>VLOOKUP($B31,'[1]TK KHOILUONG'!$B:$AT,14,0)</f>
        <v>1.65</v>
      </c>
      <c r="P31" s="16">
        <f>VLOOKUP($B31,'[1]TK KHOILUONG'!$B:$AT,15,0)</f>
        <v>0</v>
      </c>
      <c r="Q31" s="16">
        <f>VLOOKUP($B31,'[1]TK KHOILUONG'!$B:$AT,16,0)</f>
        <v>0</v>
      </c>
      <c r="R31" s="34">
        <f>VLOOKUP($B31,'[1]TK KHOILUONG'!$B:$AT,17,0)</f>
        <v>6.15</v>
      </c>
      <c r="S31" s="16">
        <f>VLOOKUP($B31,'[1]TK KHOILUONG'!$B:$AT,18,0)</f>
        <v>32</v>
      </c>
      <c r="T31" s="16">
        <f>VLOOKUP($B31,'[1]TK KHOILUONG'!$B:$AT,19,0)</f>
        <v>50</v>
      </c>
      <c r="U31" s="16">
        <f>VLOOKUP($B31,'[1]TK KHOILUONG'!$B:$AT,20,0)</f>
        <v>39</v>
      </c>
      <c r="V31" s="34">
        <f>VLOOKUP($B31,'[1]TK KHOILUONG'!$B:$AT,21,0)</f>
        <v>4.3</v>
      </c>
      <c r="W31" s="16">
        <f>VLOOKUP($B31,'[1]TK KHOILUONG'!$B:$AT,22,0)</f>
        <v>0</v>
      </c>
      <c r="X31" s="16">
        <f>VLOOKUP($B31,'[1]TK KHOILUONG'!$B:$AT,23,0)</f>
        <v>0</v>
      </c>
      <c r="Y31" s="16">
        <f>VLOOKUP($B31,'[1]TK KHOILUONG'!$B:$AT,24,0)</f>
        <v>0</v>
      </c>
      <c r="Z31" s="34">
        <f>VLOOKUP($B31,'[1]TK KHOILUONG'!$B:$AT,25,0)</f>
        <v>0</v>
      </c>
      <c r="AA31" s="16">
        <f>VLOOKUP($B31,'[1]TK KHOILUONG'!$B:$AT,26,0)</f>
        <v>0</v>
      </c>
      <c r="AB31" s="16">
        <f>VLOOKUP($B31,'[1]TK KHOILUONG'!$B:$AT,27,0)</f>
        <v>0</v>
      </c>
      <c r="AC31" s="16">
        <f>VLOOKUP($B31,'[1]TK KHOILUONG'!$B:$AT,28,0)</f>
        <v>0</v>
      </c>
      <c r="AD31" s="34">
        <f>VLOOKUP($B31,'[1]TK KHOILUONG'!$B:$AT,29,0)</f>
        <v>0</v>
      </c>
      <c r="AE31" s="16">
        <f>VLOOKUP($B31,'[1]TK KHOILUONG'!$B:$AT,30,0)</f>
        <v>0</v>
      </c>
      <c r="AF31" s="16">
        <f>VLOOKUP($B31,'[1]TK KHOILUONG'!$B:$AT,31,0)</f>
        <v>0</v>
      </c>
      <c r="AG31" s="16">
        <f>VLOOKUP($B31,'[1]TK KHOILUONG'!$B:$AT,32,0)</f>
        <v>0</v>
      </c>
      <c r="AH31" s="34">
        <f>VLOOKUP($B31,'[1]TK KHOILUONG'!$B:$AT,33,0)</f>
        <v>0</v>
      </c>
      <c r="AI31" s="16">
        <f>VLOOKUP($B31,'[1]TK KHOILUONG'!$B:$AT,34,0)</f>
        <v>0</v>
      </c>
      <c r="AJ31" s="16">
        <f>VLOOKUP($B31,'[1]TK KHOILUONG'!$B:$AT,35,0)</f>
        <v>0</v>
      </c>
      <c r="AK31" s="34">
        <f>VLOOKUP($B31,'[1]TK KHOILUONG'!$B:$AT,36,0)</f>
        <v>0</v>
      </c>
      <c r="AL31" s="16">
        <f>VLOOKUP($B31,'[1]TK KHOILUONG'!$B:$AT,37,0)</f>
        <v>0</v>
      </c>
      <c r="AM31" s="16">
        <f>VLOOKUP($B31,'[1]TK KHOILUONG'!$B:$AT,38,0)</f>
        <v>0</v>
      </c>
      <c r="AN31" s="34">
        <f>VLOOKUP($B31,'[1]TK KHOILUONG'!$B:$AT,39,0)</f>
        <v>0</v>
      </c>
      <c r="AO31" s="16">
        <f>VLOOKUP($B31,'[1]TK KHOILUONG'!$B:$AT,40,0)</f>
        <v>0</v>
      </c>
      <c r="AP31" s="16">
        <f>VLOOKUP($B31,'[1]TK KHOILUONG'!$B:$AT,41,0)</f>
        <v>0</v>
      </c>
      <c r="AQ31" s="34">
        <f>VLOOKUP($B31,'[1]TK KHOILUONG'!$B:$AT,42,0)</f>
        <v>0</v>
      </c>
      <c r="AR31" s="34">
        <f>VLOOKUP($B31,'[1]TK KHOILUONG'!$B:$AT,43,0)</f>
        <v>0</v>
      </c>
      <c r="AS31" s="34">
        <f>VLOOKUP($B31,'[1]TK KHOILUONG'!$B:$AT,44,0)</f>
        <v>0.5</v>
      </c>
      <c r="AT31" s="44">
        <f t="shared" si="1"/>
        <v>10.95</v>
      </c>
    </row>
    <row r="32" spans="1:46" s="6" customFormat="1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VLOOKUP($B32,'[1]TK KHOILUONG'!$B:$AT,4,0)</f>
        <v>0</v>
      </c>
      <c r="F32" s="16">
        <f>VLOOKUP($B32,'[1]TK KHOILUONG'!$B:$AT,5,0)</f>
        <v>0</v>
      </c>
      <c r="G32" s="16">
        <f>VLOOKUP($B32,'[1]TK KHOILUONG'!$B:$AT,6,0)</f>
        <v>0</v>
      </c>
      <c r="H32" s="16">
        <f>VLOOKUP($B32,'[1]TK KHOILUONG'!$B:$AT,7,0)</f>
        <v>0</v>
      </c>
      <c r="I32" s="16">
        <f>VLOOKUP($B32,'[1]TK KHOILUONG'!$B:$AT,8,0)</f>
        <v>0</v>
      </c>
      <c r="J32" s="16">
        <f>VLOOKUP($B32,'[1]TK KHOILUONG'!$B:$AT,9,0)</f>
        <v>0</v>
      </c>
      <c r="K32" s="16">
        <f>VLOOKUP($B32,'[1]TK KHOILUONG'!$B:$AT,10,0)</f>
        <v>0</v>
      </c>
      <c r="L32" s="16">
        <f>VLOOKUP($B32,'[1]TK KHOILUONG'!$B:$AT,11,0)</f>
        <v>0</v>
      </c>
      <c r="M32" s="34">
        <f>VLOOKUP($B32,'[1]TK KHOILUONG'!$B:$AT,12,0)</f>
        <v>0</v>
      </c>
      <c r="N32" s="16">
        <f>VLOOKUP($B32,'[1]TK KHOILUONG'!$B:$AT,13,0)</f>
        <v>0</v>
      </c>
      <c r="O32" s="16">
        <f>VLOOKUP($B32,'[1]TK KHOILUONG'!$B:$AT,14,0)</f>
        <v>0</v>
      </c>
      <c r="P32" s="16">
        <f>VLOOKUP($B32,'[1]TK KHOILUONG'!$B:$AT,15,0)</f>
        <v>0</v>
      </c>
      <c r="Q32" s="16">
        <f>VLOOKUP($B32,'[1]TK KHOILUONG'!$B:$AT,16,0)</f>
        <v>0</v>
      </c>
      <c r="R32" s="34">
        <f>VLOOKUP($B32,'[1]TK KHOILUONG'!$B:$AT,17,0)</f>
        <v>0</v>
      </c>
      <c r="S32" s="16">
        <f>VLOOKUP($B32,'[1]TK KHOILUONG'!$B:$AT,18,0)</f>
        <v>0</v>
      </c>
      <c r="T32" s="16">
        <f>VLOOKUP($B32,'[1]TK KHOILUONG'!$B:$AT,19,0)</f>
        <v>0</v>
      </c>
      <c r="U32" s="16">
        <f>VLOOKUP($B32,'[1]TK KHOILUONG'!$B:$AT,20,0)</f>
        <v>0</v>
      </c>
      <c r="V32" s="34">
        <f>VLOOKUP($B32,'[1]TK KHOILUONG'!$B:$AT,21,0)</f>
        <v>0</v>
      </c>
      <c r="W32" s="16">
        <f>VLOOKUP($B32,'[1]TK KHOILUONG'!$B:$AT,22,0)</f>
        <v>0</v>
      </c>
      <c r="X32" s="16">
        <f>VLOOKUP($B32,'[1]TK KHOILUONG'!$B:$AT,23,0)</f>
        <v>0</v>
      </c>
      <c r="Y32" s="16">
        <f>VLOOKUP($B32,'[1]TK KHOILUONG'!$B:$AT,24,0)</f>
        <v>0</v>
      </c>
      <c r="Z32" s="34">
        <f>VLOOKUP($B32,'[1]TK KHOILUONG'!$B:$AT,25,0)</f>
        <v>0</v>
      </c>
      <c r="AA32" s="16">
        <f>VLOOKUP($B32,'[1]TK KHOILUONG'!$B:$AT,26,0)</f>
        <v>0</v>
      </c>
      <c r="AB32" s="16">
        <f>VLOOKUP($B32,'[1]TK KHOILUONG'!$B:$AT,27,0)</f>
        <v>0</v>
      </c>
      <c r="AC32" s="16">
        <f>VLOOKUP($B32,'[1]TK KHOILUONG'!$B:$AT,28,0)</f>
        <v>0</v>
      </c>
      <c r="AD32" s="34">
        <f>VLOOKUP($B32,'[1]TK KHOILUONG'!$B:$AT,29,0)</f>
        <v>0</v>
      </c>
      <c r="AE32" s="16">
        <f>VLOOKUP($B32,'[1]TK KHOILUONG'!$B:$AT,30,0)</f>
        <v>0</v>
      </c>
      <c r="AF32" s="16">
        <f>VLOOKUP($B32,'[1]TK KHOILUONG'!$B:$AT,31,0)</f>
        <v>0</v>
      </c>
      <c r="AG32" s="16">
        <f>VLOOKUP($B32,'[1]TK KHOILUONG'!$B:$AT,32,0)</f>
        <v>0</v>
      </c>
      <c r="AH32" s="34">
        <f>VLOOKUP($B32,'[1]TK KHOILUONG'!$B:$AT,33,0)</f>
        <v>0</v>
      </c>
      <c r="AI32" s="16">
        <f>VLOOKUP($B32,'[1]TK KHOILUONG'!$B:$AT,34,0)</f>
        <v>0</v>
      </c>
      <c r="AJ32" s="16">
        <f>VLOOKUP($B32,'[1]TK KHOILUONG'!$B:$AT,35,0)</f>
        <v>0</v>
      </c>
      <c r="AK32" s="34">
        <f>VLOOKUP($B32,'[1]TK KHOILUONG'!$B:$AT,36,0)</f>
        <v>0</v>
      </c>
      <c r="AL32" s="16">
        <f>VLOOKUP($B32,'[1]TK KHOILUONG'!$B:$AT,37,0)</f>
        <v>0</v>
      </c>
      <c r="AM32" s="16">
        <f>VLOOKUP($B32,'[1]TK KHOILUONG'!$B:$AT,38,0)</f>
        <v>0</v>
      </c>
      <c r="AN32" s="34">
        <f>VLOOKUP($B32,'[1]TK KHOILUONG'!$B:$AT,39,0)</f>
        <v>0</v>
      </c>
      <c r="AO32" s="16">
        <f>VLOOKUP($B32,'[1]TK KHOILUONG'!$B:$AT,40,0)</f>
        <v>0</v>
      </c>
      <c r="AP32" s="16">
        <f>VLOOKUP($B32,'[1]TK KHOILUONG'!$B:$AT,41,0)</f>
        <v>0</v>
      </c>
      <c r="AQ32" s="34">
        <f>VLOOKUP($B32,'[1]TK KHOILUONG'!$B:$AT,42,0)</f>
        <v>0</v>
      </c>
      <c r="AR32" s="34">
        <f>VLOOKUP($B32,'[1]TK KHOILUONG'!$B:$AT,43,0)</f>
        <v>0</v>
      </c>
      <c r="AS32" s="34">
        <f>VLOOKUP($B32,'[1]TK KHOILUONG'!$B:$AT,44,0)</f>
        <v>0</v>
      </c>
      <c r="AT32" s="44">
        <f t="shared" si="1"/>
        <v>0</v>
      </c>
    </row>
    <row r="33" spans="1:46" s="6" customFormat="1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VLOOKUP($B33,'[1]TK KHOILUONG'!$B:$AT,4,0)</f>
        <v>0</v>
      </c>
      <c r="F33" s="16">
        <f>VLOOKUP($B33,'[1]TK KHOILUONG'!$B:$AT,5,0)</f>
        <v>0</v>
      </c>
      <c r="G33" s="16">
        <f>VLOOKUP($B33,'[1]TK KHOILUONG'!$B:$AT,6,0)</f>
        <v>0</v>
      </c>
      <c r="H33" s="16">
        <f>VLOOKUP($B33,'[1]TK KHOILUONG'!$B:$AT,7,0)</f>
        <v>0</v>
      </c>
      <c r="I33" s="16">
        <f>VLOOKUP($B33,'[1]TK KHOILUONG'!$B:$AT,8,0)</f>
        <v>0</v>
      </c>
      <c r="J33" s="16">
        <f>VLOOKUP($B33,'[1]TK KHOILUONG'!$B:$AT,9,0)</f>
        <v>0</v>
      </c>
      <c r="K33" s="16">
        <f>VLOOKUP($B33,'[1]TK KHOILUONG'!$B:$AT,10,0)</f>
        <v>0</v>
      </c>
      <c r="L33" s="16">
        <f>VLOOKUP($B33,'[1]TK KHOILUONG'!$B:$AT,11,0)</f>
        <v>0</v>
      </c>
      <c r="M33" s="34">
        <f>VLOOKUP($B33,'[1]TK KHOILUONG'!$B:$AT,12,0)</f>
        <v>0</v>
      </c>
      <c r="N33" s="16">
        <f>VLOOKUP($B33,'[1]TK KHOILUONG'!$B:$AT,13,0)</f>
        <v>1.2</v>
      </c>
      <c r="O33" s="16">
        <f>VLOOKUP($B33,'[1]TK KHOILUONG'!$B:$AT,14,0)</f>
        <v>0.6</v>
      </c>
      <c r="P33" s="16">
        <f>VLOOKUP($B33,'[1]TK KHOILUONG'!$B:$AT,15,0)</f>
        <v>0</v>
      </c>
      <c r="Q33" s="16">
        <f>VLOOKUP($B33,'[1]TK KHOILUONG'!$B:$AT,16,0)</f>
        <v>0</v>
      </c>
      <c r="R33" s="34">
        <f>VLOOKUP($B33,'[1]TK KHOILUONG'!$B:$AT,17,0)</f>
        <v>1.7999999999999998</v>
      </c>
      <c r="S33" s="16">
        <f>VLOOKUP($B33,'[1]TK KHOILUONG'!$B:$AT,18,0)</f>
        <v>34</v>
      </c>
      <c r="T33" s="16">
        <f>VLOOKUP($B33,'[1]TK KHOILUONG'!$B:$AT,19,0)</f>
        <v>84</v>
      </c>
      <c r="U33" s="16">
        <f>VLOOKUP($B33,'[1]TK KHOILUONG'!$B:$AT,20,0)</f>
        <v>40</v>
      </c>
      <c r="V33" s="34">
        <f>VLOOKUP($B33,'[1]TK KHOILUONG'!$B:$AT,21,0)</f>
        <v>7.8000000000000007</v>
      </c>
      <c r="W33" s="16">
        <f>VLOOKUP($B33,'[1]TK KHOILUONG'!$B:$AT,22,0)</f>
        <v>0</v>
      </c>
      <c r="X33" s="16">
        <f>VLOOKUP($B33,'[1]TK KHOILUONG'!$B:$AT,23,0)</f>
        <v>0</v>
      </c>
      <c r="Y33" s="16">
        <f>VLOOKUP($B33,'[1]TK KHOILUONG'!$B:$AT,24,0)</f>
        <v>0</v>
      </c>
      <c r="Z33" s="34">
        <f>VLOOKUP($B33,'[1]TK KHOILUONG'!$B:$AT,25,0)</f>
        <v>0</v>
      </c>
      <c r="AA33" s="16">
        <f>VLOOKUP($B33,'[1]TK KHOILUONG'!$B:$AT,26,0)</f>
        <v>0</v>
      </c>
      <c r="AB33" s="16">
        <f>VLOOKUP($B33,'[1]TK KHOILUONG'!$B:$AT,27,0)</f>
        <v>0</v>
      </c>
      <c r="AC33" s="16">
        <f>VLOOKUP($B33,'[1]TK KHOILUONG'!$B:$AT,28,0)</f>
        <v>0</v>
      </c>
      <c r="AD33" s="34">
        <f>VLOOKUP($B33,'[1]TK KHOILUONG'!$B:$AT,29,0)</f>
        <v>0</v>
      </c>
      <c r="AE33" s="16">
        <f>VLOOKUP($B33,'[1]TK KHOILUONG'!$B:$AT,30,0)</f>
        <v>0</v>
      </c>
      <c r="AF33" s="16">
        <f>VLOOKUP($B33,'[1]TK KHOILUONG'!$B:$AT,31,0)</f>
        <v>0</v>
      </c>
      <c r="AG33" s="16">
        <f>VLOOKUP($B33,'[1]TK KHOILUONG'!$B:$AT,32,0)</f>
        <v>0</v>
      </c>
      <c r="AH33" s="34">
        <f>VLOOKUP($B33,'[1]TK KHOILUONG'!$B:$AT,33,0)</f>
        <v>0</v>
      </c>
      <c r="AI33" s="16">
        <f>VLOOKUP($B33,'[1]TK KHOILUONG'!$B:$AT,34,0)</f>
        <v>0</v>
      </c>
      <c r="AJ33" s="16">
        <f>VLOOKUP($B33,'[1]TK KHOILUONG'!$B:$AT,35,0)</f>
        <v>0</v>
      </c>
      <c r="AK33" s="34">
        <f>VLOOKUP($B33,'[1]TK KHOILUONG'!$B:$AT,36,0)</f>
        <v>0</v>
      </c>
      <c r="AL33" s="16">
        <f>VLOOKUP($B33,'[1]TK KHOILUONG'!$B:$AT,37,0)</f>
        <v>0</v>
      </c>
      <c r="AM33" s="16">
        <f>VLOOKUP($B33,'[1]TK KHOILUONG'!$B:$AT,38,0)</f>
        <v>0</v>
      </c>
      <c r="AN33" s="34">
        <f>VLOOKUP($B33,'[1]TK KHOILUONG'!$B:$AT,39,0)</f>
        <v>0</v>
      </c>
      <c r="AO33" s="16">
        <f>VLOOKUP($B33,'[1]TK KHOILUONG'!$B:$AT,40,0)</f>
        <v>0</v>
      </c>
      <c r="AP33" s="16">
        <f>VLOOKUP($B33,'[1]TK KHOILUONG'!$B:$AT,41,0)</f>
        <v>0</v>
      </c>
      <c r="AQ33" s="34">
        <f>VLOOKUP($B33,'[1]TK KHOILUONG'!$B:$AT,42,0)</f>
        <v>0</v>
      </c>
      <c r="AR33" s="34">
        <f>VLOOKUP($B33,'[1]TK KHOILUONG'!$B:$AT,43,0)</f>
        <v>0</v>
      </c>
      <c r="AS33" s="34">
        <f>VLOOKUP($B33,'[1]TK KHOILUONG'!$B:$AT,44,0)</f>
        <v>0</v>
      </c>
      <c r="AT33" s="44">
        <f t="shared" si="1"/>
        <v>9.6</v>
      </c>
    </row>
    <row r="34" spans="1:46" s="6" customFormat="1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VLOOKUP($B34,'[1]TK KHOILUONG'!$B:$AT,4,0)</f>
        <v>4</v>
      </c>
      <c r="F34" s="16">
        <f>VLOOKUP($B34,'[1]TK KHOILUONG'!$B:$AT,5,0)</f>
        <v>0</v>
      </c>
      <c r="G34" s="16">
        <f>VLOOKUP($B34,'[1]TK KHOILUONG'!$B:$AT,6,0)</f>
        <v>0</v>
      </c>
      <c r="H34" s="16">
        <f>VLOOKUP($B34,'[1]TK KHOILUONG'!$B:$AT,7,0)</f>
        <v>0</v>
      </c>
      <c r="I34" s="16">
        <f>VLOOKUP($B34,'[1]TK KHOILUONG'!$B:$AT,8,0)</f>
        <v>0</v>
      </c>
      <c r="J34" s="16">
        <f>VLOOKUP($B34,'[1]TK KHOILUONG'!$B:$AT,9,0)</f>
        <v>0</v>
      </c>
      <c r="K34" s="16">
        <f>VLOOKUP($B34,'[1]TK KHOILUONG'!$B:$AT,10,0)</f>
        <v>0</v>
      </c>
      <c r="L34" s="16">
        <f>VLOOKUP($B34,'[1]TK KHOILUONG'!$B:$AT,11,0)</f>
        <v>0</v>
      </c>
      <c r="M34" s="34">
        <f>VLOOKUP($B34,'[1]TK KHOILUONG'!$B:$AT,12,0)</f>
        <v>4</v>
      </c>
      <c r="N34" s="16">
        <f>VLOOKUP($B34,'[1]TK KHOILUONG'!$B:$AT,13,0)</f>
        <v>2.25</v>
      </c>
      <c r="O34" s="16">
        <f>VLOOKUP($B34,'[1]TK KHOILUONG'!$B:$AT,14,0)</f>
        <v>1.9500000000000002</v>
      </c>
      <c r="P34" s="16">
        <f>VLOOKUP($B34,'[1]TK KHOILUONG'!$B:$AT,15,0)</f>
        <v>0</v>
      </c>
      <c r="Q34" s="16">
        <f>VLOOKUP($B34,'[1]TK KHOILUONG'!$B:$AT,16,0)</f>
        <v>0</v>
      </c>
      <c r="R34" s="34">
        <f>VLOOKUP($B34,'[1]TK KHOILUONG'!$B:$AT,17,0)</f>
        <v>4.2</v>
      </c>
      <c r="S34" s="16">
        <f>VLOOKUP($B34,'[1]TK KHOILUONG'!$B:$AT,18,0)</f>
        <v>378</v>
      </c>
      <c r="T34" s="16">
        <f>VLOOKUP($B34,'[1]TK KHOILUONG'!$B:$AT,19,0)</f>
        <v>141</v>
      </c>
      <c r="U34" s="16">
        <f>VLOOKUP($B34,'[1]TK KHOILUONG'!$B:$AT,20,0)</f>
        <v>144</v>
      </c>
      <c r="V34" s="34">
        <f>VLOOKUP($B34,'[1]TK KHOILUONG'!$B:$AT,21,0)</f>
        <v>37.5</v>
      </c>
      <c r="W34" s="16">
        <f>VLOOKUP($B34,'[1]TK KHOILUONG'!$B:$AT,22,0)</f>
        <v>0</v>
      </c>
      <c r="X34" s="16">
        <f>VLOOKUP($B34,'[1]TK KHOILUONG'!$B:$AT,23,0)</f>
        <v>0</v>
      </c>
      <c r="Y34" s="16">
        <f>VLOOKUP($B34,'[1]TK KHOILUONG'!$B:$AT,24,0)</f>
        <v>0</v>
      </c>
      <c r="Z34" s="34">
        <f>VLOOKUP($B34,'[1]TK KHOILUONG'!$B:$AT,25,0)</f>
        <v>0</v>
      </c>
      <c r="AA34" s="16">
        <f>VLOOKUP($B34,'[1]TK KHOILUONG'!$B:$AT,26,0)</f>
        <v>0</v>
      </c>
      <c r="AB34" s="16">
        <f>VLOOKUP($B34,'[1]TK KHOILUONG'!$B:$AT,27,0)</f>
        <v>0</v>
      </c>
      <c r="AC34" s="16">
        <f>VLOOKUP($B34,'[1]TK KHOILUONG'!$B:$AT,28,0)</f>
        <v>0</v>
      </c>
      <c r="AD34" s="34">
        <f>VLOOKUP($B34,'[1]TK KHOILUONG'!$B:$AT,29,0)</f>
        <v>0</v>
      </c>
      <c r="AE34" s="16">
        <f>VLOOKUP($B34,'[1]TK KHOILUONG'!$B:$AT,30,0)</f>
        <v>0</v>
      </c>
      <c r="AF34" s="16">
        <f>VLOOKUP($B34,'[1]TK KHOILUONG'!$B:$AT,31,0)</f>
        <v>0</v>
      </c>
      <c r="AG34" s="16">
        <f>VLOOKUP($B34,'[1]TK KHOILUONG'!$B:$AT,32,0)</f>
        <v>0</v>
      </c>
      <c r="AH34" s="34">
        <f>VLOOKUP($B34,'[1]TK KHOILUONG'!$B:$AT,33,0)</f>
        <v>0</v>
      </c>
      <c r="AI34" s="16">
        <f>VLOOKUP($B34,'[1]TK KHOILUONG'!$B:$AT,34,0)</f>
        <v>0</v>
      </c>
      <c r="AJ34" s="16">
        <f>VLOOKUP($B34,'[1]TK KHOILUONG'!$B:$AT,35,0)</f>
        <v>0</v>
      </c>
      <c r="AK34" s="34">
        <f>VLOOKUP($B34,'[1]TK KHOILUONG'!$B:$AT,36,0)</f>
        <v>0</v>
      </c>
      <c r="AL34" s="16">
        <f>VLOOKUP($B34,'[1]TK KHOILUONG'!$B:$AT,37,0)</f>
        <v>0</v>
      </c>
      <c r="AM34" s="16">
        <f>VLOOKUP($B34,'[1]TK KHOILUONG'!$B:$AT,38,0)</f>
        <v>0</v>
      </c>
      <c r="AN34" s="34">
        <f>VLOOKUP($B34,'[1]TK KHOILUONG'!$B:$AT,39,0)</f>
        <v>0</v>
      </c>
      <c r="AO34" s="16">
        <f>VLOOKUP($B34,'[1]TK KHOILUONG'!$B:$AT,40,0)</f>
        <v>0</v>
      </c>
      <c r="AP34" s="16">
        <f>VLOOKUP($B34,'[1]TK KHOILUONG'!$B:$AT,41,0)</f>
        <v>0</v>
      </c>
      <c r="AQ34" s="34">
        <f>VLOOKUP($B34,'[1]TK KHOILUONG'!$B:$AT,42,0)</f>
        <v>0</v>
      </c>
      <c r="AR34" s="34">
        <f>VLOOKUP($B34,'[1]TK KHOILUONG'!$B:$AT,43,0)</f>
        <v>0</v>
      </c>
      <c r="AS34" s="34">
        <f>VLOOKUP($B34,'[1]TK KHOILUONG'!$B:$AT,44,0)</f>
        <v>0.6</v>
      </c>
      <c r="AT34" s="44">
        <f t="shared" si="1"/>
        <v>46.3</v>
      </c>
    </row>
    <row r="35" spans="1:46" s="6" customFormat="1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VLOOKUP($B35,'[1]TK KHOILUONG'!$B:$AT,4,0)</f>
        <v>0</v>
      </c>
      <c r="F35" s="16">
        <f>VLOOKUP($B35,'[1]TK KHOILUONG'!$B:$AT,5,0)</f>
        <v>16</v>
      </c>
      <c r="G35" s="16">
        <f>VLOOKUP($B35,'[1]TK KHOILUONG'!$B:$AT,6,0)</f>
        <v>0</v>
      </c>
      <c r="H35" s="16">
        <f>VLOOKUP($B35,'[1]TK KHOILUONG'!$B:$AT,7,0)</f>
        <v>0</v>
      </c>
      <c r="I35" s="16">
        <f>VLOOKUP($B35,'[1]TK KHOILUONG'!$B:$AT,8,0)</f>
        <v>0</v>
      </c>
      <c r="J35" s="16">
        <f>VLOOKUP($B35,'[1]TK KHOILUONG'!$B:$AT,9,0)</f>
        <v>0</v>
      </c>
      <c r="K35" s="16">
        <f>VLOOKUP($B35,'[1]TK KHOILUONG'!$B:$AT,10,0)</f>
        <v>0</v>
      </c>
      <c r="L35" s="16">
        <f>VLOOKUP($B35,'[1]TK KHOILUONG'!$B:$AT,11,0)</f>
        <v>0</v>
      </c>
      <c r="M35" s="34">
        <f>VLOOKUP($B35,'[1]TK KHOILUONG'!$B:$AT,12,0)</f>
        <v>24</v>
      </c>
      <c r="N35" s="16">
        <f>VLOOKUP($B35,'[1]TK KHOILUONG'!$B:$AT,13,0)</f>
        <v>4.2</v>
      </c>
      <c r="O35" s="16">
        <f>VLOOKUP($B35,'[1]TK KHOILUONG'!$B:$AT,14,0)</f>
        <v>3.3000000000000003</v>
      </c>
      <c r="P35" s="16">
        <f>VLOOKUP($B35,'[1]TK KHOILUONG'!$B:$AT,15,0)</f>
        <v>0</v>
      </c>
      <c r="Q35" s="16">
        <f>VLOOKUP($B35,'[1]TK KHOILUONG'!$B:$AT,16,0)</f>
        <v>0</v>
      </c>
      <c r="R35" s="34">
        <f>VLOOKUP($B35,'[1]TK KHOILUONG'!$B:$AT,17,0)</f>
        <v>7.5</v>
      </c>
      <c r="S35" s="16">
        <f>VLOOKUP($B35,'[1]TK KHOILUONG'!$B:$AT,18,0)</f>
        <v>0</v>
      </c>
      <c r="T35" s="16">
        <f>VLOOKUP($B35,'[1]TK KHOILUONG'!$B:$AT,19,0)</f>
        <v>0</v>
      </c>
      <c r="U35" s="16">
        <f>VLOOKUP($B35,'[1]TK KHOILUONG'!$B:$AT,20,0)</f>
        <v>0</v>
      </c>
      <c r="V35" s="34">
        <f>VLOOKUP($B35,'[1]TK KHOILUONG'!$B:$AT,21,0)</f>
        <v>0</v>
      </c>
      <c r="W35" s="16">
        <f>VLOOKUP($B35,'[1]TK KHOILUONG'!$B:$AT,22,0)</f>
        <v>0</v>
      </c>
      <c r="X35" s="16">
        <f>VLOOKUP($B35,'[1]TK KHOILUONG'!$B:$AT,23,0)</f>
        <v>0</v>
      </c>
      <c r="Y35" s="16">
        <f>VLOOKUP($B35,'[1]TK KHOILUONG'!$B:$AT,24,0)</f>
        <v>0</v>
      </c>
      <c r="Z35" s="34">
        <f>VLOOKUP($B35,'[1]TK KHOILUONG'!$B:$AT,25,0)</f>
        <v>0</v>
      </c>
      <c r="AA35" s="16">
        <f>VLOOKUP($B35,'[1]TK KHOILUONG'!$B:$AT,26,0)</f>
        <v>0</v>
      </c>
      <c r="AB35" s="16">
        <f>VLOOKUP($B35,'[1]TK KHOILUONG'!$B:$AT,27,0)</f>
        <v>583</v>
      </c>
      <c r="AC35" s="16">
        <f>VLOOKUP($B35,'[1]TK KHOILUONG'!$B:$AT,28,0)</f>
        <v>299</v>
      </c>
      <c r="AD35" s="34">
        <f>VLOOKUP($B35,'[1]TK KHOILUONG'!$B:$AT,29,0)</f>
        <v>28.400000000000002</v>
      </c>
      <c r="AE35" s="16">
        <f>VLOOKUP($B35,'[1]TK KHOILUONG'!$B:$AT,30,0)</f>
        <v>0</v>
      </c>
      <c r="AF35" s="16">
        <f>VLOOKUP($B35,'[1]TK KHOILUONG'!$B:$AT,31,0)</f>
        <v>0</v>
      </c>
      <c r="AG35" s="16">
        <f>VLOOKUP($B35,'[1]TK KHOILUONG'!$B:$AT,32,0)</f>
        <v>0</v>
      </c>
      <c r="AH35" s="34">
        <f>VLOOKUP($B35,'[1]TK KHOILUONG'!$B:$AT,33,0)</f>
        <v>0</v>
      </c>
      <c r="AI35" s="16">
        <f>VLOOKUP($B35,'[1]TK KHOILUONG'!$B:$AT,34,0)</f>
        <v>0</v>
      </c>
      <c r="AJ35" s="16">
        <f>VLOOKUP($B35,'[1]TK KHOILUONG'!$B:$AT,35,0)</f>
        <v>0</v>
      </c>
      <c r="AK35" s="34">
        <f>VLOOKUP($B35,'[1]TK KHOILUONG'!$B:$AT,36,0)</f>
        <v>0</v>
      </c>
      <c r="AL35" s="16">
        <f>VLOOKUP($B35,'[1]TK KHOILUONG'!$B:$AT,37,0)</f>
        <v>0</v>
      </c>
      <c r="AM35" s="16">
        <f>VLOOKUP($B35,'[1]TK KHOILUONG'!$B:$AT,38,0)</f>
        <v>0</v>
      </c>
      <c r="AN35" s="34">
        <f>VLOOKUP($B35,'[1]TK KHOILUONG'!$B:$AT,39,0)</f>
        <v>0</v>
      </c>
      <c r="AO35" s="16">
        <f>VLOOKUP($B35,'[1]TK KHOILUONG'!$B:$AT,40,0)</f>
        <v>0</v>
      </c>
      <c r="AP35" s="16">
        <f>VLOOKUP($B35,'[1]TK KHOILUONG'!$B:$AT,41,0)</f>
        <v>0</v>
      </c>
      <c r="AQ35" s="34">
        <f>VLOOKUP($B35,'[1]TK KHOILUONG'!$B:$AT,42,0)</f>
        <v>0</v>
      </c>
      <c r="AR35" s="34">
        <f>VLOOKUP($B35,'[1]TK KHOILUONG'!$B:$AT,43,0)</f>
        <v>0</v>
      </c>
      <c r="AS35" s="34">
        <f>VLOOKUP($B35,'[1]TK KHOILUONG'!$B:$AT,44,0)</f>
        <v>0.3</v>
      </c>
      <c r="AT35" s="44">
        <f t="shared" si="1"/>
        <v>60.2</v>
      </c>
    </row>
    <row r="36" spans="1:46" s="6" customFormat="1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VLOOKUP($B36,'[1]TK KHOILUONG'!$B:$AT,4,0)</f>
        <v>0</v>
      </c>
      <c r="F36" s="16">
        <f>VLOOKUP($B36,'[1]TK KHOILUONG'!$B:$AT,5,0)</f>
        <v>0</v>
      </c>
      <c r="G36" s="16">
        <f>VLOOKUP($B36,'[1]TK KHOILUONG'!$B:$AT,6,0)</f>
        <v>0</v>
      </c>
      <c r="H36" s="16">
        <f>VLOOKUP($B36,'[1]TK KHOILUONG'!$B:$AT,7,0)</f>
        <v>0</v>
      </c>
      <c r="I36" s="16">
        <f>VLOOKUP($B36,'[1]TK KHOILUONG'!$B:$AT,8,0)</f>
        <v>0</v>
      </c>
      <c r="J36" s="16">
        <f>VLOOKUP($B36,'[1]TK KHOILUONG'!$B:$AT,9,0)</f>
        <v>0</v>
      </c>
      <c r="K36" s="16">
        <f>VLOOKUP($B36,'[1]TK KHOILUONG'!$B:$AT,10,0)</f>
        <v>0</v>
      </c>
      <c r="L36" s="16">
        <f>VLOOKUP($B36,'[1]TK KHOILUONG'!$B:$AT,11,0)</f>
        <v>0</v>
      </c>
      <c r="M36" s="34">
        <f>VLOOKUP($B36,'[1]TK KHOILUONG'!$B:$AT,12,0)</f>
        <v>0</v>
      </c>
      <c r="N36" s="16">
        <f>VLOOKUP($B36,'[1]TK KHOILUONG'!$B:$AT,13,0)</f>
        <v>1.05</v>
      </c>
      <c r="O36" s="16">
        <f>VLOOKUP($B36,'[1]TK KHOILUONG'!$B:$AT,14,0)</f>
        <v>3.6000000000000005</v>
      </c>
      <c r="P36" s="16">
        <f>VLOOKUP($B36,'[1]TK KHOILUONG'!$B:$AT,15,0)</f>
        <v>0</v>
      </c>
      <c r="Q36" s="16">
        <f>VLOOKUP($B36,'[1]TK KHOILUONG'!$B:$AT,16,0)</f>
        <v>0</v>
      </c>
      <c r="R36" s="34">
        <f>VLOOKUP($B36,'[1]TK KHOILUONG'!$B:$AT,17,0)</f>
        <v>4.6500000000000004</v>
      </c>
      <c r="S36" s="16">
        <f>VLOOKUP($B36,'[1]TK KHOILUONG'!$B:$AT,18,0)</f>
        <v>104</v>
      </c>
      <c r="T36" s="16">
        <f>VLOOKUP($B36,'[1]TK KHOILUONG'!$B:$AT,19,0)</f>
        <v>111</v>
      </c>
      <c r="U36" s="16">
        <f>VLOOKUP($B36,'[1]TK KHOILUONG'!$B:$AT,20,0)</f>
        <v>123</v>
      </c>
      <c r="V36" s="34">
        <f>VLOOKUP($B36,'[1]TK KHOILUONG'!$B:$AT,21,0)</f>
        <v>9.2000000000000011</v>
      </c>
      <c r="W36" s="16">
        <f>VLOOKUP($B36,'[1]TK KHOILUONG'!$B:$AT,22,0)</f>
        <v>0</v>
      </c>
      <c r="X36" s="16">
        <f>VLOOKUP($B36,'[1]TK KHOILUONG'!$B:$AT,23,0)</f>
        <v>0</v>
      </c>
      <c r="Y36" s="16">
        <f>VLOOKUP($B36,'[1]TK KHOILUONG'!$B:$AT,24,0)</f>
        <v>0</v>
      </c>
      <c r="Z36" s="34">
        <f>VLOOKUP($B36,'[1]TK KHOILUONG'!$B:$AT,25,0)</f>
        <v>0</v>
      </c>
      <c r="AA36" s="16">
        <f>VLOOKUP($B36,'[1]TK KHOILUONG'!$B:$AT,26,0)</f>
        <v>866</v>
      </c>
      <c r="AB36" s="16">
        <f>VLOOKUP($B36,'[1]TK KHOILUONG'!$B:$AT,27,0)</f>
        <v>52</v>
      </c>
      <c r="AC36" s="16">
        <f>VLOOKUP($B36,'[1]TK KHOILUONG'!$B:$AT,28,0)</f>
        <v>567</v>
      </c>
      <c r="AD36" s="34">
        <f>VLOOKUP($B36,'[1]TK KHOILUONG'!$B:$AT,29,0)</f>
        <v>35.1</v>
      </c>
      <c r="AE36" s="16">
        <f>VLOOKUP($B36,'[1]TK KHOILUONG'!$B:$AT,30,0)</f>
        <v>0</v>
      </c>
      <c r="AF36" s="16">
        <f>VLOOKUP($B36,'[1]TK KHOILUONG'!$B:$AT,31,0)</f>
        <v>0</v>
      </c>
      <c r="AG36" s="16">
        <f>VLOOKUP($B36,'[1]TK KHOILUONG'!$B:$AT,32,0)</f>
        <v>0</v>
      </c>
      <c r="AH36" s="34">
        <f>VLOOKUP($B36,'[1]TK KHOILUONG'!$B:$AT,33,0)</f>
        <v>0</v>
      </c>
      <c r="AI36" s="16">
        <f>VLOOKUP($B36,'[1]TK KHOILUONG'!$B:$AT,34,0)</f>
        <v>0</v>
      </c>
      <c r="AJ36" s="16">
        <f>VLOOKUP($B36,'[1]TK KHOILUONG'!$B:$AT,35,0)</f>
        <v>0</v>
      </c>
      <c r="AK36" s="34">
        <f>VLOOKUP($B36,'[1]TK KHOILUONG'!$B:$AT,36,0)</f>
        <v>0</v>
      </c>
      <c r="AL36" s="16">
        <f>VLOOKUP($B36,'[1]TK KHOILUONG'!$B:$AT,37,0)</f>
        <v>0</v>
      </c>
      <c r="AM36" s="16">
        <f>VLOOKUP($B36,'[1]TK KHOILUONG'!$B:$AT,38,0)</f>
        <v>0</v>
      </c>
      <c r="AN36" s="34">
        <f>VLOOKUP($B36,'[1]TK KHOILUONG'!$B:$AT,39,0)</f>
        <v>0</v>
      </c>
      <c r="AO36" s="16">
        <f>VLOOKUP($B36,'[1]TK KHOILUONG'!$B:$AT,40,0)</f>
        <v>0</v>
      </c>
      <c r="AP36" s="16">
        <f>VLOOKUP($B36,'[1]TK KHOILUONG'!$B:$AT,41,0)</f>
        <v>0</v>
      </c>
      <c r="AQ36" s="34">
        <f>VLOOKUP($B36,'[1]TK KHOILUONG'!$B:$AT,42,0)</f>
        <v>0</v>
      </c>
      <c r="AR36" s="34">
        <f>VLOOKUP($B36,'[1]TK KHOILUONG'!$B:$AT,43,0)</f>
        <v>0</v>
      </c>
      <c r="AS36" s="34">
        <f>VLOOKUP($B36,'[1]TK KHOILUONG'!$B:$AT,44,0)</f>
        <v>0</v>
      </c>
      <c r="AT36" s="44">
        <f t="shared" si="1"/>
        <v>48.95</v>
      </c>
    </row>
    <row r="37" spans="1:46" s="6" customFormat="1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VLOOKUP($B37,'[1]TK KHOILUONG'!$B:$AT,4,0)</f>
        <v>0</v>
      </c>
      <c r="F37" s="16">
        <f>VLOOKUP($B37,'[1]TK KHOILUONG'!$B:$AT,5,0)</f>
        <v>0</v>
      </c>
      <c r="G37" s="16">
        <f>VLOOKUP($B37,'[1]TK KHOILUONG'!$B:$AT,6,0)</f>
        <v>0</v>
      </c>
      <c r="H37" s="16">
        <f>VLOOKUP($B37,'[1]TK KHOILUONG'!$B:$AT,7,0)</f>
        <v>0</v>
      </c>
      <c r="I37" s="16">
        <f>VLOOKUP($B37,'[1]TK KHOILUONG'!$B:$AT,8,0)</f>
        <v>0</v>
      </c>
      <c r="J37" s="16">
        <f>VLOOKUP($B37,'[1]TK KHOILUONG'!$B:$AT,9,0)</f>
        <v>0</v>
      </c>
      <c r="K37" s="16">
        <f>VLOOKUP($B37,'[1]TK KHOILUONG'!$B:$AT,10,0)</f>
        <v>0</v>
      </c>
      <c r="L37" s="16">
        <f>VLOOKUP($B37,'[1]TK KHOILUONG'!$B:$AT,11,0)</f>
        <v>0</v>
      </c>
      <c r="M37" s="34">
        <f>VLOOKUP($B37,'[1]TK KHOILUONG'!$B:$AT,12,0)</f>
        <v>0</v>
      </c>
      <c r="N37" s="16">
        <f>VLOOKUP($B37,'[1]TK KHOILUONG'!$B:$AT,13,0)</f>
        <v>1.7999999999999998</v>
      </c>
      <c r="O37" s="16">
        <f>VLOOKUP($B37,'[1]TK KHOILUONG'!$B:$AT,14,0)</f>
        <v>3</v>
      </c>
      <c r="P37" s="16">
        <f>VLOOKUP($B37,'[1]TK KHOILUONG'!$B:$AT,15,0)</f>
        <v>0</v>
      </c>
      <c r="Q37" s="16">
        <f>VLOOKUP($B37,'[1]TK KHOILUONG'!$B:$AT,16,0)</f>
        <v>0</v>
      </c>
      <c r="R37" s="34">
        <f>VLOOKUP($B37,'[1]TK KHOILUONG'!$B:$AT,17,0)</f>
        <v>4.8</v>
      </c>
      <c r="S37" s="16">
        <f>VLOOKUP($B37,'[1]TK KHOILUONG'!$B:$AT,18,0)</f>
        <v>0</v>
      </c>
      <c r="T37" s="16">
        <f>VLOOKUP($B37,'[1]TK KHOILUONG'!$B:$AT,19,0)</f>
        <v>0</v>
      </c>
      <c r="U37" s="16">
        <f>VLOOKUP($B37,'[1]TK KHOILUONG'!$B:$AT,20,0)</f>
        <v>0</v>
      </c>
      <c r="V37" s="34">
        <f>VLOOKUP($B37,'[1]TK KHOILUONG'!$B:$AT,21,0)</f>
        <v>0</v>
      </c>
      <c r="W37" s="16">
        <f>VLOOKUP($B37,'[1]TK KHOILUONG'!$B:$AT,22,0)</f>
        <v>0</v>
      </c>
      <c r="X37" s="16">
        <f>VLOOKUP($B37,'[1]TK KHOILUONG'!$B:$AT,23,0)</f>
        <v>0</v>
      </c>
      <c r="Y37" s="16">
        <f>VLOOKUP($B37,'[1]TK KHOILUONG'!$B:$AT,24,0)</f>
        <v>0</v>
      </c>
      <c r="Z37" s="34">
        <f>VLOOKUP($B37,'[1]TK KHOILUONG'!$B:$AT,25,0)</f>
        <v>0</v>
      </c>
      <c r="AA37" s="16">
        <f>VLOOKUP($B37,'[1]TK KHOILUONG'!$B:$AT,26,0)</f>
        <v>0</v>
      </c>
      <c r="AB37" s="16">
        <f>VLOOKUP($B37,'[1]TK KHOILUONG'!$B:$AT,27,0)</f>
        <v>0</v>
      </c>
      <c r="AC37" s="16">
        <f>VLOOKUP($B37,'[1]TK KHOILUONG'!$B:$AT,28,0)</f>
        <v>0</v>
      </c>
      <c r="AD37" s="34">
        <f>VLOOKUP($B37,'[1]TK KHOILUONG'!$B:$AT,29,0)</f>
        <v>0</v>
      </c>
      <c r="AE37" s="16">
        <f>VLOOKUP($B37,'[1]TK KHOILUONG'!$B:$AT,30,0)</f>
        <v>0</v>
      </c>
      <c r="AF37" s="16">
        <f>VLOOKUP($B37,'[1]TK KHOILUONG'!$B:$AT,31,0)</f>
        <v>0</v>
      </c>
      <c r="AG37" s="16">
        <f>VLOOKUP($B37,'[1]TK KHOILUONG'!$B:$AT,32,0)</f>
        <v>0</v>
      </c>
      <c r="AH37" s="34">
        <f>VLOOKUP($B37,'[1]TK KHOILUONG'!$B:$AT,33,0)</f>
        <v>0</v>
      </c>
      <c r="AI37" s="16">
        <f>VLOOKUP($B37,'[1]TK KHOILUONG'!$B:$AT,34,0)</f>
        <v>0</v>
      </c>
      <c r="AJ37" s="16">
        <f>VLOOKUP($B37,'[1]TK KHOILUONG'!$B:$AT,35,0)</f>
        <v>0</v>
      </c>
      <c r="AK37" s="34">
        <f>VLOOKUP($B37,'[1]TK KHOILUONG'!$B:$AT,36,0)</f>
        <v>0</v>
      </c>
      <c r="AL37" s="16">
        <f>VLOOKUP($B37,'[1]TK KHOILUONG'!$B:$AT,37,0)</f>
        <v>0</v>
      </c>
      <c r="AM37" s="16">
        <f>VLOOKUP($B37,'[1]TK KHOILUONG'!$B:$AT,38,0)</f>
        <v>0</v>
      </c>
      <c r="AN37" s="34">
        <f>VLOOKUP($B37,'[1]TK KHOILUONG'!$B:$AT,39,0)</f>
        <v>0</v>
      </c>
      <c r="AO37" s="16">
        <f>VLOOKUP($B37,'[1]TK KHOILUONG'!$B:$AT,40,0)</f>
        <v>0</v>
      </c>
      <c r="AP37" s="16">
        <f>VLOOKUP($B37,'[1]TK KHOILUONG'!$B:$AT,41,0)</f>
        <v>0</v>
      </c>
      <c r="AQ37" s="34">
        <f>VLOOKUP($B37,'[1]TK KHOILUONG'!$B:$AT,42,0)</f>
        <v>0</v>
      </c>
      <c r="AR37" s="34">
        <f>VLOOKUP($B37,'[1]TK KHOILUONG'!$B:$AT,43,0)</f>
        <v>0</v>
      </c>
      <c r="AS37" s="34">
        <f>VLOOKUP($B37,'[1]TK KHOILUONG'!$B:$AT,44,0)</f>
        <v>0</v>
      </c>
      <c r="AT37" s="44">
        <f t="shared" si="1"/>
        <v>4.8</v>
      </c>
    </row>
    <row r="38" spans="1:46" s="6" customFormat="1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>
        <f>VLOOKUP($B38,'[1]TK KHOILUONG'!$B:$AT,4,0)</f>
        <v>0</v>
      </c>
      <c r="F38" s="16">
        <f>VLOOKUP($B38,'[1]TK KHOILUONG'!$B:$AT,5,0)</f>
        <v>0</v>
      </c>
      <c r="G38" s="16">
        <f>VLOOKUP($B38,'[1]TK KHOILUONG'!$B:$AT,6,0)</f>
        <v>0</v>
      </c>
      <c r="H38" s="16">
        <f>VLOOKUP($B38,'[1]TK KHOILUONG'!$B:$AT,7,0)</f>
        <v>0</v>
      </c>
      <c r="I38" s="16">
        <f>VLOOKUP($B38,'[1]TK KHOILUONG'!$B:$AT,8,0)</f>
        <v>0</v>
      </c>
      <c r="J38" s="16">
        <f>VLOOKUP($B38,'[1]TK KHOILUONG'!$B:$AT,9,0)</f>
        <v>0</v>
      </c>
      <c r="K38" s="16">
        <f>VLOOKUP($B38,'[1]TK KHOILUONG'!$B:$AT,10,0)</f>
        <v>0</v>
      </c>
      <c r="L38" s="16">
        <f>VLOOKUP($B38,'[1]TK KHOILUONG'!$B:$AT,11,0)</f>
        <v>0</v>
      </c>
      <c r="M38" s="34">
        <f>VLOOKUP($B38,'[1]TK KHOILUONG'!$B:$AT,12,0)</f>
        <v>0</v>
      </c>
      <c r="N38" s="16">
        <f>VLOOKUP($B38,'[1]TK KHOILUONG'!$B:$AT,13,0)</f>
        <v>0</v>
      </c>
      <c r="O38" s="16">
        <f>VLOOKUP($B38,'[1]TK KHOILUONG'!$B:$AT,14,0)</f>
        <v>0</v>
      </c>
      <c r="P38" s="16">
        <f>VLOOKUP($B38,'[1]TK KHOILUONG'!$B:$AT,15,0)</f>
        <v>0</v>
      </c>
      <c r="Q38" s="16">
        <f>VLOOKUP($B38,'[1]TK KHOILUONG'!$B:$AT,16,0)</f>
        <v>0</v>
      </c>
      <c r="R38" s="34">
        <f>VLOOKUP($B38,'[1]TK KHOILUONG'!$B:$AT,17,0)</f>
        <v>0</v>
      </c>
      <c r="S38" s="16">
        <f>VLOOKUP($B38,'[1]TK KHOILUONG'!$B:$AT,18,0)</f>
        <v>0</v>
      </c>
      <c r="T38" s="16">
        <f>VLOOKUP($B38,'[1]TK KHOILUONG'!$B:$AT,19,0)</f>
        <v>0</v>
      </c>
      <c r="U38" s="16">
        <f>VLOOKUP($B38,'[1]TK KHOILUONG'!$B:$AT,20,0)</f>
        <v>0</v>
      </c>
      <c r="V38" s="34">
        <f>VLOOKUP($B38,'[1]TK KHOILUONG'!$B:$AT,21,0)</f>
        <v>0</v>
      </c>
      <c r="W38" s="16">
        <f>VLOOKUP($B38,'[1]TK KHOILUONG'!$B:$AT,22,0)</f>
        <v>0</v>
      </c>
      <c r="X38" s="16">
        <f>VLOOKUP($B38,'[1]TK KHOILUONG'!$B:$AT,23,0)</f>
        <v>0</v>
      </c>
      <c r="Y38" s="16">
        <f>VLOOKUP($B38,'[1]TK KHOILUONG'!$B:$AT,24,0)</f>
        <v>0</v>
      </c>
      <c r="Z38" s="34">
        <f>VLOOKUP($B38,'[1]TK KHOILUONG'!$B:$AT,25,0)</f>
        <v>0</v>
      </c>
      <c r="AA38" s="16">
        <f>VLOOKUP($B38,'[1]TK KHOILUONG'!$B:$AT,26,0)</f>
        <v>0</v>
      </c>
      <c r="AB38" s="16">
        <f>VLOOKUP($B38,'[1]TK KHOILUONG'!$B:$AT,27,0)</f>
        <v>0</v>
      </c>
      <c r="AC38" s="16">
        <f>VLOOKUP($B38,'[1]TK KHOILUONG'!$B:$AT,28,0)</f>
        <v>0</v>
      </c>
      <c r="AD38" s="34">
        <f>VLOOKUP($B38,'[1]TK KHOILUONG'!$B:$AT,29,0)</f>
        <v>0</v>
      </c>
      <c r="AE38" s="16">
        <f>VLOOKUP($B38,'[1]TK KHOILUONG'!$B:$AT,30,0)</f>
        <v>0</v>
      </c>
      <c r="AF38" s="16">
        <f>VLOOKUP($B38,'[1]TK KHOILUONG'!$B:$AT,31,0)</f>
        <v>0</v>
      </c>
      <c r="AG38" s="16">
        <f>VLOOKUP($B38,'[1]TK KHOILUONG'!$B:$AT,32,0)</f>
        <v>0</v>
      </c>
      <c r="AH38" s="34">
        <f>VLOOKUP($B38,'[1]TK KHOILUONG'!$B:$AT,33,0)</f>
        <v>0</v>
      </c>
      <c r="AI38" s="16">
        <f>VLOOKUP($B38,'[1]TK KHOILUONG'!$B:$AT,34,0)</f>
        <v>0</v>
      </c>
      <c r="AJ38" s="16">
        <f>VLOOKUP($B38,'[1]TK KHOILUONG'!$B:$AT,35,0)</f>
        <v>0</v>
      </c>
      <c r="AK38" s="34">
        <f>VLOOKUP($B38,'[1]TK KHOILUONG'!$B:$AT,36,0)</f>
        <v>0</v>
      </c>
      <c r="AL38" s="16">
        <f>VLOOKUP($B38,'[1]TK KHOILUONG'!$B:$AT,37,0)</f>
        <v>0</v>
      </c>
      <c r="AM38" s="16">
        <f>VLOOKUP($B38,'[1]TK KHOILUONG'!$B:$AT,38,0)</f>
        <v>0</v>
      </c>
      <c r="AN38" s="34">
        <f>VLOOKUP($B38,'[1]TK KHOILUONG'!$B:$AT,39,0)</f>
        <v>0</v>
      </c>
      <c r="AO38" s="16">
        <f>VLOOKUP($B38,'[1]TK KHOILUONG'!$B:$AT,40,0)</f>
        <v>0</v>
      </c>
      <c r="AP38" s="16">
        <f>VLOOKUP($B38,'[1]TK KHOILUONG'!$B:$AT,41,0)</f>
        <v>0</v>
      </c>
      <c r="AQ38" s="34">
        <f>VLOOKUP($B38,'[1]TK KHOILUONG'!$B:$AT,42,0)</f>
        <v>0</v>
      </c>
      <c r="AR38" s="34">
        <f>VLOOKUP($B38,'[1]TK KHOILUONG'!$B:$AT,43,0)</f>
        <v>0</v>
      </c>
      <c r="AS38" s="34">
        <f>VLOOKUP($B38,'[1]TK KHOILUONG'!$B:$AT,44,0)</f>
        <v>0</v>
      </c>
      <c r="AT38" s="44">
        <f t="shared" si="1"/>
        <v>0</v>
      </c>
    </row>
    <row r="39" spans="1:46" s="6" customFormat="1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VLOOKUP($B39,'[1]TK KHOILUONG'!$B:$AT,4,0)</f>
        <v>0</v>
      </c>
      <c r="F39" s="16">
        <f>VLOOKUP($B39,'[1]TK KHOILUONG'!$B:$AT,5,0)</f>
        <v>0</v>
      </c>
      <c r="G39" s="16">
        <f>VLOOKUP($B39,'[1]TK KHOILUONG'!$B:$AT,6,0)</f>
        <v>0</v>
      </c>
      <c r="H39" s="16">
        <f>VLOOKUP($B39,'[1]TK KHOILUONG'!$B:$AT,7,0)</f>
        <v>0</v>
      </c>
      <c r="I39" s="16">
        <f>VLOOKUP($B39,'[1]TK KHOILUONG'!$B:$AT,8,0)</f>
        <v>0</v>
      </c>
      <c r="J39" s="16">
        <f>VLOOKUP($B39,'[1]TK KHOILUONG'!$B:$AT,9,0)</f>
        <v>0</v>
      </c>
      <c r="K39" s="16">
        <f>VLOOKUP($B39,'[1]TK KHOILUONG'!$B:$AT,10,0)</f>
        <v>0</v>
      </c>
      <c r="L39" s="16">
        <f>VLOOKUP($B39,'[1]TK KHOILUONG'!$B:$AT,11,0)</f>
        <v>0</v>
      </c>
      <c r="M39" s="34">
        <f>VLOOKUP($B39,'[1]TK KHOILUONG'!$B:$AT,12,0)</f>
        <v>0</v>
      </c>
      <c r="N39" s="16">
        <f>VLOOKUP($B39,'[1]TK KHOILUONG'!$B:$AT,13,0)</f>
        <v>0</v>
      </c>
      <c r="O39" s="16">
        <f>VLOOKUP($B39,'[1]TK KHOILUONG'!$B:$AT,14,0)</f>
        <v>0</v>
      </c>
      <c r="P39" s="16">
        <f>VLOOKUP($B39,'[1]TK KHOILUONG'!$B:$AT,15,0)</f>
        <v>0</v>
      </c>
      <c r="Q39" s="16">
        <f>VLOOKUP($B39,'[1]TK KHOILUONG'!$B:$AT,16,0)</f>
        <v>0</v>
      </c>
      <c r="R39" s="34">
        <f>VLOOKUP($B39,'[1]TK KHOILUONG'!$B:$AT,17,0)</f>
        <v>0</v>
      </c>
      <c r="S39" s="16">
        <f>VLOOKUP($B39,'[1]TK KHOILUONG'!$B:$AT,18,0)</f>
        <v>131</v>
      </c>
      <c r="T39" s="16">
        <f>VLOOKUP($B39,'[1]TK KHOILUONG'!$B:$AT,19,0)</f>
        <v>0</v>
      </c>
      <c r="U39" s="16">
        <f>VLOOKUP($B39,'[1]TK KHOILUONG'!$B:$AT,20,0)</f>
        <v>182</v>
      </c>
      <c r="V39" s="34">
        <f>VLOOKUP($B39,'[1]TK KHOILUONG'!$B:$AT,21,0)</f>
        <v>-5.1000000000000005</v>
      </c>
      <c r="W39" s="16">
        <f>VLOOKUP($B39,'[1]TK KHOILUONG'!$B:$AT,22,0)</f>
        <v>0</v>
      </c>
      <c r="X39" s="16">
        <f>VLOOKUP($B39,'[1]TK KHOILUONG'!$B:$AT,23,0)</f>
        <v>0</v>
      </c>
      <c r="Y39" s="16">
        <f>VLOOKUP($B39,'[1]TK KHOILUONG'!$B:$AT,24,0)</f>
        <v>0</v>
      </c>
      <c r="Z39" s="34">
        <f>VLOOKUP($B39,'[1]TK KHOILUONG'!$B:$AT,25,0)</f>
        <v>0</v>
      </c>
      <c r="AA39" s="16">
        <f>VLOOKUP($B39,'[1]TK KHOILUONG'!$B:$AT,26,0)</f>
        <v>0</v>
      </c>
      <c r="AB39" s="16">
        <f>VLOOKUP($B39,'[1]TK KHOILUONG'!$B:$AT,27,0)</f>
        <v>0</v>
      </c>
      <c r="AC39" s="16">
        <f>VLOOKUP($B39,'[1]TK KHOILUONG'!$B:$AT,28,0)</f>
        <v>0</v>
      </c>
      <c r="AD39" s="34">
        <f>VLOOKUP($B39,'[1]TK KHOILUONG'!$B:$AT,29,0)</f>
        <v>0</v>
      </c>
      <c r="AE39" s="16">
        <f>VLOOKUP($B39,'[1]TK KHOILUONG'!$B:$AT,30,0)</f>
        <v>0</v>
      </c>
      <c r="AF39" s="16">
        <f>VLOOKUP($B39,'[1]TK KHOILUONG'!$B:$AT,31,0)</f>
        <v>0</v>
      </c>
      <c r="AG39" s="16">
        <f>VLOOKUP($B39,'[1]TK KHOILUONG'!$B:$AT,32,0)</f>
        <v>0</v>
      </c>
      <c r="AH39" s="34">
        <f>VLOOKUP($B39,'[1]TK KHOILUONG'!$B:$AT,33,0)</f>
        <v>0</v>
      </c>
      <c r="AI39" s="16">
        <f>VLOOKUP($B39,'[1]TK KHOILUONG'!$B:$AT,34,0)</f>
        <v>0</v>
      </c>
      <c r="AJ39" s="16">
        <f>VLOOKUP($B39,'[1]TK KHOILUONG'!$B:$AT,35,0)</f>
        <v>0</v>
      </c>
      <c r="AK39" s="34">
        <f>VLOOKUP($B39,'[1]TK KHOILUONG'!$B:$AT,36,0)</f>
        <v>0</v>
      </c>
      <c r="AL39" s="16">
        <f>VLOOKUP($B39,'[1]TK KHOILUONG'!$B:$AT,37,0)</f>
        <v>0</v>
      </c>
      <c r="AM39" s="16">
        <f>VLOOKUP($B39,'[1]TK KHOILUONG'!$B:$AT,38,0)</f>
        <v>0</v>
      </c>
      <c r="AN39" s="34">
        <f>VLOOKUP($B39,'[1]TK KHOILUONG'!$B:$AT,39,0)</f>
        <v>0</v>
      </c>
      <c r="AO39" s="16">
        <f>VLOOKUP($B39,'[1]TK KHOILUONG'!$B:$AT,40,0)</f>
        <v>0</v>
      </c>
      <c r="AP39" s="16">
        <f>VLOOKUP($B39,'[1]TK KHOILUONG'!$B:$AT,41,0)</f>
        <v>0</v>
      </c>
      <c r="AQ39" s="34">
        <f>VLOOKUP($B39,'[1]TK KHOILUONG'!$B:$AT,42,0)</f>
        <v>0</v>
      </c>
      <c r="AR39" s="34">
        <f>VLOOKUP($B39,'[1]TK KHOILUONG'!$B:$AT,43,0)</f>
        <v>0</v>
      </c>
      <c r="AS39" s="34">
        <f>VLOOKUP($B39,'[1]TK KHOILUONG'!$B:$AT,44,0)</f>
        <v>0</v>
      </c>
      <c r="AT39" s="44">
        <f t="shared" si="1"/>
        <v>-5.0999999999999996</v>
      </c>
    </row>
    <row r="40" spans="1:46" s="6" customFormat="1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VLOOKUP($B40,'[1]TK KHOILUONG'!$B:$AT,4,0)</f>
        <v>0</v>
      </c>
      <c r="F40" s="16">
        <f>VLOOKUP($B40,'[1]TK KHOILUONG'!$B:$AT,5,0)</f>
        <v>0</v>
      </c>
      <c r="G40" s="16">
        <f>VLOOKUP($B40,'[1]TK KHOILUONG'!$B:$AT,6,0)</f>
        <v>0</v>
      </c>
      <c r="H40" s="16">
        <f>VLOOKUP($B40,'[1]TK KHOILUONG'!$B:$AT,7,0)</f>
        <v>0</v>
      </c>
      <c r="I40" s="16">
        <f>VLOOKUP($B40,'[1]TK KHOILUONG'!$B:$AT,8,0)</f>
        <v>0</v>
      </c>
      <c r="J40" s="16">
        <f>VLOOKUP($B40,'[1]TK KHOILUONG'!$B:$AT,9,0)</f>
        <v>0</v>
      </c>
      <c r="K40" s="16">
        <f>VLOOKUP($B40,'[1]TK KHOILUONG'!$B:$AT,10,0)</f>
        <v>0</v>
      </c>
      <c r="L40" s="16">
        <f>VLOOKUP($B40,'[1]TK KHOILUONG'!$B:$AT,11,0)</f>
        <v>0</v>
      </c>
      <c r="M40" s="34">
        <f>VLOOKUP($B40,'[1]TK KHOILUONG'!$B:$AT,12,0)</f>
        <v>0</v>
      </c>
      <c r="N40" s="16">
        <f>VLOOKUP($B40,'[1]TK KHOILUONG'!$B:$AT,13,0)</f>
        <v>0</v>
      </c>
      <c r="O40" s="16">
        <f>VLOOKUP($B40,'[1]TK KHOILUONG'!$B:$AT,14,0)</f>
        <v>1.05</v>
      </c>
      <c r="P40" s="16">
        <f>VLOOKUP($B40,'[1]TK KHOILUONG'!$B:$AT,15,0)</f>
        <v>0</v>
      </c>
      <c r="Q40" s="16">
        <f>VLOOKUP($B40,'[1]TK KHOILUONG'!$B:$AT,16,0)</f>
        <v>0</v>
      </c>
      <c r="R40" s="34">
        <f>VLOOKUP($B40,'[1]TK KHOILUONG'!$B:$AT,17,0)</f>
        <v>1.05</v>
      </c>
      <c r="S40" s="16">
        <f>VLOOKUP($B40,'[1]TK KHOILUONG'!$B:$AT,18,0)</f>
        <v>104</v>
      </c>
      <c r="T40" s="16">
        <f>VLOOKUP($B40,'[1]TK KHOILUONG'!$B:$AT,19,0)</f>
        <v>222</v>
      </c>
      <c r="U40" s="16">
        <f>VLOOKUP($B40,'[1]TK KHOILUONG'!$B:$AT,20,0)</f>
        <v>0</v>
      </c>
      <c r="V40" s="34">
        <f>VLOOKUP($B40,'[1]TK KHOILUONG'!$B:$AT,21,0)</f>
        <v>32.6</v>
      </c>
      <c r="W40" s="16">
        <f>VLOOKUP($B40,'[1]TK KHOILUONG'!$B:$AT,22,0)</f>
        <v>0</v>
      </c>
      <c r="X40" s="16">
        <f>VLOOKUP($B40,'[1]TK KHOILUONG'!$B:$AT,23,0)</f>
        <v>0</v>
      </c>
      <c r="Y40" s="16">
        <f>VLOOKUP($B40,'[1]TK KHOILUONG'!$B:$AT,24,0)</f>
        <v>0</v>
      </c>
      <c r="Z40" s="34">
        <f>VLOOKUP($B40,'[1]TK KHOILUONG'!$B:$AT,25,0)</f>
        <v>0</v>
      </c>
      <c r="AA40" s="16">
        <f>VLOOKUP($B40,'[1]TK KHOILUONG'!$B:$AT,26,0)</f>
        <v>0</v>
      </c>
      <c r="AB40" s="16">
        <f>VLOOKUP($B40,'[1]TK KHOILUONG'!$B:$AT,27,0)</f>
        <v>0</v>
      </c>
      <c r="AC40" s="16">
        <f>VLOOKUP($B40,'[1]TK KHOILUONG'!$B:$AT,28,0)</f>
        <v>0</v>
      </c>
      <c r="AD40" s="34">
        <f>VLOOKUP($B40,'[1]TK KHOILUONG'!$B:$AT,29,0)</f>
        <v>0</v>
      </c>
      <c r="AE40" s="16">
        <f>VLOOKUP($B40,'[1]TK KHOILUONG'!$B:$AT,30,0)</f>
        <v>0</v>
      </c>
      <c r="AF40" s="16">
        <f>VLOOKUP($B40,'[1]TK KHOILUONG'!$B:$AT,31,0)</f>
        <v>0</v>
      </c>
      <c r="AG40" s="16">
        <f>VLOOKUP($B40,'[1]TK KHOILUONG'!$B:$AT,32,0)</f>
        <v>0</v>
      </c>
      <c r="AH40" s="34">
        <f>VLOOKUP($B40,'[1]TK KHOILUONG'!$B:$AT,33,0)</f>
        <v>0</v>
      </c>
      <c r="AI40" s="16">
        <f>VLOOKUP($B40,'[1]TK KHOILUONG'!$B:$AT,34,0)</f>
        <v>0</v>
      </c>
      <c r="AJ40" s="16">
        <f>VLOOKUP($B40,'[1]TK KHOILUONG'!$B:$AT,35,0)</f>
        <v>0</v>
      </c>
      <c r="AK40" s="34">
        <f>VLOOKUP($B40,'[1]TK KHOILUONG'!$B:$AT,36,0)</f>
        <v>0</v>
      </c>
      <c r="AL40" s="16">
        <f>VLOOKUP($B40,'[1]TK KHOILUONG'!$B:$AT,37,0)</f>
        <v>0</v>
      </c>
      <c r="AM40" s="16">
        <f>VLOOKUP($B40,'[1]TK KHOILUONG'!$B:$AT,38,0)</f>
        <v>0</v>
      </c>
      <c r="AN40" s="34">
        <f>VLOOKUP($B40,'[1]TK KHOILUONG'!$B:$AT,39,0)</f>
        <v>0</v>
      </c>
      <c r="AO40" s="16">
        <f>VLOOKUP($B40,'[1]TK KHOILUONG'!$B:$AT,40,0)</f>
        <v>0</v>
      </c>
      <c r="AP40" s="16">
        <f>VLOOKUP($B40,'[1]TK KHOILUONG'!$B:$AT,41,0)</f>
        <v>0</v>
      </c>
      <c r="AQ40" s="34">
        <f>VLOOKUP($B40,'[1]TK KHOILUONG'!$B:$AT,42,0)</f>
        <v>0</v>
      </c>
      <c r="AR40" s="34">
        <f>VLOOKUP($B40,'[1]TK KHOILUONG'!$B:$AT,43,0)</f>
        <v>0</v>
      </c>
      <c r="AS40" s="34">
        <f>VLOOKUP($B40,'[1]TK KHOILUONG'!$B:$AT,44,0)</f>
        <v>0</v>
      </c>
      <c r="AT40" s="44">
        <f t="shared" si="1"/>
        <v>33.65</v>
      </c>
    </row>
    <row r="41" spans="1:46" s="6" customFormat="1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VLOOKUP($B41,'[1]TK KHOILUONG'!$B:$AT,4,0)</f>
        <v>14</v>
      </c>
      <c r="F41" s="16">
        <f>VLOOKUP($B41,'[1]TK KHOILUONG'!$B:$AT,5,0)</f>
        <v>0</v>
      </c>
      <c r="G41" s="16">
        <f>VLOOKUP($B41,'[1]TK KHOILUONG'!$B:$AT,6,0)</f>
        <v>0</v>
      </c>
      <c r="H41" s="16">
        <f>VLOOKUP($B41,'[1]TK KHOILUONG'!$B:$AT,7,0)</f>
        <v>0</v>
      </c>
      <c r="I41" s="16">
        <f>VLOOKUP($B41,'[1]TK KHOILUONG'!$B:$AT,8,0)</f>
        <v>0</v>
      </c>
      <c r="J41" s="16">
        <f>VLOOKUP($B41,'[1]TK KHOILUONG'!$B:$AT,9,0)</f>
        <v>0</v>
      </c>
      <c r="K41" s="16">
        <f>VLOOKUP($B41,'[1]TK KHOILUONG'!$B:$AT,10,0)</f>
        <v>0</v>
      </c>
      <c r="L41" s="16">
        <f>VLOOKUP($B41,'[1]TK KHOILUONG'!$B:$AT,11,0)</f>
        <v>0</v>
      </c>
      <c r="M41" s="34">
        <f>VLOOKUP($B41,'[1]TK KHOILUONG'!$B:$AT,12,0)</f>
        <v>14</v>
      </c>
      <c r="N41" s="16">
        <f>VLOOKUP($B41,'[1]TK KHOILUONG'!$B:$AT,13,0)</f>
        <v>1.35</v>
      </c>
      <c r="O41" s="16">
        <f>VLOOKUP($B41,'[1]TK KHOILUONG'!$B:$AT,14,0)</f>
        <v>2.7</v>
      </c>
      <c r="P41" s="16">
        <f>VLOOKUP($B41,'[1]TK KHOILUONG'!$B:$AT,15,0)</f>
        <v>0</v>
      </c>
      <c r="Q41" s="16">
        <f>VLOOKUP($B41,'[1]TK KHOILUONG'!$B:$AT,16,0)</f>
        <v>0</v>
      </c>
      <c r="R41" s="34">
        <f>VLOOKUP($B41,'[1]TK KHOILUONG'!$B:$AT,17,0)</f>
        <v>4.0500000000000007</v>
      </c>
      <c r="S41" s="16">
        <f>VLOOKUP($B41,'[1]TK KHOILUONG'!$B:$AT,18,0)</f>
        <v>275</v>
      </c>
      <c r="T41" s="16">
        <f>VLOOKUP($B41,'[1]TK KHOILUONG'!$B:$AT,19,0)</f>
        <v>1082</v>
      </c>
      <c r="U41" s="16">
        <f>VLOOKUP($B41,'[1]TK KHOILUONG'!$B:$AT,20,0)</f>
        <v>444</v>
      </c>
      <c r="V41" s="34">
        <f>VLOOKUP($B41,'[1]TK KHOILUONG'!$B:$AT,21,0)</f>
        <v>91.300000000000011</v>
      </c>
      <c r="W41" s="16">
        <f>VLOOKUP($B41,'[1]TK KHOILUONG'!$B:$AT,22,0)</f>
        <v>0</v>
      </c>
      <c r="X41" s="16">
        <f>VLOOKUP($B41,'[1]TK KHOILUONG'!$B:$AT,23,0)</f>
        <v>0</v>
      </c>
      <c r="Y41" s="16">
        <f>VLOOKUP($B41,'[1]TK KHOILUONG'!$B:$AT,24,0)</f>
        <v>0</v>
      </c>
      <c r="Z41" s="34">
        <f>VLOOKUP($B41,'[1]TK KHOILUONG'!$B:$AT,25,0)</f>
        <v>0</v>
      </c>
      <c r="AA41" s="16">
        <f>VLOOKUP($B41,'[1]TK KHOILUONG'!$B:$AT,26,0)</f>
        <v>0</v>
      </c>
      <c r="AB41" s="16">
        <f>VLOOKUP($B41,'[1]TK KHOILUONG'!$B:$AT,27,0)</f>
        <v>0</v>
      </c>
      <c r="AC41" s="16">
        <f>VLOOKUP($B41,'[1]TK KHOILUONG'!$B:$AT,28,0)</f>
        <v>0</v>
      </c>
      <c r="AD41" s="34">
        <f>VLOOKUP($B41,'[1]TK KHOILUONG'!$B:$AT,29,0)</f>
        <v>0</v>
      </c>
      <c r="AE41" s="16">
        <f>VLOOKUP($B41,'[1]TK KHOILUONG'!$B:$AT,30,0)</f>
        <v>0</v>
      </c>
      <c r="AF41" s="16">
        <f>VLOOKUP($B41,'[1]TK KHOILUONG'!$B:$AT,31,0)</f>
        <v>0</v>
      </c>
      <c r="AG41" s="16">
        <f>VLOOKUP($B41,'[1]TK KHOILUONG'!$B:$AT,32,0)</f>
        <v>0</v>
      </c>
      <c r="AH41" s="34">
        <f>VLOOKUP($B41,'[1]TK KHOILUONG'!$B:$AT,33,0)</f>
        <v>0</v>
      </c>
      <c r="AI41" s="16">
        <f>VLOOKUP($B41,'[1]TK KHOILUONG'!$B:$AT,34,0)</f>
        <v>0</v>
      </c>
      <c r="AJ41" s="16">
        <f>VLOOKUP($B41,'[1]TK KHOILUONG'!$B:$AT,35,0)</f>
        <v>0</v>
      </c>
      <c r="AK41" s="34">
        <f>VLOOKUP($B41,'[1]TK KHOILUONG'!$B:$AT,36,0)</f>
        <v>0</v>
      </c>
      <c r="AL41" s="16">
        <f>VLOOKUP($B41,'[1]TK KHOILUONG'!$B:$AT,37,0)</f>
        <v>0</v>
      </c>
      <c r="AM41" s="16">
        <f>VLOOKUP($B41,'[1]TK KHOILUONG'!$B:$AT,38,0)</f>
        <v>0</v>
      </c>
      <c r="AN41" s="34">
        <f>VLOOKUP($B41,'[1]TK KHOILUONG'!$B:$AT,39,0)</f>
        <v>0</v>
      </c>
      <c r="AO41" s="16">
        <f>VLOOKUP($B41,'[1]TK KHOILUONG'!$B:$AT,40,0)</f>
        <v>0</v>
      </c>
      <c r="AP41" s="16">
        <f>VLOOKUP($B41,'[1]TK KHOILUONG'!$B:$AT,41,0)</f>
        <v>0</v>
      </c>
      <c r="AQ41" s="34">
        <f>VLOOKUP($B41,'[1]TK KHOILUONG'!$B:$AT,42,0)</f>
        <v>0</v>
      </c>
      <c r="AR41" s="34">
        <f>VLOOKUP($B41,'[1]TK KHOILUONG'!$B:$AT,43,0)</f>
        <v>0</v>
      </c>
      <c r="AS41" s="34">
        <f>VLOOKUP($B41,'[1]TK KHOILUONG'!$B:$AT,44,0)</f>
        <v>0</v>
      </c>
      <c r="AT41" s="44">
        <f t="shared" si="1"/>
        <v>109.35</v>
      </c>
    </row>
    <row r="42" spans="1:46" s="6" customFormat="1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VLOOKUP($B42,'[1]TK KHOILUONG'!$B:$AT,4,0)</f>
        <v>0</v>
      </c>
      <c r="F42" s="16">
        <f>VLOOKUP($B42,'[1]TK KHOILUONG'!$B:$AT,5,0)</f>
        <v>0</v>
      </c>
      <c r="G42" s="16">
        <f>VLOOKUP($B42,'[1]TK KHOILUONG'!$B:$AT,6,0)</f>
        <v>0</v>
      </c>
      <c r="H42" s="16">
        <f>VLOOKUP($B42,'[1]TK KHOILUONG'!$B:$AT,7,0)</f>
        <v>0</v>
      </c>
      <c r="I42" s="16">
        <f>VLOOKUP($B42,'[1]TK KHOILUONG'!$B:$AT,8,0)</f>
        <v>0</v>
      </c>
      <c r="J42" s="16">
        <f>VLOOKUP($B42,'[1]TK KHOILUONG'!$B:$AT,9,0)</f>
        <v>0</v>
      </c>
      <c r="K42" s="16">
        <f>VLOOKUP($B42,'[1]TK KHOILUONG'!$B:$AT,10,0)</f>
        <v>0</v>
      </c>
      <c r="L42" s="16">
        <f>VLOOKUP($B42,'[1]TK KHOILUONG'!$B:$AT,11,0)</f>
        <v>0</v>
      </c>
      <c r="M42" s="34">
        <f>VLOOKUP($B42,'[1]TK KHOILUONG'!$B:$AT,12,0)</f>
        <v>0</v>
      </c>
      <c r="N42" s="16">
        <f>VLOOKUP($B42,'[1]TK KHOILUONG'!$B:$AT,13,0)</f>
        <v>0</v>
      </c>
      <c r="O42" s="16">
        <f>VLOOKUP($B42,'[1]TK KHOILUONG'!$B:$AT,14,0)</f>
        <v>0</v>
      </c>
      <c r="P42" s="16">
        <f>VLOOKUP($B42,'[1]TK KHOILUONG'!$B:$AT,15,0)</f>
        <v>0</v>
      </c>
      <c r="Q42" s="16">
        <f>VLOOKUP($B42,'[1]TK KHOILUONG'!$B:$AT,16,0)</f>
        <v>0</v>
      </c>
      <c r="R42" s="34">
        <f>VLOOKUP($B42,'[1]TK KHOILUONG'!$B:$AT,17,0)</f>
        <v>0</v>
      </c>
      <c r="S42" s="16">
        <f>VLOOKUP($B42,'[1]TK KHOILUONG'!$B:$AT,18,0)</f>
        <v>0</v>
      </c>
      <c r="T42" s="16">
        <f>VLOOKUP($B42,'[1]TK KHOILUONG'!$B:$AT,19,0)</f>
        <v>0</v>
      </c>
      <c r="U42" s="16">
        <f>VLOOKUP($B42,'[1]TK KHOILUONG'!$B:$AT,20,0)</f>
        <v>0</v>
      </c>
      <c r="V42" s="34">
        <f>VLOOKUP($B42,'[1]TK KHOILUONG'!$B:$AT,21,0)</f>
        <v>0</v>
      </c>
      <c r="W42" s="16">
        <f>VLOOKUP($B42,'[1]TK KHOILUONG'!$B:$AT,22,0)</f>
        <v>0</v>
      </c>
      <c r="X42" s="16">
        <f>VLOOKUP($B42,'[1]TK KHOILUONG'!$B:$AT,23,0)</f>
        <v>0</v>
      </c>
      <c r="Y42" s="16">
        <f>VLOOKUP($B42,'[1]TK KHOILUONG'!$B:$AT,24,0)</f>
        <v>0</v>
      </c>
      <c r="Z42" s="34">
        <f>VLOOKUP($B42,'[1]TK KHOILUONG'!$B:$AT,25,0)</f>
        <v>0</v>
      </c>
      <c r="AA42" s="16">
        <f>VLOOKUP($B42,'[1]TK KHOILUONG'!$B:$AT,26,0)</f>
        <v>0</v>
      </c>
      <c r="AB42" s="16">
        <f>VLOOKUP($B42,'[1]TK KHOILUONG'!$B:$AT,27,0)</f>
        <v>0</v>
      </c>
      <c r="AC42" s="16">
        <f>VLOOKUP($B42,'[1]TK KHOILUONG'!$B:$AT,28,0)</f>
        <v>0</v>
      </c>
      <c r="AD42" s="34">
        <f>VLOOKUP($B42,'[1]TK KHOILUONG'!$B:$AT,29,0)</f>
        <v>0</v>
      </c>
      <c r="AE42" s="16">
        <f>VLOOKUP($B42,'[1]TK KHOILUONG'!$B:$AT,30,0)</f>
        <v>0</v>
      </c>
      <c r="AF42" s="16">
        <f>VLOOKUP($B42,'[1]TK KHOILUONG'!$B:$AT,31,0)</f>
        <v>0</v>
      </c>
      <c r="AG42" s="16">
        <f>VLOOKUP($B42,'[1]TK KHOILUONG'!$B:$AT,32,0)</f>
        <v>0</v>
      </c>
      <c r="AH42" s="34">
        <f>VLOOKUP($B42,'[1]TK KHOILUONG'!$B:$AT,33,0)</f>
        <v>0</v>
      </c>
      <c r="AI42" s="16">
        <f>VLOOKUP($B42,'[1]TK KHOILUONG'!$B:$AT,34,0)</f>
        <v>0</v>
      </c>
      <c r="AJ42" s="16">
        <f>VLOOKUP($B42,'[1]TK KHOILUONG'!$B:$AT,35,0)</f>
        <v>0</v>
      </c>
      <c r="AK42" s="34">
        <f>VLOOKUP($B42,'[1]TK KHOILUONG'!$B:$AT,36,0)</f>
        <v>0</v>
      </c>
      <c r="AL42" s="16">
        <f>VLOOKUP($B42,'[1]TK KHOILUONG'!$B:$AT,37,0)</f>
        <v>0</v>
      </c>
      <c r="AM42" s="16">
        <f>VLOOKUP($B42,'[1]TK KHOILUONG'!$B:$AT,38,0)</f>
        <v>0</v>
      </c>
      <c r="AN42" s="34">
        <f>VLOOKUP($B42,'[1]TK KHOILUONG'!$B:$AT,39,0)</f>
        <v>0</v>
      </c>
      <c r="AO42" s="16">
        <f>VLOOKUP($B42,'[1]TK KHOILUONG'!$B:$AT,40,0)</f>
        <v>0</v>
      </c>
      <c r="AP42" s="16">
        <f>VLOOKUP($B42,'[1]TK KHOILUONG'!$B:$AT,41,0)</f>
        <v>0</v>
      </c>
      <c r="AQ42" s="34">
        <f>VLOOKUP($B42,'[1]TK KHOILUONG'!$B:$AT,42,0)</f>
        <v>0</v>
      </c>
      <c r="AR42" s="34">
        <f>VLOOKUP($B42,'[1]TK KHOILUONG'!$B:$AT,43,0)</f>
        <v>0</v>
      </c>
      <c r="AS42" s="34">
        <f>VLOOKUP($B42,'[1]TK KHOILUONG'!$B:$AT,44,0)</f>
        <v>0</v>
      </c>
      <c r="AT42" s="44">
        <f t="shared" si="1"/>
        <v>0</v>
      </c>
    </row>
    <row r="43" spans="1:46" s="6" customFormat="1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VLOOKUP($B43,'[1]TK KHOILUONG'!$B:$AT,4,0)</f>
        <v>0</v>
      </c>
      <c r="F43" s="16">
        <f>VLOOKUP($B43,'[1]TK KHOILUONG'!$B:$AT,5,0)</f>
        <v>0</v>
      </c>
      <c r="G43" s="16">
        <f>VLOOKUP($B43,'[1]TK KHOILUONG'!$B:$AT,6,0)</f>
        <v>0</v>
      </c>
      <c r="H43" s="16">
        <f>VLOOKUP($B43,'[1]TK KHOILUONG'!$B:$AT,7,0)</f>
        <v>0</v>
      </c>
      <c r="I43" s="16">
        <f>VLOOKUP($B43,'[1]TK KHOILUONG'!$B:$AT,8,0)</f>
        <v>0</v>
      </c>
      <c r="J43" s="16">
        <f>VLOOKUP($B43,'[1]TK KHOILUONG'!$B:$AT,9,0)</f>
        <v>0</v>
      </c>
      <c r="K43" s="16">
        <f>VLOOKUP($B43,'[1]TK KHOILUONG'!$B:$AT,10,0)</f>
        <v>0</v>
      </c>
      <c r="L43" s="16">
        <f>VLOOKUP($B43,'[1]TK KHOILUONG'!$B:$AT,11,0)</f>
        <v>0</v>
      </c>
      <c r="M43" s="34">
        <f>VLOOKUP($B43,'[1]TK KHOILUONG'!$B:$AT,12,0)</f>
        <v>0</v>
      </c>
      <c r="N43" s="16">
        <f>VLOOKUP($B43,'[1]TK KHOILUONG'!$B:$AT,13,0)</f>
        <v>0</v>
      </c>
      <c r="O43" s="16">
        <f>VLOOKUP($B43,'[1]TK KHOILUONG'!$B:$AT,14,0)</f>
        <v>0</v>
      </c>
      <c r="P43" s="16">
        <f>VLOOKUP($B43,'[1]TK KHOILUONG'!$B:$AT,15,0)</f>
        <v>0</v>
      </c>
      <c r="Q43" s="16">
        <f>VLOOKUP($B43,'[1]TK KHOILUONG'!$B:$AT,16,0)</f>
        <v>0</v>
      </c>
      <c r="R43" s="34">
        <f>VLOOKUP($B43,'[1]TK KHOILUONG'!$B:$AT,17,0)</f>
        <v>0</v>
      </c>
      <c r="S43" s="16">
        <f>VLOOKUP($B43,'[1]TK KHOILUONG'!$B:$AT,18,0)</f>
        <v>0</v>
      </c>
      <c r="T43" s="16">
        <f>VLOOKUP($B43,'[1]TK KHOILUONG'!$B:$AT,19,0)</f>
        <v>0</v>
      </c>
      <c r="U43" s="16">
        <f>VLOOKUP($B43,'[1]TK KHOILUONG'!$B:$AT,20,0)</f>
        <v>0</v>
      </c>
      <c r="V43" s="34">
        <f>VLOOKUP($B43,'[1]TK KHOILUONG'!$B:$AT,21,0)</f>
        <v>0</v>
      </c>
      <c r="W43" s="16">
        <f>VLOOKUP($B43,'[1]TK KHOILUONG'!$B:$AT,22,0)</f>
        <v>0</v>
      </c>
      <c r="X43" s="16">
        <f>VLOOKUP($B43,'[1]TK KHOILUONG'!$B:$AT,23,0)</f>
        <v>0</v>
      </c>
      <c r="Y43" s="16">
        <f>VLOOKUP($B43,'[1]TK KHOILUONG'!$B:$AT,24,0)</f>
        <v>0</v>
      </c>
      <c r="Z43" s="34">
        <f>VLOOKUP($B43,'[1]TK KHOILUONG'!$B:$AT,25,0)</f>
        <v>0</v>
      </c>
      <c r="AA43" s="16">
        <f>VLOOKUP($B43,'[1]TK KHOILUONG'!$B:$AT,26,0)</f>
        <v>0</v>
      </c>
      <c r="AB43" s="16">
        <f>VLOOKUP($B43,'[1]TK KHOILUONG'!$B:$AT,27,0)</f>
        <v>0</v>
      </c>
      <c r="AC43" s="16">
        <f>VLOOKUP($B43,'[1]TK KHOILUONG'!$B:$AT,28,0)</f>
        <v>0</v>
      </c>
      <c r="AD43" s="34">
        <f>VLOOKUP($B43,'[1]TK KHOILUONG'!$B:$AT,29,0)</f>
        <v>0</v>
      </c>
      <c r="AE43" s="16">
        <f>VLOOKUP($B43,'[1]TK KHOILUONG'!$B:$AT,30,0)</f>
        <v>0</v>
      </c>
      <c r="AF43" s="16">
        <f>VLOOKUP($B43,'[1]TK KHOILUONG'!$B:$AT,31,0)</f>
        <v>0</v>
      </c>
      <c r="AG43" s="16">
        <f>VLOOKUP($B43,'[1]TK KHOILUONG'!$B:$AT,32,0)</f>
        <v>0</v>
      </c>
      <c r="AH43" s="34">
        <f>VLOOKUP($B43,'[1]TK KHOILUONG'!$B:$AT,33,0)</f>
        <v>0</v>
      </c>
      <c r="AI43" s="16">
        <f>VLOOKUP($B43,'[1]TK KHOILUONG'!$B:$AT,34,0)</f>
        <v>0</v>
      </c>
      <c r="AJ43" s="16">
        <f>VLOOKUP($B43,'[1]TK KHOILUONG'!$B:$AT,35,0)</f>
        <v>0</v>
      </c>
      <c r="AK43" s="34">
        <f>VLOOKUP($B43,'[1]TK KHOILUONG'!$B:$AT,36,0)</f>
        <v>0</v>
      </c>
      <c r="AL43" s="16">
        <f>VLOOKUP($B43,'[1]TK KHOILUONG'!$B:$AT,37,0)</f>
        <v>0</v>
      </c>
      <c r="AM43" s="16">
        <f>VLOOKUP($B43,'[1]TK KHOILUONG'!$B:$AT,38,0)</f>
        <v>0</v>
      </c>
      <c r="AN43" s="34">
        <f>VLOOKUP($B43,'[1]TK KHOILUONG'!$B:$AT,39,0)</f>
        <v>0</v>
      </c>
      <c r="AO43" s="16">
        <f>VLOOKUP($B43,'[1]TK KHOILUONG'!$B:$AT,40,0)</f>
        <v>0</v>
      </c>
      <c r="AP43" s="16">
        <f>VLOOKUP($B43,'[1]TK KHOILUONG'!$B:$AT,41,0)</f>
        <v>0</v>
      </c>
      <c r="AQ43" s="34">
        <f>VLOOKUP($B43,'[1]TK KHOILUONG'!$B:$AT,42,0)</f>
        <v>0</v>
      </c>
      <c r="AR43" s="34">
        <f>VLOOKUP($B43,'[1]TK KHOILUONG'!$B:$AT,43,0)</f>
        <v>0</v>
      </c>
      <c r="AS43" s="34">
        <f>VLOOKUP($B43,'[1]TK KHOILUONG'!$B:$AT,44,0)</f>
        <v>0</v>
      </c>
      <c r="AT43" s="44">
        <f t="shared" si="1"/>
        <v>0</v>
      </c>
    </row>
    <row r="44" spans="1:46" s="6" customFormat="1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>
        <f>VLOOKUP($B44,'[1]TK KHOILUONG'!$B:$AT,4,0)</f>
        <v>0</v>
      </c>
      <c r="F44" s="16">
        <f>VLOOKUP($B44,'[1]TK KHOILUONG'!$B:$AT,5,0)</f>
        <v>0</v>
      </c>
      <c r="G44" s="16">
        <f>VLOOKUP($B44,'[1]TK KHOILUONG'!$B:$AT,6,0)</f>
        <v>0</v>
      </c>
      <c r="H44" s="16">
        <f>VLOOKUP($B44,'[1]TK KHOILUONG'!$B:$AT,7,0)</f>
        <v>0</v>
      </c>
      <c r="I44" s="16">
        <f>VLOOKUP($B44,'[1]TK KHOILUONG'!$B:$AT,8,0)</f>
        <v>0</v>
      </c>
      <c r="J44" s="16">
        <f>VLOOKUP($B44,'[1]TK KHOILUONG'!$B:$AT,9,0)</f>
        <v>0</v>
      </c>
      <c r="K44" s="16">
        <f>VLOOKUP($B44,'[1]TK KHOILUONG'!$B:$AT,10,0)</f>
        <v>0</v>
      </c>
      <c r="L44" s="16">
        <f>VLOOKUP($B44,'[1]TK KHOILUONG'!$B:$AT,11,0)</f>
        <v>0</v>
      </c>
      <c r="M44" s="34">
        <f>VLOOKUP($B44,'[1]TK KHOILUONG'!$B:$AT,12,0)</f>
        <v>0</v>
      </c>
      <c r="N44" s="16">
        <f>VLOOKUP($B44,'[1]TK KHOILUONG'!$B:$AT,13,0)</f>
        <v>0</v>
      </c>
      <c r="O44" s="16">
        <f>VLOOKUP($B44,'[1]TK KHOILUONG'!$B:$AT,14,0)</f>
        <v>0</v>
      </c>
      <c r="P44" s="16">
        <f>VLOOKUP($B44,'[1]TK KHOILUONG'!$B:$AT,15,0)</f>
        <v>0</v>
      </c>
      <c r="Q44" s="16">
        <f>VLOOKUP($B44,'[1]TK KHOILUONG'!$B:$AT,16,0)</f>
        <v>0</v>
      </c>
      <c r="R44" s="34">
        <f>VLOOKUP($B44,'[1]TK KHOILUONG'!$B:$AT,17,0)</f>
        <v>0</v>
      </c>
      <c r="S44" s="16">
        <f>VLOOKUP($B44,'[1]TK KHOILUONG'!$B:$AT,18,0)</f>
        <v>0</v>
      </c>
      <c r="T44" s="16">
        <f>VLOOKUP($B44,'[1]TK KHOILUONG'!$B:$AT,19,0)</f>
        <v>0</v>
      </c>
      <c r="U44" s="16">
        <f>VLOOKUP($B44,'[1]TK KHOILUONG'!$B:$AT,20,0)</f>
        <v>0</v>
      </c>
      <c r="V44" s="34">
        <f>VLOOKUP($B44,'[1]TK KHOILUONG'!$B:$AT,21,0)</f>
        <v>0</v>
      </c>
      <c r="W44" s="16">
        <f>VLOOKUP($B44,'[1]TK KHOILUONG'!$B:$AT,22,0)</f>
        <v>0</v>
      </c>
      <c r="X44" s="16">
        <f>VLOOKUP($B44,'[1]TK KHOILUONG'!$B:$AT,23,0)</f>
        <v>0</v>
      </c>
      <c r="Y44" s="16">
        <f>VLOOKUP($B44,'[1]TK KHOILUONG'!$B:$AT,24,0)</f>
        <v>0</v>
      </c>
      <c r="Z44" s="34">
        <f>VLOOKUP($B44,'[1]TK KHOILUONG'!$B:$AT,25,0)</f>
        <v>0</v>
      </c>
      <c r="AA44" s="16">
        <f>VLOOKUP($B44,'[1]TK KHOILUONG'!$B:$AT,26,0)</f>
        <v>0</v>
      </c>
      <c r="AB44" s="16">
        <f>VLOOKUP($B44,'[1]TK KHOILUONG'!$B:$AT,27,0)</f>
        <v>0</v>
      </c>
      <c r="AC44" s="16">
        <f>VLOOKUP($B44,'[1]TK KHOILUONG'!$B:$AT,28,0)</f>
        <v>0</v>
      </c>
      <c r="AD44" s="34">
        <f>VLOOKUP($B44,'[1]TK KHOILUONG'!$B:$AT,29,0)</f>
        <v>0</v>
      </c>
      <c r="AE44" s="16">
        <f>VLOOKUP($B44,'[1]TK KHOILUONG'!$B:$AT,30,0)</f>
        <v>0</v>
      </c>
      <c r="AF44" s="16">
        <f>VLOOKUP($B44,'[1]TK KHOILUONG'!$B:$AT,31,0)</f>
        <v>0</v>
      </c>
      <c r="AG44" s="16">
        <f>VLOOKUP($B44,'[1]TK KHOILUONG'!$B:$AT,32,0)</f>
        <v>0</v>
      </c>
      <c r="AH44" s="34">
        <f>VLOOKUP($B44,'[1]TK KHOILUONG'!$B:$AT,33,0)</f>
        <v>0</v>
      </c>
      <c r="AI44" s="16">
        <f>VLOOKUP($B44,'[1]TK KHOILUONG'!$B:$AT,34,0)</f>
        <v>0</v>
      </c>
      <c r="AJ44" s="16">
        <f>VLOOKUP($B44,'[1]TK KHOILUONG'!$B:$AT,35,0)</f>
        <v>0</v>
      </c>
      <c r="AK44" s="34">
        <f>VLOOKUP($B44,'[1]TK KHOILUONG'!$B:$AT,36,0)</f>
        <v>0</v>
      </c>
      <c r="AL44" s="16">
        <f>VLOOKUP($B44,'[1]TK KHOILUONG'!$B:$AT,37,0)</f>
        <v>0</v>
      </c>
      <c r="AM44" s="16">
        <f>VLOOKUP($B44,'[1]TK KHOILUONG'!$B:$AT,38,0)</f>
        <v>0</v>
      </c>
      <c r="AN44" s="34">
        <f>VLOOKUP($B44,'[1]TK KHOILUONG'!$B:$AT,39,0)</f>
        <v>0</v>
      </c>
      <c r="AO44" s="16">
        <f>VLOOKUP($B44,'[1]TK KHOILUONG'!$B:$AT,40,0)</f>
        <v>0</v>
      </c>
      <c r="AP44" s="16">
        <f>VLOOKUP($B44,'[1]TK KHOILUONG'!$B:$AT,41,0)</f>
        <v>0</v>
      </c>
      <c r="AQ44" s="34">
        <f>VLOOKUP($B44,'[1]TK KHOILUONG'!$B:$AT,42,0)</f>
        <v>0</v>
      </c>
      <c r="AR44" s="34">
        <f>VLOOKUP($B44,'[1]TK KHOILUONG'!$B:$AT,43,0)</f>
        <v>0</v>
      </c>
      <c r="AS44" s="34">
        <f>VLOOKUP($B44,'[1]TK KHOILUONG'!$B:$AT,44,0)</f>
        <v>0</v>
      </c>
      <c r="AT44" s="44">
        <f t="shared" si="1"/>
        <v>0</v>
      </c>
    </row>
    <row r="45" spans="1:46" s="6" customFormat="1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VLOOKUP($B45,'[1]TK KHOILUONG'!$B:$AT,4,0)</f>
        <v>0</v>
      </c>
      <c r="F45" s="16">
        <f>VLOOKUP($B45,'[1]TK KHOILUONG'!$B:$AT,5,0)</f>
        <v>0</v>
      </c>
      <c r="G45" s="16">
        <f>VLOOKUP($B45,'[1]TK KHOILUONG'!$B:$AT,6,0)</f>
        <v>0</v>
      </c>
      <c r="H45" s="16">
        <f>VLOOKUP($B45,'[1]TK KHOILUONG'!$B:$AT,7,0)</f>
        <v>0</v>
      </c>
      <c r="I45" s="16">
        <f>VLOOKUP($B45,'[1]TK KHOILUONG'!$B:$AT,8,0)</f>
        <v>0</v>
      </c>
      <c r="J45" s="16">
        <f>VLOOKUP($B45,'[1]TK KHOILUONG'!$B:$AT,9,0)</f>
        <v>0</v>
      </c>
      <c r="K45" s="16">
        <f>VLOOKUP($B45,'[1]TK KHOILUONG'!$B:$AT,10,0)</f>
        <v>0</v>
      </c>
      <c r="L45" s="16">
        <f>VLOOKUP($B45,'[1]TK KHOILUONG'!$B:$AT,11,0)</f>
        <v>0</v>
      </c>
      <c r="M45" s="34">
        <f>VLOOKUP($B45,'[1]TK KHOILUONG'!$B:$AT,12,0)</f>
        <v>0</v>
      </c>
      <c r="N45" s="16">
        <f>VLOOKUP($B45,'[1]TK KHOILUONG'!$B:$AT,13,0)</f>
        <v>0</v>
      </c>
      <c r="O45" s="16">
        <f>VLOOKUP($B45,'[1]TK KHOILUONG'!$B:$AT,14,0)</f>
        <v>0</v>
      </c>
      <c r="P45" s="16">
        <f>VLOOKUP($B45,'[1]TK KHOILUONG'!$B:$AT,15,0)</f>
        <v>0</v>
      </c>
      <c r="Q45" s="16">
        <f>VLOOKUP($B45,'[1]TK KHOILUONG'!$B:$AT,16,0)</f>
        <v>0</v>
      </c>
      <c r="R45" s="34">
        <f>VLOOKUP($B45,'[1]TK KHOILUONG'!$B:$AT,17,0)</f>
        <v>0</v>
      </c>
      <c r="S45" s="16">
        <f>VLOOKUP($B45,'[1]TK KHOILUONG'!$B:$AT,18,0)</f>
        <v>0</v>
      </c>
      <c r="T45" s="16">
        <f>VLOOKUP($B45,'[1]TK KHOILUONG'!$B:$AT,19,0)</f>
        <v>0</v>
      </c>
      <c r="U45" s="16">
        <f>VLOOKUP($B45,'[1]TK KHOILUONG'!$B:$AT,20,0)</f>
        <v>0</v>
      </c>
      <c r="V45" s="34">
        <f>VLOOKUP($B45,'[1]TK KHOILUONG'!$B:$AT,21,0)</f>
        <v>0</v>
      </c>
      <c r="W45" s="16">
        <f>VLOOKUP($B45,'[1]TK KHOILUONG'!$B:$AT,22,0)</f>
        <v>0</v>
      </c>
      <c r="X45" s="16">
        <f>VLOOKUP($B45,'[1]TK KHOILUONG'!$B:$AT,23,0)</f>
        <v>0</v>
      </c>
      <c r="Y45" s="16">
        <f>VLOOKUP($B45,'[1]TK KHOILUONG'!$B:$AT,24,0)</f>
        <v>0</v>
      </c>
      <c r="Z45" s="34">
        <f>VLOOKUP($B45,'[1]TK KHOILUONG'!$B:$AT,25,0)</f>
        <v>0</v>
      </c>
      <c r="AA45" s="16">
        <f>VLOOKUP($B45,'[1]TK KHOILUONG'!$B:$AT,26,0)</f>
        <v>0</v>
      </c>
      <c r="AB45" s="16">
        <f>VLOOKUP($B45,'[1]TK KHOILUONG'!$B:$AT,27,0)</f>
        <v>0</v>
      </c>
      <c r="AC45" s="16">
        <f>VLOOKUP($B45,'[1]TK KHOILUONG'!$B:$AT,28,0)</f>
        <v>0</v>
      </c>
      <c r="AD45" s="34">
        <f>VLOOKUP($B45,'[1]TK KHOILUONG'!$B:$AT,29,0)</f>
        <v>0</v>
      </c>
      <c r="AE45" s="16">
        <f>VLOOKUP($B45,'[1]TK KHOILUONG'!$B:$AT,30,0)</f>
        <v>0</v>
      </c>
      <c r="AF45" s="16">
        <f>VLOOKUP($B45,'[1]TK KHOILUONG'!$B:$AT,31,0)</f>
        <v>0</v>
      </c>
      <c r="AG45" s="16">
        <f>VLOOKUP($B45,'[1]TK KHOILUONG'!$B:$AT,32,0)</f>
        <v>0</v>
      </c>
      <c r="AH45" s="34">
        <f>VLOOKUP($B45,'[1]TK KHOILUONG'!$B:$AT,33,0)</f>
        <v>0</v>
      </c>
      <c r="AI45" s="16">
        <f>VLOOKUP($B45,'[1]TK KHOILUONG'!$B:$AT,34,0)</f>
        <v>0</v>
      </c>
      <c r="AJ45" s="16">
        <f>VLOOKUP($B45,'[1]TK KHOILUONG'!$B:$AT,35,0)</f>
        <v>0</v>
      </c>
      <c r="AK45" s="34">
        <f>VLOOKUP($B45,'[1]TK KHOILUONG'!$B:$AT,36,0)</f>
        <v>0</v>
      </c>
      <c r="AL45" s="16">
        <f>VLOOKUP($B45,'[1]TK KHOILUONG'!$B:$AT,37,0)</f>
        <v>0</v>
      </c>
      <c r="AM45" s="16">
        <f>VLOOKUP($B45,'[1]TK KHOILUONG'!$B:$AT,38,0)</f>
        <v>0</v>
      </c>
      <c r="AN45" s="34">
        <f>VLOOKUP($B45,'[1]TK KHOILUONG'!$B:$AT,39,0)</f>
        <v>0</v>
      </c>
      <c r="AO45" s="16">
        <f>VLOOKUP($B45,'[1]TK KHOILUONG'!$B:$AT,40,0)</f>
        <v>0</v>
      </c>
      <c r="AP45" s="16">
        <f>VLOOKUP($B45,'[1]TK KHOILUONG'!$B:$AT,41,0)</f>
        <v>0</v>
      </c>
      <c r="AQ45" s="34">
        <f>VLOOKUP($B45,'[1]TK KHOILUONG'!$B:$AT,42,0)</f>
        <v>0</v>
      </c>
      <c r="AR45" s="34">
        <f>VLOOKUP($B45,'[1]TK KHOILUONG'!$B:$AT,43,0)</f>
        <v>0</v>
      </c>
      <c r="AS45" s="34">
        <f>VLOOKUP($B45,'[1]TK KHOILUONG'!$B:$AT,44,0)</f>
        <v>0</v>
      </c>
      <c r="AT45" s="44">
        <f t="shared" si="1"/>
        <v>0</v>
      </c>
    </row>
    <row r="46" spans="1:46" s="6" customFormat="1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VLOOKUP($B46,'[1]TK KHOILUONG'!$B:$AT,4,0)</f>
        <v>0</v>
      </c>
      <c r="F46" s="16">
        <f>VLOOKUP($B46,'[1]TK KHOILUONG'!$B:$AT,5,0)</f>
        <v>4</v>
      </c>
      <c r="G46" s="16">
        <f>VLOOKUP($B46,'[1]TK KHOILUONG'!$B:$AT,6,0)</f>
        <v>0</v>
      </c>
      <c r="H46" s="16">
        <f>VLOOKUP($B46,'[1]TK KHOILUONG'!$B:$AT,7,0)</f>
        <v>0</v>
      </c>
      <c r="I46" s="16">
        <f>VLOOKUP($B46,'[1]TK KHOILUONG'!$B:$AT,8,0)</f>
        <v>0</v>
      </c>
      <c r="J46" s="16">
        <f>VLOOKUP($B46,'[1]TK KHOILUONG'!$B:$AT,9,0)</f>
        <v>0</v>
      </c>
      <c r="K46" s="16">
        <f>VLOOKUP($B46,'[1]TK KHOILUONG'!$B:$AT,10,0)</f>
        <v>0</v>
      </c>
      <c r="L46" s="16">
        <f>VLOOKUP($B46,'[1]TK KHOILUONG'!$B:$AT,11,0)</f>
        <v>0</v>
      </c>
      <c r="M46" s="34">
        <f>VLOOKUP($B46,'[1]TK KHOILUONG'!$B:$AT,12,0)</f>
        <v>6</v>
      </c>
      <c r="N46" s="16">
        <f>VLOOKUP($B46,'[1]TK KHOILUONG'!$B:$AT,13,0)</f>
        <v>3.0000000000000004</v>
      </c>
      <c r="O46" s="16">
        <f>VLOOKUP($B46,'[1]TK KHOILUONG'!$B:$AT,14,0)</f>
        <v>1.2</v>
      </c>
      <c r="P46" s="16">
        <f>VLOOKUP($B46,'[1]TK KHOILUONG'!$B:$AT,15,0)</f>
        <v>0</v>
      </c>
      <c r="Q46" s="16">
        <f>VLOOKUP($B46,'[1]TK KHOILUONG'!$B:$AT,16,0)</f>
        <v>0</v>
      </c>
      <c r="R46" s="34">
        <f>VLOOKUP($B46,'[1]TK KHOILUONG'!$B:$AT,17,0)</f>
        <v>4.2</v>
      </c>
      <c r="S46" s="16">
        <f>VLOOKUP($B46,'[1]TK KHOILUONG'!$B:$AT,18,0)</f>
        <v>0</v>
      </c>
      <c r="T46" s="16">
        <f>VLOOKUP($B46,'[1]TK KHOILUONG'!$B:$AT,19,0)</f>
        <v>0</v>
      </c>
      <c r="U46" s="16">
        <f>VLOOKUP($B46,'[1]TK KHOILUONG'!$B:$AT,20,0)</f>
        <v>0</v>
      </c>
      <c r="V46" s="34">
        <f>VLOOKUP($B46,'[1]TK KHOILUONG'!$B:$AT,21,0)</f>
        <v>0</v>
      </c>
      <c r="W46" s="16">
        <f>VLOOKUP($B46,'[1]TK KHOILUONG'!$B:$AT,22,0)</f>
        <v>0</v>
      </c>
      <c r="X46" s="16">
        <f>VLOOKUP($B46,'[1]TK KHOILUONG'!$B:$AT,23,0)</f>
        <v>0</v>
      </c>
      <c r="Y46" s="16">
        <f>VLOOKUP($B46,'[1]TK KHOILUONG'!$B:$AT,24,0)</f>
        <v>0</v>
      </c>
      <c r="Z46" s="34">
        <f>VLOOKUP($B46,'[1]TK KHOILUONG'!$B:$AT,25,0)</f>
        <v>0</v>
      </c>
      <c r="AA46" s="16">
        <f>VLOOKUP($B46,'[1]TK KHOILUONG'!$B:$AT,26,0)</f>
        <v>123</v>
      </c>
      <c r="AB46" s="16">
        <f>VLOOKUP($B46,'[1]TK KHOILUONG'!$B:$AT,27,0)</f>
        <v>508</v>
      </c>
      <c r="AC46" s="16">
        <f>VLOOKUP($B46,'[1]TK KHOILUONG'!$B:$AT,28,0)</f>
        <v>123</v>
      </c>
      <c r="AD46" s="34">
        <f>VLOOKUP($B46,'[1]TK KHOILUONG'!$B:$AT,29,0)</f>
        <v>50.800000000000004</v>
      </c>
      <c r="AE46" s="16">
        <f>VLOOKUP($B46,'[1]TK KHOILUONG'!$B:$AT,30,0)</f>
        <v>0</v>
      </c>
      <c r="AF46" s="16">
        <f>VLOOKUP($B46,'[1]TK KHOILUONG'!$B:$AT,31,0)</f>
        <v>0</v>
      </c>
      <c r="AG46" s="16">
        <f>VLOOKUP($B46,'[1]TK KHOILUONG'!$B:$AT,32,0)</f>
        <v>0</v>
      </c>
      <c r="AH46" s="34">
        <f>VLOOKUP($B46,'[1]TK KHOILUONG'!$B:$AT,33,0)</f>
        <v>0</v>
      </c>
      <c r="AI46" s="16">
        <f>VLOOKUP($B46,'[1]TK KHOILUONG'!$B:$AT,34,0)</f>
        <v>0</v>
      </c>
      <c r="AJ46" s="16">
        <f>VLOOKUP($B46,'[1]TK KHOILUONG'!$B:$AT,35,0)</f>
        <v>0</v>
      </c>
      <c r="AK46" s="34">
        <f>VLOOKUP($B46,'[1]TK KHOILUONG'!$B:$AT,36,0)</f>
        <v>0</v>
      </c>
      <c r="AL46" s="16">
        <f>VLOOKUP($B46,'[1]TK KHOILUONG'!$B:$AT,37,0)</f>
        <v>0</v>
      </c>
      <c r="AM46" s="16">
        <f>VLOOKUP($B46,'[1]TK KHOILUONG'!$B:$AT,38,0)</f>
        <v>0</v>
      </c>
      <c r="AN46" s="34">
        <f>VLOOKUP($B46,'[1]TK KHOILUONG'!$B:$AT,39,0)</f>
        <v>0</v>
      </c>
      <c r="AO46" s="16">
        <f>VLOOKUP($B46,'[1]TK KHOILUONG'!$B:$AT,40,0)</f>
        <v>0</v>
      </c>
      <c r="AP46" s="16">
        <f>VLOOKUP($B46,'[1]TK KHOILUONG'!$B:$AT,41,0)</f>
        <v>0</v>
      </c>
      <c r="AQ46" s="34">
        <f>VLOOKUP($B46,'[1]TK KHOILUONG'!$B:$AT,42,0)</f>
        <v>0</v>
      </c>
      <c r="AR46" s="34">
        <f>VLOOKUP($B46,'[1]TK KHOILUONG'!$B:$AT,43,0)</f>
        <v>0</v>
      </c>
      <c r="AS46" s="34">
        <f>VLOOKUP($B46,'[1]TK KHOILUONG'!$B:$AT,44,0)</f>
        <v>0.5</v>
      </c>
      <c r="AT46" s="44">
        <f t="shared" si="1"/>
        <v>61.5</v>
      </c>
    </row>
    <row r="47" spans="1:46" s="6" customFormat="1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VLOOKUP($B47,'[1]TK KHOILUONG'!$B:$AT,4,0)</f>
        <v>3</v>
      </c>
      <c r="F47" s="16">
        <f>VLOOKUP($B47,'[1]TK KHOILUONG'!$B:$AT,5,0)</f>
        <v>0</v>
      </c>
      <c r="G47" s="16">
        <f>VLOOKUP($B47,'[1]TK KHOILUONG'!$B:$AT,6,0)</f>
        <v>0</v>
      </c>
      <c r="H47" s="16">
        <f>VLOOKUP($B47,'[1]TK KHOILUONG'!$B:$AT,7,0)</f>
        <v>0</v>
      </c>
      <c r="I47" s="16">
        <f>VLOOKUP($B47,'[1]TK KHOILUONG'!$B:$AT,8,0)</f>
        <v>0</v>
      </c>
      <c r="J47" s="16">
        <f>VLOOKUP($B47,'[1]TK KHOILUONG'!$B:$AT,9,0)</f>
        <v>0</v>
      </c>
      <c r="K47" s="16">
        <f>VLOOKUP($B47,'[1]TK KHOILUONG'!$B:$AT,10,0)</f>
        <v>0</v>
      </c>
      <c r="L47" s="16">
        <f>VLOOKUP($B47,'[1]TK KHOILUONG'!$B:$AT,11,0)</f>
        <v>0</v>
      </c>
      <c r="M47" s="34">
        <f>VLOOKUP($B47,'[1]TK KHOILUONG'!$B:$AT,12,0)</f>
        <v>3</v>
      </c>
      <c r="N47" s="16">
        <f>VLOOKUP($B47,'[1]TK KHOILUONG'!$B:$AT,13,0)</f>
        <v>0</v>
      </c>
      <c r="O47" s="16">
        <f>VLOOKUP($B47,'[1]TK KHOILUONG'!$B:$AT,14,0)</f>
        <v>0</v>
      </c>
      <c r="P47" s="16">
        <f>VLOOKUP($B47,'[1]TK KHOILUONG'!$B:$AT,15,0)</f>
        <v>0</v>
      </c>
      <c r="Q47" s="16">
        <f>VLOOKUP($B47,'[1]TK KHOILUONG'!$B:$AT,16,0)</f>
        <v>0</v>
      </c>
      <c r="R47" s="34">
        <f>VLOOKUP($B47,'[1]TK KHOILUONG'!$B:$AT,17,0)</f>
        <v>0</v>
      </c>
      <c r="S47" s="16">
        <f>VLOOKUP($B47,'[1]TK KHOILUONG'!$B:$AT,18,0)</f>
        <v>0</v>
      </c>
      <c r="T47" s="16">
        <f>VLOOKUP($B47,'[1]TK KHOILUONG'!$B:$AT,19,0)</f>
        <v>27</v>
      </c>
      <c r="U47" s="16">
        <f>VLOOKUP($B47,'[1]TK KHOILUONG'!$B:$AT,20,0)</f>
        <v>51</v>
      </c>
      <c r="V47" s="34">
        <f>VLOOKUP($B47,'[1]TK KHOILUONG'!$B:$AT,21,0)</f>
        <v>-2.4000000000000004</v>
      </c>
      <c r="W47" s="16">
        <f>VLOOKUP($B47,'[1]TK KHOILUONG'!$B:$AT,22,0)</f>
        <v>0</v>
      </c>
      <c r="X47" s="16">
        <f>VLOOKUP($B47,'[1]TK KHOILUONG'!$B:$AT,23,0)</f>
        <v>0</v>
      </c>
      <c r="Y47" s="16">
        <f>VLOOKUP($B47,'[1]TK KHOILUONG'!$B:$AT,24,0)</f>
        <v>0</v>
      </c>
      <c r="Z47" s="34">
        <f>VLOOKUP($B47,'[1]TK KHOILUONG'!$B:$AT,25,0)</f>
        <v>0</v>
      </c>
      <c r="AA47" s="16">
        <f>VLOOKUP($B47,'[1]TK KHOILUONG'!$B:$AT,26,0)</f>
        <v>0</v>
      </c>
      <c r="AB47" s="16">
        <f>VLOOKUP($B47,'[1]TK KHOILUONG'!$B:$AT,27,0)</f>
        <v>0</v>
      </c>
      <c r="AC47" s="16">
        <f>VLOOKUP($B47,'[1]TK KHOILUONG'!$B:$AT,28,0)</f>
        <v>0</v>
      </c>
      <c r="AD47" s="34">
        <f>VLOOKUP($B47,'[1]TK KHOILUONG'!$B:$AT,29,0)</f>
        <v>0</v>
      </c>
      <c r="AE47" s="16">
        <f>VLOOKUP($B47,'[1]TK KHOILUONG'!$B:$AT,30,0)</f>
        <v>0</v>
      </c>
      <c r="AF47" s="16">
        <f>VLOOKUP($B47,'[1]TK KHOILUONG'!$B:$AT,31,0)</f>
        <v>0</v>
      </c>
      <c r="AG47" s="16">
        <f>VLOOKUP($B47,'[1]TK KHOILUONG'!$B:$AT,32,0)</f>
        <v>0</v>
      </c>
      <c r="AH47" s="34">
        <f>VLOOKUP($B47,'[1]TK KHOILUONG'!$B:$AT,33,0)</f>
        <v>0</v>
      </c>
      <c r="AI47" s="16">
        <f>VLOOKUP($B47,'[1]TK KHOILUONG'!$B:$AT,34,0)</f>
        <v>0</v>
      </c>
      <c r="AJ47" s="16">
        <f>VLOOKUP($B47,'[1]TK KHOILUONG'!$B:$AT,35,0)</f>
        <v>0</v>
      </c>
      <c r="AK47" s="34">
        <f>VLOOKUP($B47,'[1]TK KHOILUONG'!$B:$AT,36,0)</f>
        <v>0</v>
      </c>
      <c r="AL47" s="16">
        <f>VLOOKUP($B47,'[1]TK KHOILUONG'!$B:$AT,37,0)</f>
        <v>0</v>
      </c>
      <c r="AM47" s="16">
        <f>VLOOKUP($B47,'[1]TK KHOILUONG'!$B:$AT,38,0)</f>
        <v>0</v>
      </c>
      <c r="AN47" s="34">
        <f>VLOOKUP($B47,'[1]TK KHOILUONG'!$B:$AT,39,0)</f>
        <v>0</v>
      </c>
      <c r="AO47" s="16">
        <f>VLOOKUP($B47,'[1]TK KHOILUONG'!$B:$AT,40,0)</f>
        <v>0</v>
      </c>
      <c r="AP47" s="16">
        <f>VLOOKUP($B47,'[1]TK KHOILUONG'!$B:$AT,41,0)</f>
        <v>0</v>
      </c>
      <c r="AQ47" s="34">
        <f>VLOOKUP($B47,'[1]TK KHOILUONG'!$B:$AT,42,0)</f>
        <v>0</v>
      </c>
      <c r="AR47" s="34">
        <f>VLOOKUP($B47,'[1]TK KHOILUONG'!$B:$AT,43,0)</f>
        <v>0</v>
      </c>
      <c r="AS47" s="34">
        <f>VLOOKUP($B47,'[1]TK KHOILUONG'!$B:$AT,44,0)</f>
        <v>0</v>
      </c>
      <c r="AT47" s="44">
        <f t="shared" si="1"/>
        <v>0.6</v>
      </c>
    </row>
    <row r="48" spans="1:46" s="6" customFormat="1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VLOOKUP($B48,'[1]TK KHOILUONG'!$B:$AT,4,0)</f>
        <v>0</v>
      </c>
      <c r="F48" s="16">
        <f>VLOOKUP($B48,'[1]TK KHOILUONG'!$B:$AT,5,0)</f>
        <v>0</v>
      </c>
      <c r="G48" s="16">
        <f>VLOOKUP($B48,'[1]TK KHOILUONG'!$B:$AT,6,0)</f>
        <v>0</v>
      </c>
      <c r="H48" s="16">
        <f>VLOOKUP($B48,'[1]TK KHOILUONG'!$B:$AT,7,0)</f>
        <v>0</v>
      </c>
      <c r="I48" s="16">
        <f>VLOOKUP($B48,'[1]TK KHOILUONG'!$B:$AT,8,0)</f>
        <v>0</v>
      </c>
      <c r="J48" s="16">
        <f>VLOOKUP($B48,'[1]TK KHOILUONG'!$B:$AT,9,0)</f>
        <v>0</v>
      </c>
      <c r="K48" s="16">
        <f>VLOOKUP($B48,'[1]TK KHOILUONG'!$B:$AT,10,0)</f>
        <v>0</v>
      </c>
      <c r="L48" s="16">
        <f>VLOOKUP($B48,'[1]TK KHOILUONG'!$B:$AT,11,0)</f>
        <v>0</v>
      </c>
      <c r="M48" s="34">
        <f>VLOOKUP($B48,'[1]TK KHOILUONG'!$B:$AT,12,0)</f>
        <v>0</v>
      </c>
      <c r="N48" s="16">
        <f>VLOOKUP($B48,'[1]TK KHOILUONG'!$B:$AT,13,0)</f>
        <v>0</v>
      </c>
      <c r="O48" s="16">
        <f>VLOOKUP($B48,'[1]TK KHOILUONG'!$B:$AT,14,0)</f>
        <v>0</v>
      </c>
      <c r="P48" s="16">
        <f>VLOOKUP($B48,'[1]TK KHOILUONG'!$B:$AT,15,0)</f>
        <v>0</v>
      </c>
      <c r="Q48" s="16">
        <f>VLOOKUP($B48,'[1]TK KHOILUONG'!$B:$AT,16,0)</f>
        <v>0</v>
      </c>
      <c r="R48" s="34">
        <f>VLOOKUP($B48,'[1]TK KHOILUONG'!$B:$AT,17,0)</f>
        <v>0</v>
      </c>
      <c r="S48" s="16">
        <f>VLOOKUP($B48,'[1]TK KHOILUONG'!$B:$AT,18,0)</f>
        <v>0</v>
      </c>
      <c r="T48" s="16">
        <f>VLOOKUP($B48,'[1]TK KHOILUONG'!$B:$AT,19,0)</f>
        <v>0</v>
      </c>
      <c r="U48" s="16">
        <f>VLOOKUP($B48,'[1]TK KHOILUONG'!$B:$AT,20,0)</f>
        <v>0</v>
      </c>
      <c r="V48" s="34">
        <f>VLOOKUP($B48,'[1]TK KHOILUONG'!$B:$AT,21,0)</f>
        <v>0</v>
      </c>
      <c r="W48" s="16">
        <f>VLOOKUP($B48,'[1]TK KHOILUONG'!$B:$AT,22,0)</f>
        <v>0</v>
      </c>
      <c r="X48" s="16">
        <f>VLOOKUP($B48,'[1]TK KHOILUONG'!$B:$AT,23,0)</f>
        <v>0</v>
      </c>
      <c r="Y48" s="16">
        <f>VLOOKUP($B48,'[1]TK KHOILUONG'!$B:$AT,24,0)</f>
        <v>0</v>
      </c>
      <c r="Z48" s="34">
        <f>VLOOKUP($B48,'[1]TK KHOILUONG'!$B:$AT,25,0)</f>
        <v>0</v>
      </c>
      <c r="AA48" s="16">
        <f>VLOOKUP($B48,'[1]TK KHOILUONG'!$B:$AT,26,0)</f>
        <v>0</v>
      </c>
      <c r="AB48" s="16">
        <f>VLOOKUP($B48,'[1]TK KHOILUONG'!$B:$AT,27,0)</f>
        <v>0</v>
      </c>
      <c r="AC48" s="16">
        <f>VLOOKUP($B48,'[1]TK KHOILUONG'!$B:$AT,28,0)</f>
        <v>0</v>
      </c>
      <c r="AD48" s="34">
        <f>VLOOKUP($B48,'[1]TK KHOILUONG'!$B:$AT,29,0)</f>
        <v>0</v>
      </c>
      <c r="AE48" s="16">
        <f>VLOOKUP($B48,'[1]TK KHOILUONG'!$B:$AT,30,0)</f>
        <v>0</v>
      </c>
      <c r="AF48" s="16">
        <f>VLOOKUP($B48,'[1]TK KHOILUONG'!$B:$AT,31,0)</f>
        <v>0</v>
      </c>
      <c r="AG48" s="16">
        <f>VLOOKUP($B48,'[1]TK KHOILUONG'!$B:$AT,32,0)</f>
        <v>0</v>
      </c>
      <c r="AH48" s="34">
        <f>VLOOKUP($B48,'[1]TK KHOILUONG'!$B:$AT,33,0)</f>
        <v>0</v>
      </c>
      <c r="AI48" s="16">
        <f>VLOOKUP($B48,'[1]TK KHOILUONG'!$B:$AT,34,0)</f>
        <v>0</v>
      </c>
      <c r="AJ48" s="16">
        <f>VLOOKUP($B48,'[1]TK KHOILUONG'!$B:$AT,35,0)</f>
        <v>0</v>
      </c>
      <c r="AK48" s="34">
        <f>VLOOKUP($B48,'[1]TK KHOILUONG'!$B:$AT,36,0)</f>
        <v>0</v>
      </c>
      <c r="AL48" s="16">
        <f>VLOOKUP($B48,'[1]TK KHOILUONG'!$B:$AT,37,0)</f>
        <v>0</v>
      </c>
      <c r="AM48" s="16">
        <f>VLOOKUP($B48,'[1]TK KHOILUONG'!$B:$AT,38,0)</f>
        <v>0</v>
      </c>
      <c r="AN48" s="34">
        <f>VLOOKUP($B48,'[1]TK KHOILUONG'!$B:$AT,39,0)</f>
        <v>0</v>
      </c>
      <c r="AO48" s="16">
        <f>VLOOKUP($B48,'[1]TK KHOILUONG'!$B:$AT,40,0)</f>
        <v>0</v>
      </c>
      <c r="AP48" s="16">
        <f>VLOOKUP($B48,'[1]TK KHOILUONG'!$B:$AT,41,0)</f>
        <v>0</v>
      </c>
      <c r="AQ48" s="34">
        <f>VLOOKUP($B48,'[1]TK KHOILUONG'!$B:$AT,42,0)</f>
        <v>0</v>
      </c>
      <c r="AR48" s="34">
        <f>VLOOKUP($B48,'[1]TK KHOILUONG'!$B:$AT,43,0)</f>
        <v>0</v>
      </c>
      <c r="AS48" s="34">
        <f>VLOOKUP($B48,'[1]TK KHOILUONG'!$B:$AT,44,0)</f>
        <v>0</v>
      </c>
      <c r="AT48" s="44">
        <f t="shared" si="1"/>
        <v>0</v>
      </c>
    </row>
    <row r="49" spans="1:46" s="6" customFormat="1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VLOOKUP($B49,'[1]TK KHOILUONG'!$B:$AT,4,0)</f>
        <v>0</v>
      </c>
      <c r="F49" s="16">
        <f>VLOOKUP($B49,'[1]TK KHOILUONG'!$B:$AT,5,0)</f>
        <v>0</v>
      </c>
      <c r="G49" s="16">
        <f>VLOOKUP($B49,'[1]TK KHOILUONG'!$B:$AT,6,0)</f>
        <v>0</v>
      </c>
      <c r="H49" s="16">
        <f>VLOOKUP($B49,'[1]TK KHOILUONG'!$B:$AT,7,0)</f>
        <v>0</v>
      </c>
      <c r="I49" s="16">
        <f>VLOOKUP($B49,'[1]TK KHOILUONG'!$B:$AT,8,0)</f>
        <v>0</v>
      </c>
      <c r="J49" s="16">
        <f>VLOOKUP($B49,'[1]TK KHOILUONG'!$B:$AT,9,0)</f>
        <v>0</v>
      </c>
      <c r="K49" s="16">
        <f>VLOOKUP($B49,'[1]TK KHOILUONG'!$B:$AT,10,0)</f>
        <v>0</v>
      </c>
      <c r="L49" s="16">
        <f>VLOOKUP($B49,'[1]TK KHOILUONG'!$B:$AT,11,0)</f>
        <v>0</v>
      </c>
      <c r="M49" s="34">
        <f>VLOOKUP($B49,'[1]TK KHOILUONG'!$B:$AT,12,0)</f>
        <v>0</v>
      </c>
      <c r="N49" s="16">
        <f>VLOOKUP($B49,'[1]TK KHOILUONG'!$B:$AT,13,0)</f>
        <v>0</v>
      </c>
      <c r="O49" s="16">
        <f>VLOOKUP($B49,'[1]TK KHOILUONG'!$B:$AT,14,0)</f>
        <v>0</v>
      </c>
      <c r="P49" s="16">
        <f>VLOOKUP($B49,'[1]TK KHOILUONG'!$B:$AT,15,0)</f>
        <v>0</v>
      </c>
      <c r="Q49" s="16">
        <f>VLOOKUP($B49,'[1]TK KHOILUONG'!$B:$AT,16,0)</f>
        <v>0</v>
      </c>
      <c r="R49" s="34">
        <f>VLOOKUP($B49,'[1]TK KHOILUONG'!$B:$AT,17,0)</f>
        <v>0</v>
      </c>
      <c r="S49" s="16">
        <f>VLOOKUP($B49,'[1]TK KHOILUONG'!$B:$AT,18,0)</f>
        <v>0</v>
      </c>
      <c r="T49" s="16">
        <f>VLOOKUP($B49,'[1]TK KHOILUONG'!$B:$AT,19,0)</f>
        <v>0</v>
      </c>
      <c r="U49" s="16">
        <f>VLOOKUP($B49,'[1]TK KHOILUONG'!$B:$AT,20,0)</f>
        <v>0</v>
      </c>
      <c r="V49" s="34">
        <f>VLOOKUP($B49,'[1]TK KHOILUONG'!$B:$AT,21,0)</f>
        <v>0</v>
      </c>
      <c r="W49" s="16">
        <f>VLOOKUP($B49,'[1]TK KHOILUONG'!$B:$AT,22,0)</f>
        <v>0</v>
      </c>
      <c r="X49" s="16">
        <f>VLOOKUP($B49,'[1]TK KHOILUONG'!$B:$AT,23,0)</f>
        <v>0</v>
      </c>
      <c r="Y49" s="16">
        <f>VLOOKUP($B49,'[1]TK KHOILUONG'!$B:$AT,24,0)</f>
        <v>0</v>
      </c>
      <c r="Z49" s="34">
        <f>VLOOKUP($B49,'[1]TK KHOILUONG'!$B:$AT,25,0)</f>
        <v>0</v>
      </c>
      <c r="AA49" s="16">
        <f>VLOOKUP($B49,'[1]TK KHOILUONG'!$B:$AT,26,0)</f>
        <v>0</v>
      </c>
      <c r="AB49" s="16">
        <f>VLOOKUP($B49,'[1]TK KHOILUONG'!$B:$AT,27,0)</f>
        <v>0</v>
      </c>
      <c r="AC49" s="16">
        <f>VLOOKUP($B49,'[1]TK KHOILUONG'!$B:$AT,28,0)</f>
        <v>0</v>
      </c>
      <c r="AD49" s="34">
        <f>VLOOKUP($B49,'[1]TK KHOILUONG'!$B:$AT,29,0)</f>
        <v>0</v>
      </c>
      <c r="AE49" s="16">
        <f>VLOOKUP($B49,'[1]TK KHOILUONG'!$B:$AT,30,0)</f>
        <v>0</v>
      </c>
      <c r="AF49" s="16">
        <f>VLOOKUP($B49,'[1]TK KHOILUONG'!$B:$AT,31,0)</f>
        <v>0</v>
      </c>
      <c r="AG49" s="16">
        <f>VLOOKUP($B49,'[1]TK KHOILUONG'!$B:$AT,32,0)</f>
        <v>0</v>
      </c>
      <c r="AH49" s="34">
        <f>VLOOKUP($B49,'[1]TK KHOILUONG'!$B:$AT,33,0)</f>
        <v>0</v>
      </c>
      <c r="AI49" s="16">
        <f>VLOOKUP($B49,'[1]TK KHOILUONG'!$B:$AT,34,0)</f>
        <v>0</v>
      </c>
      <c r="AJ49" s="16">
        <f>VLOOKUP($B49,'[1]TK KHOILUONG'!$B:$AT,35,0)</f>
        <v>0</v>
      </c>
      <c r="AK49" s="34">
        <f>VLOOKUP($B49,'[1]TK KHOILUONG'!$B:$AT,36,0)</f>
        <v>0</v>
      </c>
      <c r="AL49" s="16">
        <f>VLOOKUP($B49,'[1]TK KHOILUONG'!$B:$AT,37,0)</f>
        <v>0</v>
      </c>
      <c r="AM49" s="16">
        <f>VLOOKUP($B49,'[1]TK KHOILUONG'!$B:$AT,38,0)</f>
        <v>0</v>
      </c>
      <c r="AN49" s="34">
        <f>VLOOKUP($B49,'[1]TK KHOILUONG'!$B:$AT,39,0)</f>
        <v>0</v>
      </c>
      <c r="AO49" s="16">
        <f>VLOOKUP($B49,'[1]TK KHOILUONG'!$B:$AT,40,0)</f>
        <v>0</v>
      </c>
      <c r="AP49" s="16">
        <f>VLOOKUP($B49,'[1]TK KHOILUONG'!$B:$AT,41,0)</f>
        <v>0</v>
      </c>
      <c r="AQ49" s="34">
        <f>VLOOKUP($B49,'[1]TK KHOILUONG'!$B:$AT,42,0)</f>
        <v>0</v>
      </c>
      <c r="AR49" s="34">
        <f>VLOOKUP($B49,'[1]TK KHOILUONG'!$B:$AT,43,0)</f>
        <v>0</v>
      </c>
      <c r="AS49" s="34">
        <f>VLOOKUP($B49,'[1]TK KHOILUONG'!$B:$AT,44,0)</f>
        <v>0</v>
      </c>
      <c r="AT49" s="44">
        <f t="shared" si="1"/>
        <v>0</v>
      </c>
    </row>
    <row r="50" spans="1:46" s="6" customFormat="1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>
        <f>VLOOKUP($B50,'[1]TK KHOILUONG'!$B:$AT,4,0)</f>
        <v>2</v>
      </c>
      <c r="F50" s="16">
        <f>VLOOKUP($B50,'[1]TK KHOILUONG'!$B:$AT,5,0)</f>
        <v>0</v>
      </c>
      <c r="G50" s="16">
        <f>VLOOKUP($B50,'[1]TK KHOILUONG'!$B:$AT,6,0)</f>
        <v>0</v>
      </c>
      <c r="H50" s="16">
        <f>VLOOKUP($B50,'[1]TK KHOILUONG'!$B:$AT,7,0)</f>
        <v>0</v>
      </c>
      <c r="I50" s="16">
        <f>VLOOKUP($B50,'[1]TK KHOILUONG'!$B:$AT,8,0)</f>
        <v>0</v>
      </c>
      <c r="J50" s="16">
        <f>VLOOKUP($B50,'[1]TK KHOILUONG'!$B:$AT,9,0)</f>
        <v>0</v>
      </c>
      <c r="K50" s="16">
        <f>VLOOKUP($B50,'[1]TK KHOILUONG'!$B:$AT,10,0)</f>
        <v>0</v>
      </c>
      <c r="L50" s="16">
        <f>VLOOKUP($B50,'[1]TK KHOILUONG'!$B:$AT,11,0)</f>
        <v>0</v>
      </c>
      <c r="M50" s="34">
        <f>VLOOKUP($B50,'[1]TK KHOILUONG'!$B:$AT,12,0)</f>
        <v>2</v>
      </c>
      <c r="N50" s="16">
        <f>VLOOKUP($B50,'[1]TK KHOILUONG'!$B:$AT,13,0)</f>
        <v>4.95</v>
      </c>
      <c r="O50" s="16">
        <f>VLOOKUP($B50,'[1]TK KHOILUONG'!$B:$AT,14,0)</f>
        <v>2.25</v>
      </c>
      <c r="P50" s="16">
        <f>VLOOKUP($B50,'[1]TK KHOILUONG'!$B:$AT,15,0)</f>
        <v>0</v>
      </c>
      <c r="Q50" s="16">
        <f>VLOOKUP($B50,'[1]TK KHOILUONG'!$B:$AT,16,0)</f>
        <v>0</v>
      </c>
      <c r="R50" s="34">
        <f>VLOOKUP($B50,'[1]TK KHOILUONG'!$B:$AT,17,0)</f>
        <v>7.2</v>
      </c>
      <c r="S50" s="16">
        <f>VLOOKUP($B50,'[1]TK KHOILUONG'!$B:$AT,18,0)</f>
        <v>42</v>
      </c>
      <c r="T50" s="16">
        <f>VLOOKUP($B50,'[1]TK KHOILUONG'!$B:$AT,19,0)</f>
        <v>23</v>
      </c>
      <c r="U50" s="16">
        <f>VLOOKUP($B50,'[1]TK KHOILUONG'!$B:$AT,20,0)</f>
        <v>24</v>
      </c>
      <c r="V50" s="34">
        <f>VLOOKUP($B50,'[1]TK KHOILUONG'!$B:$AT,21,0)</f>
        <v>4.1000000000000005</v>
      </c>
      <c r="W50" s="16">
        <f>VLOOKUP($B50,'[1]TK KHOILUONG'!$B:$AT,22,0)</f>
        <v>0</v>
      </c>
      <c r="X50" s="16">
        <f>VLOOKUP($B50,'[1]TK KHOILUONG'!$B:$AT,23,0)</f>
        <v>0</v>
      </c>
      <c r="Y50" s="16">
        <f>VLOOKUP($B50,'[1]TK KHOILUONG'!$B:$AT,24,0)</f>
        <v>0</v>
      </c>
      <c r="Z50" s="34">
        <f>VLOOKUP($B50,'[1]TK KHOILUONG'!$B:$AT,25,0)</f>
        <v>0</v>
      </c>
      <c r="AA50" s="16">
        <f>VLOOKUP($B50,'[1]TK KHOILUONG'!$B:$AT,26,0)</f>
        <v>0</v>
      </c>
      <c r="AB50" s="16">
        <f>VLOOKUP($B50,'[1]TK KHOILUONG'!$B:$AT,27,0)</f>
        <v>0</v>
      </c>
      <c r="AC50" s="16">
        <f>VLOOKUP($B50,'[1]TK KHOILUONG'!$B:$AT,28,0)</f>
        <v>0</v>
      </c>
      <c r="AD50" s="34">
        <f>VLOOKUP($B50,'[1]TK KHOILUONG'!$B:$AT,29,0)</f>
        <v>0</v>
      </c>
      <c r="AE50" s="16">
        <f>VLOOKUP($B50,'[1]TK KHOILUONG'!$B:$AT,30,0)</f>
        <v>0</v>
      </c>
      <c r="AF50" s="16">
        <f>VLOOKUP($B50,'[1]TK KHOILUONG'!$B:$AT,31,0)</f>
        <v>0</v>
      </c>
      <c r="AG50" s="16">
        <f>VLOOKUP($B50,'[1]TK KHOILUONG'!$B:$AT,32,0)</f>
        <v>0</v>
      </c>
      <c r="AH50" s="34">
        <f>VLOOKUP($B50,'[1]TK KHOILUONG'!$B:$AT,33,0)</f>
        <v>0</v>
      </c>
      <c r="AI50" s="16">
        <f>VLOOKUP($B50,'[1]TK KHOILUONG'!$B:$AT,34,0)</f>
        <v>0</v>
      </c>
      <c r="AJ50" s="16">
        <f>VLOOKUP($B50,'[1]TK KHOILUONG'!$B:$AT,35,0)</f>
        <v>0</v>
      </c>
      <c r="AK50" s="34">
        <f>VLOOKUP($B50,'[1]TK KHOILUONG'!$B:$AT,36,0)</f>
        <v>0</v>
      </c>
      <c r="AL50" s="16">
        <f>VLOOKUP($B50,'[1]TK KHOILUONG'!$B:$AT,37,0)</f>
        <v>0</v>
      </c>
      <c r="AM50" s="16">
        <f>VLOOKUP($B50,'[1]TK KHOILUONG'!$B:$AT,38,0)</f>
        <v>0</v>
      </c>
      <c r="AN50" s="34">
        <f>VLOOKUP($B50,'[1]TK KHOILUONG'!$B:$AT,39,0)</f>
        <v>0</v>
      </c>
      <c r="AO50" s="16">
        <f>VLOOKUP($B50,'[1]TK KHOILUONG'!$B:$AT,40,0)</f>
        <v>0</v>
      </c>
      <c r="AP50" s="16">
        <f>VLOOKUP($B50,'[1]TK KHOILUONG'!$B:$AT,41,0)</f>
        <v>0</v>
      </c>
      <c r="AQ50" s="34">
        <f>VLOOKUP($B50,'[1]TK KHOILUONG'!$B:$AT,42,0)</f>
        <v>0</v>
      </c>
      <c r="AR50" s="34">
        <f>VLOOKUP($B50,'[1]TK KHOILUONG'!$B:$AT,43,0)</f>
        <v>0</v>
      </c>
      <c r="AS50" s="34">
        <f>VLOOKUP($B50,'[1]TK KHOILUONG'!$B:$AT,44,0)</f>
        <v>0.9</v>
      </c>
      <c r="AT50" s="44">
        <f t="shared" si="1"/>
        <v>14.2</v>
      </c>
    </row>
    <row r="51" spans="1:46" s="6" customFormat="1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>
        <f>VLOOKUP($B51,'[1]TK KHOILUONG'!$B:$AT,4,0)</f>
        <v>4</v>
      </c>
      <c r="F51" s="16">
        <f>VLOOKUP($B51,'[1]TK KHOILUONG'!$B:$AT,5,0)</f>
        <v>0</v>
      </c>
      <c r="G51" s="16">
        <f>VLOOKUP($B51,'[1]TK KHOILUONG'!$B:$AT,6,0)</f>
        <v>0</v>
      </c>
      <c r="H51" s="16">
        <f>VLOOKUP($B51,'[1]TK KHOILUONG'!$B:$AT,7,0)</f>
        <v>0</v>
      </c>
      <c r="I51" s="16">
        <f>VLOOKUP($B51,'[1]TK KHOILUONG'!$B:$AT,8,0)</f>
        <v>0</v>
      </c>
      <c r="J51" s="16">
        <f>VLOOKUP($B51,'[1]TK KHOILUONG'!$B:$AT,9,0)</f>
        <v>0</v>
      </c>
      <c r="K51" s="16">
        <f>VLOOKUP($B51,'[1]TK KHOILUONG'!$B:$AT,10,0)</f>
        <v>0</v>
      </c>
      <c r="L51" s="16">
        <f>VLOOKUP($B51,'[1]TK KHOILUONG'!$B:$AT,11,0)</f>
        <v>0</v>
      </c>
      <c r="M51" s="34">
        <f>VLOOKUP($B51,'[1]TK KHOILUONG'!$B:$AT,12,0)</f>
        <v>4</v>
      </c>
      <c r="N51" s="16">
        <f>VLOOKUP($B51,'[1]TK KHOILUONG'!$B:$AT,13,0)</f>
        <v>0</v>
      </c>
      <c r="O51" s="16">
        <f>VLOOKUP($B51,'[1]TK KHOILUONG'!$B:$AT,14,0)</f>
        <v>0</v>
      </c>
      <c r="P51" s="16">
        <f>VLOOKUP($B51,'[1]TK KHOILUONG'!$B:$AT,15,0)</f>
        <v>0</v>
      </c>
      <c r="Q51" s="16">
        <f>VLOOKUP($B51,'[1]TK KHOILUONG'!$B:$AT,16,0)</f>
        <v>0</v>
      </c>
      <c r="R51" s="34">
        <f>VLOOKUP($B51,'[1]TK KHOILUONG'!$B:$AT,17,0)</f>
        <v>0</v>
      </c>
      <c r="S51" s="16">
        <f>VLOOKUP($B51,'[1]TK KHOILUONG'!$B:$AT,18,0)</f>
        <v>215</v>
      </c>
      <c r="T51" s="16">
        <f>VLOOKUP($B51,'[1]TK KHOILUONG'!$B:$AT,19,0)</f>
        <v>195</v>
      </c>
      <c r="U51" s="16">
        <f>VLOOKUP($B51,'[1]TK KHOILUONG'!$B:$AT,20,0)</f>
        <v>161</v>
      </c>
      <c r="V51" s="34">
        <f>VLOOKUP($B51,'[1]TK KHOILUONG'!$B:$AT,21,0)</f>
        <v>24.900000000000002</v>
      </c>
      <c r="W51" s="16">
        <f>VLOOKUP($B51,'[1]TK KHOILUONG'!$B:$AT,22,0)</f>
        <v>0</v>
      </c>
      <c r="X51" s="16">
        <f>VLOOKUP($B51,'[1]TK KHOILUONG'!$B:$AT,23,0)</f>
        <v>0</v>
      </c>
      <c r="Y51" s="16">
        <f>VLOOKUP($B51,'[1]TK KHOILUONG'!$B:$AT,24,0)</f>
        <v>0</v>
      </c>
      <c r="Z51" s="34">
        <f>VLOOKUP($B51,'[1]TK KHOILUONG'!$B:$AT,25,0)</f>
        <v>0</v>
      </c>
      <c r="AA51" s="16">
        <f>VLOOKUP($B51,'[1]TK KHOILUONG'!$B:$AT,26,0)</f>
        <v>0</v>
      </c>
      <c r="AB51" s="16">
        <f>VLOOKUP($B51,'[1]TK KHOILUONG'!$B:$AT,27,0)</f>
        <v>0</v>
      </c>
      <c r="AC51" s="16">
        <f>VLOOKUP($B51,'[1]TK KHOILUONG'!$B:$AT,28,0)</f>
        <v>0</v>
      </c>
      <c r="AD51" s="34">
        <f>VLOOKUP($B51,'[1]TK KHOILUONG'!$B:$AT,29,0)</f>
        <v>0</v>
      </c>
      <c r="AE51" s="16">
        <f>VLOOKUP($B51,'[1]TK KHOILUONG'!$B:$AT,30,0)</f>
        <v>0</v>
      </c>
      <c r="AF51" s="16">
        <f>VLOOKUP($B51,'[1]TK KHOILUONG'!$B:$AT,31,0)</f>
        <v>0</v>
      </c>
      <c r="AG51" s="16">
        <f>VLOOKUP($B51,'[1]TK KHOILUONG'!$B:$AT,32,0)</f>
        <v>0</v>
      </c>
      <c r="AH51" s="34">
        <f>VLOOKUP($B51,'[1]TK KHOILUONG'!$B:$AT,33,0)</f>
        <v>0</v>
      </c>
      <c r="AI51" s="16">
        <f>VLOOKUP($B51,'[1]TK KHOILUONG'!$B:$AT,34,0)</f>
        <v>0</v>
      </c>
      <c r="AJ51" s="16">
        <f>VLOOKUP($B51,'[1]TK KHOILUONG'!$B:$AT,35,0)</f>
        <v>0</v>
      </c>
      <c r="AK51" s="34">
        <f>VLOOKUP($B51,'[1]TK KHOILUONG'!$B:$AT,36,0)</f>
        <v>0</v>
      </c>
      <c r="AL51" s="16">
        <f>VLOOKUP($B51,'[1]TK KHOILUONG'!$B:$AT,37,0)</f>
        <v>0</v>
      </c>
      <c r="AM51" s="16">
        <f>VLOOKUP($B51,'[1]TK KHOILUONG'!$B:$AT,38,0)</f>
        <v>0</v>
      </c>
      <c r="AN51" s="34">
        <f>VLOOKUP($B51,'[1]TK KHOILUONG'!$B:$AT,39,0)</f>
        <v>0</v>
      </c>
      <c r="AO51" s="16">
        <f>VLOOKUP($B51,'[1]TK KHOILUONG'!$B:$AT,40,0)</f>
        <v>0</v>
      </c>
      <c r="AP51" s="16">
        <f>VLOOKUP($B51,'[1]TK KHOILUONG'!$B:$AT,41,0)</f>
        <v>0</v>
      </c>
      <c r="AQ51" s="34">
        <f>VLOOKUP($B51,'[1]TK KHOILUONG'!$B:$AT,42,0)</f>
        <v>0</v>
      </c>
      <c r="AR51" s="34">
        <f>VLOOKUP($B51,'[1]TK KHOILUONG'!$B:$AT,43,0)</f>
        <v>0</v>
      </c>
      <c r="AS51" s="34">
        <f>VLOOKUP($B51,'[1]TK KHOILUONG'!$B:$AT,44,0)</f>
        <v>0</v>
      </c>
      <c r="AT51" s="44">
        <f t="shared" si="1"/>
        <v>28.9</v>
      </c>
    </row>
    <row r="52" spans="1:46" s="6" customFormat="1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VLOOKUP($B52,'[1]TK KHOILUONG'!$B:$AT,4,0)</f>
        <v>0</v>
      </c>
      <c r="F52" s="16">
        <f>VLOOKUP($B52,'[1]TK KHOILUONG'!$B:$AT,5,0)</f>
        <v>0</v>
      </c>
      <c r="G52" s="16">
        <f>VLOOKUP($B52,'[1]TK KHOILUONG'!$B:$AT,6,0)</f>
        <v>0</v>
      </c>
      <c r="H52" s="16">
        <f>VLOOKUP($B52,'[1]TK KHOILUONG'!$B:$AT,7,0)</f>
        <v>0</v>
      </c>
      <c r="I52" s="16">
        <f>VLOOKUP($B52,'[1]TK KHOILUONG'!$B:$AT,8,0)</f>
        <v>0</v>
      </c>
      <c r="J52" s="16">
        <f>VLOOKUP($B52,'[1]TK KHOILUONG'!$B:$AT,9,0)</f>
        <v>0</v>
      </c>
      <c r="K52" s="16">
        <f>VLOOKUP($B52,'[1]TK KHOILUONG'!$B:$AT,10,0)</f>
        <v>0</v>
      </c>
      <c r="L52" s="16">
        <f>VLOOKUP($B52,'[1]TK KHOILUONG'!$B:$AT,11,0)</f>
        <v>0</v>
      </c>
      <c r="M52" s="34">
        <f>VLOOKUP($B52,'[1]TK KHOILUONG'!$B:$AT,12,0)</f>
        <v>0</v>
      </c>
      <c r="N52" s="16">
        <f>VLOOKUP($B52,'[1]TK KHOILUONG'!$B:$AT,13,0)</f>
        <v>2.7</v>
      </c>
      <c r="O52" s="16">
        <f>VLOOKUP($B52,'[1]TK KHOILUONG'!$B:$AT,14,0)</f>
        <v>0.6</v>
      </c>
      <c r="P52" s="16">
        <f>VLOOKUP($B52,'[1]TK KHOILUONG'!$B:$AT,15,0)</f>
        <v>0</v>
      </c>
      <c r="Q52" s="16">
        <f>VLOOKUP($B52,'[1]TK KHOILUONG'!$B:$AT,16,0)</f>
        <v>0</v>
      </c>
      <c r="R52" s="34">
        <f>VLOOKUP($B52,'[1]TK KHOILUONG'!$B:$AT,17,0)</f>
        <v>3.3000000000000003</v>
      </c>
      <c r="S52" s="16">
        <f>VLOOKUP($B52,'[1]TK KHOILUONG'!$B:$AT,18,0)</f>
        <v>150</v>
      </c>
      <c r="T52" s="16">
        <f>VLOOKUP($B52,'[1]TK KHOILUONG'!$B:$AT,19,0)</f>
        <v>151</v>
      </c>
      <c r="U52" s="16">
        <f>VLOOKUP($B52,'[1]TK KHOILUONG'!$B:$AT,20,0)</f>
        <v>124</v>
      </c>
      <c r="V52" s="34">
        <f>VLOOKUP($B52,'[1]TK KHOILUONG'!$B:$AT,21,0)</f>
        <v>17.7</v>
      </c>
      <c r="W52" s="16">
        <f>VLOOKUP($B52,'[1]TK KHOILUONG'!$B:$AT,22,0)</f>
        <v>0</v>
      </c>
      <c r="X52" s="16">
        <f>VLOOKUP($B52,'[1]TK KHOILUONG'!$B:$AT,23,0)</f>
        <v>0</v>
      </c>
      <c r="Y52" s="16">
        <f>VLOOKUP($B52,'[1]TK KHOILUONG'!$B:$AT,24,0)</f>
        <v>0</v>
      </c>
      <c r="Z52" s="34">
        <f>VLOOKUP($B52,'[1]TK KHOILUONG'!$B:$AT,25,0)</f>
        <v>0</v>
      </c>
      <c r="AA52" s="16">
        <f>VLOOKUP($B52,'[1]TK KHOILUONG'!$B:$AT,26,0)</f>
        <v>0</v>
      </c>
      <c r="AB52" s="16">
        <f>VLOOKUP($B52,'[1]TK KHOILUONG'!$B:$AT,27,0)</f>
        <v>0</v>
      </c>
      <c r="AC52" s="16">
        <f>VLOOKUP($B52,'[1]TK KHOILUONG'!$B:$AT,28,0)</f>
        <v>0</v>
      </c>
      <c r="AD52" s="34">
        <f>VLOOKUP($B52,'[1]TK KHOILUONG'!$B:$AT,29,0)</f>
        <v>0</v>
      </c>
      <c r="AE52" s="16">
        <f>VLOOKUP($B52,'[1]TK KHOILUONG'!$B:$AT,30,0)</f>
        <v>0</v>
      </c>
      <c r="AF52" s="16">
        <f>VLOOKUP($B52,'[1]TK KHOILUONG'!$B:$AT,31,0)</f>
        <v>0</v>
      </c>
      <c r="AG52" s="16">
        <f>VLOOKUP($B52,'[1]TK KHOILUONG'!$B:$AT,32,0)</f>
        <v>0</v>
      </c>
      <c r="AH52" s="34">
        <f>VLOOKUP($B52,'[1]TK KHOILUONG'!$B:$AT,33,0)</f>
        <v>0</v>
      </c>
      <c r="AI52" s="16">
        <f>VLOOKUP($B52,'[1]TK KHOILUONG'!$B:$AT,34,0)</f>
        <v>0</v>
      </c>
      <c r="AJ52" s="16">
        <f>VLOOKUP($B52,'[1]TK KHOILUONG'!$B:$AT,35,0)</f>
        <v>0</v>
      </c>
      <c r="AK52" s="34">
        <f>VLOOKUP($B52,'[1]TK KHOILUONG'!$B:$AT,36,0)</f>
        <v>0</v>
      </c>
      <c r="AL52" s="16">
        <f>VLOOKUP($B52,'[1]TK KHOILUONG'!$B:$AT,37,0)</f>
        <v>0</v>
      </c>
      <c r="AM52" s="16">
        <f>VLOOKUP($B52,'[1]TK KHOILUONG'!$B:$AT,38,0)</f>
        <v>0</v>
      </c>
      <c r="AN52" s="34">
        <f>VLOOKUP($B52,'[1]TK KHOILUONG'!$B:$AT,39,0)</f>
        <v>0</v>
      </c>
      <c r="AO52" s="16">
        <f>VLOOKUP($B52,'[1]TK KHOILUONG'!$B:$AT,40,0)</f>
        <v>0</v>
      </c>
      <c r="AP52" s="16">
        <f>VLOOKUP($B52,'[1]TK KHOILUONG'!$B:$AT,41,0)</f>
        <v>0</v>
      </c>
      <c r="AQ52" s="34">
        <f>VLOOKUP($B52,'[1]TK KHOILUONG'!$B:$AT,42,0)</f>
        <v>0</v>
      </c>
      <c r="AR52" s="34">
        <f>VLOOKUP($B52,'[1]TK KHOILUONG'!$B:$AT,43,0)</f>
        <v>0</v>
      </c>
      <c r="AS52" s="34">
        <f>VLOOKUP($B52,'[1]TK KHOILUONG'!$B:$AT,44,0)</f>
        <v>1.2</v>
      </c>
      <c r="AT52" s="44">
        <f t="shared" si="1"/>
        <v>22.2</v>
      </c>
    </row>
    <row r="53" spans="1:46" s="6" customFormat="1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VLOOKUP($B53,'[1]TK KHOILUONG'!$B:$AT,4,0)</f>
        <v>2</v>
      </c>
      <c r="F53" s="16">
        <f>VLOOKUP($B53,'[1]TK KHOILUONG'!$B:$AT,5,0)</f>
        <v>0</v>
      </c>
      <c r="G53" s="16">
        <f>VLOOKUP($B53,'[1]TK KHOILUONG'!$B:$AT,6,0)</f>
        <v>0</v>
      </c>
      <c r="H53" s="16">
        <f>VLOOKUP($B53,'[1]TK KHOILUONG'!$B:$AT,7,0)</f>
        <v>0</v>
      </c>
      <c r="I53" s="16">
        <f>VLOOKUP($B53,'[1]TK KHOILUONG'!$B:$AT,8,0)</f>
        <v>0</v>
      </c>
      <c r="J53" s="16">
        <f>VLOOKUP($B53,'[1]TK KHOILUONG'!$B:$AT,9,0)</f>
        <v>0</v>
      </c>
      <c r="K53" s="16">
        <f>VLOOKUP($B53,'[1]TK KHOILUONG'!$B:$AT,10,0)</f>
        <v>0</v>
      </c>
      <c r="L53" s="16">
        <f>VLOOKUP($B53,'[1]TK KHOILUONG'!$B:$AT,11,0)</f>
        <v>0</v>
      </c>
      <c r="M53" s="34">
        <f>VLOOKUP($B53,'[1]TK KHOILUONG'!$B:$AT,12,0)</f>
        <v>2</v>
      </c>
      <c r="N53" s="16">
        <f>VLOOKUP($B53,'[1]TK KHOILUONG'!$B:$AT,13,0)</f>
        <v>1.05</v>
      </c>
      <c r="O53" s="16">
        <f>VLOOKUP($B53,'[1]TK KHOILUONG'!$B:$AT,14,0)</f>
        <v>2.25</v>
      </c>
      <c r="P53" s="16">
        <f>VLOOKUP($B53,'[1]TK KHOILUONG'!$B:$AT,15,0)</f>
        <v>0</v>
      </c>
      <c r="Q53" s="16">
        <f>VLOOKUP($B53,'[1]TK KHOILUONG'!$B:$AT,16,0)</f>
        <v>0</v>
      </c>
      <c r="R53" s="34">
        <f>VLOOKUP($B53,'[1]TK KHOILUONG'!$B:$AT,17,0)</f>
        <v>3.3</v>
      </c>
      <c r="S53" s="16">
        <f>VLOOKUP($B53,'[1]TK KHOILUONG'!$B:$AT,18,0)</f>
        <v>228</v>
      </c>
      <c r="T53" s="16">
        <f>VLOOKUP($B53,'[1]TK KHOILUONG'!$B:$AT,19,0)</f>
        <v>251</v>
      </c>
      <c r="U53" s="16">
        <f>VLOOKUP($B53,'[1]TK KHOILUONG'!$B:$AT,20,0)</f>
        <v>205</v>
      </c>
      <c r="V53" s="34">
        <f>VLOOKUP($B53,'[1]TK KHOILUONG'!$B:$AT,21,0)</f>
        <v>27.400000000000002</v>
      </c>
      <c r="W53" s="16">
        <f>VLOOKUP($B53,'[1]TK KHOILUONG'!$B:$AT,22,0)</f>
        <v>0</v>
      </c>
      <c r="X53" s="16">
        <f>VLOOKUP($B53,'[1]TK KHOILUONG'!$B:$AT,23,0)</f>
        <v>0</v>
      </c>
      <c r="Y53" s="16">
        <f>VLOOKUP($B53,'[1]TK KHOILUONG'!$B:$AT,24,0)</f>
        <v>0</v>
      </c>
      <c r="Z53" s="34">
        <f>VLOOKUP($B53,'[1]TK KHOILUONG'!$B:$AT,25,0)</f>
        <v>0</v>
      </c>
      <c r="AA53" s="16">
        <f>VLOOKUP($B53,'[1]TK KHOILUONG'!$B:$AT,26,0)</f>
        <v>0</v>
      </c>
      <c r="AB53" s="16">
        <f>VLOOKUP($B53,'[1]TK KHOILUONG'!$B:$AT,27,0)</f>
        <v>0</v>
      </c>
      <c r="AC53" s="16">
        <f>VLOOKUP($B53,'[1]TK KHOILUONG'!$B:$AT,28,0)</f>
        <v>0</v>
      </c>
      <c r="AD53" s="34">
        <f>VLOOKUP($B53,'[1]TK KHOILUONG'!$B:$AT,29,0)</f>
        <v>0</v>
      </c>
      <c r="AE53" s="16">
        <f>VLOOKUP($B53,'[1]TK KHOILUONG'!$B:$AT,30,0)</f>
        <v>0</v>
      </c>
      <c r="AF53" s="16">
        <f>VLOOKUP($B53,'[1]TK KHOILUONG'!$B:$AT,31,0)</f>
        <v>0</v>
      </c>
      <c r="AG53" s="16">
        <f>VLOOKUP($B53,'[1]TK KHOILUONG'!$B:$AT,32,0)</f>
        <v>0</v>
      </c>
      <c r="AH53" s="34">
        <f>VLOOKUP($B53,'[1]TK KHOILUONG'!$B:$AT,33,0)</f>
        <v>0</v>
      </c>
      <c r="AI53" s="16">
        <f>VLOOKUP($B53,'[1]TK KHOILUONG'!$B:$AT,34,0)</f>
        <v>0</v>
      </c>
      <c r="AJ53" s="16">
        <f>VLOOKUP($B53,'[1]TK KHOILUONG'!$B:$AT,35,0)</f>
        <v>0</v>
      </c>
      <c r="AK53" s="34">
        <f>VLOOKUP($B53,'[1]TK KHOILUONG'!$B:$AT,36,0)</f>
        <v>0</v>
      </c>
      <c r="AL53" s="16">
        <f>VLOOKUP($B53,'[1]TK KHOILUONG'!$B:$AT,37,0)</f>
        <v>0</v>
      </c>
      <c r="AM53" s="16">
        <f>VLOOKUP($B53,'[1]TK KHOILUONG'!$B:$AT,38,0)</f>
        <v>0</v>
      </c>
      <c r="AN53" s="34">
        <f>VLOOKUP($B53,'[1]TK KHOILUONG'!$B:$AT,39,0)</f>
        <v>0</v>
      </c>
      <c r="AO53" s="16">
        <f>VLOOKUP($B53,'[1]TK KHOILUONG'!$B:$AT,40,0)</f>
        <v>0</v>
      </c>
      <c r="AP53" s="16">
        <f>VLOOKUP($B53,'[1]TK KHOILUONG'!$B:$AT,41,0)</f>
        <v>0</v>
      </c>
      <c r="AQ53" s="34">
        <f>VLOOKUP($B53,'[1]TK KHOILUONG'!$B:$AT,42,0)</f>
        <v>0</v>
      </c>
      <c r="AR53" s="34">
        <f>VLOOKUP($B53,'[1]TK KHOILUONG'!$B:$AT,43,0)</f>
        <v>0</v>
      </c>
      <c r="AS53" s="34">
        <f>VLOOKUP($B53,'[1]TK KHOILUONG'!$B:$AT,44,0)</f>
        <v>0</v>
      </c>
      <c r="AT53" s="44">
        <f t="shared" si="1"/>
        <v>32.700000000000003</v>
      </c>
    </row>
    <row r="54" spans="1:46" s="6" customFormat="1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VLOOKUP($B54,'[1]TK KHOILUONG'!$B:$AT,4,0)</f>
        <v>10</v>
      </c>
      <c r="F54" s="16">
        <f>VLOOKUP($B54,'[1]TK KHOILUONG'!$B:$AT,5,0)</f>
        <v>0</v>
      </c>
      <c r="G54" s="16">
        <f>VLOOKUP($B54,'[1]TK KHOILUONG'!$B:$AT,6,0)</f>
        <v>0</v>
      </c>
      <c r="H54" s="16">
        <f>VLOOKUP($B54,'[1]TK KHOILUONG'!$B:$AT,7,0)</f>
        <v>0</v>
      </c>
      <c r="I54" s="16">
        <f>VLOOKUP($B54,'[1]TK KHOILUONG'!$B:$AT,8,0)</f>
        <v>0</v>
      </c>
      <c r="J54" s="16">
        <f>VLOOKUP($B54,'[1]TK KHOILUONG'!$B:$AT,9,0)</f>
        <v>0</v>
      </c>
      <c r="K54" s="16">
        <f>VLOOKUP($B54,'[1]TK KHOILUONG'!$B:$AT,10,0)</f>
        <v>0</v>
      </c>
      <c r="L54" s="16">
        <f>VLOOKUP($B54,'[1]TK KHOILUONG'!$B:$AT,11,0)</f>
        <v>0</v>
      </c>
      <c r="M54" s="34">
        <f>VLOOKUP($B54,'[1]TK KHOILUONG'!$B:$AT,12,0)</f>
        <v>10</v>
      </c>
      <c r="N54" s="16">
        <f>VLOOKUP($B54,'[1]TK KHOILUONG'!$B:$AT,13,0)</f>
        <v>2.85</v>
      </c>
      <c r="O54" s="16">
        <f>VLOOKUP($B54,'[1]TK KHOILUONG'!$B:$AT,14,0)</f>
        <v>2.4</v>
      </c>
      <c r="P54" s="16">
        <f>VLOOKUP($B54,'[1]TK KHOILUONG'!$B:$AT,15,0)</f>
        <v>0</v>
      </c>
      <c r="Q54" s="16">
        <f>VLOOKUP($B54,'[1]TK KHOILUONG'!$B:$AT,16,0)</f>
        <v>0</v>
      </c>
      <c r="R54" s="34">
        <f>VLOOKUP($B54,'[1]TK KHOILUONG'!$B:$AT,17,0)</f>
        <v>5.25</v>
      </c>
      <c r="S54" s="16">
        <f>VLOOKUP($B54,'[1]TK KHOILUONG'!$B:$AT,18,0)</f>
        <v>92</v>
      </c>
      <c r="T54" s="16">
        <f>VLOOKUP($B54,'[1]TK KHOILUONG'!$B:$AT,19,0)</f>
        <v>176</v>
      </c>
      <c r="U54" s="16">
        <f>VLOOKUP($B54,'[1]TK KHOILUONG'!$B:$AT,20,0)</f>
        <v>109</v>
      </c>
      <c r="V54" s="34">
        <f>VLOOKUP($B54,'[1]TK KHOILUONG'!$B:$AT,21,0)</f>
        <v>15.9</v>
      </c>
      <c r="W54" s="16">
        <f>VLOOKUP($B54,'[1]TK KHOILUONG'!$B:$AT,22,0)</f>
        <v>0</v>
      </c>
      <c r="X54" s="16">
        <f>VLOOKUP($B54,'[1]TK KHOILUONG'!$B:$AT,23,0)</f>
        <v>0</v>
      </c>
      <c r="Y54" s="16">
        <f>VLOOKUP($B54,'[1]TK KHOILUONG'!$B:$AT,24,0)</f>
        <v>0</v>
      </c>
      <c r="Z54" s="34">
        <f>VLOOKUP($B54,'[1]TK KHOILUONG'!$B:$AT,25,0)</f>
        <v>0</v>
      </c>
      <c r="AA54" s="16">
        <f>VLOOKUP($B54,'[1]TK KHOILUONG'!$B:$AT,26,0)</f>
        <v>0</v>
      </c>
      <c r="AB54" s="16">
        <f>VLOOKUP($B54,'[1]TK KHOILUONG'!$B:$AT,27,0)</f>
        <v>0</v>
      </c>
      <c r="AC54" s="16">
        <f>VLOOKUP($B54,'[1]TK KHOILUONG'!$B:$AT,28,0)</f>
        <v>0</v>
      </c>
      <c r="AD54" s="34">
        <f>VLOOKUP($B54,'[1]TK KHOILUONG'!$B:$AT,29,0)</f>
        <v>0</v>
      </c>
      <c r="AE54" s="16">
        <f>VLOOKUP($B54,'[1]TK KHOILUONG'!$B:$AT,30,0)</f>
        <v>0</v>
      </c>
      <c r="AF54" s="16">
        <f>VLOOKUP($B54,'[1]TK KHOILUONG'!$B:$AT,31,0)</f>
        <v>0</v>
      </c>
      <c r="AG54" s="16">
        <f>VLOOKUP($B54,'[1]TK KHOILUONG'!$B:$AT,32,0)</f>
        <v>0</v>
      </c>
      <c r="AH54" s="34">
        <f>VLOOKUP($B54,'[1]TK KHOILUONG'!$B:$AT,33,0)</f>
        <v>0</v>
      </c>
      <c r="AI54" s="16">
        <f>VLOOKUP($B54,'[1]TK KHOILUONG'!$B:$AT,34,0)</f>
        <v>0</v>
      </c>
      <c r="AJ54" s="16">
        <f>VLOOKUP($B54,'[1]TK KHOILUONG'!$B:$AT,35,0)</f>
        <v>0</v>
      </c>
      <c r="AK54" s="34">
        <f>VLOOKUP($B54,'[1]TK KHOILUONG'!$B:$AT,36,0)</f>
        <v>0</v>
      </c>
      <c r="AL54" s="16">
        <f>VLOOKUP($B54,'[1]TK KHOILUONG'!$B:$AT,37,0)</f>
        <v>0</v>
      </c>
      <c r="AM54" s="16">
        <f>VLOOKUP($B54,'[1]TK KHOILUONG'!$B:$AT,38,0)</f>
        <v>0</v>
      </c>
      <c r="AN54" s="34">
        <f>VLOOKUP($B54,'[1]TK KHOILUONG'!$B:$AT,39,0)</f>
        <v>0</v>
      </c>
      <c r="AO54" s="16">
        <f>VLOOKUP($B54,'[1]TK KHOILUONG'!$B:$AT,40,0)</f>
        <v>0</v>
      </c>
      <c r="AP54" s="16">
        <f>VLOOKUP($B54,'[1]TK KHOILUONG'!$B:$AT,41,0)</f>
        <v>0</v>
      </c>
      <c r="AQ54" s="34">
        <f>VLOOKUP($B54,'[1]TK KHOILUONG'!$B:$AT,42,0)</f>
        <v>0</v>
      </c>
      <c r="AR54" s="34">
        <f>VLOOKUP($B54,'[1]TK KHOILUONG'!$B:$AT,43,0)</f>
        <v>0</v>
      </c>
      <c r="AS54" s="34">
        <f>VLOOKUP($B54,'[1]TK KHOILUONG'!$B:$AT,44,0)</f>
        <v>0</v>
      </c>
      <c r="AT54" s="44">
        <f t="shared" si="1"/>
        <v>31.15</v>
      </c>
    </row>
    <row r="55" spans="1:46" s="6" customFormat="1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VLOOKUP($B55,'[1]TK KHOILUONG'!$B:$AT,4,0)</f>
        <v>0</v>
      </c>
      <c r="F55" s="16">
        <f>VLOOKUP($B55,'[1]TK KHOILUONG'!$B:$AT,5,0)</f>
        <v>0</v>
      </c>
      <c r="G55" s="16">
        <f>VLOOKUP($B55,'[1]TK KHOILUONG'!$B:$AT,6,0)</f>
        <v>0</v>
      </c>
      <c r="H55" s="16">
        <f>VLOOKUP($B55,'[1]TK KHOILUONG'!$B:$AT,7,0)</f>
        <v>0</v>
      </c>
      <c r="I55" s="16">
        <f>VLOOKUP($B55,'[1]TK KHOILUONG'!$B:$AT,8,0)</f>
        <v>0</v>
      </c>
      <c r="J55" s="16">
        <f>VLOOKUP($B55,'[1]TK KHOILUONG'!$B:$AT,9,0)</f>
        <v>0</v>
      </c>
      <c r="K55" s="16">
        <f>VLOOKUP($B55,'[1]TK KHOILUONG'!$B:$AT,10,0)</f>
        <v>0</v>
      </c>
      <c r="L55" s="16">
        <f>VLOOKUP($B55,'[1]TK KHOILUONG'!$B:$AT,11,0)</f>
        <v>0</v>
      </c>
      <c r="M55" s="34">
        <f>VLOOKUP($B55,'[1]TK KHOILUONG'!$B:$AT,12,0)</f>
        <v>0</v>
      </c>
      <c r="N55" s="16">
        <f>VLOOKUP($B55,'[1]TK KHOILUONG'!$B:$AT,13,0)</f>
        <v>0</v>
      </c>
      <c r="O55" s="16">
        <f>VLOOKUP($B55,'[1]TK KHOILUONG'!$B:$AT,14,0)</f>
        <v>0</v>
      </c>
      <c r="P55" s="16">
        <f>VLOOKUP($B55,'[1]TK KHOILUONG'!$B:$AT,15,0)</f>
        <v>0</v>
      </c>
      <c r="Q55" s="16">
        <f>VLOOKUP($B55,'[1]TK KHOILUONG'!$B:$AT,16,0)</f>
        <v>0</v>
      </c>
      <c r="R55" s="34">
        <f>VLOOKUP($B55,'[1]TK KHOILUONG'!$B:$AT,17,0)</f>
        <v>0</v>
      </c>
      <c r="S55" s="16">
        <f>VLOOKUP($B55,'[1]TK KHOILUONG'!$B:$AT,18,0)</f>
        <v>90</v>
      </c>
      <c r="T55" s="16">
        <f>VLOOKUP($B55,'[1]TK KHOILUONG'!$B:$AT,19,0)</f>
        <v>69</v>
      </c>
      <c r="U55" s="16">
        <f>VLOOKUP($B55,'[1]TK KHOILUONG'!$B:$AT,20,0)</f>
        <v>81</v>
      </c>
      <c r="V55" s="34">
        <f>VLOOKUP($B55,'[1]TK KHOILUONG'!$B:$AT,21,0)</f>
        <v>7.8000000000000007</v>
      </c>
      <c r="W55" s="16">
        <f>VLOOKUP($B55,'[1]TK KHOILUONG'!$B:$AT,22,0)</f>
        <v>0</v>
      </c>
      <c r="X55" s="16">
        <f>VLOOKUP($B55,'[1]TK KHOILUONG'!$B:$AT,23,0)</f>
        <v>0</v>
      </c>
      <c r="Y55" s="16">
        <f>VLOOKUP($B55,'[1]TK KHOILUONG'!$B:$AT,24,0)</f>
        <v>0</v>
      </c>
      <c r="Z55" s="34">
        <f>VLOOKUP($B55,'[1]TK KHOILUONG'!$B:$AT,25,0)</f>
        <v>0</v>
      </c>
      <c r="AA55" s="16">
        <f>VLOOKUP($B55,'[1]TK KHOILUONG'!$B:$AT,26,0)</f>
        <v>0</v>
      </c>
      <c r="AB55" s="16">
        <f>VLOOKUP($B55,'[1]TK KHOILUONG'!$B:$AT,27,0)</f>
        <v>0</v>
      </c>
      <c r="AC55" s="16">
        <f>VLOOKUP($B55,'[1]TK KHOILUONG'!$B:$AT,28,0)</f>
        <v>0</v>
      </c>
      <c r="AD55" s="34">
        <f>VLOOKUP($B55,'[1]TK KHOILUONG'!$B:$AT,29,0)</f>
        <v>0</v>
      </c>
      <c r="AE55" s="16">
        <f>VLOOKUP($B55,'[1]TK KHOILUONG'!$B:$AT,30,0)</f>
        <v>0</v>
      </c>
      <c r="AF55" s="16">
        <f>VLOOKUP($B55,'[1]TK KHOILUONG'!$B:$AT,31,0)</f>
        <v>0</v>
      </c>
      <c r="AG55" s="16">
        <f>VLOOKUP($B55,'[1]TK KHOILUONG'!$B:$AT,32,0)</f>
        <v>0</v>
      </c>
      <c r="AH55" s="34">
        <f>VLOOKUP($B55,'[1]TK KHOILUONG'!$B:$AT,33,0)</f>
        <v>0</v>
      </c>
      <c r="AI55" s="16">
        <f>VLOOKUP($B55,'[1]TK KHOILUONG'!$B:$AT,34,0)</f>
        <v>0</v>
      </c>
      <c r="AJ55" s="16">
        <f>VLOOKUP($B55,'[1]TK KHOILUONG'!$B:$AT,35,0)</f>
        <v>0</v>
      </c>
      <c r="AK55" s="34">
        <f>VLOOKUP($B55,'[1]TK KHOILUONG'!$B:$AT,36,0)</f>
        <v>0</v>
      </c>
      <c r="AL55" s="16">
        <f>VLOOKUP($B55,'[1]TK KHOILUONG'!$B:$AT,37,0)</f>
        <v>0</v>
      </c>
      <c r="AM55" s="16">
        <f>VLOOKUP($B55,'[1]TK KHOILUONG'!$B:$AT,38,0)</f>
        <v>0</v>
      </c>
      <c r="AN55" s="34">
        <f>VLOOKUP($B55,'[1]TK KHOILUONG'!$B:$AT,39,0)</f>
        <v>0</v>
      </c>
      <c r="AO55" s="16">
        <f>VLOOKUP($B55,'[1]TK KHOILUONG'!$B:$AT,40,0)</f>
        <v>0</v>
      </c>
      <c r="AP55" s="16">
        <f>VLOOKUP($B55,'[1]TK KHOILUONG'!$B:$AT,41,0)</f>
        <v>0</v>
      </c>
      <c r="AQ55" s="34">
        <f>VLOOKUP($B55,'[1]TK KHOILUONG'!$B:$AT,42,0)</f>
        <v>0</v>
      </c>
      <c r="AR55" s="34">
        <f>VLOOKUP($B55,'[1]TK KHOILUONG'!$B:$AT,43,0)</f>
        <v>0</v>
      </c>
      <c r="AS55" s="34">
        <f>VLOOKUP($B55,'[1]TK KHOILUONG'!$B:$AT,44,0)</f>
        <v>0</v>
      </c>
      <c r="AT55" s="44">
        <f t="shared" si="1"/>
        <v>7.8</v>
      </c>
    </row>
    <row r="56" spans="1:46" s="6" customFormat="1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VLOOKUP($B56,'[1]TK KHOILUONG'!$B:$AT,4,0)</f>
        <v>2</v>
      </c>
      <c r="F56" s="16">
        <f>VLOOKUP($B56,'[1]TK KHOILUONG'!$B:$AT,5,0)</f>
        <v>0</v>
      </c>
      <c r="G56" s="16">
        <f>VLOOKUP($B56,'[1]TK KHOILUONG'!$B:$AT,6,0)</f>
        <v>0</v>
      </c>
      <c r="H56" s="16">
        <f>VLOOKUP($B56,'[1]TK KHOILUONG'!$B:$AT,7,0)</f>
        <v>0</v>
      </c>
      <c r="I56" s="16">
        <f>VLOOKUP($B56,'[1]TK KHOILUONG'!$B:$AT,8,0)</f>
        <v>0</v>
      </c>
      <c r="J56" s="16">
        <f>VLOOKUP($B56,'[1]TK KHOILUONG'!$B:$AT,9,0)</f>
        <v>0</v>
      </c>
      <c r="K56" s="16">
        <f>VLOOKUP($B56,'[1]TK KHOILUONG'!$B:$AT,10,0)</f>
        <v>0</v>
      </c>
      <c r="L56" s="16">
        <f>VLOOKUP($B56,'[1]TK KHOILUONG'!$B:$AT,11,0)</f>
        <v>0</v>
      </c>
      <c r="M56" s="34">
        <f>VLOOKUP($B56,'[1]TK KHOILUONG'!$B:$AT,12,0)</f>
        <v>2</v>
      </c>
      <c r="N56" s="16">
        <f>VLOOKUP($B56,'[1]TK KHOILUONG'!$B:$AT,13,0)</f>
        <v>3.3000000000000003</v>
      </c>
      <c r="O56" s="16">
        <f>VLOOKUP($B56,'[1]TK KHOILUONG'!$B:$AT,14,0)</f>
        <v>4.2</v>
      </c>
      <c r="P56" s="16">
        <f>VLOOKUP($B56,'[1]TK KHOILUONG'!$B:$AT,15,0)</f>
        <v>0</v>
      </c>
      <c r="Q56" s="16">
        <f>VLOOKUP($B56,'[1]TK KHOILUONG'!$B:$AT,16,0)</f>
        <v>0</v>
      </c>
      <c r="R56" s="34">
        <f>VLOOKUP($B56,'[1]TK KHOILUONG'!$B:$AT,17,0)</f>
        <v>7.5</v>
      </c>
      <c r="S56" s="16">
        <f>VLOOKUP($B56,'[1]TK KHOILUONG'!$B:$AT,18,0)</f>
        <v>222</v>
      </c>
      <c r="T56" s="16">
        <f>VLOOKUP($B56,'[1]TK KHOILUONG'!$B:$AT,19,0)</f>
        <v>274</v>
      </c>
      <c r="U56" s="16">
        <f>VLOOKUP($B56,'[1]TK KHOILUONG'!$B:$AT,20,0)</f>
        <v>202</v>
      </c>
      <c r="V56" s="34">
        <f>VLOOKUP($B56,'[1]TK KHOILUONG'!$B:$AT,21,0)</f>
        <v>29.400000000000002</v>
      </c>
      <c r="W56" s="16">
        <f>VLOOKUP($B56,'[1]TK KHOILUONG'!$B:$AT,22,0)</f>
        <v>0</v>
      </c>
      <c r="X56" s="16">
        <f>VLOOKUP($B56,'[1]TK KHOILUONG'!$B:$AT,23,0)</f>
        <v>0</v>
      </c>
      <c r="Y56" s="16">
        <f>VLOOKUP($B56,'[1]TK KHOILUONG'!$B:$AT,24,0)</f>
        <v>0</v>
      </c>
      <c r="Z56" s="34">
        <f>VLOOKUP($B56,'[1]TK KHOILUONG'!$B:$AT,25,0)</f>
        <v>0</v>
      </c>
      <c r="AA56" s="16">
        <f>VLOOKUP($B56,'[1]TK KHOILUONG'!$B:$AT,26,0)</f>
        <v>0</v>
      </c>
      <c r="AB56" s="16">
        <f>VLOOKUP($B56,'[1]TK KHOILUONG'!$B:$AT,27,0)</f>
        <v>0</v>
      </c>
      <c r="AC56" s="16">
        <f>VLOOKUP($B56,'[1]TK KHOILUONG'!$B:$AT,28,0)</f>
        <v>0</v>
      </c>
      <c r="AD56" s="34">
        <f>VLOOKUP($B56,'[1]TK KHOILUONG'!$B:$AT,29,0)</f>
        <v>0</v>
      </c>
      <c r="AE56" s="16">
        <f>VLOOKUP($B56,'[1]TK KHOILUONG'!$B:$AT,30,0)</f>
        <v>0</v>
      </c>
      <c r="AF56" s="16">
        <f>VLOOKUP($B56,'[1]TK KHOILUONG'!$B:$AT,31,0)</f>
        <v>0</v>
      </c>
      <c r="AG56" s="16">
        <f>VLOOKUP($B56,'[1]TK KHOILUONG'!$B:$AT,32,0)</f>
        <v>0</v>
      </c>
      <c r="AH56" s="34">
        <f>VLOOKUP($B56,'[1]TK KHOILUONG'!$B:$AT,33,0)</f>
        <v>0</v>
      </c>
      <c r="AI56" s="16">
        <f>VLOOKUP($B56,'[1]TK KHOILUONG'!$B:$AT,34,0)</f>
        <v>0</v>
      </c>
      <c r="AJ56" s="16">
        <f>VLOOKUP($B56,'[1]TK KHOILUONG'!$B:$AT,35,0)</f>
        <v>0</v>
      </c>
      <c r="AK56" s="34">
        <f>VLOOKUP($B56,'[1]TK KHOILUONG'!$B:$AT,36,0)</f>
        <v>0</v>
      </c>
      <c r="AL56" s="16">
        <f>VLOOKUP($B56,'[1]TK KHOILUONG'!$B:$AT,37,0)</f>
        <v>0</v>
      </c>
      <c r="AM56" s="16">
        <f>VLOOKUP($B56,'[1]TK KHOILUONG'!$B:$AT,38,0)</f>
        <v>0</v>
      </c>
      <c r="AN56" s="34">
        <f>VLOOKUP($B56,'[1]TK KHOILUONG'!$B:$AT,39,0)</f>
        <v>0</v>
      </c>
      <c r="AO56" s="16">
        <f>VLOOKUP($B56,'[1]TK KHOILUONG'!$B:$AT,40,0)</f>
        <v>0</v>
      </c>
      <c r="AP56" s="16">
        <f>VLOOKUP($B56,'[1]TK KHOILUONG'!$B:$AT,41,0)</f>
        <v>0</v>
      </c>
      <c r="AQ56" s="34">
        <f>VLOOKUP($B56,'[1]TK KHOILUONG'!$B:$AT,42,0)</f>
        <v>0</v>
      </c>
      <c r="AR56" s="34">
        <f>VLOOKUP($B56,'[1]TK KHOILUONG'!$B:$AT,43,0)</f>
        <v>0</v>
      </c>
      <c r="AS56" s="34">
        <f>VLOOKUP($B56,'[1]TK KHOILUONG'!$B:$AT,44,0)</f>
        <v>0</v>
      </c>
      <c r="AT56" s="44">
        <f t="shared" si="1"/>
        <v>38.9</v>
      </c>
    </row>
    <row r="57" spans="1:46" s="6" customFormat="1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VLOOKUP($B57,'[1]TK KHOILUONG'!$B:$AT,4,0)</f>
        <v>0</v>
      </c>
      <c r="F57" s="16">
        <f>VLOOKUP($B57,'[1]TK KHOILUONG'!$B:$AT,5,0)</f>
        <v>0</v>
      </c>
      <c r="G57" s="16">
        <f>VLOOKUP($B57,'[1]TK KHOILUONG'!$B:$AT,6,0)</f>
        <v>0</v>
      </c>
      <c r="H57" s="16">
        <f>VLOOKUP($B57,'[1]TK KHOILUONG'!$B:$AT,7,0)</f>
        <v>0</v>
      </c>
      <c r="I57" s="16">
        <f>VLOOKUP($B57,'[1]TK KHOILUONG'!$B:$AT,8,0)</f>
        <v>0</v>
      </c>
      <c r="J57" s="16">
        <f>VLOOKUP($B57,'[1]TK KHOILUONG'!$B:$AT,9,0)</f>
        <v>0</v>
      </c>
      <c r="K57" s="16">
        <f>VLOOKUP($B57,'[1]TK KHOILUONG'!$B:$AT,10,0)</f>
        <v>0</v>
      </c>
      <c r="L57" s="16">
        <f>VLOOKUP($B57,'[1]TK KHOILUONG'!$B:$AT,11,0)</f>
        <v>0</v>
      </c>
      <c r="M57" s="34">
        <f>VLOOKUP($B57,'[1]TK KHOILUONG'!$B:$AT,12,0)</f>
        <v>0</v>
      </c>
      <c r="N57" s="16">
        <f>VLOOKUP($B57,'[1]TK KHOILUONG'!$B:$AT,13,0)</f>
        <v>3.15</v>
      </c>
      <c r="O57" s="16">
        <f>VLOOKUP($B57,'[1]TK KHOILUONG'!$B:$AT,14,0)</f>
        <v>3.9000000000000004</v>
      </c>
      <c r="P57" s="16">
        <f>VLOOKUP($B57,'[1]TK KHOILUONG'!$B:$AT,15,0)</f>
        <v>0</v>
      </c>
      <c r="Q57" s="16">
        <f>VLOOKUP($B57,'[1]TK KHOILUONG'!$B:$AT,16,0)</f>
        <v>0</v>
      </c>
      <c r="R57" s="34">
        <f>VLOOKUP($B57,'[1]TK KHOILUONG'!$B:$AT,17,0)</f>
        <v>7.0500000000000007</v>
      </c>
      <c r="S57" s="16">
        <f>VLOOKUP($B57,'[1]TK KHOILUONG'!$B:$AT,18,0)</f>
        <v>109</v>
      </c>
      <c r="T57" s="16">
        <f>VLOOKUP($B57,'[1]TK KHOILUONG'!$B:$AT,19,0)</f>
        <v>111</v>
      </c>
      <c r="U57" s="16">
        <f>VLOOKUP($B57,'[1]TK KHOILUONG'!$B:$AT,20,0)</f>
        <v>108</v>
      </c>
      <c r="V57" s="34">
        <f>VLOOKUP($B57,'[1]TK KHOILUONG'!$B:$AT,21,0)</f>
        <v>11.200000000000001</v>
      </c>
      <c r="W57" s="16">
        <f>VLOOKUP($B57,'[1]TK KHOILUONG'!$B:$AT,22,0)</f>
        <v>0</v>
      </c>
      <c r="X57" s="16">
        <f>VLOOKUP($B57,'[1]TK KHOILUONG'!$B:$AT,23,0)</f>
        <v>0</v>
      </c>
      <c r="Y57" s="16">
        <f>VLOOKUP($B57,'[1]TK KHOILUONG'!$B:$AT,24,0)</f>
        <v>0</v>
      </c>
      <c r="Z57" s="34">
        <f>VLOOKUP($B57,'[1]TK KHOILUONG'!$B:$AT,25,0)</f>
        <v>0</v>
      </c>
      <c r="AA57" s="16">
        <f>VLOOKUP($B57,'[1]TK KHOILUONG'!$B:$AT,26,0)</f>
        <v>0</v>
      </c>
      <c r="AB57" s="16">
        <f>VLOOKUP($B57,'[1]TK KHOILUONG'!$B:$AT,27,0)</f>
        <v>0</v>
      </c>
      <c r="AC57" s="16">
        <f>VLOOKUP($B57,'[1]TK KHOILUONG'!$B:$AT,28,0)</f>
        <v>0</v>
      </c>
      <c r="AD57" s="34">
        <f>VLOOKUP($B57,'[1]TK KHOILUONG'!$B:$AT,29,0)</f>
        <v>0</v>
      </c>
      <c r="AE57" s="16">
        <f>VLOOKUP($B57,'[1]TK KHOILUONG'!$B:$AT,30,0)</f>
        <v>0</v>
      </c>
      <c r="AF57" s="16">
        <f>VLOOKUP($B57,'[1]TK KHOILUONG'!$B:$AT,31,0)</f>
        <v>0</v>
      </c>
      <c r="AG57" s="16">
        <f>VLOOKUP($B57,'[1]TK KHOILUONG'!$B:$AT,32,0)</f>
        <v>0</v>
      </c>
      <c r="AH57" s="34">
        <f>VLOOKUP($B57,'[1]TK KHOILUONG'!$B:$AT,33,0)</f>
        <v>0</v>
      </c>
      <c r="AI57" s="16">
        <f>VLOOKUP($B57,'[1]TK KHOILUONG'!$B:$AT,34,0)</f>
        <v>0</v>
      </c>
      <c r="AJ57" s="16">
        <f>VLOOKUP($B57,'[1]TK KHOILUONG'!$B:$AT,35,0)</f>
        <v>0</v>
      </c>
      <c r="AK57" s="34">
        <f>VLOOKUP($B57,'[1]TK KHOILUONG'!$B:$AT,36,0)</f>
        <v>0</v>
      </c>
      <c r="AL57" s="16">
        <f>VLOOKUP($B57,'[1]TK KHOILUONG'!$B:$AT,37,0)</f>
        <v>0</v>
      </c>
      <c r="AM57" s="16">
        <f>VLOOKUP($B57,'[1]TK KHOILUONG'!$B:$AT,38,0)</f>
        <v>0</v>
      </c>
      <c r="AN57" s="34">
        <f>VLOOKUP($B57,'[1]TK KHOILUONG'!$B:$AT,39,0)</f>
        <v>0</v>
      </c>
      <c r="AO57" s="16">
        <f>VLOOKUP($B57,'[1]TK KHOILUONG'!$B:$AT,40,0)</f>
        <v>0</v>
      </c>
      <c r="AP57" s="16">
        <f>VLOOKUP($B57,'[1]TK KHOILUONG'!$B:$AT,41,0)</f>
        <v>0</v>
      </c>
      <c r="AQ57" s="34">
        <f>VLOOKUP($B57,'[1]TK KHOILUONG'!$B:$AT,42,0)</f>
        <v>0</v>
      </c>
      <c r="AR57" s="34">
        <f>VLOOKUP($B57,'[1]TK KHOILUONG'!$B:$AT,43,0)</f>
        <v>0</v>
      </c>
      <c r="AS57" s="34">
        <f>VLOOKUP($B57,'[1]TK KHOILUONG'!$B:$AT,44,0)</f>
        <v>0.3</v>
      </c>
      <c r="AT57" s="44">
        <f t="shared" si="1"/>
        <v>18.55</v>
      </c>
    </row>
    <row r="58" spans="1:46" s="6" customFormat="1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VLOOKUP($B58,'[1]TK KHOILUONG'!$B:$AT,4,0)</f>
        <v>8</v>
      </c>
      <c r="F58" s="16">
        <f>VLOOKUP($B58,'[1]TK KHOILUONG'!$B:$AT,5,0)</f>
        <v>0</v>
      </c>
      <c r="G58" s="16">
        <f>VLOOKUP($B58,'[1]TK KHOILUONG'!$B:$AT,6,0)</f>
        <v>0</v>
      </c>
      <c r="H58" s="16">
        <f>VLOOKUP($B58,'[1]TK KHOILUONG'!$B:$AT,7,0)</f>
        <v>0</v>
      </c>
      <c r="I58" s="16">
        <f>VLOOKUP($B58,'[1]TK KHOILUONG'!$B:$AT,8,0)</f>
        <v>0</v>
      </c>
      <c r="J58" s="16">
        <f>VLOOKUP($B58,'[1]TK KHOILUONG'!$B:$AT,9,0)</f>
        <v>0</v>
      </c>
      <c r="K58" s="16">
        <f>VLOOKUP($B58,'[1]TK KHOILUONG'!$B:$AT,10,0)</f>
        <v>0</v>
      </c>
      <c r="L58" s="16">
        <f>VLOOKUP($B58,'[1]TK KHOILUONG'!$B:$AT,11,0)</f>
        <v>0</v>
      </c>
      <c r="M58" s="34">
        <f>VLOOKUP($B58,'[1]TK KHOILUONG'!$B:$AT,12,0)</f>
        <v>8</v>
      </c>
      <c r="N58" s="16">
        <f>VLOOKUP($B58,'[1]TK KHOILUONG'!$B:$AT,13,0)</f>
        <v>2.85</v>
      </c>
      <c r="O58" s="16">
        <f>VLOOKUP($B58,'[1]TK KHOILUONG'!$B:$AT,14,0)</f>
        <v>3.45</v>
      </c>
      <c r="P58" s="16">
        <f>VLOOKUP($B58,'[1]TK KHOILUONG'!$B:$AT,15,0)</f>
        <v>0</v>
      </c>
      <c r="Q58" s="16">
        <f>VLOOKUP($B58,'[1]TK KHOILUONG'!$B:$AT,16,0)</f>
        <v>0</v>
      </c>
      <c r="R58" s="34">
        <f>VLOOKUP($B58,'[1]TK KHOILUONG'!$B:$AT,17,0)</f>
        <v>6.3000000000000007</v>
      </c>
      <c r="S58" s="16">
        <f>VLOOKUP($B58,'[1]TK KHOILUONG'!$B:$AT,18,0)</f>
        <v>49</v>
      </c>
      <c r="T58" s="16">
        <f>VLOOKUP($B58,'[1]TK KHOILUONG'!$B:$AT,19,0)</f>
        <v>18</v>
      </c>
      <c r="U58" s="16">
        <f>VLOOKUP($B58,'[1]TK KHOILUONG'!$B:$AT,20,0)</f>
        <v>67</v>
      </c>
      <c r="V58" s="34">
        <f>VLOOKUP($B58,'[1]TK KHOILUONG'!$B:$AT,21,0)</f>
        <v>0</v>
      </c>
      <c r="W58" s="16">
        <f>VLOOKUP($B58,'[1]TK KHOILUONG'!$B:$AT,22,0)</f>
        <v>0</v>
      </c>
      <c r="X58" s="16">
        <f>VLOOKUP($B58,'[1]TK KHOILUONG'!$B:$AT,23,0)</f>
        <v>0</v>
      </c>
      <c r="Y58" s="16">
        <f>VLOOKUP($B58,'[1]TK KHOILUONG'!$B:$AT,24,0)</f>
        <v>0</v>
      </c>
      <c r="Z58" s="34">
        <f>VLOOKUP($B58,'[1]TK KHOILUONG'!$B:$AT,25,0)</f>
        <v>0</v>
      </c>
      <c r="AA58" s="16">
        <f>VLOOKUP($B58,'[1]TK KHOILUONG'!$B:$AT,26,0)</f>
        <v>0</v>
      </c>
      <c r="AB58" s="16">
        <f>VLOOKUP($B58,'[1]TK KHOILUONG'!$B:$AT,27,0)</f>
        <v>0</v>
      </c>
      <c r="AC58" s="16">
        <f>VLOOKUP($B58,'[1]TK KHOILUONG'!$B:$AT,28,0)</f>
        <v>0</v>
      </c>
      <c r="AD58" s="34">
        <f>VLOOKUP($B58,'[1]TK KHOILUONG'!$B:$AT,29,0)</f>
        <v>0</v>
      </c>
      <c r="AE58" s="16">
        <f>VLOOKUP($B58,'[1]TK KHOILUONG'!$B:$AT,30,0)</f>
        <v>0</v>
      </c>
      <c r="AF58" s="16">
        <f>VLOOKUP($B58,'[1]TK KHOILUONG'!$B:$AT,31,0)</f>
        <v>0</v>
      </c>
      <c r="AG58" s="16">
        <f>VLOOKUP($B58,'[1]TK KHOILUONG'!$B:$AT,32,0)</f>
        <v>0</v>
      </c>
      <c r="AH58" s="34">
        <f>VLOOKUP($B58,'[1]TK KHOILUONG'!$B:$AT,33,0)</f>
        <v>0</v>
      </c>
      <c r="AI58" s="16">
        <f>VLOOKUP($B58,'[1]TK KHOILUONG'!$B:$AT,34,0)</f>
        <v>0</v>
      </c>
      <c r="AJ58" s="16">
        <f>VLOOKUP($B58,'[1]TK KHOILUONG'!$B:$AT,35,0)</f>
        <v>0</v>
      </c>
      <c r="AK58" s="34">
        <f>VLOOKUP($B58,'[1]TK KHOILUONG'!$B:$AT,36,0)</f>
        <v>0</v>
      </c>
      <c r="AL58" s="16">
        <f>VLOOKUP($B58,'[1]TK KHOILUONG'!$B:$AT,37,0)</f>
        <v>0</v>
      </c>
      <c r="AM58" s="16">
        <f>VLOOKUP($B58,'[1]TK KHOILUONG'!$B:$AT,38,0)</f>
        <v>0</v>
      </c>
      <c r="AN58" s="34">
        <f>VLOOKUP($B58,'[1]TK KHOILUONG'!$B:$AT,39,0)</f>
        <v>0</v>
      </c>
      <c r="AO58" s="16">
        <f>VLOOKUP($B58,'[1]TK KHOILUONG'!$B:$AT,40,0)</f>
        <v>0</v>
      </c>
      <c r="AP58" s="16">
        <f>VLOOKUP($B58,'[1]TK KHOILUONG'!$B:$AT,41,0)</f>
        <v>0</v>
      </c>
      <c r="AQ58" s="34">
        <f>VLOOKUP($B58,'[1]TK KHOILUONG'!$B:$AT,42,0)</f>
        <v>0</v>
      </c>
      <c r="AR58" s="34">
        <f>VLOOKUP($B58,'[1]TK KHOILUONG'!$B:$AT,43,0)</f>
        <v>0</v>
      </c>
      <c r="AS58" s="34">
        <f>VLOOKUP($B58,'[1]TK KHOILUONG'!$B:$AT,44,0)</f>
        <v>0.5</v>
      </c>
      <c r="AT58" s="44">
        <f t="shared" si="1"/>
        <v>14.8</v>
      </c>
    </row>
    <row r="59" spans="1:46" s="6" customFormat="1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VLOOKUP($B59,'[1]TK KHOILUONG'!$B:$AT,4,0)</f>
        <v>2</v>
      </c>
      <c r="F59" s="16">
        <f>VLOOKUP($B59,'[1]TK KHOILUONG'!$B:$AT,5,0)</f>
        <v>0</v>
      </c>
      <c r="G59" s="16">
        <f>VLOOKUP($B59,'[1]TK KHOILUONG'!$B:$AT,6,0)</f>
        <v>0</v>
      </c>
      <c r="H59" s="16">
        <f>VLOOKUP($B59,'[1]TK KHOILUONG'!$B:$AT,7,0)</f>
        <v>0</v>
      </c>
      <c r="I59" s="16">
        <f>VLOOKUP($B59,'[1]TK KHOILUONG'!$B:$AT,8,0)</f>
        <v>0</v>
      </c>
      <c r="J59" s="16">
        <f>VLOOKUP($B59,'[1]TK KHOILUONG'!$B:$AT,9,0)</f>
        <v>0</v>
      </c>
      <c r="K59" s="16">
        <f>VLOOKUP($B59,'[1]TK KHOILUONG'!$B:$AT,10,0)</f>
        <v>0</v>
      </c>
      <c r="L59" s="16">
        <f>VLOOKUP($B59,'[1]TK KHOILUONG'!$B:$AT,11,0)</f>
        <v>0</v>
      </c>
      <c r="M59" s="34">
        <f>VLOOKUP($B59,'[1]TK KHOILUONG'!$B:$AT,12,0)</f>
        <v>2</v>
      </c>
      <c r="N59" s="16">
        <f>VLOOKUP($B59,'[1]TK KHOILUONG'!$B:$AT,13,0)</f>
        <v>1.65</v>
      </c>
      <c r="O59" s="16">
        <f>VLOOKUP($B59,'[1]TK KHOILUONG'!$B:$AT,14,0)</f>
        <v>3.7500000000000004</v>
      </c>
      <c r="P59" s="16">
        <f>VLOOKUP($B59,'[1]TK KHOILUONG'!$B:$AT,15,0)</f>
        <v>0</v>
      </c>
      <c r="Q59" s="16">
        <f>VLOOKUP($B59,'[1]TK KHOILUONG'!$B:$AT,16,0)</f>
        <v>0</v>
      </c>
      <c r="R59" s="34">
        <f>VLOOKUP($B59,'[1]TK KHOILUONG'!$B:$AT,17,0)</f>
        <v>5.4</v>
      </c>
      <c r="S59" s="16">
        <f>VLOOKUP($B59,'[1]TK KHOILUONG'!$B:$AT,18,0)</f>
        <v>209</v>
      </c>
      <c r="T59" s="16">
        <f>VLOOKUP($B59,'[1]TK KHOILUONG'!$B:$AT,19,0)</f>
        <v>280</v>
      </c>
      <c r="U59" s="16">
        <f>VLOOKUP($B59,'[1]TK KHOILUONG'!$B:$AT,20,0)</f>
        <v>126</v>
      </c>
      <c r="V59" s="34">
        <f>VLOOKUP($B59,'[1]TK KHOILUONG'!$B:$AT,21,0)</f>
        <v>36.300000000000004</v>
      </c>
      <c r="W59" s="16">
        <f>VLOOKUP($B59,'[1]TK KHOILUONG'!$B:$AT,22,0)</f>
        <v>0</v>
      </c>
      <c r="X59" s="16">
        <f>VLOOKUP($B59,'[1]TK KHOILUONG'!$B:$AT,23,0)</f>
        <v>0</v>
      </c>
      <c r="Y59" s="16">
        <f>VLOOKUP($B59,'[1]TK KHOILUONG'!$B:$AT,24,0)</f>
        <v>0</v>
      </c>
      <c r="Z59" s="34">
        <f>VLOOKUP($B59,'[1]TK KHOILUONG'!$B:$AT,25,0)</f>
        <v>0</v>
      </c>
      <c r="AA59" s="16">
        <f>VLOOKUP($B59,'[1]TK KHOILUONG'!$B:$AT,26,0)</f>
        <v>0</v>
      </c>
      <c r="AB59" s="16">
        <f>VLOOKUP($B59,'[1]TK KHOILUONG'!$B:$AT,27,0)</f>
        <v>0</v>
      </c>
      <c r="AC59" s="16">
        <f>VLOOKUP($B59,'[1]TK KHOILUONG'!$B:$AT,28,0)</f>
        <v>0</v>
      </c>
      <c r="AD59" s="34">
        <f>VLOOKUP($B59,'[1]TK KHOILUONG'!$B:$AT,29,0)</f>
        <v>0</v>
      </c>
      <c r="AE59" s="16">
        <f>VLOOKUP($B59,'[1]TK KHOILUONG'!$B:$AT,30,0)</f>
        <v>0</v>
      </c>
      <c r="AF59" s="16">
        <f>VLOOKUP($B59,'[1]TK KHOILUONG'!$B:$AT,31,0)</f>
        <v>0</v>
      </c>
      <c r="AG59" s="16">
        <f>VLOOKUP($B59,'[1]TK KHOILUONG'!$B:$AT,32,0)</f>
        <v>0</v>
      </c>
      <c r="AH59" s="34">
        <f>VLOOKUP($B59,'[1]TK KHOILUONG'!$B:$AT,33,0)</f>
        <v>0</v>
      </c>
      <c r="AI59" s="16">
        <f>VLOOKUP($B59,'[1]TK KHOILUONG'!$B:$AT,34,0)</f>
        <v>0</v>
      </c>
      <c r="AJ59" s="16">
        <f>VLOOKUP($B59,'[1]TK KHOILUONG'!$B:$AT,35,0)</f>
        <v>0</v>
      </c>
      <c r="AK59" s="34">
        <f>VLOOKUP($B59,'[1]TK KHOILUONG'!$B:$AT,36,0)</f>
        <v>0</v>
      </c>
      <c r="AL59" s="16">
        <f>VLOOKUP($B59,'[1]TK KHOILUONG'!$B:$AT,37,0)</f>
        <v>0</v>
      </c>
      <c r="AM59" s="16">
        <f>VLOOKUP($B59,'[1]TK KHOILUONG'!$B:$AT,38,0)</f>
        <v>0</v>
      </c>
      <c r="AN59" s="34">
        <f>VLOOKUP($B59,'[1]TK KHOILUONG'!$B:$AT,39,0)</f>
        <v>0</v>
      </c>
      <c r="AO59" s="16">
        <f>VLOOKUP($B59,'[1]TK KHOILUONG'!$B:$AT,40,0)</f>
        <v>0</v>
      </c>
      <c r="AP59" s="16">
        <f>VLOOKUP($B59,'[1]TK KHOILUONG'!$B:$AT,41,0)</f>
        <v>0</v>
      </c>
      <c r="AQ59" s="34">
        <f>VLOOKUP($B59,'[1]TK KHOILUONG'!$B:$AT,42,0)</f>
        <v>0</v>
      </c>
      <c r="AR59" s="34">
        <f>VLOOKUP($B59,'[1]TK KHOILUONG'!$B:$AT,43,0)</f>
        <v>0</v>
      </c>
      <c r="AS59" s="34">
        <f>VLOOKUP($B59,'[1]TK KHOILUONG'!$B:$AT,44,0)</f>
        <v>0</v>
      </c>
      <c r="AT59" s="44">
        <f t="shared" si="1"/>
        <v>43.7</v>
      </c>
    </row>
    <row r="60" spans="1:46" s="6" customFormat="1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VLOOKUP($B60,'[1]TK KHOILUONG'!$B:$AT,4,0)</f>
        <v>0</v>
      </c>
      <c r="F60" s="16">
        <f>VLOOKUP($B60,'[1]TK KHOILUONG'!$B:$AT,5,0)</f>
        <v>0</v>
      </c>
      <c r="G60" s="16">
        <f>VLOOKUP($B60,'[1]TK KHOILUONG'!$B:$AT,6,0)</f>
        <v>0</v>
      </c>
      <c r="H60" s="16">
        <f>VLOOKUP($B60,'[1]TK KHOILUONG'!$B:$AT,7,0)</f>
        <v>0</v>
      </c>
      <c r="I60" s="16">
        <f>VLOOKUP($B60,'[1]TK KHOILUONG'!$B:$AT,8,0)</f>
        <v>0</v>
      </c>
      <c r="J60" s="16">
        <f>VLOOKUP($B60,'[1]TK KHOILUONG'!$B:$AT,9,0)</f>
        <v>0</v>
      </c>
      <c r="K60" s="16">
        <f>VLOOKUP($B60,'[1]TK KHOILUONG'!$B:$AT,10,0)</f>
        <v>0</v>
      </c>
      <c r="L60" s="16">
        <f>VLOOKUP($B60,'[1]TK KHOILUONG'!$B:$AT,11,0)</f>
        <v>0</v>
      </c>
      <c r="M60" s="34">
        <f>VLOOKUP($B60,'[1]TK KHOILUONG'!$B:$AT,12,0)</f>
        <v>0</v>
      </c>
      <c r="N60" s="16">
        <f>VLOOKUP($B60,'[1]TK KHOILUONG'!$B:$AT,13,0)</f>
        <v>3.45</v>
      </c>
      <c r="O60" s="16">
        <f>VLOOKUP($B60,'[1]TK KHOILUONG'!$B:$AT,14,0)</f>
        <v>2.5499999999999998</v>
      </c>
      <c r="P60" s="16">
        <f>VLOOKUP($B60,'[1]TK KHOILUONG'!$B:$AT,15,0)</f>
        <v>0</v>
      </c>
      <c r="Q60" s="16">
        <f>VLOOKUP($B60,'[1]TK KHOILUONG'!$B:$AT,16,0)</f>
        <v>0</v>
      </c>
      <c r="R60" s="34">
        <f>VLOOKUP($B60,'[1]TK KHOILUONG'!$B:$AT,17,0)</f>
        <v>6</v>
      </c>
      <c r="S60" s="16">
        <f>VLOOKUP($B60,'[1]TK KHOILUONG'!$B:$AT,18,0)</f>
        <v>142</v>
      </c>
      <c r="T60" s="16">
        <f>VLOOKUP($B60,'[1]TK KHOILUONG'!$B:$AT,19,0)</f>
        <v>141</v>
      </c>
      <c r="U60" s="16">
        <f>VLOOKUP($B60,'[1]TK KHOILUONG'!$B:$AT,20,0)</f>
        <v>149</v>
      </c>
      <c r="V60" s="34">
        <f>VLOOKUP($B60,'[1]TK KHOILUONG'!$B:$AT,21,0)</f>
        <v>13.4</v>
      </c>
      <c r="W60" s="16">
        <f>VLOOKUP($B60,'[1]TK KHOILUONG'!$B:$AT,22,0)</f>
        <v>0</v>
      </c>
      <c r="X60" s="16">
        <f>VLOOKUP($B60,'[1]TK KHOILUONG'!$B:$AT,23,0)</f>
        <v>0</v>
      </c>
      <c r="Y60" s="16">
        <f>VLOOKUP($B60,'[1]TK KHOILUONG'!$B:$AT,24,0)</f>
        <v>0</v>
      </c>
      <c r="Z60" s="34">
        <f>VLOOKUP($B60,'[1]TK KHOILUONG'!$B:$AT,25,0)</f>
        <v>0</v>
      </c>
      <c r="AA60" s="16">
        <f>VLOOKUP($B60,'[1]TK KHOILUONG'!$B:$AT,26,0)</f>
        <v>0</v>
      </c>
      <c r="AB60" s="16">
        <f>VLOOKUP($B60,'[1]TK KHOILUONG'!$B:$AT,27,0)</f>
        <v>0</v>
      </c>
      <c r="AC60" s="16">
        <f>VLOOKUP($B60,'[1]TK KHOILUONG'!$B:$AT,28,0)</f>
        <v>0</v>
      </c>
      <c r="AD60" s="34">
        <f>VLOOKUP($B60,'[1]TK KHOILUONG'!$B:$AT,29,0)</f>
        <v>0</v>
      </c>
      <c r="AE60" s="16">
        <f>VLOOKUP($B60,'[1]TK KHOILUONG'!$B:$AT,30,0)</f>
        <v>0</v>
      </c>
      <c r="AF60" s="16">
        <f>VLOOKUP($B60,'[1]TK KHOILUONG'!$B:$AT,31,0)</f>
        <v>0</v>
      </c>
      <c r="AG60" s="16">
        <f>VLOOKUP($B60,'[1]TK KHOILUONG'!$B:$AT,32,0)</f>
        <v>0</v>
      </c>
      <c r="AH60" s="34">
        <f>VLOOKUP($B60,'[1]TK KHOILUONG'!$B:$AT,33,0)</f>
        <v>0</v>
      </c>
      <c r="AI60" s="16">
        <f>VLOOKUP($B60,'[1]TK KHOILUONG'!$B:$AT,34,0)</f>
        <v>0</v>
      </c>
      <c r="AJ60" s="16">
        <f>VLOOKUP($B60,'[1]TK KHOILUONG'!$B:$AT,35,0)</f>
        <v>0</v>
      </c>
      <c r="AK60" s="34">
        <f>VLOOKUP($B60,'[1]TK KHOILUONG'!$B:$AT,36,0)</f>
        <v>0</v>
      </c>
      <c r="AL60" s="16">
        <f>VLOOKUP($B60,'[1]TK KHOILUONG'!$B:$AT,37,0)</f>
        <v>0</v>
      </c>
      <c r="AM60" s="16">
        <f>VLOOKUP($B60,'[1]TK KHOILUONG'!$B:$AT,38,0)</f>
        <v>0</v>
      </c>
      <c r="AN60" s="34">
        <f>VLOOKUP($B60,'[1]TK KHOILUONG'!$B:$AT,39,0)</f>
        <v>0</v>
      </c>
      <c r="AO60" s="16">
        <f>VLOOKUP($B60,'[1]TK KHOILUONG'!$B:$AT,40,0)</f>
        <v>0</v>
      </c>
      <c r="AP60" s="16">
        <f>VLOOKUP($B60,'[1]TK KHOILUONG'!$B:$AT,41,0)</f>
        <v>0</v>
      </c>
      <c r="AQ60" s="34">
        <f>VLOOKUP($B60,'[1]TK KHOILUONG'!$B:$AT,42,0)</f>
        <v>0</v>
      </c>
      <c r="AR60" s="34">
        <f>VLOOKUP($B60,'[1]TK KHOILUONG'!$B:$AT,43,0)</f>
        <v>0</v>
      </c>
      <c r="AS60" s="34">
        <f>VLOOKUP($B60,'[1]TK KHOILUONG'!$B:$AT,44,0)</f>
        <v>1.2</v>
      </c>
      <c r="AT60" s="44">
        <f t="shared" si="1"/>
        <v>20.6</v>
      </c>
    </row>
    <row r="61" spans="1:46" s="6" customFormat="1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VLOOKUP($B61,'[1]TK KHOILUONG'!$B:$AT,4,0)</f>
        <v>6</v>
      </c>
      <c r="F61" s="16">
        <f>VLOOKUP($B61,'[1]TK KHOILUONG'!$B:$AT,5,0)</f>
        <v>0</v>
      </c>
      <c r="G61" s="16">
        <f>VLOOKUP($B61,'[1]TK KHOILUONG'!$B:$AT,6,0)</f>
        <v>0</v>
      </c>
      <c r="H61" s="16">
        <f>VLOOKUP($B61,'[1]TK KHOILUONG'!$B:$AT,7,0)</f>
        <v>0</v>
      </c>
      <c r="I61" s="16">
        <f>VLOOKUP($B61,'[1]TK KHOILUONG'!$B:$AT,8,0)</f>
        <v>0</v>
      </c>
      <c r="J61" s="16">
        <f>VLOOKUP($B61,'[1]TK KHOILUONG'!$B:$AT,9,0)</f>
        <v>0</v>
      </c>
      <c r="K61" s="16">
        <f>VLOOKUP($B61,'[1]TK KHOILUONG'!$B:$AT,10,0)</f>
        <v>0</v>
      </c>
      <c r="L61" s="16">
        <f>VLOOKUP($B61,'[1]TK KHOILUONG'!$B:$AT,11,0)</f>
        <v>0</v>
      </c>
      <c r="M61" s="34">
        <f>VLOOKUP($B61,'[1]TK KHOILUONG'!$B:$AT,12,0)</f>
        <v>6</v>
      </c>
      <c r="N61" s="16">
        <f>VLOOKUP($B61,'[1]TK KHOILUONG'!$B:$AT,13,0)</f>
        <v>3.3000000000000003</v>
      </c>
      <c r="O61" s="16">
        <f>VLOOKUP($B61,'[1]TK KHOILUONG'!$B:$AT,14,0)</f>
        <v>1.35</v>
      </c>
      <c r="P61" s="16">
        <f>VLOOKUP($B61,'[1]TK KHOILUONG'!$B:$AT,15,0)</f>
        <v>0</v>
      </c>
      <c r="Q61" s="16">
        <f>VLOOKUP($B61,'[1]TK KHOILUONG'!$B:$AT,16,0)</f>
        <v>0</v>
      </c>
      <c r="R61" s="34">
        <f>VLOOKUP($B61,'[1]TK KHOILUONG'!$B:$AT,17,0)</f>
        <v>4.6500000000000004</v>
      </c>
      <c r="S61" s="16">
        <f>VLOOKUP($B61,'[1]TK KHOILUONG'!$B:$AT,18,0)</f>
        <v>246</v>
      </c>
      <c r="T61" s="16">
        <f>VLOOKUP($B61,'[1]TK KHOILUONG'!$B:$AT,19,0)</f>
        <v>231</v>
      </c>
      <c r="U61" s="16">
        <f>VLOOKUP($B61,'[1]TK KHOILUONG'!$B:$AT,20,0)</f>
        <v>263</v>
      </c>
      <c r="V61" s="34">
        <f>VLOOKUP($B61,'[1]TK KHOILUONG'!$B:$AT,21,0)</f>
        <v>21.400000000000002</v>
      </c>
      <c r="W61" s="16">
        <f>VLOOKUP($B61,'[1]TK KHOILUONG'!$B:$AT,22,0)</f>
        <v>0</v>
      </c>
      <c r="X61" s="16">
        <f>VLOOKUP($B61,'[1]TK KHOILUONG'!$B:$AT,23,0)</f>
        <v>0</v>
      </c>
      <c r="Y61" s="16">
        <f>VLOOKUP($B61,'[1]TK KHOILUONG'!$B:$AT,24,0)</f>
        <v>0</v>
      </c>
      <c r="Z61" s="34">
        <f>VLOOKUP($B61,'[1]TK KHOILUONG'!$B:$AT,25,0)</f>
        <v>0</v>
      </c>
      <c r="AA61" s="16">
        <f>VLOOKUP($B61,'[1]TK KHOILUONG'!$B:$AT,26,0)</f>
        <v>0</v>
      </c>
      <c r="AB61" s="16">
        <f>VLOOKUP($B61,'[1]TK KHOILUONG'!$B:$AT,27,0)</f>
        <v>0</v>
      </c>
      <c r="AC61" s="16">
        <f>VLOOKUP($B61,'[1]TK KHOILUONG'!$B:$AT,28,0)</f>
        <v>0</v>
      </c>
      <c r="AD61" s="34">
        <f>VLOOKUP($B61,'[1]TK KHOILUONG'!$B:$AT,29,0)</f>
        <v>0</v>
      </c>
      <c r="AE61" s="16">
        <f>VLOOKUP($B61,'[1]TK KHOILUONG'!$B:$AT,30,0)</f>
        <v>0</v>
      </c>
      <c r="AF61" s="16">
        <f>VLOOKUP($B61,'[1]TK KHOILUONG'!$B:$AT,31,0)</f>
        <v>0</v>
      </c>
      <c r="AG61" s="16">
        <f>VLOOKUP($B61,'[1]TK KHOILUONG'!$B:$AT,32,0)</f>
        <v>0</v>
      </c>
      <c r="AH61" s="34">
        <f>VLOOKUP($B61,'[1]TK KHOILUONG'!$B:$AT,33,0)</f>
        <v>0</v>
      </c>
      <c r="AI61" s="16">
        <f>VLOOKUP($B61,'[1]TK KHOILUONG'!$B:$AT,34,0)</f>
        <v>0</v>
      </c>
      <c r="AJ61" s="16">
        <f>VLOOKUP($B61,'[1]TK KHOILUONG'!$B:$AT,35,0)</f>
        <v>0</v>
      </c>
      <c r="AK61" s="34">
        <f>VLOOKUP($B61,'[1]TK KHOILUONG'!$B:$AT,36,0)</f>
        <v>0</v>
      </c>
      <c r="AL61" s="16">
        <f>VLOOKUP($B61,'[1]TK KHOILUONG'!$B:$AT,37,0)</f>
        <v>0</v>
      </c>
      <c r="AM61" s="16">
        <f>VLOOKUP($B61,'[1]TK KHOILUONG'!$B:$AT,38,0)</f>
        <v>0</v>
      </c>
      <c r="AN61" s="34">
        <f>VLOOKUP($B61,'[1]TK KHOILUONG'!$B:$AT,39,0)</f>
        <v>0</v>
      </c>
      <c r="AO61" s="16">
        <f>VLOOKUP($B61,'[1]TK KHOILUONG'!$B:$AT,40,0)</f>
        <v>0</v>
      </c>
      <c r="AP61" s="16">
        <f>VLOOKUP($B61,'[1]TK KHOILUONG'!$B:$AT,41,0)</f>
        <v>0</v>
      </c>
      <c r="AQ61" s="34">
        <f>VLOOKUP($B61,'[1]TK KHOILUONG'!$B:$AT,42,0)</f>
        <v>0</v>
      </c>
      <c r="AR61" s="34">
        <f>VLOOKUP($B61,'[1]TK KHOILUONG'!$B:$AT,43,0)</f>
        <v>0</v>
      </c>
      <c r="AS61" s="34">
        <f>VLOOKUP($B61,'[1]TK KHOILUONG'!$B:$AT,44,0)</f>
        <v>0.9</v>
      </c>
      <c r="AT61" s="44">
        <f t="shared" si="1"/>
        <v>32.950000000000003</v>
      </c>
    </row>
    <row r="62" spans="1:46" s="6" customFormat="1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VLOOKUP($B62,'[1]TK KHOILUONG'!$B:$AT,4,0)</f>
        <v>0</v>
      </c>
      <c r="F62" s="16">
        <f>VLOOKUP($B62,'[1]TK KHOILUONG'!$B:$AT,5,0)</f>
        <v>0</v>
      </c>
      <c r="G62" s="16">
        <f>VLOOKUP($B62,'[1]TK KHOILUONG'!$B:$AT,6,0)</f>
        <v>0</v>
      </c>
      <c r="H62" s="16">
        <f>VLOOKUP($B62,'[1]TK KHOILUONG'!$B:$AT,7,0)</f>
        <v>0</v>
      </c>
      <c r="I62" s="16">
        <f>VLOOKUP($B62,'[1]TK KHOILUONG'!$B:$AT,8,0)</f>
        <v>0</v>
      </c>
      <c r="J62" s="16">
        <f>VLOOKUP($B62,'[1]TK KHOILUONG'!$B:$AT,9,0)</f>
        <v>0</v>
      </c>
      <c r="K62" s="16">
        <f>VLOOKUP($B62,'[1]TK KHOILUONG'!$B:$AT,10,0)</f>
        <v>0</v>
      </c>
      <c r="L62" s="16">
        <f>VLOOKUP($B62,'[1]TK KHOILUONG'!$B:$AT,11,0)</f>
        <v>0</v>
      </c>
      <c r="M62" s="34">
        <f>VLOOKUP($B62,'[1]TK KHOILUONG'!$B:$AT,12,0)</f>
        <v>0</v>
      </c>
      <c r="N62" s="16">
        <f>VLOOKUP($B62,'[1]TK KHOILUONG'!$B:$AT,13,0)</f>
        <v>3.6750000000000003</v>
      </c>
      <c r="O62" s="16">
        <f>VLOOKUP($B62,'[1]TK KHOILUONG'!$B:$AT,14,0)</f>
        <v>2.85</v>
      </c>
      <c r="P62" s="16">
        <f>VLOOKUP($B62,'[1]TK KHOILUONG'!$B:$AT,15,0)</f>
        <v>0</v>
      </c>
      <c r="Q62" s="16">
        <f>VLOOKUP($B62,'[1]TK KHOILUONG'!$B:$AT,16,0)</f>
        <v>0</v>
      </c>
      <c r="R62" s="34">
        <f>VLOOKUP($B62,'[1]TK KHOILUONG'!$B:$AT,17,0)</f>
        <v>6.5250000000000004</v>
      </c>
      <c r="S62" s="16">
        <f>VLOOKUP($B62,'[1]TK KHOILUONG'!$B:$AT,18,0)</f>
        <v>0</v>
      </c>
      <c r="T62" s="16">
        <f>VLOOKUP($B62,'[1]TK KHOILUONG'!$B:$AT,19,0)</f>
        <v>0</v>
      </c>
      <c r="U62" s="16">
        <f>VLOOKUP($B62,'[1]TK KHOILUONG'!$B:$AT,20,0)</f>
        <v>0</v>
      </c>
      <c r="V62" s="34">
        <f>VLOOKUP($B62,'[1]TK KHOILUONG'!$B:$AT,21,0)</f>
        <v>0</v>
      </c>
      <c r="W62" s="16">
        <f>VLOOKUP($B62,'[1]TK KHOILUONG'!$B:$AT,22,0)</f>
        <v>0</v>
      </c>
      <c r="X62" s="16">
        <f>VLOOKUP($B62,'[1]TK KHOILUONG'!$B:$AT,23,0)</f>
        <v>0</v>
      </c>
      <c r="Y62" s="16">
        <f>VLOOKUP($B62,'[1]TK KHOILUONG'!$B:$AT,24,0)</f>
        <v>0</v>
      </c>
      <c r="Z62" s="34">
        <f>VLOOKUP($B62,'[1]TK KHOILUONG'!$B:$AT,25,0)</f>
        <v>0</v>
      </c>
      <c r="AA62" s="16">
        <f>VLOOKUP($B62,'[1]TK KHOILUONG'!$B:$AT,26,0)</f>
        <v>0</v>
      </c>
      <c r="AB62" s="16">
        <f>VLOOKUP($B62,'[1]TK KHOILUONG'!$B:$AT,27,0)</f>
        <v>0</v>
      </c>
      <c r="AC62" s="16">
        <f>VLOOKUP($B62,'[1]TK KHOILUONG'!$B:$AT,28,0)</f>
        <v>0</v>
      </c>
      <c r="AD62" s="34">
        <f>VLOOKUP($B62,'[1]TK KHOILUONG'!$B:$AT,29,0)</f>
        <v>0</v>
      </c>
      <c r="AE62" s="16">
        <f>VLOOKUP($B62,'[1]TK KHOILUONG'!$B:$AT,30,0)</f>
        <v>0</v>
      </c>
      <c r="AF62" s="16">
        <f>VLOOKUP($B62,'[1]TK KHOILUONG'!$B:$AT,31,0)</f>
        <v>0</v>
      </c>
      <c r="AG62" s="16">
        <f>VLOOKUP($B62,'[1]TK KHOILUONG'!$B:$AT,32,0)</f>
        <v>0</v>
      </c>
      <c r="AH62" s="34">
        <f>VLOOKUP($B62,'[1]TK KHOILUONG'!$B:$AT,33,0)</f>
        <v>0</v>
      </c>
      <c r="AI62" s="16">
        <f>VLOOKUP($B62,'[1]TK KHOILUONG'!$B:$AT,34,0)</f>
        <v>0</v>
      </c>
      <c r="AJ62" s="16">
        <f>VLOOKUP($B62,'[1]TK KHOILUONG'!$B:$AT,35,0)</f>
        <v>0</v>
      </c>
      <c r="AK62" s="34">
        <f>VLOOKUP($B62,'[1]TK KHOILUONG'!$B:$AT,36,0)</f>
        <v>0</v>
      </c>
      <c r="AL62" s="16">
        <f>VLOOKUP($B62,'[1]TK KHOILUONG'!$B:$AT,37,0)</f>
        <v>0</v>
      </c>
      <c r="AM62" s="16">
        <f>VLOOKUP($B62,'[1]TK KHOILUONG'!$B:$AT,38,0)</f>
        <v>0</v>
      </c>
      <c r="AN62" s="34">
        <f>VLOOKUP($B62,'[1]TK KHOILUONG'!$B:$AT,39,0)</f>
        <v>0</v>
      </c>
      <c r="AO62" s="16">
        <f>VLOOKUP($B62,'[1]TK KHOILUONG'!$B:$AT,40,0)</f>
        <v>0</v>
      </c>
      <c r="AP62" s="16">
        <f>VLOOKUP($B62,'[1]TK KHOILUONG'!$B:$AT,41,0)</f>
        <v>0</v>
      </c>
      <c r="AQ62" s="34">
        <f>VLOOKUP($B62,'[1]TK KHOILUONG'!$B:$AT,42,0)</f>
        <v>0</v>
      </c>
      <c r="AR62" s="34">
        <f>VLOOKUP($B62,'[1]TK KHOILUONG'!$B:$AT,43,0)</f>
        <v>0</v>
      </c>
      <c r="AS62" s="34">
        <f>VLOOKUP($B62,'[1]TK KHOILUONG'!$B:$AT,44,0)</f>
        <v>0.7</v>
      </c>
      <c r="AT62" s="44">
        <f t="shared" si="1"/>
        <v>7.23</v>
      </c>
    </row>
    <row r="63" spans="1:46" s="6" customFormat="1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VLOOKUP($B63,'[1]TK KHOILUONG'!$B:$AT,4,0)</f>
        <v>2</v>
      </c>
      <c r="F63" s="16">
        <f>VLOOKUP($B63,'[1]TK KHOILUONG'!$B:$AT,5,0)</f>
        <v>0</v>
      </c>
      <c r="G63" s="16">
        <f>VLOOKUP($B63,'[1]TK KHOILUONG'!$B:$AT,6,0)</f>
        <v>0</v>
      </c>
      <c r="H63" s="16">
        <f>VLOOKUP($B63,'[1]TK KHOILUONG'!$B:$AT,7,0)</f>
        <v>0</v>
      </c>
      <c r="I63" s="16">
        <f>VLOOKUP($B63,'[1]TK KHOILUONG'!$B:$AT,8,0)</f>
        <v>0</v>
      </c>
      <c r="J63" s="16">
        <f>VLOOKUP($B63,'[1]TK KHOILUONG'!$B:$AT,9,0)</f>
        <v>0</v>
      </c>
      <c r="K63" s="16">
        <f>VLOOKUP($B63,'[1]TK KHOILUONG'!$B:$AT,10,0)</f>
        <v>0</v>
      </c>
      <c r="L63" s="16">
        <f>VLOOKUP($B63,'[1]TK KHOILUONG'!$B:$AT,11,0)</f>
        <v>0</v>
      </c>
      <c r="M63" s="34">
        <f>VLOOKUP($B63,'[1]TK KHOILUONG'!$B:$AT,12,0)</f>
        <v>2</v>
      </c>
      <c r="N63" s="16">
        <f>VLOOKUP($B63,'[1]TK KHOILUONG'!$B:$AT,13,0)</f>
        <v>2.85</v>
      </c>
      <c r="O63" s="16">
        <f>VLOOKUP($B63,'[1]TK KHOILUONG'!$B:$AT,14,0)</f>
        <v>1.2</v>
      </c>
      <c r="P63" s="16">
        <f>VLOOKUP($B63,'[1]TK KHOILUONG'!$B:$AT,15,0)</f>
        <v>0</v>
      </c>
      <c r="Q63" s="16">
        <f>VLOOKUP($B63,'[1]TK KHOILUONG'!$B:$AT,16,0)</f>
        <v>0</v>
      </c>
      <c r="R63" s="34">
        <f>VLOOKUP($B63,'[1]TK KHOILUONG'!$B:$AT,17,0)</f>
        <v>4.05</v>
      </c>
      <c r="S63" s="16">
        <f>VLOOKUP($B63,'[1]TK KHOILUONG'!$B:$AT,18,0)</f>
        <v>229</v>
      </c>
      <c r="T63" s="16">
        <f>VLOOKUP($B63,'[1]TK KHOILUONG'!$B:$AT,19,0)</f>
        <v>221</v>
      </c>
      <c r="U63" s="16">
        <f>VLOOKUP($B63,'[1]TK KHOILUONG'!$B:$AT,20,0)</f>
        <v>235</v>
      </c>
      <c r="V63" s="34">
        <f>VLOOKUP($B63,'[1]TK KHOILUONG'!$B:$AT,21,0)</f>
        <v>21.5</v>
      </c>
      <c r="W63" s="16">
        <f>VLOOKUP($B63,'[1]TK KHOILUONG'!$B:$AT,22,0)</f>
        <v>0</v>
      </c>
      <c r="X63" s="16">
        <f>VLOOKUP($B63,'[1]TK KHOILUONG'!$B:$AT,23,0)</f>
        <v>0</v>
      </c>
      <c r="Y63" s="16">
        <f>VLOOKUP($B63,'[1]TK KHOILUONG'!$B:$AT,24,0)</f>
        <v>0</v>
      </c>
      <c r="Z63" s="34">
        <f>VLOOKUP($B63,'[1]TK KHOILUONG'!$B:$AT,25,0)</f>
        <v>0</v>
      </c>
      <c r="AA63" s="16">
        <f>VLOOKUP($B63,'[1]TK KHOILUONG'!$B:$AT,26,0)</f>
        <v>0</v>
      </c>
      <c r="AB63" s="16">
        <f>VLOOKUP($B63,'[1]TK KHOILUONG'!$B:$AT,27,0)</f>
        <v>0</v>
      </c>
      <c r="AC63" s="16">
        <f>VLOOKUP($B63,'[1]TK KHOILUONG'!$B:$AT,28,0)</f>
        <v>0</v>
      </c>
      <c r="AD63" s="34">
        <f>VLOOKUP($B63,'[1]TK KHOILUONG'!$B:$AT,29,0)</f>
        <v>0</v>
      </c>
      <c r="AE63" s="16">
        <f>VLOOKUP($B63,'[1]TK KHOILUONG'!$B:$AT,30,0)</f>
        <v>0</v>
      </c>
      <c r="AF63" s="16">
        <f>VLOOKUP($B63,'[1]TK KHOILUONG'!$B:$AT,31,0)</f>
        <v>0</v>
      </c>
      <c r="AG63" s="16">
        <f>VLOOKUP($B63,'[1]TK KHOILUONG'!$B:$AT,32,0)</f>
        <v>0</v>
      </c>
      <c r="AH63" s="34">
        <f>VLOOKUP($B63,'[1]TK KHOILUONG'!$B:$AT,33,0)</f>
        <v>0</v>
      </c>
      <c r="AI63" s="16">
        <f>VLOOKUP($B63,'[1]TK KHOILUONG'!$B:$AT,34,0)</f>
        <v>0</v>
      </c>
      <c r="AJ63" s="16">
        <f>VLOOKUP($B63,'[1]TK KHOILUONG'!$B:$AT,35,0)</f>
        <v>0</v>
      </c>
      <c r="AK63" s="34">
        <f>VLOOKUP($B63,'[1]TK KHOILUONG'!$B:$AT,36,0)</f>
        <v>0</v>
      </c>
      <c r="AL63" s="16">
        <f>VLOOKUP($B63,'[1]TK KHOILUONG'!$B:$AT,37,0)</f>
        <v>0</v>
      </c>
      <c r="AM63" s="16">
        <f>VLOOKUP($B63,'[1]TK KHOILUONG'!$B:$AT,38,0)</f>
        <v>0</v>
      </c>
      <c r="AN63" s="34">
        <f>VLOOKUP($B63,'[1]TK KHOILUONG'!$B:$AT,39,0)</f>
        <v>0</v>
      </c>
      <c r="AO63" s="16">
        <f>VLOOKUP($B63,'[1]TK KHOILUONG'!$B:$AT,40,0)</f>
        <v>0</v>
      </c>
      <c r="AP63" s="16">
        <f>VLOOKUP($B63,'[1]TK KHOILUONG'!$B:$AT,41,0)</f>
        <v>0</v>
      </c>
      <c r="AQ63" s="34">
        <f>VLOOKUP($B63,'[1]TK KHOILUONG'!$B:$AT,42,0)</f>
        <v>0</v>
      </c>
      <c r="AR63" s="34">
        <f>VLOOKUP($B63,'[1]TK KHOILUONG'!$B:$AT,43,0)</f>
        <v>0</v>
      </c>
      <c r="AS63" s="34">
        <f>VLOOKUP($B63,'[1]TK KHOILUONG'!$B:$AT,44,0)</f>
        <v>0.5</v>
      </c>
      <c r="AT63" s="44">
        <f t="shared" si="1"/>
        <v>28.05</v>
      </c>
    </row>
    <row r="64" spans="1:46" s="6" customFormat="1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VLOOKUP($B64,'[1]TK KHOILUONG'!$B:$AT,4,0)</f>
        <v>0</v>
      </c>
      <c r="F64" s="16">
        <f>VLOOKUP($B64,'[1]TK KHOILUONG'!$B:$AT,5,0)</f>
        <v>0</v>
      </c>
      <c r="G64" s="16">
        <f>VLOOKUP($B64,'[1]TK KHOILUONG'!$B:$AT,6,0)</f>
        <v>0</v>
      </c>
      <c r="H64" s="16">
        <f>VLOOKUP($B64,'[1]TK KHOILUONG'!$B:$AT,7,0)</f>
        <v>0</v>
      </c>
      <c r="I64" s="16">
        <f>VLOOKUP($B64,'[1]TK KHOILUONG'!$B:$AT,8,0)</f>
        <v>0</v>
      </c>
      <c r="J64" s="16">
        <f>VLOOKUP($B64,'[1]TK KHOILUONG'!$B:$AT,9,0)</f>
        <v>0</v>
      </c>
      <c r="K64" s="16">
        <f>VLOOKUP($B64,'[1]TK KHOILUONG'!$B:$AT,10,0)</f>
        <v>0</v>
      </c>
      <c r="L64" s="16">
        <f>VLOOKUP($B64,'[1]TK KHOILUONG'!$B:$AT,11,0)</f>
        <v>0</v>
      </c>
      <c r="M64" s="34">
        <f>VLOOKUP($B64,'[1]TK KHOILUONG'!$B:$AT,12,0)</f>
        <v>0</v>
      </c>
      <c r="N64" s="16">
        <f>VLOOKUP($B64,'[1]TK KHOILUONG'!$B:$AT,13,0)</f>
        <v>1.5</v>
      </c>
      <c r="O64" s="16">
        <f>VLOOKUP($B64,'[1]TK KHOILUONG'!$B:$AT,14,0)</f>
        <v>2.85</v>
      </c>
      <c r="P64" s="16">
        <f>VLOOKUP($B64,'[1]TK KHOILUONG'!$B:$AT,15,0)</f>
        <v>0</v>
      </c>
      <c r="Q64" s="16">
        <f>VLOOKUP($B64,'[1]TK KHOILUONG'!$B:$AT,16,0)</f>
        <v>0</v>
      </c>
      <c r="R64" s="34">
        <f>VLOOKUP($B64,'[1]TK KHOILUONG'!$B:$AT,17,0)</f>
        <v>4.3499999999999996</v>
      </c>
      <c r="S64" s="16">
        <f>VLOOKUP($B64,'[1]TK KHOILUONG'!$B:$AT,18,0)</f>
        <v>0</v>
      </c>
      <c r="T64" s="16">
        <f>VLOOKUP($B64,'[1]TK KHOILUONG'!$B:$AT,19,0)</f>
        <v>0</v>
      </c>
      <c r="U64" s="16">
        <f>VLOOKUP($B64,'[1]TK KHOILUONG'!$B:$AT,20,0)</f>
        <v>0</v>
      </c>
      <c r="V64" s="34">
        <f>VLOOKUP($B64,'[1]TK KHOILUONG'!$B:$AT,21,0)</f>
        <v>0</v>
      </c>
      <c r="W64" s="16">
        <f>VLOOKUP($B64,'[1]TK KHOILUONG'!$B:$AT,22,0)</f>
        <v>0</v>
      </c>
      <c r="X64" s="16">
        <f>VLOOKUP($B64,'[1]TK KHOILUONG'!$B:$AT,23,0)</f>
        <v>0</v>
      </c>
      <c r="Y64" s="16">
        <f>VLOOKUP($B64,'[1]TK KHOILUONG'!$B:$AT,24,0)</f>
        <v>0</v>
      </c>
      <c r="Z64" s="34">
        <f>VLOOKUP($B64,'[1]TK KHOILUONG'!$B:$AT,25,0)</f>
        <v>0</v>
      </c>
      <c r="AA64" s="16">
        <f>VLOOKUP($B64,'[1]TK KHOILUONG'!$B:$AT,26,0)</f>
        <v>0</v>
      </c>
      <c r="AB64" s="16">
        <f>VLOOKUP($B64,'[1]TK KHOILUONG'!$B:$AT,27,0)</f>
        <v>0</v>
      </c>
      <c r="AC64" s="16">
        <f>VLOOKUP($B64,'[1]TK KHOILUONG'!$B:$AT,28,0)</f>
        <v>0</v>
      </c>
      <c r="AD64" s="34">
        <f>VLOOKUP($B64,'[1]TK KHOILUONG'!$B:$AT,29,0)</f>
        <v>0</v>
      </c>
      <c r="AE64" s="16">
        <f>VLOOKUP($B64,'[1]TK KHOILUONG'!$B:$AT,30,0)</f>
        <v>0</v>
      </c>
      <c r="AF64" s="16">
        <f>VLOOKUP($B64,'[1]TK KHOILUONG'!$B:$AT,31,0)</f>
        <v>0</v>
      </c>
      <c r="AG64" s="16">
        <f>VLOOKUP($B64,'[1]TK KHOILUONG'!$B:$AT,32,0)</f>
        <v>0</v>
      </c>
      <c r="AH64" s="34">
        <f>VLOOKUP($B64,'[1]TK KHOILUONG'!$B:$AT,33,0)</f>
        <v>0</v>
      </c>
      <c r="AI64" s="16">
        <f>VLOOKUP($B64,'[1]TK KHOILUONG'!$B:$AT,34,0)</f>
        <v>0</v>
      </c>
      <c r="AJ64" s="16">
        <f>VLOOKUP($B64,'[1]TK KHOILUONG'!$B:$AT,35,0)</f>
        <v>0</v>
      </c>
      <c r="AK64" s="34">
        <f>VLOOKUP($B64,'[1]TK KHOILUONG'!$B:$AT,36,0)</f>
        <v>0</v>
      </c>
      <c r="AL64" s="16">
        <f>VLOOKUP($B64,'[1]TK KHOILUONG'!$B:$AT,37,0)</f>
        <v>0</v>
      </c>
      <c r="AM64" s="16">
        <f>VLOOKUP($B64,'[1]TK KHOILUONG'!$B:$AT,38,0)</f>
        <v>0</v>
      </c>
      <c r="AN64" s="34">
        <f>VLOOKUP($B64,'[1]TK KHOILUONG'!$B:$AT,39,0)</f>
        <v>0</v>
      </c>
      <c r="AO64" s="16">
        <f>VLOOKUP($B64,'[1]TK KHOILUONG'!$B:$AT,40,0)</f>
        <v>0</v>
      </c>
      <c r="AP64" s="16">
        <f>VLOOKUP($B64,'[1]TK KHOILUONG'!$B:$AT,41,0)</f>
        <v>0</v>
      </c>
      <c r="AQ64" s="34">
        <f>VLOOKUP($B64,'[1]TK KHOILUONG'!$B:$AT,42,0)</f>
        <v>0</v>
      </c>
      <c r="AR64" s="34">
        <f>VLOOKUP($B64,'[1]TK KHOILUONG'!$B:$AT,43,0)</f>
        <v>0</v>
      </c>
      <c r="AS64" s="34">
        <f>VLOOKUP($B64,'[1]TK KHOILUONG'!$B:$AT,44,0)</f>
        <v>0.3</v>
      </c>
      <c r="AT64" s="44">
        <f t="shared" si="1"/>
        <v>4.6500000000000004</v>
      </c>
    </row>
    <row r="65" spans="1:46" s="6" customFormat="1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VLOOKUP($B65,'[1]TK KHOILUONG'!$B:$AT,4,0)</f>
        <v>2</v>
      </c>
      <c r="F65" s="16">
        <f>VLOOKUP($B65,'[1]TK KHOILUONG'!$B:$AT,5,0)</f>
        <v>0</v>
      </c>
      <c r="G65" s="16">
        <f>VLOOKUP($B65,'[1]TK KHOILUONG'!$B:$AT,6,0)</f>
        <v>0</v>
      </c>
      <c r="H65" s="16">
        <f>VLOOKUP($B65,'[1]TK KHOILUONG'!$B:$AT,7,0)</f>
        <v>0</v>
      </c>
      <c r="I65" s="16">
        <f>VLOOKUP($B65,'[1]TK KHOILUONG'!$B:$AT,8,0)</f>
        <v>0</v>
      </c>
      <c r="J65" s="16">
        <f>VLOOKUP($B65,'[1]TK KHOILUONG'!$B:$AT,9,0)</f>
        <v>0</v>
      </c>
      <c r="K65" s="16">
        <f>VLOOKUP($B65,'[1]TK KHOILUONG'!$B:$AT,10,0)</f>
        <v>0</v>
      </c>
      <c r="L65" s="16">
        <f>VLOOKUP($B65,'[1]TK KHOILUONG'!$B:$AT,11,0)</f>
        <v>0</v>
      </c>
      <c r="M65" s="34">
        <f>VLOOKUP($B65,'[1]TK KHOILUONG'!$B:$AT,12,0)</f>
        <v>2</v>
      </c>
      <c r="N65" s="16">
        <f>VLOOKUP($B65,'[1]TK KHOILUONG'!$B:$AT,13,0)</f>
        <v>4.6499999999999995</v>
      </c>
      <c r="O65" s="16">
        <f>VLOOKUP($B65,'[1]TK KHOILUONG'!$B:$AT,14,0)</f>
        <v>1.95</v>
      </c>
      <c r="P65" s="16">
        <f>VLOOKUP($B65,'[1]TK KHOILUONG'!$B:$AT,15,0)</f>
        <v>0</v>
      </c>
      <c r="Q65" s="16">
        <f>VLOOKUP($B65,'[1]TK KHOILUONG'!$B:$AT,16,0)</f>
        <v>0</v>
      </c>
      <c r="R65" s="34">
        <f>VLOOKUP($B65,'[1]TK KHOILUONG'!$B:$AT,17,0)</f>
        <v>6.6</v>
      </c>
      <c r="S65" s="16">
        <f>VLOOKUP($B65,'[1]TK KHOILUONG'!$B:$AT,18,0)</f>
        <v>210</v>
      </c>
      <c r="T65" s="16">
        <f>VLOOKUP($B65,'[1]TK KHOILUONG'!$B:$AT,19,0)</f>
        <v>205</v>
      </c>
      <c r="U65" s="16">
        <f>VLOOKUP($B65,'[1]TK KHOILUONG'!$B:$AT,20,0)</f>
        <v>193</v>
      </c>
      <c r="V65" s="34">
        <f>VLOOKUP($B65,'[1]TK KHOILUONG'!$B:$AT,21,0)</f>
        <v>22.200000000000003</v>
      </c>
      <c r="W65" s="16">
        <f>VLOOKUP($B65,'[1]TK KHOILUONG'!$B:$AT,22,0)</f>
        <v>0</v>
      </c>
      <c r="X65" s="16">
        <f>VLOOKUP($B65,'[1]TK KHOILUONG'!$B:$AT,23,0)</f>
        <v>0</v>
      </c>
      <c r="Y65" s="16">
        <f>VLOOKUP($B65,'[1]TK KHOILUONG'!$B:$AT,24,0)</f>
        <v>0</v>
      </c>
      <c r="Z65" s="34">
        <f>VLOOKUP($B65,'[1]TK KHOILUONG'!$B:$AT,25,0)</f>
        <v>0</v>
      </c>
      <c r="AA65" s="16">
        <f>VLOOKUP($B65,'[1]TK KHOILUONG'!$B:$AT,26,0)</f>
        <v>0</v>
      </c>
      <c r="AB65" s="16">
        <f>VLOOKUP($B65,'[1]TK KHOILUONG'!$B:$AT,27,0)</f>
        <v>0</v>
      </c>
      <c r="AC65" s="16">
        <f>VLOOKUP($B65,'[1]TK KHOILUONG'!$B:$AT,28,0)</f>
        <v>0</v>
      </c>
      <c r="AD65" s="34">
        <f>VLOOKUP($B65,'[1]TK KHOILUONG'!$B:$AT,29,0)</f>
        <v>0</v>
      </c>
      <c r="AE65" s="16">
        <f>VLOOKUP($B65,'[1]TK KHOILUONG'!$B:$AT,30,0)</f>
        <v>0</v>
      </c>
      <c r="AF65" s="16">
        <f>VLOOKUP($B65,'[1]TK KHOILUONG'!$B:$AT,31,0)</f>
        <v>0</v>
      </c>
      <c r="AG65" s="16">
        <f>VLOOKUP($B65,'[1]TK KHOILUONG'!$B:$AT,32,0)</f>
        <v>0</v>
      </c>
      <c r="AH65" s="34">
        <f>VLOOKUP($B65,'[1]TK KHOILUONG'!$B:$AT,33,0)</f>
        <v>0</v>
      </c>
      <c r="AI65" s="16">
        <f>VLOOKUP($B65,'[1]TK KHOILUONG'!$B:$AT,34,0)</f>
        <v>0</v>
      </c>
      <c r="AJ65" s="16">
        <f>VLOOKUP($B65,'[1]TK KHOILUONG'!$B:$AT,35,0)</f>
        <v>0</v>
      </c>
      <c r="AK65" s="34">
        <f>VLOOKUP($B65,'[1]TK KHOILUONG'!$B:$AT,36,0)</f>
        <v>0</v>
      </c>
      <c r="AL65" s="16">
        <f>VLOOKUP($B65,'[1]TK KHOILUONG'!$B:$AT,37,0)</f>
        <v>0</v>
      </c>
      <c r="AM65" s="16">
        <f>VLOOKUP($B65,'[1]TK KHOILUONG'!$B:$AT,38,0)</f>
        <v>0</v>
      </c>
      <c r="AN65" s="34">
        <f>VLOOKUP($B65,'[1]TK KHOILUONG'!$B:$AT,39,0)</f>
        <v>0</v>
      </c>
      <c r="AO65" s="16">
        <f>VLOOKUP($B65,'[1]TK KHOILUONG'!$B:$AT,40,0)</f>
        <v>0</v>
      </c>
      <c r="AP65" s="16">
        <f>VLOOKUP($B65,'[1]TK KHOILUONG'!$B:$AT,41,0)</f>
        <v>0</v>
      </c>
      <c r="AQ65" s="34">
        <f>VLOOKUP($B65,'[1]TK KHOILUONG'!$B:$AT,42,0)</f>
        <v>0</v>
      </c>
      <c r="AR65" s="34">
        <f>VLOOKUP($B65,'[1]TK KHOILUONG'!$B:$AT,43,0)</f>
        <v>0</v>
      </c>
      <c r="AS65" s="34">
        <f>VLOOKUP($B65,'[1]TK KHOILUONG'!$B:$AT,44,0)</f>
        <v>0.5</v>
      </c>
      <c r="AT65" s="44">
        <f t="shared" si="1"/>
        <v>31.3</v>
      </c>
    </row>
    <row r="66" spans="1:46" s="6" customFormat="1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VLOOKUP($B66,'[1]TK KHOILUONG'!$B:$AT,4,0)</f>
        <v>0</v>
      </c>
      <c r="F66" s="16">
        <f>VLOOKUP($B66,'[1]TK KHOILUONG'!$B:$AT,5,0)</f>
        <v>0</v>
      </c>
      <c r="G66" s="16">
        <f>VLOOKUP($B66,'[1]TK KHOILUONG'!$B:$AT,6,0)</f>
        <v>0</v>
      </c>
      <c r="H66" s="16">
        <f>VLOOKUP($B66,'[1]TK KHOILUONG'!$B:$AT,7,0)</f>
        <v>0</v>
      </c>
      <c r="I66" s="16">
        <f>VLOOKUP($B66,'[1]TK KHOILUONG'!$B:$AT,8,0)</f>
        <v>0</v>
      </c>
      <c r="J66" s="16">
        <f>VLOOKUP($B66,'[1]TK KHOILUONG'!$B:$AT,9,0)</f>
        <v>0</v>
      </c>
      <c r="K66" s="16">
        <f>VLOOKUP($B66,'[1]TK KHOILUONG'!$B:$AT,10,0)</f>
        <v>0</v>
      </c>
      <c r="L66" s="16">
        <f>VLOOKUP($B66,'[1]TK KHOILUONG'!$B:$AT,11,0)</f>
        <v>0</v>
      </c>
      <c r="M66" s="34">
        <f>VLOOKUP($B66,'[1]TK KHOILUONG'!$B:$AT,12,0)</f>
        <v>0</v>
      </c>
      <c r="N66" s="16">
        <f>VLOOKUP($B66,'[1]TK KHOILUONG'!$B:$AT,13,0)</f>
        <v>0</v>
      </c>
      <c r="O66" s="16">
        <f>VLOOKUP($B66,'[1]TK KHOILUONG'!$B:$AT,14,0)</f>
        <v>0</v>
      </c>
      <c r="P66" s="16">
        <f>VLOOKUP($B66,'[1]TK KHOILUONG'!$B:$AT,15,0)</f>
        <v>0</v>
      </c>
      <c r="Q66" s="16">
        <f>VLOOKUP($B66,'[1]TK KHOILUONG'!$B:$AT,16,0)</f>
        <v>0</v>
      </c>
      <c r="R66" s="34">
        <f>VLOOKUP($B66,'[1]TK KHOILUONG'!$B:$AT,17,0)</f>
        <v>0</v>
      </c>
      <c r="S66" s="16">
        <f>VLOOKUP($B66,'[1]TK KHOILUONG'!$B:$AT,18,0)</f>
        <v>0</v>
      </c>
      <c r="T66" s="16">
        <f>VLOOKUP($B66,'[1]TK KHOILUONG'!$B:$AT,19,0)</f>
        <v>0</v>
      </c>
      <c r="U66" s="16">
        <f>VLOOKUP($B66,'[1]TK KHOILUONG'!$B:$AT,20,0)</f>
        <v>0</v>
      </c>
      <c r="V66" s="34">
        <f>VLOOKUP($B66,'[1]TK KHOILUONG'!$B:$AT,21,0)</f>
        <v>0</v>
      </c>
      <c r="W66" s="16">
        <f>VLOOKUP($B66,'[1]TK KHOILUONG'!$B:$AT,22,0)</f>
        <v>0</v>
      </c>
      <c r="X66" s="16">
        <f>VLOOKUP($B66,'[1]TK KHOILUONG'!$B:$AT,23,0)</f>
        <v>0</v>
      </c>
      <c r="Y66" s="16">
        <f>VLOOKUP($B66,'[1]TK KHOILUONG'!$B:$AT,24,0)</f>
        <v>0</v>
      </c>
      <c r="Z66" s="34">
        <f>VLOOKUP($B66,'[1]TK KHOILUONG'!$B:$AT,25,0)</f>
        <v>0</v>
      </c>
      <c r="AA66" s="16">
        <f>VLOOKUP($B66,'[1]TK KHOILUONG'!$B:$AT,26,0)</f>
        <v>0</v>
      </c>
      <c r="AB66" s="16">
        <f>VLOOKUP($B66,'[1]TK KHOILUONG'!$B:$AT,27,0)</f>
        <v>0</v>
      </c>
      <c r="AC66" s="16">
        <f>VLOOKUP($B66,'[1]TK KHOILUONG'!$B:$AT,28,0)</f>
        <v>0</v>
      </c>
      <c r="AD66" s="34">
        <f>VLOOKUP($B66,'[1]TK KHOILUONG'!$B:$AT,29,0)</f>
        <v>0</v>
      </c>
      <c r="AE66" s="16">
        <f>VLOOKUP($B66,'[1]TK KHOILUONG'!$B:$AT,30,0)</f>
        <v>0</v>
      </c>
      <c r="AF66" s="16">
        <f>VLOOKUP($B66,'[1]TK KHOILUONG'!$B:$AT,31,0)</f>
        <v>0</v>
      </c>
      <c r="AG66" s="16">
        <f>VLOOKUP($B66,'[1]TK KHOILUONG'!$B:$AT,32,0)</f>
        <v>0</v>
      </c>
      <c r="AH66" s="34">
        <f>VLOOKUP($B66,'[1]TK KHOILUONG'!$B:$AT,33,0)</f>
        <v>0</v>
      </c>
      <c r="AI66" s="16">
        <f>VLOOKUP($B66,'[1]TK KHOILUONG'!$B:$AT,34,0)</f>
        <v>0</v>
      </c>
      <c r="AJ66" s="16">
        <f>VLOOKUP($B66,'[1]TK KHOILUONG'!$B:$AT,35,0)</f>
        <v>0</v>
      </c>
      <c r="AK66" s="34">
        <f>VLOOKUP($B66,'[1]TK KHOILUONG'!$B:$AT,36,0)</f>
        <v>0</v>
      </c>
      <c r="AL66" s="16">
        <f>VLOOKUP($B66,'[1]TK KHOILUONG'!$B:$AT,37,0)</f>
        <v>0</v>
      </c>
      <c r="AM66" s="16">
        <f>VLOOKUP($B66,'[1]TK KHOILUONG'!$B:$AT,38,0)</f>
        <v>0</v>
      </c>
      <c r="AN66" s="34">
        <f>VLOOKUP($B66,'[1]TK KHOILUONG'!$B:$AT,39,0)</f>
        <v>0</v>
      </c>
      <c r="AO66" s="16">
        <f>VLOOKUP($B66,'[1]TK KHOILUONG'!$B:$AT,40,0)</f>
        <v>0</v>
      </c>
      <c r="AP66" s="16">
        <f>VLOOKUP($B66,'[1]TK KHOILUONG'!$B:$AT,41,0)</f>
        <v>0</v>
      </c>
      <c r="AQ66" s="34">
        <f>VLOOKUP($B66,'[1]TK KHOILUONG'!$B:$AT,42,0)</f>
        <v>0</v>
      </c>
      <c r="AR66" s="34">
        <f>VLOOKUP($B66,'[1]TK KHOILUONG'!$B:$AT,43,0)</f>
        <v>0</v>
      </c>
      <c r="AS66" s="34">
        <f>VLOOKUP($B66,'[1]TK KHOILUONG'!$B:$AT,44,0)</f>
        <v>0</v>
      </c>
      <c r="AT66" s="44">
        <f t="shared" si="1"/>
        <v>0</v>
      </c>
    </row>
    <row r="67" spans="1:46" s="6" customFormat="1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VLOOKUP($B67,'[1]TK KHOILUONG'!$B:$AT,4,0)</f>
        <v>0</v>
      </c>
      <c r="F67" s="16">
        <f>VLOOKUP($B67,'[1]TK KHOILUONG'!$B:$AT,5,0)</f>
        <v>0</v>
      </c>
      <c r="G67" s="16">
        <f>VLOOKUP($B67,'[1]TK KHOILUONG'!$B:$AT,6,0)</f>
        <v>0</v>
      </c>
      <c r="H67" s="16">
        <f>VLOOKUP($B67,'[1]TK KHOILUONG'!$B:$AT,7,0)</f>
        <v>0</v>
      </c>
      <c r="I67" s="16">
        <f>VLOOKUP($B67,'[1]TK KHOILUONG'!$B:$AT,8,0)</f>
        <v>0</v>
      </c>
      <c r="J67" s="16">
        <f>VLOOKUP($B67,'[1]TK KHOILUONG'!$B:$AT,9,0)</f>
        <v>0</v>
      </c>
      <c r="K67" s="16">
        <f>VLOOKUP($B67,'[1]TK KHOILUONG'!$B:$AT,10,0)</f>
        <v>0</v>
      </c>
      <c r="L67" s="16">
        <f>VLOOKUP($B67,'[1]TK KHOILUONG'!$B:$AT,11,0)</f>
        <v>0</v>
      </c>
      <c r="M67" s="34">
        <f>VLOOKUP($B67,'[1]TK KHOILUONG'!$B:$AT,12,0)</f>
        <v>0</v>
      </c>
      <c r="N67" s="16">
        <f>VLOOKUP($B67,'[1]TK KHOILUONG'!$B:$AT,13,0)</f>
        <v>1.65</v>
      </c>
      <c r="O67" s="16">
        <f>VLOOKUP($B67,'[1]TK KHOILUONG'!$B:$AT,14,0)</f>
        <v>5.55</v>
      </c>
      <c r="P67" s="16">
        <f>VLOOKUP($B67,'[1]TK KHOILUONG'!$B:$AT,15,0)</f>
        <v>0</v>
      </c>
      <c r="Q67" s="16">
        <f>VLOOKUP($B67,'[1]TK KHOILUONG'!$B:$AT,16,0)</f>
        <v>0</v>
      </c>
      <c r="R67" s="34">
        <f>VLOOKUP($B67,'[1]TK KHOILUONG'!$B:$AT,17,0)</f>
        <v>7.1999999999999993</v>
      </c>
      <c r="S67" s="16">
        <f>VLOOKUP($B67,'[1]TK KHOILUONG'!$B:$AT,18,0)</f>
        <v>0</v>
      </c>
      <c r="T67" s="16">
        <f>VLOOKUP($B67,'[1]TK KHOILUONG'!$B:$AT,19,0)</f>
        <v>0</v>
      </c>
      <c r="U67" s="16">
        <f>VLOOKUP($B67,'[1]TK KHOILUONG'!$B:$AT,20,0)</f>
        <v>0</v>
      </c>
      <c r="V67" s="34">
        <f>VLOOKUP($B67,'[1]TK KHOILUONG'!$B:$AT,21,0)</f>
        <v>0</v>
      </c>
      <c r="W67" s="16">
        <f>VLOOKUP($B67,'[1]TK KHOILUONG'!$B:$AT,22,0)</f>
        <v>0</v>
      </c>
      <c r="X67" s="16">
        <f>VLOOKUP($B67,'[1]TK KHOILUONG'!$B:$AT,23,0)</f>
        <v>0</v>
      </c>
      <c r="Y67" s="16">
        <f>VLOOKUP($B67,'[1]TK KHOILUONG'!$B:$AT,24,0)</f>
        <v>0</v>
      </c>
      <c r="Z67" s="34">
        <f>VLOOKUP($B67,'[1]TK KHOILUONG'!$B:$AT,25,0)</f>
        <v>0</v>
      </c>
      <c r="AA67" s="16">
        <f>VLOOKUP($B67,'[1]TK KHOILUONG'!$B:$AT,26,0)</f>
        <v>0</v>
      </c>
      <c r="AB67" s="16">
        <f>VLOOKUP($B67,'[1]TK KHOILUONG'!$B:$AT,27,0)</f>
        <v>0</v>
      </c>
      <c r="AC67" s="16">
        <f>VLOOKUP($B67,'[1]TK KHOILUONG'!$B:$AT,28,0)</f>
        <v>0</v>
      </c>
      <c r="AD67" s="34">
        <f>VLOOKUP($B67,'[1]TK KHOILUONG'!$B:$AT,29,0)</f>
        <v>0</v>
      </c>
      <c r="AE67" s="16">
        <f>VLOOKUP($B67,'[1]TK KHOILUONG'!$B:$AT,30,0)</f>
        <v>0</v>
      </c>
      <c r="AF67" s="16">
        <f>VLOOKUP($B67,'[1]TK KHOILUONG'!$B:$AT,31,0)</f>
        <v>0</v>
      </c>
      <c r="AG67" s="16">
        <f>VLOOKUP($B67,'[1]TK KHOILUONG'!$B:$AT,32,0)</f>
        <v>0</v>
      </c>
      <c r="AH67" s="34">
        <f>VLOOKUP($B67,'[1]TK KHOILUONG'!$B:$AT,33,0)</f>
        <v>0</v>
      </c>
      <c r="AI67" s="16">
        <f>VLOOKUP($B67,'[1]TK KHOILUONG'!$B:$AT,34,0)</f>
        <v>0</v>
      </c>
      <c r="AJ67" s="16">
        <f>VLOOKUP($B67,'[1]TK KHOILUONG'!$B:$AT,35,0)</f>
        <v>0</v>
      </c>
      <c r="AK67" s="34">
        <f>VLOOKUP($B67,'[1]TK KHOILUONG'!$B:$AT,36,0)</f>
        <v>0</v>
      </c>
      <c r="AL67" s="16">
        <f>VLOOKUP($B67,'[1]TK KHOILUONG'!$B:$AT,37,0)</f>
        <v>0</v>
      </c>
      <c r="AM67" s="16">
        <f>VLOOKUP($B67,'[1]TK KHOILUONG'!$B:$AT,38,0)</f>
        <v>0</v>
      </c>
      <c r="AN67" s="34">
        <f>VLOOKUP($B67,'[1]TK KHOILUONG'!$B:$AT,39,0)</f>
        <v>0</v>
      </c>
      <c r="AO67" s="16">
        <f>VLOOKUP($B67,'[1]TK KHOILUONG'!$B:$AT,40,0)</f>
        <v>0</v>
      </c>
      <c r="AP67" s="16">
        <f>VLOOKUP($B67,'[1]TK KHOILUONG'!$B:$AT,41,0)</f>
        <v>0</v>
      </c>
      <c r="AQ67" s="34">
        <f>VLOOKUP($B67,'[1]TK KHOILUONG'!$B:$AT,42,0)</f>
        <v>0</v>
      </c>
      <c r="AR67" s="34">
        <f>VLOOKUP($B67,'[1]TK KHOILUONG'!$B:$AT,43,0)</f>
        <v>0</v>
      </c>
      <c r="AS67" s="34">
        <f>VLOOKUP($B67,'[1]TK KHOILUONG'!$B:$AT,44,0)</f>
        <v>0</v>
      </c>
      <c r="AT67" s="44">
        <f t="shared" si="1"/>
        <v>7.2</v>
      </c>
    </row>
    <row r="68" spans="1:46" s="6" customFormat="1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VLOOKUP($B68,'[1]TK KHOILUONG'!$B:$AT,4,0)</f>
        <v>2</v>
      </c>
      <c r="F68" s="16">
        <f>VLOOKUP($B68,'[1]TK KHOILUONG'!$B:$AT,5,0)</f>
        <v>0</v>
      </c>
      <c r="G68" s="16">
        <f>VLOOKUP($B68,'[1]TK KHOILUONG'!$B:$AT,6,0)</f>
        <v>0</v>
      </c>
      <c r="H68" s="16">
        <f>VLOOKUP($B68,'[1]TK KHOILUONG'!$B:$AT,7,0)</f>
        <v>0</v>
      </c>
      <c r="I68" s="16">
        <f>VLOOKUP($B68,'[1]TK KHOILUONG'!$B:$AT,8,0)</f>
        <v>0</v>
      </c>
      <c r="J68" s="16">
        <f>VLOOKUP($B68,'[1]TK KHOILUONG'!$B:$AT,9,0)</f>
        <v>0</v>
      </c>
      <c r="K68" s="16">
        <f>VLOOKUP($B68,'[1]TK KHOILUONG'!$B:$AT,10,0)</f>
        <v>0</v>
      </c>
      <c r="L68" s="16">
        <f>VLOOKUP($B68,'[1]TK KHOILUONG'!$B:$AT,11,0)</f>
        <v>0</v>
      </c>
      <c r="M68" s="34">
        <f>VLOOKUP($B68,'[1]TK KHOILUONG'!$B:$AT,12,0)</f>
        <v>2</v>
      </c>
      <c r="N68" s="16">
        <f>VLOOKUP($B68,'[1]TK KHOILUONG'!$B:$AT,13,0)</f>
        <v>3</v>
      </c>
      <c r="O68" s="16">
        <f>VLOOKUP($B68,'[1]TK KHOILUONG'!$B:$AT,14,0)</f>
        <v>0.45</v>
      </c>
      <c r="P68" s="16">
        <f>VLOOKUP($B68,'[1]TK KHOILUONG'!$B:$AT,15,0)</f>
        <v>0</v>
      </c>
      <c r="Q68" s="16">
        <f>VLOOKUP($B68,'[1]TK KHOILUONG'!$B:$AT,16,0)</f>
        <v>0</v>
      </c>
      <c r="R68" s="34">
        <f>VLOOKUP($B68,'[1]TK KHOILUONG'!$B:$AT,17,0)</f>
        <v>3.45</v>
      </c>
      <c r="S68" s="16">
        <f>VLOOKUP($B68,'[1]TK KHOILUONG'!$B:$AT,18,0)</f>
        <v>205</v>
      </c>
      <c r="T68" s="16">
        <f>VLOOKUP($B68,'[1]TK KHOILUONG'!$B:$AT,19,0)</f>
        <v>247</v>
      </c>
      <c r="U68" s="16">
        <f>VLOOKUP($B68,'[1]TK KHOILUONG'!$B:$AT,20,0)</f>
        <v>195</v>
      </c>
      <c r="V68" s="34">
        <f>VLOOKUP($B68,'[1]TK KHOILUONG'!$B:$AT,21,0)</f>
        <v>25.700000000000003</v>
      </c>
      <c r="W68" s="16">
        <f>VLOOKUP($B68,'[1]TK KHOILUONG'!$B:$AT,22,0)</f>
        <v>0</v>
      </c>
      <c r="X68" s="16">
        <f>VLOOKUP($B68,'[1]TK KHOILUONG'!$B:$AT,23,0)</f>
        <v>0</v>
      </c>
      <c r="Y68" s="16">
        <f>VLOOKUP($B68,'[1]TK KHOILUONG'!$B:$AT,24,0)</f>
        <v>0</v>
      </c>
      <c r="Z68" s="34">
        <f>VLOOKUP($B68,'[1]TK KHOILUONG'!$B:$AT,25,0)</f>
        <v>0</v>
      </c>
      <c r="AA68" s="16">
        <f>VLOOKUP($B68,'[1]TK KHOILUONG'!$B:$AT,26,0)</f>
        <v>0</v>
      </c>
      <c r="AB68" s="16">
        <f>VLOOKUP($B68,'[1]TK KHOILUONG'!$B:$AT,27,0)</f>
        <v>0</v>
      </c>
      <c r="AC68" s="16">
        <f>VLOOKUP($B68,'[1]TK KHOILUONG'!$B:$AT,28,0)</f>
        <v>0</v>
      </c>
      <c r="AD68" s="34">
        <f>VLOOKUP($B68,'[1]TK KHOILUONG'!$B:$AT,29,0)</f>
        <v>0</v>
      </c>
      <c r="AE68" s="16">
        <f>VLOOKUP($B68,'[1]TK KHOILUONG'!$B:$AT,30,0)</f>
        <v>0</v>
      </c>
      <c r="AF68" s="16">
        <f>VLOOKUP($B68,'[1]TK KHOILUONG'!$B:$AT,31,0)</f>
        <v>0</v>
      </c>
      <c r="AG68" s="16">
        <f>VLOOKUP($B68,'[1]TK KHOILUONG'!$B:$AT,32,0)</f>
        <v>0</v>
      </c>
      <c r="AH68" s="34">
        <f>VLOOKUP($B68,'[1]TK KHOILUONG'!$B:$AT,33,0)</f>
        <v>0</v>
      </c>
      <c r="AI68" s="16">
        <f>VLOOKUP($B68,'[1]TK KHOILUONG'!$B:$AT,34,0)</f>
        <v>0</v>
      </c>
      <c r="AJ68" s="16">
        <f>VLOOKUP($B68,'[1]TK KHOILUONG'!$B:$AT,35,0)</f>
        <v>0</v>
      </c>
      <c r="AK68" s="34">
        <f>VLOOKUP($B68,'[1]TK KHOILUONG'!$B:$AT,36,0)</f>
        <v>0</v>
      </c>
      <c r="AL68" s="16">
        <f>VLOOKUP($B68,'[1]TK KHOILUONG'!$B:$AT,37,0)</f>
        <v>0</v>
      </c>
      <c r="AM68" s="16">
        <f>VLOOKUP($B68,'[1]TK KHOILUONG'!$B:$AT,38,0)</f>
        <v>0</v>
      </c>
      <c r="AN68" s="34">
        <f>VLOOKUP($B68,'[1]TK KHOILUONG'!$B:$AT,39,0)</f>
        <v>0</v>
      </c>
      <c r="AO68" s="16">
        <f>VLOOKUP($B68,'[1]TK KHOILUONG'!$B:$AT,40,0)</f>
        <v>0</v>
      </c>
      <c r="AP68" s="16">
        <f>VLOOKUP($B68,'[1]TK KHOILUONG'!$B:$AT,41,0)</f>
        <v>0</v>
      </c>
      <c r="AQ68" s="34">
        <f>VLOOKUP($B68,'[1]TK KHOILUONG'!$B:$AT,42,0)</f>
        <v>0</v>
      </c>
      <c r="AR68" s="34">
        <f>VLOOKUP($B68,'[1]TK KHOILUONG'!$B:$AT,43,0)</f>
        <v>0</v>
      </c>
      <c r="AS68" s="34">
        <f>VLOOKUP($B68,'[1]TK KHOILUONG'!$B:$AT,44,0)</f>
        <v>0.9</v>
      </c>
      <c r="AT68" s="44">
        <f t="shared" si="1"/>
        <v>32.049999999999997</v>
      </c>
    </row>
    <row r="69" spans="1:46" s="6" customFormat="1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>
        <f>VLOOKUP($B69,'[1]TK KHOILUONG'!$B:$AT,4,0)</f>
        <v>2</v>
      </c>
      <c r="F69" s="16">
        <f>VLOOKUP($B69,'[1]TK KHOILUONG'!$B:$AT,5,0)</f>
        <v>0</v>
      </c>
      <c r="G69" s="16">
        <f>VLOOKUP($B69,'[1]TK KHOILUONG'!$B:$AT,6,0)</f>
        <v>0</v>
      </c>
      <c r="H69" s="16">
        <f>VLOOKUP($B69,'[1]TK KHOILUONG'!$B:$AT,7,0)</f>
        <v>0</v>
      </c>
      <c r="I69" s="16">
        <f>VLOOKUP($B69,'[1]TK KHOILUONG'!$B:$AT,8,0)</f>
        <v>0</v>
      </c>
      <c r="J69" s="16">
        <f>VLOOKUP($B69,'[1]TK KHOILUONG'!$B:$AT,9,0)</f>
        <v>0</v>
      </c>
      <c r="K69" s="16">
        <f>VLOOKUP($B69,'[1]TK KHOILUONG'!$B:$AT,10,0)</f>
        <v>0</v>
      </c>
      <c r="L69" s="16">
        <f>VLOOKUP($B69,'[1]TK KHOILUONG'!$B:$AT,11,0)</f>
        <v>0</v>
      </c>
      <c r="M69" s="34">
        <f>VLOOKUP($B69,'[1]TK KHOILUONG'!$B:$AT,12,0)</f>
        <v>2</v>
      </c>
      <c r="N69" s="16">
        <f>VLOOKUP($B69,'[1]TK KHOILUONG'!$B:$AT,13,0)</f>
        <v>5.85</v>
      </c>
      <c r="O69" s="16">
        <f>VLOOKUP($B69,'[1]TK KHOILUONG'!$B:$AT,14,0)</f>
        <v>2.4</v>
      </c>
      <c r="P69" s="16">
        <f>VLOOKUP($B69,'[1]TK KHOILUONG'!$B:$AT,15,0)</f>
        <v>0</v>
      </c>
      <c r="Q69" s="16">
        <f>VLOOKUP($B69,'[1]TK KHOILUONG'!$B:$AT,16,0)</f>
        <v>0</v>
      </c>
      <c r="R69" s="34">
        <f>VLOOKUP($B69,'[1]TK KHOILUONG'!$B:$AT,17,0)</f>
        <v>8.25</v>
      </c>
      <c r="S69" s="16">
        <f>VLOOKUP($B69,'[1]TK KHOILUONG'!$B:$AT,18,0)</f>
        <v>255</v>
      </c>
      <c r="T69" s="16">
        <f>VLOOKUP($B69,'[1]TK KHOILUONG'!$B:$AT,19,0)</f>
        <v>145</v>
      </c>
      <c r="U69" s="16">
        <f>VLOOKUP($B69,'[1]TK KHOILUONG'!$B:$AT,20,0)</f>
        <v>270</v>
      </c>
      <c r="V69" s="34">
        <f>VLOOKUP($B69,'[1]TK KHOILUONG'!$B:$AT,21,0)</f>
        <v>13</v>
      </c>
      <c r="W69" s="16">
        <f>VLOOKUP($B69,'[1]TK KHOILUONG'!$B:$AT,22,0)</f>
        <v>0</v>
      </c>
      <c r="X69" s="16">
        <f>VLOOKUP($B69,'[1]TK KHOILUONG'!$B:$AT,23,0)</f>
        <v>0</v>
      </c>
      <c r="Y69" s="16">
        <f>VLOOKUP($B69,'[1]TK KHOILUONG'!$B:$AT,24,0)</f>
        <v>0</v>
      </c>
      <c r="Z69" s="34">
        <f>VLOOKUP($B69,'[1]TK KHOILUONG'!$B:$AT,25,0)</f>
        <v>0</v>
      </c>
      <c r="AA69" s="16">
        <f>VLOOKUP($B69,'[1]TK KHOILUONG'!$B:$AT,26,0)</f>
        <v>0</v>
      </c>
      <c r="AB69" s="16">
        <f>VLOOKUP($B69,'[1]TK KHOILUONG'!$B:$AT,27,0)</f>
        <v>0</v>
      </c>
      <c r="AC69" s="16">
        <f>VLOOKUP($B69,'[1]TK KHOILUONG'!$B:$AT,28,0)</f>
        <v>0</v>
      </c>
      <c r="AD69" s="34">
        <f>VLOOKUP($B69,'[1]TK KHOILUONG'!$B:$AT,29,0)</f>
        <v>0</v>
      </c>
      <c r="AE69" s="16">
        <f>VLOOKUP($B69,'[1]TK KHOILUONG'!$B:$AT,30,0)</f>
        <v>0</v>
      </c>
      <c r="AF69" s="16">
        <f>VLOOKUP($B69,'[1]TK KHOILUONG'!$B:$AT,31,0)</f>
        <v>0</v>
      </c>
      <c r="AG69" s="16">
        <f>VLOOKUP($B69,'[1]TK KHOILUONG'!$B:$AT,32,0)</f>
        <v>0</v>
      </c>
      <c r="AH69" s="34">
        <f>VLOOKUP($B69,'[1]TK KHOILUONG'!$B:$AT,33,0)</f>
        <v>0</v>
      </c>
      <c r="AI69" s="16">
        <f>VLOOKUP($B69,'[1]TK KHOILUONG'!$B:$AT,34,0)</f>
        <v>0</v>
      </c>
      <c r="AJ69" s="16">
        <f>VLOOKUP($B69,'[1]TK KHOILUONG'!$B:$AT,35,0)</f>
        <v>0</v>
      </c>
      <c r="AK69" s="34">
        <f>VLOOKUP($B69,'[1]TK KHOILUONG'!$B:$AT,36,0)</f>
        <v>0</v>
      </c>
      <c r="AL69" s="16">
        <f>VLOOKUP($B69,'[1]TK KHOILUONG'!$B:$AT,37,0)</f>
        <v>0</v>
      </c>
      <c r="AM69" s="16">
        <f>VLOOKUP($B69,'[1]TK KHOILUONG'!$B:$AT,38,0)</f>
        <v>0</v>
      </c>
      <c r="AN69" s="34">
        <f>VLOOKUP($B69,'[1]TK KHOILUONG'!$B:$AT,39,0)</f>
        <v>0</v>
      </c>
      <c r="AO69" s="16">
        <f>VLOOKUP($B69,'[1]TK KHOILUONG'!$B:$AT,40,0)</f>
        <v>0</v>
      </c>
      <c r="AP69" s="16">
        <f>VLOOKUP($B69,'[1]TK KHOILUONG'!$B:$AT,41,0)</f>
        <v>0</v>
      </c>
      <c r="AQ69" s="34">
        <f>VLOOKUP($B69,'[1]TK KHOILUONG'!$B:$AT,42,0)</f>
        <v>0</v>
      </c>
      <c r="AR69" s="34">
        <f>VLOOKUP($B69,'[1]TK KHOILUONG'!$B:$AT,43,0)</f>
        <v>0</v>
      </c>
      <c r="AS69" s="34">
        <f>VLOOKUP($B69,'[1]TK KHOILUONG'!$B:$AT,44,0)</f>
        <v>1.1000000000000001</v>
      </c>
      <c r="AT69" s="44">
        <f t="shared" si="1"/>
        <v>24.35</v>
      </c>
    </row>
    <row r="70" spans="1:46" s="6" customFormat="1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VLOOKUP($B70,'[1]TK KHOILUONG'!$B:$AT,4,0)</f>
        <v>0</v>
      </c>
      <c r="F70" s="16">
        <f>VLOOKUP($B70,'[1]TK KHOILUONG'!$B:$AT,5,0)</f>
        <v>0</v>
      </c>
      <c r="G70" s="16">
        <f>VLOOKUP($B70,'[1]TK KHOILUONG'!$B:$AT,6,0)</f>
        <v>0</v>
      </c>
      <c r="H70" s="16">
        <f>VLOOKUP($B70,'[1]TK KHOILUONG'!$B:$AT,7,0)</f>
        <v>0</v>
      </c>
      <c r="I70" s="16">
        <f>VLOOKUP($B70,'[1]TK KHOILUONG'!$B:$AT,8,0)</f>
        <v>0</v>
      </c>
      <c r="J70" s="16">
        <f>VLOOKUP($B70,'[1]TK KHOILUONG'!$B:$AT,9,0)</f>
        <v>0</v>
      </c>
      <c r="K70" s="16">
        <f>VLOOKUP($B70,'[1]TK KHOILUONG'!$B:$AT,10,0)</f>
        <v>0</v>
      </c>
      <c r="L70" s="16">
        <f>VLOOKUP($B70,'[1]TK KHOILUONG'!$B:$AT,11,0)</f>
        <v>0</v>
      </c>
      <c r="M70" s="34">
        <f>VLOOKUP($B70,'[1]TK KHOILUONG'!$B:$AT,12,0)</f>
        <v>0</v>
      </c>
      <c r="N70" s="16">
        <f>VLOOKUP($B70,'[1]TK KHOILUONG'!$B:$AT,13,0)</f>
        <v>0</v>
      </c>
      <c r="O70" s="16">
        <f>VLOOKUP($B70,'[1]TK KHOILUONG'!$B:$AT,14,0)</f>
        <v>0</v>
      </c>
      <c r="P70" s="16">
        <f>VLOOKUP($B70,'[1]TK KHOILUONG'!$B:$AT,15,0)</f>
        <v>0</v>
      </c>
      <c r="Q70" s="16">
        <f>VLOOKUP($B70,'[1]TK KHOILUONG'!$B:$AT,16,0)</f>
        <v>0</v>
      </c>
      <c r="R70" s="34">
        <f>VLOOKUP($B70,'[1]TK KHOILUONG'!$B:$AT,17,0)</f>
        <v>0</v>
      </c>
      <c r="S70" s="16">
        <f>VLOOKUP($B70,'[1]TK KHOILUONG'!$B:$AT,18,0)</f>
        <v>0</v>
      </c>
      <c r="T70" s="16">
        <f>VLOOKUP($B70,'[1]TK KHOILUONG'!$B:$AT,19,0)</f>
        <v>0</v>
      </c>
      <c r="U70" s="16">
        <f>VLOOKUP($B70,'[1]TK KHOILUONG'!$B:$AT,20,0)</f>
        <v>0</v>
      </c>
      <c r="V70" s="34">
        <f>VLOOKUP($B70,'[1]TK KHOILUONG'!$B:$AT,21,0)</f>
        <v>0</v>
      </c>
      <c r="W70" s="16">
        <f>VLOOKUP($B70,'[1]TK KHOILUONG'!$B:$AT,22,0)</f>
        <v>0</v>
      </c>
      <c r="X70" s="16">
        <f>VLOOKUP($B70,'[1]TK KHOILUONG'!$B:$AT,23,0)</f>
        <v>0</v>
      </c>
      <c r="Y70" s="16">
        <f>VLOOKUP($B70,'[1]TK KHOILUONG'!$B:$AT,24,0)</f>
        <v>0</v>
      </c>
      <c r="Z70" s="34">
        <f>VLOOKUP($B70,'[1]TK KHOILUONG'!$B:$AT,25,0)</f>
        <v>0</v>
      </c>
      <c r="AA70" s="16">
        <f>VLOOKUP($B70,'[1]TK KHOILUONG'!$B:$AT,26,0)</f>
        <v>0</v>
      </c>
      <c r="AB70" s="16">
        <f>VLOOKUP($B70,'[1]TK KHOILUONG'!$B:$AT,27,0)</f>
        <v>0</v>
      </c>
      <c r="AC70" s="16">
        <f>VLOOKUP($B70,'[1]TK KHOILUONG'!$B:$AT,28,0)</f>
        <v>0</v>
      </c>
      <c r="AD70" s="34">
        <f>VLOOKUP($B70,'[1]TK KHOILUONG'!$B:$AT,29,0)</f>
        <v>0</v>
      </c>
      <c r="AE70" s="16">
        <f>VLOOKUP($B70,'[1]TK KHOILUONG'!$B:$AT,30,0)</f>
        <v>0</v>
      </c>
      <c r="AF70" s="16">
        <f>VLOOKUP($B70,'[1]TK KHOILUONG'!$B:$AT,31,0)</f>
        <v>0</v>
      </c>
      <c r="AG70" s="16">
        <f>VLOOKUP($B70,'[1]TK KHOILUONG'!$B:$AT,32,0)</f>
        <v>0</v>
      </c>
      <c r="AH70" s="34">
        <f>VLOOKUP($B70,'[1]TK KHOILUONG'!$B:$AT,33,0)</f>
        <v>0</v>
      </c>
      <c r="AI70" s="16">
        <f>VLOOKUP($B70,'[1]TK KHOILUONG'!$B:$AT,34,0)</f>
        <v>0</v>
      </c>
      <c r="AJ70" s="16">
        <f>VLOOKUP($B70,'[1]TK KHOILUONG'!$B:$AT,35,0)</f>
        <v>0</v>
      </c>
      <c r="AK70" s="34">
        <f>VLOOKUP($B70,'[1]TK KHOILUONG'!$B:$AT,36,0)</f>
        <v>0</v>
      </c>
      <c r="AL70" s="16">
        <f>VLOOKUP($B70,'[1]TK KHOILUONG'!$B:$AT,37,0)</f>
        <v>0</v>
      </c>
      <c r="AM70" s="16">
        <f>VLOOKUP($B70,'[1]TK KHOILUONG'!$B:$AT,38,0)</f>
        <v>0</v>
      </c>
      <c r="AN70" s="34">
        <f>VLOOKUP($B70,'[1]TK KHOILUONG'!$B:$AT,39,0)</f>
        <v>0</v>
      </c>
      <c r="AO70" s="16">
        <f>VLOOKUP($B70,'[1]TK KHOILUONG'!$B:$AT,40,0)</f>
        <v>0</v>
      </c>
      <c r="AP70" s="16">
        <f>VLOOKUP($B70,'[1]TK KHOILUONG'!$B:$AT,41,0)</f>
        <v>0</v>
      </c>
      <c r="AQ70" s="34">
        <f>VLOOKUP($B70,'[1]TK KHOILUONG'!$B:$AT,42,0)</f>
        <v>0</v>
      </c>
      <c r="AR70" s="34">
        <f>VLOOKUP($B70,'[1]TK KHOILUONG'!$B:$AT,43,0)</f>
        <v>0</v>
      </c>
      <c r="AS70" s="34">
        <f>VLOOKUP($B70,'[1]TK KHOILUONG'!$B:$AT,44,0)</f>
        <v>0</v>
      </c>
      <c r="AT70" s="44">
        <f t="shared" ref="AT70:AT133" si="2">IF(D70="","",ROUND(M70+R70+V70+Z70+AD70+AH70+AK70+AN70+AQ70+SUM(AR70:AS70),2))</f>
        <v>0</v>
      </c>
    </row>
    <row r="71" spans="1:46" s="6" customFormat="1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VLOOKUP($B71,'[1]TK KHOILUONG'!$B:$AT,4,0)</f>
        <v>6</v>
      </c>
      <c r="F71" s="16">
        <f>VLOOKUP($B71,'[1]TK KHOILUONG'!$B:$AT,5,0)</f>
        <v>0</v>
      </c>
      <c r="G71" s="16">
        <f>VLOOKUP($B71,'[1]TK KHOILUONG'!$B:$AT,6,0)</f>
        <v>0</v>
      </c>
      <c r="H71" s="16">
        <f>VLOOKUP($B71,'[1]TK KHOILUONG'!$B:$AT,7,0)</f>
        <v>0</v>
      </c>
      <c r="I71" s="16">
        <f>VLOOKUP($B71,'[1]TK KHOILUONG'!$B:$AT,8,0)</f>
        <v>0</v>
      </c>
      <c r="J71" s="16">
        <f>VLOOKUP($B71,'[1]TK KHOILUONG'!$B:$AT,9,0)</f>
        <v>0</v>
      </c>
      <c r="K71" s="16">
        <f>VLOOKUP($B71,'[1]TK KHOILUONG'!$B:$AT,10,0)</f>
        <v>0</v>
      </c>
      <c r="L71" s="16">
        <f>VLOOKUP($B71,'[1]TK KHOILUONG'!$B:$AT,11,0)</f>
        <v>0</v>
      </c>
      <c r="M71" s="34">
        <f>VLOOKUP($B71,'[1]TK KHOILUONG'!$B:$AT,12,0)</f>
        <v>6</v>
      </c>
      <c r="N71" s="16">
        <f>VLOOKUP($B71,'[1]TK KHOILUONG'!$B:$AT,13,0)</f>
        <v>3.45</v>
      </c>
      <c r="O71" s="16">
        <f>VLOOKUP($B71,'[1]TK KHOILUONG'!$B:$AT,14,0)</f>
        <v>2.25</v>
      </c>
      <c r="P71" s="16">
        <f>VLOOKUP($B71,'[1]TK KHOILUONG'!$B:$AT,15,0)</f>
        <v>0</v>
      </c>
      <c r="Q71" s="16">
        <f>VLOOKUP($B71,'[1]TK KHOILUONG'!$B:$AT,16,0)</f>
        <v>0</v>
      </c>
      <c r="R71" s="34">
        <f>VLOOKUP($B71,'[1]TK KHOILUONG'!$B:$AT,17,0)</f>
        <v>5.7</v>
      </c>
      <c r="S71" s="16">
        <f>VLOOKUP($B71,'[1]TK KHOILUONG'!$B:$AT,18,0)</f>
        <v>66</v>
      </c>
      <c r="T71" s="16">
        <f>VLOOKUP($B71,'[1]TK KHOILUONG'!$B:$AT,19,0)</f>
        <v>32</v>
      </c>
      <c r="U71" s="16">
        <f>VLOOKUP($B71,'[1]TK KHOILUONG'!$B:$AT,20,0)</f>
        <v>66</v>
      </c>
      <c r="V71" s="34">
        <f>VLOOKUP($B71,'[1]TK KHOILUONG'!$B:$AT,21,0)</f>
        <v>3.2</v>
      </c>
      <c r="W71" s="16">
        <f>VLOOKUP($B71,'[1]TK KHOILUONG'!$B:$AT,22,0)</f>
        <v>0</v>
      </c>
      <c r="X71" s="16">
        <f>VLOOKUP($B71,'[1]TK KHOILUONG'!$B:$AT,23,0)</f>
        <v>0</v>
      </c>
      <c r="Y71" s="16">
        <f>VLOOKUP($B71,'[1]TK KHOILUONG'!$B:$AT,24,0)</f>
        <v>0</v>
      </c>
      <c r="Z71" s="34">
        <f>VLOOKUP($B71,'[1]TK KHOILUONG'!$B:$AT,25,0)</f>
        <v>0</v>
      </c>
      <c r="AA71" s="16">
        <f>VLOOKUP($B71,'[1]TK KHOILUONG'!$B:$AT,26,0)</f>
        <v>0</v>
      </c>
      <c r="AB71" s="16">
        <f>VLOOKUP($B71,'[1]TK KHOILUONG'!$B:$AT,27,0)</f>
        <v>0</v>
      </c>
      <c r="AC71" s="16">
        <f>VLOOKUP($B71,'[1]TK KHOILUONG'!$B:$AT,28,0)</f>
        <v>0</v>
      </c>
      <c r="AD71" s="34">
        <f>VLOOKUP($B71,'[1]TK KHOILUONG'!$B:$AT,29,0)</f>
        <v>0</v>
      </c>
      <c r="AE71" s="16">
        <f>VLOOKUP($B71,'[1]TK KHOILUONG'!$B:$AT,30,0)</f>
        <v>0</v>
      </c>
      <c r="AF71" s="16">
        <f>VLOOKUP($B71,'[1]TK KHOILUONG'!$B:$AT,31,0)</f>
        <v>0</v>
      </c>
      <c r="AG71" s="16">
        <f>VLOOKUP($B71,'[1]TK KHOILUONG'!$B:$AT,32,0)</f>
        <v>0</v>
      </c>
      <c r="AH71" s="34">
        <f>VLOOKUP($B71,'[1]TK KHOILUONG'!$B:$AT,33,0)</f>
        <v>0</v>
      </c>
      <c r="AI71" s="16">
        <f>VLOOKUP($B71,'[1]TK KHOILUONG'!$B:$AT,34,0)</f>
        <v>0</v>
      </c>
      <c r="AJ71" s="16">
        <f>VLOOKUP($B71,'[1]TK KHOILUONG'!$B:$AT,35,0)</f>
        <v>0</v>
      </c>
      <c r="AK71" s="34">
        <f>VLOOKUP($B71,'[1]TK KHOILUONG'!$B:$AT,36,0)</f>
        <v>0</v>
      </c>
      <c r="AL71" s="16">
        <f>VLOOKUP($B71,'[1]TK KHOILUONG'!$B:$AT,37,0)</f>
        <v>0</v>
      </c>
      <c r="AM71" s="16">
        <f>VLOOKUP($B71,'[1]TK KHOILUONG'!$B:$AT,38,0)</f>
        <v>0</v>
      </c>
      <c r="AN71" s="34">
        <f>VLOOKUP($B71,'[1]TK KHOILUONG'!$B:$AT,39,0)</f>
        <v>0</v>
      </c>
      <c r="AO71" s="16">
        <f>VLOOKUP($B71,'[1]TK KHOILUONG'!$B:$AT,40,0)</f>
        <v>0</v>
      </c>
      <c r="AP71" s="16">
        <f>VLOOKUP($B71,'[1]TK KHOILUONG'!$B:$AT,41,0)</f>
        <v>0</v>
      </c>
      <c r="AQ71" s="34">
        <f>VLOOKUP($B71,'[1]TK KHOILUONG'!$B:$AT,42,0)</f>
        <v>0</v>
      </c>
      <c r="AR71" s="34">
        <f>VLOOKUP($B71,'[1]TK KHOILUONG'!$B:$AT,43,0)</f>
        <v>0</v>
      </c>
      <c r="AS71" s="34">
        <f>VLOOKUP($B71,'[1]TK KHOILUONG'!$B:$AT,44,0)</f>
        <v>0.5</v>
      </c>
      <c r="AT71" s="44">
        <f t="shared" si="2"/>
        <v>15.4</v>
      </c>
    </row>
    <row r="72" spans="1:46" s="6" customFormat="1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VLOOKUP($B72,'[1]TK KHOILUONG'!$B:$AT,4,0)</f>
        <v>0</v>
      </c>
      <c r="F72" s="16">
        <f>VLOOKUP($B72,'[1]TK KHOILUONG'!$B:$AT,5,0)</f>
        <v>0</v>
      </c>
      <c r="G72" s="16">
        <f>VLOOKUP($B72,'[1]TK KHOILUONG'!$B:$AT,6,0)</f>
        <v>0</v>
      </c>
      <c r="H72" s="16">
        <f>VLOOKUP($B72,'[1]TK KHOILUONG'!$B:$AT,7,0)</f>
        <v>0</v>
      </c>
      <c r="I72" s="16">
        <f>VLOOKUP($B72,'[1]TK KHOILUONG'!$B:$AT,8,0)</f>
        <v>0</v>
      </c>
      <c r="J72" s="16">
        <f>VLOOKUP($B72,'[1]TK KHOILUONG'!$B:$AT,9,0)</f>
        <v>0</v>
      </c>
      <c r="K72" s="16">
        <f>VLOOKUP($B72,'[1]TK KHOILUONG'!$B:$AT,10,0)</f>
        <v>0</v>
      </c>
      <c r="L72" s="16">
        <f>VLOOKUP($B72,'[1]TK KHOILUONG'!$B:$AT,11,0)</f>
        <v>0</v>
      </c>
      <c r="M72" s="34">
        <f>VLOOKUP($B72,'[1]TK KHOILUONG'!$B:$AT,12,0)</f>
        <v>0</v>
      </c>
      <c r="N72" s="16">
        <f>VLOOKUP($B72,'[1]TK KHOILUONG'!$B:$AT,13,0)</f>
        <v>0</v>
      </c>
      <c r="O72" s="16">
        <f>VLOOKUP($B72,'[1]TK KHOILUONG'!$B:$AT,14,0)</f>
        <v>0</v>
      </c>
      <c r="P72" s="16">
        <f>VLOOKUP($B72,'[1]TK KHOILUONG'!$B:$AT,15,0)</f>
        <v>0</v>
      </c>
      <c r="Q72" s="16">
        <f>VLOOKUP($B72,'[1]TK KHOILUONG'!$B:$AT,16,0)</f>
        <v>0</v>
      </c>
      <c r="R72" s="34">
        <f>VLOOKUP($B72,'[1]TK KHOILUONG'!$B:$AT,17,0)</f>
        <v>0</v>
      </c>
      <c r="S72" s="16">
        <f>VLOOKUP($B72,'[1]TK KHOILUONG'!$B:$AT,18,0)</f>
        <v>0</v>
      </c>
      <c r="T72" s="16">
        <f>VLOOKUP($B72,'[1]TK KHOILUONG'!$B:$AT,19,0)</f>
        <v>0</v>
      </c>
      <c r="U72" s="16">
        <f>VLOOKUP($B72,'[1]TK KHOILUONG'!$B:$AT,20,0)</f>
        <v>45</v>
      </c>
      <c r="V72" s="34">
        <f>VLOOKUP($B72,'[1]TK KHOILUONG'!$B:$AT,21,0)</f>
        <v>-4.5</v>
      </c>
      <c r="W72" s="16">
        <f>VLOOKUP($B72,'[1]TK KHOILUONG'!$B:$AT,22,0)</f>
        <v>0</v>
      </c>
      <c r="X72" s="16">
        <f>VLOOKUP($B72,'[1]TK KHOILUONG'!$B:$AT,23,0)</f>
        <v>0</v>
      </c>
      <c r="Y72" s="16">
        <f>VLOOKUP($B72,'[1]TK KHOILUONG'!$B:$AT,24,0)</f>
        <v>0</v>
      </c>
      <c r="Z72" s="34">
        <f>VLOOKUP($B72,'[1]TK KHOILUONG'!$B:$AT,25,0)</f>
        <v>0</v>
      </c>
      <c r="AA72" s="16">
        <f>VLOOKUP($B72,'[1]TK KHOILUONG'!$B:$AT,26,0)</f>
        <v>0</v>
      </c>
      <c r="AB72" s="16">
        <f>VLOOKUP($B72,'[1]TK KHOILUONG'!$B:$AT,27,0)</f>
        <v>0</v>
      </c>
      <c r="AC72" s="16">
        <f>VLOOKUP($B72,'[1]TK KHOILUONG'!$B:$AT,28,0)</f>
        <v>0</v>
      </c>
      <c r="AD72" s="34">
        <f>VLOOKUP($B72,'[1]TK KHOILUONG'!$B:$AT,29,0)</f>
        <v>0</v>
      </c>
      <c r="AE72" s="16">
        <f>VLOOKUP($B72,'[1]TK KHOILUONG'!$B:$AT,30,0)</f>
        <v>0</v>
      </c>
      <c r="AF72" s="16">
        <f>VLOOKUP($B72,'[1]TK KHOILUONG'!$B:$AT,31,0)</f>
        <v>0</v>
      </c>
      <c r="AG72" s="16">
        <f>VLOOKUP($B72,'[1]TK KHOILUONG'!$B:$AT,32,0)</f>
        <v>0</v>
      </c>
      <c r="AH72" s="34">
        <f>VLOOKUP($B72,'[1]TK KHOILUONG'!$B:$AT,33,0)</f>
        <v>0</v>
      </c>
      <c r="AI72" s="16">
        <f>VLOOKUP($B72,'[1]TK KHOILUONG'!$B:$AT,34,0)</f>
        <v>0</v>
      </c>
      <c r="AJ72" s="16">
        <f>VLOOKUP($B72,'[1]TK KHOILUONG'!$B:$AT,35,0)</f>
        <v>0</v>
      </c>
      <c r="AK72" s="34">
        <f>VLOOKUP($B72,'[1]TK KHOILUONG'!$B:$AT,36,0)</f>
        <v>0</v>
      </c>
      <c r="AL72" s="16">
        <f>VLOOKUP($B72,'[1]TK KHOILUONG'!$B:$AT,37,0)</f>
        <v>0</v>
      </c>
      <c r="AM72" s="16">
        <f>VLOOKUP($B72,'[1]TK KHOILUONG'!$B:$AT,38,0)</f>
        <v>0</v>
      </c>
      <c r="AN72" s="34">
        <f>VLOOKUP($B72,'[1]TK KHOILUONG'!$B:$AT,39,0)</f>
        <v>0</v>
      </c>
      <c r="AO72" s="16">
        <f>VLOOKUP($B72,'[1]TK KHOILUONG'!$B:$AT,40,0)</f>
        <v>0</v>
      </c>
      <c r="AP72" s="16">
        <f>VLOOKUP($B72,'[1]TK KHOILUONG'!$B:$AT,41,0)</f>
        <v>0</v>
      </c>
      <c r="AQ72" s="34">
        <f>VLOOKUP($B72,'[1]TK KHOILUONG'!$B:$AT,42,0)</f>
        <v>0</v>
      </c>
      <c r="AR72" s="34">
        <f>VLOOKUP($B72,'[1]TK KHOILUONG'!$B:$AT,43,0)</f>
        <v>0</v>
      </c>
      <c r="AS72" s="34">
        <f>VLOOKUP($B72,'[1]TK KHOILUONG'!$B:$AT,44,0)</f>
        <v>0</v>
      </c>
      <c r="AT72" s="44">
        <f t="shared" si="2"/>
        <v>-4.5</v>
      </c>
    </row>
    <row r="73" spans="1:46" s="6" customFormat="1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VLOOKUP($B73,'[1]TK KHOILUONG'!$B:$AT,4,0)</f>
        <v>6</v>
      </c>
      <c r="F73" s="16">
        <f>VLOOKUP($B73,'[1]TK KHOILUONG'!$B:$AT,5,0)</f>
        <v>0</v>
      </c>
      <c r="G73" s="16">
        <f>VLOOKUP($B73,'[1]TK KHOILUONG'!$B:$AT,6,0)</f>
        <v>0</v>
      </c>
      <c r="H73" s="16">
        <f>VLOOKUP($B73,'[1]TK KHOILUONG'!$B:$AT,7,0)</f>
        <v>0</v>
      </c>
      <c r="I73" s="16">
        <f>VLOOKUP($B73,'[1]TK KHOILUONG'!$B:$AT,8,0)</f>
        <v>0</v>
      </c>
      <c r="J73" s="16">
        <f>VLOOKUP($B73,'[1]TK KHOILUONG'!$B:$AT,9,0)</f>
        <v>0</v>
      </c>
      <c r="K73" s="16">
        <f>VLOOKUP($B73,'[1]TK KHOILUONG'!$B:$AT,10,0)</f>
        <v>0</v>
      </c>
      <c r="L73" s="16">
        <f>VLOOKUP($B73,'[1]TK KHOILUONG'!$B:$AT,11,0)</f>
        <v>0</v>
      </c>
      <c r="M73" s="34">
        <f>VLOOKUP($B73,'[1]TK KHOILUONG'!$B:$AT,12,0)</f>
        <v>6</v>
      </c>
      <c r="N73" s="16">
        <f>VLOOKUP($B73,'[1]TK KHOILUONG'!$B:$AT,13,0)</f>
        <v>2.1</v>
      </c>
      <c r="O73" s="16">
        <f>VLOOKUP($B73,'[1]TK KHOILUONG'!$B:$AT,14,0)</f>
        <v>2.1</v>
      </c>
      <c r="P73" s="16">
        <f>VLOOKUP($B73,'[1]TK KHOILUONG'!$B:$AT,15,0)</f>
        <v>0</v>
      </c>
      <c r="Q73" s="16">
        <f>VLOOKUP($B73,'[1]TK KHOILUONG'!$B:$AT,16,0)</f>
        <v>0</v>
      </c>
      <c r="R73" s="34">
        <f>VLOOKUP($B73,'[1]TK KHOILUONG'!$B:$AT,17,0)</f>
        <v>4.2</v>
      </c>
      <c r="S73" s="16">
        <f>VLOOKUP($B73,'[1]TK KHOILUONG'!$B:$AT,18,0)</f>
        <v>122</v>
      </c>
      <c r="T73" s="16">
        <f>VLOOKUP($B73,'[1]TK KHOILUONG'!$B:$AT,19,0)</f>
        <v>32</v>
      </c>
      <c r="U73" s="16">
        <f>VLOOKUP($B73,'[1]TK KHOILUONG'!$B:$AT,20,0)</f>
        <v>122</v>
      </c>
      <c r="V73" s="34">
        <f>VLOOKUP($B73,'[1]TK KHOILUONG'!$B:$AT,21,0)</f>
        <v>3.2</v>
      </c>
      <c r="W73" s="16">
        <f>VLOOKUP($B73,'[1]TK KHOILUONG'!$B:$AT,22,0)</f>
        <v>0</v>
      </c>
      <c r="X73" s="16">
        <f>VLOOKUP($B73,'[1]TK KHOILUONG'!$B:$AT,23,0)</f>
        <v>0</v>
      </c>
      <c r="Y73" s="16">
        <f>VLOOKUP($B73,'[1]TK KHOILUONG'!$B:$AT,24,0)</f>
        <v>0</v>
      </c>
      <c r="Z73" s="34">
        <f>VLOOKUP($B73,'[1]TK KHOILUONG'!$B:$AT,25,0)</f>
        <v>0</v>
      </c>
      <c r="AA73" s="16">
        <f>VLOOKUP($B73,'[1]TK KHOILUONG'!$B:$AT,26,0)</f>
        <v>0</v>
      </c>
      <c r="AB73" s="16">
        <f>VLOOKUP($B73,'[1]TK KHOILUONG'!$B:$AT,27,0)</f>
        <v>0</v>
      </c>
      <c r="AC73" s="16">
        <f>VLOOKUP($B73,'[1]TK KHOILUONG'!$B:$AT,28,0)</f>
        <v>0</v>
      </c>
      <c r="AD73" s="34">
        <f>VLOOKUP($B73,'[1]TK KHOILUONG'!$B:$AT,29,0)</f>
        <v>0</v>
      </c>
      <c r="AE73" s="16">
        <f>VLOOKUP($B73,'[1]TK KHOILUONG'!$B:$AT,30,0)</f>
        <v>0</v>
      </c>
      <c r="AF73" s="16">
        <f>VLOOKUP($B73,'[1]TK KHOILUONG'!$B:$AT,31,0)</f>
        <v>0</v>
      </c>
      <c r="AG73" s="16">
        <f>VLOOKUP($B73,'[1]TK KHOILUONG'!$B:$AT,32,0)</f>
        <v>0</v>
      </c>
      <c r="AH73" s="34">
        <f>VLOOKUP($B73,'[1]TK KHOILUONG'!$B:$AT,33,0)</f>
        <v>0</v>
      </c>
      <c r="AI73" s="16">
        <f>VLOOKUP($B73,'[1]TK KHOILUONG'!$B:$AT,34,0)</f>
        <v>0</v>
      </c>
      <c r="AJ73" s="16">
        <f>VLOOKUP($B73,'[1]TK KHOILUONG'!$B:$AT,35,0)</f>
        <v>0</v>
      </c>
      <c r="AK73" s="34">
        <f>VLOOKUP($B73,'[1]TK KHOILUONG'!$B:$AT,36,0)</f>
        <v>0</v>
      </c>
      <c r="AL73" s="16">
        <f>VLOOKUP($B73,'[1]TK KHOILUONG'!$B:$AT,37,0)</f>
        <v>0</v>
      </c>
      <c r="AM73" s="16">
        <f>VLOOKUP($B73,'[1]TK KHOILUONG'!$B:$AT,38,0)</f>
        <v>0</v>
      </c>
      <c r="AN73" s="34">
        <f>VLOOKUP($B73,'[1]TK KHOILUONG'!$B:$AT,39,0)</f>
        <v>0</v>
      </c>
      <c r="AO73" s="16">
        <f>VLOOKUP($B73,'[1]TK KHOILUONG'!$B:$AT,40,0)</f>
        <v>0</v>
      </c>
      <c r="AP73" s="16">
        <f>VLOOKUP($B73,'[1]TK KHOILUONG'!$B:$AT,41,0)</f>
        <v>0</v>
      </c>
      <c r="AQ73" s="34">
        <f>VLOOKUP($B73,'[1]TK KHOILUONG'!$B:$AT,42,0)</f>
        <v>0</v>
      </c>
      <c r="AR73" s="34">
        <f>VLOOKUP($B73,'[1]TK KHOILUONG'!$B:$AT,43,0)</f>
        <v>0</v>
      </c>
      <c r="AS73" s="34">
        <f>VLOOKUP($B73,'[1]TK KHOILUONG'!$B:$AT,44,0)</f>
        <v>0.9</v>
      </c>
      <c r="AT73" s="44">
        <f t="shared" si="2"/>
        <v>14.3</v>
      </c>
    </row>
    <row r="74" spans="1:46" s="6" customFormat="1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>
        <f>VLOOKUP($B74,'[1]TK KHOILUONG'!$B:$AT,4,0)</f>
        <v>0</v>
      </c>
      <c r="F74" s="16">
        <f>VLOOKUP($B74,'[1]TK KHOILUONG'!$B:$AT,5,0)</f>
        <v>0</v>
      </c>
      <c r="G74" s="16">
        <f>VLOOKUP($B74,'[1]TK KHOILUONG'!$B:$AT,6,0)</f>
        <v>0</v>
      </c>
      <c r="H74" s="16">
        <f>VLOOKUP($B74,'[1]TK KHOILUONG'!$B:$AT,7,0)</f>
        <v>0</v>
      </c>
      <c r="I74" s="16">
        <f>VLOOKUP($B74,'[1]TK KHOILUONG'!$B:$AT,8,0)</f>
        <v>0</v>
      </c>
      <c r="J74" s="16">
        <f>VLOOKUP($B74,'[1]TK KHOILUONG'!$B:$AT,9,0)</f>
        <v>0</v>
      </c>
      <c r="K74" s="16">
        <f>VLOOKUP($B74,'[1]TK KHOILUONG'!$B:$AT,10,0)</f>
        <v>0</v>
      </c>
      <c r="L74" s="16">
        <f>VLOOKUP($B74,'[1]TK KHOILUONG'!$B:$AT,11,0)</f>
        <v>0</v>
      </c>
      <c r="M74" s="34">
        <f>VLOOKUP($B74,'[1]TK KHOILUONG'!$B:$AT,12,0)</f>
        <v>0</v>
      </c>
      <c r="N74" s="16">
        <f>VLOOKUP($B74,'[1]TK KHOILUONG'!$B:$AT,13,0)</f>
        <v>0</v>
      </c>
      <c r="O74" s="16">
        <f>VLOOKUP($B74,'[1]TK KHOILUONG'!$B:$AT,14,0)</f>
        <v>0</v>
      </c>
      <c r="P74" s="16">
        <f>VLOOKUP($B74,'[1]TK KHOILUONG'!$B:$AT,15,0)</f>
        <v>0</v>
      </c>
      <c r="Q74" s="16">
        <f>VLOOKUP($B74,'[1]TK KHOILUONG'!$B:$AT,16,0)</f>
        <v>0</v>
      </c>
      <c r="R74" s="34">
        <f>VLOOKUP($B74,'[1]TK KHOILUONG'!$B:$AT,17,0)</f>
        <v>0</v>
      </c>
      <c r="S74" s="16">
        <f>VLOOKUP($B74,'[1]TK KHOILUONG'!$B:$AT,18,0)</f>
        <v>0</v>
      </c>
      <c r="T74" s="16">
        <f>VLOOKUP($B74,'[1]TK KHOILUONG'!$B:$AT,19,0)</f>
        <v>0</v>
      </c>
      <c r="U74" s="16">
        <f>VLOOKUP($B74,'[1]TK KHOILUONG'!$B:$AT,20,0)</f>
        <v>0</v>
      </c>
      <c r="V74" s="34">
        <f>VLOOKUP($B74,'[1]TK KHOILUONG'!$B:$AT,21,0)</f>
        <v>0</v>
      </c>
      <c r="W74" s="16">
        <f>VLOOKUP($B74,'[1]TK KHOILUONG'!$B:$AT,22,0)</f>
        <v>0</v>
      </c>
      <c r="X74" s="16">
        <f>VLOOKUP($B74,'[1]TK KHOILUONG'!$B:$AT,23,0)</f>
        <v>0</v>
      </c>
      <c r="Y74" s="16">
        <f>VLOOKUP($B74,'[1]TK KHOILUONG'!$B:$AT,24,0)</f>
        <v>0</v>
      </c>
      <c r="Z74" s="34">
        <f>VLOOKUP($B74,'[1]TK KHOILUONG'!$B:$AT,25,0)</f>
        <v>0</v>
      </c>
      <c r="AA74" s="16">
        <f>VLOOKUP($B74,'[1]TK KHOILUONG'!$B:$AT,26,0)</f>
        <v>0</v>
      </c>
      <c r="AB74" s="16">
        <f>VLOOKUP($B74,'[1]TK KHOILUONG'!$B:$AT,27,0)</f>
        <v>0</v>
      </c>
      <c r="AC74" s="16">
        <f>VLOOKUP($B74,'[1]TK KHOILUONG'!$B:$AT,28,0)</f>
        <v>0</v>
      </c>
      <c r="AD74" s="34">
        <f>VLOOKUP($B74,'[1]TK KHOILUONG'!$B:$AT,29,0)</f>
        <v>0</v>
      </c>
      <c r="AE74" s="16">
        <f>VLOOKUP($B74,'[1]TK KHOILUONG'!$B:$AT,30,0)</f>
        <v>0</v>
      </c>
      <c r="AF74" s="16">
        <f>VLOOKUP($B74,'[1]TK KHOILUONG'!$B:$AT,31,0)</f>
        <v>0</v>
      </c>
      <c r="AG74" s="16">
        <f>VLOOKUP($B74,'[1]TK KHOILUONG'!$B:$AT,32,0)</f>
        <v>0</v>
      </c>
      <c r="AH74" s="34">
        <f>VLOOKUP($B74,'[1]TK KHOILUONG'!$B:$AT,33,0)</f>
        <v>0</v>
      </c>
      <c r="AI74" s="16">
        <f>VLOOKUP($B74,'[1]TK KHOILUONG'!$B:$AT,34,0)</f>
        <v>0</v>
      </c>
      <c r="AJ74" s="16">
        <f>VLOOKUP($B74,'[1]TK KHOILUONG'!$B:$AT,35,0)</f>
        <v>0</v>
      </c>
      <c r="AK74" s="34">
        <f>VLOOKUP($B74,'[1]TK KHOILUONG'!$B:$AT,36,0)</f>
        <v>0</v>
      </c>
      <c r="AL74" s="16">
        <f>VLOOKUP($B74,'[1]TK KHOILUONG'!$B:$AT,37,0)</f>
        <v>0</v>
      </c>
      <c r="AM74" s="16">
        <f>VLOOKUP($B74,'[1]TK KHOILUONG'!$B:$AT,38,0)</f>
        <v>0</v>
      </c>
      <c r="AN74" s="34">
        <f>VLOOKUP($B74,'[1]TK KHOILUONG'!$B:$AT,39,0)</f>
        <v>0</v>
      </c>
      <c r="AO74" s="16">
        <f>VLOOKUP($B74,'[1]TK KHOILUONG'!$B:$AT,40,0)</f>
        <v>0</v>
      </c>
      <c r="AP74" s="16">
        <f>VLOOKUP($B74,'[1]TK KHOILUONG'!$B:$AT,41,0)</f>
        <v>0</v>
      </c>
      <c r="AQ74" s="34">
        <f>VLOOKUP($B74,'[1]TK KHOILUONG'!$B:$AT,42,0)</f>
        <v>0</v>
      </c>
      <c r="AR74" s="34">
        <f>VLOOKUP($B74,'[1]TK KHOILUONG'!$B:$AT,43,0)</f>
        <v>0</v>
      </c>
      <c r="AS74" s="34">
        <f>VLOOKUP($B74,'[1]TK KHOILUONG'!$B:$AT,44,0)</f>
        <v>0</v>
      </c>
      <c r="AT74" s="44">
        <f t="shared" si="2"/>
        <v>0</v>
      </c>
    </row>
    <row r="75" spans="1:46" s="6" customFormat="1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VLOOKUP($B75,'[1]TK KHOILUONG'!$B:$AT,4,0)</f>
        <v>6</v>
      </c>
      <c r="F75" s="16">
        <f>VLOOKUP($B75,'[1]TK KHOILUONG'!$B:$AT,5,0)</f>
        <v>0</v>
      </c>
      <c r="G75" s="16">
        <f>VLOOKUP($B75,'[1]TK KHOILUONG'!$B:$AT,6,0)</f>
        <v>0</v>
      </c>
      <c r="H75" s="16">
        <f>VLOOKUP($B75,'[1]TK KHOILUONG'!$B:$AT,7,0)</f>
        <v>0</v>
      </c>
      <c r="I75" s="16">
        <f>VLOOKUP($B75,'[1]TK KHOILUONG'!$B:$AT,8,0)</f>
        <v>0</v>
      </c>
      <c r="J75" s="16">
        <f>VLOOKUP($B75,'[1]TK KHOILUONG'!$B:$AT,9,0)</f>
        <v>0</v>
      </c>
      <c r="K75" s="16">
        <f>VLOOKUP($B75,'[1]TK KHOILUONG'!$B:$AT,10,0)</f>
        <v>0</v>
      </c>
      <c r="L75" s="16">
        <f>VLOOKUP($B75,'[1]TK KHOILUONG'!$B:$AT,11,0)</f>
        <v>0</v>
      </c>
      <c r="M75" s="34">
        <f>VLOOKUP($B75,'[1]TK KHOILUONG'!$B:$AT,12,0)</f>
        <v>6</v>
      </c>
      <c r="N75" s="16">
        <f>VLOOKUP($B75,'[1]TK KHOILUONG'!$B:$AT,13,0)</f>
        <v>0.6</v>
      </c>
      <c r="O75" s="16">
        <f>VLOOKUP($B75,'[1]TK KHOILUONG'!$B:$AT,14,0)</f>
        <v>2.1</v>
      </c>
      <c r="P75" s="16">
        <f>VLOOKUP($B75,'[1]TK KHOILUONG'!$B:$AT,15,0)</f>
        <v>0</v>
      </c>
      <c r="Q75" s="16">
        <f>VLOOKUP($B75,'[1]TK KHOILUONG'!$B:$AT,16,0)</f>
        <v>0</v>
      </c>
      <c r="R75" s="34">
        <f>VLOOKUP($B75,'[1]TK KHOILUONG'!$B:$AT,17,0)</f>
        <v>2.7</v>
      </c>
      <c r="S75" s="16">
        <f>VLOOKUP($B75,'[1]TK KHOILUONG'!$B:$AT,18,0)</f>
        <v>89</v>
      </c>
      <c r="T75" s="16">
        <f>VLOOKUP($B75,'[1]TK KHOILUONG'!$B:$AT,19,0)</f>
        <v>261</v>
      </c>
      <c r="U75" s="16">
        <f>VLOOKUP($B75,'[1]TK KHOILUONG'!$B:$AT,20,0)</f>
        <v>120</v>
      </c>
      <c r="V75" s="34">
        <f>VLOOKUP($B75,'[1]TK KHOILUONG'!$B:$AT,21,0)</f>
        <v>23</v>
      </c>
      <c r="W75" s="16">
        <f>VLOOKUP($B75,'[1]TK KHOILUONG'!$B:$AT,22,0)</f>
        <v>0</v>
      </c>
      <c r="X75" s="16">
        <f>VLOOKUP($B75,'[1]TK KHOILUONG'!$B:$AT,23,0)</f>
        <v>0</v>
      </c>
      <c r="Y75" s="16">
        <f>VLOOKUP($B75,'[1]TK KHOILUONG'!$B:$AT,24,0)</f>
        <v>0</v>
      </c>
      <c r="Z75" s="34">
        <f>VLOOKUP($B75,'[1]TK KHOILUONG'!$B:$AT,25,0)</f>
        <v>0</v>
      </c>
      <c r="AA75" s="16">
        <f>VLOOKUP($B75,'[1]TK KHOILUONG'!$B:$AT,26,0)</f>
        <v>0</v>
      </c>
      <c r="AB75" s="16">
        <f>VLOOKUP($B75,'[1]TK KHOILUONG'!$B:$AT,27,0)</f>
        <v>0</v>
      </c>
      <c r="AC75" s="16">
        <f>VLOOKUP($B75,'[1]TK KHOILUONG'!$B:$AT,28,0)</f>
        <v>0</v>
      </c>
      <c r="AD75" s="34">
        <f>VLOOKUP($B75,'[1]TK KHOILUONG'!$B:$AT,29,0)</f>
        <v>0</v>
      </c>
      <c r="AE75" s="16">
        <f>VLOOKUP($B75,'[1]TK KHOILUONG'!$B:$AT,30,0)</f>
        <v>0</v>
      </c>
      <c r="AF75" s="16">
        <f>VLOOKUP($B75,'[1]TK KHOILUONG'!$B:$AT,31,0)</f>
        <v>0</v>
      </c>
      <c r="AG75" s="16">
        <f>VLOOKUP($B75,'[1]TK KHOILUONG'!$B:$AT,32,0)</f>
        <v>0</v>
      </c>
      <c r="AH75" s="34">
        <f>VLOOKUP($B75,'[1]TK KHOILUONG'!$B:$AT,33,0)</f>
        <v>0</v>
      </c>
      <c r="AI75" s="16">
        <f>VLOOKUP($B75,'[1]TK KHOILUONG'!$B:$AT,34,0)</f>
        <v>0</v>
      </c>
      <c r="AJ75" s="16">
        <f>VLOOKUP($B75,'[1]TK KHOILUONG'!$B:$AT,35,0)</f>
        <v>0</v>
      </c>
      <c r="AK75" s="34">
        <f>VLOOKUP($B75,'[1]TK KHOILUONG'!$B:$AT,36,0)</f>
        <v>0</v>
      </c>
      <c r="AL75" s="16">
        <f>VLOOKUP($B75,'[1]TK KHOILUONG'!$B:$AT,37,0)</f>
        <v>0</v>
      </c>
      <c r="AM75" s="16">
        <f>VLOOKUP($B75,'[1]TK KHOILUONG'!$B:$AT,38,0)</f>
        <v>0</v>
      </c>
      <c r="AN75" s="34">
        <f>VLOOKUP($B75,'[1]TK KHOILUONG'!$B:$AT,39,0)</f>
        <v>0</v>
      </c>
      <c r="AO75" s="16">
        <f>VLOOKUP($B75,'[1]TK KHOILUONG'!$B:$AT,40,0)</f>
        <v>0</v>
      </c>
      <c r="AP75" s="16">
        <f>VLOOKUP($B75,'[1]TK KHOILUONG'!$B:$AT,41,0)</f>
        <v>0</v>
      </c>
      <c r="AQ75" s="34">
        <f>VLOOKUP($B75,'[1]TK KHOILUONG'!$B:$AT,42,0)</f>
        <v>0</v>
      </c>
      <c r="AR75" s="34">
        <f>VLOOKUP($B75,'[1]TK KHOILUONG'!$B:$AT,43,0)</f>
        <v>0</v>
      </c>
      <c r="AS75" s="34">
        <f>VLOOKUP($B75,'[1]TK KHOILUONG'!$B:$AT,44,0)</f>
        <v>0.5</v>
      </c>
      <c r="AT75" s="44">
        <f t="shared" si="2"/>
        <v>32.200000000000003</v>
      </c>
    </row>
    <row r="76" spans="1:46" s="6" customFormat="1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VLOOKUP($B76,'[1]TK KHOILUONG'!$B:$AT,4,0)</f>
        <v>2</v>
      </c>
      <c r="F76" s="16">
        <f>VLOOKUP($B76,'[1]TK KHOILUONG'!$B:$AT,5,0)</f>
        <v>0</v>
      </c>
      <c r="G76" s="16">
        <f>VLOOKUP($B76,'[1]TK KHOILUONG'!$B:$AT,6,0)</f>
        <v>0</v>
      </c>
      <c r="H76" s="16">
        <f>VLOOKUP($B76,'[1]TK KHOILUONG'!$B:$AT,7,0)</f>
        <v>0</v>
      </c>
      <c r="I76" s="16">
        <f>VLOOKUP($B76,'[1]TK KHOILUONG'!$B:$AT,8,0)</f>
        <v>0</v>
      </c>
      <c r="J76" s="16">
        <f>VLOOKUP($B76,'[1]TK KHOILUONG'!$B:$AT,9,0)</f>
        <v>0</v>
      </c>
      <c r="K76" s="16">
        <f>VLOOKUP($B76,'[1]TK KHOILUONG'!$B:$AT,10,0)</f>
        <v>0</v>
      </c>
      <c r="L76" s="16">
        <f>VLOOKUP($B76,'[1]TK KHOILUONG'!$B:$AT,11,0)</f>
        <v>0</v>
      </c>
      <c r="M76" s="34">
        <f>VLOOKUP($B76,'[1]TK KHOILUONG'!$B:$AT,12,0)</f>
        <v>2</v>
      </c>
      <c r="N76" s="16">
        <f>VLOOKUP($B76,'[1]TK KHOILUONG'!$B:$AT,13,0)</f>
        <v>0.6</v>
      </c>
      <c r="O76" s="16">
        <f>VLOOKUP($B76,'[1]TK KHOILUONG'!$B:$AT,14,0)</f>
        <v>0.6</v>
      </c>
      <c r="P76" s="16">
        <f>VLOOKUP($B76,'[1]TK KHOILUONG'!$B:$AT,15,0)</f>
        <v>0</v>
      </c>
      <c r="Q76" s="16">
        <f>VLOOKUP($B76,'[1]TK KHOILUONG'!$B:$AT,16,0)</f>
        <v>0</v>
      </c>
      <c r="R76" s="34">
        <f>VLOOKUP($B76,'[1]TK KHOILUONG'!$B:$AT,17,0)</f>
        <v>1.2</v>
      </c>
      <c r="S76" s="16">
        <f>VLOOKUP($B76,'[1]TK KHOILUONG'!$B:$AT,18,0)</f>
        <v>109</v>
      </c>
      <c r="T76" s="16">
        <f>VLOOKUP($B76,'[1]TK KHOILUONG'!$B:$AT,19,0)</f>
        <v>89</v>
      </c>
      <c r="U76" s="16">
        <f>VLOOKUP($B76,'[1]TK KHOILUONG'!$B:$AT,20,0)</f>
        <v>87</v>
      </c>
      <c r="V76" s="34">
        <f>VLOOKUP($B76,'[1]TK KHOILUONG'!$B:$AT,21,0)</f>
        <v>11.100000000000001</v>
      </c>
      <c r="W76" s="16">
        <f>VLOOKUP($B76,'[1]TK KHOILUONG'!$B:$AT,22,0)</f>
        <v>0</v>
      </c>
      <c r="X76" s="16">
        <f>VLOOKUP($B76,'[1]TK KHOILUONG'!$B:$AT,23,0)</f>
        <v>0</v>
      </c>
      <c r="Y76" s="16">
        <f>VLOOKUP($B76,'[1]TK KHOILUONG'!$B:$AT,24,0)</f>
        <v>0</v>
      </c>
      <c r="Z76" s="34">
        <f>VLOOKUP($B76,'[1]TK KHOILUONG'!$B:$AT,25,0)</f>
        <v>0</v>
      </c>
      <c r="AA76" s="16">
        <f>VLOOKUP($B76,'[1]TK KHOILUONG'!$B:$AT,26,0)</f>
        <v>22</v>
      </c>
      <c r="AB76" s="16">
        <f>VLOOKUP($B76,'[1]TK KHOILUONG'!$B:$AT,27,0)</f>
        <v>0</v>
      </c>
      <c r="AC76" s="16">
        <f>VLOOKUP($B76,'[1]TK KHOILUONG'!$B:$AT,28,0)</f>
        <v>22</v>
      </c>
      <c r="AD76" s="34">
        <f>VLOOKUP($B76,'[1]TK KHOILUONG'!$B:$AT,29,0)</f>
        <v>0</v>
      </c>
      <c r="AE76" s="16">
        <f>VLOOKUP($B76,'[1]TK KHOILUONG'!$B:$AT,30,0)</f>
        <v>0</v>
      </c>
      <c r="AF76" s="16">
        <f>VLOOKUP($B76,'[1]TK KHOILUONG'!$B:$AT,31,0)</f>
        <v>0</v>
      </c>
      <c r="AG76" s="16">
        <f>VLOOKUP($B76,'[1]TK KHOILUONG'!$B:$AT,32,0)</f>
        <v>0</v>
      </c>
      <c r="AH76" s="34">
        <f>VLOOKUP($B76,'[1]TK KHOILUONG'!$B:$AT,33,0)</f>
        <v>0</v>
      </c>
      <c r="AI76" s="16">
        <f>VLOOKUP($B76,'[1]TK KHOILUONG'!$B:$AT,34,0)</f>
        <v>0</v>
      </c>
      <c r="AJ76" s="16">
        <f>VLOOKUP($B76,'[1]TK KHOILUONG'!$B:$AT,35,0)</f>
        <v>0</v>
      </c>
      <c r="AK76" s="34">
        <f>VLOOKUP($B76,'[1]TK KHOILUONG'!$B:$AT,36,0)</f>
        <v>0</v>
      </c>
      <c r="AL76" s="16">
        <f>VLOOKUP($B76,'[1]TK KHOILUONG'!$B:$AT,37,0)</f>
        <v>0</v>
      </c>
      <c r="AM76" s="16">
        <f>VLOOKUP($B76,'[1]TK KHOILUONG'!$B:$AT,38,0)</f>
        <v>0</v>
      </c>
      <c r="AN76" s="34">
        <f>VLOOKUP($B76,'[1]TK KHOILUONG'!$B:$AT,39,0)</f>
        <v>0</v>
      </c>
      <c r="AO76" s="16">
        <f>VLOOKUP($B76,'[1]TK KHOILUONG'!$B:$AT,40,0)</f>
        <v>0</v>
      </c>
      <c r="AP76" s="16">
        <f>VLOOKUP($B76,'[1]TK KHOILUONG'!$B:$AT,41,0)</f>
        <v>0</v>
      </c>
      <c r="AQ76" s="34">
        <f>VLOOKUP($B76,'[1]TK KHOILUONG'!$B:$AT,42,0)</f>
        <v>0</v>
      </c>
      <c r="AR76" s="34">
        <f>VLOOKUP($B76,'[1]TK KHOILUONG'!$B:$AT,43,0)</f>
        <v>0</v>
      </c>
      <c r="AS76" s="34">
        <f>VLOOKUP($B76,'[1]TK KHOILUONG'!$B:$AT,44,0)</f>
        <v>0</v>
      </c>
      <c r="AT76" s="44">
        <f t="shared" si="2"/>
        <v>14.3</v>
      </c>
    </row>
    <row r="77" spans="1:46" s="6" customFormat="1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VLOOKUP($B77,'[1]TK KHOILUONG'!$B:$AT,4,0)</f>
        <v>4</v>
      </c>
      <c r="F77" s="16">
        <f>VLOOKUP($B77,'[1]TK KHOILUONG'!$B:$AT,5,0)</f>
        <v>4</v>
      </c>
      <c r="G77" s="16">
        <f>VLOOKUP($B77,'[1]TK KHOILUONG'!$B:$AT,6,0)</f>
        <v>0</v>
      </c>
      <c r="H77" s="16">
        <f>VLOOKUP($B77,'[1]TK KHOILUONG'!$B:$AT,7,0)</f>
        <v>0</v>
      </c>
      <c r="I77" s="16">
        <f>VLOOKUP($B77,'[1]TK KHOILUONG'!$B:$AT,8,0)</f>
        <v>0</v>
      </c>
      <c r="J77" s="16">
        <f>VLOOKUP($B77,'[1]TK KHOILUONG'!$B:$AT,9,0)</f>
        <v>0</v>
      </c>
      <c r="K77" s="16">
        <f>VLOOKUP($B77,'[1]TK KHOILUONG'!$B:$AT,10,0)</f>
        <v>0</v>
      </c>
      <c r="L77" s="16">
        <f>VLOOKUP($B77,'[1]TK KHOILUONG'!$B:$AT,11,0)</f>
        <v>0</v>
      </c>
      <c r="M77" s="34">
        <f>VLOOKUP($B77,'[1]TK KHOILUONG'!$B:$AT,12,0)</f>
        <v>10</v>
      </c>
      <c r="N77" s="16">
        <f>VLOOKUP($B77,'[1]TK KHOILUONG'!$B:$AT,13,0)</f>
        <v>4.5</v>
      </c>
      <c r="O77" s="16">
        <f>VLOOKUP($B77,'[1]TK KHOILUONG'!$B:$AT,14,0)</f>
        <v>3.6</v>
      </c>
      <c r="P77" s="16">
        <f>VLOOKUP($B77,'[1]TK KHOILUONG'!$B:$AT,15,0)</f>
        <v>0</v>
      </c>
      <c r="Q77" s="16">
        <f>VLOOKUP($B77,'[1]TK KHOILUONG'!$B:$AT,16,0)</f>
        <v>0</v>
      </c>
      <c r="R77" s="34">
        <f>VLOOKUP($B77,'[1]TK KHOILUONG'!$B:$AT,17,0)</f>
        <v>8.1</v>
      </c>
      <c r="S77" s="16">
        <f>VLOOKUP($B77,'[1]TK KHOILUONG'!$B:$AT,18,0)</f>
        <v>79</v>
      </c>
      <c r="T77" s="16">
        <f>VLOOKUP($B77,'[1]TK KHOILUONG'!$B:$AT,19,0)</f>
        <v>120</v>
      </c>
      <c r="U77" s="16">
        <f>VLOOKUP($B77,'[1]TK KHOILUONG'!$B:$AT,20,0)</f>
        <v>106</v>
      </c>
      <c r="V77" s="34">
        <f>VLOOKUP($B77,'[1]TK KHOILUONG'!$B:$AT,21,0)</f>
        <v>9.3000000000000007</v>
      </c>
      <c r="W77" s="16">
        <f>VLOOKUP($B77,'[1]TK KHOILUONG'!$B:$AT,22,0)</f>
        <v>0</v>
      </c>
      <c r="X77" s="16">
        <f>VLOOKUP($B77,'[1]TK KHOILUONG'!$B:$AT,23,0)</f>
        <v>0</v>
      </c>
      <c r="Y77" s="16">
        <f>VLOOKUP($B77,'[1]TK KHOILUONG'!$B:$AT,24,0)</f>
        <v>0</v>
      </c>
      <c r="Z77" s="34">
        <f>VLOOKUP($B77,'[1]TK KHOILUONG'!$B:$AT,25,0)</f>
        <v>0</v>
      </c>
      <c r="AA77" s="16">
        <f>VLOOKUP($B77,'[1]TK KHOILUONG'!$B:$AT,26,0)</f>
        <v>0</v>
      </c>
      <c r="AB77" s="16">
        <f>VLOOKUP($B77,'[1]TK KHOILUONG'!$B:$AT,27,0)</f>
        <v>0</v>
      </c>
      <c r="AC77" s="16">
        <f>VLOOKUP($B77,'[1]TK KHOILUONG'!$B:$AT,28,0)</f>
        <v>0</v>
      </c>
      <c r="AD77" s="34">
        <f>VLOOKUP($B77,'[1]TK KHOILUONG'!$B:$AT,29,0)</f>
        <v>0</v>
      </c>
      <c r="AE77" s="16">
        <f>VLOOKUP($B77,'[1]TK KHOILUONG'!$B:$AT,30,0)</f>
        <v>0</v>
      </c>
      <c r="AF77" s="16">
        <f>VLOOKUP($B77,'[1]TK KHOILUONG'!$B:$AT,31,0)</f>
        <v>0</v>
      </c>
      <c r="AG77" s="16">
        <f>VLOOKUP($B77,'[1]TK KHOILUONG'!$B:$AT,32,0)</f>
        <v>0</v>
      </c>
      <c r="AH77" s="34">
        <f>VLOOKUP($B77,'[1]TK KHOILUONG'!$B:$AT,33,0)</f>
        <v>0</v>
      </c>
      <c r="AI77" s="16">
        <f>VLOOKUP($B77,'[1]TK KHOILUONG'!$B:$AT,34,0)</f>
        <v>0</v>
      </c>
      <c r="AJ77" s="16">
        <f>VLOOKUP($B77,'[1]TK KHOILUONG'!$B:$AT,35,0)</f>
        <v>0</v>
      </c>
      <c r="AK77" s="34">
        <f>VLOOKUP($B77,'[1]TK KHOILUONG'!$B:$AT,36,0)</f>
        <v>0</v>
      </c>
      <c r="AL77" s="16">
        <f>VLOOKUP($B77,'[1]TK KHOILUONG'!$B:$AT,37,0)</f>
        <v>0</v>
      </c>
      <c r="AM77" s="16">
        <f>VLOOKUP($B77,'[1]TK KHOILUONG'!$B:$AT,38,0)</f>
        <v>0</v>
      </c>
      <c r="AN77" s="34">
        <f>VLOOKUP($B77,'[1]TK KHOILUONG'!$B:$AT,39,0)</f>
        <v>0</v>
      </c>
      <c r="AO77" s="16">
        <f>VLOOKUP($B77,'[1]TK KHOILUONG'!$B:$AT,40,0)</f>
        <v>0</v>
      </c>
      <c r="AP77" s="16">
        <f>VLOOKUP($B77,'[1]TK KHOILUONG'!$B:$AT,41,0)</f>
        <v>0</v>
      </c>
      <c r="AQ77" s="34">
        <f>VLOOKUP($B77,'[1]TK KHOILUONG'!$B:$AT,42,0)</f>
        <v>0</v>
      </c>
      <c r="AR77" s="34">
        <f>VLOOKUP($B77,'[1]TK KHOILUONG'!$B:$AT,43,0)</f>
        <v>0</v>
      </c>
      <c r="AS77" s="34">
        <f>VLOOKUP($B77,'[1]TK KHOILUONG'!$B:$AT,44,0)</f>
        <v>0</v>
      </c>
      <c r="AT77" s="44">
        <f t="shared" si="2"/>
        <v>27.4</v>
      </c>
    </row>
    <row r="78" spans="1:46" s="6" customFormat="1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VLOOKUP($B78,'[1]TK KHOILUONG'!$B:$AT,4,0)</f>
        <v>0</v>
      </c>
      <c r="F78" s="16">
        <f>VLOOKUP($B78,'[1]TK KHOILUONG'!$B:$AT,5,0)</f>
        <v>0</v>
      </c>
      <c r="G78" s="16">
        <f>VLOOKUP($B78,'[1]TK KHOILUONG'!$B:$AT,6,0)</f>
        <v>0</v>
      </c>
      <c r="H78" s="16">
        <f>VLOOKUP($B78,'[1]TK KHOILUONG'!$B:$AT,7,0)</f>
        <v>0</v>
      </c>
      <c r="I78" s="16">
        <f>VLOOKUP($B78,'[1]TK KHOILUONG'!$B:$AT,8,0)</f>
        <v>0</v>
      </c>
      <c r="J78" s="16">
        <f>VLOOKUP($B78,'[1]TK KHOILUONG'!$B:$AT,9,0)</f>
        <v>0</v>
      </c>
      <c r="K78" s="16">
        <f>VLOOKUP($B78,'[1]TK KHOILUONG'!$B:$AT,10,0)</f>
        <v>0</v>
      </c>
      <c r="L78" s="16">
        <f>VLOOKUP($B78,'[1]TK KHOILUONG'!$B:$AT,11,0)</f>
        <v>0</v>
      </c>
      <c r="M78" s="34">
        <f>VLOOKUP($B78,'[1]TK KHOILUONG'!$B:$AT,12,0)</f>
        <v>0</v>
      </c>
      <c r="N78" s="16">
        <f>VLOOKUP($B78,'[1]TK KHOILUONG'!$B:$AT,13,0)</f>
        <v>1.2</v>
      </c>
      <c r="O78" s="16">
        <f>VLOOKUP($B78,'[1]TK KHOILUONG'!$B:$AT,14,0)</f>
        <v>3</v>
      </c>
      <c r="P78" s="16">
        <f>VLOOKUP($B78,'[1]TK KHOILUONG'!$B:$AT,15,0)</f>
        <v>0</v>
      </c>
      <c r="Q78" s="16">
        <f>VLOOKUP($B78,'[1]TK KHOILUONG'!$B:$AT,16,0)</f>
        <v>0</v>
      </c>
      <c r="R78" s="34">
        <f>VLOOKUP($B78,'[1]TK KHOILUONG'!$B:$AT,17,0)</f>
        <v>4.2</v>
      </c>
      <c r="S78" s="16">
        <f>VLOOKUP($B78,'[1]TK KHOILUONG'!$B:$AT,18,0)</f>
        <v>0</v>
      </c>
      <c r="T78" s="16">
        <f>VLOOKUP($B78,'[1]TK KHOILUONG'!$B:$AT,19,0)</f>
        <v>0</v>
      </c>
      <c r="U78" s="16">
        <f>VLOOKUP($B78,'[1]TK KHOILUONG'!$B:$AT,20,0)</f>
        <v>0</v>
      </c>
      <c r="V78" s="34">
        <f>VLOOKUP($B78,'[1]TK KHOILUONG'!$B:$AT,21,0)</f>
        <v>0</v>
      </c>
      <c r="W78" s="16">
        <f>VLOOKUP($B78,'[1]TK KHOILUONG'!$B:$AT,22,0)</f>
        <v>0</v>
      </c>
      <c r="X78" s="16">
        <f>VLOOKUP($B78,'[1]TK KHOILUONG'!$B:$AT,23,0)</f>
        <v>0</v>
      </c>
      <c r="Y78" s="16">
        <f>VLOOKUP($B78,'[1]TK KHOILUONG'!$B:$AT,24,0)</f>
        <v>0</v>
      </c>
      <c r="Z78" s="34">
        <f>VLOOKUP($B78,'[1]TK KHOILUONG'!$B:$AT,25,0)</f>
        <v>0</v>
      </c>
      <c r="AA78" s="16">
        <f>VLOOKUP($B78,'[1]TK KHOILUONG'!$B:$AT,26,0)</f>
        <v>0</v>
      </c>
      <c r="AB78" s="16">
        <f>VLOOKUP($B78,'[1]TK KHOILUONG'!$B:$AT,27,0)</f>
        <v>0</v>
      </c>
      <c r="AC78" s="16">
        <f>VLOOKUP($B78,'[1]TK KHOILUONG'!$B:$AT,28,0)</f>
        <v>0</v>
      </c>
      <c r="AD78" s="34">
        <f>VLOOKUP($B78,'[1]TK KHOILUONG'!$B:$AT,29,0)</f>
        <v>0</v>
      </c>
      <c r="AE78" s="16">
        <f>VLOOKUP($B78,'[1]TK KHOILUONG'!$B:$AT,30,0)</f>
        <v>0</v>
      </c>
      <c r="AF78" s="16">
        <f>VLOOKUP($B78,'[1]TK KHOILUONG'!$B:$AT,31,0)</f>
        <v>0</v>
      </c>
      <c r="AG78" s="16">
        <f>VLOOKUP($B78,'[1]TK KHOILUONG'!$B:$AT,32,0)</f>
        <v>0</v>
      </c>
      <c r="AH78" s="34">
        <f>VLOOKUP($B78,'[1]TK KHOILUONG'!$B:$AT,33,0)</f>
        <v>0</v>
      </c>
      <c r="AI78" s="16">
        <f>VLOOKUP($B78,'[1]TK KHOILUONG'!$B:$AT,34,0)</f>
        <v>0</v>
      </c>
      <c r="AJ78" s="16">
        <f>VLOOKUP($B78,'[1]TK KHOILUONG'!$B:$AT,35,0)</f>
        <v>0</v>
      </c>
      <c r="AK78" s="34">
        <f>VLOOKUP($B78,'[1]TK KHOILUONG'!$B:$AT,36,0)</f>
        <v>0</v>
      </c>
      <c r="AL78" s="16">
        <f>VLOOKUP($B78,'[1]TK KHOILUONG'!$B:$AT,37,0)</f>
        <v>0</v>
      </c>
      <c r="AM78" s="16">
        <f>VLOOKUP($B78,'[1]TK KHOILUONG'!$B:$AT,38,0)</f>
        <v>0</v>
      </c>
      <c r="AN78" s="34">
        <f>VLOOKUP($B78,'[1]TK KHOILUONG'!$B:$AT,39,0)</f>
        <v>0</v>
      </c>
      <c r="AO78" s="16">
        <f>VLOOKUP($B78,'[1]TK KHOILUONG'!$B:$AT,40,0)</f>
        <v>0</v>
      </c>
      <c r="AP78" s="16">
        <f>VLOOKUP($B78,'[1]TK KHOILUONG'!$B:$AT,41,0)</f>
        <v>0</v>
      </c>
      <c r="AQ78" s="34">
        <f>VLOOKUP($B78,'[1]TK KHOILUONG'!$B:$AT,42,0)</f>
        <v>0</v>
      </c>
      <c r="AR78" s="34">
        <f>VLOOKUP($B78,'[1]TK KHOILUONG'!$B:$AT,43,0)</f>
        <v>0</v>
      </c>
      <c r="AS78" s="34">
        <f>VLOOKUP($B78,'[1]TK KHOILUONG'!$B:$AT,44,0)</f>
        <v>0</v>
      </c>
      <c r="AT78" s="44">
        <f t="shared" si="2"/>
        <v>4.2</v>
      </c>
    </row>
    <row r="79" spans="1:46" s="6" customFormat="1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VLOOKUP($B79,'[1]TK KHOILUONG'!$B:$AT,4,0)</f>
        <v>4</v>
      </c>
      <c r="F79" s="16">
        <f>VLOOKUP($B79,'[1]TK KHOILUONG'!$B:$AT,5,0)</f>
        <v>0</v>
      </c>
      <c r="G79" s="16">
        <f>VLOOKUP($B79,'[1]TK KHOILUONG'!$B:$AT,6,0)</f>
        <v>0</v>
      </c>
      <c r="H79" s="16">
        <f>VLOOKUP($B79,'[1]TK KHOILUONG'!$B:$AT,7,0)</f>
        <v>0</v>
      </c>
      <c r="I79" s="16">
        <f>VLOOKUP($B79,'[1]TK KHOILUONG'!$B:$AT,8,0)</f>
        <v>0</v>
      </c>
      <c r="J79" s="16">
        <f>VLOOKUP($B79,'[1]TK KHOILUONG'!$B:$AT,9,0)</f>
        <v>0</v>
      </c>
      <c r="K79" s="16">
        <f>VLOOKUP($B79,'[1]TK KHOILUONG'!$B:$AT,10,0)</f>
        <v>0</v>
      </c>
      <c r="L79" s="16">
        <f>VLOOKUP($B79,'[1]TK KHOILUONG'!$B:$AT,11,0)</f>
        <v>0</v>
      </c>
      <c r="M79" s="34">
        <f>VLOOKUP($B79,'[1]TK KHOILUONG'!$B:$AT,12,0)</f>
        <v>4</v>
      </c>
      <c r="N79" s="16">
        <f>VLOOKUP($B79,'[1]TK KHOILUONG'!$B:$AT,13,0)</f>
        <v>3</v>
      </c>
      <c r="O79" s="16">
        <f>VLOOKUP($B79,'[1]TK KHOILUONG'!$B:$AT,14,0)</f>
        <v>3.9000000000000004</v>
      </c>
      <c r="P79" s="16">
        <f>VLOOKUP($B79,'[1]TK KHOILUONG'!$B:$AT,15,0)</f>
        <v>0</v>
      </c>
      <c r="Q79" s="16">
        <f>VLOOKUP($B79,'[1]TK KHOILUONG'!$B:$AT,16,0)</f>
        <v>0</v>
      </c>
      <c r="R79" s="34">
        <f>VLOOKUP($B79,'[1]TK KHOILUONG'!$B:$AT,17,0)</f>
        <v>6.9</v>
      </c>
      <c r="S79" s="16">
        <f>VLOOKUP($B79,'[1]TK KHOILUONG'!$B:$AT,18,0)</f>
        <v>56</v>
      </c>
      <c r="T79" s="16">
        <f>VLOOKUP($B79,'[1]TK KHOILUONG'!$B:$AT,19,0)</f>
        <v>40</v>
      </c>
      <c r="U79" s="16">
        <f>VLOOKUP($B79,'[1]TK KHOILUONG'!$B:$AT,20,0)</f>
        <v>56</v>
      </c>
      <c r="V79" s="34">
        <f>VLOOKUP($B79,'[1]TK KHOILUONG'!$B:$AT,21,0)</f>
        <v>4</v>
      </c>
      <c r="W79" s="16">
        <f>VLOOKUP($B79,'[1]TK KHOILUONG'!$B:$AT,22,0)</f>
        <v>0</v>
      </c>
      <c r="X79" s="16">
        <f>VLOOKUP($B79,'[1]TK KHOILUONG'!$B:$AT,23,0)</f>
        <v>0</v>
      </c>
      <c r="Y79" s="16">
        <f>VLOOKUP($B79,'[1]TK KHOILUONG'!$B:$AT,24,0)</f>
        <v>0</v>
      </c>
      <c r="Z79" s="34">
        <f>VLOOKUP($B79,'[1]TK KHOILUONG'!$B:$AT,25,0)</f>
        <v>0</v>
      </c>
      <c r="AA79" s="16">
        <f>VLOOKUP($B79,'[1]TK KHOILUONG'!$B:$AT,26,0)</f>
        <v>0</v>
      </c>
      <c r="AB79" s="16">
        <f>VLOOKUP($B79,'[1]TK KHOILUONG'!$B:$AT,27,0)</f>
        <v>0</v>
      </c>
      <c r="AC79" s="16">
        <f>VLOOKUP($B79,'[1]TK KHOILUONG'!$B:$AT,28,0)</f>
        <v>0</v>
      </c>
      <c r="AD79" s="34">
        <f>VLOOKUP($B79,'[1]TK KHOILUONG'!$B:$AT,29,0)</f>
        <v>0</v>
      </c>
      <c r="AE79" s="16">
        <f>VLOOKUP($B79,'[1]TK KHOILUONG'!$B:$AT,30,0)</f>
        <v>0</v>
      </c>
      <c r="AF79" s="16">
        <f>VLOOKUP($B79,'[1]TK KHOILUONG'!$B:$AT,31,0)</f>
        <v>0</v>
      </c>
      <c r="AG79" s="16">
        <f>VLOOKUP($B79,'[1]TK KHOILUONG'!$B:$AT,32,0)</f>
        <v>0</v>
      </c>
      <c r="AH79" s="34">
        <f>VLOOKUP($B79,'[1]TK KHOILUONG'!$B:$AT,33,0)</f>
        <v>0</v>
      </c>
      <c r="AI79" s="16">
        <f>VLOOKUP($B79,'[1]TK KHOILUONG'!$B:$AT,34,0)</f>
        <v>0</v>
      </c>
      <c r="AJ79" s="16">
        <f>VLOOKUP($B79,'[1]TK KHOILUONG'!$B:$AT,35,0)</f>
        <v>0</v>
      </c>
      <c r="AK79" s="34">
        <f>VLOOKUP($B79,'[1]TK KHOILUONG'!$B:$AT,36,0)</f>
        <v>0</v>
      </c>
      <c r="AL79" s="16">
        <f>VLOOKUP($B79,'[1]TK KHOILUONG'!$B:$AT,37,0)</f>
        <v>0</v>
      </c>
      <c r="AM79" s="16">
        <f>VLOOKUP($B79,'[1]TK KHOILUONG'!$B:$AT,38,0)</f>
        <v>0</v>
      </c>
      <c r="AN79" s="34">
        <f>VLOOKUP($B79,'[1]TK KHOILUONG'!$B:$AT,39,0)</f>
        <v>0</v>
      </c>
      <c r="AO79" s="16">
        <f>VLOOKUP($B79,'[1]TK KHOILUONG'!$B:$AT,40,0)</f>
        <v>0</v>
      </c>
      <c r="AP79" s="16">
        <f>VLOOKUP($B79,'[1]TK KHOILUONG'!$B:$AT,41,0)</f>
        <v>0</v>
      </c>
      <c r="AQ79" s="34">
        <f>VLOOKUP($B79,'[1]TK KHOILUONG'!$B:$AT,42,0)</f>
        <v>0</v>
      </c>
      <c r="AR79" s="34">
        <f>VLOOKUP($B79,'[1]TK KHOILUONG'!$B:$AT,43,0)</f>
        <v>0</v>
      </c>
      <c r="AS79" s="34">
        <f>VLOOKUP($B79,'[1]TK KHOILUONG'!$B:$AT,44,0)</f>
        <v>0.5</v>
      </c>
      <c r="AT79" s="44">
        <f t="shared" si="2"/>
        <v>15.4</v>
      </c>
    </row>
    <row r="80" spans="1:46" s="6" customFormat="1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VLOOKUP($B80,'[1]TK KHOILUONG'!$B:$AT,4,0)</f>
        <v>6</v>
      </c>
      <c r="F80" s="16">
        <f>VLOOKUP($B80,'[1]TK KHOILUONG'!$B:$AT,5,0)</f>
        <v>0</v>
      </c>
      <c r="G80" s="16">
        <f>VLOOKUP($B80,'[1]TK KHOILUONG'!$B:$AT,6,0)</f>
        <v>0</v>
      </c>
      <c r="H80" s="16">
        <f>VLOOKUP($B80,'[1]TK KHOILUONG'!$B:$AT,7,0)</f>
        <v>0</v>
      </c>
      <c r="I80" s="16">
        <f>VLOOKUP($B80,'[1]TK KHOILUONG'!$B:$AT,8,0)</f>
        <v>0</v>
      </c>
      <c r="J80" s="16">
        <f>VLOOKUP($B80,'[1]TK KHOILUONG'!$B:$AT,9,0)</f>
        <v>0</v>
      </c>
      <c r="K80" s="16">
        <f>VLOOKUP($B80,'[1]TK KHOILUONG'!$B:$AT,10,0)</f>
        <v>0</v>
      </c>
      <c r="L80" s="16">
        <f>VLOOKUP($B80,'[1]TK KHOILUONG'!$B:$AT,11,0)</f>
        <v>0</v>
      </c>
      <c r="M80" s="34">
        <f>VLOOKUP($B80,'[1]TK KHOILUONG'!$B:$AT,12,0)</f>
        <v>6</v>
      </c>
      <c r="N80" s="16">
        <f>VLOOKUP($B80,'[1]TK KHOILUONG'!$B:$AT,13,0)</f>
        <v>1.2</v>
      </c>
      <c r="O80" s="16">
        <f>VLOOKUP($B80,'[1]TK KHOILUONG'!$B:$AT,14,0)</f>
        <v>3.3000000000000003</v>
      </c>
      <c r="P80" s="16">
        <f>VLOOKUP($B80,'[1]TK KHOILUONG'!$B:$AT,15,0)</f>
        <v>0</v>
      </c>
      <c r="Q80" s="16">
        <f>VLOOKUP($B80,'[1]TK KHOILUONG'!$B:$AT,16,0)</f>
        <v>0</v>
      </c>
      <c r="R80" s="34">
        <f>VLOOKUP($B80,'[1]TK KHOILUONG'!$B:$AT,17,0)</f>
        <v>4.5</v>
      </c>
      <c r="S80" s="16">
        <f>VLOOKUP($B80,'[1]TK KHOILUONG'!$B:$AT,18,0)</f>
        <v>213</v>
      </c>
      <c r="T80" s="16">
        <f>VLOOKUP($B80,'[1]TK KHOILUONG'!$B:$AT,19,0)</f>
        <v>119</v>
      </c>
      <c r="U80" s="16">
        <f>VLOOKUP($B80,'[1]TK KHOILUONG'!$B:$AT,20,0)</f>
        <v>215</v>
      </c>
      <c r="V80" s="34">
        <f>VLOOKUP($B80,'[1]TK KHOILUONG'!$B:$AT,21,0)</f>
        <v>11.700000000000001</v>
      </c>
      <c r="W80" s="16">
        <f>VLOOKUP($B80,'[1]TK KHOILUONG'!$B:$AT,22,0)</f>
        <v>0</v>
      </c>
      <c r="X80" s="16">
        <f>VLOOKUP($B80,'[1]TK KHOILUONG'!$B:$AT,23,0)</f>
        <v>0</v>
      </c>
      <c r="Y80" s="16">
        <f>VLOOKUP($B80,'[1]TK KHOILUONG'!$B:$AT,24,0)</f>
        <v>0</v>
      </c>
      <c r="Z80" s="34">
        <f>VLOOKUP($B80,'[1]TK KHOILUONG'!$B:$AT,25,0)</f>
        <v>0</v>
      </c>
      <c r="AA80" s="16">
        <f>VLOOKUP($B80,'[1]TK KHOILUONG'!$B:$AT,26,0)</f>
        <v>0</v>
      </c>
      <c r="AB80" s="16">
        <f>VLOOKUP($B80,'[1]TK KHOILUONG'!$B:$AT,27,0)</f>
        <v>0</v>
      </c>
      <c r="AC80" s="16">
        <f>VLOOKUP($B80,'[1]TK KHOILUONG'!$B:$AT,28,0)</f>
        <v>0</v>
      </c>
      <c r="AD80" s="34">
        <f>VLOOKUP($B80,'[1]TK KHOILUONG'!$B:$AT,29,0)</f>
        <v>0</v>
      </c>
      <c r="AE80" s="16">
        <f>VLOOKUP($B80,'[1]TK KHOILUONG'!$B:$AT,30,0)</f>
        <v>0</v>
      </c>
      <c r="AF80" s="16">
        <f>VLOOKUP($B80,'[1]TK KHOILUONG'!$B:$AT,31,0)</f>
        <v>0</v>
      </c>
      <c r="AG80" s="16">
        <f>VLOOKUP($B80,'[1]TK KHOILUONG'!$B:$AT,32,0)</f>
        <v>0</v>
      </c>
      <c r="AH80" s="34">
        <f>VLOOKUP($B80,'[1]TK KHOILUONG'!$B:$AT,33,0)</f>
        <v>0</v>
      </c>
      <c r="AI80" s="16">
        <f>VLOOKUP($B80,'[1]TK KHOILUONG'!$B:$AT,34,0)</f>
        <v>0</v>
      </c>
      <c r="AJ80" s="16">
        <f>VLOOKUP($B80,'[1]TK KHOILUONG'!$B:$AT,35,0)</f>
        <v>0</v>
      </c>
      <c r="AK80" s="34">
        <f>VLOOKUP($B80,'[1]TK KHOILUONG'!$B:$AT,36,0)</f>
        <v>0</v>
      </c>
      <c r="AL80" s="16">
        <f>VLOOKUP($B80,'[1]TK KHOILUONG'!$B:$AT,37,0)</f>
        <v>0</v>
      </c>
      <c r="AM80" s="16">
        <f>VLOOKUP($B80,'[1]TK KHOILUONG'!$B:$AT,38,0)</f>
        <v>0</v>
      </c>
      <c r="AN80" s="34">
        <f>VLOOKUP($B80,'[1]TK KHOILUONG'!$B:$AT,39,0)</f>
        <v>0</v>
      </c>
      <c r="AO80" s="16">
        <f>VLOOKUP($B80,'[1]TK KHOILUONG'!$B:$AT,40,0)</f>
        <v>0</v>
      </c>
      <c r="AP80" s="16">
        <f>VLOOKUP($B80,'[1]TK KHOILUONG'!$B:$AT,41,0)</f>
        <v>0</v>
      </c>
      <c r="AQ80" s="34">
        <f>VLOOKUP($B80,'[1]TK KHOILUONG'!$B:$AT,42,0)</f>
        <v>0</v>
      </c>
      <c r="AR80" s="34">
        <f>VLOOKUP($B80,'[1]TK KHOILUONG'!$B:$AT,43,0)</f>
        <v>0</v>
      </c>
      <c r="AS80" s="34">
        <f>VLOOKUP($B80,'[1]TK KHOILUONG'!$B:$AT,44,0)</f>
        <v>0</v>
      </c>
      <c r="AT80" s="44">
        <f t="shared" si="2"/>
        <v>22.2</v>
      </c>
    </row>
    <row r="81" spans="1:46" s="6" customFormat="1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VLOOKUP($B81,'[1]TK KHOILUONG'!$B:$AT,4,0)</f>
        <v>0</v>
      </c>
      <c r="F81" s="16">
        <f>VLOOKUP($B81,'[1]TK KHOILUONG'!$B:$AT,5,0)</f>
        <v>0</v>
      </c>
      <c r="G81" s="16">
        <f>VLOOKUP($B81,'[1]TK KHOILUONG'!$B:$AT,6,0)</f>
        <v>0</v>
      </c>
      <c r="H81" s="16">
        <f>VLOOKUP($B81,'[1]TK KHOILUONG'!$B:$AT,7,0)</f>
        <v>0</v>
      </c>
      <c r="I81" s="16">
        <f>VLOOKUP($B81,'[1]TK KHOILUONG'!$B:$AT,8,0)</f>
        <v>0</v>
      </c>
      <c r="J81" s="16">
        <f>VLOOKUP($B81,'[1]TK KHOILUONG'!$B:$AT,9,0)</f>
        <v>0</v>
      </c>
      <c r="K81" s="16">
        <f>VLOOKUP($B81,'[1]TK KHOILUONG'!$B:$AT,10,0)</f>
        <v>0</v>
      </c>
      <c r="L81" s="16">
        <f>VLOOKUP($B81,'[1]TK KHOILUONG'!$B:$AT,11,0)</f>
        <v>0</v>
      </c>
      <c r="M81" s="34">
        <f>VLOOKUP($B81,'[1]TK KHOILUONG'!$B:$AT,12,0)</f>
        <v>0</v>
      </c>
      <c r="N81" s="16">
        <f>VLOOKUP($B81,'[1]TK KHOILUONG'!$B:$AT,13,0)</f>
        <v>2.25</v>
      </c>
      <c r="O81" s="16">
        <f>VLOOKUP($B81,'[1]TK KHOILUONG'!$B:$AT,14,0)</f>
        <v>3.9000000000000004</v>
      </c>
      <c r="P81" s="16">
        <f>VLOOKUP($B81,'[1]TK KHOILUONG'!$B:$AT,15,0)</f>
        <v>0</v>
      </c>
      <c r="Q81" s="16">
        <f>VLOOKUP($B81,'[1]TK KHOILUONG'!$B:$AT,16,0)</f>
        <v>0</v>
      </c>
      <c r="R81" s="34">
        <f>VLOOKUP($B81,'[1]TK KHOILUONG'!$B:$AT,17,0)</f>
        <v>6.15</v>
      </c>
      <c r="S81" s="16">
        <f>VLOOKUP($B81,'[1]TK KHOILUONG'!$B:$AT,18,0)</f>
        <v>0</v>
      </c>
      <c r="T81" s="16">
        <f>VLOOKUP($B81,'[1]TK KHOILUONG'!$B:$AT,19,0)</f>
        <v>0</v>
      </c>
      <c r="U81" s="16">
        <f>VLOOKUP($B81,'[1]TK KHOILUONG'!$B:$AT,20,0)</f>
        <v>38</v>
      </c>
      <c r="V81" s="34">
        <f>VLOOKUP($B81,'[1]TK KHOILUONG'!$B:$AT,21,0)</f>
        <v>-3.8000000000000003</v>
      </c>
      <c r="W81" s="16">
        <f>VLOOKUP($B81,'[1]TK KHOILUONG'!$B:$AT,22,0)</f>
        <v>0</v>
      </c>
      <c r="X81" s="16">
        <f>VLOOKUP($B81,'[1]TK KHOILUONG'!$B:$AT,23,0)</f>
        <v>0</v>
      </c>
      <c r="Y81" s="16">
        <f>VLOOKUP($B81,'[1]TK KHOILUONG'!$B:$AT,24,0)</f>
        <v>0</v>
      </c>
      <c r="Z81" s="34">
        <f>VLOOKUP($B81,'[1]TK KHOILUONG'!$B:$AT,25,0)</f>
        <v>0</v>
      </c>
      <c r="AA81" s="16">
        <f>VLOOKUP($B81,'[1]TK KHOILUONG'!$B:$AT,26,0)</f>
        <v>0</v>
      </c>
      <c r="AB81" s="16">
        <f>VLOOKUP($B81,'[1]TK KHOILUONG'!$B:$AT,27,0)</f>
        <v>0</v>
      </c>
      <c r="AC81" s="16">
        <f>VLOOKUP($B81,'[1]TK KHOILUONG'!$B:$AT,28,0)</f>
        <v>0</v>
      </c>
      <c r="AD81" s="34">
        <f>VLOOKUP($B81,'[1]TK KHOILUONG'!$B:$AT,29,0)</f>
        <v>0</v>
      </c>
      <c r="AE81" s="16">
        <f>VLOOKUP($B81,'[1]TK KHOILUONG'!$B:$AT,30,0)</f>
        <v>0</v>
      </c>
      <c r="AF81" s="16">
        <f>VLOOKUP($B81,'[1]TK KHOILUONG'!$B:$AT,31,0)</f>
        <v>0</v>
      </c>
      <c r="AG81" s="16">
        <f>VLOOKUP($B81,'[1]TK KHOILUONG'!$B:$AT,32,0)</f>
        <v>0</v>
      </c>
      <c r="AH81" s="34">
        <f>VLOOKUP($B81,'[1]TK KHOILUONG'!$B:$AT,33,0)</f>
        <v>0</v>
      </c>
      <c r="AI81" s="16">
        <f>VLOOKUP($B81,'[1]TK KHOILUONG'!$B:$AT,34,0)</f>
        <v>0</v>
      </c>
      <c r="AJ81" s="16">
        <f>VLOOKUP($B81,'[1]TK KHOILUONG'!$B:$AT,35,0)</f>
        <v>0</v>
      </c>
      <c r="AK81" s="34">
        <f>VLOOKUP($B81,'[1]TK KHOILUONG'!$B:$AT,36,0)</f>
        <v>0</v>
      </c>
      <c r="AL81" s="16">
        <f>VLOOKUP($B81,'[1]TK KHOILUONG'!$B:$AT,37,0)</f>
        <v>0</v>
      </c>
      <c r="AM81" s="16">
        <f>VLOOKUP($B81,'[1]TK KHOILUONG'!$B:$AT,38,0)</f>
        <v>0</v>
      </c>
      <c r="AN81" s="34">
        <f>VLOOKUP($B81,'[1]TK KHOILUONG'!$B:$AT,39,0)</f>
        <v>0</v>
      </c>
      <c r="AO81" s="16">
        <f>VLOOKUP($B81,'[1]TK KHOILUONG'!$B:$AT,40,0)</f>
        <v>0</v>
      </c>
      <c r="AP81" s="16">
        <f>VLOOKUP($B81,'[1]TK KHOILUONG'!$B:$AT,41,0)</f>
        <v>0</v>
      </c>
      <c r="AQ81" s="34">
        <f>VLOOKUP($B81,'[1]TK KHOILUONG'!$B:$AT,42,0)</f>
        <v>0</v>
      </c>
      <c r="AR81" s="34">
        <f>VLOOKUP($B81,'[1]TK KHOILUONG'!$B:$AT,43,0)</f>
        <v>0</v>
      </c>
      <c r="AS81" s="34">
        <f>VLOOKUP($B81,'[1]TK KHOILUONG'!$B:$AT,44,0)</f>
        <v>1.2</v>
      </c>
      <c r="AT81" s="44">
        <f t="shared" si="2"/>
        <v>3.55</v>
      </c>
    </row>
    <row r="82" spans="1:46" s="6" customFormat="1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VLOOKUP($B82,'[1]TK KHOILUONG'!$B:$AT,4,0)</f>
        <v>2</v>
      </c>
      <c r="F82" s="16">
        <f>VLOOKUP($B82,'[1]TK KHOILUONG'!$B:$AT,5,0)</f>
        <v>0</v>
      </c>
      <c r="G82" s="16">
        <f>VLOOKUP($B82,'[1]TK KHOILUONG'!$B:$AT,6,0)</f>
        <v>0</v>
      </c>
      <c r="H82" s="16">
        <f>VLOOKUP($B82,'[1]TK KHOILUONG'!$B:$AT,7,0)</f>
        <v>0</v>
      </c>
      <c r="I82" s="16">
        <f>VLOOKUP($B82,'[1]TK KHOILUONG'!$B:$AT,8,0)</f>
        <v>0</v>
      </c>
      <c r="J82" s="16">
        <f>VLOOKUP($B82,'[1]TK KHOILUONG'!$B:$AT,9,0)</f>
        <v>0</v>
      </c>
      <c r="K82" s="16">
        <f>VLOOKUP($B82,'[1]TK KHOILUONG'!$B:$AT,10,0)</f>
        <v>0</v>
      </c>
      <c r="L82" s="16">
        <f>VLOOKUP($B82,'[1]TK KHOILUONG'!$B:$AT,11,0)</f>
        <v>0</v>
      </c>
      <c r="M82" s="34">
        <f>VLOOKUP($B82,'[1]TK KHOILUONG'!$B:$AT,12,0)</f>
        <v>2</v>
      </c>
      <c r="N82" s="16">
        <f>VLOOKUP($B82,'[1]TK KHOILUONG'!$B:$AT,13,0)</f>
        <v>3.6</v>
      </c>
      <c r="O82" s="16">
        <f>VLOOKUP($B82,'[1]TK KHOILUONG'!$B:$AT,14,0)</f>
        <v>1.05</v>
      </c>
      <c r="P82" s="16">
        <f>VLOOKUP($B82,'[1]TK KHOILUONG'!$B:$AT,15,0)</f>
        <v>0</v>
      </c>
      <c r="Q82" s="16">
        <f>VLOOKUP($B82,'[1]TK KHOILUONG'!$B:$AT,16,0)</f>
        <v>0</v>
      </c>
      <c r="R82" s="34">
        <f>VLOOKUP($B82,'[1]TK KHOILUONG'!$B:$AT,17,0)</f>
        <v>4.6500000000000004</v>
      </c>
      <c r="S82" s="16">
        <f>VLOOKUP($B82,'[1]TK KHOILUONG'!$B:$AT,18,0)</f>
        <v>0</v>
      </c>
      <c r="T82" s="16">
        <f>VLOOKUP($B82,'[1]TK KHOILUONG'!$B:$AT,19,0)</f>
        <v>143</v>
      </c>
      <c r="U82" s="16">
        <f>VLOOKUP($B82,'[1]TK KHOILUONG'!$B:$AT,20,0)</f>
        <v>0</v>
      </c>
      <c r="V82" s="34">
        <f>VLOOKUP($B82,'[1]TK KHOILUONG'!$B:$AT,21,0)</f>
        <v>14.3</v>
      </c>
      <c r="W82" s="16">
        <f>VLOOKUP($B82,'[1]TK KHOILUONG'!$B:$AT,22,0)</f>
        <v>0</v>
      </c>
      <c r="X82" s="16">
        <f>VLOOKUP($B82,'[1]TK KHOILUONG'!$B:$AT,23,0)</f>
        <v>0</v>
      </c>
      <c r="Y82" s="16">
        <f>VLOOKUP($B82,'[1]TK KHOILUONG'!$B:$AT,24,0)</f>
        <v>0</v>
      </c>
      <c r="Z82" s="34">
        <f>VLOOKUP($B82,'[1]TK KHOILUONG'!$B:$AT,25,0)</f>
        <v>0</v>
      </c>
      <c r="AA82" s="16">
        <f>VLOOKUP($B82,'[1]TK KHOILUONG'!$B:$AT,26,0)</f>
        <v>0</v>
      </c>
      <c r="AB82" s="16">
        <f>VLOOKUP($B82,'[1]TK KHOILUONG'!$B:$AT,27,0)</f>
        <v>22</v>
      </c>
      <c r="AC82" s="16">
        <f>VLOOKUP($B82,'[1]TK KHOILUONG'!$B:$AT,28,0)</f>
        <v>0</v>
      </c>
      <c r="AD82" s="34">
        <f>VLOOKUP($B82,'[1]TK KHOILUONG'!$B:$AT,29,0)</f>
        <v>2.2000000000000002</v>
      </c>
      <c r="AE82" s="16">
        <f>VLOOKUP($B82,'[1]TK KHOILUONG'!$B:$AT,30,0)</f>
        <v>0</v>
      </c>
      <c r="AF82" s="16">
        <f>VLOOKUP($B82,'[1]TK KHOILUONG'!$B:$AT,31,0)</f>
        <v>0</v>
      </c>
      <c r="AG82" s="16">
        <f>VLOOKUP($B82,'[1]TK KHOILUONG'!$B:$AT,32,0)</f>
        <v>0</v>
      </c>
      <c r="AH82" s="34">
        <f>VLOOKUP($B82,'[1]TK KHOILUONG'!$B:$AT,33,0)</f>
        <v>0</v>
      </c>
      <c r="AI82" s="16">
        <f>VLOOKUP($B82,'[1]TK KHOILUONG'!$B:$AT,34,0)</f>
        <v>0</v>
      </c>
      <c r="AJ82" s="16">
        <f>VLOOKUP($B82,'[1]TK KHOILUONG'!$B:$AT,35,0)</f>
        <v>0</v>
      </c>
      <c r="AK82" s="34">
        <f>VLOOKUP($B82,'[1]TK KHOILUONG'!$B:$AT,36,0)</f>
        <v>0</v>
      </c>
      <c r="AL82" s="16">
        <f>VLOOKUP($B82,'[1]TK KHOILUONG'!$B:$AT,37,0)</f>
        <v>0</v>
      </c>
      <c r="AM82" s="16">
        <f>VLOOKUP($B82,'[1]TK KHOILUONG'!$B:$AT,38,0)</f>
        <v>0</v>
      </c>
      <c r="AN82" s="34">
        <f>VLOOKUP($B82,'[1]TK KHOILUONG'!$B:$AT,39,0)</f>
        <v>0</v>
      </c>
      <c r="AO82" s="16">
        <f>VLOOKUP($B82,'[1]TK KHOILUONG'!$B:$AT,40,0)</f>
        <v>0</v>
      </c>
      <c r="AP82" s="16">
        <f>VLOOKUP($B82,'[1]TK KHOILUONG'!$B:$AT,41,0)</f>
        <v>0</v>
      </c>
      <c r="AQ82" s="34">
        <f>VLOOKUP($B82,'[1]TK KHOILUONG'!$B:$AT,42,0)</f>
        <v>0</v>
      </c>
      <c r="AR82" s="34">
        <f>VLOOKUP($B82,'[1]TK KHOILUONG'!$B:$AT,43,0)</f>
        <v>0</v>
      </c>
      <c r="AS82" s="34">
        <f>VLOOKUP($B82,'[1]TK KHOILUONG'!$B:$AT,44,0)</f>
        <v>0.9</v>
      </c>
      <c r="AT82" s="44">
        <f t="shared" si="2"/>
        <v>24.05</v>
      </c>
    </row>
    <row r="83" spans="1:46" s="6" customFormat="1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VLOOKUP($B83,'[1]TK KHOILUONG'!$B:$AT,4,0)</f>
        <v>4</v>
      </c>
      <c r="F83" s="16">
        <f>VLOOKUP($B83,'[1]TK KHOILUONG'!$B:$AT,5,0)</f>
        <v>4</v>
      </c>
      <c r="G83" s="16">
        <f>VLOOKUP($B83,'[1]TK KHOILUONG'!$B:$AT,6,0)</f>
        <v>0</v>
      </c>
      <c r="H83" s="16">
        <f>VLOOKUP($B83,'[1]TK KHOILUONG'!$B:$AT,7,0)</f>
        <v>0</v>
      </c>
      <c r="I83" s="16">
        <f>VLOOKUP($B83,'[1]TK KHOILUONG'!$B:$AT,8,0)</f>
        <v>0</v>
      </c>
      <c r="J83" s="16">
        <f>VLOOKUP($B83,'[1]TK KHOILUONG'!$B:$AT,9,0)</f>
        <v>0</v>
      </c>
      <c r="K83" s="16">
        <f>VLOOKUP($B83,'[1]TK KHOILUONG'!$B:$AT,10,0)</f>
        <v>0</v>
      </c>
      <c r="L83" s="16">
        <f>VLOOKUP($B83,'[1]TK KHOILUONG'!$B:$AT,11,0)</f>
        <v>0</v>
      </c>
      <c r="M83" s="34">
        <f>VLOOKUP($B83,'[1]TK KHOILUONG'!$B:$AT,12,0)</f>
        <v>10</v>
      </c>
      <c r="N83" s="16">
        <f>VLOOKUP($B83,'[1]TK KHOILUONG'!$B:$AT,13,0)</f>
        <v>2.7</v>
      </c>
      <c r="O83" s="16">
        <f>VLOOKUP($B83,'[1]TK KHOILUONG'!$B:$AT,14,0)</f>
        <v>2.85</v>
      </c>
      <c r="P83" s="16">
        <f>VLOOKUP($B83,'[1]TK KHOILUONG'!$B:$AT,15,0)</f>
        <v>0</v>
      </c>
      <c r="Q83" s="16">
        <f>VLOOKUP($B83,'[1]TK KHOILUONG'!$B:$AT,16,0)</f>
        <v>0</v>
      </c>
      <c r="R83" s="34">
        <f>VLOOKUP($B83,'[1]TK KHOILUONG'!$B:$AT,17,0)</f>
        <v>5.5500000000000007</v>
      </c>
      <c r="S83" s="16">
        <f>VLOOKUP($B83,'[1]TK KHOILUONG'!$B:$AT,18,0)</f>
        <v>276</v>
      </c>
      <c r="T83" s="16">
        <f>VLOOKUP($B83,'[1]TK KHOILUONG'!$B:$AT,19,0)</f>
        <v>129</v>
      </c>
      <c r="U83" s="16">
        <f>VLOOKUP($B83,'[1]TK KHOILUONG'!$B:$AT,20,0)</f>
        <v>336</v>
      </c>
      <c r="V83" s="34">
        <f>VLOOKUP($B83,'[1]TK KHOILUONG'!$B:$AT,21,0)</f>
        <v>6.9</v>
      </c>
      <c r="W83" s="16">
        <f>VLOOKUP($B83,'[1]TK KHOILUONG'!$B:$AT,22,0)</f>
        <v>0</v>
      </c>
      <c r="X83" s="16">
        <f>VLOOKUP($B83,'[1]TK KHOILUONG'!$B:$AT,23,0)</f>
        <v>0</v>
      </c>
      <c r="Y83" s="16">
        <f>VLOOKUP($B83,'[1]TK KHOILUONG'!$B:$AT,24,0)</f>
        <v>0</v>
      </c>
      <c r="Z83" s="34">
        <f>VLOOKUP($B83,'[1]TK KHOILUONG'!$B:$AT,25,0)</f>
        <v>0</v>
      </c>
      <c r="AA83" s="16">
        <f>VLOOKUP($B83,'[1]TK KHOILUONG'!$B:$AT,26,0)</f>
        <v>0</v>
      </c>
      <c r="AB83" s="16">
        <f>VLOOKUP($B83,'[1]TK KHOILUONG'!$B:$AT,27,0)</f>
        <v>0</v>
      </c>
      <c r="AC83" s="16">
        <f>VLOOKUP($B83,'[1]TK KHOILUONG'!$B:$AT,28,0)</f>
        <v>0</v>
      </c>
      <c r="AD83" s="34">
        <f>VLOOKUP($B83,'[1]TK KHOILUONG'!$B:$AT,29,0)</f>
        <v>0</v>
      </c>
      <c r="AE83" s="16">
        <f>VLOOKUP($B83,'[1]TK KHOILUONG'!$B:$AT,30,0)</f>
        <v>0</v>
      </c>
      <c r="AF83" s="16">
        <f>VLOOKUP($B83,'[1]TK KHOILUONG'!$B:$AT,31,0)</f>
        <v>0</v>
      </c>
      <c r="AG83" s="16">
        <f>VLOOKUP($B83,'[1]TK KHOILUONG'!$B:$AT,32,0)</f>
        <v>0</v>
      </c>
      <c r="AH83" s="34">
        <f>VLOOKUP($B83,'[1]TK KHOILUONG'!$B:$AT,33,0)</f>
        <v>0</v>
      </c>
      <c r="AI83" s="16">
        <f>VLOOKUP($B83,'[1]TK KHOILUONG'!$B:$AT,34,0)</f>
        <v>0</v>
      </c>
      <c r="AJ83" s="16">
        <f>VLOOKUP($B83,'[1]TK KHOILUONG'!$B:$AT,35,0)</f>
        <v>0</v>
      </c>
      <c r="AK83" s="34">
        <f>VLOOKUP($B83,'[1]TK KHOILUONG'!$B:$AT,36,0)</f>
        <v>0</v>
      </c>
      <c r="AL83" s="16">
        <f>VLOOKUP($B83,'[1]TK KHOILUONG'!$B:$AT,37,0)</f>
        <v>0</v>
      </c>
      <c r="AM83" s="16">
        <f>VLOOKUP($B83,'[1]TK KHOILUONG'!$B:$AT,38,0)</f>
        <v>0</v>
      </c>
      <c r="AN83" s="34">
        <f>VLOOKUP($B83,'[1]TK KHOILUONG'!$B:$AT,39,0)</f>
        <v>0</v>
      </c>
      <c r="AO83" s="16">
        <f>VLOOKUP($B83,'[1]TK KHOILUONG'!$B:$AT,40,0)</f>
        <v>0</v>
      </c>
      <c r="AP83" s="16">
        <f>VLOOKUP($B83,'[1]TK KHOILUONG'!$B:$AT,41,0)</f>
        <v>0</v>
      </c>
      <c r="AQ83" s="34">
        <f>VLOOKUP($B83,'[1]TK KHOILUONG'!$B:$AT,42,0)</f>
        <v>0</v>
      </c>
      <c r="AR83" s="34">
        <f>VLOOKUP($B83,'[1]TK KHOILUONG'!$B:$AT,43,0)</f>
        <v>0</v>
      </c>
      <c r="AS83" s="34">
        <f>VLOOKUP($B83,'[1]TK KHOILUONG'!$B:$AT,44,0)</f>
        <v>0</v>
      </c>
      <c r="AT83" s="44">
        <f t="shared" si="2"/>
        <v>22.45</v>
      </c>
    </row>
    <row r="84" spans="1:46" s="6" customFormat="1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VLOOKUP($B84,'[1]TK KHOILUONG'!$B:$AT,4,0)</f>
        <v>0</v>
      </c>
      <c r="F84" s="16">
        <f>VLOOKUP($B84,'[1]TK KHOILUONG'!$B:$AT,5,0)</f>
        <v>0</v>
      </c>
      <c r="G84" s="16">
        <f>VLOOKUP($B84,'[1]TK KHOILUONG'!$B:$AT,6,0)</f>
        <v>0</v>
      </c>
      <c r="H84" s="16">
        <f>VLOOKUP($B84,'[1]TK KHOILUONG'!$B:$AT,7,0)</f>
        <v>0</v>
      </c>
      <c r="I84" s="16">
        <f>VLOOKUP($B84,'[1]TK KHOILUONG'!$B:$AT,8,0)</f>
        <v>0</v>
      </c>
      <c r="J84" s="16">
        <f>VLOOKUP($B84,'[1]TK KHOILUONG'!$B:$AT,9,0)</f>
        <v>0</v>
      </c>
      <c r="K84" s="16">
        <f>VLOOKUP($B84,'[1]TK KHOILUONG'!$B:$AT,10,0)</f>
        <v>0</v>
      </c>
      <c r="L84" s="16">
        <f>VLOOKUP($B84,'[1]TK KHOILUONG'!$B:$AT,11,0)</f>
        <v>0</v>
      </c>
      <c r="M84" s="34">
        <f>VLOOKUP($B84,'[1]TK KHOILUONG'!$B:$AT,12,0)</f>
        <v>0</v>
      </c>
      <c r="N84" s="16">
        <f>VLOOKUP($B84,'[1]TK KHOILUONG'!$B:$AT,13,0)</f>
        <v>0</v>
      </c>
      <c r="O84" s="16">
        <f>VLOOKUP($B84,'[1]TK KHOILUONG'!$B:$AT,14,0)</f>
        <v>0</v>
      </c>
      <c r="P84" s="16">
        <f>VLOOKUP($B84,'[1]TK KHOILUONG'!$B:$AT,15,0)</f>
        <v>0</v>
      </c>
      <c r="Q84" s="16">
        <f>VLOOKUP($B84,'[1]TK KHOILUONG'!$B:$AT,16,0)</f>
        <v>0</v>
      </c>
      <c r="R84" s="34">
        <f>VLOOKUP($B84,'[1]TK KHOILUONG'!$B:$AT,17,0)</f>
        <v>0</v>
      </c>
      <c r="S84" s="16">
        <f>VLOOKUP($B84,'[1]TK KHOILUONG'!$B:$AT,18,0)</f>
        <v>0</v>
      </c>
      <c r="T84" s="16">
        <f>VLOOKUP($B84,'[1]TK KHOILUONG'!$B:$AT,19,0)</f>
        <v>0</v>
      </c>
      <c r="U84" s="16">
        <f>VLOOKUP($B84,'[1]TK KHOILUONG'!$B:$AT,20,0)</f>
        <v>0</v>
      </c>
      <c r="V84" s="34">
        <f>VLOOKUP($B84,'[1]TK KHOILUONG'!$B:$AT,21,0)</f>
        <v>0</v>
      </c>
      <c r="W84" s="16">
        <f>VLOOKUP($B84,'[1]TK KHOILUONG'!$B:$AT,22,0)</f>
        <v>0</v>
      </c>
      <c r="X84" s="16">
        <f>VLOOKUP($B84,'[1]TK KHOILUONG'!$B:$AT,23,0)</f>
        <v>0</v>
      </c>
      <c r="Y84" s="16">
        <f>VLOOKUP($B84,'[1]TK KHOILUONG'!$B:$AT,24,0)</f>
        <v>0</v>
      </c>
      <c r="Z84" s="34">
        <f>VLOOKUP($B84,'[1]TK KHOILUONG'!$B:$AT,25,0)</f>
        <v>0</v>
      </c>
      <c r="AA84" s="16">
        <f>VLOOKUP($B84,'[1]TK KHOILUONG'!$B:$AT,26,0)</f>
        <v>0</v>
      </c>
      <c r="AB84" s="16">
        <f>VLOOKUP($B84,'[1]TK KHOILUONG'!$B:$AT,27,0)</f>
        <v>0</v>
      </c>
      <c r="AC84" s="16">
        <f>VLOOKUP($B84,'[1]TK KHOILUONG'!$B:$AT,28,0)</f>
        <v>0</v>
      </c>
      <c r="AD84" s="34">
        <f>VLOOKUP($B84,'[1]TK KHOILUONG'!$B:$AT,29,0)</f>
        <v>0</v>
      </c>
      <c r="AE84" s="16">
        <f>VLOOKUP($B84,'[1]TK KHOILUONG'!$B:$AT,30,0)</f>
        <v>0</v>
      </c>
      <c r="AF84" s="16">
        <f>VLOOKUP($B84,'[1]TK KHOILUONG'!$B:$AT,31,0)</f>
        <v>0</v>
      </c>
      <c r="AG84" s="16">
        <f>VLOOKUP($B84,'[1]TK KHOILUONG'!$B:$AT,32,0)</f>
        <v>0</v>
      </c>
      <c r="AH84" s="34">
        <f>VLOOKUP($B84,'[1]TK KHOILUONG'!$B:$AT,33,0)</f>
        <v>0</v>
      </c>
      <c r="AI84" s="16">
        <f>VLOOKUP($B84,'[1]TK KHOILUONG'!$B:$AT,34,0)</f>
        <v>0</v>
      </c>
      <c r="AJ84" s="16">
        <f>VLOOKUP($B84,'[1]TK KHOILUONG'!$B:$AT,35,0)</f>
        <v>0</v>
      </c>
      <c r="AK84" s="34">
        <f>VLOOKUP($B84,'[1]TK KHOILUONG'!$B:$AT,36,0)</f>
        <v>0</v>
      </c>
      <c r="AL84" s="16">
        <f>VLOOKUP($B84,'[1]TK KHOILUONG'!$B:$AT,37,0)</f>
        <v>0</v>
      </c>
      <c r="AM84" s="16">
        <f>VLOOKUP($B84,'[1]TK KHOILUONG'!$B:$AT,38,0)</f>
        <v>0</v>
      </c>
      <c r="AN84" s="34">
        <f>VLOOKUP($B84,'[1]TK KHOILUONG'!$B:$AT,39,0)</f>
        <v>0</v>
      </c>
      <c r="AO84" s="16">
        <f>VLOOKUP($B84,'[1]TK KHOILUONG'!$B:$AT,40,0)</f>
        <v>0</v>
      </c>
      <c r="AP84" s="16">
        <f>VLOOKUP($B84,'[1]TK KHOILUONG'!$B:$AT,41,0)</f>
        <v>0</v>
      </c>
      <c r="AQ84" s="34">
        <f>VLOOKUP($B84,'[1]TK KHOILUONG'!$B:$AT,42,0)</f>
        <v>0</v>
      </c>
      <c r="AR84" s="34">
        <f>VLOOKUP($B84,'[1]TK KHOILUONG'!$B:$AT,43,0)</f>
        <v>0</v>
      </c>
      <c r="AS84" s="34">
        <f>VLOOKUP($B84,'[1]TK KHOILUONG'!$B:$AT,44,0)</f>
        <v>0</v>
      </c>
      <c r="AT84" s="44">
        <f t="shared" si="2"/>
        <v>0</v>
      </c>
    </row>
    <row r="85" spans="1:46" s="6" customFormat="1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VLOOKUP($B85,'[1]TK KHOILUONG'!$B:$AT,4,0)</f>
        <v>0</v>
      </c>
      <c r="F85" s="16">
        <f>VLOOKUP($B85,'[1]TK KHOILUONG'!$B:$AT,5,0)</f>
        <v>0</v>
      </c>
      <c r="G85" s="16">
        <f>VLOOKUP($B85,'[1]TK KHOILUONG'!$B:$AT,6,0)</f>
        <v>0</v>
      </c>
      <c r="H85" s="16">
        <f>VLOOKUP($B85,'[1]TK KHOILUONG'!$B:$AT,7,0)</f>
        <v>0</v>
      </c>
      <c r="I85" s="16">
        <f>VLOOKUP($B85,'[1]TK KHOILUONG'!$B:$AT,8,0)</f>
        <v>0</v>
      </c>
      <c r="J85" s="16">
        <f>VLOOKUP($B85,'[1]TK KHOILUONG'!$B:$AT,9,0)</f>
        <v>0</v>
      </c>
      <c r="K85" s="16">
        <f>VLOOKUP($B85,'[1]TK KHOILUONG'!$B:$AT,10,0)</f>
        <v>0</v>
      </c>
      <c r="L85" s="16">
        <f>VLOOKUP($B85,'[1]TK KHOILUONG'!$B:$AT,11,0)</f>
        <v>0</v>
      </c>
      <c r="M85" s="34">
        <f>VLOOKUP($B85,'[1]TK KHOILUONG'!$B:$AT,12,0)</f>
        <v>0</v>
      </c>
      <c r="N85" s="16">
        <f>VLOOKUP($B85,'[1]TK KHOILUONG'!$B:$AT,13,0)</f>
        <v>0</v>
      </c>
      <c r="O85" s="16">
        <f>VLOOKUP($B85,'[1]TK KHOILUONG'!$B:$AT,14,0)</f>
        <v>0</v>
      </c>
      <c r="P85" s="16">
        <f>VLOOKUP($B85,'[1]TK KHOILUONG'!$B:$AT,15,0)</f>
        <v>0</v>
      </c>
      <c r="Q85" s="16">
        <f>VLOOKUP($B85,'[1]TK KHOILUONG'!$B:$AT,16,0)</f>
        <v>0</v>
      </c>
      <c r="R85" s="34">
        <f>VLOOKUP($B85,'[1]TK KHOILUONG'!$B:$AT,17,0)</f>
        <v>0</v>
      </c>
      <c r="S85" s="16">
        <f>VLOOKUP($B85,'[1]TK KHOILUONG'!$B:$AT,18,0)</f>
        <v>0</v>
      </c>
      <c r="T85" s="16">
        <f>VLOOKUP($B85,'[1]TK KHOILUONG'!$B:$AT,19,0)</f>
        <v>0</v>
      </c>
      <c r="U85" s="16">
        <f>VLOOKUP($B85,'[1]TK KHOILUONG'!$B:$AT,20,0)</f>
        <v>0</v>
      </c>
      <c r="V85" s="34">
        <f>VLOOKUP($B85,'[1]TK KHOILUONG'!$B:$AT,21,0)</f>
        <v>0</v>
      </c>
      <c r="W85" s="16">
        <f>VLOOKUP($B85,'[1]TK KHOILUONG'!$B:$AT,22,0)</f>
        <v>0</v>
      </c>
      <c r="X85" s="16">
        <f>VLOOKUP($B85,'[1]TK KHOILUONG'!$B:$AT,23,0)</f>
        <v>0</v>
      </c>
      <c r="Y85" s="16">
        <f>VLOOKUP($B85,'[1]TK KHOILUONG'!$B:$AT,24,0)</f>
        <v>0</v>
      </c>
      <c r="Z85" s="34">
        <f>VLOOKUP($B85,'[1]TK KHOILUONG'!$B:$AT,25,0)</f>
        <v>0</v>
      </c>
      <c r="AA85" s="16">
        <f>VLOOKUP($B85,'[1]TK KHOILUONG'!$B:$AT,26,0)</f>
        <v>0</v>
      </c>
      <c r="AB85" s="16">
        <f>VLOOKUP($B85,'[1]TK KHOILUONG'!$B:$AT,27,0)</f>
        <v>0</v>
      </c>
      <c r="AC85" s="16">
        <f>VLOOKUP($B85,'[1]TK KHOILUONG'!$B:$AT,28,0)</f>
        <v>0</v>
      </c>
      <c r="AD85" s="34">
        <f>VLOOKUP($B85,'[1]TK KHOILUONG'!$B:$AT,29,0)</f>
        <v>0</v>
      </c>
      <c r="AE85" s="16">
        <f>VLOOKUP($B85,'[1]TK KHOILUONG'!$B:$AT,30,0)</f>
        <v>0</v>
      </c>
      <c r="AF85" s="16">
        <f>VLOOKUP($B85,'[1]TK KHOILUONG'!$B:$AT,31,0)</f>
        <v>0</v>
      </c>
      <c r="AG85" s="16">
        <f>VLOOKUP($B85,'[1]TK KHOILUONG'!$B:$AT,32,0)</f>
        <v>0</v>
      </c>
      <c r="AH85" s="34">
        <f>VLOOKUP($B85,'[1]TK KHOILUONG'!$B:$AT,33,0)</f>
        <v>0</v>
      </c>
      <c r="AI85" s="16">
        <f>VLOOKUP($B85,'[1]TK KHOILUONG'!$B:$AT,34,0)</f>
        <v>0</v>
      </c>
      <c r="AJ85" s="16">
        <f>VLOOKUP($B85,'[1]TK KHOILUONG'!$B:$AT,35,0)</f>
        <v>0</v>
      </c>
      <c r="AK85" s="34">
        <f>VLOOKUP($B85,'[1]TK KHOILUONG'!$B:$AT,36,0)</f>
        <v>0</v>
      </c>
      <c r="AL85" s="16">
        <f>VLOOKUP($B85,'[1]TK KHOILUONG'!$B:$AT,37,0)</f>
        <v>0</v>
      </c>
      <c r="AM85" s="16">
        <f>VLOOKUP($B85,'[1]TK KHOILUONG'!$B:$AT,38,0)</f>
        <v>0</v>
      </c>
      <c r="AN85" s="34">
        <f>VLOOKUP($B85,'[1]TK KHOILUONG'!$B:$AT,39,0)</f>
        <v>0</v>
      </c>
      <c r="AO85" s="16">
        <f>VLOOKUP($B85,'[1]TK KHOILUONG'!$B:$AT,40,0)</f>
        <v>0</v>
      </c>
      <c r="AP85" s="16">
        <f>VLOOKUP($B85,'[1]TK KHOILUONG'!$B:$AT,41,0)</f>
        <v>0</v>
      </c>
      <c r="AQ85" s="34">
        <f>VLOOKUP($B85,'[1]TK KHOILUONG'!$B:$AT,42,0)</f>
        <v>0</v>
      </c>
      <c r="AR85" s="34">
        <f>VLOOKUP($B85,'[1]TK KHOILUONG'!$B:$AT,43,0)</f>
        <v>0</v>
      </c>
      <c r="AS85" s="34">
        <f>VLOOKUP($B85,'[1]TK KHOILUONG'!$B:$AT,44,0)</f>
        <v>0</v>
      </c>
      <c r="AT85" s="44">
        <f t="shared" si="2"/>
        <v>0</v>
      </c>
    </row>
    <row r="86" spans="1:46" s="6" customFormat="1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VLOOKUP($B86,'[1]TK KHOILUONG'!$B:$AT,4,0)</f>
        <v>0</v>
      </c>
      <c r="F86" s="16">
        <f>VLOOKUP($B86,'[1]TK KHOILUONG'!$B:$AT,5,0)</f>
        <v>0</v>
      </c>
      <c r="G86" s="16">
        <f>VLOOKUP($B86,'[1]TK KHOILUONG'!$B:$AT,6,0)</f>
        <v>0</v>
      </c>
      <c r="H86" s="16">
        <f>VLOOKUP($B86,'[1]TK KHOILUONG'!$B:$AT,7,0)</f>
        <v>0</v>
      </c>
      <c r="I86" s="16">
        <f>VLOOKUP($B86,'[1]TK KHOILUONG'!$B:$AT,8,0)</f>
        <v>0</v>
      </c>
      <c r="J86" s="16">
        <f>VLOOKUP($B86,'[1]TK KHOILUONG'!$B:$AT,9,0)</f>
        <v>0</v>
      </c>
      <c r="K86" s="16">
        <f>VLOOKUP($B86,'[1]TK KHOILUONG'!$B:$AT,10,0)</f>
        <v>0</v>
      </c>
      <c r="L86" s="16">
        <f>VLOOKUP($B86,'[1]TK KHOILUONG'!$B:$AT,11,0)</f>
        <v>0</v>
      </c>
      <c r="M86" s="34">
        <f>VLOOKUP($B86,'[1]TK KHOILUONG'!$B:$AT,12,0)</f>
        <v>0</v>
      </c>
      <c r="N86" s="16">
        <f>VLOOKUP($B86,'[1]TK KHOILUONG'!$B:$AT,13,0)</f>
        <v>0</v>
      </c>
      <c r="O86" s="16">
        <f>VLOOKUP($B86,'[1]TK KHOILUONG'!$B:$AT,14,0)</f>
        <v>0</v>
      </c>
      <c r="P86" s="16">
        <f>VLOOKUP($B86,'[1]TK KHOILUONG'!$B:$AT,15,0)</f>
        <v>0</v>
      </c>
      <c r="Q86" s="16">
        <f>VLOOKUP($B86,'[1]TK KHOILUONG'!$B:$AT,16,0)</f>
        <v>0</v>
      </c>
      <c r="R86" s="34">
        <f>VLOOKUP($B86,'[1]TK KHOILUONG'!$B:$AT,17,0)</f>
        <v>0</v>
      </c>
      <c r="S86" s="16">
        <f>VLOOKUP($B86,'[1]TK KHOILUONG'!$B:$AT,18,0)</f>
        <v>0</v>
      </c>
      <c r="T86" s="16">
        <f>VLOOKUP($B86,'[1]TK KHOILUONG'!$B:$AT,19,0)</f>
        <v>0</v>
      </c>
      <c r="U86" s="16">
        <f>VLOOKUP($B86,'[1]TK KHOILUONG'!$B:$AT,20,0)</f>
        <v>0</v>
      </c>
      <c r="V86" s="34">
        <f>VLOOKUP($B86,'[1]TK KHOILUONG'!$B:$AT,21,0)</f>
        <v>0</v>
      </c>
      <c r="W86" s="16">
        <f>VLOOKUP($B86,'[1]TK KHOILUONG'!$B:$AT,22,0)</f>
        <v>0</v>
      </c>
      <c r="X86" s="16">
        <f>VLOOKUP($B86,'[1]TK KHOILUONG'!$B:$AT,23,0)</f>
        <v>0</v>
      </c>
      <c r="Y86" s="16">
        <f>VLOOKUP($B86,'[1]TK KHOILUONG'!$B:$AT,24,0)</f>
        <v>0</v>
      </c>
      <c r="Z86" s="34">
        <f>VLOOKUP($B86,'[1]TK KHOILUONG'!$B:$AT,25,0)</f>
        <v>0</v>
      </c>
      <c r="AA86" s="16">
        <f>VLOOKUP($B86,'[1]TK KHOILUONG'!$B:$AT,26,0)</f>
        <v>0</v>
      </c>
      <c r="AB86" s="16">
        <f>VLOOKUP($B86,'[1]TK KHOILUONG'!$B:$AT,27,0)</f>
        <v>0</v>
      </c>
      <c r="AC86" s="16">
        <f>VLOOKUP($B86,'[1]TK KHOILUONG'!$B:$AT,28,0)</f>
        <v>0</v>
      </c>
      <c r="AD86" s="34">
        <f>VLOOKUP($B86,'[1]TK KHOILUONG'!$B:$AT,29,0)</f>
        <v>0</v>
      </c>
      <c r="AE86" s="16">
        <f>VLOOKUP($B86,'[1]TK KHOILUONG'!$B:$AT,30,0)</f>
        <v>0</v>
      </c>
      <c r="AF86" s="16">
        <f>VLOOKUP($B86,'[1]TK KHOILUONG'!$B:$AT,31,0)</f>
        <v>0</v>
      </c>
      <c r="AG86" s="16">
        <f>VLOOKUP($B86,'[1]TK KHOILUONG'!$B:$AT,32,0)</f>
        <v>0</v>
      </c>
      <c r="AH86" s="34">
        <f>VLOOKUP($B86,'[1]TK KHOILUONG'!$B:$AT,33,0)</f>
        <v>0</v>
      </c>
      <c r="AI86" s="16">
        <f>VLOOKUP($B86,'[1]TK KHOILUONG'!$B:$AT,34,0)</f>
        <v>0</v>
      </c>
      <c r="AJ86" s="16">
        <f>VLOOKUP($B86,'[1]TK KHOILUONG'!$B:$AT,35,0)</f>
        <v>0</v>
      </c>
      <c r="AK86" s="34">
        <f>VLOOKUP($B86,'[1]TK KHOILUONG'!$B:$AT,36,0)</f>
        <v>0</v>
      </c>
      <c r="AL86" s="16">
        <f>VLOOKUP($B86,'[1]TK KHOILUONG'!$B:$AT,37,0)</f>
        <v>0</v>
      </c>
      <c r="AM86" s="16">
        <f>VLOOKUP($B86,'[1]TK KHOILUONG'!$B:$AT,38,0)</f>
        <v>0</v>
      </c>
      <c r="AN86" s="34">
        <f>VLOOKUP($B86,'[1]TK KHOILUONG'!$B:$AT,39,0)</f>
        <v>0</v>
      </c>
      <c r="AO86" s="16">
        <f>VLOOKUP($B86,'[1]TK KHOILUONG'!$B:$AT,40,0)</f>
        <v>0</v>
      </c>
      <c r="AP86" s="16">
        <f>VLOOKUP($B86,'[1]TK KHOILUONG'!$B:$AT,41,0)</f>
        <v>0</v>
      </c>
      <c r="AQ86" s="34">
        <f>VLOOKUP($B86,'[1]TK KHOILUONG'!$B:$AT,42,0)</f>
        <v>0</v>
      </c>
      <c r="AR86" s="34">
        <f>VLOOKUP($B86,'[1]TK KHOILUONG'!$B:$AT,43,0)</f>
        <v>0</v>
      </c>
      <c r="AS86" s="34">
        <f>VLOOKUP($B86,'[1]TK KHOILUONG'!$B:$AT,44,0)</f>
        <v>0</v>
      </c>
      <c r="AT86" s="44">
        <f t="shared" si="2"/>
        <v>0</v>
      </c>
    </row>
    <row r="87" spans="1:46" s="6" customFormat="1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>
        <f>VLOOKUP($B87,'[1]TK KHOILUONG'!$B:$AT,4,0)</f>
        <v>0</v>
      </c>
      <c r="F87" s="16">
        <f>VLOOKUP($B87,'[1]TK KHOILUONG'!$B:$AT,5,0)</f>
        <v>0</v>
      </c>
      <c r="G87" s="16">
        <f>VLOOKUP($B87,'[1]TK KHOILUONG'!$B:$AT,6,0)</f>
        <v>0</v>
      </c>
      <c r="H87" s="16">
        <f>VLOOKUP($B87,'[1]TK KHOILUONG'!$B:$AT,7,0)</f>
        <v>0</v>
      </c>
      <c r="I87" s="16">
        <f>VLOOKUP($B87,'[1]TK KHOILUONG'!$B:$AT,8,0)</f>
        <v>0</v>
      </c>
      <c r="J87" s="16">
        <f>VLOOKUP($B87,'[1]TK KHOILUONG'!$B:$AT,9,0)</f>
        <v>0</v>
      </c>
      <c r="K87" s="16">
        <f>VLOOKUP($B87,'[1]TK KHOILUONG'!$B:$AT,10,0)</f>
        <v>0</v>
      </c>
      <c r="L87" s="16">
        <f>VLOOKUP($B87,'[1]TK KHOILUONG'!$B:$AT,11,0)</f>
        <v>0</v>
      </c>
      <c r="M87" s="34">
        <f>VLOOKUP($B87,'[1]TK KHOILUONG'!$B:$AT,12,0)</f>
        <v>0</v>
      </c>
      <c r="N87" s="16">
        <f>VLOOKUP($B87,'[1]TK KHOILUONG'!$B:$AT,13,0)</f>
        <v>0</v>
      </c>
      <c r="O87" s="16">
        <f>VLOOKUP($B87,'[1]TK KHOILUONG'!$B:$AT,14,0)</f>
        <v>0</v>
      </c>
      <c r="P87" s="16">
        <f>VLOOKUP($B87,'[1]TK KHOILUONG'!$B:$AT,15,0)</f>
        <v>0</v>
      </c>
      <c r="Q87" s="16">
        <f>VLOOKUP($B87,'[1]TK KHOILUONG'!$B:$AT,16,0)</f>
        <v>0</v>
      </c>
      <c r="R87" s="34">
        <f>VLOOKUP($B87,'[1]TK KHOILUONG'!$B:$AT,17,0)</f>
        <v>0</v>
      </c>
      <c r="S87" s="16">
        <f>VLOOKUP($B87,'[1]TK KHOILUONG'!$B:$AT,18,0)</f>
        <v>0</v>
      </c>
      <c r="T87" s="16">
        <f>VLOOKUP($B87,'[1]TK KHOILUONG'!$B:$AT,19,0)</f>
        <v>0</v>
      </c>
      <c r="U87" s="16">
        <f>VLOOKUP($B87,'[1]TK KHOILUONG'!$B:$AT,20,0)</f>
        <v>0</v>
      </c>
      <c r="V87" s="34">
        <f>VLOOKUP($B87,'[1]TK KHOILUONG'!$B:$AT,21,0)</f>
        <v>0</v>
      </c>
      <c r="W87" s="16">
        <f>VLOOKUP($B87,'[1]TK KHOILUONG'!$B:$AT,22,0)</f>
        <v>0</v>
      </c>
      <c r="X87" s="16">
        <f>VLOOKUP($B87,'[1]TK KHOILUONG'!$B:$AT,23,0)</f>
        <v>0</v>
      </c>
      <c r="Y87" s="16">
        <f>VLOOKUP($B87,'[1]TK KHOILUONG'!$B:$AT,24,0)</f>
        <v>0</v>
      </c>
      <c r="Z87" s="34">
        <f>VLOOKUP($B87,'[1]TK KHOILUONG'!$B:$AT,25,0)</f>
        <v>0</v>
      </c>
      <c r="AA87" s="16">
        <f>VLOOKUP($B87,'[1]TK KHOILUONG'!$B:$AT,26,0)</f>
        <v>0</v>
      </c>
      <c r="AB87" s="16">
        <f>VLOOKUP($B87,'[1]TK KHOILUONG'!$B:$AT,27,0)</f>
        <v>0</v>
      </c>
      <c r="AC87" s="16">
        <f>VLOOKUP($B87,'[1]TK KHOILUONG'!$B:$AT,28,0)</f>
        <v>0</v>
      </c>
      <c r="AD87" s="34">
        <f>VLOOKUP($B87,'[1]TK KHOILUONG'!$B:$AT,29,0)</f>
        <v>0</v>
      </c>
      <c r="AE87" s="16">
        <f>VLOOKUP($B87,'[1]TK KHOILUONG'!$B:$AT,30,0)</f>
        <v>0</v>
      </c>
      <c r="AF87" s="16">
        <f>VLOOKUP($B87,'[1]TK KHOILUONG'!$B:$AT,31,0)</f>
        <v>0</v>
      </c>
      <c r="AG87" s="16">
        <f>VLOOKUP($B87,'[1]TK KHOILUONG'!$B:$AT,32,0)</f>
        <v>0</v>
      </c>
      <c r="AH87" s="34">
        <f>VLOOKUP($B87,'[1]TK KHOILUONG'!$B:$AT,33,0)</f>
        <v>0</v>
      </c>
      <c r="AI87" s="16">
        <f>VLOOKUP($B87,'[1]TK KHOILUONG'!$B:$AT,34,0)</f>
        <v>0</v>
      </c>
      <c r="AJ87" s="16">
        <f>VLOOKUP($B87,'[1]TK KHOILUONG'!$B:$AT,35,0)</f>
        <v>0</v>
      </c>
      <c r="AK87" s="34">
        <f>VLOOKUP($B87,'[1]TK KHOILUONG'!$B:$AT,36,0)</f>
        <v>0</v>
      </c>
      <c r="AL87" s="16">
        <f>VLOOKUP($B87,'[1]TK KHOILUONG'!$B:$AT,37,0)</f>
        <v>0</v>
      </c>
      <c r="AM87" s="16">
        <f>VLOOKUP($B87,'[1]TK KHOILUONG'!$B:$AT,38,0)</f>
        <v>0</v>
      </c>
      <c r="AN87" s="34">
        <f>VLOOKUP($B87,'[1]TK KHOILUONG'!$B:$AT,39,0)</f>
        <v>0</v>
      </c>
      <c r="AO87" s="16">
        <f>VLOOKUP($B87,'[1]TK KHOILUONG'!$B:$AT,40,0)</f>
        <v>0</v>
      </c>
      <c r="AP87" s="16">
        <f>VLOOKUP($B87,'[1]TK KHOILUONG'!$B:$AT,41,0)</f>
        <v>0</v>
      </c>
      <c r="AQ87" s="34">
        <f>VLOOKUP($B87,'[1]TK KHOILUONG'!$B:$AT,42,0)</f>
        <v>0</v>
      </c>
      <c r="AR87" s="34">
        <f>VLOOKUP($B87,'[1]TK KHOILUONG'!$B:$AT,43,0)</f>
        <v>0</v>
      </c>
      <c r="AS87" s="34">
        <f>VLOOKUP($B87,'[1]TK KHOILUONG'!$B:$AT,44,0)</f>
        <v>0</v>
      </c>
      <c r="AT87" s="44">
        <f t="shared" si="2"/>
        <v>0</v>
      </c>
    </row>
    <row r="88" spans="1:46" s="6" customFormat="1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>
        <f>VLOOKUP($B88,'[1]TK KHOILUONG'!$B:$AT,4,0)</f>
        <v>0</v>
      </c>
      <c r="F88" s="16">
        <f>VLOOKUP($B88,'[1]TK KHOILUONG'!$B:$AT,5,0)</f>
        <v>0</v>
      </c>
      <c r="G88" s="16">
        <f>VLOOKUP($B88,'[1]TK KHOILUONG'!$B:$AT,6,0)</f>
        <v>0</v>
      </c>
      <c r="H88" s="16">
        <f>VLOOKUP($B88,'[1]TK KHOILUONG'!$B:$AT,7,0)</f>
        <v>0</v>
      </c>
      <c r="I88" s="16">
        <f>VLOOKUP($B88,'[1]TK KHOILUONG'!$B:$AT,8,0)</f>
        <v>0</v>
      </c>
      <c r="J88" s="16">
        <f>VLOOKUP($B88,'[1]TK KHOILUONG'!$B:$AT,9,0)</f>
        <v>0</v>
      </c>
      <c r="K88" s="16">
        <f>VLOOKUP($B88,'[1]TK KHOILUONG'!$B:$AT,10,0)</f>
        <v>0</v>
      </c>
      <c r="L88" s="16">
        <f>VLOOKUP($B88,'[1]TK KHOILUONG'!$B:$AT,11,0)</f>
        <v>0</v>
      </c>
      <c r="M88" s="34">
        <f>VLOOKUP($B88,'[1]TK KHOILUONG'!$B:$AT,12,0)</f>
        <v>0</v>
      </c>
      <c r="N88" s="16">
        <f>VLOOKUP($B88,'[1]TK KHOILUONG'!$B:$AT,13,0)</f>
        <v>0</v>
      </c>
      <c r="O88" s="16">
        <f>VLOOKUP($B88,'[1]TK KHOILUONG'!$B:$AT,14,0)</f>
        <v>0</v>
      </c>
      <c r="P88" s="16">
        <f>VLOOKUP($B88,'[1]TK KHOILUONG'!$B:$AT,15,0)</f>
        <v>0</v>
      </c>
      <c r="Q88" s="16">
        <f>VLOOKUP($B88,'[1]TK KHOILUONG'!$B:$AT,16,0)</f>
        <v>0</v>
      </c>
      <c r="R88" s="34">
        <f>VLOOKUP($B88,'[1]TK KHOILUONG'!$B:$AT,17,0)</f>
        <v>0</v>
      </c>
      <c r="S88" s="16">
        <f>VLOOKUP($B88,'[1]TK KHOILUONG'!$B:$AT,18,0)</f>
        <v>0</v>
      </c>
      <c r="T88" s="16">
        <f>VLOOKUP($B88,'[1]TK KHOILUONG'!$B:$AT,19,0)</f>
        <v>0</v>
      </c>
      <c r="U88" s="16">
        <f>VLOOKUP($B88,'[1]TK KHOILUONG'!$B:$AT,20,0)</f>
        <v>0</v>
      </c>
      <c r="V88" s="34">
        <f>VLOOKUP($B88,'[1]TK KHOILUONG'!$B:$AT,21,0)</f>
        <v>0</v>
      </c>
      <c r="W88" s="16">
        <f>VLOOKUP($B88,'[1]TK KHOILUONG'!$B:$AT,22,0)</f>
        <v>0</v>
      </c>
      <c r="X88" s="16">
        <f>VLOOKUP($B88,'[1]TK KHOILUONG'!$B:$AT,23,0)</f>
        <v>0</v>
      </c>
      <c r="Y88" s="16">
        <f>VLOOKUP($B88,'[1]TK KHOILUONG'!$B:$AT,24,0)</f>
        <v>0</v>
      </c>
      <c r="Z88" s="34">
        <f>VLOOKUP($B88,'[1]TK KHOILUONG'!$B:$AT,25,0)</f>
        <v>0</v>
      </c>
      <c r="AA88" s="16">
        <f>VLOOKUP($B88,'[1]TK KHOILUONG'!$B:$AT,26,0)</f>
        <v>0</v>
      </c>
      <c r="AB88" s="16">
        <f>VLOOKUP($B88,'[1]TK KHOILUONG'!$B:$AT,27,0)</f>
        <v>0</v>
      </c>
      <c r="AC88" s="16">
        <f>VLOOKUP($B88,'[1]TK KHOILUONG'!$B:$AT,28,0)</f>
        <v>0</v>
      </c>
      <c r="AD88" s="34">
        <f>VLOOKUP($B88,'[1]TK KHOILUONG'!$B:$AT,29,0)</f>
        <v>0</v>
      </c>
      <c r="AE88" s="16">
        <f>VLOOKUP($B88,'[1]TK KHOILUONG'!$B:$AT,30,0)</f>
        <v>0</v>
      </c>
      <c r="AF88" s="16">
        <f>VLOOKUP($B88,'[1]TK KHOILUONG'!$B:$AT,31,0)</f>
        <v>0</v>
      </c>
      <c r="AG88" s="16">
        <f>VLOOKUP($B88,'[1]TK KHOILUONG'!$B:$AT,32,0)</f>
        <v>0</v>
      </c>
      <c r="AH88" s="34">
        <f>VLOOKUP($B88,'[1]TK KHOILUONG'!$B:$AT,33,0)</f>
        <v>0</v>
      </c>
      <c r="AI88" s="16">
        <f>VLOOKUP($B88,'[1]TK KHOILUONG'!$B:$AT,34,0)</f>
        <v>0</v>
      </c>
      <c r="AJ88" s="16">
        <f>VLOOKUP($B88,'[1]TK KHOILUONG'!$B:$AT,35,0)</f>
        <v>0</v>
      </c>
      <c r="AK88" s="34">
        <f>VLOOKUP($B88,'[1]TK KHOILUONG'!$B:$AT,36,0)</f>
        <v>0</v>
      </c>
      <c r="AL88" s="16">
        <f>VLOOKUP($B88,'[1]TK KHOILUONG'!$B:$AT,37,0)</f>
        <v>0</v>
      </c>
      <c r="AM88" s="16">
        <f>VLOOKUP($B88,'[1]TK KHOILUONG'!$B:$AT,38,0)</f>
        <v>0</v>
      </c>
      <c r="AN88" s="34">
        <f>VLOOKUP($B88,'[1]TK KHOILUONG'!$B:$AT,39,0)</f>
        <v>0</v>
      </c>
      <c r="AO88" s="16">
        <f>VLOOKUP($B88,'[1]TK KHOILUONG'!$B:$AT,40,0)</f>
        <v>0</v>
      </c>
      <c r="AP88" s="16">
        <f>VLOOKUP($B88,'[1]TK KHOILUONG'!$B:$AT,41,0)</f>
        <v>0</v>
      </c>
      <c r="AQ88" s="34">
        <f>VLOOKUP($B88,'[1]TK KHOILUONG'!$B:$AT,42,0)</f>
        <v>0</v>
      </c>
      <c r="AR88" s="34">
        <f>VLOOKUP($B88,'[1]TK KHOILUONG'!$B:$AT,43,0)</f>
        <v>0</v>
      </c>
      <c r="AS88" s="34">
        <f>VLOOKUP($B88,'[1]TK KHOILUONG'!$B:$AT,44,0)</f>
        <v>0</v>
      </c>
      <c r="AT88" s="44">
        <f t="shared" si="2"/>
        <v>0</v>
      </c>
    </row>
    <row r="89" spans="1:46" s="6" customFormat="1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>
        <f>VLOOKUP($B89,'[1]TK KHOILUONG'!$B:$AT,4,0)</f>
        <v>0</v>
      </c>
      <c r="F89" s="16">
        <f>VLOOKUP($B89,'[1]TK KHOILUONG'!$B:$AT,5,0)</f>
        <v>0</v>
      </c>
      <c r="G89" s="16">
        <f>VLOOKUP($B89,'[1]TK KHOILUONG'!$B:$AT,6,0)</f>
        <v>0</v>
      </c>
      <c r="H89" s="16">
        <f>VLOOKUP($B89,'[1]TK KHOILUONG'!$B:$AT,7,0)</f>
        <v>0</v>
      </c>
      <c r="I89" s="16">
        <f>VLOOKUP($B89,'[1]TK KHOILUONG'!$B:$AT,8,0)</f>
        <v>0</v>
      </c>
      <c r="J89" s="16">
        <f>VLOOKUP($B89,'[1]TK KHOILUONG'!$B:$AT,9,0)</f>
        <v>0</v>
      </c>
      <c r="K89" s="16">
        <f>VLOOKUP($B89,'[1]TK KHOILUONG'!$B:$AT,10,0)</f>
        <v>0</v>
      </c>
      <c r="L89" s="16">
        <f>VLOOKUP($B89,'[1]TK KHOILUONG'!$B:$AT,11,0)</f>
        <v>0</v>
      </c>
      <c r="M89" s="34">
        <f>VLOOKUP($B89,'[1]TK KHOILUONG'!$B:$AT,12,0)</f>
        <v>0</v>
      </c>
      <c r="N89" s="16">
        <f>VLOOKUP($B89,'[1]TK KHOILUONG'!$B:$AT,13,0)</f>
        <v>0</v>
      </c>
      <c r="O89" s="16">
        <f>VLOOKUP($B89,'[1]TK KHOILUONG'!$B:$AT,14,0)</f>
        <v>0</v>
      </c>
      <c r="P89" s="16">
        <f>VLOOKUP($B89,'[1]TK KHOILUONG'!$B:$AT,15,0)</f>
        <v>0</v>
      </c>
      <c r="Q89" s="16">
        <f>VLOOKUP($B89,'[1]TK KHOILUONG'!$B:$AT,16,0)</f>
        <v>0</v>
      </c>
      <c r="R89" s="34">
        <f>VLOOKUP($B89,'[1]TK KHOILUONG'!$B:$AT,17,0)</f>
        <v>0</v>
      </c>
      <c r="S89" s="16">
        <f>VLOOKUP($B89,'[1]TK KHOILUONG'!$B:$AT,18,0)</f>
        <v>0</v>
      </c>
      <c r="T89" s="16">
        <f>VLOOKUP($B89,'[1]TK KHOILUONG'!$B:$AT,19,0)</f>
        <v>0</v>
      </c>
      <c r="U89" s="16">
        <f>VLOOKUP($B89,'[1]TK KHOILUONG'!$B:$AT,20,0)</f>
        <v>0</v>
      </c>
      <c r="V89" s="34">
        <f>VLOOKUP($B89,'[1]TK KHOILUONG'!$B:$AT,21,0)</f>
        <v>0</v>
      </c>
      <c r="W89" s="16">
        <f>VLOOKUP($B89,'[1]TK KHOILUONG'!$B:$AT,22,0)</f>
        <v>0</v>
      </c>
      <c r="X89" s="16">
        <f>VLOOKUP($B89,'[1]TK KHOILUONG'!$B:$AT,23,0)</f>
        <v>0</v>
      </c>
      <c r="Y89" s="16">
        <f>VLOOKUP($B89,'[1]TK KHOILUONG'!$B:$AT,24,0)</f>
        <v>0</v>
      </c>
      <c r="Z89" s="34">
        <f>VLOOKUP($B89,'[1]TK KHOILUONG'!$B:$AT,25,0)</f>
        <v>0</v>
      </c>
      <c r="AA89" s="16">
        <f>VLOOKUP($B89,'[1]TK KHOILUONG'!$B:$AT,26,0)</f>
        <v>0</v>
      </c>
      <c r="AB89" s="16">
        <f>VLOOKUP($B89,'[1]TK KHOILUONG'!$B:$AT,27,0)</f>
        <v>0</v>
      </c>
      <c r="AC89" s="16">
        <f>VLOOKUP($B89,'[1]TK KHOILUONG'!$B:$AT,28,0)</f>
        <v>0</v>
      </c>
      <c r="AD89" s="34">
        <f>VLOOKUP($B89,'[1]TK KHOILUONG'!$B:$AT,29,0)</f>
        <v>0</v>
      </c>
      <c r="AE89" s="16">
        <f>VLOOKUP($B89,'[1]TK KHOILUONG'!$B:$AT,30,0)</f>
        <v>0</v>
      </c>
      <c r="AF89" s="16">
        <f>VLOOKUP($B89,'[1]TK KHOILUONG'!$B:$AT,31,0)</f>
        <v>0</v>
      </c>
      <c r="AG89" s="16">
        <f>VLOOKUP($B89,'[1]TK KHOILUONG'!$B:$AT,32,0)</f>
        <v>0</v>
      </c>
      <c r="AH89" s="34">
        <f>VLOOKUP($B89,'[1]TK KHOILUONG'!$B:$AT,33,0)</f>
        <v>0</v>
      </c>
      <c r="AI89" s="16">
        <f>VLOOKUP($B89,'[1]TK KHOILUONG'!$B:$AT,34,0)</f>
        <v>0</v>
      </c>
      <c r="AJ89" s="16">
        <f>VLOOKUP($B89,'[1]TK KHOILUONG'!$B:$AT,35,0)</f>
        <v>0</v>
      </c>
      <c r="AK89" s="34">
        <f>VLOOKUP($B89,'[1]TK KHOILUONG'!$B:$AT,36,0)</f>
        <v>0</v>
      </c>
      <c r="AL89" s="16">
        <f>VLOOKUP($B89,'[1]TK KHOILUONG'!$B:$AT,37,0)</f>
        <v>0</v>
      </c>
      <c r="AM89" s="16">
        <f>VLOOKUP($B89,'[1]TK KHOILUONG'!$B:$AT,38,0)</f>
        <v>0</v>
      </c>
      <c r="AN89" s="34">
        <f>VLOOKUP($B89,'[1]TK KHOILUONG'!$B:$AT,39,0)</f>
        <v>0</v>
      </c>
      <c r="AO89" s="16">
        <f>VLOOKUP($B89,'[1]TK KHOILUONG'!$B:$AT,40,0)</f>
        <v>0</v>
      </c>
      <c r="AP89" s="16">
        <f>VLOOKUP($B89,'[1]TK KHOILUONG'!$B:$AT,41,0)</f>
        <v>0</v>
      </c>
      <c r="AQ89" s="34">
        <f>VLOOKUP($B89,'[1]TK KHOILUONG'!$B:$AT,42,0)</f>
        <v>0</v>
      </c>
      <c r="AR89" s="34">
        <f>VLOOKUP($B89,'[1]TK KHOILUONG'!$B:$AT,43,0)</f>
        <v>0</v>
      </c>
      <c r="AS89" s="34">
        <f>VLOOKUP($B89,'[1]TK KHOILUONG'!$B:$AT,44,0)</f>
        <v>0</v>
      </c>
      <c r="AT89" s="44">
        <f t="shared" si="2"/>
        <v>0</v>
      </c>
    </row>
    <row r="90" spans="1:46" s="6" customFormat="1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VLOOKUP($B90,'[1]TK KHOILUONG'!$B:$AT,4,0)</f>
        <v>0</v>
      </c>
      <c r="F90" s="16">
        <f>VLOOKUP($B90,'[1]TK KHOILUONG'!$B:$AT,5,0)</f>
        <v>0</v>
      </c>
      <c r="G90" s="16">
        <f>VLOOKUP($B90,'[1]TK KHOILUONG'!$B:$AT,6,0)</f>
        <v>0</v>
      </c>
      <c r="H90" s="16">
        <f>VLOOKUP($B90,'[1]TK KHOILUONG'!$B:$AT,7,0)</f>
        <v>0</v>
      </c>
      <c r="I90" s="16">
        <f>VLOOKUP($B90,'[1]TK KHOILUONG'!$B:$AT,8,0)</f>
        <v>0</v>
      </c>
      <c r="J90" s="16">
        <f>VLOOKUP($B90,'[1]TK KHOILUONG'!$B:$AT,9,0)</f>
        <v>0</v>
      </c>
      <c r="K90" s="16">
        <f>VLOOKUP($B90,'[1]TK KHOILUONG'!$B:$AT,10,0)</f>
        <v>0</v>
      </c>
      <c r="L90" s="16">
        <f>VLOOKUP($B90,'[1]TK KHOILUONG'!$B:$AT,11,0)</f>
        <v>0</v>
      </c>
      <c r="M90" s="34">
        <f>VLOOKUP($B90,'[1]TK KHOILUONG'!$B:$AT,12,0)</f>
        <v>0</v>
      </c>
      <c r="N90" s="16">
        <f>VLOOKUP($B90,'[1]TK KHOILUONG'!$B:$AT,13,0)</f>
        <v>0</v>
      </c>
      <c r="O90" s="16">
        <f>VLOOKUP($B90,'[1]TK KHOILUONG'!$B:$AT,14,0)</f>
        <v>0</v>
      </c>
      <c r="P90" s="16">
        <f>VLOOKUP($B90,'[1]TK KHOILUONG'!$B:$AT,15,0)</f>
        <v>0</v>
      </c>
      <c r="Q90" s="16">
        <f>VLOOKUP($B90,'[1]TK KHOILUONG'!$B:$AT,16,0)</f>
        <v>0</v>
      </c>
      <c r="R90" s="34">
        <f>VLOOKUP($B90,'[1]TK KHOILUONG'!$B:$AT,17,0)</f>
        <v>0</v>
      </c>
      <c r="S90" s="16">
        <f>VLOOKUP($B90,'[1]TK KHOILUONG'!$B:$AT,18,0)</f>
        <v>0</v>
      </c>
      <c r="T90" s="16">
        <f>VLOOKUP($B90,'[1]TK KHOILUONG'!$B:$AT,19,0)</f>
        <v>0</v>
      </c>
      <c r="U90" s="16">
        <f>VLOOKUP($B90,'[1]TK KHOILUONG'!$B:$AT,20,0)</f>
        <v>0</v>
      </c>
      <c r="V90" s="34">
        <f>VLOOKUP($B90,'[1]TK KHOILUONG'!$B:$AT,21,0)</f>
        <v>0</v>
      </c>
      <c r="W90" s="16">
        <f>VLOOKUP($B90,'[1]TK KHOILUONG'!$B:$AT,22,0)</f>
        <v>0</v>
      </c>
      <c r="X90" s="16">
        <f>VLOOKUP($B90,'[1]TK KHOILUONG'!$B:$AT,23,0)</f>
        <v>0</v>
      </c>
      <c r="Y90" s="16">
        <f>VLOOKUP($B90,'[1]TK KHOILUONG'!$B:$AT,24,0)</f>
        <v>0</v>
      </c>
      <c r="Z90" s="34">
        <f>VLOOKUP($B90,'[1]TK KHOILUONG'!$B:$AT,25,0)</f>
        <v>0</v>
      </c>
      <c r="AA90" s="16">
        <f>VLOOKUP($B90,'[1]TK KHOILUONG'!$B:$AT,26,0)</f>
        <v>0</v>
      </c>
      <c r="AB90" s="16">
        <f>VLOOKUP($B90,'[1]TK KHOILUONG'!$B:$AT,27,0)</f>
        <v>0</v>
      </c>
      <c r="AC90" s="16">
        <f>VLOOKUP($B90,'[1]TK KHOILUONG'!$B:$AT,28,0)</f>
        <v>0</v>
      </c>
      <c r="AD90" s="34">
        <f>VLOOKUP($B90,'[1]TK KHOILUONG'!$B:$AT,29,0)</f>
        <v>0</v>
      </c>
      <c r="AE90" s="16">
        <f>VLOOKUP($B90,'[1]TK KHOILUONG'!$B:$AT,30,0)</f>
        <v>0</v>
      </c>
      <c r="AF90" s="16">
        <f>VLOOKUP($B90,'[1]TK KHOILUONG'!$B:$AT,31,0)</f>
        <v>0</v>
      </c>
      <c r="AG90" s="16">
        <f>VLOOKUP($B90,'[1]TK KHOILUONG'!$B:$AT,32,0)</f>
        <v>0</v>
      </c>
      <c r="AH90" s="34">
        <f>VLOOKUP($B90,'[1]TK KHOILUONG'!$B:$AT,33,0)</f>
        <v>0</v>
      </c>
      <c r="AI90" s="16">
        <f>VLOOKUP($B90,'[1]TK KHOILUONG'!$B:$AT,34,0)</f>
        <v>0</v>
      </c>
      <c r="AJ90" s="16">
        <f>VLOOKUP($B90,'[1]TK KHOILUONG'!$B:$AT,35,0)</f>
        <v>0</v>
      </c>
      <c r="AK90" s="34">
        <f>VLOOKUP($B90,'[1]TK KHOILUONG'!$B:$AT,36,0)</f>
        <v>0</v>
      </c>
      <c r="AL90" s="16">
        <f>VLOOKUP($B90,'[1]TK KHOILUONG'!$B:$AT,37,0)</f>
        <v>0</v>
      </c>
      <c r="AM90" s="16">
        <f>VLOOKUP($B90,'[1]TK KHOILUONG'!$B:$AT,38,0)</f>
        <v>0</v>
      </c>
      <c r="AN90" s="34">
        <f>VLOOKUP($B90,'[1]TK KHOILUONG'!$B:$AT,39,0)</f>
        <v>0</v>
      </c>
      <c r="AO90" s="16">
        <f>VLOOKUP($B90,'[1]TK KHOILUONG'!$B:$AT,40,0)</f>
        <v>0</v>
      </c>
      <c r="AP90" s="16">
        <f>VLOOKUP($B90,'[1]TK KHOILUONG'!$B:$AT,41,0)</f>
        <v>0</v>
      </c>
      <c r="AQ90" s="34">
        <f>VLOOKUP($B90,'[1]TK KHOILUONG'!$B:$AT,42,0)</f>
        <v>0</v>
      </c>
      <c r="AR90" s="34">
        <f>VLOOKUP($B90,'[1]TK KHOILUONG'!$B:$AT,43,0)</f>
        <v>0</v>
      </c>
      <c r="AS90" s="34">
        <f>VLOOKUP($B90,'[1]TK KHOILUONG'!$B:$AT,44,0)</f>
        <v>0</v>
      </c>
      <c r="AT90" s="44">
        <f t="shared" si="2"/>
        <v>0</v>
      </c>
    </row>
    <row r="91" spans="1:46" s="6" customFormat="1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VLOOKUP($B91,'[1]TK KHOILUONG'!$B:$AT,4,0)</f>
        <v>0</v>
      </c>
      <c r="F91" s="16">
        <f>VLOOKUP($B91,'[1]TK KHOILUONG'!$B:$AT,5,0)</f>
        <v>0</v>
      </c>
      <c r="G91" s="16">
        <f>VLOOKUP($B91,'[1]TK KHOILUONG'!$B:$AT,6,0)</f>
        <v>0</v>
      </c>
      <c r="H91" s="16">
        <f>VLOOKUP($B91,'[1]TK KHOILUONG'!$B:$AT,7,0)</f>
        <v>0</v>
      </c>
      <c r="I91" s="16">
        <f>VLOOKUP($B91,'[1]TK KHOILUONG'!$B:$AT,8,0)</f>
        <v>0</v>
      </c>
      <c r="J91" s="16">
        <f>VLOOKUP($B91,'[1]TK KHOILUONG'!$B:$AT,9,0)</f>
        <v>0</v>
      </c>
      <c r="K91" s="16">
        <f>VLOOKUP($B91,'[1]TK KHOILUONG'!$B:$AT,10,0)</f>
        <v>0</v>
      </c>
      <c r="L91" s="16">
        <f>VLOOKUP($B91,'[1]TK KHOILUONG'!$B:$AT,11,0)</f>
        <v>0</v>
      </c>
      <c r="M91" s="34">
        <f>VLOOKUP($B91,'[1]TK KHOILUONG'!$B:$AT,12,0)</f>
        <v>0</v>
      </c>
      <c r="N91" s="16">
        <f>VLOOKUP($B91,'[1]TK KHOILUONG'!$B:$AT,13,0)</f>
        <v>0</v>
      </c>
      <c r="O91" s="16">
        <f>VLOOKUP($B91,'[1]TK KHOILUONG'!$B:$AT,14,0)</f>
        <v>0</v>
      </c>
      <c r="P91" s="16">
        <f>VLOOKUP($B91,'[1]TK KHOILUONG'!$B:$AT,15,0)</f>
        <v>0</v>
      </c>
      <c r="Q91" s="16">
        <f>VLOOKUP($B91,'[1]TK KHOILUONG'!$B:$AT,16,0)</f>
        <v>0</v>
      </c>
      <c r="R91" s="34">
        <f>VLOOKUP($B91,'[1]TK KHOILUONG'!$B:$AT,17,0)</f>
        <v>0</v>
      </c>
      <c r="S91" s="16">
        <f>VLOOKUP($B91,'[1]TK KHOILUONG'!$B:$AT,18,0)</f>
        <v>0</v>
      </c>
      <c r="T91" s="16">
        <f>VLOOKUP($B91,'[1]TK KHOILUONG'!$B:$AT,19,0)</f>
        <v>0</v>
      </c>
      <c r="U91" s="16">
        <f>VLOOKUP($B91,'[1]TK KHOILUONG'!$B:$AT,20,0)</f>
        <v>0</v>
      </c>
      <c r="V91" s="34">
        <f>VLOOKUP($B91,'[1]TK KHOILUONG'!$B:$AT,21,0)</f>
        <v>0</v>
      </c>
      <c r="W91" s="16">
        <f>VLOOKUP($B91,'[1]TK KHOILUONG'!$B:$AT,22,0)</f>
        <v>0</v>
      </c>
      <c r="X91" s="16">
        <f>VLOOKUP($B91,'[1]TK KHOILUONG'!$B:$AT,23,0)</f>
        <v>0</v>
      </c>
      <c r="Y91" s="16">
        <f>VLOOKUP($B91,'[1]TK KHOILUONG'!$B:$AT,24,0)</f>
        <v>0</v>
      </c>
      <c r="Z91" s="34">
        <f>VLOOKUP($B91,'[1]TK KHOILUONG'!$B:$AT,25,0)</f>
        <v>0</v>
      </c>
      <c r="AA91" s="16">
        <f>VLOOKUP($B91,'[1]TK KHOILUONG'!$B:$AT,26,0)</f>
        <v>0</v>
      </c>
      <c r="AB91" s="16">
        <f>VLOOKUP($B91,'[1]TK KHOILUONG'!$B:$AT,27,0)</f>
        <v>0</v>
      </c>
      <c r="AC91" s="16">
        <f>VLOOKUP($B91,'[1]TK KHOILUONG'!$B:$AT,28,0)</f>
        <v>0</v>
      </c>
      <c r="AD91" s="34">
        <f>VLOOKUP($B91,'[1]TK KHOILUONG'!$B:$AT,29,0)</f>
        <v>0</v>
      </c>
      <c r="AE91" s="16">
        <f>VLOOKUP($B91,'[1]TK KHOILUONG'!$B:$AT,30,0)</f>
        <v>0</v>
      </c>
      <c r="AF91" s="16">
        <f>VLOOKUP($B91,'[1]TK KHOILUONG'!$B:$AT,31,0)</f>
        <v>0</v>
      </c>
      <c r="AG91" s="16">
        <f>VLOOKUP($B91,'[1]TK KHOILUONG'!$B:$AT,32,0)</f>
        <v>0</v>
      </c>
      <c r="AH91" s="34">
        <f>VLOOKUP($B91,'[1]TK KHOILUONG'!$B:$AT,33,0)</f>
        <v>0</v>
      </c>
      <c r="AI91" s="16">
        <f>VLOOKUP($B91,'[1]TK KHOILUONG'!$B:$AT,34,0)</f>
        <v>0</v>
      </c>
      <c r="AJ91" s="16">
        <f>VLOOKUP($B91,'[1]TK KHOILUONG'!$B:$AT,35,0)</f>
        <v>0</v>
      </c>
      <c r="AK91" s="34">
        <f>VLOOKUP($B91,'[1]TK KHOILUONG'!$B:$AT,36,0)</f>
        <v>0</v>
      </c>
      <c r="AL91" s="16">
        <f>VLOOKUP($B91,'[1]TK KHOILUONG'!$B:$AT,37,0)</f>
        <v>0</v>
      </c>
      <c r="AM91" s="16">
        <f>VLOOKUP($B91,'[1]TK KHOILUONG'!$B:$AT,38,0)</f>
        <v>0</v>
      </c>
      <c r="AN91" s="34">
        <f>VLOOKUP($B91,'[1]TK KHOILUONG'!$B:$AT,39,0)</f>
        <v>0</v>
      </c>
      <c r="AO91" s="16">
        <f>VLOOKUP($B91,'[1]TK KHOILUONG'!$B:$AT,40,0)</f>
        <v>0</v>
      </c>
      <c r="AP91" s="16">
        <f>VLOOKUP($B91,'[1]TK KHOILUONG'!$B:$AT,41,0)</f>
        <v>0</v>
      </c>
      <c r="AQ91" s="34">
        <f>VLOOKUP($B91,'[1]TK KHOILUONG'!$B:$AT,42,0)</f>
        <v>0</v>
      </c>
      <c r="AR91" s="34">
        <f>VLOOKUP($B91,'[1]TK KHOILUONG'!$B:$AT,43,0)</f>
        <v>0</v>
      </c>
      <c r="AS91" s="34">
        <f>VLOOKUP($B91,'[1]TK KHOILUONG'!$B:$AT,44,0)</f>
        <v>0</v>
      </c>
      <c r="AT91" s="44">
        <f t="shared" si="2"/>
        <v>0</v>
      </c>
    </row>
    <row r="92" spans="1:46" s="6" customFormat="1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>
        <f>VLOOKUP($B92,'[1]TK KHOILUONG'!$B:$AT,4,0)</f>
        <v>0</v>
      </c>
      <c r="F92" s="16">
        <f>VLOOKUP($B92,'[1]TK KHOILUONG'!$B:$AT,5,0)</f>
        <v>0</v>
      </c>
      <c r="G92" s="16">
        <f>VLOOKUP($B92,'[1]TK KHOILUONG'!$B:$AT,6,0)</f>
        <v>0</v>
      </c>
      <c r="H92" s="16">
        <f>VLOOKUP($B92,'[1]TK KHOILUONG'!$B:$AT,7,0)</f>
        <v>0</v>
      </c>
      <c r="I92" s="16">
        <f>VLOOKUP($B92,'[1]TK KHOILUONG'!$B:$AT,8,0)</f>
        <v>0</v>
      </c>
      <c r="J92" s="16">
        <f>VLOOKUP($B92,'[1]TK KHOILUONG'!$B:$AT,9,0)</f>
        <v>0</v>
      </c>
      <c r="K92" s="16">
        <f>VLOOKUP($B92,'[1]TK KHOILUONG'!$B:$AT,10,0)</f>
        <v>0</v>
      </c>
      <c r="L92" s="16">
        <f>VLOOKUP($B92,'[1]TK KHOILUONG'!$B:$AT,11,0)</f>
        <v>0</v>
      </c>
      <c r="M92" s="34">
        <f>VLOOKUP($B92,'[1]TK KHOILUONG'!$B:$AT,12,0)</f>
        <v>0</v>
      </c>
      <c r="N92" s="16">
        <f>VLOOKUP($B92,'[1]TK KHOILUONG'!$B:$AT,13,0)</f>
        <v>0</v>
      </c>
      <c r="O92" s="16">
        <f>VLOOKUP($B92,'[1]TK KHOILUONG'!$B:$AT,14,0)</f>
        <v>0</v>
      </c>
      <c r="P92" s="16">
        <f>VLOOKUP($B92,'[1]TK KHOILUONG'!$B:$AT,15,0)</f>
        <v>0</v>
      </c>
      <c r="Q92" s="16">
        <f>VLOOKUP($B92,'[1]TK KHOILUONG'!$B:$AT,16,0)</f>
        <v>0</v>
      </c>
      <c r="R92" s="34">
        <f>VLOOKUP($B92,'[1]TK KHOILUONG'!$B:$AT,17,0)</f>
        <v>0</v>
      </c>
      <c r="S92" s="16">
        <f>VLOOKUP($B92,'[1]TK KHOILUONG'!$B:$AT,18,0)</f>
        <v>0</v>
      </c>
      <c r="T92" s="16">
        <f>VLOOKUP($B92,'[1]TK KHOILUONG'!$B:$AT,19,0)</f>
        <v>0</v>
      </c>
      <c r="U92" s="16">
        <f>VLOOKUP($B92,'[1]TK KHOILUONG'!$B:$AT,20,0)</f>
        <v>0</v>
      </c>
      <c r="V92" s="34">
        <f>VLOOKUP($B92,'[1]TK KHOILUONG'!$B:$AT,21,0)</f>
        <v>0</v>
      </c>
      <c r="W92" s="16">
        <f>VLOOKUP($B92,'[1]TK KHOILUONG'!$B:$AT,22,0)</f>
        <v>0</v>
      </c>
      <c r="X92" s="16">
        <f>VLOOKUP($B92,'[1]TK KHOILUONG'!$B:$AT,23,0)</f>
        <v>0</v>
      </c>
      <c r="Y92" s="16">
        <f>VLOOKUP($B92,'[1]TK KHOILUONG'!$B:$AT,24,0)</f>
        <v>0</v>
      </c>
      <c r="Z92" s="34">
        <f>VLOOKUP($B92,'[1]TK KHOILUONG'!$B:$AT,25,0)</f>
        <v>0</v>
      </c>
      <c r="AA92" s="16">
        <f>VLOOKUP($B92,'[1]TK KHOILUONG'!$B:$AT,26,0)</f>
        <v>0</v>
      </c>
      <c r="AB92" s="16">
        <f>VLOOKUP($B92,'[1]TK KHOILUONG'!$B:$AT,27,0)</f>
        <v>0</v>
      </c>
      <c r="AC92" s="16">
        <f>VLOOKUP($B92,'[1]TK KHOILUONG'!$B:$AT,28,0)</f>
        <v>0</v>
      </c>
      <c r="AD92" s="34">
        <f>VLOOKUP($B92,'[1]TK KHOILUONG'!$B:$AT,29,0)</f>
        <v>0</v>
      </c>
      <c r="AE92" s="16">
        <f>VLOOKUP($B92,'[1]TK KHOILUONG'!$B:$AT,30,0)</f>
        <v>0</v>
      </c>
      <c r="AF92" s="16">
        <f>VLOOKUP($B92,'[1]TK KHOILUONG'!$B:$AT,31,0)</f>
        <v>0</v>
      </c>
      <c r="AG92" s="16">
        <f>VLOOKUP($B92,'[1]TK KHOILUONG'!$B:$AT,32,0)</f>
        <v>0</v>
      </c>
      <c r="AH92" s="34">
        <f>VLOOKUP($B92,'[1]TK KHOILUONG'!$B:$AT,33,0)</f>
        <v>0</v>
      </c>
      <c r="AI92" s="16">
        <f>VLOOKUP($B92,'[1]TK KHOILUONG'!$B:$AT,34,0)</f>
        <v>0</v>
      </c>
      <c r="AJ92" s="16">
        <f>VLOOKUP($B92,'[1]TK KHOILUONG'!$B:$AT,35,0)</f>
        <v>0</v>
      </c>
      <c r="AK92" s="34">
        <f>VLOOKUP($B92,'[1]TK KHOILUONG'!$B:$AT,36,0)</f>
        <v>0</v>
      </c>
      <c r="AL92" s="16">
        <f>VLOOKUP($B92,'[1]TK KHOILUONG'!$B:$AT,37,0)</f>
        <v>0</v>
      </c>
      <c r="AM92" s="16">
        <f>VLOOKUP($B92,'[1]TK KHOILUONG'!$B:$AT,38,0)</f>
        <v>0</v>
      </c>
      <c r="AN92" s="34">
        <f>VLOOKUP($B92,'[1]TK KHOILUONG'!$B:$AT,39,0)</f>
        <v>0</v>
      </c>
      <c r="AO92" s="16">
        <f>VLOOKUP($B92,'[1]TK KHOILUONG'!$B:$AT,40,0)</f>
        <v>0</v>
      </c>
      <c r="AP92" s="16">
        <f>VLOOKUP($B92,'[1]TK KHOILUONG'!$B:$AT,41,0)</f>
        <v>0</v>
      </c>
      <c r="AQ92" s="34">
        <f>VLOOKUP($B92,'[1]TK KHOILUONG'!$B:$AT,42,0)</f>
        <v>0</v>
      </c>
      <c r="AR92" s="34">
        <f>VLOOKUP($B92,'[1]TK KHOILUONG'!$B:$AT,43,0)</f>
        <v>0</v>
      </c>
      <c r="AS92" s="34">
        <f>VLOOKUP($B92,'[1]TK KHOILUONG'!$B:$AT,44,0)</f>
        <v>0</v>
      </c>
      <c r="AT92" s="44">
        <f t="shared" si="2"/>
        <v>0</v>
      </c>
    </row>
    <row r="93" spans="1:46" s="6" customFormat="1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>
        <f>VLOOKUP($B93,'[1]TK KHOILUONG'!$B:$AT,4,0)</f>
        <v>10</v>
      </c>
      <c r="F93" s="16">
        <f>VLOOKUP($B93,'[1]TK KHOILUONG'!$B:$AT,5,0)</f>
        <v>0</v>
      </c>
      <c r="G93" s="16">
        <f>VLOOKUP($B93,'[1]TK KHOILUONG'!$B:$AT,6,0)</f>
        <v>0</v>
      </c>
      <c r="H93" s="16">
        <f>VLOOKUP($B93,'[1]TK KHOILUONG'!$B:$AT,7,0)</f>
        <v>0</v>
      </c>
      <c r="I93" s="16">
        <f>VLOOKUP($B93,'[1]TK KHOILUONG'!$B:$AT,8,0)</f>
        <v>0</v>
      </c>
      <c r="J93" s="16">
        <f>VLOOKUP($B93,'[1]TK KHOILUONG'!$B:$AT,9,0)</f>
        <v>0</v>
      </c>
      <c r="K93" s="16">
        <f>VLOOKUP($B93,'[1]TK KHOILUONG'!$B:$AT,10,0)</f>
        <v>0</v>
      </c>
      <c r="L93" s="16">
        <f>VLOOKUP($B93,'[1]TK KHOILUONG'!$B:$AT,11,0)</f>
        <v>0</v>
      </c>
      <c r="M93" s="34">
        <f>VLOOKUP($B93,'[1]TK KHOILUONG'!$B:$AT,12,0)</f>
        <v>10</v>
      </c>
      <c r="N93" s="16">
        <f>VLOOKUP($B93,'[1]TK KHOILUONG'!$B:$AT,13,0)</f>
        <v>4.05</v>
      </c>
      <c r="O93" s="16">
        <f>VLOOKUP($B93,'[1]TK KHOILUONG'!$B:$AT,14,0)</f>
        <v>6.5999999999999988</v>
      </c>
      <c r="P93" s="16">
        <f>VLOOKUP($B93,'[1]TK KHOILUONG'!$B:$AT,15,0)</f>
        <v>0</v>
      </c>
      <c r="Q93" s="16">
        <f>VLOOKUP($B93,'[1]TK KHOILUONG'!$B:$AT,16,0)</f>
        <v>0</v>
      </c>
      <c r="R93" s="34">
        <f>VLOOKUP($B93,'[1]TK KHOILUONG'!$B:$AT,17,0)</f>
        <v>10.649999999999999</v>
      </c>
      <c r="S93" s="16">
        <f>VLOOKUP($B93,'[1]TK KHOILUONG'!$B:$AT,18,0)</f>
        <v>168</v>
      </c>
      <c r="T93" s="16">
        <f>VLOOKUP($B93,'[1]TK KHOILUONG'!$B:$AT,19,0)</f>
        <v>597</v>
      </c>
      <c r="U93" s="16">
        <f>VLOOKUP($B93,'[1]TK KHOILUONG'!$B:$AT,20,0)</f>
        <v>71</v>
      </c>
      <c r="V93" s="34">
        <f>VLOOKUP($B93,'[1]TK KHOILUONG'!$B:$AT,21,0)</f>
        <v>69.400000000000006</v>
      </c>
      <c r="W93" s="16">
        <f>VLOOKUP($B93,'[1]TK KHOILUONG'!$B:$AT,22,0)</f>
        <v>0</v>
      </c>
      <c r="X93" s="16">
        <f>VLOOKUP($B93,'[1]TK KHOILUONG'!$B:$AT,23,0)</f>
        <v>0</v>
      </c>
      <c r="Y93" s="16">
        <f>VLOOKUP($B93,'[1]TK KHOILUONG'!$B:$AT,24,0)</f>
        <v>0</v>
      </c>
      <c r="Z93" s="34">
        <f>VLOOKUP($B93,'[1]TK KHOILUONG'!$B:$AT,25,0)</f>
        <v>0</v>
      </c>
      <c r="AA93" s="16">
        <f>VLOOKUP($B93,'[1]TK KHOILUONG'!$B:$AT,26,0)</f>
        <v>0</v>
      </c>
      <c r="AB93" s="16">
        <f>VLOOKUP($B93,'[1]TK KHOILUONG'!$B:$AT,27,0)</f>
        <v>0</v>
      </c>
      <c r="AC93" s="16">
        <f>VLOOKUP($B93,'[1]TK KHOILUONG'!$B:$AT,28,0)</f>
        <v>0</v>
      </c>
      <c r="AD93" s="34">
        <f>VLOOKUP($B93,'[1]TK KHOILUONG'!$B:$AT,29,0)</f>
        <v>0</v>
      </c>
      <c r="AE93" s="16">
        <f>VLOOKUP($B93,'[1]TK KHOILUONG'!$B:$AT,30,0)</f>
        <v>0</v>
      </c>
      <c r="AF93" s="16">
        <f>VLOOKUP($B93,'[1]TK KHOILUONG'!$B:$AT,31,0)</f>
        <v>0</v>
      </c>
      <c r="AG93" s="16">
        <f>VLOOKUP($B93,'[1]TK KHOILUONG'!$B:$AT,32,0)</f>
        <v>0</v>
      </c>
      <c r="AH93" s="34">
        <f>VLOOKUP($B93,'[1]TK KHOILUONG'!$B:$AT,33,0)</f>
        <v>0</v>
      </c>
      <c r="AI93" s="16">
        <f>VLOOKUP($B93,'[1]TK KHOILUONG'!$B:$AT,34,0)</f>
        <v>0</v>
      </c>
      <c r="AJ93" s="16">
        <f>VLOOKUP($B93,'[1]TK KHOILUONG'!$B:$AT,35,0)</f>
        <v>0</v>
      </c>
      <c r="AK93" s="34">
        <f>VLOOKUP($B93,'[1]TK KHOILUONG'!$B:$AT,36,0)</f>
        <v>0</v>
      </c>
      <c r="AL93" s="16">
        <f>VLOOKUP($B93,'[1]TK KHOILUONG'!$B:$AT,37,0)</f>
        <v>0</v>
      </c>
      <c r="AM93" s="16">
        <f>VLOOKUP($B93,'[1]TK KHOILUONG'!$B:$AT,38,0)</f>
        <v>0</v>
      </c>
      <c r="AN93" s="34">
        <f>VLOOKUP($B93,'[1]TK KHOILUONG'!$B:$AT,39,0)</f>
        <v>0</v>
      </c>
      <c r="AO93" s="16">
        <f>VLOOKUP($B93,'[1]TK KHOILUONG'!$B:$AT,40,0)</f>
        <v>0</v>
      </c>
      <c r="AP93" s="16">
        <f>VLOOKUP($B93,'[1]TK KHOILUONG'!$B:$AT,41,0)</f>
        <v>0</v>
      </c>
      <c r="AQ93" s="34">
        <f>VLOOKUP($B93,'[1]TK KHOILUONG'!$B:$AT,42,0)</f>
        <v>0</v>
      </c>
      <c r="AR93" s="34">
        <f>VLOOKUP($B93,'[1]TK KHOILUONG'!$B:$AT,43,0)</f>
        <v>0</v>
      </c>
      <c r="AS93" s="34">
        <f>VLOOKUP($B93,'[1]TK KHOILUONG'!$B:$AT,44,0)</f>
        <v>0.8</v>
      </c>
      <c r="AT93" s="44">
        <f t="shared" si="2"/>
        <v>90.85</v>
      </c>
    </row>
    <row r="94" spans="1:46" s="6" customFormat="1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>
        <f>VLOOKUP($B94,'[1]TK KHOILUONG'!$B:$AT,4,0)</f>
        <v>0</v>
      </c>
      <c r="F94" s="16">
        <f>VLOOKUP($B94,'[1]TK KHOILUONG'!$B:$AT,5,0)</f>
        <v>0</v>
      </c>
      <c r="G94" s="16">
        <f>VLOOKUP($B94,'[1]TK KHOILUONG'!$B:$AT,6,0)</f>
        <v>0</v>
      </c>
      <c r="H94" s="16">
        <f>VLOOKUP($B94,'[1]TK KHOILUONG'!$B:$AT,7,0)</f>
        <v>0</v>
      </c>
      <c r="I94" s="16">
        <f>VLOOKUP($B94,'[1]TK KHOILUONG'!$B:$AT,8,0)</f>
        <v>0</v>
      </c>
      <c r="J94" s="16">
        <f>VLOOKUP($B94,'[1]TK KHOILUONG'!$B:$AT,9,0)</f>
        <v>0</v>
      </c>
      <c r="K94" s="16">
        <f>VLOOKUP($B94,'[1]TK KHOILUONG'!$B:$AT,10,0)</f>
        <v>0</v>
      </c>
      <c r="L94" s="16">
        <f>VLOOKUP($B94,'[1]TK KHOILUONG'!$B:$AT,11,0)</f>
        <v>0</v>
      </c>
      <c r="M94" s="34">
        <f>VLOOKUP($B94,'[1]TK KHOILUONG'!$B:$AT,12,0)</f>
        <v>0</v>
      </c>
      <c r="N94" s="16">
        <f>VLOOKUP($B94,'[1]TK KHOILUONG'!$B:$AT,13,0)</f>
        <v>0</v>
      </c>
      <c r="O94" s="16">
        <f>VLOOKUP($B94,'[1]TK KHOILUONG'!$B:$AT,14,0)</f>
        <v>0</v>
      </c>
      <c r="P94" s="16">
        <f>VLOOKUP($B94,'[1]TK KHOILUONG'!$B:$AT,15,0)</f>
        <v>0</v>
      </c>
      <c r="Q94" s="16">
        <f>VLOOKUP($B94,'[1]TK KHOILUONG'!$B:$AT,16,0)</f>
        <v>0</v>
      </c>
      <c r="R94" s="34">
        <f>VLOOKUP($B94,'[1]TK KHOILUONG'!$B:$AT,17,0)</f>
        <v>0</v>
      </c>
      <c r="S94" s="16">
        <f>VLOOKUP($B94,'[1]TK KHOILUONG'!$B:$AT,18,0)</f>
        <v>0</v>
      </c>
      <c r="T94" s="16">
        <f>VLOOKUP($B94,'[1]TK KHOILUONG'!$B:$AT,19,0)</f>
        <v>0</v>
      </c>
      <c r="U94" s="16">
        <f>VLOOKUP($B94,'[1]TK KHOILUONG'!$B:$AT,20,0)</f>
        <v>50</v>
      </c>
      <c r="V94" s="34">
        <f>VLOOKUP($B94,'[1]TK KHOILUONG'!$B:$AT,21,0)</f>
        <v>-5</v>
      </c>
      <c r="W94" s="16">
        <f>VLOOKUP($B94,'[1]TK KHOILUONG'!$B:$AT,22,0)</f>
        <v>0</v>
      </c>
      <c r="X94" s="16">
        <f>VLOOKUP($B94,'[1]TK KHOILUONG'!$B:$AT,23,0)</f>
        <v>0</v>
      </c>
      <c r="Y94" s="16">
        <f>VLOOKUP($B94,'[1]TK KHOILUONG'!$B:$AT,24,0)</f>
        <v>0</v>
      </c>
      <c r="Z94" s="34">
        <f>VLOOKUP($B94,'[1]TK KHOILUONG'!$B:$AT,25,0)</f>
        <v>0</v>
      </c>
      <c r="AA94" s="16">
        <f>VLOOKUP($B94,'[1]TK KHOILUONG'!$B:$AT,26,0)</f>
        <v>49</v>
      </c>
      <c r="AB94" s="16">
        <f>VLOOKUP($B94,'[1]TK KHOILUONG'!$B:$AT,27,0)</f>
        <v>0</v>
      </c>
      <c r="AC94" s="16">
        <f>VLOOKUP($B94,'[1]TK KHOILUONG'!$B:$AT,28,0)</f>
        <v>49</v>
      </c>
      <c r="AD94" s="34">
        <f>VLOOKUP($B94,'[1]TK KHOILUONG'!$B:$AT,29,0)</f>
        <v>0</v>
      </c>
      <c r="AE94" s="16">
        <f>VLOOKUP($B94,'[1]TK KHOILUONG'!$B:$AT,30,0)</f>
        <v>0</v>
      </c>
      <c r="AF94" s="16">
        <f>VLOOKUP($B94,'[1]TK KHOILUONG'!$B:$AT,31,0)</f>
        <v>0</v>
      </c>
      <c r="AG94" s="16">
        <f>VLOOKUP($B94,'[1]TK KHOILUONG'!$B:$AT,32,0)</f>
        <v>0</v>
      </c>
      <c r="AH94" s="34">
        <f>VLOOKUP($B94,'[1]TK KHOILUONG'!$B:$AT,33,0)</f>
        <v>0</v>
      </c>
      <c r="AI94" s="16">
        <f>VLOOKUP($B94,'[1]TK KHOILUONG'!$B:$AT,34,0)</f>
        <v>0</v>
      </c>
      <c r="AJ94" s="16">
        <f>VLOOKUP($B94,'[1]TK KHOILUONG'!$B:$AT,35,0)</f>
        <v>0</v>
      </c>
      <c r="AK94" s="34">
        <f>VLOOKUP($B94,'[1]TK KHOILUONG'!$B:$AT,36,0)</f>
        <v>0</v>
      </c>
      <c r="AL94" s="16">
        <f>VLOOKUP($B94,'[1]TK KHOILUONG'!$B:$AT,37,0)</f>
        <v>0</v>
      </c>
      <c r="AM94" s="16">
        <f>VLOOKUP($B94,'[1]TK KHOILUONG'!$B:$AT,38,0)</f>
        <v>0</v>
      </c>
      <c r="AN94" s="34">
        <f>VLOOKUP($B94,'[1]TK KHOILUONG'!$B:$AT,39,0)</f>
        <v>0</v>
      </c>
      <c r="AO94" s="16">
        <f>VLOOKUP($B94,'[1]TK KHOILUONG'!$B:$AT,40,0)</f>
        <v>0</v>
      </c>
      <c r="AP94" s="16">
        <f>VLOOKUP($B94,'[1]TK KHOILUONG'!$B:$AT,41,0)</f>
        <v>0</v>
      </c>
      <c r="AQ94" s="34">
        <f>VLOOKUP($B94,'[1]TK KHOILUONG'!$B:$AT,42,0)</f>
        <v>0</v>
      </c>
      <c r="AR94" s="34">
        <f>VLOOKUP($B94,'[1]TK KHOILUONG'!$B:$AT,43,0)</f>
        <v>0</v>
      </c>
      <c r="AS94" s="34">
        <f>VLOOKUP($B94,'[1]TK KHOILUONG'!$B:$AT,44,0)</f>
        <v>0</v>
      </c>
      <c r="AT94" s="44">
        <f t="shared" si="2"/>
        <v>-5</v>
      </c>
    </row>
    <row r="95" spans="1:46" s="6" customFormat="1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>
        <f>VLOOKUP($B95,'[1]TK KHOILUONG'!$B:$AT,4,0)</f>
        <v>16</v>
      </c>
      <c r="F95" s="16">
        <f>VLOOKUP($B95,'[1]TK KHOILUONG'!$B:$AT,5,0)</f>
        <v>0</v>
      </c>
      <c r="G95" s="16">
        <f>VLOOKUP($B95,'[1]TK KHOILUONG'!$B:$AT,6,0)</f>
        <v>0</v>
      </c>
      <c r="H95" s="16">
        <f>VLOOKUP($B95,'[1]TK KHOILUONG'!$B:$AT,7,0)</f>
        <v>0</v>
      </c>
      <c r="I95" s="16">
        <f>VLOOKUP($B95,'[1]TK KHOILUONG'!$B:$AT,8,0)</f>
        <v>0</v>
      </c>
      <c r="J95" s="16">
        <f>VLOOKUP($B95,'[1]TK KHOILUONG'!$B:$AT,9,0)</f>
        <v>0</v>
      </c>
      <c r="K95" s="16">
        <f>VLOOKUP($B95,'[1]TK KHOILUONG'!$B:$AT,10,0)</f>
        <v>0</v>
      </c>
      <c r="L95" s="16">
        <f>VLOOKUP($B95,'[1]TK KHOILUONG'!$B:$AT,11,0)</f>
        <v>0</v>
      </c>
      <c r="M95" s="34">
        <f>VLOOKUP($B95,'[1]TK KHOILUONG'!$B:$AT,12,0)</f>
        <v>16</v>
      </c>
      <c r="N95" s="16">
        <f>VLOOKUP($B95,'[1]TK KHOILUONG'!$B:$AT,13,0)</f>
        <v>5.25</v>
      </c>
      <c r="O95" s="16">
        <f>VLOOKUP($B95,'[1]TK KHOILUONG'!$B:$AT,14,0)</f>
        <v>8.1</v>
      </c>
      <c r="P95" s="16">
        <f>VLOOKUP($B95,'[1]TK KHOILUONG'!$B:$AT,15,0)</f>
        <v>0</v>
      </c>
      <c r="Q95" s="16">
        <f>VLOOKUP($B95,'[1]TK KHOILUONG'!$B:$AT,16,0)</f>
        <v>0</v>
      </c>
      <c r="R95" s="34">
        <f>VLOOKUP($B95,'[1]TK KHOILUONG'!$B:$AT,17,0)</f>
        <v>13.35</v>
      </c>
      <c r="S95" s="16">
        <f>VLOOKUP($B95,'[1]TK KHOILUONG'!$B:$AT,18,0)</f>
        <v>198</v>
      </c>
      <c r="T95" s="16">
        <f>VLOOKUP($B95,'[1]TK KHOILUONG'!$B:$AT,19,0)</f>
        <v>409</v>
      </c>
      <c r="U95" s="16">
        <f>VLOOKUP($B95,'[1]TK KHOILUONG'!$B:$AT,20,0)</f>
        <v>205</v>
      </c>
      <c r="V95" s="34">
        <f>VLOOKUP($B95,'[1]TK KHOILUONG'!$B:$AT,21,0)</f>
        <v>40.200000000000003</v>
      </c>
      <c r="W95" s="16">
        <f>VLOOKUP($B95,'[1]TK KHOILUONG'!$B:$AT,22,0)</f>
        <v>0</v>
      </c>
      <c r="X95" s="16">
        <f>VLOOKUP($B95,'[1]TK KHOILUONG'!$B:$AT,23,0)</f>
        <v>0</v>
      </c>
      <c r="Y95" s="16">
        <f>VLOOKUP($B95,'[1]TK KHOILUONG'!$B:$AT,24,0)</f>
        <v>0</v>
      </c>
      <c r="Z95" s="34">
        <f>VLOOKUP($B95,'[1]TK KHOILUONG'!$B:$AT,25,0)</f>
        <v>0</v>
      </c>
      <c r="AA95" s="16">
        <f>VLOOKUP($B95,'[1]TK KHOILUONG'!$B:$AT,26,0)</f>
        <v>0</v>
      </c>
      <c r="AB95" s="16">
        <f>VLOOKUP($B95,'[1]TK KHOILUONG'!$B:$AT,27,0)</f>
        <v>0</v>
      </c>
      <c r="AC95" s="16">
        <f>VLOOKUP($B95,'[1]TK KHOILUONG'!$B:$AT,28,0)</f>
        <v>0</v>
      </c>
      <c r="AD95" s="34">
        <f>VLOOKUP($B95,'[1]TK KHOILUONG'!$B:$AT,29,0)</f>
        <v>0</v>
      </c>
      <c r="AE95" s="16">
        <f>VLOOKUP($B95,'[1]TK KHOILUONG'!$B:$AT,30,0)</f>
        <v>0</v>
      </c>
      <c r="AF95" s="16">
        <f>VLOOKUP($B95,'[1]TK KHOILUONG'!$B:$AT,31,0)</f>
        <v>0</v>
      </c>
      <c r="AG95" s="16">
        <f>VLOOKUP($B95,'[1]TK KHOILUONG'!$B:$AT,32,0)</f>
        <v>0</v>
      </c>
      <c r="AH95" s="34">
        <f>VLOOKUP($B95,'[1]TK KHOILUONG'!$B:$AT,33,0)</f>
        <v>0</v>
      </c>
      <c r="AI95" s="16">
        <f>VLOOKUP($B95,'[1]TK KHOILUONG'!$B:$AT,34,0)</f>
        <v>0</v>
      </c>
      <c r="AJ95" s="16">
        <f>VLOOKUP($B95,'[1]TK KHOILUONG'!$B:$AT,35,0)</f>
        <v>0</v>
      </c>
      <c r="AK95" s="34">
        <f>VLOOKUP($B95,'[1]TK KHOILUONG'!$B:$AT,36,0)</f>
        <v>0</v>
      </c>
      <c r="AL95" s="16">
        <f>VLOOKUP($B95,'[1]TK KHOILUONG'!$B:$AT,37,0)</f>
        <v>0</v>
      </c>
      <c r="AM95" s="16">
        <f>VLOOKUP($B95,'[1]TK KHOILUONG'!$B:$AT,38,0)</f>
        <v>0</v>
      </c>
      <c r="AN95" s="34">
        <f>VLOOKUP($B95,'[1]TK KHOILUONG'!$B:$AT,39,0)</f>
        <v>0</v>
      </c>
      <c r="AO95" s="16">
        <f>VLOOKUP($B95,'[1]TK KHOILUONG'!$B:$AT,40,0)</f>
        <v>0</v>
      </c>
      <c r="AP95" s="16">
        <f>VLOOKUP($B95,'[1]TK KHOILUONG'!$B:$AT,41,0)</f>
        <v>0</v>
      </c>
      <c r="AQ95" s="34">
        <f>VLOOKUP($B95,'[1]TK KHOILUONG'!$B:$AT,42,0)</f>
        <v>0</v>
      </c>
      <c r="AR95" s="34">
        <f>VLOOKUP($B95,'[1]TK KHOILUONG'!$B:$AT,43,0)</f>
        <v>0</v>
      </c>
      <c r="AS95" s="34">
        <f>VLOOKUP($B95,'[1]TK KHOILUONG'!$B:$AT,44,0)</f>
        <v>0.8</v>
      </c>
      <c r="AT95" s="44">
        <f t="shared" si="2"/>
        <v>70.349999999999994</v>
      </c>
    </row>
    <row r="96" spans="1:46" s="6" customFormat="1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>
        <f>VLOOKUP($B96,'[1]TK KHOILUONG'!$B:$AT,4,0)</f>
        <v>0</v>
      </c>
      <c r="F96" s="16">
        <f>VLOOKUP($B96,'[1]TK KHOILUONG'!$B:$AT,5,0)</f>
        <v>0</v>
      </c>
      <c r="G96" s="16">
        <f>VLOOKUP($B96,'[1]TK KHOILUONG'!$B:$AT,6,0)</f>
        <v>0</v>
      </c>
      <c r="H96" s="16">
        <f>VLOOKUP($B96,'[1]TK KHOILUONG'!$B:$AT,7,0)</f>
        <v>0</v>
      </c>
      <c r="I96" s="16">
        <f>VLOOKUP($B96,'[1]TK KHOILUONG'!$B:$AT,8,0)</f>
        <v>0</v>
      </c>
      <c r="J96" s="16">
        <f>VLOOKUP($B96,'[1]TK KHOILUONG'!$B:$AT,9,0)</f>
        <v>0</v>
      </c>
      <c r="K96" s="16">
        <f>VLOOKUP($B96,'[1]TK KHOILUONG'!$B:$AT,10,0)</f>
        <v>0</v>
      </c>
      <c r="L96" s="16">
        <f>VLOOKUP($B96,'[1]TK KHOILUONG'!$B:$AT,11,0)</f>
        <v>0</v>
      </c>
      <c r="M96" s="34">
        <f>VLOOKUP($B96,'[1]TK KHOILUONG'!$B:$AT,12,0)</f>
        <v>0</v>
      </c>
      <c r="N96" s="16">
        <f>VLOOKUP($B96,'[1]TK KHOILUONG'!$B:$AT,13,0)</f>
        <v>4.6499999999999995</v>
      </c>
      <c r="O96" s="16">
        <f>VLOOKUP($B96,'[1]TK KHOILUONG'!$B:$AT,14,0)</f>
        <v>5.3999999999999995</v>
      </c>
      <c r="P96" s="16">
        <f>VLOOKUP($B96,'[1]TK KHOILUONG'!$B:$AT,15,0)</f>
        <v>0</v>
      </c>
      <c r="Q96" s="16">
        <f>VLOOKUP($B96,'[1]TK KHOILUONG'!$B:$AT,16,0)</f>
        <v>0</v>
      </c>
      <c r="R96" s="34">
        <f>VLOOKUP($B96,'[1]TK KHOILUONG'!$B:$AT,17,0)</f>
        <v>10.049999999999999</v>
      </c>
      <c r="S96" s="16">
        <f>VLOOKUP($B96,'[1]TK KHOILUONG'!$B:$AT,18,0)</f>
        <v>0</v>
      </c>
      <c r="T96" s="16">
        <f>VLOOKUP($B96,'[1]TK KHOILUONG'!$B:$AT,19,0)</f>
        <v>0</v>
      </c>
      <c r="U96" s="16">
        <f>VLOOKUP($B96,'[1]TK KHOILUONG'!$B:$AT,20,0)</f>
        <v>0</v>
      </c>
      <c r="V96" s="34">
        <f>VLOOKUP($B96,'[1]TK KHOILUONG'!$B:$AT,21,0)</f>
        <v>0</v>
      </c>
      <c r="W96" s="16">
        <f>VLOOKUP($B96,'[1]TK KHOILUONG'!$B:$AT,22,0)</f>
        <v>0</v>
      </c>
      <c r="X96" s="16">
        <f>VLOOKUP($B96,'[1]TK KHOILUONG'!$B:$AT,23,0)</f>
        <v>0</v>
      </c>
      <c r="Y96" s="16">
        <f>VLOOKUP($B96,'[1]TK KHOILUONG'!$B:$AT,24,0)</f>
        <v>0</v>
      </c>
      <c r="Z96" s="34">
        <f>VLOOKUP($B96,'[1]TK KHOILUONG'!$B:$AT,25,0)</f>
        <v>0</v>
      </c>
      <c r="AA96" s="16">
        <f>VLOOKUP($B96,'[1]TK KHOILUONG'!$B:$AT,26,0)</f>
        <v>0</v>
      </c>
      <c r="AB96" s="16">
        <f>VLOOKUP($B96,'[1]TK KHOILUONG'!$B:$AT,27,0)</f>
        <v>0</v>
      </c>
      <c r="AC96" s="16">
        <f>VLOOKUP($B96,'[1]TK KHOILUONG'!$B:$AT,28,0)</f>
        <v>0</v>
      </c>
      <c r="AD96" s="34">
        <f>VLOOKUP($B96,'[1]TK KHOILUONG'!$B:$AT,29,0)</f>
        <v>0</v>
      </c>
      <c r="AE96" s="16">
        <f>VLOOKUP($B96,'[1]TK KHOILUONG'!$B:$AT,30,0)</f>
        <v>0</v>
      </c>
      <c r="AF96" s="16">
        <f>VLOOKUP($B96,'[1]TK KHOILUONG'!$B:$AT,31,0)</f>
        <v>0</v>
      </c>
      <c r="AG96" s="16">
        <f>VLOOKUP($B96,'[1]TK KHOILUONG'!$B:$AT,32,0)</f>
        <v>0</v>
      </c>
      <c r="AH96" s="34">
        <f>VLOOKUP($B96,'[1]TK KHOILUONG'!$B:$AT,33,0)</f>
        <v>0</v>
      </c>
      <c r="AI96" s="16">
        <f>VLOOKUP($B96,'[1]TK KHOILUONG'!$B:$AT,34,0)</f>
        <v>0</v>
      </c>
      <c r="AJ96" s="16">
        <f>VLOOKUP($B96,'[1]TK KHOILUONG'!$B:$AT,35,0)</f>
        <v>0</v>
      </c>
      <c r="AK96" s="34">
        <f>VLOOKUP($B96,'[1]TK KHOILUONG'!$B:$AT,36,0)</f>
        <v>0</v>
      </c>
      <c r="AL96" s="16">
        <f>VLOOKUP($B96,'[1]TK KHOILUONG'!$B:$AT,37,0)</f>
        <v>0</v>
      </c>
      <c r="AM96" s="16">
        <f>VLOOKUP($B96,'[1]TK KHOILUONG'!$B:$AT,38,0)</f>
        <v>0</v>
      </c>
      <c r="AN96" s="34">
        <f>VLOOKUP($B96,'[1]TK KHOILUONG'!$B:$AT,39,0)</f>
        <v>0</v>
      </c>
      <c r="AO96" s="16">
        <f>VLOOKUP($B96,'[1]TK KHOILUONG'!$B:$AT,40,0)</f>
        <v>0</v>
      </c>
      <c r="AP96" s="16">
        <f>VLOOKUP($B96,'[1]TK KHOILUONG'!$B:$AT,41,0)</f>
        <v>0</v>
      </c>
      <c r="AQ96" s="34">
        <f>VLOOKUP($B96,'[1]TK KHOILUONG'!$B:$AT,42,0)</f>
        <v>0</v>
      </c>
      <c r="AR96" s="34">
        <f>VLOOKUP($B96,'[1]TK KHOILUONG'!$B:$AT,43,0)</f>
        <v>0</v>
      </c>
      <c r="AS96" s="34">
        <f>VLOOKUP($B96,'[1]TK KHOILUONG'!$B:$AT,44,0)</f>
        <v>0.5</v>
      </c>
      <c r="AT96" s="44">
        <f t="shared" si="2"/>
        <v>10.55</v>
      </c>
    </row>
    <row r="97" spans="1:46" s="6" customFormat="1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>
        <f>VLOOKUP($B97,'[1]TK KHOILUONG'!$B:$AT,4,0)</f>
        <v>0</v>
      </c>
      <c r="F97" s="16">
        <f>VLOOKUP($B97,'[1]TK KHOILUONG'!$B:$AT,5,0)</f>
        <v>0</v>
      </c>
      <c r="G97" s="16">
        <f>VLOOKUP($B97,'[1]TK KHOILUONG'!$B:$AT,6,0)</f>
        <v>0</v>
      </c>
      <c r="H97" s="16">
        <f>VLOOKUP($B97,'[1]TK KHOILUONG'!$B:$AT,7,0)</f>
        <v>0</v>
      </c>
      <c r="I97" s="16">
        <f>VLOOKUP($B97,'[1]TK KHOILUONG'!$B:$AT,8,0)</f>
        <v>0</v>
      </c>
      <c r="J97" s="16">
        <f>VLOOKUP($B97,'[1]TK KHOILUONG'!$B:$AT,9,0)</f>
        <v>0</v>
      </c>
      <c r="K97" s="16">
        <f>VLOOKUP($B97,'[1]TK KHOILUONG'!$B:$AT,10,0)</f>
        <v>0</v>
      </c>
      <c r="L97" s="16">
        <f>VLOOKUP($B97,'[1]TK KHOILUONG'!$B:$AT,11,0)</f>
        <v>0</v>
      </c>
      <c r="M97" s="34">
        <f>VLOOKUP($B97,'[1]TK KHOILUONG'!$B:$AT,12,0)</f>
        <v>0</v>
      </c>
      <c r="N97" s="16">
        <f>VLOOKUP($B97,'[1]TK KHOILUONG'!$B:$AT,13,0)</f>
        <v>3.9000000000000004</v>
      </c>
      <c r="O97" s="16">
        <f>VLOOKUP($B97,'[1]TK KHOILUONG'!$B:$AT,14,0)</f>
        <v>7.65</v>
      </c>
      <c r="P97" s="16">
        <f>VLOOKUP($B97,'[1]TK KHOILUONG'!$B:$AT,15,0)</f>
        <v>0</v>
      </c>
      <c r="Q97" s="16">
        <f>VLOOKUP($B97,'[1]TK KHOILUONG'!$B:$AT,16,0)</f>
        <v>0</v>
      </c>
      <c r="R97" s="34">
        <f>VLOOKUP($B97,'[1]TK KHOILUONG'!$B:$AT,17,0)</f>
        <v>11.55</v>
      </c>
      <c r="S97" s="16">
        <f>VLOOKUP($B97,'[1]TK KHOILUONG'!$B:$AT,18,0)</f>
        <v>0</v>
      </c>
      <c r="T97" s="16">
        <f>VLOOKUP($B97,'[1]TK KHOILUONG'!$B:$AT,19,0)</f>
        <v>103</v>
      </c>
      <c r="U97" s="16">
        <f>VLOOKUP($B97,'[1]TK KHOILUONG'!$B:$AT,20,0)</f>
        <v>0</v>
      </c>
      <c r="V97" s="34">
        <f>VLOOKUP($B97,'[1]TK KHOILUONG'!$B:$AT,21,0)</f>
        <v>10.3</v>
      </c>
      <c r="W97" s="16">
        <f>VLOOKUP($B97,'[1]TK KHOILUONG'!$B:$AT,22,0)</f>
        <v>0</v>
      </c>
      <c r="X97" s="16">
        <f>VLOOKUP($B97,'[1]TK KHOILUONG'!$B:$AT,23,0)</f>
        <v>0</v>
      </c>
      <c r="Y97" s="16">
        <f>VLOOKUP($B97,'[1]TK KHOILUONG'!$B:$AT,24,0)</f>
        <v>0</v>
      </c>
      <c r="Z97" s="34">
        <f>VLOOKUP($B97,'[1]TK KHOILUONG'!$B:$AT,25,0)</f>
        <v>0</v>
      </c>
      <c r="AA97" s="16">
        <f>VLOOKUP($B97,'[1]TK KHOILUONG'!$B:$AT,26,0)</f>
        <v>0</v>
      </c>
      <c r="AB97" s="16">
        <f>VLOOKUP($B97,'[1]TK KHOILUONG'!$B:$AT,27,0)</f>
        <v>0</v>
      </c>
      <c r="AC97" s="16">
        <f>VLOOKUP($B97,'[1]TK KHOILUONG'!$B:$AT,28,0)</f>
        <v>0</v>
      </c>
      <c r="AD97" s="34">
        <f>VLOOKUP($B97,'[1]TK KHOILUONG'!$B:$AT,29,0)</f>
        <v>0</v>
      </c>
      <c r="AE97" s="16">
        <f>VLOOKUP($B97,'[1]TK KHOILUONG'!$B:$AT,30,0)</f>
        <v>0</v>
      </c>
      <c r="AF97" s="16">
        <f>VLOOKUP($B97,'[1]TK KHOILUONG'!$B:$AT,31,0)</f>
        <v>0</v>
      </c>
      <c r="AG97" s="16">
        <f>VLOOKUP($B97,'[1]TK KHOILUONG'!$B:$AT,32,0)</f>
        <v>0</v>
      </c>
      <c r="AH97" s="34">
        <f>VLOOKUP($B97,'[1]TK KHOILUONG'!$B:$AT,33,0)</f>
        <v>0</v>
      </c>
      <c r="AI97" s="16">
        <f>VLOOKUP($B97,'[1]TK KHOILUONG'!$B:$AT,34,0)</f>
        <v>0</v>
      </c>
      <c r="AJ97" s="16">
        <f>VLOOKUP($B97,'[1]TK KHOILUONG'!$B:$AT,35,0)</f>
        <v>0</v>
      </c>
      <c r="AK97" s="34">
        <f>VLOOKUP($B97,'[1]TK KHOILUONG'!$B:$AT,36,0)</f>
        <v>0</v>
      </c>
      <c r="AL97" s="16">
        <f>VLOOKUP($B97,'[1]TK KHOILUONG'!$B:$AT,37,0)</f>
        <v>0</v>
      </c>
      <c r="AM97" s="16">
        <f>VLOOKUP($B97,'[1]TK KHOILUONG'!$B:$AT,38,0)</f>
        <v>0</v>
      </c>
      <c r="AN97" s="34">
        <f>VLOOKUP($B97,'[1]TK KHOILUONG'!$B:$AT,39,0)</f>
        <v>0</v>
      </c>
      <c r="AO97" s="16">
        <f>VLOOKUP($B97,'[1]TK KHOILUONG'!$B:$AT,40,0)</f>
        <v>0</v>
      </c>
      <c r="AP97" s="16">
        <f>VLOOKUP($B97,'[1]TK KHOILUONG'!$B:$AT,41,0)</f>
        <v>0</v>
      </c>
      <c r="AQ97" s="34">
        <f>VLOOKUP($B97,'[1]TK KHOILUONG'!$B:$AT,42,0)</f>
        <v>0</v>
      </c>
      <c r="AR97" s="34">
        <f>VLOOKUP($B97,'[1]TK KHOILUONG'!$B:$AT,43,0)</f>
        <v>0</v>
      </c>
      <c r="AS97" s="34">
        <f>VLOOKUP($B97,'[1]TK KHOILUONG'!$B:$AT,44,0)</f>
        <v>0.9</v>
      </c>
      <c r="AT97" s="44">
        <f t="shared" si="2"/>
        <v>22.75</v>
      </c>
    </row>
    <row r="98" spans="1:46" s="6" customFormat="1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>
        <f>VLOOKUP($B98,'[1]TK KHOILUONG'!$B:$AT,4,0)</f>
        <v>0</v>
      </c>
      <c r="F98" s="16">
        <f>VLOOKUP($B98,'[1]TK KHOILUONG'!$B:$AT,5,0)</f>
        <v>0</v>
      </c>
      <c r="G98" s="16">
        <f>VLOOKUP($B98,'[1]TK KHOILUONG'!$B:$AT,6,0)</f>
        <v>0</v>
      </c>
      <c r="H98" s="16">
        <f>VLOOKUP($B98,'[1]TK KHOILUONG'!$B:$AT,7,0)</f>
        <v>0</v>
      </c>
      <c r="I98" s="16">
        <f>VLOOKUP($B98,'[1]TK KHOILUONG'!$B:$AT,8,0)</f>
        <v>0</v>
      </c>
      <c r="J98" s="16">
        <f>VLOOKUP($B98,'[1]TK KHOILUONG'!$B:$AT,9,0)</f>
        <v>0</v>
      </c>
      <c r="K98" s="16">
        <f>VLOOKUP($B98,'[1]TK KHOILUONG'!$B:$AT,10,0)</f>
        <v>0</v>
      </c>
      <c r="L98" s="16">
        <f>VLOOKUP($B98,'[1]TK KHOILUONG'!$B:$AT,11,0)</f>
        <v>0</v>
      </c>
      <c r="M98" s="34">
        <f>VLOOKUP($B98,'[1]TK KHOILUONG'!$B:$AT,12,0)</f>
        <v>0</v>
      </c>
      <c r="N98" s="16">
        <f>VLOOKUP($B98,'[1]TK KHOILUONG'!$B:$AT,13,0)</f>
        <v>0</v>
      </c>
      <c r="O98" s="16">
        <f>VLOOKUP($B98,'[1]TK KHOILUONG'!$B:$AT,14,0)</f>
        <v>0</v>
      </c>
      <c r="P98" s="16">
        <f>VLOOKUP($B98,'[1]TK KHOILUONG'!$B:$AT,15,0)</f>
        <v>0</v>
      </c>
      <c r="Q98" s="16">
        <f>VLOOKUP($B98,'[1]TK KHOILUONG'!$B:$AT,16,0)</f>
        <v>0</v>
      </c>
      <c r="R98" s="34">
        <f>VLOOKUP($B98,'[1]TK KHOILUONG'!$B:$AT,17,0)</f>
        <v>0</v>
      </c>
      <c r="S98" s="16">
        <f>VLOOKUP($B98,'[1]TK KHOILUONG'!$B:$AT,18,0)</f>
        <v>0</v>
      </c>
      <c r="T98" s="16">
        <f>VLOOKUP($B98,'[1]TK KHOILUONG'!$B:$AT,19,0)</f>
        <v>0</v>
      </c>
      <c r="U98" s="16">
        <f>VLOOKUP($B98,'[1]TK KHOILUONG'!$B:$AT,20,0)</f>
        <v>46</v>
      </c>
      <c r="V98" s="34">
        <f>VLOOKUP($B98,'[1]TK KHOILUONG'!$B:$AT,21,0)</f>
        <v>-4.6000000000000005</v>
      </c>
      <c r="W98" s="16">
        <f>VLOOKUP($B98,'[1]TK KHOILUONG'!$B:$AT,22,0)</f>
        <v>0</v>
      </c>
      <c r="X98" s="16">
        <f>VLOOKUP($B98,'[1]TK KHOILUONG'!$B:$AT,23,0)</f>
        <v>0</v>
      </c>
      <c r="Y98" s="16">
        <f>VLOOKUP($B98,'[1]TK KHOILUONG'!$B:$AT,24,0)</f>
        <v>0</v>
      </c>
      <c r="Z98" s="34">
        <f>VLOOKUP($B98,'[1]TK KHOILUONG'!$B:$AT,25,0)</f>
        <v>0</v>
      </c>
      <c r="AA98" s="16">
        <f>VLOOKUP($B98,'[1]TK KHOILUONG'!$B:$AT,26,0)</f>
        <v>0</v>
      </c>
      <c r="AB98" s="16">
        <f>VLOOKUP($B98,'[1]TK KHOILUONG'!$B:$AT,27,0)</f>
        <v>0</v>
      </c>
      <c r="AC98" s="16">
        <f>VLOOKUP($B98,'[1]TK KHOILUONG'!$B:$AT,28,0)</f>
        <v>0</v>
      </c>
      <c r="AD98" s="34">
        <f>VLOOKUP($B98,'[1]TK KHOILUONG'!$B:$AT,29,0)</f>
        <v>0</v>
      </c>
      <c r="AE98" s="16">
        <f>VLOOKUP($B98,'[1]TK KHOILUONG'!$B:$AT,30,0)</f>
        <v>0</v>
      </c>
      <c r="AF98" s="16">
        <f>VLOOKUP($B98,'[1]TK KHOILUONG'!$B:$AT,31,0)</f>
        <v>0</v>
      </c>
      <c r="AG98" s="16">
        <f>VLOOKUP($B98,'[1]TK KHOILUONG'!$B:$AT,32,0)</f>
        <v>0</v>
      </c>
      <c r="AH98" s="34">
        <f>VLOOKUP($B98,'[1]TK KHOILUONG'!$B:$AT,33,0)</f>
        <v>0</v>
      </c>
      <c r="AI98" s="16">
        <f>VLOOKUP($B98,'[1]TK KHOILUONG'!$B:$AT,34,0)</f>
        <v>0</v>
      </c>
      <c r="AJ98" s="16">
        <f>VLOOKUP($B98,'[1]TK KHOILUONG'!$B:$AT,35,0)</f>
        <v>0</v>
      </c>
      <c r="AK98" s="34">
        <f>VLOOKUP($B98,'[1]TK KHOILUONG'!$B:$AT,36,0)</f>
        <v>0</v>
      </c>
      <c r="AL98" s="16">
        <f>VLOOKUP($B98,'[1]TK KHOILUONG'!$B:$AT,37,0)</f>
        <v>0</v>
      </c>
      <c r="AM98" s="16">
        <f>VLOOKUP($B98,'[1]TK KHOILUONG'!$B:$AT,38,0)</f>
        <v>0</v>
      </c>
      <c r="AN98" s="34">
        <f>VLOOKUP($B98,'[1]TK KHOILUONG'!$B:$AT,39,0)</f>
        <v>0</v>
      </c>
      <c r="AO98" s="16">
        <f>VLOOKUP($B98,'[1]TK KHOILUONG'!$B:$AT,40,0)</f>
        <v>0</v>
      </c>
      <c r="AP98" s="16">
        <f>VLOOKUP($B98,'[1]TK KHOILUONG'!$B:$AT,41,0)</f>
        <v>0</v>
      </c>
      <c r="AQ98" s="34">
        <f>VLOOKUP($B98,'[1]TK KHOILUONG'!$B:$AT,42,0)</f>
        <v>0</v>
      </c>
      <c r="AR98" s="34">
        <f>VLOOKUP($B98,'[1]TK KHOILUONG'!$B:$AT,43,0)</f>
        <v>0</v>
      </c>
      <c r="AS98" s="34">
        <f>VLOOKUP($B98,'[1]TK KHOILUONG'!$B:$AT,44,0)</f>
        <v>0</v>
      </c>
      <c r="AT98" s="44">
        <f t="shared" si="2"/>
        <v>-4.5999999999999996</v>
      </c>
    </row>
    <row r="99" spans="1:46" s="6" customFormat="1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>
        <f>VLOOKUP($B99,'[1]TK KHOILUONG'!$B:$AT,4,0)</f>
        <v>6</v>
      </c>
      <c r="F99" s="16">
        <f>VLOOKUP($B99,'[1]TK KHOILUONG'!$B:$AT,5,0)</f>
        <v>0</v>
      </c>
      <c r="G99" s="16">
        <f>VLOOKUP($B99,'[1]TK KHOILUONG'!$B:$AT,6,0)</f>
        <v>0</v>
      </c>
      <c r="H99" s="16">
        <f>VLOOKUP($B99,'[1]TK KHOILUONG'!$B:$AT,7,0)</f>
        <v>0</v>
      </c>
      <c r="I99" s="16">
        <f>VLOOKUP($B99,'[1]TK KHOILUONG'!$B:$AT,8,0)</f>
        <v>0</v>
      </c>
      <c r="J99" s="16">
        <f>VLOOKUP($B99,'[1]TK KHOILUONG'!$B:$AT,9,0)</f>
        <v>0</v>
      </c>
      <c r="K99" s="16">
        <f>VLOOKUP($B99,'[1]TK KHOILUONG'!$B:$AT,10,0)</f>
        <v>0</v>
      </c>
      <c r="L99" s="16">
        <f>VLOOKUP($B99,'[1]TK KHOILUONG'!$B:$AT,11,0)</f>
        <v>0</v>
      </c>
      <c r="M99" s="34">
        <f>VLOOKUP($B99,'[1]TK KHOILUONG'!$B:$AT,12,0)</f>
        <v>6</v>
      </c>
      <c r="N99" s="16">
        <f>VLOOKUP($B99,'[1]TK KHOILUONG'!$B:$AT,13,0)</f>
        <v>6.3</v>
      </c>
      <c r="O99" s="16">
        <f>VLOOKUP($B99,'[1]TK KHOILUONG'!$B:$AT,14,0)</f>
        <v>2.7</v>
      </c>
      <c r="P99" s="16">
        <f>VLOOKUP($B99,'[1]TK KHOILUONG'!$B:$AT,15,0)</f>
        <v>0</v>
      </c>
      <c r="Q99" s="16">
        <f>VLOOKUP($B99,'[1]TK KHOILUONG'!$B:$AT,16,0)</f>
        <v>0</v>
      </c>
      <c r="R99" s="34">
        <f>VLOOKUP($B99,'[1]TK KHOILUONG'!$B:$AT,17,0)</f>
        <v>9</v>
      </c>
      <c r="S99" s="16">
        <f>VLOOKUP($B99,'[1]TK KHOILUONG'!$B:$AT,18,0)</f>
        <v>164</v>
      </c>
      <c r="T99" s="16">
        <f>VLOOKUP($B99,'[1]TK KHOILUONG'!$B:$AT,19,0)</f>
        <v>0</v>
      </c>
      <c r="U99" s="16">
        <f>VLOOKUP($B99,'[1]TK KHOILUONG'!$B:$AT,20,0)</f>
        <v>129</v>
      </c>
      <c r="V99" s="34">
        <f>VLOOKUP($B99,'[1]TK KHOILUONG'!$B:$AT,21,0)</f>
        <v>3.5</v>
      </c>
      <c r="W99" s="16">
        <f>VLOOKUP($B99,'[1]TK KHOILUONG'!$B:$AT,22,0)</f>
        <v>0</v>
      </c>
      <c r="X99" s="16">
        <f>VLOOKUP($B99,'[1]TK KHOILUONG'!$B:$AT,23,0)</f>
        <v>0</v>
      </c>
      <c r="Y99" s="16">
        <f>VLOOKUP($B99,'[1]TK KHOILUONG'!$B:$AT,24,0)</f>
        <v>0</v>
      </c>
      <c r="Z99" s="34">
        <f>VLOOKUP($B99,'[1]TK KHOILUONG'!$B:$AT,25,0)</f>
        <v>0</v>
      </c>
      <c r="AA99" s="16">
        <f>VLOOKUP($B99,'[1]TK KHOILUONG'!$B:$AT,26,0)</f>
        <v>0</v>
      </c>
      <c r="AB99" s="16">
        <f>VLOOKUP($B99,'[1]TK KHOILUONG'!$B:$AT,27,0)</f>
        <v>0</v>
      </c>
      <c r="AC99" s="16">
        <f>VLOOKUP($B99,'[1]TK KHOILUONG'!$B:$AT,28,0)</f>
        <v>0</v>
      </c>
      <c r="AD99" s="34">
        <f>VLOOKUP($B99,'[1]TK KHOILUONG'!$B:$AT,29,0)</f>
        <v>0</v>
      </c>
      <c r="AE99" s="16">
        <f>VLOOKUP($B99,'[1]TK KHOILUONG'!$B:$AT,30,0)</f>
        <v>0</v>
      </c>
      <c r="AF99" s="16">
        <f>VLOOKUP($B99,'[1]TK KHOILUONG'!$B:$AT,31,0)</f>
        <v>0</v>
      </c>
      <c r="AG99" s="16">
        <f>VLOOKUP($B99,'[1]TK KHOILUONG'!$B:$AT,32,0)</f>
        <v>0</v>
      </c>
      <c r="AH99" s="34">
        <f>VLOOKUP($B99,'[1]TK KHOILUONG'!$B:$AT,33,0)</f>
        <v>0</v>
      </c>
      <c r="AI99" s="16">
        <f>VLOOKUP($B99,'[1]TK KHOILUONG'!$B:$AT,34,0)</f>
        <v>0</v>
      </c>
      <c r="AJ99" s="16">
        <f>VLOOKUP($B99,'[1]TK KHOILUONG'!$B:$AT,35,0)</f>
        <v>0</v>
      </c>
      <c r="AK99" s="34">
        <f>VLOOKUP($B99,'[1]TK KHOILUONG'!$B:$AT,36,0)</f>
        <v>0</v>
      </c>
      <c r="AL99" s="16">
        <f>VLOOKUP($B99,'[1]TK KHOILUONG'!$B:$AT,37,0)</f>
        <v>0</v>
      </c>
      <c r="AM99" s="16">
        <f>VLOOKUP($B99,'[1]TK KHOILUONG'!$B:$AT,38,0)</f>
        <v>0</v>
      </c>
      <c r="AN99" s="34">
        <f>VLOOKUP($B99,'[1]TK KHOILUONG'!$B:$AT,39,0)</f>
        <v>0</v>
      </c>
      <c r="AO99" s="16">
        <f>VLOOKUP($B99,'[1]TK KHOILUONG'!$B:$AT,40,0)</f>
        <v>0</v>
      </c>
      <c r="AP99" s="16">
        <f>VLOOKUP($B99,'[1]TK KHOILUONG'!$B:$AT,41,0)</f>
        <v>0</v>
      </c>
      <c r="AQ99" s="34">
        <f>VLOOKUP($B99,'[1]TK KHOILUONG'!$B:$AT,42,0)</f>
        <v>0</v>
      </c>
      <c r="AR99" s="34">
        <f>VLOOKUP($B99,'[1]TK KHOILUONG'!$B:$AT,43,0)</f>
        <v>0</v>
      </c>
      <c r="AS99" s="34">
        <f>VLOOKUP($B99,'[1]TK KHOILUONG'!$B:$AT,44,0)</f>
        <v>0</v>
      </c>
      <c r="AT99" s="44">
        <f t="shared" si="2"/>
        <v>18.5</v>
      </c>
    </row>
    <row r="100" spans="1:46" s="6" customFormat="1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>
        <f>VLOOKUP($B100,'[1]TK KHOILUONG'!$B:$AT,4,0)</f>
        <v>0</v>
      </c>
      <c r="F100" s="16">
        <f>VLOOKUP($B100,'[1]TK KHOILUONG'!$B:$AT,5,0)</f>
        <v>0</v>
      </c>
      <c r="G100" s="16">
        <f>VLOOKUP($B100,'[1]TK KHOILUONG'!$B:$AT,6,0)</f>
        <v>0</v>
      </c>
      <c r="H100" s="16">
        <f>VLOOKUP($B100,'[1]TK KHOILUONG'!$B:$AT,7,0)</f>
        <v>0</v>
      </c>
      <c r="I100" s="16">
        <f>VLOOKUP($B100,'[1]TK KHOILUONG'!$B:$AT,8,0)</f>
        <v>0</v>
      </c>
      <c r="J100" s="16">
        <f>VLOOKUP($B100,'[1]TK KHOILUONG'!$B:$AT,9,0)</f>
        <v>0</v>
      </c>
      <c r="K100" s="16">
        <f>VLOOKUP($B100,'[1]TK KHOILUONG'!$B:$AT,10,0)</f>
        <v>0</v>
      </c>
      <c r="L100" s="16">
        <f>VLOOKUP($B100,'[1]TK KHOILUONG'!$B:$AT,11,0)</f>
        <v>0</v>
      </c>
      <c r="M100" s="34">
        <f>VLOOKUP($B100,'[1]TK KHOILUONG'!$B:$AT,12,0)</f>
        <v>0</v>
      </c>
      <c r="N100" s="16">
        <f>VLOOKUP($B100,'[1]TK KHOILUONG'!$B:$AT,13,0)</f>
        <v>0</v>
      </c>
      <c r="O100" s="16">
        <f>VLOOKUP($B100,'[1]TK KHOILUONG'!$B:$AT,14,0)</f>
        <v>0</v>
      </c>
      <c r="P100" s="16">
        <f>VLOOKUP($B100,'[1]TK KHOILUONG'!$B:$AT,15,0)</f>
        <v>0</v>
      </c>
      <c r="Q100" s="16">
        <f>VLOOKUP($B100,'[1]TK KHOILUONG'!$B:$AT,16,0)</f>
        <v>0</v>
      </c>
      <c r="R100" s="34">
        <f>VLOOKUP($B100,'[1]TK KHOILUONG'!$B:$AT,17,0)</f>
        <v>0</v>
      </c>
      <c r="S100" s="16">
        <f>VLOOKUP($B100,'[1]TK KHOILUONG'!$B:$AT,18,0)</f>
        <v>0</v>
      </c>
      <c r="T100" s="16">
        <f>VLOOKUP($B100,'[1]TK KHOILUONG'!$B:$AT,19,0)</f>
        <v>0</v>
      </c>
      <c r="U100" s="16">
        <f>VLOOKUP($B100,'[1]TK KHOILUONG'!$B:$AT,20,0)</f>
        <v>0</v>
      </c>
      <c r="V100" s="34">
        <f>VLOOKUP($B100,'[1]TK KHOILUONG'!$B:$AT,21,0)</f>
        <v>0</v>
      </c>
      <c r="W100" s="16">
        <f>VLOOKUP($B100,'[1]TK KHOILUONG'!$B:$AT,22,0)</f>
        <v>0</v>
      </c>
      <c r="X100" s="16">
        <f>VLOOKUP($B100,'[1]TK KHOILUONG'!$B:$AT,23,0)</f>
        <v>0</v>
      </c>
      <c r="Y100" s="16">
        <f>VLOOKUP($B100,'[1]TK KHOILUONG'!$B:$AT,24,0)</f>
        <v>0</v>
      </c>
      <c r="Z100" s="34">
        <f>VLOOKUP($B100,'[1]TK KHOILUONG'!$B:$AT,25,0)</f>
        <v>0</v>
      </c>
      <c r="AA100" s="16">
        <f>VLOOKUP($B100,'[1]TK KHOILUONG'!$B:$AT,26,0)</f>
        <v>0</v>
      </c>
      <c r="AB100" s="16">
        <f>VLOOKUP($B100,'[1]TK KHOILUONG'!$B:$AT,27,0)</f>
        <v>0</v>
      </c>
      <c r="AC100" s="16">
        <f>VLOOKUP($B100,'[1]TK KHOILUONG'!$B:$AT,28,0)</f>
        <v>0</v>
      </c>
      <c r="AD100" s="34">
        <f>VLOOKUP($B100,'[1]TK KHOILUONG'!$B:$AT,29,0)</f>
        <v>0</v>
      </c>
      <c r="AE100" s="16">
        <f>VLOOKUP($B100,'[1]TK KHOILUONG'!$B:$AT,30,0)</f>
        <v>0</v>
      </c>
      <c r="AF100" s="16">
        <f>VLOOKUP($B100,'[1]TK KHOILUONG'!$B:$AT,31,0)</f>
        <v>0</v>
      </c>
      <c r="AG100" s="16">
        <f>VLOOKUP($B100,'[1]TK KHOILUONG'!$B:$AT,32,0)</f>
        <v>0</v>
      </c>
      <c r="AH100" s="34">
        <f>VLOOKUP($B100,'[1]TK KHOILUONG'!$B:$AT,33,0)</f>
        <v>0</v>
      </c>
      <c r="AI100" s="16">
        <f>VLOOKUP($B100,'[1]TK KHOILUONG'!$B:$AT,34,0)</f>
        <v>0</v>
      </c>
      <c r="AJ100" s="16">
        <f>VLOOKUP($B100,'[1]TK KHOILUONG'!$B:$AT,35,0)</f>
        <v>0</v>
      </c>
      <c r="AK100" s="34">
        <f>VLOOKUP($B100,'[1]TK KHOILUONG'!$B:$AT,36,0)</f>
        <v>0</v>
      </c>
      <c r="AL100" s="16">
        <f>VLOOKUP($B100,'[1]TK KHOILUONG'!$B:$AT,37,0)</f>
        <v>0</v>
      </c>
      <c r="AM100" s="16">
        <f>VLOOKUP($B100,'[1]TK KHOILUONG'!$B:$AT,38,0)</f>
        <v>0</v>
      </c>
      <c r="AN100" s="34">
        <f>VLOOKUP($B100,'[1]TK KHOILUONG'!$B:$AT,39,0)</f>
        <v>0</v>
      </c>
      <c r="AO100" s="16">
        <f>VLOOKUP($B100,'[1]TK KHOILUONG'!$B:$AT,40,0)</f>
        <v>0</v>
      </c>
      <c r="AP100" s="16">
        <f>VLOOKUP($B100,'[1]TK KHOILUONG'!$B:$AT,41,0)</f>
        <v>0</v>
      </c>
      <c r="AQ100" s="34">
        <f>VLOOKUP($B100,'[1]TK KHOILUONG'!$B:$AT,42,0)</f>
        <v>0</v>
      </c>
      <c r="AR100" s="34">
        <f>VLOOKUP($B100,'[1]TK KHOILUONG'!$B:$AT,43,0)</f>
        <v>0</v>
      </c>
      <c r="AS100" s="34">
        <f>VLOOKUP($B100,'[1]TK KHOILUONG'!$B:$AT,44,0)</f>
        <v>0</v>
      </c>
      <c r="AT100" s="44">
        <f t="shared" si="2"/>
        <v>0</v>
      </c>
    </row>
    <row r="101" spans="1:46" s="6" customFormat="1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>
        <f>VLOOKUP($B101,'[1]TK KHOILUONG'!$B:$AT,4,0)</f>
        <v>0</v>
      </c>
      <c r="F101" s="16">
        <f>VLOOKUP($B101,'[1]TK KHOILUONG'!$B:$AT,5,0)</f>
        <v>0</v>
      </c>
      <c r="G101" s="16">
        <f>VLOOKUP($B101,'[1]TK KHOILUONG'!$B:$AT,6,0)</f>
        <v>0</v>
      </c>
      <c r="H101" s="16">
        <f>VLOOKUP($B101,'[1]TK KHOILUONG'!$B:$AT,7,0)</f>
        <v>0</v>
      </c>
      <c r="I101" s="16">
        <f>VLOOKUP($B101,'[1]TK KHOILUONG'!$B:$AT,8,0)</f>
        <v>0</v>
      </c>
      <c r="J101" s="16">
        <f>VLOOKUP($B101,'[1]TK KHOILUONG'!$B:$AT,9,0)</f>
        <v>0</v>
      </c>
      <c r="K101" s="16">
        <f>VLOOKUP($B101,'[1]TK KHOILUONG'!$B:$AT,10,0)</f>
        <v>0</v>
      </c>
      <c r="L101" s="16">
        <f>VLOOKUP($B101,'[1]TK KHOILUONG'!$B:$AT,11,0)</f>
        <v>0</v>
      </c>
      <c r="M101" s="34">
        <f>VLOOKUP($B101,'[1]TK KHOILUONG'!$B:$AT,12,0)</f>
        <v>0</v>
      </c>
      <c r="N101" s="16">
        <f>VLOOKUP($B101,'[1]TK KHOILUONG'!$B:$AT,13,0)</f>
        <v>0</v>
      </c>
      <c r="O101" s="16">
        <f>VLOOKUP($B101,'[1]TK KHOILUONG'!$B:$AT,14,0)</f>
        <v>0</v>
      </c>
      <c r="P101" s="16">
        <f>VLOOKUP($B101,'[1]TK KHOILUONG'!$B:$AT,15,0)</f>
        <v>0</v>
      </c>
      <c r="Q101" s="16">
        <f>VLOOKUP($B101,'[1]TK KHOILUONG'!$B:$AT,16,0)</f>
        <v>0</v>
      </c>
      <c r="R101" s="34">
        <f>VLOOKUP($B101,'[1]TK KHOILUONG'!$B:$AT,17,0)</f>
        <v>0</v>
      </c>
      <c r="S101" s="16">
        <f>VLOOKUP($B101,'[1]TK KHOILUONG'!$B:$AT,18,0)</f>
        <v>14</v>
      </c>
      <c r="T101" s="16">
        <f>VLOOKUP($B101,'[1]TK KHOILUONG'!$B:$AT,19,0)</f>
        <v>100</v>
      </c>
      <c r="U101" s="16">
        <f>VLOOKUP($B101,'[1]TK KHOILUONG'!$B:$AT,20,0)</f>
        <v>47</v>
      </c>
      <c r="V101" s="34">
        <f>VLOOKUP($B101,'[1]TK KHOILUONG'!$B:$AT,21,0)</f>
        <v>6.7</v>
      </c>
      <c r="W101" s="16">
        <f>VLOOKUP($B101,'[1]TK KHOILUONG'!$B:$AT,22,0)</f>
        <v>0</v>
      </c>
      <c r="X101" s="16">
        <f>VLOOKUP($B101,'[1]TK KHOILUONG'!$B:$AT,23,0)</f>
        <v>0</v>
      </c>
      <c r="Y101" s="16">
        <f>VLOOKUP($B101,'[1]TK KHOILUONG'!$B:$AT,24,0)</f>
        <v>0</v>
      </c>
      <c r="Z101" s="34">
        <f>VLOOKUP($B101,'[1]TK KHOILUONG'!$B:$AT,25,0)</f>
        <v>0</v>
      </c>
      <c r="AA101" s="16">
        <f>VLOOKUP($B101,'[1]TK KHOILUONG'!$B:$AT,26,0)</f>
        <v>0</v>
      </c>
      <c r="AB101" s="16">
        <f>VLOOKUP($B101,'[1]TK KHOILUONG'!$B:$AT,27,0)</f>
        <v>0</v>
      </c>
      <c r="AC101" s="16">
        <f>VLOOKUP($B101,'[1]TK KHOILUONG'!$B:$AT,28,0)</f>
        <v>0</v>
      </c>
      <c r="AD101" s="34">
        <f>VLOOKUP($B101,'[1]TK KHOILUONG'!$B:$AT,29,0)</f>
        <v>0</v>
      </c>
      <c r="AE101" s="16">
        <f>VLOOKUP($B101,'[1]TK KHOILUONG'!$B:$AT,30,0)</f>
        <v>0</v>
      </c>
      <c r="AF101" s="16">
        <f>VLOOKUP($B101,'[1]TK KHOILUONG'!$B:$AT,31,0)</f>
        <v>0</v>
      </c>
      <c r="AG101" s="16">
        <f>VLOOKUP($B101,'[1]TK KHOILUONG'!$B:$AT,32,0)</f>
        <v>0</v>
      </c>
      <c r="AH101" s="34">
        <f>VLOOKUP($B101,'[1]TK KHOILUONG'!$B:$AT,33,0)</f>
        <v>0</v>
      </c>
      <c r="AI101" s="16">
        <f>VLOOKUP($B101,'[1]TK KHOILUONG'!$B:$AT,34,0)</f>
        <v>0</v>
      </c>
      <c r="AJ101" s="16">
        <f>VLOOKUP($B101,'[1]TK KHOILUONG'!$B:$AT,35,0)</f>
        <v>0</v>
      </c>
      <c r="AK101" s="34">
        <f>VLOOKUP($B101,'[1]TK KHOILUONG'!$B:$AT,36,0)</f>
        <v>0</v>
      </c>
      <c r="AL101" s="16">
        <f>VLOOKUP($B101,'[1]TK KHOILUONG'!$B:$AT,37,0)</f>
        <v>0</v>
      </c>
      <c r="AM101" s="16">
        <f>VLOOKUP($B101,'[1]TK KHOILUONG'!$B:$AT,38,0)</f>
        <v>0</v>
      </c>
      <c r="AN101" s="34">
        <f>VLOOKUP($B101,'[1]TK KHOILUONG'!$B:$AT,39,0)</f>
        <v>0</v>
      </c>
      <c r="AO101" s="16">
        <f>VLOOKUP($B101,'[1]TK KHOILUONG'!$B:$AT,40,0)</f>
        <v>0</v>
      </c>
      <c r="AP101" s="16">
        <f>VLOOKUP($B101,'[1]TK KHOILUONG'!$B:$AT,41,0)</f>
        <v>0</v>
      </c>
      <c r="AQ101" s="34">
        <f>VLOOKUP($B101,'[1]TK KHOILUONG'!$B:$AT,42,0)</f>
        <v>0</v>
      </c>
      <c r="AR101" s="34">
        <f>VLOOKUP($B101,'[1]TK KHOILUONG'!$B:$AT,43,0)</f>
        <v>0</v>
      </c>
      <c r="AS101" s="34">
        <f>VLOOKUP($B101,'[1]TK KHOILUONG'!$B:$AT,44,0)</f>
        <v>0</v>
      </c>
      <c r="AT101" s="44">
        <f t="shared" si="2"/>
        <v>6.7</v>
      </c>
    </row>
    <row r="102" spans="1:46" s="6" customFormat="1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>
        <f>VLOOKUP($B102,'[1]TK KHOILUONG'!$B:$AT,4,0)</f>
        <v>0</v>
      </c>
      <c r="F102" s="16">
        <f>VLOOKUP($B102,'[1]TK KHOILUONG'!$B:$AT,5,0)</f>
        <v>0</v>
      </c>
      <c r="G102" s="16">
        <f>VLOOKUP($B102,'[1]TK KHOILUONG'!$B:$AT,6,0)</f>
        <v>0</v>
      </c>
      <c r="H102" s="16">
        <f>VLOOKUP($B102,'[1]TK KHOILUONG'!$B:$AT,7,0)</f>
        <v>0</v>
      </c>
      <c r="I102" s="16">
        <f>VLOOKUP($B102,'[1]TK KHOILUONG'!$B:$AT,8,0)</f>
        <v>0</v>
      </c>
      <c r="J102" s="16">
        <f>VLOOKUP($B102,'[1]TK KHOILUONG'!$B:$AT,9,0)</f>
        <v>0</v>
      </c>
      <c r="K102" s="16">
        <f>VLOOKUP($B102,'[1]TK KHOILUONG'!$B:$AT,10,0)</f>
        <v>0</v>
      </c>
      <c r="L102" s="16">
        <f>VLOOKUP($B102,'[1]TK KHOILUONG'!$B:$AT,11,0)</f>
        <v>0</v>
      </c>
      <c r="M102" s="34">
        <f>VLOOKUP($B102,'[1]TK KHOILUONG'!$B:$AT,12,0)</f>
        <v>0</v>
      </c>
      <c r="N102" s="16">
        <f>VLOOKUP($B102,'[1]TK KHOILUONG'!$B:$AT,13,0)</f>
        <v>0</v>
      </c>
      <c r="O102" s="16">
        <f>VLOOKUP($B102,'[1]TK KHOILUONG'!$B:$AT,14,0)</f>
        <v>0</v>
      </c>
      <c r="P102" s="16">
        <f>VLOOKUP($B102,'[1]TK KHOILUONG'!$B:$AT,15,0)</f>
        <v>0</v>
      </c>
      <c r="Q102" s="16">
        <f>VLOOKUP($B102,'[1]TK KHOILUONG'!$B:$AT,16,0)</f>
        <v>0</v>
      </c>
      <c r="R102" s="34">
        <f>VLOOKUP($B102,'[1]TK KHOILUONG'!$B:$AT,17,0)</f>
        <v>0</v>
      </c>
      <c r="S102" s="16">
        <f>VLOOKUP($B102,'[1]TK KHOILUONG'!$B:$AT,18,0)</f>
        <v>204</v>
      </c>
      <c r="T102" s="16">
        <f>VLOOKUP($B102,'[1]TK KHOILUONG'!$B:$AT,19,0)</f>
        <v>0</v>
      </c>
      <c r="U102" s="16">
        <f>VLOOKUP($B102,'[1]TK KHOILUONG'!$B:$AT,20,0)</f>
        <v>192</v>
      </c>
      <c r="V102" s="34">
        <f>VLOOKUP($B102,'[1]TK KHOILUONG'!$B:$AT,21,0)</f>
        <v>1.2000000000000002</v>
      </c>
      <c r="W102" s="16">
        <f>VLOOKUP($B102,'[1]TK KHOILUONG'!$B:$AT,22,0)</f>
        <v>0</v>
      </c>
      <c r="X102" s="16">
        <f>VLOOKUP($B102,'[1]TK KHOILUONG'!$B:$AT,23,0)</f>
        <v>0</v>
      </c>
      <c r="Y102" s="16">
        <f>VLOOKUP($B102,'[1]TK KHOILUONG'!$B:$AT,24,0)</f>
        <v>0</v>
      </c>
      <c r="Z102" s="34">
        <f>VLOOKUP($B102,'[1]TK KHOILUONG'!$B:$AT,25,0)</f>
        <v>0</v>
      </c>
      <c r="AA102" s="16">
        <f>VLOOKUP($B102,'[1]TK KHOILUONG'!$B:$AT,26,0)</f>
        <v>0</v>
      </c>
      <c r="AB102" s="16">
        <f>VLOOKUP($B102,'[1]TK KHOILUONG'!$B:$AT,27,0)</f>
        <v>0</v>
      </c>
      <c r="AC102" s="16">
        <f>VLOOKUP($B102,'[1]TK KHOILUONG'!$B:$AT,28,0)</f>
        <v>0</v>
      </c>
      <c r="AD102" s="34">
        <f>VLOOKUP($B102,'[1]TK KHOILUONG'!$B:$AT,29,0)</f>
        <v>0</v>
      </c>
      <c r="AE102" s="16">
        <f>VLOOKUP($B102,'[1]TK KHOILUONG'!$B:$AT,30,0)</f>
        <v>0</v>
      </c>
      <c r="AF102" s="16">
        <f>VLOOKUP($B102,'[1]TK KHOILUONG'!$B:$AT,31,0)</f>
        <v>0</v>
      </c>
      <c r="AG102" s="16">
        <f>VLOOKUP($B102,'[1]TK KHOILUONG'!$B:$AT,32,0)</f>
        <v>0</v>
      </c>
      <c r="AH102" s="34">
        <f>VLOOKUP($B102,'[1]TK KHOILUONG'!$B:$AT,33,0)</f>
        <v>0</v>
      </c>
      <c r="AI102" s="16">
        <f>VLOOKUP($B102,'[1]TK KHOILUONG'!$B:$AT,34,0)</f>
        <v>0</v>
      </c>
      <c r="AJ102" s="16">
        <f>VLOOKUP($B102,'[1]TK KHOILUONG'!$B:$AT,35,0)</f>
        <v>0</v>
      </c>
      <c r="AK102" s="34">
        <f>VLOOKUP($B102,'[1]TK KHOILUONG'!$B:$AT,36,0)</f>
        <v>0</v>
      </c>
      <c r="AL102" s="16">
        <f>VLOOKUP($B102,'[1]TK KHOILUONG'!$B:$AT,37,0)</f>
        <v>0</v>
      </c>
      <c r="AM102" s="16">
        <f>VLOOKUP($B102,'[1]TK KHOILUONG'!$B:$AT,38,0)</f>
        <v>0</v>
      </c>
      <c r="AN102" s="34">
        <f>VLOOKUP($B102,'[1]TK KHOILUONG'!$B:$AT,39,0)</f>
        <v>0</v>
      </c>
      <c r="AO102" s="16">
        <f>VLOOKUP($B102,'[1]TK KHOILUONG'!$B:$AT,40,0)</f>
        <v>0</v>
      </c>
      <c r="AP102" s="16">
        <f>VLOOKUP($B102,'[1]TK KHOILUONG'!$B:$AT,41,0)</f>
        <v>0</v>
      </c>
      <c r="AQ102" s="34">
        <f>VLOOKUP($B102,'[1]TK KHOILUONG'!$B:$AT,42,0)</f>
        <v>0</v>
      </c>
      <c r="AR102" s="34">
        <f>VLOOKUP($B102,'[1]TK KHOILUONG'!$B:$AT,43,0)</f>
        <v>0</v>
      </c>
      <c r="AS102" s="34">
        <f>VLOOKUP($B102,'[1]TK KHOILUONG'!$B:$AT,44,0)</f>
        <v>0</v>
      </c>
      <c r="AT102" s="44">
        <f t="shared" si="2"/>
        <v>1.2</v>
      </c>
    </row>
    <row r="103" spans="1:46" s="6" customFormat="1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>
        <f>VLOOKUP($B103,'[1]TK KHOILUONG'!$B:$AT,4,0)</f>
        <v>2</v>
      </c>
      <c r="F103" s="16">
        <f>VLOOKUP($B103,'[1]TK KHOILUONG'!$B:$AT,5,0)</f>
        <v>0</v>
      </c>
      <c r="G103" s="16">
        <f>VLOOKUP($B103,'[1]TK KHOILUONG'!$B:$AT,6,0)</f>
        <v>0</v>
      </c>
      <c r="H103" s="16">
        <f>VLOOKUP($B103,'[1]TK KHOILUONG'!$B:$AT,7,0)</f>
        <v>0</v>
      </c>
      <c r="I103" s="16">
        <f>VLOOKUP($B103,'[1]TK KHOILUONG'!$B:$AT,8,0)</f>
        <v>0</v>
      </c>
      <c r="J103" s="16">
        <f>VLOOKUP($B103,'[1]TK KHOILUONG'!$B:$AT,9,0)</f>
        <v>0</v>
      </c>
      <c r="K103" s="16">
        <f>VLOOKUP($B103,'[1]TK KHOILUONG'!$B:$AT,10,0)</f>
        <v>0</v>
      </c>
      <c r="L103" s="16">
        <f>VLOOKUP($B103,'[1]TK KHOILUONG'!$B:$AT,11,0)</f>
        <v>0</v>
      </c>
      <c r="M103" s="34">
        <f>VLOOKUP($B103,'[1]TK KHOILUONG'!$B:$AT,12,0)</f>
        <v>2</v>
      </c>
      <c r="N103" s="16">
        <f>VLOOKUP($B103,'[1]TK KHOILUONG'!$B:$AT,13,0)</f>
        <v>2.85</v>
      </c>
      <c r="O103" s="16">
        <f>VLOOKUP($B103,'[1]TK KHOILUONG'!$B:$AT,14,0)</f>
        <v>1.65</v>
      </c>
      <c r="P103" s="16">
        <f>VLOOKUP($B103,'[1]TK KHOILUONG'!$B:$AT,15,0)</f>
        <v>0</v>
      </c>
      <c r="Q103" s="16">
        <f>VLOOKUP($B103,'[1]TK KHOILUONG'!$B:$AT,16,0)</f>
        <v>0</v>
      </c>
      <c r="R103" s="34">
        <f>VLOOKUP($B103,'[1]TK KHOILUONG'!$B:$AT,17,0)</f>
        <v>4.5</v>
      </c>
      <c r="S103" s="16">
        <f>VLOOKUP($B103,'[1]TK KHOILUONG'!$B:$AT,18,0)</f>
        <v>36</v>
      </c>
      <c r="T103" s="16">
        <f>VLOOKUP($B103,'[1]TK KHOILUONG'!$B:$AT,19,0)</f>
        <v>225</v>
      </c>
      <c r="U103" s="16">
        <f>VLOOKUP($B103,'[1]TK KHOILUONG'!$B:$AT,20,0)</f>
        <v>86</v>
      </c>
      <c r="V103" s="34">
        <f>VLOOKUP($B103,'[1]TK KHOILUONG'!$B:$AT,21,0)</f>
        <v>17.5</v>
      </c>
      <c r="W103" s="16">
        <f>VLOOKUP($B103,'[1]TK KHOILUONG'!$B:$AT,22,0)</f>
        <v>0</v>
      </c>
      <c r="X103" s="16">
        <f>VLOOKUP($B103,'[1]TK KHOILUONG'!$B:$AT,23,0)</f>
        <v>0</v>
      </c>
      <c r="Y103" s="16">
        <f>VLOOKUP($B103,'[1]TK KHOILUONG'!$B:$AT,24,0)</f>
        <v>0</v>
      </c>
      <c r="Z103" s="34">
        <f>VLOOKUP($B103,'[1]TK KHOILUONG'!$B:$AT,25,0)</f>
        <v>0</v>
      </c>
      <c r="AA103" s="16">
        <f>VLOOKUP($B103,'[1]TK KHOILUONG'!$B:$AT,26,0)</f>
        <v>91</v>
      </c>
      <c r="AB103" s="16">
        <f>VLOOKUP($B103,'[1]TK KHOILUONG'!$B:$AT,27,0)</f>
        <v>49</v>
      </c>
      <c r="AC103" s="16">
        <f>VLOOKUP($B103,'[1]TK KHOILUONG'!$B:$AT,28,0)</f>
        <v>42</v>
      </c>
      <c r="AD103" s="34">
        <f>VLOOKUP($B103,'[1]TK KHOILUONG'!$B:$AT,29,0)</f>
        <v>9.8000000000000007</v>
      </c>
      <c r="AE103" s="16">
        <f>VLOOKUP($B103,'[1]TK KHOILUONG'!$B:$AT,30,0)</f>
        <v>0</v>
      </c>
      <c r="AF103" s="16">
        <f>VLOOKUP($B103,'[1]TK KHOILUONG'!$B:$AT,31,0)</f>
        <v>0</v>
      </c>
      <c r="AG103" s="16">
        <f>VLOOKUP($B103,'[1]TK KHOILUONG'!$B:$AT,32,0)</f>
        <v>0</v>
      </c>
      <c r="AH103" s="34">
        <f>VLOOKUP($B103,'[1]TK KHOILUONG'!$B:$AT,33,0)</f>
        <v>0</v>
      </c>
      <c r="AI103" s="16">
        <f>VLOOKUP($B103,'[1]TK KHOILUONG'!$B:$AT,34,0)</f>
        <v>0</v>
      </c>
      <c r="AJ103" s="16">
        <f>VLOOKUP($B103,'[1]TK KHOILUONG'!$B:$AT,35,0)</f>
        <v>0</v>
      </c>
      <c r="AK103" s="34">
        <f>VLOOKUP($B103,'[1]TK KHOILUONG'!$B:$AT,36,0)</f>
        <v>0</v>
      </c>
      <c r="AL103" s="16">
        <f>VLOOKUP($B103,'[1]TK KHOILUONG'!$B:$AT,37,0)</f>
        <v>0</v>
      </c>
      <c r="AM103" s="16">
        <f>VLOOKUP($B103,'[1]TK KHOILUONG'!$B:$AT,38,0)</f>
        <v>0</v>
      </c>
      <c r="AN103" s="34">
        <f>VLOOKUP($B103,'[1]TK KHOILUONG'!$B:$AT,39,0)</f>
        <v>0</v>
      </c>
      <c r="AO103" s="16">
        <f>VLOOKUP($B103,'[1]TK KHOILUONG'!$B:$AT,40,0)</f>
        <v>0</v>
      </c>
      <c r="AP103" s="16">
        <f>VLOOKUP($B103,'[1]TK KHOILUONG'!$B:$AT,41,0)</f>
        <v>0</v>
      </c>
      <c r="AQ103" s="34">
        <f>VLOOKUP($B103,'[1]TK KHOILUONG'!$B:$AT,42,0)</f>
        <v>0</v>
      </c>
      <c r="AR103" s="34">
        <f>VLOOKUP($B103,'[1]TK KHOILUONG'!$B:$AT,43,0)</f>
        <v>0</v>
      </c>
      <c r="AS103" s="34">
        <f>VLOOKUP($B103,'[1]TK KHOILUONG'!$B:$AT,44,0)</f>
        <v>0.9</v>
      </c>
      <c r="AT103" s="44">
        <f t="shared" si="2"/>
        <v>34.700000000000003</v>
      </c>
    </row>
    <row r="104" spans="1:46" s="6" customFormat="1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>
        <f>VLOOKUP($B104,'[1]TK KHOILUONG'!$B:$AT,4,0)</f>
        <v>0</v>
      </c>
      <c r="F104" s="16">
        <f>VLOOKUP($B104,'[1]TK KHOILUONG'!$B:$AT,5,0)</f>
        <v>0</v>
      </c>
      <c r="G104" s="16">
        <f>VLOOKUP($B104,'[1]TK KHOILUONG'!$B:$AT,6,0)</f>
        <v>0</v>
      </c>
      <c r="H104" s="16">
        <f>VLOOKUP($B104,'[1]TK KHOILUONG'!$B:$AT,7,0)</f>
        <v>0</v>
      </c>
      <c r="I104" s="16">
        <f>VLOOKUP($B104,'[1]TK KHOILUONG'!$B:$AT,8,0)</f>
        <v>0</v>
      </c>
      <c r="J104" s="16">
        <f>VLOOKUP($B104,'[1]TK KHOILUONG'!$B:$AT,9,0)</f>
        <v>0</v>
      </c>
      <c r="K104" s="16">
        <f>VLOOKUP($B104,'[1]TK KHOILUONG'!$B:$AT,10,0)</f>
        <v>0</v>
      </c>
      <c r="L104" s="16">
        <f>VLOOKUP($B104,'[1]TK KHOILUONG'!$B:$AT,11,0)</f>
        <v>0</v>
      </c>
      <c r="M104" s="34">
        <f>VLOOKUP($B104,'[1]TK KHOILUONG'!$B:$AT,12,0)</f>
        <v>0</v>
      </c>
      <c r="N104" s="16">
        <f>VLOOKUP($B104,'[1]TK KHOILUONG'!$B:$AT,13,0)</f>
        <v>5.0999999999999996</v>
      </c>
      <c r="O104" s="16">
        <f>VLOOKUP($B104,'[1]TK KHOILUONG'!$B:$AT,14,0)</f>
        <v>5.1000000000000005</v>
      </c>
      <c r="P104" s="16">
        <f>VLOOKUP($B104,'[1]TK KHOILUONG'!$B:$AT,15,0)</f>
        <v>0</v>
      </c>
      <c r="Q104" s="16">
        <f>VLOOKUP($B104,'[1]TK KHOILUONG'!$B:$AT,16,0)</f>
        <v>0</v>
      </c>
      <c r="R104" s="34">
        <f>VLOOKUP($B104,'[1]TK KHOILUONG'!$B:$AT,17,0)</f>
        <v>10.199999999999999</v>
      </c>
      <c r="S104" s="16">
        <f>VLOOKUP($B104,'[1]TK KHOILUONG'!$B:$AT,18,0)</f>
        <v>35</v>
      </c>
      <c r="T104" s="16">
        <f>VLOOKUP($B104,'[1]TK KHOILUONG'!$B:$AT,19,0)</f>
        <v>69</v>
      </c>
      <c r="U104" s="16">
        <f>VLOOKUP($B104,'[1]TK KHOILUONG'!$B:$AT,20,0)</f>
        <v>44</v>
      </c>
      <c r="V104" s="34">
        <f>VLOOKUP($B104,'[1]TK KHOILUONG'!$B:$AT,21,0)</f>
        <v>6</v>
      </c>
      <c r="W104" s="16">
        <f>VLOOKUP($B104,'[1]TK KHOILUONG'!$B:$AT,22,0)</f>
        <v>0</v>
      </c>
      <c r="X104" s="16">
        <f>VLOOKUP($B104,'[1]TK KHOILUONG'!$B:$AT,23,0)</f>
        <v>0</v>
      </c>
      <c r="Y104" s="16">
        <f>VLOOKUP($B104,'[1]TK KHOILUONG'!$B:$AT,24,0)</f>
        <v>0</v>
      </c>
      <c r="Z104" s="34">
        <f>VLOOKUP($B104,'[1]TK KHOILUONG'!$B:$AT,25,0)</f>
        <v>0</v>
      </c>
      <c r="AA104" s="16">
        <f>VLOOKUP($B104,'[1]TK KHOILUONG'!$B:$AT,26,0)</f>
        <v>0</v>
      </c>
      <c r="AB104" s="16">
        <f>VLOOKUP($B104,'[1]TK KHOILUONG'!$B:$AT,27,0)</f>
        <v>0</v>
      </c>
      <c r="AC104" s="16">
        <f>VLOOKUP($B104,'[1]TK KHOILUONG'!$B:$AT,28,0)</f>
        <v>0</v>
      </c>
      <c r="AD104" s="34">
        <f>VLOOKUP($B104,'[1]TK KHOILUONG'!$B:$AT,29,0)</f>
        <v>0</v>
      </c>
      <c r="AE104" s="16">
        <f>VLOOKUP($B104,'[1]TK KHOILUONG'!$B:$AT,30,0)</f>
        <v>0</v>
      </c>
      <c r="AF104" s="16">
        <f>VLOOKUP($B104,'[1]TK KHOILUONG'!$B:$AT,31,0)</f>
        <v>0</v>
      </c>
      <c r="AG104" s="16">
        <f>VLOOKUP($B104,'[1]TK KHOILUONG'!$B:$AT,32,0)</f>
        <v>0</v>
      </c>
      <c r="AH104" s="34">
        <f>VLOOKUP($B104,'[1]TK KHOILUONG'!$B:$AT,33,0)</f>
        <v>0</v>
      </c>
      <c r="AI104" s="16">
        <f>VLOOKUP($B104,'[1]TK KHOILUONG'!$B:$AT,34,0)</f>
        <v>0</v>
      </c>
      <c r="AJ104" s="16">
        <f>VLOOKUP($B104,'[1]TK KHOILUONG'!$B:$AT,35,0)</f>
        <v>0</v>
      </c>
      <c r="AK104" s="34">
        <f>VLOOKUP($B104,'[1]TK KHOILUONG'!$B:$AT,36,0)</f>
        <v>0</v>
      </c>
      <c r="AL104" s="16">
        <f>VLOOKUP($B104,'[1]TK KHOILUONG'!$B:$AT,37,0)</f>
        <v>0</v>
      </c>
      <c r="AM104" s="16">
        <f>VLOOKUP($B104,'[1]TK KHOILUONG'!$B:$AT,38,0)</f>
        <v>0</v>
      </c>
      <c r="AN104" s="34">
        <f>VLOOKUP($B104,'[1]TK KHOILUONG'!$B:$AT,39,0)</f>
        <v>0</v>
      </c>
      <c r="AO104" s="16">
        <f>VLOOKUP($B104,'[1]TK KHOILUONG'!$B:$AT,40,0)</f>
        <v>0</v>
      </c>
      <c r="AP104" s="16">
        <f>VLOOKUP($B104,'[1]TK KHOILUONG'!$B:$AT,41,0)</f>
        <v>0</v>
      </c>
      <c r="AQ104" s="34">
        <f>VLOOKUP($B104,'[1]TK KHOILUONG'!$B:$AT,42,0)</f>
        <v>0</v>
      </c>
      <c r="AR104" s="34">
        <f>VLOOKUP($B104,'[1]TK KHOILUONG'!$B:$AT,43,0)</f>
        <v>0</v>
      </c>
      <c r="AS104" s="34">
        <f>VLOOKUP($B104,'[1]TK KHOILUONG'!$B:$AT,44,0)</f>
        <v>0.5</v>
      </c>
      <c r="AT104" s="44">
        <f t="shared" si="2"/>
        <v>16.7</v>
      </c>
    </row>
    <row r="105" spans="1:46" s="6" customFormat="1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>
        <f>VLOOKUP($B105,'[1]TK KHOILUONG'!$B:$AT,4,0)</f>
        <v>0</v>
      </c>
      <c r="F105" s="16">
        <f>VLOOKUP($B105,'[1]TK KHOILUONG'!$B:$AT,5,0)</f>
        <v>0</v>
      </c>
      <c r="G105" s="16">
        <f>VLOOKUP($B105,'[1]TK KHOILUONG'!$B:$AT,6,0)</f>
        <v>0</v>
      </c>
      <c r="H105" s="16">
        <f>VLOOKUP($B105,'[1]TK KHOILUONG'!$B:$AT,7,0)</f>
        <v>0</v>
      </c>
      <c r="I105" s="16">
        <f>VLOOKUP($B105,'[1]TK KHOILUONG'!$B:$AT,8,0)</f>
        <v>0</v>
      </c>
      <c r="J105" s="16">
        <f>VLOOKUP($B105,'[1]TK KHOILUONG'!$B:$AT,9,0)</f>
        <v>0</v>
      </c>
      <c r="K105" s="16">
        <f>VLOOKUP($B105,'[1]TK KHOILUONG'!$B:$AT,10,0)</f>
        <v>0</v>
      </c>
      <c r="L105" s="16">
        <f>VLOOKUP($B105,'[1]TK KHOILUONG'!$B:$AT,11,0)</f>
        <v>0</v>
      </c>
      <c r="M105" s="34">
        <f>VLOOKUP($B105,'[1]TK KHOILUONG'!$B:$AT,12,0)</f>
        <v>0</v>
      </c>
      <c r="N105" s="16">
        <f>VLOOKUP($B105,'[1]TK KHOILUONG'!$B:$AT,13,0)</f>
        <v>0</v>
      </c>
      <c r="O105" s="16">
        <f>VLOOKUP($B105,'[1]TK KHOILUONG'!$B:$AT,14,0)</f>
        <v>0</v>
      </c>
      <c r="P105" s="16">
        <f>VLOOKUP($B105,'[1]TK KHOILUONG'!$B:$AT,15,0)</f>
        <v>0</v>
      </c>
      <c r="Q105" s="16">
        <f>VLOOKUP($B105,'[1]TK KHOILUONG'!$B:$AT,16,0)</f>
        <v>0</v>
      </c>
      <c r="R105" s="34">
        <f>VLOOKUP($B105,'[1]TK KHOILUONG'!$B:$AT,17,0)</f>
        <v>0</v>
      </c>
      <c r="S105" s="16">
        <f>VLOOKUP($B105,'[1]TK KHOILUONG'!$B:$AT,18,0)</f>
        <v>0</v>
      </c>
      <c r="T105" s="16">
        <f>VLOOKUP($B105,'[1]TK KHOILUONG'!$B:$AT,19,0)</f>
        <v>0</v>
      </c>
      <c r="U105" s="16">
        <f>VLOOKUP($B105,'[1]TK KHOILUONG'!$B:$AT,20,0)</f>
        <v>0</v>
      </c>
      <c r="V105" s="34">
        <f>VLOOKUP($B105,'[1]TK KHOILUONG'!$B:$AT,21,0)</f>
        <v>0</v>
      </c>
      <c r="W105" s="16">
        <f>VLOOKUP($B105,'[1]TK KHOILUONG'!$B:$AT,22,0)</f>
        <v>0</v>
      </c>
      <c r="X105" s="16">
        <f>VLOOKUP($B105,'[1]TK KHOILUONG'!$B:$AT,23,0)</f>
        <v>0</v>
      </c>
      <c r="Y105" s="16">
        <f>VLOOKUP($B105,'[1]TK KHOILUONG'!$B:$AT,24,0)</f>
        <v>0</v>
      </c>
      <c r="Z105" s="34">
        <f>VLOOKUP($B105,'[1]TK KHOILUONG'!$B:$AT,25,0)</f>
        <v>0</v>
      </c>
      <c r="AA105" s="16">
        <f>VLOOKUP($B105,'[1]TK KHOILUONG'!$B:$AT,26,0)</f>
        <v>0</v>
      </c>
      <c r="AB105" s="16">
        <f>VLOOKUP($B105,'[1]TK KHOILUONG'!$B:$AT,27,0)</f>
        <v>0</v>
      </c>
      <c r="AC105" s="16">
        <f>VLOOKUP($B105,'[1]TK KHOILUONG'!$B:$AT,28,0)</f>
        <v>0</v>
      </c>
      <c r="AD105" s="34">
        <f>VLOOKUP($B105,'[1]TK KHOILUONG'!$B:$AT,29,0)</f>
        <v>0</v>
      </c>
      <c r="AE105" s="16">
        <f>VLOOKUP($B105,'[1]TK KHOILUONG'!$B:$AT,30,0)</f>
        <v>0</v>
      </c>
      <c r="AF105" s="16">
        <f>VLOOKUP($B105,'[1]TK KHOILUONG'!$B:$AT,31,0)</f>
        <v>0</v>
      </c>
      <c r="AG105" s="16">
        <f>VLOOKUP($B105,'[1]TK KHOILUONG'!$B:$AT,32,0)</f>
        <v>0</v>
      </c>
      <c r="AH105" s="34">
        <f>VLOOKUP($B105,'[1]TK KHOILUONG'!$B:$AT,33,0)</f>
        <v>0</v>
      </c>
      <c r="AI105" s="16">
        <f>VLOOKUP($B105,'[1]TK KHOILUONG'!$B:$AT,34,0)</f>
        <v>0</v>
      </c>
      <c r="AJ105" s="16">
        <f>VLOOKUP($B105,'[1]TK KHOILUONG'!$B:$AT,35,0)</f>
        <v>0</v>
      </c>
      <c r="AK105" s="34">
        <f>VLOOKUP($B105,'[1]TK KHOILUONG'!$B:$AT,36,0)</f>
        <v>0</v>
      </c>
      <c r="AL105" s="16">
        <f>VLOOKUP($B105,'[1]TK KHOILUONG'!$B:$AT,37,0)</f>
        <v>0</v>
      </c>
      <c r="AM105" s="16">
        <f>VLOOKUP($B105,'[1]TK KHOILUONG'!$B:$AT,38,0)</f>
        <v>0</v>
      </c>
      <c r="AN105" s="34">
        <f>VLOOKUP($B105,'[1]TK KHOILUONG'!$B:$AT,39,0)</f>
        <v>0</v>
      </c>
      <c r="AO105" s="16">
        <f>VLOOKUP($B105,'[1]TK KHOILUONG'!$B:$AT,40,0)</f>
        <v>0</v>
      </c>
      <c r="AP105" s="16">
        <f>VLOOKUP($B105,'[1]TK KHOILUONG'!$B:$AT,41,0)</f>
        <v>0</v>
      </c>
      <c r="AQ105" s="34">
        <f>VLOOKUP($B105,'[1]TK KHOILUONG'!$B:$AT,42,0)</f>
        <v>0</v>
      </c>
      <c r="AR105" s="34">
        <f>VLOOKUP($B105,'[1]TK KHOILUONG'!$B:$AT,43,0)</f>
        <v>0</v>
      </c>
      <c r="AS105" s="34">
        <f>VLOOKUP($B105,'[1]TK KHOILUONG'!$B:$AT,44,0)</f>
        <v>0</v>
      </c>
      <c r="AT105" s="44">
        <f t="shared" si="2"/>
        <v>0</v>
      </c>
    </row>
    <row r="106" spans="1:46" s="6" customFormat="1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>
        <f>VLOOKUP($B106,'[1]TK KHOILUONG'!$B:$AT,4,0)</f>
        <v>4</v>
      </c>
      <c r="F106" s="16">
        <f>VLOOKUP($B106,'[1]TK KHOILUONG'!$B:$AT,5,0)</f>
        <v>0</v>
      </c>
      <c r="G106" s="16">
        <f>VLOOKUP($B106,'[1]TK KHOILUONG'!$B:$AT,6,0)</f>
        <v>0</v>
      </c>
      <c r="H106" s="16">
        <f>VLOOKUP($B106,'[1]TK KHOILUONG'!$B:$AT,7,0)</f>
        <v>0</v>
      </c>
      <c r="I106" s="16">
        <f>VLOOKUP($B106,'[1]TK KHOILUONG'!$B:$AT,8,0)</f>
        <v>0</v>
      </c>
      <c r="J106" s="16">
        <f>VLOOKUP($B106,'[1]TK KHOILUONG'!$B:$AT,9,0)</f>
        <v>0</v>
      </c>
      <c r="K106" s="16">
        <f>VLOOKUP($B106,'[1]TK KHOILUONG'!$B:$AT,10,0)</f>
        <v>0</v>
      </c>
      <c r="L106" s="16">
        <f>VLOOKUP($B106,'[1]TK KHOILUONG'!$B:$AT,11,0)</f>
        <v>0</v>
      </c>
      <c r="M106" s="34">
        <f>VLOOKUP($B106,'[1]TK KHOILUONG'!$B:$AT,12,0)</f>
        <v>4</v>
      </c>
      <c r="N106" s="16">
        <f>VLOOKUP($B106,'[1]TK KHOILUONG'!$B:$AT,13,0)</f>
        <v>1.7999999999999998</v>
      </c>
      <c r="O106" s="16">
        <f>VLOOKUP($B106,'[1]TK KHOILUONG'!$B:$AT,14,0)</f>
        <v>4.2</v>
      </c>
      <c r="P106" s="16">
        <f>VLOOKUP($B106,'[1]TK KHOILUONG'!$B:$AT,15,0)</f>
        <v>0</v>
      </c>
      <c r="Q106" s="16">
        <f>VLOOKUP($B106,'[1]TK KHOILUONG'!$B:$AT,16,0)</f>
        <v>0</v>
      </c>
      <c r="R106" s="34">
        <f>VLOOKUP($B106,'[1]TK KHOILUONG'!$B:$AT,17,0)</f>
        <v>6</v>
      </c>
      <c r="S106" s="16">
        <f>VLOOKUP($B106,'[1]TK KHOILUONG'!$B:$AT,18,0)</f>
        <v>13</v>
      </c>
      <c r="T106" s="16">
        <f>VLOOKUP($B106,'[1]TK KHOILUONG'!$B:$AT,19,0)</f>
        <v>25</v>
      </c>
      <c r="U106" s="16">
        <f>VLOOKUP($B106,'[1]TK KHOILUONG'!$B:$AT,20,0)</f>
        <v>68</v>
      </c>
      <c r="V106" s="34">
        <f>VLOOKUP($B106,'[1]TK KHOILUONG'!$B:$AT,21,0)</f>
        <v>-3</v>
      </c>
      <c r="W106" s="16">
        <f>VLOOKUP($B106,'[1]TK KHOILUONG'!$B:$AT,22,0)</f>
        <v>0</v>
      </c>
      <c r="X106" s="16">
        <f>VLOOKUP($B106,'[1]TK KHOILUONG'!$B:$AT,23,0)</f>
        <v>0</v>
      </c>
      <c r="Y106" s="16">
        <f>VLOOKUP($B106,'[1]TK KHOILUONG'!$B:$AT,24,0)</f>
        <v>0</v>
      </c>
      <c r="Z106" s="34">
        <f>VLOOKUP($B106,'[1]TK KHOILUONG'!$B:$AT,25,0)</f>
        <v>0</v>
      </c>
      <c r="AA106" s="16">
        <f>VLOOKUP($B106,'[1]TK KHOILUONG'!$B:$AT,26,0)</f>
        <v>0</v>
      </c>
      <c r="AB106" s="16">
        <f>VLOOKUP($B106,'[1]TK KHOILUONG'!$B:$AT,27,0)</f>
        <v>91</v>
      </c>
      <c r="AC106" s="16">
        <f>VLOOKUP($B106,'[1]TK KHOILUONG'!$B:$AT,28,0)</f>
        <v>49</v>
      </c>
      <c r="AD106" s="34">
        <f>VLOOKUP($B106,'[1]TK KHOILUONG'!$B:$AT,29,0)</f>
        <v>4.2</v>
      </c>
      <c r="AE106" s="16">
        <f>VLOOKUP($B106,'[1]TK KHOILUONG'!$B:$AT,30,0)</f>
        <v>0</v>
      </c>
      <c r="AF106" s="16">
        <f>VLOOKUP($B106,'[1]TK KHOILUONG'!$B:$AT,31,0)</f>
        <v>0</v>
      </c>
      <c r="AG106" s="16">
        <f>VLOOKUP($B106,'[1]TK KHOILUONG'!$B:$AT,32,0)</f>
        <v>0</v>
      </c>
      <c r="AH106" s="34">
        <f>VLOOKUP($B106,'[1]TK KHOILUONG'!$B:$AT,33,0)</f>
        <v>0</v>
      </c>
      <c r="AI106" s="16">
        <f>VLOOKUP($B106,'[1]TK KHOILUONG'!$B:$AT,34,0)</f>
        <v>0</v>
      </c>
      <c r="AJ106" s="16">
        <f>VLOOKUP($B106,'[1]TK KHOILUONG'!$B:$AT,35,0)</f>
        <v>0</v>
      </c>
      <c r="AK106" s="34">
        <f>VLOOKUP($B106,'[1]TK KHOILUONG'!$B:$AT,36,0)</f>
        <v>0</v>
      </c>
      <c r="AL106" s="16">
        <f>VLOOKUP($B106,'[1]TK KHOILUONG'!$B:$AT,37,0)</f>
        <v>0</v>
      </c>
      <c r="AM106" s="16">
        <f>VLOOKUP($B106,'[1]TK KHOILUONG'!$B:$AT,38,0)</f>
        <v>0</v>
      </c>
      <c r="AN106" s="34">
        <f>VLOOKUP($B106,'[1]TK KHOILUONG'!$B:$AT,39,0)</f>
        <v>0</v>
      </c>
      <c r="AO106" s="16">
        <f>VLOOKUP($B106,'[1]TK KHOILUONG'!$B:$AT,40,0)</f>
        <v>0</v>
      </c>
      <c r="AP106" s="16">
        <f>VLOOKUP($B106,'[1]TK KHOILUONG'!$B:$AT,41,0)</f>
        <v>0</v>
      </c>
      <c r="AQ106" s="34">
        <f>VLOOKUP($B106,'[1]TK KHOILUONG'!$B:$AT,42,0)</f>
        <v>0</v>
      </c>
      <c r="AR106" s="34">
        <f>VLOOKUP($B106,'[1]TK KHOILUONG'!$B:$AT,43,0)</f>
        <v>0</v>
      </c>
      <c r="AS106" s="34">
        <f>VLOOKUP($B106,'[1]TK KHOILUONG'!$B:$AT,44,0)</f>
        <v>0</v>
      </c>
      <c r="AT106" s="44">
        <f t="shared" si="2"/>
        <v>11.2</v>
      </c>
    </row>
    <row r="107" spans="1:46" s="6" customFormat="1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>
        <f>VLOOKUP($B107,'[1]TK KHOILUONG'!$B:$AT,4,0)</f>
        <v>0</v>
      </c>
      <c r="F107" s="16">
        <f>VLOOKUP($B107,'[1]TK KHOILUONG'!$B:$AT,5,0)</f>
        <v>0</v>
      </c>
      <c r="G107" s="16">
        <f>VLOOKUP($B107,'[1]TK KHOILUONG'!$B:$AT,6,0)</f>
        <v>0</v>
      </c>
      <c r="H107" s="16">
        <f>VLOOKUP($B107,'[1]TK KHOILUONG'!$B:$AT,7,0)</f>
        <v>0</v>
      </c>
      <c r="I107" s="16">
        <f>VLOOKUP($B107,'[1]TK KHOILUONG'!$B:$AT,8,0)</f>
        <v>0</v>
      </c>
      <c r="J107" s="16">
        <f>VLOOKUP($B107,'[1]TK KHOILUONG'!$B:$AT,9,0)</f>
        <v>0</v>
      </c>
      <c r="K107" s="16">
        <f>VLOOKUP($B107,'[1]TK KHOILUONG'!$B:$AT,10,0)</f>
        <v>0</v>
      </c>
      <c r="L107" s="16">
        <f>VLOOKUP($B107,'[1]TK KHOILUONG'!$B:$AT,11,0)</f>
        <v>0</v>
      </c>
      <c r="M107" s="34">
        <f>VLOOKUP($B107,'[1]TK KHOILUONG'!$B:$AT,12,0)</f>
        <v>0</v>
      </c>
      <c r="N107" s="16">
        <f>VLOOKUP($B107,'[1]TK KHOILUONG'!$B:$AT,13,0)</f>
        <v>3.15</v>
      </c>
      <c r="O107" s="16">
        <f>VLOOKUP($B107,'[1]TK KHOILUONG'!$B:$AT,14,0)</f>
        <v>2.7</v>
      </c>
      <c r="P107" s="16">
        <f>VLOOKUP($B107,'[1]TK KHOILUONG'!$B:$AT,15,0)</f>
        <v>0</v>
      </c>
      <c r="Q107" s="16">
        <f>VLOOKUP($B107,'[1]TK KHOILUONG'!$B:$AT,16,0)</f>
        <v>0</v>
      </c>
      <c r="R107" s="34">
        <f>VLOOKUP($B107,'[1]TK KHOILUONG'!$B:$AT,17,0)</f>
        <v>5.85</v>
      </c>
      <c r="S107" s="16">
        <f>VLOOKUP($B107,'[1]TK KHOILUONG'!$B:$AT,18,0)</f>
        <v>0</v>
      </c>
      <c r="T107" s="16">
        <f>VLOOKUP($B107,'[1]TK KHOILUONG'!$B:$AT,19,0)</f>
        <v>0</v>
      </c>
      <c r="U107" s="16">
        <f>VLOOKUP($B107,'[1]TK KHOILUONG'!$B:$AT,20,0)</f>
        <v>0</v>
      </c>
      <c r="V107" s="34">
        <f>VLOOKUP($B107,'[1]TK KHOILUONG'!$B:$AT,21,0)</f>
        <v>0</v>
      </c>
      <c r="W107" s="16">
        <f>VLOOKUP($B107,'[1]TK KHOILUONG'!$B:$AT,22,0)</f>
        <v>0</v>
      </c>
      <c r="X107" s="16">
        <f>VLOOKUP($B107,'[1]TK KHOILUONG'!$B:$AT,23,0)</f>
        <v>0</v>
      </c>
      <c r="Y107" s="16">
        <f>VLOOKUP($B107,'[1]TK KHOILUONG'!$B:$AT,24,0)</f>
        <v>0</v>
      </c>
      <c r="Z107" s="34">
        <f>VLOOKUP($B107,'[1]TK KHOILUONG'!$B:$AT,25,0)</f>
        <v>0</v>
      </c>
      <c r="AA107" s="16">
        <f>VLOOKUP($B107,'[1]TK KHOILUONG'!$B:$AT,26,0)</f>
        <v>0</v>
      </c>
      <c r="AB107" s="16">
        <f>VLOOKUP($B107,'[1]TK KHOILUONG'!$B:$AT,27,0)</f>
        <v>0</v>
      </c>
      <c r="AC107" s="16">
        <f>VLOOKUP($B107,'[1]TK KHOILUONG'!$B:$AT,28,0)</f>
        <v>0</v>
      </c>
      <c r="AD107" s="34">
        <f>VLOOKUP($B107,'[1]TK KHOILUONG'!$B:$AT,29,0)</f>
        <v>0</v>
      </c>
      <c r="AE107" s="16">
        <f>VLOOKUP($B107,'[1]TK KHOILUONG'!$B:$AT,30,0)</f>
        <v>0</v>
      </c>
      <c r="AF107" s="16">
        <f>VLOOKUP($B107,'[1]TK KHOILUONG'!$B:$AT,31,0)</f>
        <v>0</v>
      </c>
      <c r="AG107" s="16">
        <f>VLOOKUP($B107,'[1]TK KHOILUONG'!$B:$AT,32,0)</f>
        <v>0</v>
      </c>
      <c r="AH107" s="34">
        <f>VLOOKUP($B107,'[1]TK KHOILUONG'!$B:$AT,33,0)</f>
        <v>0</v>
      </c>
      <c r="AI107" s="16">
        <f>VLOOKUP($B107,'[1]TK KHOILUONG'!$B:$AT,34,0)</f>
        <v>0</v>
      </c>
      <c r="AJ107" s="16">
        <f>VLOOKUP($B107,'[1]TK KHOILUONG'!$B:$AT,35,0)</f>
        <v>0</v>
      </c>
      <c r="AK107" s="34">
        <f>VLOOKUP($B107,'[1]TK KHOILUONG'!$B:$AT,36,0)</f>
        <v>0</v>
      </c>
      <c r="AL107" s="16">
        <f>VLOOKUP($B107,'[1]TK KHOILUONG'!$B:$AT,37,0)</f>
        <v>0</v>
      </c>
      <c r="AM107" s="16">
        <f>VLOOKUP($B107,'[1]TK KHOILUONG'!$B:$AT,38,0)</f>
        <v>0</v>
      </c>
      <c r="AN107" s="34">
        <f>VLOOKUP($B107,'[1]TK KHOILUONG'!$B:$AT,39,0)</f>
        <v>0</v>
      </c>
      <c r="AO107" s="16">
        <f>VLOOKUP($B107,'[1]TK KHOILUONG'!$B:$AT,40,0)</f>
        <v>0</v>
      </c>
      <c r="AP107" s="16">
        <f>VLOOKUP($B107,'[1]TK KHOILUONG'!$B:$AT,41,0)</f>
        <v>0</v>
      </c>
      <c r="AQ107" s="34">
        <f>VLOOKUP($B107,'[1]TK KHOILUONG'!$B:$AT,42,0)</f>
        <v>0</v>
      </c>
      <c r="AR107" s="34">
        <f>VLOOKUP($B107,'[1]TK KHOILUONG'!$B:$AT,43,0)</f>
        <v>0</v>
      </c>
      <c r="AS107" s="34">
        <f>VLOOKUP($B107,'[1]TK KHOILUONG'!$B:$AT,44,0)</f>
        <v>0</v>
      </c>
      <c r="AT107" s="44">
        <f t="shared" si="2"/>
        <v>5.85</v>
      </c>
    </row>
    <row r="108" spans="1:46" s="6" customFormat="1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>
        <f>VLOOKUP($B108,'[1]TK KHOILUONG'!$B:$AT,4,0)</f>
        <v>0</v>
      </c>
      <c r="F108" s="16">
        <f>VLOOKUP($B108,'[1]TK KHOILUONG'!$B:$AT,5,0)</f>
        <v>0</v>
      </c>
      <c r="G108" s="16">
        <f>VLOOKUP($B108,'[1]TK KHOILUONG'!$B:$AT,6,0)</f>
        <v>0</v>
      </c>
      <c r="H108" s="16">
        <f>VLOOKUP($B108,'[1]TK KHOILUONG'!$B:$AT,7,0)</f>
        <v>0</v>
      </c>
      <c r="I108" s="16">
        <f>VLOOKUP($B108,'[1]TK KHOILUONG'!$B:$AT,8,0)</f>
        <v>0</v>
      </c>
      <c r="J108" s="16">
        <f>VLOOKUP($B108,'[1]TK KHOILUONG'!$B:$AT,9,0)</f>
        <v>0</v>
      </c>
      <c r="K108" s="16">
        <f>VLOOKUP($B108,'[1]TK KHOILUONG'!$B:$AT,10,0)</f>
        <v>0</v>
      </c>
      <c r="L108" s="16">
        <f>VLOOKUP($B108,'[1]TK KHOILUONG'!$B:$AT,11,0)</f>
        <v>0</v>
      </c>
      <c r="M108" s="34">
        <f>VLOOKUP($B108,'[1]TK KHOILUONG'!$B:$AT,12,0)</f>
        <v>0</v>
      </c>
      <c r="N108" s="16">
        <f>VLOOKUP($B108,'[1]TK KHOILUONG'!$B:$AT,13,0)</f>
        <v>6.8999999999999986</v>
      </c>
      <c r="O108" s="16">
        <f>VLOOKUP($B108,'[1]TK KHOILUONG'!$B:$AT,14,0)</f>
        <v>4.2</v>
      </c>
      <c r="P108" s="16">
        <f>VLOOKUP($B108,'[1]TK KHOILUONG'!$B:$AT,15,0)</f>
        <v>0</v>
      </c>
      <c r="Q108" s="16">
        <f>VLOOKUP($B108,'[1]TK KHOILUONG'!$B:$AT,16,0)</f>
        <v>0</v>
      </c>
      <c r="R108" s="34">
        <f>VLOOKUP($B108,'[1]TK KHOILUONG'!$B:$AT,17,0)</f>
        <v>11.099999999999998</v>
      </c>
      <c r="S108" s="16">
        <f>VLOOKUP($B108,'[1]TK KHOILUONG'!$B:$AT,18,0)</f>
        <v>0</v>
      </c>
      <c r="T108" s="16">
        <f>VLOOKUP($B108,'[1]TK KHOILUONG'!$B:$AT,19,0)</f>
        <v>0</v>
      </c>
      <c r="U108" s="16">
        <f>VLOOKUP($B108,'[1]TK KHOILUONG'!$B:$AT,20,0)</f>
        <v>0</v>
      </c>
      <c r="V108" s="34">
        <f>VLOOKUP($B108,'[1]TK KHOILUONG'!$B:$AT,21,0)</f>
        <v>0</v>
      </c>
      <c r="W108" s="16">
        <f>VLOOKUP($B108,'[1]TK KHOILUONG'!$B:$AT,22,0)</f>
        <v>0</v>
      </c>
      <c r="X108" s="16">
        <f>VLOOKUP($B108,'[1]TK KHOILUONG'!$B:$AT,23,0)</f>
        <v>0</v>
      </c>
      <c r="Y108" s="16">
        <f>VLOOKUP($B108,'[1]TK KHOILUONG'!$B:$AT,24,0)</f>
        <v>0</v>
      </c>
      <c r="Z108" s="34">
        <f>VLOOKUP($B108,'[1]TK KHOILUONG'!$B:$AT,25,0)</f>
        <v>0</v>
      </c>
      <c r="AA108" s="16">
        <f>VLOOKUP($B108,'[1]TK KHOILUONG'!$B:$AT,26,0)</f>
        <v>0</v>
      </c>
      <c r="AB108" s="16">
        <f>VLOOKUP($B108,'[1]TK KHOILUONG'!$B:$AT,27,0)</f>
        <v>0</v>
      </c>
      <c r="AC108" s="16">
        <f>VLOOKUP($B108,'[1]TK KHOILUONG'!$B:$AT,28,0)</f>
        <v>0</v>
      </c>
      <c r="AD108" s="34">
        <f>VLOOKUP($B108,'[1]TK KHOILUONG'!$B:$AT,29,0)</f>
        <v>0</v>
      </c>
      <c r="AE108" s="16">
        <f>VLOOKUP($B108,'[1]TK KHOILUONG'!$B:$AT,30,0)</f>
        <v>0</v>
      </c>
      <c r="AF108" s="16">
        <f>VLOOKUP($B108,'[1]TK KHOILUONG'!$B:$AT,31,0)</f>
        <v>0</v>
      </c>
      <c r="AG108" s="16">
        <f>VLOOKUP($B108,'[1]TK KHOILUONG'!$B:$AT,32,0)</f>
        <v>0</v>
      </c>
      <c r="AH108" s="34">
        <f>VLOOKUP($B108,'[1]TK KHOILUONG'!$B:$AT,33,0)</f>
        <v>0</v>
      </c>
      <c r="AI108" s="16">
        <f>VLOOKUP($B108,'[1]TK KHOILUONG'!$B:$AT,34,0)</f>
        <v>0</v>
      </c>
      <c r="AJ108" s="16">
        <f>VLOOKUP($B108,'[1]TK KHOILUONG'!$B:$AT,35,0)</f>
        <v>0</v>
      </c>
      <c r="AK108" s="34">
        <f>VLOOKUP($B108,'[1]TK KHOILUONG'!$B:$AT,36,0)</f>
        <v>0</v>
      </c>
      <c r="AL108" s="16">
        <f>VLOOKUP($B108,'[1]TK KHOILUONG'!$B:$AT,37,0)</f>
        <v>0</v>
      </c>
      <c r="AM108" s="16">
        <f>VLOOKUP($B108,'[1]TK KHOILUONG'!$B:$AT,38,0)</f>
        <v>0</v>
      </c>
      <c r="AN108" s="34">
        <f>VLOOKUP($B108,'[1]TK KHOILUONG'!$B:$AT,39,0)</f>
        <v>0</v>
      </c>
      <c r="AO108" s="16">
        <f>VLOOKUP($B108,'[1]TK KHOILUONG'!$B:$AT,40,0)</f>
        <v>0</v>
      </c>
      <c r="AP108" s="16">
        <f>VLOOKUP($B108,'[1]TK KHOILUONG'!$B:$AT,41,0)</f>
        <v>0</v>
      </c>
      <c r="AQ108" s="34">
        <f>VLOOKUP($B108,'[1]TK KHOILUONG'!$B:$AT,42,0)</f>
        <v>0</v>
      </c>
      <c r="AR108" s="34">
        <f>VLOOKUP($B108,'[1]TK KHOILUONG'!$B:$AT,43,0)</f>
        <v>0</v>
      </c>
      <c r="AS108" s="34">
        <f>VLOOKUP($B108,'[1]TK KHOILUONG'!$B:$AT,44,0)</f>
        <v>0.5</v>
      </c>
      <c r="AT108" s="44">
        <f t="shared" si="2"/>
        <v>11.6</v>
      </c>
    </row>
    <row r="109" spans="1:46" s="6" customFormat="1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>
        <f>VLOOKUP($B109,'[1]TK KHOILUONG'!$B:$AT,4,0)</f>
        <v>0</v>
      </c>
      <c r="F109" s="16">
        <f>VLOOKUP($B109,'[1]TK KHOILUONG'!$B:$AT,5,0)</f>
        <v>0</v>
      </c>
      <c r="G109" s="16">
        <f>VLOOKUP($B109,'[1]TK KHOILUONG'!$B:$AT,6,0)</f>
        <v>0</v>
      </c>
      <c r="H109" s="16">
        <f>VLOOKUP($B109,'[1]TK KHOILUONG'!$B:$AT,7,0)</f>
        <v>0</v>
      </c>
      <c r="I109" s="16">
        <f>VLOOKUP($B109,'[1]TK KHOILUONG'!$B:$AT,8,0)</f>
        <v>0</v>
      </c>
      <c r="J109" s="16">
        <f>VLOOKUP($B109,'[1]TK KHOILUONG'!$B:$AT,9,0)</f>
        <v>0</v>
      </c>
      <c r="K109" s="16">
        <f>VLOOKUP($B109,'[1]TK KHOILUONG'!$B:$AT,10,0)</f>
        <v>0</v>
      </c>
      <c r="L109" s="16">
        <f>VLOOKUP($B109,'[1]TK KHOILUONG'!$B:$AT,11,0)</f>
        <v>0</v>
      </c>
      <c r="M109" s="34">
        <f>VLOOKUP($B109,'[1]TK KHOILUONG'!$B:$AT,12,0)</f>
        <v>0</v>
      </c>
      <c r="N109" s="16">
        <f>VLOOKUP($B109,'[1]TK KHOILUONG'!$B:$AT,13,0)</f>
        <v>0</v>
      </c>
      <c r="O109" s="16">
        <f>VLOOKUP($B109,'[1]TK KHOILUONG'!$B:$AT,14,0)</f>
        <v>0</v>
      </c>
      <c r="P109" s="16">
        <f>VLOOKUP($B109,'[1]TK KHOILUONG'!$B:$AT,15,0)</f>
        <v>0</v>
      </c>
      <c r="Q109" s="16">
        <f>VLOOKUP($B109,'[1]TK KHOILUONG'!$B:$AT,16,0)</f>
        <v>0</v>
      </c>
      <c r="R109" s="34">
        <f>VLOOKUP($B109,'[1]TK KHOILUONG'!$B:$AT,17,0)</f>
        <v>0</v>
      </c>
      <c r="S109" s="16">
        <f>VLOOKUP($B109,'[1]TK KHOILUONG'!$B:$AT,18,0)</f>
        <v>478</v>
      </c>
      <c r="T109" s="16">
        <f>VLOOKUP($B109,'[1]TK KHOILUONG'!$B:$AT,19,0)</f>
        <v>0</v>
      </c>
      <c r="U109" s="16">
        <f>VLOOKUP($B109,'[1]TK KHOILUONG'!$B:$AT,20,0)</f>
        <v>413</v>
      </c>
      <c r="V109" s="34">
        <f>VLOOKUP($B109,'[1]TK KHOILUONG'!$B:$AT,21,0)</f>
        <v>6.5</v>
      </c>
      <c r="W109" s="16">
        <f>VLOOKUP($B109,'[1]TK KHOILUONG'!$B:$AT,22,0)</f>
        <v>0</v>
      </c>
      <c r="X109" s="16">
        <f>VLOOKUP($B109,'[1]TK KHOILUONG'!$B:$AT,23,0)</f>
        <v>0</v>
      </c>
      <c r="Y109" s="16">
        <f>VLOOKUP($B109,'[1]TK KHOILUONG'!$B:$AT,24,0)</f>
        <v>0</v>
      </c>
      <c r="Z109" s="34">
        <f>VLOOKUP($B109,'[1]TK KHOILUONG'!$B:$AT,25,0)</f>
        <v>0</v>
      </c>
      <c r="AA109" s="16">
        <f>VLOOKUP($B109,'[1]TK KHOILUONG'!$B:$AT,26,0)</f>
        <v>0</v>
      </c>
      <c r="AB109" s="16">
        <f>VLOOKUP($B109,'[1]TK KHOILUONG'!$B:$AT,27,0)</f>
        <v>0</v>
      </c>
      <c r="AC109" s="16">
        <f>VLOOKUP($B109,'[1]TK KHOILUONG'!$B:$AT,28,0)</f>
        <v>0</v>
      </c>
      <c r="AD109" s="34">
        <f>VLOOKUP($B109,'[1]TK KHOILUONG'!$B:$AT,29,0)</f>
        <v>0</v>
      </c>
      <c r="AE109" s="16">
        <f>VLOOKUP($B109,'[1]TK KHOILUONG'!$B:$AT,30,0)</f>
        <v>0</v>
      </c>
      <c r="AF109" s="16">
        <f>VLOOKUP($B109,'[1]TK KHOILUONG'!$B:$AT,31,0)</f>
        <v>0</v>
      </c>
      <c r="AG109" s="16">
        <f>VLOOKUP($B109,'[1]TK KHOILUONG'!$B:$AT,32,0)</f>
        <v>0</v>
      </c>
      <c r="AH109" s="34">
        <f>VLOOKUP($B109,'[1]TK KHOILUONG'!$B:$AT,33,0)</f>
        <v>0</v>
      </c>
      <c r="AI109" s="16">
        <f>VLOOKUP($B109,'[1]TK KHOILUONG'!$B:$AT,34,0)</f>
        <v>0</v>
      </c>
      <c r="AJ109" s="16">
        <f>VLOOKUP($B109,'[1]TK KHOILUONG'!$B:$AT,35,0)</f>
        <v>0</v>
      </c>
      <c r="AK109" s="34">
        <f>VLOOKUP($B109,'[1]TK KHOILUONG'!$B:$AT,36,0)</f>
        <v>0</v>
      </c>
      <c r="AL109" s="16">
        <f>VLOOKUP($B109,'[1]TK KHOILUONG'!$B:$AT,37,0)</f>
        <v>0</v>
      </c>
      <c r="AM109" s="16">
        <f>VLOOKUP($B109,'[1]TK KHOILUONG'!$B:$AT,38,0)</f>
        <v>0</v>
      </c>
      <c r="AN109" s="34">
        <f>VLOOKUP($B109,'[1]TK KHOILUONG'!$B:$AT,39,0)</f>
        <v>0</v>
      </c>
      <c r="AO109" s="16">
        <f>VLOOKUP($B109,'[1]TK KHOILUONG'!$B:$AT,40,0)</f>
        <v>0</v>
      </c>
      <c r="AP109" s="16">
        <f>VLOOKUP($B109,'[1]TK KHOILUONG'!$B:$AT,41,0)</f>
        <v>0</v>
      </c>
      <c r="AQ109" s="34">
        <f>VLOOKUP($B109,'[1]TK KHOILUONG'!$B:$AT,42,0)</f>
        <v>0</v>
      </c>
      <c r="AR109" s="34">
        <f>VLOOKUP($B109,'[1]TK KHOILUONG'!$B:$AT,43,0)</f>
        <v>0</v>
      </c>
      <c r="AS109" s="34">
        <f>VLOOKUP($B109,'[1]TK KHOILUONG'!$B:$AT,44,0)</f>
        <v>0</v>
      </c>
      <c r="AT109" s="44">
        <f t="shared" si="2"/>
        <v>6.5</v>
      </c>
    </row>
    <row r="110" spans="1:46" s="6" customFormat="1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>
        <f>VLOOKUP($B110,'[1]TK KHOILUONG'!$B:$AT,4,0)</f>
        <v>0</v>
      </c>
      <c r="F110" s="16">
        <f>VLOOKUP($B110,'[1]TK KHOILUONG'!$B:$AT,5,0)</f>
        <v>0</v>
      </c>
      <c r="G110" s="16">
        <f>VLOOKUP($B110,'[1]TK KHOILUONG'!$B:$AT,6,0)</f>
        <v>0</v>
      </c>
      <c r="H110" s="16">
        <f>VLOOKUP($B110,'[1]TK KHOILUONG'!$B:$AT,7,0)</f>
        <v>0</v>
      </c>
      <c r="I110" s="16">
        <f>VLOOKUP($B110,'[1]TK KHOILUONG'!$B:$AT,8,0)</f>
        <v>0</v>
      </c>
      <c r="J110" s="16">
        <f>VLOOKUP($B110,'[1]TK KHOILUONG'!$B:$AT,9,0)</f>
        <v>0</v>
      </c>
      <c r="K110" s="16">
        <f>VLOOKUP($B110,'[1]TK KHOILUONG'!$B:$AT,10,0)</f>
        <v>0</v>
      </c>
      <c r="L110" s="16">
        <f>VLOOKUP($B110,'[1]TK KHOILUONG'!$B:$AT,11,0)</f>
        <v>0</v>
      </c>
      <c r="M110" s="34">
        <f>VLOOKUP($B110,'[1]TK KHOILUONG'!$B:$AT,12,0)</f>
        <v>0</v>
      </c>
      <c r="N110" s="16">
        <f>VLOOKUP($B110,'[1]TK KHOILUONG'!$B:$AT,13,0)</f>
        <v>0</v>
      </c>
      <c r="O110" s="16">
        <f>VLOOKUP($B110,'[1]TK KHOILUONG'!$B:$AT,14,0)</f>
        <v>0</v>
      </c>
      <c r="P110" s="16">
        <f>VLOOKUP($B110,'[1]TK KHOILUONG'!$B:$AT,15,0)</f>
        <v>0</v>
      </c>
      <c r="Q110" s="16">
        <f>VLOOKUP($B110,'[1]TK KHOILUONG'!$B:$AT,16,0)</f>
        <v>0</v>
      </c>
      <c r="R110" s="34">
        <f>VLOOKUP($B110,'[1]TK KHOILUONG'!$B:$AT,17,0)</f>
        <v>0</v>
      </c>
      <c r="S110" s="16">
        <f>VLOOKUP($B110,'[1]TK KHOILUONG'!$B:$AT,18,0)</f>
        <v>202</v>
      </c>
      <c r="T110" s="16">
        <f>VLOOKUP($B110,'[1]TK KHOILUONG'!$B:$AT,19,0)</f>
        <v>0</v>
      </c>
      <c r="U110" s="16">
        <f>VLOOKUP($B110,'[1]TK KHOILUONG'!$B:$AT,20,0)</f>
        <v>192</v>
      </c>
      <c r="V110" s="34">
        <f>VLOOKUP($B110,'[1]TK KHOILUONG'!$B:$AT,21,0)</f>
        <v>1</v>
      </c>
      <c r="W110" s="16">
        <f>VLOOKUP($B110,'[1]TK KHOILUONG'!$B:$AT,22,0)</f>
        <v>0</v>
      </c>
      <c r="X110" s="16">
        <f>VLOOKUP($B110,'[1]TK KHOILUONG'!$B:$AT,23,0)</f>
        <v>0</v>
      </c>
      <c r="Y110" s="16">
        <f>VLOOKUP($B110,'[1]TK KHOILUONG'!$B:$AT,24,0)</f>
        <v>0</v>
      </c>
      <c r="Z110" s="34">
        <f>VLOOKUP($B110,'[1]TK KHOILUONG'!$B:$AT,25,0)</f>
        <v>0</v>
      </c>
      <c r="AA110" s="16">
        <f>VLOOKUP($B110,'[1]TK KHOILUONG'!$B:$AT,26,0)</f>
        <v>0</v>
      </c>
      <c r="AB110" s="16">
        <f>VLOOKUP($B110,'[1]TK KHOILUONG'!$B:$AT,27,0)</f>
        <v>0</v>
      </c>
      <c r="AC110" s="16">
        <f>VLOOKUP($B110,'[1]TK KHOILUONG'!$B:$AT,28,0)</f>
        <v>0</v>
      </c>
      <c r="AD110" s="34">
        <f>VLOOKUP($B110,'[1]TK KHOILUONG'!$B:$AT,29,0)</f>
        <v>0</v>
      </c>
      <c r="AE110" s="16">
        <f>VLOOKUP($B110,'[1]TK KHOILUONG'!$B:$AT,30,0)</f>
        <v>0</v>
      </c>
      <c r="AF110" s="16">
        <f>VLOOKUP($B110,'[1]TK KHOILUONG'!$B:$AT,31,0)</f>
        <v>0</v>
      </c>
      <c r="AG110" s="16">
        <f>VLOOKUP($B110,'[1]TK KHOILUONG'!$B:$AT,32,0)</f>
        <v>0</v>
      </c>
      <c r="AH110" s="34">
        <f>VLOOKUP($B110,'[1]TK KHOILUONG'!$B:$AT,33,0)</f>
        <v>0</v>
      </c>
      <c r="AI110" s="16">
        <f>VLOOKUP($B110,'[1]TK KHOILUONG'!$B:$AT,34,0)</f>
        <v>0</v>
      </c>
      <c r="AJ110" s="16">
        <f>VLOOKUP($B110,'[1]TK KHOILUONG'!$B:$AT,35,0)</f>
        <v>0</v>
      </c>
      <c r="AK110" s="34">
        <f>VLOOKUP($B110,'[1]TK KHOILUONG'!$B:$AT,36,0)</f>
        <v>0</v>
      </c>
      <c r="AL110" s="16">
        <f>VLOOKUP($B110,'[1]TK KHOILUONG'!$B:$AT,37,0)</f>
        <v>0</v>
      </c>
      <c r="AM110" s="16">
        <f>VLOOKUP($B110,'[1]TK KHOILUONG'!$B:$AT,38,0)</f>
        <v>0</v>
      </c>
      <c r="AN110" s="34">
        <f>VLOOKUP($B110,'[1]TK KHOILUONG'!$B:$AT,39,0)</f>
        <v>0</v>
      </c>
      <c r="AO110" s="16">
        <f>VLOOKUP($B110,'[1]TK KHOILUONG'!$B:$AT,40,0)</f>
        <v>0</v>
      </c>
      <c r="AP110" s="16">
        <f>VLOOKUP($B110,'[1]TK KHOILUONG'!$B:$AT,41,0)</f>
        <v>0</v>
      </c>
      <c r="AQ110" s="34">
        <f>VLOOKUP($B110,'[1]TK KHOILUONG'!$B:$AT,42,0)</f>
        <v>0</v>
      </c>
      <c r="AR110" s="34">
        <f>VLOOKUP($B110,'[1]TK KHOILUONG'!$B:$AT,43,0)</f>
        <v>0</v>
      </c>
      <c r="AS110" s="34">
        <f>VLOOKUP($B110,'[1]TK KHOILUONG'!$B:$AT,44,0)</f>
        <v>0</v>
      </c>
      <c r="AT110" s="44">
        <f t="shared" si="2"/>
        <v>1</v>
      </c>
    </row>
    <row r="111" spans="1:46" s="6" customFormat="1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>
        <f>VLOOKUP($B111,'[1]TK KHOILUONG'!$B:$AT,4,0)</f>
        <v>0</v>
      </c>
      <c r="F111" s="16">
        <f>VLOOKUP($B111,'[1]TK KHOILUONG'!$B:$AT,5,0)</f>
        <v>0</v>
      </c>
      <c r="G111" s="16">
        <f>VLOOKUP($B111,'[1]TK KHOILUONG'!$B:$AT,6,0)</f>
        <v>0</v>
      </c>
      <c r="H111" s="16">
        <f>VLOOKUP($B111,'[1]TK KHOILUONG'!$B:$AT,7,0)</f>
        <v>0</v>
      </c>
      <c r="I111" s="16">
        <f>VLOOKUP($B111,'[1]TK KHOILUONG'!$B:$AT,8,0)</f>
        <v>0</v>
      </c>
      <c r="J111" s="16">
        <f>VLOOKUP($B111,'[1]TK KHOILUONG'!$B:$AT,9,0)</f>
        <v>0</v>
      </c>
      <c r="K111" s="16">
        <f>VLOOKUP($B111,'[1]TK KHOILUONG'!$B:$AT,10,0)</f>
        <v>0</v>
      </c>
      <c r="L111" s="16">
        <f>VLOOKUP($B111,'[1]TK KHOILUONG'!$B:$AT,11,0)</f>
        <v>0</v>
      </c>
      <c r="M111" s="34">
        <f>VLOOKUP($B111,'[1]TK KHOILUONG'!$B:$AT,12,0)</f>
        <v>0</v>
      </c>
      <c r="N111" s="16">
        <f>VLOOKUP($B111,'[1]TK KHOILUONG'!$B:$AT,13,0)</f>
        <v>0</v>
      </c>
      <c r="O111" s="16">
        <f>VLOOKUP($B111,'[1]TK KHOILUONG'!$B:$AT,14,0)</f>
        <v>0</v>
      </c>
      <c r="P111" s="16">
        <f>VLOOKUP($B111,'[1]TK KHOILUONG'!$B:$AT,15,0)</f>
        <v>0</v>
      </c>
      <c r="Q111" s="16">
        <f>VLOOKUP($B111,'[1]TK KHOILUONG'!$B:$AT,16,0)</f>
        <v>0</v>
      </c>
      <c r="R111" s="34">
        <f>VLOOKUP($B111,'[1]TK KHOILUONG'!$B:$AT,17,0)</f>
        <v>0</v>
      </c>
      <c r="S111" s="16">
        <f>VLOOKUP($B111,'[1]TK KHOILUONG'!$B:$AT,18,0)</f>
        <v>68</v>
      </c>
      <c r="T111" s="16">
        <f>VLOOKUP($B111,'[1]TK KHOILUONG'!$B:$AT,19,0)</f>
        <v>0</v>
      </c>
      <c r="U111" s="16">
        <f>VLOOKUP($B111,'[1]TK KHOILUONG'!$B:$AT,20,0)</f>
        <v>94</v>
      </c>
      <c r="V111" s="34">
        <f>VLOOKUP($B111,'[1]TK KHOILUONG'!$B:$AT,21,0)</f>
        <v>-2.6</v>
      </c>
      <c r="W111" s="16">
        <f>VLOOKUP($B111,'[1]TK KHOILUONG'!$B:$AT,22,0)</f>
        <v>0</v>
      </c>
      <c r="X111" s="16">
        <f>VLOOKUP($B111,'[1]TK KHOILUONG'!$B:$AT,23,0)</f>
        <v>0</v>
      </c>
      <c r="Y111" s="16">
        <f>VLOOKUP($B111,'[1]TK KHOILUONG'!$B:$AT,24,0)</f>
        <v>0</v>
      </c>
      <c r="Z111" s="34">
        <f>VLOOKUP($B111,'[1]TK KHOILUONG'!$B:$AT,25,0)</f>
        <v>0</v>
      </c>
      <c r="AA111" s="16">
        <f>VLOOKUP($B111,'[1]TK KHOILUONG'!$B:$AT,26,0)</f>
        <v>0</v>
      </c>
      <c r="AB111" s="16">
        <f>VLOOKUP($B111,'[1]TK KHOILUONG'!$B:$AT,27,0)</f>
        <v>0</v>
      </c>
      <c r="AC111" s="16">
        <f>VLOOKUP($B111,'[1]TK KHOILUONG'!$B:$AT,28,0)</f>
        <v>0</v>
      </c>
      <c r="AD111" s="34">
        <f>VLOOKUP($B111,'[1]TK KHOILUONG'!$B:$AT,29,0)</f>
        <v>0</v>
      </c>
      <c r="AE111" s="16">
        <f>VLOOKUP($B111,'[1]TK KHOILUONG'!$B:$AT,30,0)</f>
        <v>0</v>
      </c>
      <c r="AF111" s="16">
        <f>VLOOKUP($B111,'[1]TK KHOILUONG'!$B:$AT,31,0)</f>
        <v>0</v>
      </c>
      <c r="AG111" s="16">
        <f>VLOOKUP($B111,'[1]TK KHOILUONG'!$B:$AT,32,0)</f>
        <v>0</v>
      </c>
      <c r="AH111" s="34">
        <f>VLOOKUP($B111,'[1]TK KHOILUONG'!$B:$AT,33,0)</f>
        <v>0</v>
      </c>
      <c r="AI111" s="16">
        <f>VLOOKUP($B111,'[1]TK KHOILUONG'!$B:$AT,34,0)</f>
        <v>0</v>
      </c>
      <c r="AJ111" s="16">
        <f>VLOOKUP($B111,'[1]TK KHOILUONG'!$B:$AT,35,0)</f>
        <v>0</v>
      </c>
      <c r="AK111" s="34">
        <f>VLOOKUP($B111,'[1]TK KHOILUONG'!$B:$AT,36,0)</f>
        <v>0</v>
      </c>
      <c r="AL111" s="16">
        <f>VLOOKUP($B111,'[1]TK KHOILUONG'!$B:$AT,37,0)</f>
        <v>0</v>
      </c>
      <c r="AM111" s="16">
        <f>VLOOKUP($B111,'[1]TK KHOILUONG'!$B:$AT,38,0)</f>
        <v>0</v>
      </c>
      <c r="AN111" s="34">
        <f>VLOOKUP($B111,'[1]TK KHOILUONG'!$B:$AT,39,0)</f>
        <v>0</v>
      </c>
      <c r="AO111" s="16">
        <f>VLOOKUP($B111,'[1]TK KHOILUONG'!$B:$AT,40,0)</f>
        <v>0</v>
      </c>
      <c r="AP111" s="16">
        <f>VLOOKUP($B111,'[1]TK KHOILUONG'!$B:$AT,41,0)</f>
        <v>0</v>
      </c>
      <c r="AQ111" s="34">
        <f>VLOOKUP($B111,'[1]TK KHOILUONG'!$B:$AT,42,0)</f>
        <v>0</v>
      </c>
      <c r="AR111" s="34">
        <f>VLOOKUP($B111,'[1]TK KHOILUONG'!$B:$AT,43,0)</f>
        <v>0</v>
      </c>
      <c r="AS111" s="34">
        <f>VLOOKUP($B111,'[1]TK KHOILUONG'!$B:$AT,44,0)</f>
        <v>0</v>
      </c>
      <c r="AT111" s="44">
        <f t="shared" si="2"/>
        <v>-2.6</v>
      </c>
    </row>
    <row r="112" spans="1:46" s="6" customFormat="1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>
        <f>VLOOKUP($B112,'[1]TK KHOILUONG'!$B:$AT,4,0)</f>
        <v>4</v>
      </c>
      <c r="F112" s="16">
        <f>VLOOKUP($B112,'[1]TK KHOILUONG'!$B:$AT,5,0)</f>
        <v>0</v>
      </c>
      <c r="G112" s="16">
        <f>VLOOKUP($B112,'[1]TK KHOILUONG'!$B:$AT,6,0)</f>
        <v>0</v>
      </c>
      <c r="H112" s="16">
        <f>VLOOKUP($B112,'[1]TK KHOILUONG'!$B:$AT,7,0)</f>
        <v>0</v>
      </c>
      <c r="I112" s="16">
        <f>VLOOKUP($B112,'[1]TK KHOILUONG'!$B:$AT,8,0)</f>
        <v>0</v>
      </c>
      <c r="J112" s="16">
        <f>VLOOKUP($B112,'[1]TK KHOILUONG'!$B:$AT,9,0)</f>
        <v>0</v>
      </c>
      <c r="K112" s="16">
        <f>VLOOKUP($B112,'[1]TK KHOILUONG'!$B:$AT,10,0)</f>
        <v>0</v>
      </c>
      <c r="L112" s="16">
        <f>VLOOKUP($B112,'[1]TK KHOILUONG'!$B:$AT,11,0)</f>
        <v>0</v>
      </c>
      <c r="M112" s="34">
        <f>VLOOKUP($B112,'[1]TK KHOILUONG'!$B:$AT,12,0)</f>
        <v>4</v>
      </c>
      <c r="N112" s="16">
        <f>VLOOKUP($B112,'[1]TK KHOILUONG'!$B:$AT,13,0)</f>
        <v>2.4</v>
      </c>
      <c r="O112" s="16">
        <f>VLOOKUP($B112,'[1]TK KHOILUONG'!$B:$AT,14,0)</f>
        <v>3.3000000000000003</v>
      </c>
      <c r="P112" s="16">
        <f>VLOOKUP($B112,'[1]TK KHOILUONG'!$B:$AT,15,0)</f>
        <v>0</v>
      </c>
      <c r="Q112" s="16">
        <f>VLOOKUP($B112,'[1]TK KHOILUONG'!$B:$AT,16,0)</f>
        <v>0</v>
      </c>
      <c r="R112" s="34">
        <f>VLOOKUP($B112,'[1]TK KHOILUONG'!$B:$AT,17,0)</f>
        <v>5.7</v>
      </c>
      <c r="S112" s="16">
        <f>VLOOKUP($B112,'[1]TK KHOILUONG'!$B:$AT,18,0)</f>
        <v>190</v>
      </c>
      <c r="T112" s="16">
        <f>VLOOKUP($B112,'[1]TK KHOILUONG'!$B:$AT,19,0)</f>
        <v>143</v>
      </c>
      <c r="U112" s="16">
        <f>VLOOKUP($B112,'[1]TK KHOILUONG'!$B:$AT,20,0)</f>
        <v>70</v>
      </c>
      <c r="V112" s="34">
        <f>VLOOKUP($B112,'[1]TK KHOILUONG'!$B:$AT,21,0)</f>
        <v>26.3</v>
      </c>
      <c r="W112" s="16">
        <f>VLOOKUP($B112,'[1]TK KHOILUONG'!$B:$AT,22,0)</f>
        <v>0</v>
      </c>
      <c r="X112" s="16">
        <f>VLOOKUP($B112,'[1]TK KHOILUONG'!$B:$AT,23,0)</f>
        <v>0</v>
      </c>
      <c r="Y112" s="16">
        <f>VLOOKUP($B112,'[1]TK KHOILUONG'!$B:$AT,24,0)</f>
        <v>0</v>
      </c>
      <c r="Z112" s="34">
        <f>VLOOKUP($B112,'[1]TK KHOILUONG'!$B:$AT,25,0)</f>
        <v>0</v>
      </c>
      <c r="AA112" s="16">
        <f>VLOOKUP($B112,'[1]TK KHOILUONG'!$B:$AT,26,0)</f>
        <v>48</v>
      </c>
      <c r="AB112" s="16">
        <f>VLOOKUP($B112,'[1]TK KHOILUONG'!$B:$AT,27,0)</f>
        <v>0</v>
      </c>
      <c r="AC112" s="16">
        <f>VLOOKUP($B112,'[1]TK KHOILUONG'!$B:$AT,28,0)</f>
        <v>48</v>
      </c>
      <c r="AD112" s="34">
        <f>VLOOKUP($B112,'[1]TK KHOILUONG'!$B:$AT,29,0)</f>
        <v>0</v>
      </c>
      <c r="AE112" s="16">
        <f>VLOOKUP($B112,'[1]TK KHOILUONG'!$B:$AT,30,0)</f>
        <v>0</v>
      </c>
      <c r="AF112" s="16">
        <f>VLOOKUP($B112,'[1]TK KHOILUONG'!$B:$AT,31,0)</f>
        <v>0</v>
      </c>
      <c r="AG112" s="16">
        <f>VLOOKUP($B112,'[1]TK KHOILUONG'!$B:$AT,32,0)</f>
        <v>0</v>
      </c>
      <c r="AH112" s="34">
        <f>VLOOKUP($B112,'[1]TK KHOILUONG'!$B:$AT,33,0)</f>
        <v>0</v>
      </c>
      <c r="AI112" s="16">
        <f>VLOOKUP($B112,'[1]TK KHOILUONG'!$B:$AT,34,0)</f>
        <v>0</v>
      </c>
      <c r="AJ112" s="16">
        <f>VLOOKUP($B112,'[1]TK KHOILUONG'!$B:$AT,35,0)</f>
        <v>0</v>
      </c>
      <c r="AK112" s="34">
        <f>VLOOKUP($B112,'[1]TK KHOILUONG'!$B:$AT,36,0)</f>
        <v>0</v>
      </c>
      <c r="AL112" s="16">
        <f>VLOOKUP($B112,'[1]TK KHOILUONG'!$B:$AT,37,0)</f>
        <v>0</v>
      </c>
      <c r="AM112" s="16">
        <f>VLOOKUP($B112,'[1]TK KHOILUONG'!$B:$AT,38,0)</f>
        <v>0</v>
      </c>
      <c r="AN112" s="34">
        <f>VLOOKUP($B112,'[1]TK KHOILUONG'!$B:$AT,39,0)</f>
        <v>0</v>
      </c>
      <c r="AO112" s="16">
        <f>VLOOKUP($B112,'[1]TK KHOILUONG'!$B:$AT,40,0)</f>
        <v>0</v>
      </c>
      <c r="AP112" s="16">
        <f>VLOOKUP($B112,'[1]TK KHOILUONG'!$B:$AT,41,0)</f>
        <v>0</v>
      </c>
      <c r="AQ112" s="34">
        <f>VLOOKUP($B112,'[1]TK KHOILUONG'!$B:$AT,42,0)</f>
        <v>0</v>
      </c>
      <c r="AR112" s="34">
        <f>VLOOKUP($B112,'[1]TK KHOILUONG'!$B:$AT,43,0)</f>
        <v>0</v>
      </c>
      <c r="AS112" s="34">
        <f>VLOOKUP($B112,'[1]TK KHOILUONG'!$B:$AT,44,0)</f>
        <v>1.8</v>
      </c>
      <c r="AT112" s="44">
        <f t="shared" si="2"/>
        <v>37.799999999999997</v>
      </c>
    </row>
    <row r="113" spans="1:46" s="6" customFormat="1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>
        <f>VLOOKUP($B113,'[1]TK KHOILUONG'!$B:$AT,4,0)</f>
        <v>0</v>
      </c>
      <c r="F113" s="16">
        <f>VLOOKUP($B113,'[1]TK KHOILUONG'!$B:$AT,5,0)</f>
        <v>0</v>
      </c>
      <c r="G113" s="16">
        <f>VLOOKUP($B113,'[1]TK KHOILUONG'!$B:$AT,6,0)</f>
        <v>0</v>
      </c>
      <c r="H113" s="16">
        <f>VLOOKUP($B113,'[1]TK KHOILUONG'!$B:$AT,7,0)</f>
        <v>0</v>
      </c>
      <c r="I113" s="16">
        <f>VLOOKUP($B113,'[1]TK KHOILUONG'!$B:$AT,8,0)</f>
        <v>0</v>
      </c>
      <c r="J113" s="16">
        <f>VLOOKUP($B113,'[1]TK KHOILUONG'!$B:$AT,9,0)</f>
        <v>0</v>
      </c>
      <c r="K113" s="16">
        <f>VLOOKUP($B113,'[1]TK KHOILUONG'!$B:$AT,10,0)</f>
        <v>0</v>
      </c>
      <c r="L113" s="16">
        <f>VLOOKUP($B113,'[1]TK KHOILUONG'!$B:$AT,11,0)</f>
        <v>0</v>
      </c>
      <c r="M113" s="34">
        <f>VLOOKUP($B113,'[1]TK KHOILUONG'!$B:$AT,12,0)</f>
        <v>0</v>
      </c>
      <c r="N113" s="16">
        <f>VLOOKUP($B113,'[1]TK KHOILUONG'!$B:$AT,13,0)</f>
        <v>4.6500000000000004</v>
      </c>
      <c r="O113" s="16">
        <f>VLOOKUP($B113,'[1]TK KHOILUONG'!$B:$AT,14,0)</f>
        <v>4.95</v>
      </c>
      <c r="P113" s="16">
        <f>VLOOKUP($B113,'[1]TK KHOILUONG'!$B:$AT,15,0)</f>
        <v>0</v>
      </c>
      <c r="Q113" s="16">
        <f>VLOOKUP($B113,'[1]TK KHOILUONG'!$B:$AT,16,0)</f>
        <v>0</v>
      </c>
      <c r="R113" s="34">
        <f>VLOOKUP($B113,'[1]TK KHOILUONG'!$B:$AT,17,0)</f>
        <v>9.6000000000000014</v>
      </c>
      <c r="S113" s="16">
        <f>VLOOKUP($B113,'[1]TK KHOILUONG'!$B:$AT,18,0)</f>
        <v>0</v>
      </c>
      <c r="T113" s="16">
        <f>VLOOKUP($B113,'[1]TK KHOILUONG'!$B:$AT,19,0)</f>
        <v>67</v>
      </c>
      <c r="U113" s="16">
        <f>VLOOKUP($B113,'[1]TK KHOILUONG'!$B:$AT,20,0)</f>
        <v>0</v>
      </c>
      <c r="V113" s="34">
        <f>VLOOKUP($B113,'[1]TK KHOILUONG'!$B:$AT,21,0)</f>
        <v>6.7</v>
      </c>
      <c r="W113" s="16">
        <f>VLOOKUP($B113,'[1]TK KHOILUONG'!$B:$AT,22,0)</f>
        <v>0</v>
      </c>
      <c r="X113" s="16">
        <f>VLOOKUP($B113,'[1]TK KHOILUONG'!$B:$AT,23,0)</f>
        <v>0</v>
      </c>
      <c r="Y113" s="16">
        <f>VLOOKUP($B113,'[1]TK KHOILUONG'!$B:$AT,24,0)</f>
        <v>0</v>
      </c>
      <c r="Z113" s="34">
        <f>VLOOKUP($B113,'[1]TK KHOILUONG'!$B:$AT,25,0)</f>
        <v>0</v>
      </c>
      <c r="AA113" s="16">
        <f>VLOOKUP($B113,'[1]TK KHOILUONG'!$B:$AT,26,0)</f>
        <v>0</v>
      </c>
      <c r="AB113" s="16">
        <f>VLOOKUP($B113,'[1]TK KHOILUONG'!$B:$AT,27,0)</f>
        <v>0</v>
      </c>
      <c r="AC113" s="16">
        <f>VLOOKUP($B113,'[1]TK KHOILUONG'!$B:$AT,28,0)</f>
        <v>0</v>
      </c>
      <c r="AD113" s="34">
        <f>VLOOKUP($B113,'[1]TK KHOILUONG'!$B:$AT,29,0)</f>
        <v>0</v>
      </c>
      <c r="AE113" s="16">
        <f>VLOOKUP($B113,'[1]TK KHOILUONG'!$B:$AT,30,0)</f>
        <v>0</v>
      </c>
      <c r="AF113" s="16">
        <f>VLOOKUP($B113,'[1]TK KHOILUONG'!$B:$AT,31,0)</f>
        <v>0</v>
      </c>
      <c r="AG113" s="16">
        <f>VLOOKUP($B113,'[1]TK KHOILUONG'!$B:$AT,32,0)</f>
        <v>0</v>
      </c>
      <c r="AH113" s="34">
        <f>VLOOKUP($B113,'[1]TK KHOILUONG'!$B:$AT,33,0)</f>
        <v>0</v>
      </c>
      <c r="AI113" s="16">
        <f>VLOOKUP($B113,'[1]TK KHOILUONG'!$B:$AT,34,0)</f>
        <v>0</v>
      </c>
      <c r="AJ113" s="16">
        <f>VLOOKUP($B113,'[1]TK KHOILUONG'!$B:$AT,35,0)</f>
        <v>0</v>
      </c>
      <c r="AK113" s="34">
        <f>VLOOKUP($B113,'[1]TK KHOILUONG'!$B:$AT,36,0)</f>
        <v>0</v>
      </c>
      <c r="AL113" s="16">
        <f>VLOOKUP($B113,'[1]TK KHOILUONG'!$B:$AT,37,0)</f>
        <v>0</v>
      </c>
      <c r="AM113" s="16">
        <f>VLOOKUP($B113,'[1]TK KHOILUONG'!$B:$AT,38,0)</f>
        <v>0</v>
      </c>
      <c r="AN113" s="34">
        <f>VLOOKUP($B113,'[1]TK KHOILUONG'!$B:$AT,39,0)</f>
        <v>0</v>
      </c>
      <c r="AO113" s="16">
        <f>VLOOKUP($B113,'[1]TK KHOILUONG'!$B:$AT,40,0)</f>
        <v>0</v>
      </c>
      <c r="AP113" s="16">
        <f>VLOOKUP($B113,'[1]TK KHOILUONG'!$B:$AT,41,0)</f>
        <v>0</v>
      </c>
      <c r="AQ113" s="34">
        <f>VLOOKUP($B113,'[1]TK KHOILUONG'!$B:$AT,42,0)</f>
        <v>0</v>
      </c>
      <c r="AR113" s="34">
        <f>VLOOKUP($B113,'[1]TK KHOILUONG'!$B:$AT,43,0)</f>
        <v>0</v>
      </c>
      <c r="AS113" s="34">
        <f>VLOOKUP($B113,'[1]TK KHOILUONG'!$B:$AT,44,0)</f>
        <v>0</v>
      </c>
      <c r="AT113" s="44">
        <f t="shared" si="2"/>
        <v>16.3</v>
      </c>
    </row>
    <row r="114" spans="1:46" s="6" customFormat="1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>
        <f>VLOOKUP($B114,'[1]TK KHOILUONG'!$B:$AT,4,0)</f>
        <v>0</v>
      </c>
      <c r="F114" s="16">
        <f>VLOOKUP($B114,'[1]TK KHOILUONG'!$B:$AT,5,0)</f>
        <v>0</v>
      </c>
      <c r="G114" s="16">
        <f>VLOOKUP($B114,'[1]TK KHOILUONG'!$B:$AT,6,0)</f>
        <v>0</v>
      </c>
      <c r="H114" s="16">
        <f>VLOOKUP($B114,'[1]TK KHOILUONG'!$B:$AT,7,0)</f>
        <v>0</v>
      </c>
      <c r="I114" s="16">
        <f>VLOOKUP($B114,'[1]TK KHOILUONG'!$B:$AT,8,0)</f>
        <v>0</v>
      </c>
      <c r="J114" s="16">
        <f>VLOOKUP($B114,'[1]TK KHOILUONG'!$B:$AT,9,0)</f>
        <v>0</v>
      </c>
      <c r="K114" s="16">
        <f>VLOOKUP($B114,'[1]TK KHOILUONG'!$B:$AT,10,0)</f>
        <v>0</v>
      </c>
      <c r="L114" s="16">
        <f>VLOOKUP($B114,'[1]TK KHOILUONG'!$B:$AT,11,0)</f>
        <v>0</v>
      </c>
      <c r="M114" s="34">
        <f>VLOOKUP($B114,'[1]TK KHOILUONG'!$B:$AT,12,0)</f>
        <v>0</v>
      </c>
      <c r="N114" s="16">
        <f>VLOOKUP($B114,'[1]TK KHOILUONG'!$B:$AT,13,0)</f>
        <v>0</v>
      </c>
      <c r="O114" s="16">
        <f>VLOOKUP($B114,'[1]TK KHOILUONG'!$B:$AT,14,0)</f>
        <v>0</v>
      </c>
      <c r="P114" s="16">
        <f>VLOOKUP($B114,'[1]TK KHOILUONG'!$B:$AT,15,0)</f>
        <v>0</v>
      </c>
      <c r="Q114" s="16">
        <f>VLOOKUP($B114,'[1]TK KHOILUONG'!$B:$AT,16,0)</f>
        <v>0</v>
      </c>
      <c r="R114" s="34">
        <f>VLOOKUP($B114,'[1]TK KHOILUONG'!$B:$AT,17,0)</f>
        <v>0</v>
      </c>
      <c r="S114" s="16">
        <f>VLOOKUP($B114,'[1]TK KHOILUONG'!$B:$AT,18,0)</f>
        <v>67</v>
      </c>
      <c r="T114" s="16">
        <f>VLOOKUP($B114,'[1]TK KHOILUONG'!$B:$AT,19,0)</f>
        <v>0</v>
      </c>
      <c r="U114" s="16">
        <f>VLOOKUP($B114,'[1]TK KHOILUONG'!$B:$AT,20,0)</f>
        <v>91</v>
      </c>
      <c r="V114" s="34">
        <f>VLOOKUP($B114,'[1]TK KHOILUONG'!$B:$AT,21,0)</f>
        <v>-2.4000000000000004</v>
      </c>
      <c r="W114" s="16">
        <f>VLOOKUP($B114,'[1]TK KHOILUONG'!$B:$AT,22,0)</f>
        <v>0</v>
      </c>
      <c r="X114" s="16">
        <f>VLOOKUP($B114,'[1]TK KHOILUONG'!$B:$AT,23,0)</f>
        <v>0</v>
      </c>
      <c r="Y114" s="16">
        <f>VLOOKUP($B114,'[1]TK KHOILUONG'!$B:$AT,24,0)</f>
        <v>0</v>
      </c>
      <c r="Z114" s="34">
        <f>VLOOKUP($B114,'[1]TK KHOILUONG'!$B:$AT,25,0)</f>
        <v>0</v>
      </c>
      <c r="AA114" s="16">
        <f>VLOOKUP($B114,'[1]TK KHOILUONG'!$B:$AT,26,0)</f>
        <v>0</v>
      </c>
      <c r="AB114" s="16">
        <f>VLOOKUP($B114,'[1]TK KHOILUONG'!$B:$AT,27,0)</f>
        <v>0</v>
      </c>
      <c r="AC114" s="16">
        <f>VLOOKUP($B114,'[1]TK KHOILUONG'!$B:$AT,28,0)</f>
        <v>0</v>
      </c>
      <c r="AD114" s="34">
        <f>VLOOKUP($B114,'[1]TK KHOILUONG'!$B:$AT,29,0)</f>
        <v>0</v>
      </c>
      <c r="AE114" s="16">
        <f>VLOOKUP($B114,'[1]TK KHOILUONG'!$B:$AT,30,0)</f>
        <v>0</v>
      </c>
      <c r="AF114" s="16">
        <f>VLOOKUP($B114,'[1]TK KHOILUONG'!$B:$AT,31,0)</f>
        <v>0</v>
      </c>
      <c r="AG114" s="16">
        <f>VLOOKUP($B114,'[1]TK KHOILUONG'!$B:$AT,32,0)</f>
        <v>0</v>
      </c>
      <c r="AH114" s="34">
        <f>VLOOKUP($B114,'[1]TK KHOILUONG'!$B:$AT,33,0)</f>
        <v>0</v>
      </c>
      <c r="AI114" s="16">
        <f>VLOOKUP($B114,'[1]TK KHOILUONG'!$B:$AT,34,0)</f>
        <v>0</v>
      </c>
      <c r="AJ114" s="16">
        <f>VLOOKUP($B114,'[1]TK KHOILUONG'!$B:$AT,35,0)</f>
        <v>0</v>
      </c>
      <c r="AK114" s="34">
        <f>VLOOKUP($B114,'[1]TK KHOILUONG'!$B:$AT,36,0)</f>
        <v>0</v>
      </c>
      <c r="AL114" s="16">
        <f>VLOOKUP($B114,'[1]TK KHOILUONG'!$B:$AT,37,0)</f>
        <v>0</v>
      </c>
      <c r="AM114" s="16">
        <f>VLOOKUP($B114,'[1]TK KHOILUONG'!$B:$AT,38,0)</f>
        <v>0</v>
      </c>
      <c r="AN114" s="34">
        <f>VLOOKUP($B114,'[1]TK KHOILUONG'!$B:$AT,39,0)</f>
        <v>0</v>
      </c>
      <c r="AO114" s="16">
        <f>VLOOKUP($B114,'[1]TK KHOILUONG'!$B:$AT,40,0)</f>
        <v>0</v>
      </c>
      <c r="AP114" s="16">
        <f>VLOOKUP($B114,'[1]TK KHOILUONG'!$B:$AT,41,0)</f>
        <v>0</v>
      </c>
      <c r="AQ114" s="34">
        <f>VLOOKUP($B114,'[1]TK KHOILUONG'!$B:$AT,42,0)</f>
        <v>0</v>
      </c>
      <c r="AR114" s="34">
        <f>VLOOKUP($B114,'[1]TK KHOILUONG'!$B:$AT,43,0)</f>
        <v>0</v>
      </c>
      <c r="AS114" s="34">
        <f>VLOOKUP($B114,'[1]TK KHOILUONG'!$B:$AT,44,0)</f>
        <v>0</v>
      </c>
      <c r="AT114" s="44">
        <f t="shared" si="2"/>
        <v>-2.4</v>
      </c>
    </row>
    <row r="115" spans="1:46" s="6" customFormat="1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>
        <f>VLOOKUP($B115,'[1]TK KHOILUONG'!$B:$AT,4,0)</f>
        <v>0</v>
      </c>
      <c r="F115" s="16">
        <f>VLOOKUP($B115,'[1]TK KHOILUONG'!$B:$AT,5,0)</f>
        <v>0</v>
      </c>
      <c r="G115" s="16">
        <f>VLOOKUP($B115,'[1]TK KHOILUONG'!$B:$AT,6,0)</f>
        <v>0</v>
      </c>
      <c r="H115" s="16">
        <f>VLOOKUP($B115,'[1]TK KHOILUONG'!$B:$AT,7,0)</f>
        <v>0</v>
      </c>
      <c r="I115" s="16">
        <f>VLOOKUP($B115,'[1]TK KHOILUONG'!$B:$AT,8,0)</f>
        <v>0</v>
      </c>
      <c r="J115" s="16">
        <f>VLOOKUP($B115,'[1]TK KHOILUONG'!$B:$AT,9,0)</f>
        <v>0</v>
      </c>
      <c r="K115" s="16">
        <f>VLOOKUP($B115,'[1]TK KHOILUONG'!$B:$AT,10,0)</f>
        <v>0</v>
      </c>
      <c r="L115" s="16">
        <f>VLOOKUP($B115,'[1]TK KHOILUONG'!$B:$AT,11,0)</f>
        <v>0</v>
      </c>
      <c r="M115" s="34">
        <f>VLOOKUP($B115,'[1]TK KHOILUONG'!$B:$AT,12,0)</f>
        <v>0</v>
      </c>
      <c r="N115" s="16">
        <f>VLOOKUP($B115,'[1]TK KHOILUONG'!$B:$AT,13,0)</f>
        <v>0</v>
      </c>
      <c r="O115" s="16">
        <f>VLOOKUP($B115,'[1]TK KHOILUONG'!$B:$AT,14,0)</f>
        <v>0</v>
      </c>
      <c r="P115" s="16">
        <f>VLOOKUP($B115,'[1]TK KHOILUONG'!$B:$AT,15,0)</f>
        <v>0</v>
      </c>
      <c r="Q115" s="16">
        <f>VLOOKUP($B115,'[1]TK KHOILUONG'!$B:$AT,16,0)</f>
        <v>0</v>
      </c>
      <c r="R115" s="34">
        <f>VLOOKUP($B115,'[1]TK KHOILUONG'!$B:$AT,17,0)</f>
        <v>0</v>
      </c>
      <c r="S115" s="16">
        <f>VLOOKUP($B115,'[1]TK KHOILUONG'!$B:$AT,18,0)</f>
        <v>0</v>
      </c>
      <c r="T115" s="16">
        <f>VLOOKUP($B115,'[1]TK KHOILUONG'!$B:$AT,19,0)</f>
        <v>0</v>
      </c>
      <c r="U115" s="16">
        <f>VLOOKUP($B115,'[1]TK KHOILUONG'!$B:$AT,20,0)</f>
        <v>0</v>
      </c>
      <c r="V115" s="34">
        <f>VLOOKUP($B115,'[1]TK KHOILUONG'!$B:$AT,21,0)</f>
        <v>0</v>
      </c>
      <c r="W115" s="16">
        <f>VLOOKUP($B115,'[1]TK KHOILUONG'!$B:$AT,22,0)</f>
        <v>0</v>
      </c>
      <c r="X115" s="16">
        <f>VLOOKUP($B115,'[1]TK KHOILUONG'!$B:$AT,23,0)</f>
        <v>0</v>
      </c>
      <c r="Y115" s="16">
        <f>VLOOKUP($B115,'[1]TK KHOILUONG'!$B:$AT,24,0)</f>
        <v>0</v>
      </c>
      <c r="Z115" s="34">
        <f>VLOOKUP($B115,'[1]TK KHOILUONG'!$B:$AT,25,0)</f>
        <v>0</v>
      </c>
      <c r="AA115" s="16">
        <f>VLOOKUP($B115,'[1]TK KHOILUONG'!$B:$AT,26,0)</f>
        <v>0</v>
      </c>
      <c r="AB115" s="16">
        <f>VLOOKUP($B115,'[1]TK KHOILUONG'!$B:$AT,27,0)</f>
        <v>0</v>
      </c>
      <c r="AC115" s="16">
        <f>VLOOKUP($B115,'[1]TK KHOILUONG'!$B:$AT,28,0)</f>
        <v>0</v>
      </c>
      <c r="AD115" s="34">
        <f>VLOOKUP($B115,'[1]TK KHOILUONG'!$B:$AT,29,0)</f>
        <v>0</v>
      </c>
      <c r="AE115" s="16">
        <f>VLOOKUP($B115,'[1]TK KHOILUONG'!$B:$AT,30,0)</f>
        <v>0</v>
      </c>
      <c r="AF115" s="16">
        <f>VLOOKUP($B115,'[1]TK KHOILUONG'!$B:$AT,31,0)</f>
        <v>0</v>
      </c>
      <c r="AG115" s="16">
        <f>VLOOKUP($B115,'[1]TK KHOILUONG'!$B:$AT,32,0)</f>
        <v>0</v>
      </c>
      <c r="AH115" s="34">
        <f>VLOOKUP($B115,'[1]TK KHOILUONG'!$B:$AT,33,0)</f>
        <v>0</v>
      </c>
      <c r="AI115" s="16">
        <f>VLOOKUP($B115,'[1]TK KHOILUONG'!$B:$AT,34,0)</f>
        <v>0</v>
      </c>
      <c r="AJ115" s="16">
        <f>VLOOKUP($B115,'[1]TK KHOILUONG'!$B:$AT,35,0)</f>
        <v>0</v>
      </c>
      <c r="AK115" s="34">
        <f>VLOOKUP($B115,'[1]TK KHOILUONG'!$B:$AT,36,0)</f>
        <v>0</v>
      </c>
      <c r="AL115" s="16">
        <f>VLOOKUP($B115,'[1]TK KHOILUONG'!$B:$AT,37,0)</f>
        <v>0</v>
      </c>
      <c r="AM115" s="16">
        <f>VLOOKUP($B115,'[1]TK KHOILUONG'!$B:$AT,38,0)</f>
        <v>0</v>
      </c>
      <c r="AN115" s="34">
        <f>VLOOKUP($B115,'[1]TK KHOILUONG'!$B:$AT,39,0)</f>
        <v>0</v>
      </c>
      <c r="AO115" s="16">
        <f>VLOOKUP($B115,'[1]TK KHOILUONG'!$B:$AT,40,0)</f>
        <v>0</v>
      </c>
      <c r="AP115" s="16">
        <f>VLOOKUP($B115,'[1]TK KHOILUONG'!$B:$AT,41,0)</f>
        <v>0</v>
      </c>
      <c r="AQ115" s="34">
        <f>VLOOKUP($B115,'[1]TK KHOILUONG'!$B:$AT,42,0)</f>
        <v>0</v>
      </c>
      <c r="AR115" s="34">
        <f>VLOOKUP($B115,'[1]TK KHOILUONG'!$B:$AT,43,0)</f>
        <v>0</v>
      </c>
      <c r="AS115" s="34">
        <f>VLOOKUP($B115,'[1]TK KHOILUONG'!$B:$AT,44,0)</f>
        <v>0</v>
      </c>
      <c r="AT115" s="44">
        <f t="shared" si="2"/>
        <v>0</v>
      </c>
    </row>
    <row r="116" spans="1:46" s="6" customFormat="1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>
        <f>VLOOKUP($B116,'[1]TK KHOILUONG'!$B:$AT,4,0)</f>
        <v>4</v>
      </c>
      <c r="F116" s="16">
        <f>VLOOKUP($B116,'[1]TK KHOILUONG'!$B:$AT,5,0)</f>
        <v>0</v>
      </c>
      <c r="G116" s="16">
        <f>VLOOKUP($B116,'[1]TK KHOILUONG'!$B:$AT,6,0)</f>
        <v>0</v>
      </c>
      <c r="H116" s="16">
        <f>VLOOKUP($B116,'[1]TK KHOILUONG'!$B:$AT,7,0)</f>
        <v>0</v>
      </c>
      <c r="I116" s="16">
        <f>VLOOKUP($B116,'[1]TK KHOILUONG'!$B:$AT,8,0)</f>
        <v>0</v>
      </c>
      <c r="J116" s="16">
        <f>VLOOKUP($B116,'[1]TK KHOILUONG'!$B:$AT,9,0)</f>
        <v>0</v>
      </c>
      <c r="K116" s="16">
        <f>VLOOKUP($B116,'[1]TK KHOILUONG'!$B:$AT,10,0)</f>
        <v>0</v>
      </c>
      <c r="L116" s="16">
        <f>VLOOKUP($B116,'[1]TK KHOILUONG'!$B:$AT,11,0)</f>
        <v>0</v>
      </c>
      <c r="M116" s="34">
        <f>VLOOKUP($B116,'[1]TK KHOILUONG'!$B:$AT,12,0)</f>
        <v>4</v>
      </c>
      <c r="N116" s="16">
        <f>VLOOKUP($B116,'[1]TK KHOILUONG'!$B:$AT,13,0)</f>
        <v>2.7</v>
      </c>
      <c r="O116" s="16">
        <f>VLOOKUP($B116,'[1]TK KHOILUONG'!$B:$AT,14,0)</f>
        <v>4.5</v>
      </c>
      <c r="P116" s="16">
        <f>VLOOKUP($B116,'[1]TK KHOILUONG'!$B:$AT,15,0)</f>
        <v>0</v>
      </c>
      <c r="Q116" s="16">
        <f>VLOOKUP($B116,'[1]TK KHOILUONG'!$B:$AT,16,0)</f>
        <v>0</v>
      </c>
      <c r="R116" s="34">
        <f>VLOOKUP($B116,'[1]TK KHOILUONG'!$B:$AT,17,0)</f>
        <v>7.2</v>
      </c>
      <c r="S116" s="16">
        <f>VLOOKUP($B116,'[1]TK KHOILUONG'!$B:$AT,18,0)</f>
        <v>0</v>
      </c>
      <c r="T116" s="16">
        <f>VLOOKUP($B116,'[1]TK KHOILUONG'!$B:$AT,19,0)</f>
        <v>93</v>
      </c>
      <c r="U116" s="16">
        <f>VLOOKUP($B116,'[1]TK KHOILUONG'!$B:$AT,20,0)</f>
        <v>47</v>
      </c>
      <c r="V116" s="34">
        <f>VLOOKUP($B116,'[1]TK KHOILUONG'!$B:$AT,21,0)</f>
        <v>4.6000000000000005</v>
      </c>
      <c r="W116" s="16">
        <f>VLOOKUP($B116,'[1]TK KHOILUONG'!$B:$AT,22,0)</f>
        <v>0</v>
      </c>
      <c r="X116" s="16">
        <f>VLOOKUP($B116,'[1]TK KHOILUONG'!$B:$AT,23,0)</f>
        <v>0</v>
      </c>
      <c r="Y116" s="16">
        <f>VLOOKUP($B116,'[1]TK KHOILUONG'!$B:$AT,24,0)</f>
        <v>0</v>
      </c>
      <c r="Z116" s="34">
        <f>VLOOKUP($B116,'[1]TK KHOILUONG'!$B:$AT,25,0)</f>
        <v>0</v>
      </c>
      <c r="AA116" s="16">
        <f>VLOOKUP($B116,'[1]TK KHOILUONG'!$B:$AT,26,0)</f>
        <v>0</v>
      </c>
      <c r="AB116" s="16">
        <f>VLOOKUP($B116,'[1]TK KHOILUONG'!$B:$AT,27,0)</f>
        <v>0</v>
      </c>
      <c r="AC116" s="16">
        <f>VLOOKUP($B116,'[1]TK KHOILUONG'!$B:$AT,28,0)</f>
        <v>0</v>
      </c>
      <c r="AD116" s="34">
        <f>VLOOKUP($B116,'[1]TK KHOILUONG'!$B:$AT,29,0)</f>
        <v>0</v>
      </c>
      <c r="AE116" s="16">
        <f>VLOOKUP($B116,'[1]TK KHOILUONG'!$B:$AT,30,0)</f>
        <v>0</v>
      </c>
      <c r="AF116" s="16">
        <f>VLOOKUP($B116,'[1]TK KHOILUONG'!$B:$AT,31,0)</f>
        <v>0</v>
      </c>
      <c r="AG116" s="16">
        <f>VLOOKUP($B116,'[1]TK KHOILUONG'!$B:$AT,32,0)</f>
        <v>0</v>
      </c>
      <c r="AH116" s="34">
        <f>VLOOKUP($B116,'[1]TK KHOILUONG'!$B:$AT,33,0)</f>
        <v>0</v>
      </c>
      <c r="AI116" s="16">
        <f>VLOOKUP($B116,'[1]TK KHOILUONG'!$B:$AT,34,0)</f>
        <v>0</v>
      </c>
      <c r="AJ116" s="16">
        <f>VLOOKUP($B116,'[1]TK KHOILUONG'!$B:$AT,35,0)</f>
        <v>0</v>
      </c>
      <c r="AK116" s="34">
        <f>VLOOKUP($B116,'[1]TK KHOILUONG'!$B:$AT,36,0)</f>
        <v>0</v>
      </c>
      <c r="AL116" s="16">
        <f>VLOOKUP($B116,'[1]TK KHOILUONG'!$B:$AT,37,0)</f>
        <v>0</v>
      </c>
      <c r="AM116" s="16">
        <f>VLOOKUP($B116,'[1]TK KHOILUONG'!$B:$AT,38,0)</f>
        <v>0</v>
      </c>
      <c r="AN116" s="34">
        <f>VLOOKUP($B116,'[1]TK KHOILUONG'!$B:$AT,39,0)</f>
        <v>0</v>
      </c>
      <c r="AO116" s="16">
        <f>VLOOKUP($B116,'[1]TK KHOILUONG'!$B:$AT,40,0)</f>
        <v>0</v>
      </c>
      <c r="AP116" s="16">
        <f>VLOOKUP($B116,'[1]TK KHOILUONG'!$B:$AT,41,0)</f>
        <v>0</v>
      </c>
      <c r="AQ116" s="34">
        <f>VLOOKUP($B116,'[1]TK KHOILUONG'!$B:$AT,42,0)</f>
        <v>0</v>
      </c>
      <c r="AR116" s="34">
        <f>VLOOKUP($B116,'[1]TK KHOILUONG'!$B:$AT,43,0)</f>
        <v>0</v>
      </c>
      <c r="AS116" s="34">
        <f>VLOOKUP($B116,'[1]TK KHOILUONG'!$B:$AT,44,0)</f>
        <v>0.9</v>
      </c>
      <c r="AT116" s="44">
        <f t="shared" si="2"/>
        <v>16.7</v>
      </c>
    </row>
    <row r="117" spans="1:46" s="6" customFormat="1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>
        <f>VLOOKUP($B117,'[1]TK KHOILUONG'!$B:$AT,4,0)</f>
        <v>0</v>
      </c>
      <c r="F117" s="16">
        <f>VLOOKUP($B117,'[1]TK KHOILUONG'!$B:$AT,5,0)</f>
        <v>0</v>
      </c>
      <c r="G117" s="16">
        <f>VLOOKUP($B117,'[1]TK KHOILUONG'!$B:$AT,6,0)</f>
        <v>0</v>
      </c>
      <c r="H117" s="16">
        <f>VLOOKUP($B117,'[1]TK KHOILUONG'!$B:$AT,7,0)</f>
        <v>0</v>
      </c>
      <c r="I117" s="16">
        <f>VLOOKUP($B117,'[1]TK KHOILUONG'!$B:$AT,8,0)</f>
        <v>0</v>
      </c>
      <c r="J117" s="16">
        <f>VLOOKUP($B117,'[1]TK KHOILUONG'!$B:$AT,9,0)</f>
        <v>0</v>
      </c>
      <c r="K117" s="16">
        <f>VLOOKUP($B117,'[1]TK KHOILUONG'!$B:$AT,10,0)</f>
        <v>0</v>
      </c>
      <c r="L117" s="16">
        <f>VLOOKUP($B117,'[1]TK KHOILUONG'!$B:$AT,11,0)</f>
        <v>0</v>
      </c>
      <c r="M117" s="34">
        <f>VLOOKUP($B117,'[1]TK KHOILUONG'!$B:$AT,12,0)</f>
        <v>0</v>
      </c>
      <c r="N117" s="16">
        <f>VLOOKUP($B117,'[1]TK KHOILUONG'!$B:$AT,13,0)</f>
        <v>5.0999999999999996</v>
      </c>
      <c r="O117" s="16">
        <f>VLOOKUP($B117,'[1]TK KHOILUONG'!$B:$AT,14,0)</f>
        <v>5.2499999999999991</v>
      </c>
      <c r="P117" s="16">
        <f>VLOOKUP($B117,'[1]TK KHOILUONG'!$B:$AT,15,0)</f>
        <v>0</v>
      </c>
      <c r="Q117" s="16">
        <f>VLOOKUP($B117,'[1]TK KHOILUONG'!$B:$AT,16,0)</f>
        <v>0</v>
      </c>
      <c r="R117" s="34">
        <f>VLOOKUP($B117,'[1]TK KHOILUONG'!$B:$AT,17,0)</f>
        <v>10.349999999999998</v>
      </c>
      <c r="S117" s="16">
        <f>VLOOKUP($B117,'[1]TK KHOILUONG'!$B:$AT,18,0)</f>
        <v>167</v>
      </c>
      <c r="T117" s="16">
        <f>VLOOKUP($B117,'[1]TK KHOILUONG'!$B:$AT,19,0)</f>
        <v>203</v>
      </c>
      <c r="U117" s="16">
        <f>VLOOKUP($B117,'[1]TK KHOILUONG'!$B:$AT,20,0)</f>
        <v>170</v>
      </c>
      <c r="V117" s="34">
        <f>VLOOKUP($B117,'[1]TK KHOILUONG'!$B:$AT,21,0)</f>
        <v>20</v>
      </c>
      <c r="W117" s="16">
        <f>VLOOKUP($B117,'[1]TK KHOILUONG'!$B:$AT,22,0)</f>
        <v>0</v>
      </c>
      <c r="X117" s="16">
        <f>VLOOKUP($B117,'[1]TK KHOILUONG'!$B:$AT,23,0)</f>
        <v>0</v>
      </c>
      <c r="Y117" s="16">
        <f>VLOOKUP($B117,'[1]TK KHOILUONG'!$B:$AT,24,0)</f>
        <v>0</v>
      </c>
      <c r="Z117" s="34">
        <f>VLOOKUP($B117,'[1]TK KHOILUONG'!$B:$AT,25,0)</f>
        <v>0</v>
      </c>
      <c r="AA117" s="16">
        <f>VLOOKUP($B117,'[1]TK KHOILUONG'!$B:$AT,26,0)</f>
        <v>0</v>
      </c>
      <c r="AB117" s="16">
        <f>VLOOKUP($B117,'[1]TK KHOILUONG'!$B:$AT,27,0)</f>
        <v>0</v>
      </c>
      <c r="AC117" s="16">
        <f>VLOOKUP($B117,'[1]TK KHOILUONG'!$B:$AT,28,0)</f>
        <v>0</v>
      </c>
      <c r="AD117" s="34">
        <f>VLOOKUP($B117,'[1]TK KHOILUONG'!$B:$AT,29,0)</f>
        <v>0</v>
      </c>
      <c r="AE117" s="16">
        <f>VLOOKUP($B117,'[1]TK KHOILUONG'!$B:$AT,30,0)</f>
        <v>0</v>
      </c>
      <c r="AF117" s="16">
        <f>VLOOKUP($B117,'[1]TK KHOILUONG'!$B:$AT,31,0)</f>
        <v>0</v>
      </c>
      <c r="AG117" s="16">
        <f>VLOOKUP($B117,'[1]TK KHOILUONG'!$B:$AT,32,0)</f>
        <v>0</v>
      </c>
      <c r="AH117" s="34">
        <f>VLOOKUP($B117,'[1]TK KHOILUONG'!$B:$AT,33,0)</f>
        <v>0</v>
      </c>
      <c r="AI117" s="16">
        <f>VLOOKUP($B117,'[1]TK KHOILUONG'!$B:$AT,34,0)</f>
        <v>0</v>
      </c>
      <c r="AJ117" s="16">
        <f>VLOOKUP($B117,'[1]TK KHOILUONG'!$B:$AT,35,0)</f>
        <v>0</v>
      </c>
      <c r="AK117" s="34">
        <f>VLOOKUP($B117,'[1]TK KHOILUONG'!$B:$AT,36,0)</f>
        <v>0</v>
      </c>
      <c r="AL117" s="16">
        <f>VLOOKUP($B117,'[1]TK KHOILUONG'!$B:$AT,37,0)</f>
        <v>0</v>
      </c>
      <c r="AM117" s="16">
        <f>VLOOKUP($B117,'[1]TK KHOILUONG'!$B:$AT,38,0)</f>
        <v>0</v>
      </c>
      <c r="AN117" s="34">
        <f>VLOOKUP($B117,'[1]TK KHOILUONG'!$B:$AT,39,0)</f>
        <v>0</v>
      </c>
      <c r="AO117" s="16">
        <f>VLOOKUP($B117,'[1]TK KHOILUONG'!$B:$AT,40,0)</f>
        <v>0</v>
      </c>
      <c r="AP117" s="16">
        <f>VLOOKUP($B117,'[1]TK KHOILUONG'!$B:$AT,41,0)</f>
        <v>0</v>
      </c>
      <c r="AQ117" s="34">
        <f>VLOOKUP($B117,'[1]TK KHOILUONG'!$B:$AT,42,0)</f>
        <v>0</v>
      </c>
      <c r="AR117" s="34">
        <f>VLOOKUP($B117,'[1]TK KHOILUONG'!$B:$AT,43,0)</f>
        <v>0</v>
      </c>
      <c r="AS117" s="34">
        <f>VLOOKUP($B117,'[1]TK KHOILUONG'!$B:$AT,44,0)</f>
        <v>0.3</v>
      </c>
      <c r="AT117" s="44">
        <f t="shared" si="2"/>
        <v>30.65</v>
      </c>
    </row>
    <row r="118" spans="1:46" s="6" customFormat="1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>
        <f>VLOOKUP($B118,'[1]TK KHOILUONG'!$B:$AT,4,0)</f>
        <v>0</v>
      </c>
      <c r="F118" s="16">
        <f>VLOOKUP($B118,'[1]TK KHOILUONG'!$B:$AT,5,0)</f>
        <v>0</v>
      </c>
      <c r="G118" s="16">
        <f>VLOOKUP($B118,'[1]TK KHOILUONG'!$B:$AT,6,0)</f>
        <v>0</v>
      </c>
      <c r="H118" s="16">
        <f>VLOOKUP($B118,'[1]TK KHOILUONG'!$B:$AT,7,0)</f>
        <v>0</v>
      </c>
      <c r="I118" s="16">
        <f>VLOOKUP($B118,'[1]TK KHOILUONG'!$B:$AT,8,0)</f>
        <v>0</v>
      </c>
      <c r="J118" s="16">
        <f>VLOOKUP($B118,'[1]TK KHOILUONG'!$B:$AT,9,0)</f>
        <v>0</v>
      </c>
      <c r="K118" s="16">
        <f>VLOOKUP($B118,'[1]TK KHOILUONG'!$B:$AT,10,0)</f>
        <v>0</v>
      </c>
      <c r="L118" s="16">
        <f>VLOOKUP($B118,'[1]TK KHOILUONG'!$B:$AT,11,0)</f>
        <v>0</v>
      </c>
      <c r="M118" s="34">
        <f>VLOOKUP($B118,'[1]TK KHOILUONG'!$B:$AT,12,0)</f>
        <v>0</v>
      </c>
      <c r="N118" s="16">
        <f>VLOOKUP($B118,'[1]TK KHOILUONG'!$B:$AT,13,0)</f>
        <v>4.5750000000000002</v>
      </c>
      <c r="O118" s="16">
        <f>VLOOKUP($B118,'[1]TK KHOILUONG'!$B:$AT,14,0)</f>
        <v>3.45</v>
      </c>
      <c r="P118" s="16">
        <f>VLOOKUP($B118,'[1]TK KHOILUONG'!$B:$AT,15,0)</f>
        <v>0</v>
      </c>
      <c r="Q118" s="16">
        <f>VLOOKUP($B118,'[1]TK KHOILUONG'!$B:$AT,16,0)</f>
        <v>0</v>
      </c>
      <c r="R118" s="34">
        <f>VLOOKUP($B118,'[1]TK KHOILUONG'!$B:$AT,17,0)</f>
        <v>8.0250000000000004</v>
      </c>
      <c r="S118" s="16">
        <f>VLOOKUP($B118,'[1]TK KHOILUONG'!$B:$AT,18,0)</f>
        <v>69</v>
      </c>
      <c r="T118" s="16">
        <f>VLOOKUP($B118,'[1]TK KHOILUONG'!$B:$AT,19,0)</f>
        <v>79</v>
      </c>
      <c r="U118" s="16">
        <f>VLOOKUP($B118,'[1]TK KHOILUONG'!$B:$AT,20,0)</f>
        <v>50</v>
      </c>
      <c r="V118" s="34">
        <f>VLOOKUP($B118,'[1]TK KHOILUONG'!$B:$AT,21,0)</f>
        <v>9.8000000000000007</v>
      </c>
      <c r="W118" s="16">
        <f>VLOOKUP($B118,'[1]TK KHOILUONG'!$B:$AT,22,0)</f>
        <v>0</v>
      </c>
      <c r="X118" s="16">
        <f>VLOOKUP($B118,'[1]TK KHOILUONG'!$B:$AT,23,0)</f>
        <v>0</v>
      </c>
      <c r="Y118" s="16">
        <f>VLOOKUP($B118,'[1]TK KHOILUONG'!$B:$AT,24,0)</f>
        <v>0</v>
      </c>
      <c r="Z118" s="34">
        <f>VLOOKUP($B118,'[1]TK KHOILUONG'!$B:$AT,25,0)</f>
        <v>0</v>
      </c>
      <c r="AA118" s="16">
        <f>VLOOKUP($B118,'[1]TK KHOILUONG'!$B:$AT,26,0)</f>
        <v>0</v>
      </c>
      <c r="AB118" s="16">
        <f>VLOOKUP($B118,'[1]TK KHOILUONG'!$B:$AT,27,0)</f>
        <v>0</v>
      </c>
      <c r="AC118" s="16">
        <f>VLOOKUP($B118,'[1]TK KHOILUONG'!$B:$AT,28,0)</f>
        <v>0</v>
      </c>
      <c r="AD118" s="34">
        <f>VLOOKUP($B118,'[1]TK KHOILUONG'!$B:$AT,29,0)</f>
        <v>0</v>
      </c>
      <c r="AE118" s="16">
        <f>VLOOKUP($B118,'[1]TK KHOILUONG'!$B:$AT,30,0)</f>
        <v>0</v>
      </c>
      <c r="AF118" s="16">
        <f>VLOOKUP($B118,'[1]TK KHOILUONG'!$B:$AT,31,0)</f>
        <v>0</v>
      </c>
      <c r="AG118" s="16">
        <f>VLOOKUP($B118,'[1]TK KHOILUONG'!$B:$AT,32,0)</f>
        <v>0</v>
      </c>
      <c r="AH118" s="34">
        <f>VLOOKUP($B118,'[1]TK KHOILUONG'!$B:$AT,33,0)</f>
        <v>0</v>
      </c>
      <c r="AI118" s="16">
        <f>VLOOKUP($B118,'[1]TK KHOILUONG'!$B:$AT,34,0)</f>
        <v>0</v>
      </c>
      <c r="AJ118" s="16">
        <f>VLOOKUP($B118,'[1]TK KHOILUONG'!$B:$AT,35,0)</f>
        <v>0</v>
      </c>
      <c r="AK118" s="34">
        <f>VLOOKUP($B118,'[1]TK KHOILUONG'!$B:$AT,36,0)</f>
        <v>0</v>
      </c>
      <c r="AL118" s="16">
        <f>VLOOKUP($B118,'[1]TK KHOILUONG'!$B:$AT,37,0)</f>
        <v>0</v>
      </c>
      <c r="AM118" s="16">
        <f>VLOOKUP($B118,'[1]TK KHOILUONG'!$B:$AT,38,0)</f>
        <v>0</v>
      </c>
      <c r="AN118" s="34">
        <f>VLOOKUP($B118,'[1]TK KHOILUONG'!$B:$AT,39,0)</f>
        <v>0</v>
      </c>
      <c r="AO118" s="16">
        <f>VLOOKUP($B118,'[1]TK KHOILUONG'!$B:$AT,40,0)</f>
        <v>0</v>
      </c>
      <c r="AP118" s="16">
        <f>VLOOKUP($B118,'[1]TK KHOILUONG'!$B:$AT,41,0)</f>
        <v>0</v>
      </c>
      <c r="AQ118" s="34">
        <f>VLOOKUP($B118,'[1]TK KHOILUONG'!$B:$AT,42,0)</f>
        <v>0</v>
      </c>
      <c r="AR118" s="34">
        <f>VLOOKUP($B118,'[1]TK KHOILUONG'!$B:$AT,43,0)</f>
        <v>0</v>
      </c>
      <c r="AS118" s="34">
        <f>VLOOKUP($B118,'[1]TK KHOILUONG'!$B:$AT,44,0)</f>
        <v>1.4</v>
      </c>
      <c r="AT118" s="44">
        <f t="shared" si="2"/>
        <v>19.23</v>
      </c>
    </row>
    <row r="119" spans="1:46" s="6" customFormat="1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>
        <f>VLOOKUP($B119,'[1]TK KHOILUONG'!$B:$AT,4,0)</f>
        <v>4</v>
      </c>
      <c r="F119" s="16">
        <f>VLOOKUP($B119,'[1]TK KHOILUONG'!$B:$AT,5,0)</f>
        <v>0</v>
      </c>
      <c r="G119" s="16">
        <f>VLOOKUP($B119,'[1]TK KHOILUONG'!$B:$AT,6,0)</f>
        <v>0</v>
      </c>
      <c r="H119" s="16">
        <f>VLOOKUP($B119,'[1]TK KHOILUONG'!$B:$AT,7,0)</f>
        <v>0</v>
      </c>
      <c r="I119" s="16">
        <f>VLOOKUP($B119,'[1]TK KHOILUONG'!$B:$AT,8,0)</f>
        <v>0</v>
      </c>
      <c r="J119" s="16">
        <f>VLOOKUP($B119,'[1]TK KHOILUONG'!$B:$AT,9,0)</f>
        <v>0</v>
      </c>
      <c r="K119" s="16">
        <f>VLOOKUP($B119,'[1]TK KHOILUONG'!$B:$AT,10,0)</f>
        <v>0</v>
      </c>
      <c r="L119" s="16">
        <f>VLOOKUP($B119,'[1]TK KHOILUONG'!$B:$AT,11,0)</f>
        <v>0</v>
      </c>
      <c r="M119" s="34">
        <f>VLOOKUP($B119,'[1]TK KHOILUONG'!$B:$AT,12,0)</f>
        <v>4</v>
      </c>
      <c r="N119" s="16">
        <f>VLOOKUP($B119,'[1]TK KHOILUONG'!$B:$AT,13,0)</f>
        <v>2.85</v>
      </c>
      <c r="O119" s="16">
        <f>VLOOKUP($B119,'[1]TK KHOILUONG'!$B:$AT,14,0)</f>
        <v>1.7999999999999998</v>
      </c>
      <c r="P119" s="16">
        <f>VLOOKUP($B119,'[1]TK KHOILUONG'!$B:$AT,15,0)</f>
        <v>0</v>
      </c>
      <c r="Q119" s="16">
        <f>VLOOKUP($B119,'[1]TK KHOILUONG'!$B:$AT,16,0)</f>
        <v>0</v>
      </c>
      <c r="R119" s="34">
        <f>VLOOKUP($B119,'[1]TK KHOILUONG'!$B:$AT,17,0)</f>
        <v>4.6500000000000004</v>
      </c>
      <c r="S119" s="16">
        <f>VLOOKUP($B119,'[1]TK KHOILUONG'!$B:$AT,18,0)</f>
        <v>107</v>
      </c>
      <c r="T119" s="16">
        <f>VLOOKUP($B119,'[1]TK KHOILUONG'!$B:$AT,19,0)</f>
        <v>217</v>
      </c>
      <c r="U119" s="16">
        <f>VLOOKUP($B119,'[1]TK KHOILUONG'!$B:$AT,20,0)</f>
        <v>75</v>
      </c>
      <c r="V119" s="34">
        <f>VLOOKUP($B119,'[1]TK KHOILUONG'!$B:$AT,21,0)</f>
        <v>24.900000000000002</v>
      </c>
      <c r="W119" s="16">
        <f>VLOOKUP($B119,'[1]TK KHOILUONG'!$B:$AT,22,0)</f>
        <v>0</v>
      </c>
      <c r="X119" s="16">
        <f>VLOOKUP($B119,'[1]TK KHOILUONG'!$B:$AT,23,0)</f>
        <v>0</v>
      </c>
      <c r="Y119" s="16">
        <f>VLOOKUP($B119,'[1]TK KHOILUONG'!$B:$AT,24,0)</f>
        <v>0</v>
      </c>
      <c r="Z119" s="34">
        <f>VLOOKUP($B119,'[1]TK KHOILUONG'!$B:$AT,25,0)</f>
        <v>0</v>
      </c>
      <c r="AA119" s="16">
        <f>VLOOKUP($B119,'[1]TK KHOILUONG'!$B:$AT,26,0)</f>
        <v>39</v>
      </c>
      <c r="AB119" s="16">
        <f>VLOOKUP($B119,'[1]TK KHOILUONG'!$B:$AT,27,0)</f>
        <v>0</v>
      </c>
      <c r="AC119" s="16">
        <f>VLOOKUP($B119,'[1]TK KHOILUONG'!$B:$AT,28,0)</f>
        <v>0</v>
      </c>
      <c r="AD119" s="34">
        <f>VLOOKUP($B119,'[1]TK KHOILUONG'!$B:$AT,29,0)</f>
        <v>3.9000000000000004</v>
      </c>
      <c r="AE119" s="16">
        <f>VLOOKUP($B119,'[1]TK KHOILUONG'!$B:$AT,30,0)</f>
        <v>0</v>
      </c>
      <c r="AF119" s="16">
        <f>VLOOKUP($B119,'[1]TK KHOILUONG'!$B:$AT,31,0)</f>
        <v>0</v>
      </c>
      <c r="AG119" s="16">
        <f>VLOOKUP($B119,'[1]TK KHOILUONG'!$B:$AT,32,0)</f>
        <v>0</v>
      </c>
      <c r="AH119" s="34">
        <f>VLOOKUP($B119,'[1]TK KHOILUONG'!$B:$AT,33,0)</f>
        <v>0</v>
      </c>
      <c r="AI119" s="16">
        <f>VLOOKUP($B119,'[1]TK KHOILUONG'!$B:$AT,34,0)</f>
        <v>0</v>
      </c>
      <c r="AJ119" s="16">
        <f>VLOOKUP($B119,'[1]TK KHOILUONG'!$B:$AT,35,0)</f>
        <v>0</v>
      </c>
      <c r="AK119" s="34">
        <f>VLOOKUP($B119,'[1]TK KHOILUONG'!$B:$AT,36,0)</f>
        <v>0</v>
      </c>
      <c r="AL119" s="16">
        <f>VLOOKUP($B119,'[1]TK KHOILUONG'!$B:$AT,37,0)</f>
        <v>0</v>
      </c>
      <c r="AM119" s="16">
        <f>VLOOKUP($B119,'[1]TK KHOILUONG'!$B:$AT,38,0)</f>
        <v>0</v>
      </c>
      <c r="AN119" s="34">
        <f>VLOOKUP($B119,'[1]TK KHOILUONG'!$B:$AT,39,0)</f>
        <v>0</v>
      </c>
      <c r="AO119" s="16">
        <f>VLOOKUP($B119,'[1]TK KHOILUONG'!$B:$AT,40,0)</f>
        <v>0</v>
      </c>
      <c r="AP119" s="16">
        <f>VLOOKUP($B119,'[1]TK KHOILUONG'!$B:$AT,41,0)</f>
        <v>0</v>
      </c>
      <c r="AQ119" s="34">
        <f>VLOOKUP($B119,'[1]TK KHOILUONG'!$B:$AT,42,0)</f>
        <v>0</v>
      </c>
      <c r="AR119" s="34">
        <f>VLOOKUP($B119,'[1]TK KHOILUONG'!$B:$AT,43,0)</f>
        <v>0</v>
      </c>
      <c r="AS119" s="34">
        <f>VLOOKUP($B119,'[1]TK KHOILUONG'!$B:$AT,44,0)</f>
        <v>0.5</v>
      </c>
      <c r="AT119" s="44">
        <f t="shared" si="2"/>
        <v>37.950000000000003</v>
      </c>
    </row>
    <row r="120" spans="1:46" s="6" customFormat="1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>
        <f>VLOOKUP($B120,'[1]TK KHOILUONG'!$B:$AT,4,0)</f>
        <v>0</v>
      </c>
      <c r="F120" s="16">
        <f>VLOOKUP($B120,'[1]TK KHOILUONG'!$B:$AT,5,0)</f>
        <v>0</v>
      </c>
      <c r="G120" s="16">
        <f>VLOOKUP($B120,'[1]TK KHOILUONG'!$B:$AT,6,0)</f>
        <v>0</v>
      </c>
      <c r="H120" s="16">
        <f>VLOOKUP($B120,'[1]TK KHOILUONG'!$B:$AT,7,0)</f>
        <v>0</v>
      </c>
      <c r="I120" s="16">
        <f>VLOOKUP($B120,'[1]TK KHOILUONG'!$B:$AT,8,0)</f>
        <v>0</v>
      </c>
      <c r="J120" s="16">
        <f>VLOOKUP($B120,'[1]TK KHOILUONG'!$B:$AT,9,0)</f>
        <v>0</v>
      </c>
      <c r="K120" s="16">
        <f>VLOOKUP($B120,'[1]TK KHOILUONG'!$B:$AT,10,0)</f>
        <v>0</v>
      </c>
      <c r="L120" s="16">
        <f>VLOOKUP($B120,'[1]TK KHOILUONG'!$B:$AT,11,0)</f>
        <v>0</v>
      </c>
      <c r="M120" s="34">
        <f>VLOOKUP($B120,'[1]TK KHOILUONG'!$B:$AT,12,0)</f>
        <v>0</v>
      </c>
      <c r="N120" s="16">
        <f>VLOOKUP($B120,'[1]TK KHOILUONG'!$B:$AT,13,0)</f>
        <v>0</v>
      </c>
      <c r="O120" s="16">
        <f>VLOOKUP($B120,'[1]TK KHOILUONG'!$B:$AT,14,0)</f>
        <v>0</v>
      </c>
      <c r="P120" s="16">
        <f>VLOOKUP($B120,'[1]TK KHOILUONG'!$B:$AT,15,0)</f>
        <v>0</v>
      </c>
      <c r="Q120" s="16">
        <f>VLOOKUP($B120,'[1]TK KHOILUONG'!$B:$AT,16,0)</f>
        <v>0</v>
      </c>
      <c r="R120" s="34">
        <f>VLOOKUP($B120,'[1]TK KHOILUONG'!$B:$AT,17,0)</f>
        <v>0</v>
      </c>
      <c r="S120" s="16">
        <f>VLOOKUP($B120,'[1]TK KHOILUONG'!$B:$AT,18,0)</f>
        <v>0</v>
      </c>
      <c r="T120" s="16">
        <f>VLOOKUP($B120,'[1]TK KHOILUONG'!$B:$AT,19,0)</f>
        <v>0</v>
      </c>
      <c r="U120" s="16">
        <f>VLOOKUP($B120,'[1]TK KHOILUONG'!$B:$AT,20,0)</f>
        <v>0</v>
      </c>
      <c r="V120" s="34">
        <f>VLOOKUP($B120,'[1]TK KHOILUONG'!$B:$AT,21,0)</f>
        <v>0</v>
      </c>
      <c r="W120" s="16">
        <f>VLOOKUP($B120,'[1]TK KHOILUONG'!$B:$AT,22,0)</f>
        <v>0</v>
      </c>
      <c r="X120" s="16">
        <f>VLOOKUP($B120,'[1]TK KHOILUONG'!$B:$AT,23,0)</f>
        <v>0</v>
      </c>
      <c r="Y120" s="16">
        <f>VLOOKUP($B120,'[1]TK KHOILUONG'!$B:$AT,24,0)</f>
        <v>0</v>
      </c>
      <c r="Z120" s="34">
        <f>VLOOKUP($B120,'[1]TK KHOILUONG'!$B:$AT,25,0)</f>
        <v>0</v>
      </c>
      <c r="AA120" s="16">
        <f>VLOOKUP($B120,'[1]TK KHOILUONG'!$B:$AT,26,0)</f>
        <v>0</v>
      </c>
      <c r="AB120" s="16">
        <f>VLOOKUP($B120,'[1]TK KHOILUONG'!$B:$AT,27,0)</f>
        <v>0</v>
      </c>
      <c r="AC120" s="16">
        <f>VLOOKUP($B120,'[1]TK KHOILUONG'!$B:$AT,28,0)</f>
        <v>0</v>
      </c>
      <c r="AD120" s="34">
        <f>VLOOKUP($B120,'[1]TK KHOILUONG'!$B:$AT,29,0)</f>
        <v>0</v>
      </c>
      <c r="AE120" s="16">
        <f>VLOOKUP($B120,'[1]TK KHOILUONG'!$B:$AT,30,0)</f>
        <v>0</v>
      </c>
      <c r="AF120" s="16">
        <f>VLOOKUP($B120,'[1]TK KHOILUONG'!$B:$AT,31,0)</f>
        <v>0</v>
      </c>
      <c r="AG120" s="16">
        <f>VLOOKUP($B120,'[1]TK KHOILUONG'!$B:$AT,32,0)</f>
        <v>0</v>
      </c>
      <c r="AH120" s="34">
        <f>VLOOKUP($B120,'[1]TK KHOILUONG'!$B:$AT,33,0)</f>
        <v>0</v>
      </c>
      <c r="AI120" s="16">
        <f>VLOOKUP($B120,'[1]TK KHOILUONG'!$B:$AT,34,0)</f>
        <v>0</v>
      </c>
      <c r="AJ120" s="16">
        <f>VLOOKUP($B120,'[1]TK KHOILUONG'!$B:$AT,35,0)</f>
        <v>0</v>
      </c>
      <c r="AK120" s="34">
        <f>VLOOKUP($B120,'[1]TK KHOILUONG'!$B:$AT,36,0)</f>
        <v>0</v>
      </c>
      <c r="AL120" s="16">
        <f>VLOOKUP($B120,'[1]TK KHOILUONG'!$B:$AT,37,0)</f>
        <v>0</v>
      </c>
      <c r="AM120" s="16">
        <f>VLOOKUP($B120,'[1]TK KHOILUONG'!$B:$AT,38,0)</f>
        <v>0</v>
      </c>
      <c r="AN120" s="34">
        <f>VLOOKUP($B120,'[1]TK KHOILUONG'!$B:$AT,39,0)</f>
        <v>0</v>
      </c>
      <c r="AO120" s="16">
        <f>VLOOKUP($B120,'[1]TK KHOILUONG'!$B:$AT,40,0)</f>
        <v>0</v>
      </c>
      <c r="AP120" s="16">
        <f>VLOOKUP($B120,'[1]TK KHOILUONG'!$B:$AT,41,0)</f>
        <v>0</v>
      </c>
      <c r="AQ120" s="34">
        <f>VLOOKUP($B120,'[1]TK KHOILUONG'!$B:$AT,42,0)</f>
        <v>0</v>
      </c>
      <c r="AR120" s="34">
        <f>VLOOKUP($B120,'[1]TK KHOILUONG'!$B:$AT,43,0)</f>
        <v>0</v>
      </c>
      <c r="AS120" s="34">
        <f>VLOOKUP($B120,'[1]TK KHOILUONG'!$B:$AT,44,0)</f>
        <v>0</v>
      </c>
      <c r="AT120" s="44">
        <f t="shared" si="2"/>
        <v>0</v>
      </c>
    </row>
    <row r="121" spans="1:46" s="6" customFormat="1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>
        <f>VLOOKUP($B121,'[1]TK KHOILUONG'!$B:$AT,4,0)</f>
        <v>0</v>
      </c>
      <c r="F121" s="16">
        <f>VLOOKUP($B121,'[1]TK KHOILUONG'!$B:$AT,5,0)</f>
        <v>0</v>
      </c>
      <c r="G121" s="16">
        <f>VLOOKUP($B121,'[1]TK KHOILUONG'!$B:$AT,6,0)</f>
        <v>0</v>
      </c>
      <c r="H121" s="16">
        <f>VLOOKUP($B121,'[1]TK KHOILUONG'!$B:$AT,7,0)</f>
        <v>0</v>
      </c>
      <c r="I121" s="16">
        <f>VLOOKUP($B121,'[1]TK KHOILUONG'!$B:$AT,8,0)</f>
        <v>0</v>
      </c>
      <c r="J121" s="16">
        <f>VLOOKUP($B121,'[1]TK KHOILUONG'!$B:$AT,9,0)</f>
        <v>0</v>
      </c>
      <c r="K121" s="16">
        <f>VLOOKUP($B121,'[1]TK KHOILUONG'!$B:$AT,10,0)</f>
        <v>0</v>
      </c>
      <c r="L121" s="16">
        <f>VLOOKUP($B121,'[1]TK KHOILUONG'!$B:$AT,11,0)</f>
        <v>0</v>
      </c>
      <c r="M121" s="34">
        <f>VLOOKUP($B121,'[1]TK KHOILUONG'!$B:$AT,12,0)</f>
        <v>0</v>
      </c>
      <c r="N121" s="16">
        <f>VLOOKUP($B121,'[1]TK KHOILUONG'!$B:$AT,13,0)</f>
        <v>0</v>
      </c>
      <c r="O121" s="16">
        <f>VLOOKUP($B121,'[1]TK KHOILUONG'!$B:$AT,14,0)</f>
        <v>0</v>
      </c>
      <c r="P121" s="16">
        <f>VLOOKUP($B121,'[1]TK KHOILUONG'!$B:$AT,15,0)</f>
        <v>0</v>
      </c>
      <c r="Q121" s="16">
        <f>VLOOKUP($B121,'[1]TK KHOILUONG'!$B:$AT,16,0)</f>
        <v>0</v>
      </c>
      <c r="R121" s="34">
        <f>VLOOKUP($B121,'[1]TK KHOILUONG'!$B:$AT,17,0)</f>
        <v>0</v>
      </c>
      <c r="S121" s="16">
        <f>VLOOKUP($B121,'[1]TK KHOILUONG'!$B:$AT,18,0)</f>
        <v>0</v>
      </c>
      <c r="T121" s="16">
        <f>VLOOKUP($B121,'[1]TK KHOILUONG'!$B:$AT,19,0)</f>
        <v>0</v>
      </c>
      <c r="U121" s="16">
        <f>VLOOKUP($B121,'[1]TK KHOILUONG'!$B:$AT,20,0)</f>
        <v>0</v>
      </c>
      <c r="V121" s="34">
        <f>VLOOKUP($B121,'[1]TK KHOILUONG'!$B:$AT,21,0)</f>
        <v>0</v>
      </c>
      <c r="W121" s="16">
        <f>VLOOKUP($B121,'[1]TK KHOILUONG'!$B:$AT,22,0)</f>
        <v>0</v>
      </c>
      <c r="X121" s="16">
        <f>VLOOKUP($B121,'[1]TK KHOILUONG'!$B:$AT,23,0)</f>
        <v>0</v>
      </c>
      <c r="Y121" s="16">
        <f>VLOOKUP($B121,'[1]TK KHOILUONG'!$B:$AT,24,0)</f>
        <v>0</v>
      </c>
      <c r="Z121" s="34">
        <f>VLOOKUP($B121,'[1]TK KHOILUONG'!$B:$AT,25,0)</f>
        <v>0</v>
      </c>
      <c r="AA121" s="16">
        <f>VLOOKUP($B121,'[1]TK KHOILUONG'!$B:$AT,26,0)</f>
        <v>0</v>
      </c>
      <c r="AB121" s="16">
        <f>VLOOKUP($B121,'[1]TK KHOILUONG'!$B:$AT,27,0)</f>
        <v>0</v>
      </c>
      <c r="AC121" s="16">
        <f>VLOOKUP($B121,'[1]TK KHOILUONG'!$B:$AT,28,0)</f>
        <v>0</v>
      </c>
      <c r="AD121" s="34">
        <f>VLOOKUP($B121,'[1]TK KHOILUONG'!$B:$AT,29,0)</f>
        <v>0</v>
      </c>
      <c r="AE121" s="16">
        <f>VLOOKUP($B121,'[1]TK KHOILUONG'!$B:$AT,30,0)</f>
        <v>0</v>
      </c>
      <c r="AF121" s="16">
        <f>VLOOKUP($B121,'[1]TK KHOILUONG'!$B:$AT,31,0)</f>
        <v>0</v>
      </c>
      <c r="AG121" s="16">
        <f>VLOOKUP($B121,'[1]TK KHOILUONG'!$B:$AT,32,0)</f>
        <v>0</v>
      </c>
      <c r="AH121" s="34">
        <f>VLOOKUP($B121,'[1]TK KHOILUONG'!$B:$AT,33,0)</f>
        <v>0</v>
      </c>
      <c r="AI121" s="16">
        <f>VLOOKUP($B121,'[1]TK KHOILUONG'!$B:$AT,34,0)</f>
        <v>0</v>
      </c>
      <c r="AJ121" s="16">
        <f>VLOOKUP($B121,'[1]TK KHOILUONG'!$B:$AT,35,0)</f>
        <v>0</v>
      </c>
      <c r="AK121" s="34">
        <f>VLOOKUP($B121,'[1]TK KHOILUONG'!$B:$AT,36,0)</f>
        <v>0</v>
      </c>
      <c r="AL121" s="16">
        <f>VLOOKUP($B121,'[1]TK KHOILUONG'!$B:$AT,37,0)</f>
        <v>0</v>
      </c>
      <c r="AM121" s="16">
        <f>VLOOKUP($B121,'[1]TK KHOILUONG'!$B:$AT,38,0)</f>
        <v>0</v>
      </c>
      <c r="AN121" s="34">
        <f>VLOOKUP($B121,'[1]TK KHOILUONG'!$B:$AT,39,0)</f>
        <v>0</v>
      </c>
      <c r="AO121" s="16">
        <f>VLOOKUP($B121,'[1]TK KHOILUONG'!$B:$AT,40,0)</f>
        <v>0</v>
      </c>
      <c r="AP121" s="16">
        <f>VLOOKUP($B121,'[1]TK KHOILUONG'!$B:$AT,41,0)</f>
        <v>0</v>
      </c>
      <c r="AQ121" s="34">
        <f>VLOOKUP($B121,'[1]TK KHOILUONG'!$B:$AT,42,0)</f>
        <v>0</v>
      </c>
      <c r="AR121" s="34">
        <f>VLOOKUP($B121,'[1]TK KHOILUONG'!$B:$AT,43,0)</f>
        <v>0</v>
      </c>
      <c r="AS121" s="34">
        <f>VLOOKUP($B121,'[1]TK KHOILUONG'!$B:$AT,44,0)</f>
        <v>0</v>
      </c>
      <c r="AT121" s="44">
        <f t="shared" si="2"/>
        <v>0</v>
      </c>
    </row>
    <row r="122" spans="1:46" s="6" customFormat="1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>
        <f>VLOOKUP($B122,'[1]TK KHOILUONG'!$B:$AT,4,0)</f>
        <v>0</v>
      </c>
      <c r="F122" s="16">
        <f>VLOOKUP($B122,'[1]TK KHOILUONG'!$B:$AT,5,0)</f>
        <v>0</v>
      </c>
      <c r="G122" s="16">
        <f>VLOOKUP($B122,'[1]TK KHOILUONG'!$B:$AT,6,0)</f>
        <v>0</v>
      </c>
      <c r="H122" s="16">
        <f>VLOOKUP($B122,'[1]TK KHOILUONG'!$B:$AT,7,0)</f>
        <v>0</v>
      </c>
      <c r="I122" s="16">
        <f>VLOOKUP($B122,'[1]TK KHOILUONG'!$B:$AT,8,0)</f>
        <v>0</v>
      </c>
      <c r="J122" s="16">
        <f>VLOOKUP($B122,'[1]TK KHOILUONG'!$B:$AT,9,0)</f>
        <v>0</v>
      </c>
      <c r="K122" s="16">
        <f>VLOOKUP($B122,'[1]TK KHOILUONG'!$B:$AT,10,0)</f>
        <v>0</v>
      </c>
      <c r="L122" s="16">
        <f>VLOOKUP($B122,'[1]TK KHOILUONG'!$B:$AT,11,0)</f>
        <v>0</v>
      </c>
      <c r="M122" s="34">
        <f>VLOOKUP($B122,'[1]TK KHOILUONG'!$B:$AT,12,0)</f>
        <v>0</v>
      </c>
      <c r="N122" s="16">
        <f>VLOOKUP($B122,'[1]TK KHOILUONG'!$B:$AT,13,0)</f>
        <v>0</v>
      </c>
      <c r="O122" s="16">
        <f>VLOOKUP($B122,'[1]TK KHOILUONG'!$B:$AT,14,0)</f>
        <v>0</v>
      </c>
      <c r="P122" s="16">
        <f>VLOOKUP($B122,'[1]TK KHOILUONG'!$B:$AT,15,0)</f>
        <v>0</v>
      </c>
      <c r="Q122" s="16">
        <f>VLOOKUP($B122,'[1]TK KHOILUONG'!$B:$AT,16,0)</f>
        <v>0</v>
      </c>
      <c r="R122" s="34">
        <f>VLOOKUP($B122,'[1]TK KHOILUONG'!$B:$AT,17,0)</f>
        <v>0</v>
      </c>
      <c r="S122" s="16">
        <f>VLOOKUP($B122,'[1]TK KHOILUONG'!$B:$AT,18,0)</f>
        <v>0</v>
      </c>
      <c r="T122" s="16">
        <f>VLOOKUP($B122,'[1]TK KHOILUONG'!$B:$AT,19,0)</f>
        <v>0</v>
      </c>
      <c r="U122" s="16">
        <f>VLOOKUP($B122,'[1]TK KHOILUONG'!$B:$AT,20,0)</f>
        <v>0</v>
      </c>
      <c r="V122" s="34">
        <f>VLOOKUP($B122,'[1]TK KHOILUONG'!$B:$AT,21,0)</f>
        <v>0</v>
      </c>
      <c r="W122" s="16">
        <f>VLOOKUP($B122,'[1]TK KHOILUONG'!$B:$AT,22,0)</f>
        <v>0</v>
      </c>
      <c r="X122" s="16">
        <f>VLOOKUP($B122,'[1]TK KHOILUONG'!$B:$AT,23,0)</f>
        <v>0</v>
      </c>
      <c r="Y122" s="16">
        <f>VLOOKUP($B122,'[1]TK KHOILUONG'!$B:$AT,24,0)</f>
        <v>0</v>
      </c>
      <c r="Z122" s="34">
        <f>VLOOKUP($B122,'[1]TK KHOILUONG'!$B:$AT,25,0)</f>
        <v>0</v>
      </c>
      <c r="AA122" s="16">
        <f>VLOOKUP($B122,'[1]TK KHOILUONG'!$B:$AT,26,0)</f>
        <v>0</v>
      </c>
      <c r="AB122" s="16">
        <f>VLOOKUP($B122,'[1]TK KHOILUONG'!$B:$AT,27,0)</f>
        <v>0</v>
      </c>
      <c r="AC122" s="16">
        <f>VLOOKUP($B122,'[1]TK KHOILUONG'!$B:$AT,28,0)</f>
        <v>0</v>
      </c>
      <c r="AD122" s="34">
        <f>VLOOKUP($B122,'[1]TK KHOILUONG'!$B:$AT,29,0)</f>
        <v>0</v>
      </c>
      <c r="AE122" s="16">
        <f>VLOOKUP($B122,'[1]TK KHOILUONG'!$B:$AT,30,0)</f>
        <v>0</v>
      </c>
      <c r="AF122" s="16">
        <f>VLOOKUP($B122,'[1]TK KHOILUONG'!$B:$AT,31,0)</f>
        <v>0</v>
      </c>
      <c r="AG122" s="16">
        <f>VLOOKUP($B122,'[1]TK KHOILUONG'!$B:$AT,32,0)</f>
        <v>0</v>
      </c>
      <c r="AH122" s="34">
        <f>VLOOKUP($B122,'[1]TK KHOILUONG'!$B:$AT,33,0)</f>
        <v>0</v>
      </c>
      <c r="AI122" s="16">
        <f>VLOOKUP($B122,'[1]TK KHOILUONG'!$B:$AT,34,0)</f>
        <v>0</v>
      </c>
      <c r="AJ122" s="16">
        <f>VLOOKUP($B122,'[1]TK KHOILUONG'!$B:$AT,35,0)</f>
        <v>0</v>
      </c>
      <c r="AK122" s="34">
        <f>VLOOKUP($B122,'[1]TK KHOILUONG'!$B:$AT,36,0)</f>
        <v>0</v>
      </c>
      <c r="AL122" s="16">
        <f>VLOOKUP($B122,'[1]TK KHOILUONG'!$B:$AT,37,0)</f>
        <v>0</v>
      </c>
      <c r="AM122" s="16">
        <f>VLOOKUP($B122,'[1]TK KHOILUONG'!$B:$AT,38,0)</f>
        <v>0</v>
      </c>
      <c r="AN122" s="34">
        <f>VLOOKUP($B122,'[1]TK KHOILUONG'!$B:$AT,39,0)</f>
        <v>0</v>
      </c>
      <c r="AO122" s="16">
        <f>VLOOKUP($B122,'[1]TK KHOILUONG'!$B:$AT,40,0)</f>
        <v>0</v>
      </c>
      <c r="AP122" s="16">
        <f>VLOOKUP($B122,'[1]TK KHOILUONG'!$B:$AT,41,0)</f>
        <v>0</v>
      </c>
      <c r="AQ122" s="34">
        <f>VLOOKUP($B122,'[1]TK KHOILUONG'!$B:$AT,42,0)</f>
        <v>0</v>
      </c>
      <c r="AR122" s="34">
        <f>VLOOKUP($B122,'[1]TK KHOILUONG'!$B:$AT,43,0)</f>
        <v>0</v>
      </c>
      <c r="AS122" s="34">
        <f>VLOOKUP($B122,'[1]TK KHOILUONG'!$B:$AT,44,0)</f>
        <v>0</v>
      </c>
      <c r="AT122" s="44">
        <f t="shared" si="2"/>
        <v>0</v>
      </c>
    </row>
    <row r="123" spans="1:46" s="6" customFormat="1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>
        <f>VLOOKUP($B123,'[1]TK KHOILUONG'!$B:$AT,4,0)</f>
        <v>0</v>
      </c>
      <c r="F123" s="16">
        <f>VLOOKUP($B123,'[1]TK KHOILUONG'!$B:$AT,5,0)</f>
        <v>0</v>
      </c>
      <c r="G123" s="16">
        <f>VLOOKUP($B123,'[1]TK KHOILUONG'!$B:$AT,6,0)</f>
        <v>0</v>
      </c>
      <c r="H123" s="16">
        <f>VLOOKUP($B123,'[1]TK KHOILUONG'!$B:$AT,7,0)</f>
        <v>0</v>
      </c>
      <c r="I123" s="16">
        <f>VLOOKUP($B123,'[1]TK KHOILUONG'!$B:$AT,8,0)</f>
        <v>0</v>
      </c>
      <c r="J123" s="16">
        <f>VLOOKUP($B123,'[1]TK KHOILUONG'!$B:$AT,9,0)</f>
        <v>0</v>
      </c>
      <c r="K123" s="16">
        <f>VLOOKUP($B123,'[1]TK KHOILUONG'!$B:$AT,10,0)</f>
        <v>0</v>
      </c>
      <c r="L123" s="16">
        <f>VLOOKUP($B123,'[1]TK KHOILUONG'!$B:$AT,11,0)</f>
        <v>0</v>
      </c>
      <c r="M123" s="34">
        <f>VLOOKUP($B123,'[1]TK KHOILUONG'!$B:$AT,12,0)</f>
        <v>0</v>
      </c>
      <c r="N123" s="16">
        <f>VLOOKUP($B123,'[1]TK KHOILUONG'!$B:$AT,13,0)</f>
        <v>0</v>
      </c>
      <c r="O123" s="16">
        <f>VLOOKUP($B123,'[1]TK KHOILUONG'!$B:$AT,14,0)</f>
        <v>0</v>
      </c>
      <c r="P123" s="16">
        <f>VLOOKUP($B123,'[1]TK KHOILUONG'!$B:$AT,15,0)</f>
        <v>0</v>
      </c>
      <c r="Q123" s="16">
        <f>VLOOKUP($B123,'[1]TK KHOILUONG'!$B:$AT,16,0)</f>
        <v>0</v>
      </c>
      <c r="R123" s="34">
        <f>VLOOKUP($B123,'[1]TK KHOILUONG'!$B:$AT,17,0)</f>
        <v>0</v>
      </c>
      <c r="S123" s="16">
        <f>VLOOKUP($B123,'[1]TK KHOILUONG'!$B:$AT,18,0)</f>
        <v>34</v>
      </c>
      <c r="T123" s="16">
        <f>VLOOKUP($B123,'[1]TK KHOILUONG'!$B:$AT,19,0)</f>
        <v>0</v>
      </c>
      <c r="U123" s="16">
        <f>VLOOKUP($B123,'[1]TK KHOILUONG'!$B:$AT,20,0)</f>
        <v>48</v>
      </c>
      <c r="V123" s="34">
        <f>VLOOKUP($B123,'[1]TK KHOILUONG'!$B:$AT,21,0)</f>
        <v>-1.4000000000000001</v>
      </c>
      <c r="W123" s="16">
        <f>VLOOKUP($B123,'[1]TK KHOILUONG'!$B:$AT,22,0)</f>
        <v>0</v>
      </c>
      <c r="X123" s="16">
        <f>VLOOKUP($B123,'[1]TK KHOILUONG'!$B:$AT,23,0)</f>
        <v>0</v>
      </c>
      <c r="Y123" s="16">
        <f>VLOOKUP($B123,'[1]TK KHOILUONG'!$B:$AT,24,0)</f>
        <v>0</v>
      </c>
      <c r="Z123" s="34">
        <f>VLOOKUP($B123,'[1]TK KHOILUONG'!$B:$AT,25,0)</f>
        <v>0</v>
      </c>
      <c r="AA123" s="16">
        <f>VLOOKUP($B123,'[1]TK KHOILUONG'!$B:$AT,26,0)</f>
        <v>0</v>
      </c>
      <c r="AB123" s="16">
        <f>VLOOKUP($B123,'[1]TK KHOILUONG'!$B:$AT,27,0)</f>
        <v>0</v>
      </c>
      <c r="AC123" s="16">
        <f>VLOOKUP($B123,'[1]TK KHOILUONG'!$B:$AT,28,0)</f>
        <v>0</v>
      </c>
      <c r="AD123" s="34">
        <f>VLOOKUP($B123,'[1]TK KHOILUONG'!$B:$AT,29,0)</f>
        <v>0</v>
      </c>
      <c r="AE123" s="16">
        <f>VLOOKUP($B123,'[1]TK KHOILUONG'!$B:$AT,30,0)</f>
        <v>0</v>
      </c>
      <c r="AF123" s="16">
        <f>VLOOKUP($B123,'[1]TK KHOILUONG'!$B:$AT,31,0)</f>
        <v>0</v>
      </c>
      <c r="AG123" s="16">
        <f>VLOOKUP($B123,'[1]TK KHOILUONG'!$B:$AT,32,0)</f>
        <v>0</v>
      </c>
      <c r="AH123" s="34">
        <f>VLOOKUP($B123,'[1]TK KHOILUONG'!$B:$AT,33,0)</f>
        <v>0</v>
      </c>
      <c r="AI123" s="16">
        <f>VLOOKUP($B123,'[1]TK KHOILUONG'!$B:$AT,34,0)</f>
        <v>0</v>
      </c>
      <c r="AJ123" s="16">
        <f>VLOOKUP($B123,'[1]TK KHOILUONG'!$B:$AT,35,0)</f>
        <v>0</v>
      </c>
      <c r="AK123" s="34">
        <f>VLOOKUP($B123,'[1]TK KHOILUONG'!$B:$AT,36,0)</f>
        <v>0</v>
      </c>
      <c r="AL123" s="16">
        <f>VLOOKUP($B123,'[1]TK KHOILUONG'!$B:$AT,37,0)</f>
        <v>0</v>
      </c>
      <c r="AM123" s="16">
        <f>VLOOKUP($B123,'[1]TK KHOILUONG'!$B:$AT,38,0)</f>
        <v>0</v>
      </c>
      <c r="AN123" s="34">
        <f>VLOOKUP($B123,'[1]TK KHOILUONG'!$B:$AT,39,0)</f>
        <v>0</v>
      </c>
      <c r="AO123" s="16">
        <f>VLOOKUP($B123,'[1]TK KHOILUONG'!$B:$AT,40,0)</f>
        <v>0</v>
      </c>
      <c r="AP123" s="16">
        <f>VLOOKUP($B123,'[1]TK KHOILUONG'!$B:$AT,41,0)</f>
        <v>0</v>
      </c>
      <c r="AQ123" s="34">
        <f>VLOOKUP($B123,'[1]TK KHOILUONG'!$B:$AT,42,0)</f>
        <v>0</v>
      </c>
      <c r="AR123" s="34">
        <f>VLOOKUP($B123,'[1]TK KHOILUONG'!$B:$AT,43,0)</f>
        <v>0</v>
      </c>
      <c r="AS123" s="34">
        <f>VLOOKUP($B123,'[1]TK KHOILUONG'!$B:$AT,44,0)</f>
        <v>0</v>
      </c>
      <c r="AT123" s="44">
        <f t="shared" si="2"/>
        <v>-1.4</v>
      </c>
    </row>
    <row r="124" spans="1:46" s="6" customFormat="1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>
        <f>VLOOKUP($B124,'[1]TK KHOILUONG'!$B:$AT,4,0)</f>
        <v>0</v>
      </c>
      <c r="F124" s="16">
        <f>VLOOKUP($B124,'[1]TK KHOILUONG'!$B:$AT,5,0)</f>
        <v>0</v>
      </c>
      <c r="G124" s="16">
        <f>VLOOKUP($B124,'[1]TK KHOILUONG'!$B:$AT,6,0)</f>
        <v>0</v>
      </c>
      <c r="H124" s="16">
        <f>VLOOKUP($B124,'[1]TK KHOILUONG'!$B:$AT,7,0)</f>
        <v>0</v>
      </c>
      <c r="I124" s="16">
        <f>VLOOKUP($B124,'[1]TK KHOILUONG'!$B:$AT,8,0)</f>
        <v>0</v>
      </c>
      <c r="J124" s="16">
        <f>VLOOKUP($B124,'[1]TK KHOILUONG'!$B:$AT,9,0)</f>
        <v>0</v>
      </c>
      <c r="K124" s="16">
        <f>VLOOKUP($B124,'[1]TK KHOILUONG'!$B:$AT,10,0)</f>
        <v>0</v>
      </c>
      <c r="L124" s="16">
        <f>VLOOKUP($B124,'[1]TK KHOILUONG'!$B:$AT,11,0)</f>
        <v>0</v>
      </c>
      <c r="M124" s="34">
        <f>VLOOKUP($B124,'[1]TK KHOILUONG'!$B:$AT,12,0)</f>
        <v>0</v>
      </c>
      <c r="N124" s="16">
        <f>VLOOKUP($B124,'[1]TK KHOILUONG'!$B:$AT,13,0)</f>
        <v>0</v>
      </c>
      <c r="O124" s="16">
        <f>VLOOKUP($B124,'[1]TK KHOILUONG'!$B:$AT,14,0)</f>
        <v>0</v>
      </c>
      <c r="P124" s="16">
        <f>VLOOKUP($B124,'[1]TK KHOILUONG'!$B:$AT,15,0)</f>
        <v>0</v>
      </c>
      <c r="Q124" s="16">
        <f>VLOOKUP($B124,'[1]TK KHOILUONG'!$B:$AT,16,0)</f>
        <v>0</v>
      </c>
      <c r="R124" s="34">
        <f>VLOOKUP($B124,'[1]TK KHOILUONG'!$B:$AT,17,0)</f>
        <v>0</v>
      </c>
      <c r="S124" s="16">
        <f>VLOOKUP($B124,'[1]TK KHOILUONG'!$B:$AT,18,0)</f>
        <v>0</v>
      </c>
      <c r="T124" s="16">
        <f>VLOOKUP($B124,'[1]TK KHOILUONG'!$B:$AT,19,0)</f>
        <v>0</v>
      </c>
      <c r="U124" s="16">
        <f>VLOOKUP($B124,'[1]TK KHOILUONG'!$B:$AT,20,0)</f>
        <v>0</v>
      </c>
      <c r="V124" s="34">
        <f>VLOOKUP($B124,'[1]TK KHOILUONG'!$B:$AT,21,0)</f>
        <v>0</v>
      </c>
      <c r="W124" s="16">
        <f>VLOOKUP($B124,'[1]TK KHOILUONG'!$B:$AT,22,0)</f>
        <v>0</v>
      </c>
      <c r="X124" s="16">
        <f>VLOOKUP($B124,'[1]TK KHOILUONG'!$B:$AT,23,0)</f>
        <v>0</v>
      </c>
      <c r="Y124" s="16">
        <f>VLOOKUP($B124,'[1]TK KHOILUONG'!$B:$AT,24,0)</f>
        <v>0</v>
      </c>
      <c r="Z124" s="34">
        <f>VLOOKUP($B124,'[1]TK KHOILUONG'!$B:$AT,25,0)</f>
        <v>0</v>
      </c>
      <c r="AA124" s="16">
        <f>VLOOKUP($B124,'[1]TK KHOILUONG'!$B:$AT,26,0)</f>
        <v>0</v>
      </c>
      <c r="AB124" s="16">
        <f>VLOOKUP($B124,'[1]TK KHOILUONG'!$B:$AT,27,0)</f>
        <v>0</v>
      </c>
      <c r="AC124" s="16">
        <f>VLOOKUP($B124,'[1]TK KHOILUONG'!$B:$AT,28,0)</f>
        <v>0</v>
      </c>
      <c r="AD124" s="34">
        <f>VLOOKUP($B124,'[1]TK KHOILUONG'!$B:$AT,29,0)</f>
        <v>0</v>
      </c>
      <c r="AE124" s="16">
        <f>VLOOKUP($B124,'[1]TK KHOILUONG'!$B:$AT,30,0)</f>
        <v>0</v>
      </c>
      <c r="AF124" s="16">
        <f>VLOOKUP($B124,'[1]TK KHOILUONG'!$B:$AT,31,0)</f>
        <v>0</v>
      </c>
      <c r="AG124" s="16">
        <f>VLOOKUP($B124,'[1]TK KHOILUONG'!$B:$AT,32,0)</f>
        <v>0</v>
      </c>
      <c r="AH124" s="34">
        <f>VLOOKUP($B124,'[1]TK KHOILUONG'!$B:$AT,33,0)</f>
        <v>0</v>
      </c>
      <c r="AI124" s="16">
        <f>VLOOKUP($B124,'[1]TK KHOILUONG'!$B:$AT,34,0)</f>
        <v>0</v>
      </c>
      <c r="AJ124" s="16">
        <f>VLOOKUP($B124,'[1]TK KHOILUONG'!$B:$AT,35,0)</f>
        <v>0</v>
      </c>
      <c r="AK124" s="34">
        <f>VLOOKUP($B124,'[1]TK KHOILUONG'!$B:$AT,36,0)</f>
        <v>0</v>
      </c>
      <c r="AL124" s="16">
        <f>VLOOKUP($B124,'[1]TK KHOILUONG'!$B:$AT,37,0)</f>
        <v>0</v>
      </c>
      <c r="AM124" s="16">
        <f>VLOOKUP($B124,'[1]TK KHOILUONG'!$B:$AT,38,0)</f>
        <v>0</v>
      </c>
      <c r="AN124" s="34">
        <f>VLOOKUP($B124,'[1]TK KHOILUONG'!$B:$AT,39,0)</f>
        <v>0</v>
      </c>
      <c r="AO124" s="16">
        <f>VLOOKUP($B124,'[1]TK KHOILUONG'!$B:$AT,40,0)</f>
        <v>0</v>
      </c>
      <c r="AP124" s="16">
        <f>VLOOKUP($B124,'[1]TK KHOILUONG'!$B:$AT,41,0)</f>
        <v>0</v>
      </c>
      <c r="AQ124" s="34">
        <f>VLOOKUP($B124,'[1]TK KHOILUONG'!$B:$AT,42,0)</f>
        <v>0</v>
      </c>
      <c r="AR124" s="34">
        <f>VLOOKUP($B124,'[1]TK KHOILUONG'!$B:$AT,43,0)</f>
        <v>0</v>
      </c>
      <c r="AS124" s="34">
        <f>VLOOKUP($B124,'[1]TK KHOILUONG'!$B:$AT,44,0)</f>
        <v>0</v>
      </c>
      <c r="AT124" s="44">
        <f t="shared" si="2"/>
        <v>0</v>
      </c>
    </row>
    <row r="125" spans="1:46" s="6" customFormat="1" ht="30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>
        <f>VLOOKUP($B125,'[1]TK KHOILUONG'!$B:$AT,4,0)</f>
        <v>0</v>
      </c>
      <c r="F125" s="16">
        <f>VLOOKUP($B125,'[1]TK KHOILUONG'!$B:$AT,5,0)</f>
        <v>0</v>
      </c>
      <c r="G125" s="16">
        <f>VLOOKUP($B125,'[1]TK KHOILUONG'!$B:$AT,6,0)</f>
        <v>0</v>
      </c>
      <c r="H125" s="16">
        <f>VLOOKUP($B125,'[1]TK KHOILUONG'!$B:$AT,7,0)</f>
        <v>0</v>
      </c>
      <c r="I125" s="16">
        <f>VLOOKUP($B125,'[1]TK KHOILUONG'!$B:$AT,8,0)</f>
        <v>0</v>
      </c>
      <c r="J125" s="16">
        <f>VLOOKUP($B125,'[1]TK KHOILUONG'!$B:$AT,9,0)</f>
        <v>0</v>
      </c>
      <c r="K125" s="16">
        <f>VLOOKUP($B125,'[1]TK KHOILUONG'!$B:$AT,10,0)</f>
        <v>0</v>
      </c>
      <c r="L125" s="16">
        <f>VLOOKUP($B125,'[1]TK KHOILUONG'!$B:$AT,11,0)</f>
        <v>0</v>
      </c>
      <c r="M125" s="34">
        <f>VLOOKUP($B125,'[1]TK KHOILUONG'!$B:$AT,12,0)</f>
        <v>0</v>
      </c>
      <c r="N125" s="16">
        <f>VLOOKUP($B125,'[1]TK KHOILUONG'!$B:$AT,13,0)</f>
        <v>0</v>
      </c>
      <c r="O125" s="16">
        <f>VLOOKUP($B125,'[1]TK KHOILUONG'!$B:$AT,14,0)</f>
        <v>0</v>
      </c>
      <c r="P125" s="16">
        <f>VLOOKUP($B125,'[1]TK KHOILUONG'!$B:$AT,15,0)</f>
        <v>0</v>
      </c>
      <c r="Q125" s="16">
        <f>VLOOKUP($B125,'[1]TK KHOILUONG'!$B:$AT,16,0)</f>
        <v>0</v>
      </c>
      <c r="R125" s="34">
        <f>VLOOKUP($B125,'[1]TK KHOILUONG'!$B:$AT,17,0)</f>
        <v>0</v>
      </c>
      <c r="S125" s="16">
        <f>VLOOKUP($B125,'[1]TK KHOILUONG'!$B:$AT,18,0)</f>
        <v>0</v>
      </c>
      <c r="T125" s="16">
        <f>VLOOKUP($B125,'[1]TK KHOILUONG'!$B:$AT,19,0)</f>
        <v>0</v>
      </c>
      <c r="U125" s="16">
        <f>VLOOKUP($B125,'[1]TK KHOILUONG'!$B:$AT,20,0)</f>
        <v>0</v>
      </c>
      <c r="V125" s="34">
        <f>VLOOKUP($B125,'[1]TK KHOILUONG'!$B:$AT,21,0)</f>
        <v>0</v>
      </c>
      <c r="W125" s="16">
        <f>VLOOKUP($B125,'[1]TK KHOILUONG'!$B:$AT,22,0)</f>
        <v>0</v>
      </c>
      <c r="X125" s="16">
        <f>VLOOKUP($B125,'[1]TK KHOILUONG'!$B:$AT,23,0)</f>
        <v>0</v>
      </c>
      <c r="Y125" s="16">
        <f>VLOOKUP($B125,'[1]TK KHOILUONG'!$B:$AT,24,0)</f>
        <v>0</v>
      </c>
      <c r="Z125" s="34">
        <f>VLOOKUP($B125,'[1]TK KHOILUONG'!$B:$AT,25,0)</f>
        <v>0</v>
      </c>
      <c r="AA125" s="16">
        <f>VLOOKUP($B125,'[1]TK KHOILUONG'!$B:$AT,26,0)</f>
        <v>0</v>
      </c>
      <c r="AB125" s="16">
        <f>VLOOKUP($B125,'[1]TK KHOILUONG'!$B:$AT,27,0)</f>
        <v>0</v>
      </c>
      <c r="AC125" s="16">
        <f>VLOOKUP($B125,'[1]TK KHOILUONG'!$B:$AT,28,0)</f>
        <v>0</v>
      </c>
      <c r="AD125" s="34">
        <f>VLOOKUP($B125,'[1]TK KHOILUONG'!$B:$AT,29,0)</f>
        <v>0</v>
      </c>
      <c r="AE125" s="16">
        <f>VLOOKUP($B125,'[1]TK KHOILUONG'!$B:$AT,30,0)</f>
        <v>0</v>
      </c>
      <c r="AF125" s="16">
        <f>VLOOKUP($B125,'[1]TK KHOILUONG'!$B:$AT,31,0)</f>
        <v>0</v>
      </c>
      <c r="AG125" s="16">
        <f>VLOOKUP($B125,'[1]TK KHOILUONG'!$B:$AT,32,0)</f>
        <v>0</v>
      </c>
      <c r="AH125" s="34">
        <f>VLOOKUP($B125,'[1]TK KHOILUONG'!$B:$AT,33,0)</f>
        <v>0</v>
      </c>
      <c r="AI125" s="16">
        <f>VLOOKUP($B125,'[1]TK KHOILUONG'!$B:$AT,34,0)</f>
        <v>0</v>
      </c>
      <c r="AJ125" s="16">
        <f>VLOOKUP($B125,'[1]TK KHOILUONG'!$B:$AT,35,0)</f>
        <v>0</v>
      </c>
      <c r="AK125" s="34">
        <f>VLOOKUP($B125,'[1]TK KHOILUONG'!$B:$AT,36,0)</f>
        <v>0</v>
      </c>
      <c r="AL125" s="16">
        <f>VLOOKUP($B125,'[1]TK KHOILUONG'!$B:$AT,37,0)</f>
        <v>0</v>
      </c>
      <c r="AM125" s="16">
        <f>VLOOKUP($B125,'[1]TK KHOILUONG'!$B:$AT,38,0)</f>
        <v>0</v>
      </c>
      <c r="AN125" s="34">
        <f>VLOOKUP($B125,'[1]TK KHOILUONG'!$B:$AT,39,0)</f>
        <v>0</v>
      </c>
      <c r="AO125" s="16">
        <f>VLOOKUP($B125,'[1]TK KHOILUONG'!$B:$AT,40,0)</f>
        <v>0</v>
      </c>
      <c r="AP125" s="16">
        <f>VLOOKUP($B125,'[1]TK KHOILUONG'!$B:$AT,41,0)</f>
        <v>0</v>
      </c>
      <c r="AQ125" s="34">
        <f>VLOOKUP($B125,'[1]TK KHOILUONG'!$B:$AT,42,0)</f>
        <v>0</v>
      </c>
      <c r="AR125" s="34">
        <f>VLOOKUP($B125,'[1]TK KHOILUONG'!$B:$AT,43,0)</f>
        <v>0</v>
      </c>
      <c r="AS125" s="34">
        <f>VLOOKUP($B125,'[1]TK KHOILUONG'!$B:$AT,44,0)</f>
        <v>0</v>
      </c>
      <c r="AT125" s="44">
        <f t="shared" si="2"/>
        <v>0</v>
      </c>
    </row>
    <row r="126" spans="1:46" s="6" customFormat="1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>
        <f>VLOOKUP($B126,'[1]TK KHOILUONG'!$B:$AT,4,0)</f>
        <v>0</v>
      </c>
      <c r="F126" s="16">
        <f>VLOOKUP($B126,'[1]TK KHOILUONG'!$B:$AT,5,0)</f>
        <v>0</v>
      </c>
      <c r="G126" s="16">
        <f>VLOOKUP($B126,'[1]TK KHOILUONG'!$B:$AT,6,0)</f>
        <v>0</v>
      </c>
      <c r="H126" s="16">
        <f>VLOOKUP($B126,'[1]TK KHOILUONG'!$B:$AT,7,0)</f>
        <v>0</v>
      </c>
      <c r="I126" s="16">
        <f>VLOOKUP($B126,'[1]TK KHOILUONG'!$B:$AT,8,0)</f>
        <v>0</v>
      </c>
      <c r="J126" s="16">
        <f>VLOOKUP($B126,'[1]TK KHOILUONG'!$B:$AT,9,0)</f>
        <v>0</v>
      </c>
      <c r="K126" s="16">
        <f>VLOOKUP($B126,'[1]TK KHOILUONG'!$B:$AT,10,0)</f>
        <v>0</v>
      </c>
      <c r="L126" s="16">
        <f>VLOOKUP($B126,'[1]TK KHOILUONG'!$B:$AT,11,0)</f>
        <v>0</v>
      </c>
      <c r="M126" s="34">
        <f>VLOOKUP($B126,'[1]TK KHOILUONG'!$B:$AT,12,0)</f>
        <v>0</v>
      </c>
      <c r="N126" s="16">
        <f>VLOOKUP($B126,'[1]TK KHOILUONG'!$B:$AT,13,0)</f>
        <v>0</v>
      </c>
      <c r="O126" s="16">
        <f>VLOOKUP($B126,'[1]TK KHOILUONG'!$B:$AT,14,0)</f>
        <v>0</v>
      </c>
      <c r="P126" s="16">
        <f>VLOOKUP($B126,'[1]TK KHOILUONG'!$B:$AT,15,0)</f>
        <v>0</v>
      </c>
      <c r="Q126" s="16">
        <f>VLOOKUP($B126,'[1]TK KHOILUONG'!$B:$AT,16,0)</f>
        <v>0</v>
      </c>
      <c r="R126" s="34">
        <f>VLOOKUP($B126,'[1]TK KHOILUONG'!$B:$AT,17,0)</f>
        <v>0</v>
      </c>
      <c r="S126" s="16">
        <f>VLOOKUP($B126,'[1]TK KHOILUONG'!$B:$AT,18,0)</f>
        <v>0</v>
      </c>
      <c r="T126" s="16">
        <f>VLOOKUP($B126,'[1]TK KHOILUONG'!$B:$AT,19,0)</f>
        <v>0</v>
      </c>
      <c r="U126" s="16">
        <f>VLOOKUP($B126,'[1]TK KHOILUONG'!$B:$AT,20,0)</f>
        <v>0</v>
      </c>
      <c r="V126" s="34">
        <f>VLOOKUP($B126,'[1]TK KHOILUONG'!$B:$AT,21,0)</f>
        <v>0</v>
      </c>
      <c r="W126" s="16">
        <f>VLOOKUP($B126,'[1]TK KHOILUONG'!$B:$AT,22,0)</f>
        <v>0</v>
      </c>
      <c r="X126" s="16">
        <f>VLOOKUP($B126,'[1]TK KHOILUONG'!$B:$AT,23,0)</f>
        <v>0</v>
      </c>
      <c r="Y126" s="16">
        <f>VLOOKUP($B126,'[1]TK KHOILUONG'!$B:$AT,24,0)</f>
        <v>0</v>
      </c>
      <c r="Z126" s="34">
        <f>VLOOKUP($B126,'[1]TK KHOILUONG'!$B:$AT,25,0)</f>
        <v>0</v>
      </c>
      <c r="AA126" s="16">
        <f>VLOOKUP($B126,'[1]TK KHOILUONG'!$B:$AT,26,0)</f>
        <v>0</v>
      </c>
      <c r="AB126" s="16">
        <f>VLOOKUP($B126,'[1]TK KHOILUONG'!$B:$AT,27,0)</f>
        <v>0</v>
      </c>
      <c r="AC126" s="16">
        <f>VLOOKUP($B126,'[1]TK KHOILUONG'!$B:$AT,28,0)</f>
        <v>0</v>
      </c>
      <c r="AD126" s="34">
        <f>VLOOKUP($B126,'[1]TK KHOILUONG'!$B:$AT,29,0)</f>
        <v>0</v>
      </c>
      <c r="AE126" s="16">
        <f>VLOOKUP($B126,'[1]TK KHOILUONG'!$B:$AT,30,0)</f>
        <v>0</v>
      </c>
      <c r="AF126" s="16">
        <f>VLOOKUP($B126,'[1]TK KHOILUONG'!$B:$AT,31,0)</f>
        <v>0</v>
      </c>
      <c r="AG126" s="16">
        <f>VLOOKUP($B126,'[1]TK KHOILUONG'!$B:$AT,32,0)</f>
        <v>0</v>
      </c>
      <c r="AH126" s="34">
        <f>VLOOKUP($B126,'[1]TK KHOILUONG'!$B:$AT,33,0)</f>
        <v>0</v>
      </c>
      <c r="AI126" s="16">
        <f>VLOOKUP($B126,'[1]TK KHOILUONG'!$B:$AT,34,0)</f>
        <v>0</v>
      </c>
      <c r="AJ126" s="16">
        <f>VLOOKUP($B126,'[1]TK KHOILUONG'!$B:$AT,35,0)</f>
        <v>0</v>
      </c>
      <c r="AK126" s="34">
        <f>VLOOKUP($B126,'[1]TK KHOILUONG'!$B:$AT,36,0)</f>
        <v>0</v>
      </c>
      <c r="AL126" s="16">
        <f>VLOOKUP($B126,'[1]TK KHOILUONG'!$B:$AT,37,0)</f>
        <v>0</v>
      </c>
      <c r="AM126" s="16">
        <f>VLOOKUP($B126,'[1]TK KHOILUONG'!$B:$AT,38,0)</f>
        <v>0</v>
      </c>
      <c r="AN126" s="34">
        <f>VLOOKUP($B126,'[1]TK KHOILUONG'!$B:$AT,39,0)</f>
        <v>0</v>
      </c>
      <c r="AO126" s="16">
        <f>VLOOKUP($B126,'[1]TK KHOILUONG'!$B:$AT,40,0)</f>
        <v>0</v>
      </c>
      <c r="AP126" s="16">
        <f>VLOOKUP($B126,'[1]TK KHOILUONG'!$B:$AT,41,0)</f>
        <v>0</v>
      </c>
      <c r="AQ126" s="34">
        <f>VLOOKUP($B126,'[1]TK KHOILUONG'!$B:$AT,42,0)</f>
        <v>0</v>
      </c>
      <c r="AR126" s="34">
        <f>VLOOKUP($B126,'[1]TK KHOILUONG'!$B:$AT,43,0)</f>
        <v>0</v>
      </c>
      <c r="AS126" s="34">
        <f>VLOOKUP($B126,'[1]TK KHOILUONG'!$B:$AT,44,0)</f>
        <v>0</v>
      </c>
      <c r="AT126" s="44">
        <f t="shared" si="2"/>
        <v>0</v>
      </c>
    </row>
    <row r="127" spans="1:46" s="6" customFormat="1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>
        <f>VLOOKUP($B127,'[1]TK KHOILUONG'!$B:$AT,4,0)</f>
        <v>0</v>
      </c>
      <c r="F127" s="16">
        <f>VLOOKUP($B127,'[1]TK KHOILUONG'!$B:$AT,5,0)</f>
        <v>0</v>
      </c>
      <c r="G127" s="16">
        <f>VLOOKUP($B127,'[1]TK KHOILUONG'!$B:$AT,6,0)</f>
        <v>0</v>
      </c>
      <c r="H127" s="16">
        <f>VLOOKUP($B127,'[1]TK KHOILUONG'!$B:$AT,7,0)</f>
        <v>0</v>
      </c>
      <c r="I127" s="16">
        <f>VLOOKUP($B127,'[1]TK KHOILUONG'!$B:$AT,8,0)</f>
        <v>0</v>
      </c>
      <c r="J127" s="16">
        <f>VLOOKUP($B127,'[1]TK KHOILUONG'!$B:$AT,9,0)</f>
        <v>0</v>
      </c>
      <c r="K127" s="16">
        <f>VLOOKUP($B127,'[1]TK KHOILUONG'!$B:$AT,10,0)</f>
        <v>0</v>
      </c>
      <c r="L127" s="16">
        <f>VLOOKUP($B127,'[1]TK KHOILUONG'!$B:$AT,11,0)</f>
        <v>0</v>
      </c>
      <c r="M127" s="34">
        <f>VLOOKUP($B127,'[1]TK KHOILUONG'!$B:$AT,12,0)</f>
        <v>0</v>
      </c>
      <c r="N127" s="16">
        <f>VLOOKUP($B127,'[1]TK KHOILUONG'!$B:$AT,13,0)</f>
        <v>0</v>
      </c>
      <c r="O127" s="16">
        <f>VLOOKUP($B127,'[1]TK KHOILUONG'!$B:$AT,14,0)</f>
        <v>0</v>
      </c>
      <c r="P127" s="16">
        <f>VLOOKUP($B127,'[1]TK KHOILUONG'!$B:$AT,15,0)</f>
        <v>0</v>
      </c>
      <c r="Q127" s="16">
        <f>VLOOKUP($B127,'[1]TK KHOILUONG'!$B:$AT,16,0)</f>
        <v>0</v>
      </c>
      <c r="R127" s="34">
        <f>VLOOKUP($B127,'[1]TK KHOILUONG'!$B:$AT,17,0)</f>
        <v>0</v>
      </c>
      <c r="S127" s="16">
        <f>VLOOKUP($B127,'[1]TK KHOILUONG'!$B:$AT,18,0)</f>
        <v>0</v>
      </c>
      <c r="T127" s="16">
        <f>VLOOKUP($B127,'[1]TK KHOILUONG'!$B:$AT,19,0)</f>
        <v>0</v>
      </c>
      <c r="U127" s="16">
        <f>VLOOKUP($B127,'[1]TK KHOILUONG'!$B:$AT,20,0)</f>
        <v>0</v>
      </c>
      <c r="V127" s="34">
        <f>VLOOKUP($B127,'[1]TK KHOILUONG'!$B:$AT,21,0)</f>
        <v>0</v>
      </c>
      <c r="W127" s="16">
        <f>VLOOKUP($B127,'[1]TK KHOILUONG'!$B:$AT,22,0)</f>
        <v>0</v>
      </c>
      <c r="X127" s="16">
        <f>VLOOKUP($B127,'[1]TK KHOILUONG'!$B:$AT,23,0)</f>
        <v>0</v>
      </c>
      <c r="Y127" s="16">
        <f>VLOOKUP($B127,'[1]TK KHOILUONG'!$B:$AT,24,0)</f>
        <v>0</v>
      </c>
      <c r="Z127" s="34">
        <f>VLOOKUP($B127,'[1]TK KHOILUONG'!$B:$AT,25,0)</f>
        <v>0</v>
      </c>
      <c r="AA127" s="16">
        <f>VLOOKUP($B127,'[1]TK KHOILUONG'!$B:$AT,26,0)</f>
        <v>0</v>
      </c>
      <c r="AB127" s="16">
        <f>VLOOKUP($B127,'[1]TK KHOILUONG'!$B:$AT,27,0)</f>
        <v>0</v>
      </c>
      <c r="AC127" s="16">
        <f>VLOOKUP($B127,'[1]TK KHOILUONG'!$B:$AT,28,0)</f>
        <v>0</v>
      </c>
      <c r="AD127" s="34">
        <f>VLOOKUP($B127,'[1]TK KHOILUONG'!$B:$AT,29,0)</f>
        <v>0</v>
      </c>
      <c r="AE127" s="16">
        <f>VLOOKUP($B127,'[1]TK KHOILUONG'!$B:$AT,30,0)</f>
        <v>0</v>
      </c>
      <c r="AF127" s="16">
        <f>VLOOKUP($B127,'[1]TK KHOILUONG'!$B:$AT,31,0)</f>
        <v>0</v>
      </c>
      <c r="AG127" s="16">
        <f>VLOOKUP($B127,'[1]TK KHOILUONG'!$B:$AT,32,0)</f>
        <v>0</v>
      </c>
      <c r="AH127" s="34">
        <f>VLOOKUP($B127,'[1]TK KHOILUONG'!$B:$AT,33,0)</f>
        <v>0</v>
      </c>
      <c r="AI127" s="16">
        <f>VLOOKUP($B127,'[1]TK KHOILUONG'!$B:$AT,34,0)</f>
        <v>0</v>
      </c>
      <c r="AJ127" s="16">
        <f>VLOOKUP($B127,'[1]TK KHOILUONG'!$B:$AT,35,0)</f>
        <v>0</v>
      </c>
      <c r="AK127" s="34">
        <f>VLOOKUP($B127,'[1]TK KHOILUONG'!$B:$AT,36,0)</f>
        <v>0</v>
      </c>
      <c r="AL127" s="16">
        <f>VLOOKUP($B127,'[1]TK KHOILUONG'!$B:$AT,37,0)</f>
        <v>0</v>
      </c>
      <c r="AM127" s="16">
        <f>VLOOKUP($B127,'[1]TK KHOILUONG'!$B:$AT,38,0)</f>
        <v>0</v>
      </c>
      <c r="AN127" s="34">
        <f>VLOOKUP($B127,'[1]TK KHOILUONG'!$B:$AT,39,0)</f>
        <v>0</v>
      </c>
      <c r="AO127" s="16">
        <f>VLOOKUP($B127,'[1]TK KHOILUONG'!$B:$AT,40,0)</f>
        <v>0</v>
      </c>
      <c r="AP127" s="16">
        <f>VLOOKUP($B127,'[1]TK KHOILUONG'!$B:$AT,41,0)</f>
        <v>0</v>
      </c>
      <c r="AQ127" s="34">
        <f>VLOOKUP($B127,'[1]TK KHOILUONG'!$B:$AT,42,0)</f>
        <v>0</v>
      </c>
      <c r="AR127" s="34">
        <f>VLOOKUP($B127,'[1]TK KHOILUONG'!$B:$AT,43,0)</f>
        <v>0</v>
      </c>
      <c r="AS127" s="34">
        <f>VLOOKUP($B127,'[1]TK KHOILUONG'!$B:$AT,44,0)</f>
        <v>0</v>
      </c>
      <c r="AT127" s="44">
        <f t="shared" si="2"/>
        <v>0</v>
      </c>
    </row>
    <row r="128" spans="1:46" s="6" customFormat="1" ht="30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>
        <f>VLOOKUP($B128,'[1]TK KHOILUONG'!$B:$AT,4,0)</f>
        <v>0</v>
      </c>
      <c r="F128" s="16">
        <f>VLOOKUP($B128,'[1]TK KHOILUONG'!$B:$AT,5,0)</f>
        <v>0</v>
      </c>
      <c r="G128" s="16">
        <f>VLOOKUP($B128,'[1]TK KHOILUONG'!$B:$AT,6,0)</f>
        <v>0</v>
      </c>
      <c r="H128" s="16">
        <f>VLOOKUP($B128,'[1]TK KHOILUONG'!$B:$AT,7,0)</f>
        <v>0</v>
      </c>
      <c r="I128" s="16">
        <f>VLOOKUP($B128,'[1]TK KHOILUONG'!$B:$AT,8,0)</f>
        <v>0</v>
      </c>
      <c r="J128" s="16">
        <f>VLOOKUP($B128,'[1]TK KHOILUONG'!$B:$AT,9,0)</f>
        <v>0</v>
      </c>
      <c r="K128" s="16">
        <f>VLOOKUP($B128,'[1]TK KHOILUONG'!$B:$AT,10,0)</f>
        <v>0</v>
      </c>
      <c r="L128" s="16">
        <f>VLOOKUP($B128,'[1]TK KHOILUONG'!$B:$AT,11,0)</f>
        <v>0</v>
      </c>
      <c r="M128" s="34">
        <f>VLOOKUP($B128,'[1]TK KHOILUONG'!$B:$AT,12,0)</f>
        <v>0</v>
      </c>
      <c r="N128" s="16">
        <f>VLOOKUP($B128,'[1]TK KHOILUONG'!$B:$AT,13,0)</f>
        <v>0</v>
      </c>
      <c r="O128" s="16">
        <f>VLOOKUP($B128,'[1]TK KHOILUONG'!$B:$AT,14,0)</f>
        <v>0</v>
      </c>
      <c r="P128" s="16">
        <f>VLOOKUP($B128,'[1]TK KHOILUONG'!$B:$AT,15,0)</f>
        <v>0</v>
      </c>
      <c r="Q128" s="16">
        <f>VLOOKUP($B128,'[1]TK KHOILUONG'!$B:$AT,16,0)</f>
        <v>0</v>
      </c>
      <c r="R128" s="34">
        <f>VLOOKUP($B128,'[1]TK KHOILUONG'!$B:$AT,17,0)</f>
        <v>0</v>
      </c>
      <c r="S128" s="16">
        <f>VLOOKUP($B128,'[1]TK KHOILUONG'!$B:$AT,18,0)</f>
        <v>0</v>
      </c>
      <c r="T128" s="16">
        <f>VLOOKUP($B128,'[1]TK KHOILUONG'!$B:$AT,19,0)</f>
        <v>0</v>
      </c>
      <c r="U128" s="16">
        <f>VLOOKUP($B128,'[1]TK KHOILUONG'!$B:$AT,20,0)</f>
        <v>0</v>
      </c>
      <c r="V128" s="34">
        <f>VLOOKUP($B128,'[1]TK KHOILUONG'!$B:$AT,21,0)</f>
        <v>0</v>
      </c>
      <c r="W128" s="16">
        <f>VLOOKUP($B128,'[1]TK KHOILUONG'!$B:$AT,22,0)</f>
        <v>0</v>
      </c>
      <c r="X128" s="16">
        <f>VLOOKUP($B128,'[1]TK KHOILUONG'!$B:$AT,23,0)</f>
        <v>0</v>
      </c>
      <c r="Y128" s="16">
        <f>VLOOKUP($B128,'[1]TK KHOILUONG'!$B:$AT,24,0)</f>
        <v>0</v>
      </c>
      <c r="Z128" s="34">
        <f>VLOOKUP($B128,'[1]TK KHOILUONG'!$B:$AT,25,0)</f>
        <v>0</v>
      </c>
      <c r="AA128" s="16">
        <f>VLOOKUP($B128,'[1]TK KHOILUONG'!$B:$AT,26,0)</f>
        <v>0</v>
      </c>
      <c r="AB128" s="16">
        <f>VLOOKUP($B128,'[1]TK KHOILUONG'!$B:$AT,27,0)</f>
        <v>0</v>
      </c>
      <c r="AC128" s="16">
        <f>VLOOKUP($B128,'[1]TK KHOILUONG'!$B:$AT,28,0)</f>
        <v>0</v>
      </c>
      <c r="AD128" s="34">
        <f>VLOOKUP($B128,'[1]TK KHOILUONG'!$B:$AT,29,0)</f>
        <v>0</v>
      </c>
      <c r="AE128" s="16">
        <f>VLOOKUP($B128,'[1]TK KHOILUONG'!$B:$AT,30,0)</f>
        <v>0</v>
      </c>
      <c r="AF128" s="16">
        <f>VLOOKUP($B128,'[1]TK KHOILUONG'!$B:$AT,31,0)</f>
        <v>0</v>
      </c>
      <c r="AG128" s="16">
        <f>VLOOKUP($B128,'[1]TK KHOILUONG'!$B:$AT,32,0)</f>
        <v>0</v>
      </c>
      <c r="AH128" s="34">
        <f>VLOOKUP($B128,'[1]TK KHOILUONG'!$B:$AT,33,0)</f>
        <v>0</v>
      </c>
      <c r="AI128" s="16">
        <f>VLOOKUP($B128,'[1]TK KHOILUONG'!$B:$AT,34,0)</f>
        <v>0</v>
      </c>
      <c r="AJ128" s="16">
        <f>VLOOKUP($B128,'[1]TK KHOILUONG'!$B:$AT,35,0)</f>
        <v>0</v>
      </c>
      <c r="AK128" s="34">
        <f>VLOOKUP($B128,'[1]TK KHOILUONG'!$B:$AT,36,0)</f>
        <v>0</v>
      </c>
      <c r="AL128" s="16">
        <f>VLOOKUP($B128,'[1]TK KHOILUONG'!$B:$AT,37,0)</f>
        <v>0</v>
      </c>
      <c r="AM128" s="16">
        <f>VLOOKUP($B128,'[1]TK KHOILUONG'!$B:$AT,38,0)</f>
        <v>0</v>
      </c>
      <c r="AN128" s="34">
        <f>VLOOKUP($B128,'[1]TK KHOILUONG'!$B:$AT,39,0)</f>
        <v>0</v>
      </c>
      <c r="AO128" s="16">
        <f>VLOOKUP($B128,'[1]TK KHOILUONG'!$B:$AT,40,0)</f>
        <v>0</v>
      </c>
      <c r="AP128" s="16">
        <f>VLOOKUP($B128,'[1]TK KHOILUONG'!$B:$AT,41,0)</f>
        <v>0</v>
      </c>
      <c r="AQ128" s="34">
        <f>VLOOKUP($B128,'[1]TK KHOILUONG'!$B:$AT,42,0)</f>
        <v>0</v>
      </c>
      <c r="AR128" s="34">
        <f>VLOOKUP($B128,'[1]TK KHOILUONG'!$B:$AT,43,0)</f>
        <v>0</v>
      </c>
      <c r="AS128" s="34">
        <f>VLOOKUP($B128,'[1]TK KHOILUONG'!$B:$AT,44,0)</f>
        <v>0</v>
      </c>
      <c r="AT128" s="44">
        <f t="shared" si="2"/>
        <v>0</v>
      </c>
    </row>
    <row r="129" spans="1:46" s="6" customFormat="1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>
        <f>VLOOKUP($B129,'[1]TK KHOILUONG'!$B:$AT,4,0)</f>
        <v>0</v>
      </c>
      <c r="F129" s="16">
        <f>VLOOKUP($B129,'[1]TK KHOILUONG'!$B:$AT,5,0)</f>
        <v>0</v>
      </c>
      <c r="G129" s="16">
        <f>VLOOKUP($B129,'[1]TK KHOILUONG'!$B:$AT,6,0)</f>
        <v>0</v>
      </c>
      <c r="H129" s="16">
        <f>VLOOKUP($B129,'[1]TK KHOILUONG'!$B:$AT,7,0)</f>
        <v>0</v>
      </c>
      <c r="I129" s="16">
        <f>VLOOKUP($B129,'[1]TK KHOILUONG'!$B:$AT,8,0)</f>
        <v>0</v>
      </c>
      <c r="J129" s="16">
        <f>VLOOKUP($B129,'[1]TK KHOILUONG'!$B:$AT,9,0)</f>
        <v>0</v>
      </c>
      <c r="K129" s="16">
        <f>VLOOKUP($B129,'[1]TK KHOILUONG'!$B:$AT,10,0)</f>
        <v>0</v>
      </c>
      <c r="L129" s="16">
        <f>VLOOKUP($B129,'[1]TK KHOILUONG'!$B:$AT,11,0)</f>
        <v>0</v>
      </c>
      <c r="M129" s="34">
        <f>VLOOKUP($B129,'[1]TK KHOILUONG'!$B:$AT,12,0)</f>
        <v>0</v>
      </c>
      <c r="N129" s="16">
        <f>VLOOKUP($B129,'[1]TK KHOILUONG'!$B:$AT,13,0)</f>
        <v>0</v>
      </c>
      <c r="O129" s="16">
        <f>VLOOKUP($B129,'[1]TK KHOILUONG'!$B:$AT,14,0)</f>
        <v>0</v>
      </c>
      <c r="P129" s="16">
        <f>VLOOKUP($B129,'[1]TK KHOILUONG'!$B:$AT,15,0)</f>
        <v>0</v>
      </c>
      <c r="Q129" s="16">
        <f>VLOOKUP($B129,'[1]TK KHOILUONG'!$B:$AT,16,0)</f>
        <v>0</v>
      </c>
      <c r="R129" s="34">
        <f>VLOOKUP($B129,'[1]TK KHOILUONG'!$B:$AT,17,0)</f>
        <v>0</v>
      </c>
      <c r="S129" s="16">
        <f>VLOOKUP($B129,'[1]TK KHOILUONG'!$B:$AT,18,0)</f>
        <v>0</v>
      </c>
      <c r="T129" s="16">
        <f>VLOOKUP($B129,'[1]TK KHOILUONG'!$B:$AT,19,0)</f>
        <v>0</v>
      </c>
      <c r="U129" s="16">
        <f>VLOOKUP($B129,'[1]TK KHOILUONG'!$B:$AT,20,0)</f>
        <v>0</v>
      </c>
      <c r="V129" s="34">
        <f>VLOOKUP($B129,'[1]TK KHOILUONG'!$B:$AT,21,0)</f>
        <v>0</v>
      </c>
      <c r="W129" s="16">
        <f>VLOOKUP($B129,'[1]TK KHOILUONG'!$B:$AT,22,0)</f>
        <v>0</v>
      </c>
      <c r="X129" s="16">
        <f>VLOOKUP($B129,'[1]TK KHOILUONG'!$B:$AT,23,0)</f>
        <v>0</v>
      </c>
      <c r="Y129" s="16">
        <f>VLOOKUP($B129,'[1]TK KHOILUONG'!$B:$AT,24,0)</f>
        <v>0</v>
      </c>
      <c r="Z129" s="34">
        <f>VLOOKUP($B129,'[1]TK KHOILUONG'!$B:$AT,25,0)</f>
        <v>0</v>
      </c>
      <c r="AA129" s="16">
        <f>VLOOKUP($B129,'[1]TK KHOILUONG'!$B:$AT,26,0)</f>
        <v>0</v>
      </c>
      <c r="AB129" s="16">
        <f>VLOOKUP($B129,'[1]TK KHOILUONG'!$B:$AT,27,0)</f>
        <v>0</v>
      </c>
      <c r="AC129" s="16">
        <f>VLOOKUP($B129,'[1]TK KHOILUONG'!$B:$AT,28,0)</f>
        <v>0</v>
      </c>
      <c r="AD129" s="34">
        <f>VLOOKUP($B129,'[1]TK KHOILUONG'!$B:$AT,29,0)</f>
        <v>0</v>
      </c>
      <c r="AE129" s="16">
        <f>VLOOKUP($B129,'[1]TK KHOILUONG'!$B:$AT,30,0)</f>
        <v>0</v>
      </c>
      <c r="AF129" s="16">
        <f>VLOOKUP($B129,'[1]TK KHOILUONG'!$B:$AT,31,0)</f>
        <v>0</v>
      </c>
      <c r="AG129" s="16">
        <f>VLOOKUP($B129,'[1]TK KHOILUONG'!$B:$AT,32,0)</f>
        <v>0</v>
      </c>
      <c r="AH129" s="34">
        <f>VLOOKUP($B129,'[1]TK KHOILUONG'!$B:$AT,33,0)</f>
        <v>0</v>
      </c>
      <c r="AI129" s="16">
        <f>VLOOKUP($B129,'[1]TK KHOILUONG'!$B:$AT,34,0)</f>
        <v>0</v>
      </c>
      <c r="AJ129" s="16">
        <f>VLOOKUP($B129,'[1]TK KHOILUONG'!$B:$AT,35,0)</f>
        <v>0</v>
      </c>
      <c r="AK129" s="34">
        <f>VLOOKUP($B129,'[1]TK KHOILUONG'!$B:$AT,36,0)</f>
        <v>0</v>
      </c>
      <c r="AL129" s="16">
        <f>VLOOKUP($B129,'[1]TK KHOILUONG'!$B:$AT,37,0)</f>
        <v>0</v>
      </c>
      <c r="AM129" s="16">
        <f>VLOOKUP($B129,'[1]TK KHOILUONG'!$B:$AT,38,0)</f>
        <v>0</v>
      </c>
      <c r="AN129" s="34">
        <f>VLOOKUP($B129,'[1]TK KHOILUONG'!$B:$AT,39,0)</f>
        <v>0</v>
      </c>
      <c r="AO129" s="16">
        <f>VLOOKUP($B129,'[1]TK KHOILUONG'!$B:$AT,40,0)</f>
        <v>0</v>
      </c>
      <c r="AP129" s="16">
        <f>VLOOKUP($B129,'[1]TK KHOILUONG'!$B:$AT,41,0)</f>
        <v>0</v>
      </c>
      <c r="AQ129" s="34">
        <f>VLOOKUP($B129,'[1]TK KHOILUONG'!$B:$AT,42,0)</f>
        <v>0</v>
      </c>
      <c r="AR129" s="34">
        <f>VLOOKUP($B129,'[1]TK KHOILUONG'!$B:$AT,43,0)</f>
        <v>0</v>
      </c>
      <c r="AS129" s="34">
        <f>VLOOKUP($B129,'[1]TK KHOILUONG'!$B:$AT,44,0)</f>
        <v>0</v>
      </c>
      <c r="AT129" s="44">
        <f t="shared" si="2"/>
        <v>0</v>
      </c>
    </row>
    <row r="130" spans="1:46" s="6" customFormat="1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>
        <f>VLOOKUP($B130,'[1]TK KHOILUONG'!$B:$AT,4,0)</f>
        <v>0</v>
      </c>
      <c r="F130" s="16">
        <f>VLOOKUP($B130,'[1]TK KHOILUONG'!$B:$AT,5,0)</f>
        <v>0</v>
      </c>
      <c r="G130" s="16">
        <f>VLOOKUP($B130,'[1]TK KHOILUONG'!$B:$AT,6,0)</f>
        <v>0</v>
      </c>
      <c r="H130" s="16">
        <f>VLOOKUP($B130,'[1]TK KHOILUONG'!$B:$AT,7,0)</f>
        <v>0</v>
      </c>
      <c r="I130" s="16">
        <f>VLOOKUP($B130,'[1]TK KHOILUONG'!$B:$AT,8,0)</f>
        <v>0</v>
      </c>
      <c r="J130" s="16">
        <f>VLOOKUP($B130,'[1]TK KHOILUONG'!$B:$AT,9,0)</f>
        <v>0</v>
      </c>
      <c r="K130" s="16">
        <f>VLOOKUP($B130,'[1]TK KHOILUONG'!$B:$AT,10,0)</f>
        <v>0</v>
      </c>
      <c r="L130" s="16">
        <f>VLOOKUP($B130,'[1]TK KHOILUONG'!$B:$AT,11,0)</f>
        <v>0</v>
      </c>
      <c r="M130" s="34">
        <f>VLOOKUP($B130,'[1]TK KHOILUONG'!$B:$AT,12,0)</f>
        <v>0</v>
      </c>
      <c r="N130" s="16">
        <f>VLOOKUP($B130,'[1]TK KHOILUONG'!$B:$AT,13,0)</f>
        <v>0</v>
      </c>
      <c r="O130" s="16">
        <f>VLOOKUP($B130,'[1]TK KHOILUONG'!$B:$AT,14,0)</f>
        <v>0</v>
      </c>
      <c r="P130" s="16">
        <f>VLOOKUP($B130,'[1]TK KHOILUONG'!$B:$AT,15,0)</f>
        <v>0</v>
      </c>
      <c r="Q130" s="16">
        <f>VLOOKUP($B130,'[1]TK KHOILUONG'!$B:$AT,16,0)</f>
        <v>0</v>
      </c>
      <c r="R130" s="34">
        <f>VLOOKUP($B130,'[1]TK KHOILUONG'!$B:$AT,17,0)</f>
        <v>0</v>
      </c>
      <c r="S130" s="16">
        <f>VLOOKUP($B130,'[1]TK KHOILUONG'!$B:$AT,18,0)</f>
        <v>0</v>
      </c>
      <c r="T130" s="16">
        <f>VLOOKUP($B130,'[1]TK KHOILUONG'!$B:$AT,19,0)</f>
        <v>0</v>
      </c>
      <c r="U130" s="16">
        <f>VLOOKUP($B130,'[1]TK KHOILUONG'!$B:$AT,20,0)</f>
        <v>0</v>
      </c>
      <c r="V130" s="34">
        <f>VLOOKUP($B130,'[1]TK KHOILUONG'!$B:$AT,21,0)</f>
        <v>0</v>
      </c>
      <c r="W130" s="16">
        <f>VLOOKUP($B130,'[1]TK KHOILUONG'!$B:$AT,22,0)</f>
        <v>0</v>
      </c>
      <c r="X130" s="16">
        <f>VLOOKUP($B130,'[1]TK KHOILUONG'!$B:$AT,23,0)</f>
        <v>0</v>
      </c>
      <c r="Y130" s="16">
        <f>VLOOKUP($B130,'[1]TK KHOILUONG'!$B:$AT,24,0)</f>
        <v>0</v>
      </c>
      <c r="Z130" s="34">
        <f>VLOOKUP($B130,'[1]TK KHOILUONG'!$B:$AT,25,0)</f>
        <v>0</v>
      </c>
      <c r="AA130" s="16">
        <f>VLOOKUP($B130,'[1]TK KHOILUONG'!$B:$AT,26,0)</f>
        <v>0</v>
      </c>
      <c r="AB130" s="16">
        <f>VLOOKUP($B130,'[1]TK KHOILUONG'!$B:$AT,27,0)</f>
        <v>0</v>
      </c>
      <c r="AC130" s="16">
        <f>VLOOKUP($B130,'[1]TK KHOILUONG'!$B:$AT,28,0)</f>
        <v>0</v>
      </c>
      <c r="AD130" s="34">
        <f>VLOOKUP($B130,'[1]TK KHOILUONG'!$B:$AT,29,0)</f>
        <v>0</v>
      </c>
      <c r="AE130" s="16">
        <f>VLOOKUP($B130,'[1]TK KHOILUONG'!$B:$AT,30,0)</f>
        <v>0</v>
      </c>
      <c r="AF130" s="16">
        <f>VLOOKUP($B130,'[1]TK KHOILUONG'!$B:$AT,31,0)</f>
        <v>0</v>
      </c>
      <c r="AG130" s="16">
        <f>VLOOKUP($B130,'[1]TK KHOILUONG'!$B:$AT,32,0)</f>
        <v>0</v>
      </c>
      <c r="AH130" s="34">
        <f>VLOOKUP($B130,'[1]TK KHOILUONG'!$B:$AT,33,0)</f>
        <v>0</v>
      </c>
      <c r="AI130" s="16">
        <f>VLOOKUP($B130,'[1]TK KHOILUONG'!$B:$AT,34,0)</f>
        <v>0</v>
      </c>
      <c r="AJ130" s="16">
        <f>VLOOKUP($B130,'[1]TK KHOILUONG'!$B:$AT,35,0)</f>
        <v>0</v>
      </c>
      <c r="AK130" s="34">
        <f>VLOOKUP($B130,'[1]TK KHOILUONG'!$B:$AT,36,0)</f>
        <v>0</v>
      </c>
      <c r="AL130" s="16">
        <f>VLOOKUP($B130,'[1]TK KHOILUONG'!$B:$AT,37,0)</f>
        <v>0</v>
      </c>
      <c r="AM130" s="16">
        <f>VLOOKUP($B130,'[1]TK KHOILUONG'!$B:$AT,38,0)</f>
        <v>0</v>
      </c>
      <c r="AN130" s="34">
        <f>VLOOKUP($B130,'[1]TK KHOILUONG'!$B:$AT,39,0)</f>
        <v>0</v>
      </c>
      <c r="AO130" s="16">
        <f>VLOOKUP($B130,'[1]TK KHOILUONG'!$B:$AT,40,0)</f>
        <v>0</v>
      </c>
      <c r="AP130" s="16">
        <f>VLOOKUP($B130,'[1]TK KHOILUONG'!$B:$AT,41,0)</f>
        <v>0</v>
      </c>
      <c r="AQ130" s="34">
        <f>VLOOKUP($B130,'[1]TK KHOILUONG'!$B:$AT,42,0)</f>
        <v>0</v>
      </c>
      <c r="AR130" s="34">
        <f>VLOOKUP($B130,'[1]TK KHOILUONG'!$B:$AT,43,0)</f>
        <v>0</v>
      </c>
      <c r="AS130" s="34">
        <f>VLOOKUP($B130,'[1]TK KHOILUONG'!$B:$AT,44,0)</f>
        <v>0</v>
      </c>
      <c r="AT130" s="44">
        <f t="shared" si="2"/>
        <v>0</v>
      </c>
    </row>
    <row r="131" spans="1:46" s="6" customFormat="1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>
        <f>VLOOKUP($B131,'[1]TK KHOILUONG'!$B:$AT,4,0)</f>
        <v>0</v>
      </c>
      <c r="F131" s="16">
        <f>VLOOKUP($B131,'[1]TK KHOILUONG'!$B:$AT,5,0)</f>
        <v>0</v>
      </c>
      <c r="G131" s="16">
        <f>VLOOKUP($B131,'[1]TK KHOILUONG'!$B:$AT,6,0)</f>
        <v>0</v>
      </c>
      <c r="H131" s="16">
        <f>VLOOKUP($B131,'[1]TK KHOILUONG'!$B:$AT,7,0)</f>
        <v>0</v>
      </c>
      <c r="I131" s="16">
        <f>VLOOKUP($B131,'[1]TK KHOILUONG'!$B:$AT,8,0)</f>
        <v>0</v>
      </c>
      <c r="J131" s="16">
        <f>VLOOKUP($B131,'[1]TK KHOILUONG'!$B:$AT,9,0)</f>
        <v>0</v>
      </c>
      <c r="K131" s="16">
        <f>VLOOKUP($B131,'[1]TK KHOILUONG'!$B:$AT,10,0)</f>
        <v>0</v>
      </c>
      <c r="L131" s="16">
        <f>VLOOKUP($B131,'[1]TK KHOILUONG'!$B:$AT,11,0)</f>
        <v>0</v>
      </c>
      <c r="M131" s="34">
        <f>VLOOKUP($B131,'[1]TK KHOILUONG'!$B:$AT,12,0)</f>
        <v>0</v>
      </c>
      <c r="N131" s="16">
        <f>VLOOKUP($B131,'[1]TK KHOILUONG'!$B:$AT,13,0)</f>
        <v>0</v>
      </c>
      <c r="O131" s="16">
        <f>VLOOKUP($B131,'[1]TK KHOILUONG'!$B:$AT,14,0)</f>
        <v>0</v>
      </c>
      <c r="P131" s="16">
        <f>VLOOKUP($B131,'[1]TK KHOILUONG'!$B:$AT,15,0)</f>
        <v>0</v>
      </c>
      <c r="Q131" s="16">
        <f>VLOOKUP($B131,'[1]TK KHOILUONG'!$B:$AT,16,0)</f>
        <v>0</v>
      </c>
      <c r="R131" s="34">
        <f>VLOOKUP($B131,'[1]TK KHOILUONG'!$B:$AT,17,0)</f>
        <v>0</v>
      </c>
      <c r="S131" s="16">
        <f>VLOOKUP($B131,'[1]TK KHOILUONG'!$B:$AT,18,0)</f>
        <v>0</v>
      </c>
      <c r="T131" s="16">
        <f>VLOOKUP($B131,'[1]TK KHOILUONG'!$B:$AT,19,0)</f>
        <v>0</v>
      </c>
      <c r="U131" s="16">
        <f>VLOOKUP($B131,'[1]TK KHOILUONG'!$B:$AT,20,0)</f>
        <v>0</v>
      </c>
      <c r="V131" s="34">
        <f>VLOOKUP($B131,'[1]TK KHOILUONG'!$B:$AT,21,0)</f>
        <v>0</v>
      </c>
      <c r="W131" s="16">
        <f>VLOOKUP($B131,'[1]TK KHOILUONG'!$B:$AT,22,0)</f>
        <v>0</v>
      </c>
      <c r="X131" s="16">
        <f>VLOOKUP($B131,'[1]TK KHOILUONG'!$B:$AT,23,0)</f>
        <v>0</v>
      </c>
      <c r="Y131" s="16">
        <f>VLOOKUP($B131,'[1]TK KHOILUONG'!$B:$AT,24,0)</f>
        <v>0</v>
      </c>
      <c r="Z131" s="34">
        <f>VLOOKUP($B131,'[1]TK KHOILUONG'!$B:$AT,25,0)</f>
        <v>0</v>
      </c>
      <c r="AA131" s="16">
        <f>VLOOKUP($B131,'[1]TK KHOILUONG'!$B:$AT,26,0)</f>
        <v>50</v>
      </c>
      <c r="AB131" s="16">
        <f>VLOOKUP($B131,'[1]TK KHOILUONG'!$B:$AT,27,0)</f>
        <v>48</v>
      </c>
      <c r="AC131" s="16">
        <f>VLOOKUP($B131,'[1]TK KHOILUONG'!$B:$AT,28,0)</f>
        <v>89</v>
      </c>
      <c r="AD131" s="34">
        <f>VLOOKUP($B131,'[1]TK KHOILUONG'!$B:$AT,29,0)</f>
        <v>0.9</v>
      </c>
      <c r="AE131" s="16">
        <f>VLOOKUP($B131,'[1]TK KHOILUONG'!$B:$AT,30,0)</f>
        <v>0</v>
      </c>
      <c r="AF131" s="16">
        <f>VLOOKUP($B131,'[1]TK KHOILUONG'!$B:$AT,31,0)</f>
        <v>0</v>
      </c>
      <c r="AG131" s="16">
        <f>VLOOKUP($B131,'[1]TK KHOILUONG'!$B:$AT,32,0)</f>
        <v>0</v>
      </c>
      <c r="AH131" s="34">
        <f>VLOOKUP($B131,'[1]TK KHOILUONG'!$B:$AT,33,0)</f>
        <v>0</v>
      </c>
      <c r="AI131" s="16">
        <f>VLOOKUP($B131,'[1]TK KHOILUONG'!$B:$AT,34,0)</f>
        <v>0</v>
      </c>
      <c r="AJ131" s="16">
        <f>VLOOKUP($B131,'[1]TK KHOILUONG'!$B:$AT,35,0)</f>
        <v>0</v>
      </c>
      <c r="AK131" s="34">
        <f>VLOOKUP($B131,'[1]TK KHOILUONG'!$B:$AT,36,0)</f>
        <v>0</v>
      </c>
      <c r="AL131" s="16">
        <f>VLOOKUP($B131,'[1]TK KHOILUONG'!$B:$AT,37,0)</f>
        <v>0</v>
      </c>
      <c r="AM131" s="16">
        <f>VLOOKUP($B131,'[1]TK KHOILUONG'!$B:$AT,38,0)</f>
        <v>0</v>
      </c>
      <c r="AN131" s="34">
        <f>VLOOKUP($B131,'[1]TK KHOILUONG'!$B:$AT,39,0)</f>
        <v>0</v>
      </c>
      <c r="AO131" s="16">
        <f>VLOOKUP($B131,'[1]TK KHOILUONG'!$B:$AT,40,0)</f>
        <v>0</v>
      </c>
      <c r="AP131" s="16">
        <f>VLOOKUP($B131,'[1]TK KHOILUONG'!$B:$AT,41,0)</f>
        <v>0</v>
      </c>
      <c r="AQ131" s="34">
        <f>VLOOKUP($B131,'[1]TK KHOILUONG'!$B:$AT,42,0)</f>
        <v>0</v>
      </c>
      <c r="AR131" s="34">
        <f>VLOOKUP($B131,'[1]TK KHOILUONG'!$B:$AT,43,0)</f>
        <v>0</v>
      </c>
      <c r="AS131" s="34">
        <f>VLOOKUP($B131,'[1]TK KHOILUONG'!$B:$AT,44,0)</f>
        <v>0</v>
      </c>
      <c r="AT131" s="44">
        <f t="shared" si="2"/>
        <v>0.9</v>
      </c>
    </row>
    <row r="132" spans="1:46" s="6" customFormat="1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>
        <f>VLOOKUP($B132,'[1]TK KHOILUONG'!$B:$AT,4,0)</f>
        <v>0</v>
      </c>
      <c r="F132" s="16">
        <f>VLOOKUP($B132,'[1]TK KHOILUONG'!$B:$AT,5,0)</f>
        <v>0</v>
      </c>
      <c r="G132" s="16">
        <f>VLOOKUP($B132,'[1]TK KHOILUONG'!$B:$AT,6,0)</f>
        <v>0</v>
      </c>
      <c r="H132" s="16">
        <f>VLOOKUP($B132,'[1]TK KHOILUONG'!$B:$AT,7,0)</f>
        <v>0</v>
      </c>
      <c r="I132" s="16">
        <f>VLOOKUP($B132,'[1]TK KHOILUONG'!$B:$AT,8,0)</f>
        <v>0</v>
      </c>
      <c r="J132" s="16">
        <f>VLOOKUP($B132,'[1]TK KHOILUONG'!$B:$AT,9,0)</f>
        <v>0</v>
      </c>
      <c r="K132" s="16">
        <f>VLOOKUP($B132,'[1]TK KHOILUONG'!$B:$AT,10,0)</f>
        <v>0</v>
      </c>
      <c r="L132" s="16">
        <f>VLOOKUP($B132,'[1]TK KHOILUONG'!$B:$AT,11,0)</f>
        <v>0</v>
      </c>
      <c r="M132" s="34">
        <f>VLOOKUP($B132,'[1]TK KHOILUONG'!$B:$AT,12,0)</f>
        <v>0</v>
      </c>
      <c r="N132" s="16">
        <f>VLOOKUP($B132,'[1]TK KHOILUONG'!$B:$AT,13,0)</f>
        <v>0</v>
      </c>
      <c r="O132" s="16">
        <f>VLOOKUP($B132,'[1]TK KHOILUONG'!$B:$AT,14,0)</f>
        <v>0</v>
      </c>
      <c r="P132" s="16">
        <f>VLOOKUP($B132,'[1]TK KHOILUONG'!$B:$AT,15,0)</f>
        <v>0</v>
      </c>
      <c r="Q132" s="16">
        <f>VLOOKUP($B132,'[1]TK KHOILUONG'!$B:$AT,16,0)</f>
        <v>0</v>
      </c>
      <c r="R132" s="34">
        <f>VLOOKUP($B132,'[1]TK KHOILUONG'!$B:$AT,17,0)</f>
        <v>0</v>
      </c>
      <c r="S132" s="16">
        <f>VLOOKUP($B132,'[1]TK KHOILUONG'!$B:$AT,18,0)</f>
        <v>0</v>
      </c>
      <c r="T132" s="16">
        <f>VLOOKUP($B132,'[1]TK KHOILUONG'!$B:$AT,19,0)</f>
        <v>0</v>
      </c>
      <c r="U132" s="16">
        <f>VLOOKUP($B132,'[1]TK KHOILUONG'!$B:$AT,20,0)</f>
        <v>0</v>
      </c>
      <c r="V132" s="34">
        <f>VLOOKUP($B132,'[1]TK KHOILUONG'!$B:$AT,21,0)</f>
        <v>0</v>
      </c>
      <c r="W132" s="16">
        <f>VLOOKUP($B132,'[1]TK KHOILUONG'!$B:$AT,22,0)</f>
        <v>0</v>
      </c>
      <c r="X132" s="16">
        <f>VLOOKUP($B132,'[1]TK KHOILUONG'!$B:$AT,23,0)</f>
        <v>0</v>
      </c>
      <c r="Y132" s="16">
        <f>VLOOKUP($B132,'[1]TK KHOILUONG'!$B:$AT,24,0)</f>
        <v>0</v>
      </c>
      <c r="Z132" s="34">
        <f>VLOOKUP($B132,'[1]TK KHOILUONG'!$B:$AT,25,0)</f>
        <v>0</v>
      </c>
      <c r="AA132" s="16">
        <f>VLOOKUP($B132,'[1]TK KHOILUONG'!$B:$AT,26,0)</f>
        <v>0</v>
      </c>
      <c r="AB132" s="16">
        <f>VLOOKUP($B132,'[1]TK KHOILUONG'!$B:$AT,27,0)</f>
        <v>0</v>
      </c>
      <c r="AC132" s="16">
        <f>VLOOKUP($B132,'[1]TK KHOILUONG'!$B:$AT,28,0)</f>
        <v>0</v>
      </c>
      <c r="AD132" s="34">
        <f>VLOOKUP($B132,'[1]TK KHOILUONG'!$B:$AT,29,0)</f>
        <v>0</v>
      </c>
      <c r="AE132" s="16">
        <f>VLOOKUP($B132,'[1]TK KHOILUONG'!$B:$AT,30,0)</f>
        <v>0</v>
      </c>
      <c r="AF132" s="16">
        <f>VLOOKUP($B132,'[1]TK KHOILUONG'!$B:$AT,31,0)</f>
        <v>0</v>
      </c>
      <c r="AG132" s="16">
        <f>VLOOKUP($B132,'[1]TK KHOILUONG'!$B:$AT,32,0)</f>
        <v>0</v>
      </c>
      <c r="AH132" s="34">
        <f>VLOOKUP($B132,'[1]TK KHOILUONG'!$B:$AT,33,0)</f>
        <v>0</v>
      </c>
      <c r="AI132" s="16">
        <f>VLOOKUP($B132,'[1]TK KHOILUONG'!$B:$AT,34,0)</f>
        <v>0</v>
      </c>
      <c r="AJ132" s="16">
        <f>VLOOKUP($B132,'[1]TK KHOILUONG'!$B:$AT,35,0)</f>
        <v>0</v>
      </c>
      <c r="AK132" s="34">
        <f>VLOOKUP($B132,'[1]TK KHOILUONG'!$B:$AT,36,0)</f>
        <v>0</v>
      </c>
      <c r="AL132" s="16">
        <f>VLOOKUP($B132,'[1]TK KHOILUONG'!$B:$AT,37,0)</f>
        <v>0</v>
      </c>
      <c r="AM132" s="16">
        <f>VLOOKUP($B132,'[1]TK KHOILUONG'!$B:$AT,38,0)</f>
        <v>0</v>
      </c>
      <c r="AN132" s="34">
        <f>VLOOKUP($B132,'[1]TK KHOILUONG'!$B:$AT,39,0)</f>
        <v>0</v>
      </c>
      <c r="AO132" s="16">
        <f>VLOOKUP($B132,'[1]TK KHOILUONG'!$B:$AT,40,0)</f>
        <v>0</v>
      </c>
      <c r="AP132" s="16">
        <f>VLOOKUP($B132,'[1]TK KHOILUONG'!$B:$AT,41,0)</f>
        <v>0</v>
      </c>
      <c r="AQ132" s="34">
        <f>VLOOKUP($B132,'[1]TK KHOILUONG'!$B:$AT,42,0)</f>
        <v>0</v>
      </c>
      <c r="AR132" s="34">
        <f>VLOOKUP($B132,'[1]TK KHOILUONG'!$B:$AT,43,0)</f>
        <v>0</v>
      </c>
      <c r="AS132" s="34">
        <f>VLOOKUP($B132,'[1]TK KHOILUONG'!$B:$AT,44,0)</f>
        <v>0</v>
      </c>
      <c r="AT132" s="44">
        <f t="shared" si="2"/>
        <v>0</v>
      </c>
    </row>
    <row r="133" spans="1:46" s="6" customFormat="1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>
        <f>VLOOKUP($B133,'[1]TK KHOILUONG'!$B:$AT,4,0)</f>
        <v>0</v>
      </c>
      <c r="F133" s="16">
        <f>VLOOKUP($B133,'[1]TK KHOILUONG'!$B:$AT,5,0)</f>
        <v>0</v>
      </c>
      <c r="G133" s="16">
        <f>VLOOKUP($B133,'[1]TK KHOILUONG'!$B:$AT,6,0)</f>
        <v>0</v>
      </c>
      <c r="H133" s="16">
        <f>VLOOKUP($B133,'[1]TK KHOILUONG'!$B:$AT,7,0)</f>
        <v>0</v>
      </c>
      <c r="I133" s="16">
        <f>VLOOKUP($B133,'[1]TK KHOILUONG'!$B:$AT,8,0)</f>
        <v>0</v>
      </c>
      <c r="J133" s="16">
        <f>VLOOKUP($B133,'[1]TK KHOILUONG'!$B:$AT,9,0)</f>
        <v>0</v>
      </c>
      <c r="K133" s="16">
        <f>VLOOKUP($B133,'[1]TK KHOILUONG'!$B:$AT,10,0)</f>
        <v>0</v>
      </c>
      <c r="L133" s="16">
        <f>VLOOKUP($B133,'[1]TK KHOILUONG'!$B:$AT,11,0)</f>
        <v>0</v>
      </c>
      <c r="M133" s="34">
        <f>VLOOKUP($B133,'[1]TK KHOILUONG'!$B:$AT,12,0)</f>
        <v>0</v>
      </c>
      <c r="N133" s="16">
        <f>VLOOKUP($B133,'[1]TK KHOILUONG'!$B:$AT,13,0)</f>
        <v>0</v>
      </c>
      <c r="O133" s="16">
        <f>VLOOKUP($B133,'[1]TK KHOILUONG'!$B:$AT,14,0)</f>
        <v>0</v>
      </c>
      <c r="P133" s="16">
        <f>VLOOKUP($B133,'[1]TK KHOILUONG'!$B:$AT,15,0)</f>
        <v>0</v>
      </c>
      <c r="Q133" s="16">
        <f>VLOOKUP($B133,'[1]TK KHOILUONG'!$B:$AT,16,0)</f>
        <v>0</v>
      </c>
      <c r="R133" s="34">
        <f>VLOOKUP($B133,'[1]TK KHOILUONG'!$B:$AT,17,0)</f>
        <v>0</v>
      </c>
      <c r="S133" s="16">
        <f>VLOOKUP($B133,'[1]TK KHOILUONG'!$B:$AT,18,0)</f>
        <v>0</v>
      </c>
      <c r="T133" s="16">
        <f>VLOOKUP($B133,'[1]TK KHOILUONG'!$B:$AT,19,0)</f>
        <v>0</v>
      </c>
      <c r="U133" s="16">
        <f>VLOOKUP($B133,'[1]TK KHOILUONG'!$B:$AT,20,0)</f>
        <v>0</v>
      </c>
      <c r="V133" s="34">
        <f>VLOOKUP($B133,'[1]TK KHOILUONG'!$B:$AT,21,0)</f>
        <v>0</v>
      </c>
      <c r="W133" s="16">
        <f>VLOOKUP($B133,'[1]TK KHOILUONG'!$B:$AT,22,0)</f>
        <v>0</v>
      </c>
      <c r="X133" s="16">
        <f>VLOOKUP($B133,'[1]TK KHOILUONG'!$B:$AT,23,0)</f>
        <v>0</v>
      </c>
      <c r="Y133" s="16">
        <f>VLOOKUP($B133,'[1]TK KHOILUONG'!$B:$AT,24,0)</f>
        <v>0</v>
      </c>
      <c r="Z133" s="34">
        <f>VLOOKUP($B133,'[1]TK KHOILUONG'!$B:$AT,25,0)</f>
        <v>0</v>
      </c>
      <c r="AA133" s="16">
        <f>VLOOKUP($B133,'[1]TK KHOILUONG'!$B:$AT,26,0)</f>
        <v>0</v>
      </c>
      <c r="AB133" s="16">
        <f>VLOOKUP($B133,'[1]TK KHOILUONG'!$B:$AT,27,0)</f>
        <v>0</v>
      </c>
      <c r="AC133" s="16">
        <f>VLOOKUP($B133,'[1]TK KHOILUONG'!$B:$AT,28,0)</f>
        <v>0</v>
      </c>
      <c r="AD133" s="34">
        <f>VLOOKUP($B133,'[1]TK KHOILUONG'!$B:$AT,29,0)</f>
        <v>0</v>
      </c>
      <c r="AE133" s="16">
        <f>VLOOKUP($B133,'[1]TK KHOILUONG'!$B:$AT,30,0)</f>
        <v>0</v>
      </c>
      <c r="AF133" s="16">
        <f>VLOOKUP($B133,'[1]TK KHOILUONG'!$B:$AT,31,0)</f>
        <v>0</v>
      </c>
      <c r="AG133" s="16">
        <f>VLOOKUP($B133,'[1]TK KHOILUONG'!$B:$AT,32,0)</f>
        <v>0</v>
      </c>
      <c r="AH133" s="34">
        <f>VLOOKUP($B133,'[1]TK KHOILUONG'!$B:$AT,33,0)</f>
        <v>0</v>
      </c>
      <c r="AI133" s="16">
        <f>VLOOKUP($B133,'[1]TK KHOILUONG'!$B:$AT,34,0)</f>
        <v>0</v>
      </c>
      <c r="AJ133" s="16">
        <f>VLOOKUP($B133,'[1]TK KHOILUONG'!$B:$AT,35,0)</f>
        <v>0</v>
      </c>
      <c r="AK133" s="34">
        <f>VLOOKUP($B133,'[1]TK KHOILUONG'!$B:$AT,36,0)</f>
        <v>0</v>
      </c>
      <c r="AL133" s="16">
        <f>VLOOKUP($B133,'[1]TK KHOILUONG'!$B:$AT,37,0)</f>
        <v>0</v>
      </c>
      <c r="AM133" s="16">
        <f>VLOOKUP($B133,'[1]TK KHOILUONG'!$B:$AT,38,0)</f>
        <v>0</v>
      </c>
      <c r="AN133" s="34">
        <f>VLOOKUP($B133,'[1]TK KHOILUONG'!$B:$AT,39,0)</f>
        <v>0</v>
      </c>
      <c r="AO133" s="16">
        <f>VLOOKUP($B133,'[1]TK KHOILUONG'!$B:$AT,40,0)</f>
        <v>0</v>
      </c>
      <c r="AP133" s="16">
        <f>VLOOKUP($B133,'[1]TK KHOILUONG'!$B:$AT,41,0)</f>
        <v>0</v>
      </c>
      <c r="AQ133" s="34">
        <f>VLOOKUP($B133,'[1]TK KHOILUONG'!$B:$AT,42,0)</f>
        <v>0</v>
      </c>
      <c r="AR133" s="34">
        <f>VLOOKUP($B133,'[1]TK KHOILUONG'!$B:$AT,43,0)</f>
        <v>0</v>
      </c>
      <c r="AS133" s="34">
        <f>VLOOKUP($B133,'[1]TK KHOILUONG'!$B:$AT,44,0)</f>
        <v>0</v>
      </c>
      <c r="AT133" s="44">
        <f t="shared" si="2"/>
        <v>0</v>
      </c>
    </row>
    <row r="134" spans="1:46" s="6" customFormat="1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>
        <f>VLOOKUP($B134,'[1]TK KHOILUONG'!$B:$AT,4,0)</f>
        <v>0</v>
      </c>
      <c r="F134" s="16">
        <f>VLOOKUP($B134,'[1]TK KHOILUONG'!$B:$AT,5,0)</f>
        <v>0</v>
      </c>
      <c r="G134" s="16">
        <f>VLOOKUP($B134,'[1]TK KHOILUONG'!$B:$AT,6,0)</f>
        <v>0</v>
      </c>
      <c r="H134" s="16">
        <f>VLOOKUP($B134,'[1]TK KHOILUONG'!$B:$AT,7,0)</f>
        <v>0</v>
      </c>
      <c r="I134" s="16">
        <f>VLOOKUP($B134,'[1]TK KHOILUONG'!$B:$AT,8,0)</f>
        <v>0</v>
      </c>
      <c r="J134" s="16">
        <f>VLOOKUP($B134,'[1]TK KHOILUONG'!$B:$AT,9,0)</f>
        <v>0</v>
      </c>
      <c r="K134" s="16">
        <f>VLOOKUP($B134,'[1]TK KHOILUONG'!$B:$AT,10,0)</f>
        <v>0</v>
      </c>
      <c r="L134" s="16">
        <f>VLOOKUP($B134,'[1]TK KHOILUONG'!$B:$AT,11,0)</f>
        <v>0</v>
      </c>
      <c r="M134" s="34">
        <f>VLOOKUP($B134,'[1]TK KHOILUONG'!$B:$AT,12,0)</f>
        <v>0</v>
      </c>
      <c r="N134" s="16">
        <f>VLOOKUP($B134,'[1]TK KHOILUONG'!$B:$AT,13,0)</f>
        <v>0</v>
      </c>
      <c r="O134" s="16">
        <f>VLOOKUP($B134,'[1]TK KHOILUONG'!$B:$AT,14,0)</f>
        <v>0</v>
      </c>
      <c r="P134" s="16">
        <f>VLOOKUP($B134,'[1]TK KHOILUONG'!$B:$AT,15,0)</f>
        <v>0</v>
      </c>
      <c r="Q134" s="16">
        <f>VLOOKUP($B134,'[1]TK KHOILUONG'!$B:$AT,16,0)</f>
        <v>0</v>
      </c>
      <c r="R134" s="34">
        <f>VLOOKUP($B134,'[1]TK KHOILUONG'!$B:$AT,17,0)</f>
        <v>0</v>
      </c>
      <c r="S134" s="16">
        <f>VLOOKUP($B134,'[1]TK KHOILUONG'!$B:$AT,18,0)</f>
        <v>0</v>
      </c>
      <c r="T134" s="16">
        <f>VLOOKUP($B134,'[1]TK KHOILUONG'!$B:$AT,19,0)</f>
        <v>0</v>
      </c>
      <c r="U134" s="16">
        <f>VLOOKUP($B134,'[1]TK KHOILUONG'!$B:$AT,20,0)</f>
        <v>0</v>
      </c>
      <c r="V134" s="34">
        <f>VLOOKUP($B134,'[1]TK KHOILUONG'!$B:$AT,21,0)</f>
        <v>0</v>
      </c>
      <c r="W134" s="16">
        <f>VLOOKUP($B134,'[1]TK KHOILUONG'!$B:$AT,22,0)</f>
        <v>0</v>
      </c>
      <c r="X134" s="16">
        <f>VLOOKUP($B134,'[1]TK KHOILUONG'!$B:$AT,23,0)</f>
        <v>0</v>
      </c>
      <c r="Y134" s="16">
        <f>VLOOKUP($B134,'[1]TK KHOILUONG'!$B:$AT,24,0)</f>
        <v>0</v>
      </c>
      <c r="Z134" s="34">
        <f>VLOOKUP($B134,'[1]TK KHOILUONG'!$B:$AT,25,0)</f>
        <v>0</v>
      </c>
      <c r="AA134" s="16">
        <f>VLOOKUP($B134,'[1]TK KHOILUONG'!$B:$AT,26,0)</f>
        <v>0</v>
      </c>
      <c r="AB134" s="16">
        <f>VLOOKUP($B134,'[1]TK KHOILUONG'!$B:$AT,27,0)</f>
        <v>0</v>
      </c>
      <c r="AC134" s="16">
        <f>VLOOKUP($B134,'[1]TK KHOILUONG'!$B:$AT,28,0)</f>
        <v>0</v>
      </c>
      <c r="AD134" s="34">
        <f>VLOOKUP($B134,'[1]TK KHOILUONG'!$B:$AT,29,0)</f>
        <v>0</v>
      </c>
      <c r="AE134" s="16">
        <f>VLOOKUP($B134,'[1]TK KHOILUONG'!$B:$AT,30,0)</f>
        <v>0</v>
      </c>
      <c r="AF134" s="16">
        <f>VLOOKUP($B134,'[1]TK KHOILUONG'!$B:$AT,31,0)</f>
        <v>0</v>
      </c>
      <c r="AG134" s="16">
        <f>VLOOKUP($B134,'[1]TK KHOILUONG'!$B:$AT,32,0)</f>
        <v>0</v>
      </c>
      <c r="AH134" s="34">
        <f>VLOOKUP($B134,'[1]TK KHOILUONG'!$B:$AT,33,0)</f>
        <v>0</v>
      </c>
      <c r="AI134" s="16">
        <f>VLOOKUP($B134,'[1]TK KHOILUONG'!$B:$AT,34,0)</f>
        <v>0</v>
      </c>
      <c r="AJ134" s="16">
        <f>VLOOKUP($B134,'[1]TK KHOILUONG'!$B:$AT,35,0)</f>
        <v>0</v>
      </c>
      <c r="AK134" s="34">
        <f>VLOOKUP($B134,'[1]TK KHOILUONG'!$B:$AT,36,0)</f>
        <v>0</v>
      </c>
      <c r="AL134" s="16">
        <f>VLOOKUP($B134,'[1]TK KHOILUONG'!$B:$AT,37,0)</f>
        <v>0</v>
      </c>
      <c r="AM134" s="16">
        <f>VLOOKUP($B134,'[1]TK KHOILUONG'!$B:$AT,38,0)</f>
        <v>0</v>
      </c>
      <c r="AN134" s="34">
        <f>VLOOKUP($B134,'[1]TK KHOILUONG'!$B:$AT,39,0)</f>
        <v>0</v>
      </c>
      <c r="AO134" s="16">
        <f>VLOOKUP($B134,'[1]TK KHOILUONG'!$B:$AT,40,0)</f>
        <v>0</v>
      </c>
      <c r="AP134" s="16">
        <f>VLOOKUP($B134,'[1]TK KHOILUONG'!$B:$AT,41,0)</f>
        <v>0</v>
      </c>
      <c r="AQ134" s="34">
        <f>VLOOKUP($B134,'[1]TK KHOILUONG'!$B:$AT,42,0)</f>
        <v>0</v>
      </c>
      <c r="AR134" s="34">
        <f>VLOOKUP($B134,'[1]TK KHOILUONG'!$B:$AT,43,0)</f>
        <v>0</v>
      </c>
      <c r="AS134" s="34">
        <f>VLOOKUP($B134,'[1]TK KHOILUONG'!$B:$AT,44,0)</f>
        <v>0</v>
      </c>
      <c r="AT134" s="44">
        <f t="shared" ref="AT134:AT197" si="3">IF(D134="","",ROUND(M134+R134+V134+Z134+AD134+AH134+AK134+AN134+AQ134+SUM(AR134:AS134),2))</f>
        <v>0</v>
      </c>
    </row>
    <row r="135" spans="1:46" s="6" customFormat="1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>
        <f>VLOOKUP($B135,'[1]TK KHOILUONG'!$B:$AT,4,0)</f>
        <v>0</v>
      </c>
      <c r="F135" s="16">
        <f>VLOOKUP($B135,'[1]TK KHOILUONG'!$B:$AT,5,0)</f>
        <v>0</v>
      </c>
      <c r="G135" s="16">
        <f>VLOOKUP($B135,'[1]TK KHOILUONG'!$B:$AT,6,0)</f>
        <v>0</v>
      </c>
      <c r="H135" s="16">
        <f>VLOOKUP($B135,'[1]TK KHOILUONG'!$B:$AT,7,0)</f>
        <v>0</v>
      </c>
      <c r="I135" s="16">
        <f>VLOOKUP($B135,'[1]TK KHOILUONG'!$B:$AT,8,0)</f>
        <v>0</v>
      </c>
      <c r="J135" s="16">
        <f>VLOOKUP($B135,'[1]TK KHOILUONG'!$B:$AT,9,0)</f>
        <v>0</v>
      </c>
      <c r="K135" s="16">
        <f>VLOOKUP($B135,'[1]TK KHOILUONG'!$B:$AT,10,0)</f>
        <v>0</v>
      </c>
      <c r="L135" s="16">
        <f>VLOOKUP($B135,'[1]TK KHOILUONG'!$B:$AT,11,0)</f>
        <v>0</v>
      </c>
      <c r="M135" s="34">
        <f>VLOOKUP($B135,'[1]TK KHOILUONG'!$B:$AT,12,0)</f>
        <v>0</v>
      </c>
      <c r="N135" s="16">
        <f>VLOOKUP($B135,'[1]TK KHOILUONG'!$B:$AT,13,0)</f>
        <v>0</v>
      </c>
      <c r="O135" s="16">
        <f>VLOOKUP($B135,'[1]TK KHOILUONG'!$B:$AT,14,0)</f>
        <v>0</v>
      </c>
      <c r="P135" s="16">
        <f>VLOOKUP($B135,'[1]TK KHOILUONG'!$B:$AT,15,0)</f>
        <v>0</v>
      </c>
      <c r="Q135" s="16">
        <f>VLOOKUP($B135,'[1]TK KHOILUONG'!$B:$AT,16,0)</f>
        <v>0</v>
      </c>
      <c r="R135" s="34">
        <f>VLOOKUP($B135,'[1]TK KHOILUONG'!$B:$AT,17,0)</f>
        <v>0</v>
      </c>
      <c r="S135" s="16">
        <f>VLOOKUP($B135,'[1]TK KHOILUONG'!$B:$AT,18,0)</f>
        <v>0</v>
      </c>
      <c r="T135" s="16">
        <f>VLOOKUP($B135,'[1]TK KHOILUONG'!$B:$AT,19,0)</f>
        <v>0</v>
      </c>
      <c r="U135" s="16">
        <f>VLOOKUP($B135,'[1]TK KHOILUONG'!$B:$AT,20,0)</f>
        <v>0</v>
      </c>
      <c r="V135" s="34">
        <f>VLOOKUP($B135,'[1]TK KHOILUONG'!$B:$AT,21,0)</f>
        <v>0</v>
      </c>
      <c r="W135" s="16">
        <f>VLOOKUP($B135,'[1]TK KHOILUONG'!$B:$AT,22,0)</f>
        <v>0</v>
      </c>
      <c r="X135" s="16">
        <f>VLOOKUP($B135,'[1]TK KHOILUONG'!$B:$AT,23,0)</f>
        <v>0</v>
      </c>
      <c r="Y135" s="16">
        <f>VLOOKUP($B135,'[1]TK KHOILUONG'!$B:$AT,24,0)</f>
        <v>0</v>
      </c>
      <c r="Z135" s="34">
        <f>VLOOKUP($B135,'[1]TK KHOILUONG'!$B:$AT,25,0)</f>
        <v>0</v>
      </c>
      <c r="AA135" s="16">
        <f>VLOOKUP($B135,'[1]TK KHOILUONG'!$B:$AT,26,0)</f>
        <v>0</v>
      </c>
      <c r="AB135" s="16">
        <f>VLOOKUP($B135,'[1]TK KHOILUONG'!$B:$AT,27,0)</f>
        <v>0</v>
      </c>
      <c r="AC135" s="16">
        <f>VLOOKUP($B135,'[1]TK KHOILUONG'!$B:$AT,28,0)</f>
        <v>0</v>
      </c>
      <c r="AD135" s="34">
        <f>VLOOKUP($B135,'[1]TK KHOILUONG'!$B:$AT,29,0)</f>
        <v>0</v>
      </c>
      <c r="AE135" s="16">
        <f>VLOOKUP($B135,'[1]TK KHOILUONG'!$B:$AT,30,0)</f>
        <v>0</v>
      </c>
      <c r="AF135" s="16">
        <f>VLOOKUP($B135,'[1]TK KHOILUONG'!$B:$AT,31,0)</f>
        <v>0</v>
      </c>
      <c r="AG135" s="16">
        <f>VLOOKUP($B135,'[1]TK KHOILUONG'!$B:$AT,32,0)</f>
        <v>0</v>
      </c>
      <c r="AH135" s="34">
        <f>VLOOKUP($B135,'[1]TK KHOILUONG'!$B:$AT,33,0)</f>
        <v>0</v>
      </c>
      <c r="AI135" s="16">
        <f>VLOOKUP($B135,'[1]TK KHOILUONG'!$B:$AT,34,0)</f>
        <v>0</v>
      </c>
      <c r="AJ135" s="16">
        <f>VLOOKUP($B135,'[1]TK KHOILUONG'!$B:$AT,35,0)</f>
        <v>0</v>
      </c>
      <c r="AK135" s="34">
        <f>VLOOKUP($B135,'[1]TK KHOILUONG'!$B:$AT,36,0)</f>
        <v>0</v>
      </c>
      <c r="AL135" s="16">
        <f>VLOOKUP($B135,'[1]TK KHOILUONG'!$B:$AT,37,0)</f>
        <v>0</v>
      </c>
      <c r="AM135" s="16">
        <f>VLOOKUP($B135,'[1]TK KHOILUONG'!$B:$AT,38,0)</f>
        <v>0</v>
      </c>
      <c r="AN135" s="34">
        <f>VLOOKUP($B135,'[1]TK KHOILUONG'!$B:$AT,39,0)</f>
        <v>0</v>
      </c>
      <c r="AO135" s="16">
        <f>VLOOKUP($B135,'[1]TK KHOILUONG'!$B:$AT,40,0)</f>
        <v>0</v>
      </c>
      <c r="AP135" s="16">
        <f>VLOOKUP($B135,'[1]TK KHOILUONG'!$B:$AT,41,0)</f>
        <v>0</v>
      </c>
      <c r="AQ135" s="34">
        <f>VLOOKUP($B135,'[1]TK KHOILUONG'!$B:$AT,42,0)</f>
        <v>0</v>
      </c>
      <c r="AR135" s="34">
        <f>VLOOKUP($B135,'[1]TK KHOILUONG'!$B:$AT,43,0)</f>
        <v>0</v>
      </c>
      <c r="AS135" s="34">
        <f>VLOOKUP($B135,'[1]TK KHOILUONG'!$B:$AT,44,0)</f>
        <v>0</v>
      </c>
      <c r="AT135" s="44">
        <f t="shared" si="3"/>
        <v>0</v>
      </c>
    </row>
    <row r="136" spans="1:46" s="6" customFormat="1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>
        <f>VLOOKUP($B136,'[1]TK KHOILUONG'!$B:$AT,4,0)</f>
        <v>0</v>
      </c>
      <c r="F136" s="16">
        <f>VLOOKUP($B136,'[1]TK KHOILUONG'!$B:$AT,5,0)</f>
        <v>0</v>
      </c>
      <c r="G136" s="16">
        <f>VLOOKUP($B136,'[1]TK KHOILUONG'!$B:$AT,6,0)</f>
        <v>0</v>
      </c>
      <c r="H136" s="16">
        <f>VLOOKUP($B136,'[1]TK KHOILUONG'!$B:$AT,7,0)</f>
        <v>0</v>
      </c>
      <c r="I136" s="16">
        <f>VLOOKUP($B136,'[1]TK KHOILUONG'!$B:$AT,8,0)</f>
        <v>0</v>
      </c>
      <c r="J136" s="16">
        <f>VLOOKUP($B136,'[1]TK KHOILUONG'!$B:$AT,9,0)</f>
        <v>0</v>
      </c>
      <c r="K136" s="16">
        <f>VLOOKUP($B136,'[1]TK KHOILUONG'!$B:$AT,10,0)</f>
        <v>0</v>
      </c>
      <c r="L136" s="16">
        <f>VLOOKUP($B136,'[1]TK KHOILUONG'!$B:$AT,11,0)</f>
        <v>0</v>
      </c>
      <c r="M136" s="34">
        <f>VLOOKUP($B136,'[1]TK KHOILUONG'!$B:$AT,12,0)</f>
        <v>0</v>
      </c>
      <c r="N136" s="16">
        <f>VLOOKUP($B136,'[1]TK KHOILUONG'!$B:$AT,13,0)</f>
        <v>0</v>
      </c>
      <c r="O136" s="16">
        <f>VLOOKUP($B136,'[1]TK KHOILUONG'!$B:$AT,14,0)</f>
        <v>0</v>
      </c>
      <c r="P136" s="16">
        <f>VLOOKUP($B136,'[1]TK KHOILUONG'!$B:$AT,15,0)</f>
        <v>0</v>
      </c>
      <c r="Q136" s="16">
        <f>VLOOKUP($B136,'[1]TK KHOILUONG'!$B:$AT,16,0)</f>
        <v>0</v>
      </c>
      <c r="R136" s="34">
        <f>VLOOKUP($B136,'[1]TK KHOILUONG'!$B:$AT,17,0)</f>
        <v>0</v>
      </c>
      <c r="S136" s="16">
        <f>VLOOKUP($B136,'[1]TK KHOILUONG'!$B:$AT,18,0)</f>
        <v>0</v>
      </c>
      <c r="T136" s="16">
        <f>VLOOKUP($B136,'[1]TK KHOILUONG'!$B:$AT,19,0)</f>
        <v>0</v>
      </c>
      <c r="U136" s="16">
        <f>VLOOKUP($B136,'[1]TK KHOILUONG'!$B:$AT,20,0)</f>
        <v>0</v>
      </c>
      <c r="V136" s="34">
        <f>VLOOKUP($B136,'[1]TK KHOILUONG'!$B:$AT,21,0)</f>
        <v>0</v>
      </c>
      <c r="W136" s="16">
        <f>VLOOKUP($B136,'[1]TK KHOILUONG'!$B:$AT,22,0)</f>
        <v>0</v>
      </c>
      <c r="X136" s="16">
        <f>VLOOKUP($B136,'[1]TK KHOILUONG'!$B:$AT,23,0)</f>
        <v>0</v>
      </c>
      <c r="Y136" s="16">
        <f>VLOOKUP($B136,'[1]TK KHOILUONG'!$B:$AT,24,0)</f>
        <v>0</v>
      </c>
      <c r="Z136" s="34">
        <f>VLOOKUP($B136,'[1]TK KHOILUONG'!$B:$AT,25,0)</f>
        <v>0</v>
      </c>
      <c r="AA136" s="16">
        <f>VLOOKUP($B136,'[1]TK KHOILUONG'!$B:$AT,26,0)</f>
        <v>0</v>
      </c>
      <c r="AB136" s="16">
        <f>VLOOKUP($B136,'[1]TK KHOILUONG'!$B:$AT,27,0)</f>
        <v>0</v>
      </c>
      <c r="AC136" s="16">
        <f>VLOOKUP($B136,'[1]TK KHOILUONG'!$B:$AT,28,0)</f>
        <v>0</v>
      </c>
      <c r="AD136" s="34">
        <f>VLOOKUP($B136,'[1]TK KHOILUONG'!$B:$AT,29,0)</f>
        <v>0</v>
      </c>
      <c r="AE136" s="16">
        <f>VLOOKUP($B136,'[1]TK KHOILUONG'!$B:$AT,30,0)</f>
        <v>0</v>
      </c>
      <c r="AF136" s="16">
        <f>VLOOKUP($B136,'[1]TK KHOILUONG'!$B:$AT,31,0)</f>
        <v>0</v>
      </c>
      <c r="AG136" s="16">
        <f>VLOOKUP($B136,'[1]TK KHOILUONG'!$B:$AT,32,0)</f>
        <v>0</v>
      </c>
      <c r="AH136" s="34">
        <f>VLOOKUP($B136,'[1]TK KHOILUONG'!$B:$AT,33,0)</f>
        <v>0</v>
      </c>
      <c r="AI136" s="16">
        <f>VLOOKUP($B136,'[1]TK KHOILUONG'!$B:$AT,34,0)</f>
        <v>0</v>
      </c>
      <c r="AJ136" s="16">
        <f>VLOOKUP($B136,'[1]TK KHOILUONG'!$B:$AT,35,0)</f>
        <v>0</v>
      </c>
      <c r="AK136" s="34">
        <f>VLOOKUP($B136,'[1]TK KHOILUONG'!$B:$AT,36,0)</f>
        <v>0</v>
      </c>
      <c r="AL136" s="16">
        <f>VLOOKUP($B136,'[1]TK KHOILUONG'!$B:$AT,37,0)</f>
        <v>0</v>
      </c>
      <c r="AM136" s="16">
        <f>VLOOKUP($B136,'[1]TK KHOILUONG'!$B:$AT,38,0)</f>
        <v>0</v>
      </c>
      <c r="AN136" s="34">
        <f>VLOOKUP($B136,'[1]TK KHOILUONG'!$B:$AT,39,0)</f>
        <v>0</v>
      </c>
      <c r="AO136" s="16">
        <f>VLOOKUP($B136,'[1]TK KHOILUONG'!$B:$AT,40,0)</f>
        <v>0</v>
      </c>
      <c r="AP136" s="16">
        <f>VLOOKUP($B136,'[1]TK KHOILUONG'!$B:$AT,41,0)</f>
        <v>0</v>
      </c>
      <c r="AQ136" s="34">
        <f>VLOOKUP($B136,'[1]TK KHOILUONG'!$B:$AT,42,0)</f>
        <v>0</v>
      </c>
      <c r="AR136" s="34">
        <f>VLOOKUP($B136,'[1]TK KHOILUONG'!$B:$AT,43,0)</f>
        <v>0</v>
      </c>
      <c r="AS136" s="34">
        <f>VLOOKUP($B136,'[1]TK KHOILUONG'!$B:$AT,44,0)</f>
        <v>0</v>
      </c>
      <c r="AT136" s="44">
        <f t="shared" si="3"/>
        <v>0</v>
      </c>
    </row>
    <row r="137" spans="1:46" s="6" customFormat="1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>
        <f>VLOOKUP($B137,'[1]TK KHOILUONG'!$B:$AT,4,0)</f>
        <v>0</v>
      </c>
      <c r="F137" s="16">
        <f>VLOOKUP($B137,'[1]TK KHOILUONG'!$B:$AT,5,0)</f>
        <v>0</v>
      </c>
      <c r="G137" s="16">
        <f>VLOOKUP($B137,'[1]TK KHOILUONG'!$B:$AT,6,0)</f>
        <v>0</v>
      </c>
      <c r="H137" s="16">
        <f>VLOOKUP($B137,'[1]TK KHOILUONG'!$B:$AT,7,0)</f>
        <v>0</v>
      </c>
      <c r="I137" s="16">
        <f>VLOOKUP($B137,'[1]TK KHOILUONG'!$B:$AT,8,0)</f>
        <v>0</v>
      </c>
      <c r="J137" s="16">
        <f>VLOOKUP($B137,'[1]TK KHOILUONG'!$B:$AT,9,0)</f>
        <v>0</v>
      </c>
      <c r="K137" s="16">
        <f>VLOOKUP($B137,'[1]TK KHOILUONG'!$B:$AT,10,0)</f>
        <v>0</v>
      </c>
      <c r="L137" s="16">
        <f>VLOOKUP($B137,'[1]TK KHOILUONG'!$B:$AT,11,0)</f>
        <v>0</v>
      </c>
      <c r="M137" s="34">
        <f>VLOOKUP($B137,'[1]TK KHOILUONG'!$B:$AT,12,0)</f>
        <v>0</v>
      </c>
      <c r="N137" s="16">
        <f>VLOOKUP($B137,'[1]TK KHOILUONG'!$B:$AT,13,0)</f>
        <v>0</v>
      </c>
      <c r="O137" s="16">
        <f>VLOOKUP($B137,'[1]TK KHOILUONG'!$B:$AT,14,0)</f>
        <v>0</v>
      </c>
      <c r="P137" s="16">
        <f>VLOOKUP($B137,'[1]TK KHOILUONG'!$B:$AT,15,0)</f>
        <v>0</v>
      </c>
      <c r="Q137" s="16">
        <f>VLOOKUP($B137,'[1]TK KHOILUONG'!$B:$AT,16,0)</f>
        <v>0</v>
      </c>
      <c r="R137" s="34">
        <f>VLOOKUP($B137,'[1]TK KHOILUONG'!$B:$AT,17,0)</f>
        <v>0</v>
      </c>
      <c r="S137" s="16">
        <f>VLOOKUP($B137,'[1]TK KHOILUONG'!$B:$AT,18,0)</f>
        <v>0</v>
      </c>
      <c r="T137" s="16">
        <f>VLOOKUP($B137,'[1]TK KHOILUONG'!$B:$AT,19,0)</f>
        <v>0</v>
      </c>
      <c r="U137" s="16">
        <f>VLOOKUP($B137,'[1]TK KHOILUONG'!$B:$AT,20,0)</f>
        <v>0</v>
      </c>
      <c r="V137" s="34">
        <f>VLOOKUP($B137,'[1]TK KHOILUONG'!$B:$AT,21,0)</f>
        <v>0</v>
      </c>
      <c r="W137" s="16">
        <f>VLOOKUP($B137,'[1]TK KHOILUONG'!$B:$AT,22,0)</f>
        <v>0</v>
      </c>
      <c r="X137" s="16">
        <f>VLOOKUP($B137,'[1]TK KHOILUONG'!$B:$AT,23,0)</f>
        <v>0</v>
      </c>
      <c r="Y137" s="16">
        <f>VLOOKUP($B137,'[1]TK KHOILUONG'!$B:$AT,24,0)</f>
        <v>0</v>
      </c>
      <c r="Z137" s="34">
        <f>VLOOKUP($B137,'[1]TK KHOILUONG'!$B:$AT,25,0)</f>
        <v>0</v>
      </c>
      <c r="AA137" s="16">
        <f>VLOOKUP($B137,'[1]TK KHOILUONG'!$B:$AT,26,0)</f>
        <v>0</v>
      </c>
      <c r="AB137" s="16">
        <f>VLOOKUP($B137,'[1]TK KHOILUONG'!$B:$AT,27,0)</f>
        <v>0</v>
      </c>
      <c r="AC137" s="16">
        <f>VLOOKUP($B137,'[1]TK KHOILUONG'!$B:$AT,28,0)</f>
        <v>0</v>
      </c>
      <c r="AD137" s="34">
        <f>VLOOKUP($B137,'[1]TK KHOILUONG'!$B:$AT,29,0)</f>
        <v>0</v>
      </c>
      <c r="AE137" s="16">
        <f>VLOOKUP($B137,'[1]TK KHOILUONG'!$B:$AT,30,0)</f>
        <v>0</v>
      </c>
      <c r="AF137" s="16">
        <f>VLOOKUP($B137,'[1]TK KHOILUONG'!$B:$AT,31,0)</f>
        <v>0</v>
      </c>
      <c r="AG137" s="16">
        <f>VLOOKUP($B137,'[1]TK KHOILUONG'!$B:$AT,32,0)</f>
        <v>0</v>
      </c>
      <c r="AH137" s="34">
        <f>VLOOKUP($B137,'[1]TK KHOILUONG'!$B:$AT,33,0)</f>
        <v>0</v>
      </c>
      <c r="AI137" s="16">
        <f>VLOOKUP($B137,'[1]TK KHOILUONG'!$B:$AT,34,0)</f>
        <v>0</v>
      </c>
      <c r="AJ137" s="16">
        <f>VLOOKUP($B137,'[1]TK KHOILUONG'!$B:$AT,35,0)</f>
        <v>0</v>
      </c>
      <c r="AK137" s="34">
        <f>VLOOKUP($B137,'[1]TK KHOILUONG'!$B:$AT,36,0)</f>
        <v>0</v>
      </c>
      <c r="AL137" s="16">
        <f>VLOOKUP($B137,'[1]TK KHOILUONG'!$B:$AT,37,0)</f>
        <v>0</v>
      </c>
      <c r="AM137" s="16">
        <f>VLOOKUP($B137,'[1]TK KHOILUONG'!$B:$AT,38,0)</f>
        <v>0</v>
      </c>
      <c r="AN137" s="34">
        <f>VLOOKUP($B137,'[1]TK KHOILUONG'!$B:$AT,39,0)</f>
        <v>0</v>
      </c>
      <c r="AO137" s="16">
        <f>VLOOKUP($B137,'[1]TK KHOILUONG'!$B:$AT,40,0)</f>
        <v>0</v>
      </c>
      <c r="AP137" s="16">
        <f>VLOOKUP($B137,'[1]TK KHOILUONG'!$B:$AT,41,0)</f>
        <v>0</v>
      </c>
      <c r="AQ137" s="34">
        <f>VLOOKUP($B137,'[1]TK KHOILUONG'!$B:$AT,42,0)</f>
        <v>0</v>
      </c>
      <c r="AR137" s="34">
        <f>VLOOKUP($B137,'[1]TK KHOILUONG'!$B:$AT,43,0)</f>
        <v>0</v>
      </c>
      <c r="AS137" s="34">
        <f>VLOOKUP($B137,'[1]TK KHOILUONG'!$B:$AT,44,0)</f>
        <v>0</v>
      </c>
      <c r="AT137" s="44">
        <f t="shared" si="3"/>
        <v>0</v>
      </c>
    </row>
    <row r="138" spans="1:46" s="6" customFormat="1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>
        <f>VLOOKUP($B138,'[1]TK KHOILUONG'!$B:$AT,4,0)</f>
        <v>0</v>
      </c>
      <c r="F138" s="16">
        <f>VLOOKUP($B138,'[1]TK KHOILUONG'!$B:$AT,5,0)</f>
        <v>0</v>
      </c>
      <c r="G138" s="16">
        <f>VLOOKUP($B138,'[1]TK KHOILUONG'!$B:$AT,6,0)</f>
        <v>0</v>
      </c>
      <c r="H138" s="16">
        <f>VLOOKUP($B138,'[1]TK KHOILUONG'!$B:$AT,7,0)</f>
        <v>0</v>
      </c>
      <c r="I138" s="16">
        <f>VLOOKUP($B138,'[1]TK KHOILUONG'!$B:$AT,8,0)</f>
        <v>0</v>
      </c>
      <c r="J138" s="16">
        <f>VLOOKUP($B138,'[1]TK KHOILUONG'!$B:$AT,9,0)</f>
        <v>0</v>
      </c>
      <c r="K138" s="16">
        <f>VLOOKUP($B138,'[1]TK KHOILUONG'!$B:$AT,10,0)</f>
        <v>0</v>
      </c>
      <c r="L138" s="16">
        <f>VLOOKUP($B138,'[1]TK KHOILUONG'!$B:$AT,11,0)</f>
        <v>0</v>
      </c>
      <c r="M138" s="34">
        <f>VLOOKUP($B138,'[1]TK KHOILUONG'!$B:$AT,12,0)</f>
        <v>0</v>
      </c>
      <c r="N138" s="16">
        <f>VLOOKUP($B138,'[1]TK KHOILUONG'!$B:$AT,13,0)</f>
        <v>0</v>
      </c>
      <c r="O138" s="16">
        <f>VLOOKUP($B138,'[1]TK KHOILUONG'!$B:$AT,14,0)</f>
        <v>0</v>
      </c>
      <c r="P138" s="16">
        <f>VLOOKUP($B138,'[1]TK KHOILUONG'!$B:$AT,15,0)</f>
        <v>0</v>
      </c>
      <c r="Q138" s="16">
        <f>VLOOKUP($B138,'[1]TK KHOILUONG'!$B:$AT,16,0)</f>
        <v>0</v>
      </c>
      <c r="R138" s="34">
        <f>VLOOKUP($B138,'[1]TK KHOILUONG'!$B:$AT,17,0)</f>
        <v>0</v>
      </c>
      <c r="S138" s="16">
        <f>VLOOKUP($B138,'[1]TK KHOILUONG'!$B:$AT,18,0)</f>
        <v>0</v>
      </c>
      <c r="T138" s="16">
        <f>VLOOKUP($B138,'[1]TK KHOILUONG'!$B:$AT,19,0)</f>
        <v>0</v>
      </c>
      <c r="U138" s="16">
        <f>VLOOKUP($B138,'[1]TK KHOILUONG'!$B:$AT,20,0)</f>
        <v>0</v>
      </c>
      <c r="V138" s="34">
        <f>VLOOKUP($B138,'[1]TK KHOILUONG'!$B:$AT,21,0)</f>
        <v>0</v>
      </c>
      <c r="W138" s="16">
        <f>VLOOKUP($B138,'[1]TK KHOILUONG'!$B:$AT,22,0)</f>
        <v>0</v>
      </c>
      <c r="X138" s="16">
        <f>VLOOKUP($B138,'[1]TK KHOILUONG'!$B:$AT,23,0)</f>
        <v>0</v>
      </c>
      <c r="Y138" s="16">
        <f>VLOOKUP($B138,'[1]TK KHOILUONG'!$B:$AT,24,0)</f>
        <v>0</v>
      </c>
      <c r="Z138" s="34">
        <f>VLOOKUP($B138,'[1]TK KHOILUONG'!$B:$AT,25,0)</f>
        <v>0</v>
      </c>
      <c r="AA138" s="16">
        <f>VLOOKUP($B138,'[1]TK KHOILUONG'!$B:$AT,26,0)</f>
        <v>0</v>
      </c>
      <c r="AB138" s="16">
        <f>VLOOKUP($B138,'[1]TK KHOILUONG'!$B:$AT,27,0)</f>
        <v>0</v>
      </c>
      <c r="AC138" s="16">
        <f>VLOOKUP($B138,'[1]TK KHOILUONG'!$B:$AT,28,0)</f>
        <v>0</v>
      </c>
      <c r="AD138" s="34">
        <f>VLOOKUP($B138,'[1]TK KHOILUONG'!$B:$AT,29,0)</f>
        <v>0</v>
      </c>
      <c r="AE138" s="16">
        <f>VLOOKUP($B138,'[1]TK KHOILUONG'!$B:$AT,30,0)</f>
        <v>0</v>
      </c>
      <c r="AF138" s="16">
        <f>VLOOKUP($B138,'[1]TK KHOILUONG'!$B:$AT,31,0)</f>
        <v>0</v>
      </c>
      <c r="AG138" s="16">
        <f>VLOOKUP($B138,'[1]TK KHOILUONG'!$B:$AT,32,0)</f>
        <v>0</v>
      </c>
      <c r="AH138" s="34">
        <f>VLOOKUP($B138,'[1]TK KHOILUONG'!$B:$AT,33,0)</f>
        <v>0</v>
      </c>
      <c r="AI138" s="16">
        <f>VLOOKUP($B138,'[1]TK KHOILUONG'!$B:$AT,34,0)</f>
        <v>0</v>
      </c>
      <c r="AJ138" s="16">
        <f>VLOOKUP($B138,'[1]TK KHOILUONG'!$B:$AT,35,0)</f>
        <v>0</v>
      </c>
      <c r="AK138" s="34">
        <f>VLOOKUP($B138,'[1]TK KHOILUONG'!$B:$AT,36,0)</f>
        <v>0</v>
      </c>
      <c r="AL138" s="16">
        <f>VLOOKUP($B138,'[1]TK KHOILUONG'!$B:$AT,37,0)</f>
        <v>0</v>
      </c>
      <c r="AM138" s="16">
        <f>VLOOKUP($B138,'[1]TK KHOILUONG'!$B:$AT,38,0)</f>
        <v>0</v>
      </c>
      <c r="AN138" s="34">
        <f>VLOOKUP($B138,'[1]TK KHOILUONG'!$B:$AT,39,0)</f>
        <v>0</v>
      </c>
      <c r="AO138" s="16">
        <f>VLOOKUP($B138,'[1]TK KHOILUONG'!$B:$AT,40,0)</f>
        <v>0</v>
      </c>
      <c r="AP138" s="16">
        <f>VLOOKUP($B138,'[1]TK KHOILUONG'!$B:$AT,41,0)</f>
        <v>0</v>
      </c>
      <c r="AQ138" s="34">
        <f>VLOOKUP($B138,'[1]TK KHOILUONG'!$B:$AT,42,0)</f>
        <v>0</v>
      </c>
      <c r="AR138" s="34">
        <f>VLOOKUP($B138,'[1]TK KHOILUONG'!$B:$AT,43,0)</f>
        <v>0</v>
      </c>
      <c r="AS138" s="34">
        <f>VLOOKUP($B138,'[1]TK KHOILUONG'!$B:$AT,44,0)</f>
        <v>0</v>
      </c>
      <c r="AT138" s="44">
        <f t="shared" si="3"/>
        <v>0</v>
      </c>
    </row>
    <row r="139" spans="1:46" s="6" customFormat="1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>
        <f>VLOOKUP($B139,'[1]TK KHOILUONG'!$B:$AT,4,0)</f>
        <v>0</v>
      </c>
      <c r="F139" s="16">
        <f>VLOOKUP($B139,'[1]TK KHOILUONG'!$B:$AT,5,0)</f>
        <v>0</v>
      </c>
      <c r="G139" s="16">
        <f>VLOOKUP($B139,'[1]TK KHOILUONG'!$B:$AT,6,0)</f>
        <v>0</v>
      </c>
      <c r="H139" s="16">
        <f>VLOOKUP($B139,'[1]TK KHOILUONG'!$B:$AT,7,0)</f>
        <v>0</v>
      </c>
      <c r="I139" s="16">
        <f>VLOOKUP($B139,'[1]TK KHOILUONG'!$B:$AT,8,0)</f>
        <v>0</v>
      </c>
      <c r="J139" s="16">
        <f>VLOOKUP($B139,'[1]TK KHOILUONG'!$B:$AT,9,0)</f>
        <v>0</v>
      </c>
      <c r="K139" s="16">
        <f>VLOOKUP($B139,'[1]TK KHOILUONG'!$B:$AT,10,0)</f>
        <v>0</v>
      </c>
      <c r="L139" s="16">
        <f>VLOOKUP($B139,'[1]TK KHOILUONG'!$B:$AT,11,0)</f>
        <v>0</v>
      </c>
      <c r="M139" s="34">
        <f>VLOOKUP($B139,'[1]TK KHOILUONG'!$B:$AT,12,0)</f>
        <v>0</v>
      </c>
      <c r="N139" s="16">
        <f>VLOOKUP($B139,'[1]TK KHOILUONG'!$B:$AT,13,0)</f>
        <v>0</v>
      </c>
      <c r="O139" s="16">
        <f>VLOOKUP($B139,'[1]TK KHOILUONG'!$B:$AT,14,0)</f>
        <v>0</v>
      </c>
      <c r="P139" s="16">
        <f>VLOOKUP($B139,'[1]TK KHOILUONG'!$B:$AT,15,0)</f>
        <v>0</v>
      </c>
      <c r="Q139" s="16">
        <f>VLOOKUP($B139,'[1]TK KHOILUONG'!$B:$AT,16,0)</f>
        <v>0</v>
      </c>
      <c r="R139" s="34">
        <f>VLOOKUP($B139,'[1]TK KHOILUONG'!$B:$AT,17,0)</f>
        <v>0</v>
      </c>
      <c r="S139" s="16">
        <f>VLOOKUP($B139,'[1]TK KHOILUONG'!$B:$AT,18,0)</f>
        <v>0</v>
      </c>
      <c r="T139" s="16">
        <f>VLOOKUP($B139,'[1]TK KHOILUONG'!$B:$AT,19,0)</f>
        <v>0</v>
      </c>
      <c r="U139" s="16">
        <f>VLOOKUP($B139,'[1]TK KHOILUONG'!$B:$AT,20,0)</f>
        <v>0</v>
      </c>
      <c r="V139" s="34">
        <f>VLOOKUP($B139,'[1]TK KHOILUONG'!$B:$AT,21,0)</f>
        <v>0</v>
      </c>
      <c r="W139" s="16">
        <f>VLOOKUP($B139,'[1]TK KHOILUONG'!$B:$AT,22,0)</f>
        <v>0</v>
      </c>
      <c r="X139" s="16">
        <f>VLOOKUP($B139,'[1]TK KHOILUONG'!$B:$AT,23,0)</f>
        <v>0</v>
      </c>
      <c r="Y139" s="16">
        <f>VLOOKUP($B139,'[1]TK KHOILUONG'!$B:$AT,24,0)</f>
        <v>0</v>
      </c>
      <c r="Z139" s="34">
        <f>VLOOKUP($B139,'[1]TK KHOILUONG'!$B:$AT,25,0)</f>
        <v>0</v>
      </c>
      <c r="AA139" s="16">
        <f>VLOOKUP($B139,'[1]TK KHOILUONG'!$B:$AT,26,0)</f>
        <v>0</v>
      </c>
      <c r="AB139" s="16">
        <f>VLOOKUP($B139,'[1]TK KHOILUONG'!$B:$AT,27,0)</f>
        <v>0</v>
      </c>
      <c r="AC139" s="16">
        <f>VLOOKUP($B139,'[1]TK KHOILUONG'!$B:$AT,28,0)</f>
        <v>0</v>
      </c>
      <c r="AD139" s="34">
        <f>VLOOKUP($B139,'[1]TK KHOILUONG'!$B:$AT,29,0)</f>
        <v>0</v>
      </c>
      <c r="AE139" s="16">
        <f>VLOOKUP($B139,'[1]TK KHOILUONG'!$B:$AT,30,0)</f>
        <v>0</v>
      </c>
      <c r="AF139" s="16">
        <f>VLOOKUP($B139,'[1]TK KHOILUONG'!$B:$AT,31,0)</f>
        <v>0</v>
      </c>
      <c r="AG139" s="16">
        <f>VLOOKUP($B139,'[1]TK KHOILUONG'!$B:$AT,32,0)</f>
        <v>0</v>
      </c>
      <c r="AH139" s="34">
        <f>VLOOKUP($B139,'[1]TK KHOILUONG'!$B:$AT,33,0)</f>
        <v>0</v>
      </c>
      <c r="AI139" s="16">
        <f>VLOOKUP($B139,'[1]TK KHOILUONG'!$B:$AT,34,0)</f>
        <v>0</v>
      </c>
      <c r="AJ139" s="16">
        <f>VLOOKUP($B139,'[1]TK KHOILUONG'!$B:$AT,35,0)</f>
        <v>0</v>
      </c>
      <c r="AK139" s="34">
        <f>VLOOKUP($B139,'[1]TK KHOILUONG'!$B:$AT,36,0)</f>
        <v>0</v>
      </c>
      <c r="AL139" s="16">
        <f>VLOOKUP($B139,'[1]TK KHOILUONG'!$B:$AT,37,0)</f>
        <v>0</v>
      </c>
      <c r="AM139" s="16">
        <f>VLOOKUP($B139,'[1]TK KHOILUONG'!$B:$AT,38,0)</f>
        <v>0</v>
      </c>
      <c r="AN139" s="34">
        <f>VLOOKUP($B139,'[1]TK KHOILUONG'!$B:$AT,39,0)</f>
        <v>0</v>
      </c>
      <c r="AO139" s="16">
        <f>VLOOKUP($B139,'[1]TK KHOILUONG'!$B:$AT,40,0)</f>
        <v>0</v>
      </c>
      <c r="AP139" s="16">
        <f>VLOOKUP($B139,'[1]TK KHOILUONG'!$B:$AT,41,0)</f>
        <v>0</v>
      </c>
      <c r="AQ139" s="34">
        <f>VLOOKUP($B139,'[1]TK KHOILUONG'!$B:$AT,42,0)</f>
        <v>0</v>
      </c>
      <c r="AR139" s="34">
        <f>VLOOKUP($B139,'[1]TK KHOILUONG'!$B:$AT,43,0)</f>
        <v>0</v>
      </c>
      <c r="AS139" s="34">
        <f>VLOOKUP($B139,'[1]TK KHOILUONG'!$B:$AT,44,0)</f>
        <v>0</v>
      </c>
      <c r="AT139" s="44">
        <f t="shared" si="3"/>
        <v>0</v>
      </c>
    </row>
    <row r="140" spans="1:46" s="6" customFormat="1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>
        <f>VLOOKUP($B140,'[1]TK KHOILUONG'!$B:$AT,4,0)</f>
        <v>0</v>
      </c>
      <c r="F140" s="16">
        <f>VLOOKUP($B140,'[1]TK KHOILUONG'!$B:$AT,5,0)</f>
        <v>0</v>
      </c>
      <c r="G140" s="16">
        <f>VLOOKUP($B140,'[1]TK KHOILUONG'!$B:$AT,6,0)</f>
        <v>0</v>
      </c>
      <c r="H140" s="16">
        <f>VLOOKUP($B140,'[1]TK KHOILUONG'!$B:$AT,7,0)</f>
        <v>0</v>
      </c>
      <c r="I140" s="16">
        <f>VLOOKUP($B140,'[1]TK KHOILUONG'!$B:$AT,8,0)</f>
        <v>0</v>
      </c>
      <c r="J140" s="16">
        <f>VLOOKUP($B140,'[1]TK KHOILUONG'!$B:$AT,9,0)</f>
        <v>0</v>
      </c>
      <c r="K140" s="16">
        <f>VLOOKUP($B140,'[1]TK KHOILUONG'!$B:$AT,10,0)</f>
        <v>0</v>
      </c>
      <c r="L140" s="16">
        <f>VLOOKUP($B140,'[1]TK KHOILUONG'!$B:$AT,11,0)</f>
        <v>0</v>
      </c>
      <c r="M140" s="34">
        <f>VLOOKUP($B140,'[1]TK KHOILUONG'!$B:$AT,12,0)</f>
        <v>0</v>
      </c>
      <c r="N140" s="16">
        <f>VLOOKUP($B140,'[1]TK KHOILUONG'!$B:$AT,13,0)</f>
        <v>0</v>
      </c>
      <c r="O140" s="16">
        <f>VLOOKUP($B140,'[1]TK KHOILUONG'!$B:$AT,14,0)</f>
        <v>0</v>
      </c>
      <c r="P140" s="16">
        <f>VLOOKUP($B140,'[1]TK KHOILUONG'!$B:$AT,15,0)</f>
        <v>0</v>
      </c>
      <c r="Q140" s="16">
        <f>VLOOKUP($B140,'[1]TK KHOILUONG'!$B:$AT,16,0)</f>
        <v>0</v>
      </c>
      <c r="R140" s="34">
        <f>VLOOKUP($B140,'[1]TK KHOILUONG'!$B:$AT,17,0)</f>
        <v>0</v>
      </c>
      <c r="S140" s="16">
        <f>VLOOKUP($B140,'[1]TK KHOILUONG'!$B:$AT,18,0)</f>
        <v>0</v>
      </c>
      <c r="T140" s="16">
        <f>VLOOKUP($B140,'[1]TK KHOILUONG'!$B:$AT,19,0)</f>
        <v>0</v>
      </c>
      <c r="U140" s="16">
        <f>VLOOKUP($B140,'[1]TK KHOILUONG'!$B:$AT,20,0)</f>
        <v>0</v>
      </c>
      <c r="V140" s="34">
        <f>VLOOKUP($B140,'[1]TK KHOILUONG'!$B:$AT,21,0)</f>
        <v>0</v>
      </c>
      <c r="W140" s="16">
        <f>VLOOKUP($B140,'[1]TK KHOILUONG'!$B:$AT,22,0)</f>
        <v>0</v>
      </c>
      <c r="X140" s="16">
        <f>VLOOKUP($B140,'[1]TK KHOILUONG'!$B:$AT,23,0)</f>
        <v>0</v>
      </c>
      <c r="Y140" s="16">
        <f>VLOOKUP($B140,'[1]TK KHOILUONG'!$B:$AT,24,0)</f>
        <v>0</v>
      </c>
      <c r="Z140" s="34">
        <f>VLOOKUP($B140,'[1]TK KHOILUONG'!$B:$AT,25,0)</f>
        <v>0</v>
      </c>
      <c r="AA140" s="16">
        <f>VLOOKUP($B140,'[1]TK KHOILUONG'!$B:$AT,26,0)</f>
        <v>0</v>
      </c>
      <c r="AB140" s="16">
        <f>VLOOKUP($B140,'[1]TK KHOILUONG'!$B:$AT,27,0)</f>
        <v>0</v>
      </c>
      <c r="AC140" s="16">
        <f>VLOOKUP($B140,'[1]TK KHOILUONG'!$B:$AT,28,0)</f>
        <v>0</v>
      </c>
      <c r="AD140" s="34">
        <f>VLOOKUP($B140,'[1]TK KHOILUONG'!$B:$AT,29,0)</f>
        <v>0</v>
      </c>
      <c r="AE140" s="16">
        <f>VLOOKUP($B140,'[1]TK KHOILUONG'!$B:$AT,30,0)</f>
        <v>0</v>
      </c>
      <c r="AF140" s="16">
        <f>VLOOKUP($B140,'[1]TK KHOILUONG'!$B:$AT,31,0)</f>
        <v>0</v>
      </c>
      <c r="AG140" s="16">
        <f>VLOOKUP($B140,'[1]TK KHOILUONG'!$B:$AT,32,0)</f>
        <v>0</v>
      </c>
      <c r="AH140" s="34">
        <f>VLOOKUP($B140,'[1]TK KHOILUONG'!$B:$AT,33,0)</f>
        <v>0</v>
      </c>
      <c r="AI140" s="16">
        <f>VLOOKUP($B140,'[1]TK KHOILUONG'!$B:$AT,34,0)</f>
        <v>0</v>
      </c>
      <c r="AJ140" s="16">
        <f>VLOOKUP($B140,'[1]TK KHOILUONG'!$B:$AT,35,0)</f>
        <v>0</v>
      </c>
      <c r="AK140" s="34">
        <f>VLOOKUP($B140,'[1]TK KHOILUONG'!$B:$AT,36,0)</f>
        <v>0</v>
      </c>
      <c r="AL140" s="16">
        <f>VLOOKUP($B140,'[1]TK KHOILUONG'!$B:$AT,37,0)</f>
        <v>0</v>
      </c>
      <c r="AM140" s="16">
        <f>VLOOKUP($B140,'[1]TK KHOILUONG'!$B:$AT,38,0)</f>
        <v>0</v>
      </c>
      <c r="AN140" s="34">
        <f>VLOOKUP($B140,'[1]TK KHOILUONG'!$B:$AT,39,0)</f>
        <v>0</v>
      </c>
      <c r="AO140" s="16">
        <f>VLOOKUP($B140,'[1]TK KHOILUONG'!$B:$AT,40,0)</f>
        <v>0</v>
      </c>
      <c r="AP140" s="16">
        <f>VLOOKUP($B140,'[1]TK KHOILUONG'!$B:$AT,41,0)</f>
        <v>0</v>
      </c>
      <c r="AQ140" s="34">
        <f>VLOOKUP($B140,'[1]TK KHOILUONG'!$B:$AT,42,0)</f>
        <v>0</v>
      </c>
      <c r="AR140" s="34">
        <f>VLOOKUP($B140,'[1]TK KHOILUONG'!$B:$AT,43,0)</f>
        <v>0</v>
      </c>
      <c r="AS140" s="34">
        <f>VLOOKUP($B140,'[1]TK KHOILUONG'!$B:$AT,44,0)</f>
        <v>0</v>
      </c>
      <c r="AT140" s="44">
        <f t="shared" si="3"/>
        <v>0</v>
      </c>
    </row>
    <row r="141" spans="1:46" s="6" customFormat="1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>
        <f>VLOOKUP($B141,'[1]TK KHOILUONG'!$B:$AT,4,0)</f>
        <v>0</v>
      </c>
      <c r="F141" s="16">
        <f>VLOOKUP($B141,'[1]TK KHOILUONG'!$B:$AT,5,0)</f>
        <v>0</v>
      </c>
      <c r="G141" s="16">
        <f>VLOOKUP($B141,'[1]TK KHOILUONG'!$B:$AT,6,0)</f>
        <v>0</v>
      </c>
      <c r="H141" s="16">
        <f>VLOOKUP($B141,'[1]TK KHOILUONG'!$B:$AT,7,0)</f>
        <v>0</v>
      </c>
      <c r="I141" s="16">
        <f>VLOOKUP($B141,'[1]TK KHOILUONG'!$B:$AT,8,0)</f>
        <v>0</v>
      </c>
      <c r="J141" s="16">
        <f>VLOOKUP($B141,'[1]TK KHOILUONG'!$B:$AT,9,0)</f>
        <v>0</v>
      </c>
      <c r="K141" s="16">
        <f>VLOOKUP($B141,'[1]TK KHOILUONG'!$B:$AT,10,0)</f>
        <v>0</v>
      </c>
      <c r="L141" s="16">
        <f>VLOOKUP($B141,'[1]TK KHOILUONG'!$B:$AT,11,0)</f>
        <v>0</v>
      </c>
      <c r="M141" s="34">
        <f>VLOOKUP($B141,'[1]TK KHOILUONG'!$B:$AT,12,0)</f>
        <v>0</v>
      </c>
      <c r="N141" s="16">
        <f>VLOOKUP($B141,'[1]TK KHOILUONG'!$B:$AT,13,0)</f>
        <v>0</v>
      </c>
      <c r="O141" s="16">
        <f>VLOOKUP($B141,'[1]TK KHOILUONG'!$B:$AT,14,0)</f>
        <v>0</v>
      </c>
      <c r="P141" s="16">
        <f>VLOOKUP($B141,'[1]TK KHOILUONG'!$B:$AT,15,0)</f>
        <v>0</v>
      </c>
      <c r="Q141" s="16">
        <f>VLOOKUP($B141,'[1]TK KHOILUONG'!$B:$AT,16,0)</f>
        <v>0</v>
      </c>
      <c r="R141" s="34">
        <f>VLOOKUP($B141,'[1]TK KHOILUONG'!$B:$AT,17,0)</f>
        <v>0</v>
      </c>
      <c r="S141" s="16">
        <f>VLOOKUP($B141,'[1]TK KHOILUONG'!$B:$AT,18,0)</f>
        <v>0</v>
      </c>
      <c r="T141" s="16">
        <f>VLOOKUP($B141,'[1]TK KHOILUONG'!$B:$AT,19,0)</f>
        <v>0</v>
      </c>
      <c r="U141" s="16">
        <f>VLOOKUP($B141,'[1]TK KHOILUONG'!$B:$AT,20,0)</f>
        <v>0</v>
      </c>
      <c r="V141" s="34">
        <f>VLOOKUP($B141,'[1]TK KHOILUONG'!$B:$AT,21,0)</f>
        <v>0</v>
      </c>
      <c r="W141" s="16">
        <f>VLOOKUP($B141,'[1]TK KHOILUONG'!$B:$AT,22,0)</f>
        <v>0</v>
      </c>
      <c r="X141" s="16">
        <f>VLOOKUP($B141,'[1]TK KHOILUONG'!$B:$AT,23,0)</f>
        <v>0</v>
      </c>
      <c r="Y141" s="16">
        <f>VLOOKUP($B141,'[1]TK KHOILUONG'!$B:$AT,24,0)</f>
        <v>0</v>
      </c>
      <c r="Z141" s="34">
        <f>VLOOKUP($B141,'[1]TK KHOILUONG'!$B:$AT,25,0)</f>
        <v>0</v>
      </c>
      <c r="AA141" s="16">
        <f>VLOOKUP($B141,'[1]TK KHOILUONG'!$B:$AT,26,0)</f>
        <v>0</v>
      </c>
      <c r="AB141" s="16">
        <f>VLOOKUP($B141,'[1]TK KHOILUONG'!$B:$AT,27,0)</f>
        <v>0</v>
      </c>
      <c r="AC141" s="16">
        <f>VLOOKUP($B141,'[1]TK KHOILUONG'!$B:$AT,28,0)</f>
        <v>0</v>
      </c>
      <c r="AD141" s="34">
        <f>VLOOKUP($B141,'[1]TK KHOILUONG'!$B:$AT,29,0)</f>
        <v>0</v>
      </c>
      <c r="AE141" s="16">
        <f>VLOOKUP($B141,'[1]TK KHOILUONG'!$B:$AT,30,0)</f>
        <v>0</v>
      </c>
      <c r="AF141" s="16">
        <f>VLOOKUP($B141,'[1]TK KHOILUONG'!$B:$AT,31,0)</f>
        <v>0</v>
      </c>
      <c r="AG141" s="16">
        <f>VLOOKUP($B141,'[1]TK KHOILUONG'!$B:$AT,32,0)</f>
        <v>0</v>
      </c>
      <c r="AH141" s="34">
        <f>VLOOKUP($B141,'[1]TK KHOILUONG'!$B:$AT,33,0)</f>
        <v>0</v>
      </c>
      <c r="AI141" s="16">
        <f>VLOOKUP($B141,'[1]TK KHOILUONG'!$B:$AT,34,0)</f>
        <v>0</v>
      </c>
      <c r="AJ141" s="16">
        <f>VLOOKUP($B141,'[1]TK KHOILUONG'!$B:$AT,35,0)</f>
        <v>0</v>
      </c>
      <c r="AK141" s="34">
        <f>VLOOKUP($B141,'[1]TK KHOILUONG'!$B:$AT,36,0)</f>
        <v>0</v>
      </c>
      <c r="AL141" s="16">
        <f>VLOOKUP($B141,'[1]TK KHOILUONG'!$B:$AT,37,0)</f>
        <v>0</v>
      </c>
      <c r="AM141" s="16">
        <f>VLOOKUP($B141,'[1]TK KHOILUONG'!$B:$AT,38,0)</f>
        <v>0</v>
      </c>
      <c r="AN141" s="34">
        <f>VLOOKUP($B141,'[1]TK KHOILUONG'!$B:$AT,39,0)</f>
        <v>0</v>
      </c>
      <c r="AO141" s="16">
        <f>VLOOKUP($B141,'[1]TK KHOILUONG'!$B:$AT,40,0)</f>
        <v>0</v>
      </c>
      <c r="AP141" s="16">
        <f>VLOOKUP($B141,'[1]TK KHOILUONG'!$B:$AT,41,0)</f>
        <v>0</v>
      </c>
      <c r="AQ141" s="34">
        <f>VLOOKUP($B141,'[1]TK KHOILUONG'!$B:$AT,42,0)</f>
        <v>0</v>
      </c>
      <c r="AR141" s="34">
        <f>VLOOKUP($B141,'[1]TK KHOILUONG'!$B:$AT,43,0)</f>
        <v>0</v>
      </c>
      <c r="AS141" s="34">
        <f>VLOOKUP($B141,'[1]TK KHOILUONG'!$B:$AT,44,0)</f>
        <v>0</v>
      </c>
      <c r="AT141" s="44">
        <f t="shared" si="3"/>
        <v>0</v>
      </c>
    </row>
    <row r="142" spans="1:46" s="6" customFormat="1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>
        <f>VLOOKUP($B142,'[1]TK KHOILUONG'!$B:$AT,4,0)</f>
        <v>0</v>
      </c>
      <c r="F142" s="16">
        <f>VLOOKUP($B142,'[1]TK KHOILUONG'!$B:$AT,5,0)</f>
        <v>0</v>
      </c>
      <c r="G142" s="16">
        <f>VLOOKUP($B142,'[1]TK KHOILUONG'!$B:$AT,6,0)</f>
        <v>0</v>
      </c>
      <c r="H142" s="16">
        <f>VLOOKUP($B142,'[1]TK KHOILUONG'!$B:$AT,7,0)</f>
        <v>0</v>
      </c>
      <c r="I142" s="16">
        <f>VLOOKUP($B142,'[1]TK KHOILUONG'!$B:$AT,8,0)</f>
        <v>0</v>
      </c>
      <c r="J142" s="16">
        <f>VLOOKUP($B142,'[1]TK KHOILUONG'!$B:$AT,9,0)</f>
        <v>0</v>
      </c>
      <c r="K142" s="16">
        <f>VLOOKUP($B142,'[1]TK KHOILUONG'!$B:$AT,10,0)</f>
        <v>0</v>
      </c>
      <c r="L142" s="16">
        <f>VLOOKUP($B142,'[1]TK KHOILUONG'!$B:$AT,11,0)</f>
        <v>0</v>
      </c>
      <c r="M142" s="34">
        <f>VLOOKUP($B142,'[1]TK KHOILUONG'!$B:$AT,12,0)</f>
        <v>0</v>
      </c>
      <c r="N142" s="16">
        <f>VLOOKUP($B142,'[1]TK KHOILUONG'!$B:$AT,13,0)</f>
        <v>0</v>
      </c>
      <c r="O142" s="16">
        <f>VLOOKUP($B142,'[1]TK KHOILUONG'!$B:$AT,14,0)</f>
        <v>0</v>
      </c>
      <c r="P142" s="16">
        <f>VLOOKUP($B142,'[1]TK KHOILUONG'!$B:$AT,15,0)</f>
        <v>0</v>
      </c>
      <c r="Q142" s="16">
        <f>VLOOKUP($B142,'[1]TK KHOILUONG'!$B:$AT,16,0)</f>
        <v>0</v>
      </c>
      <c r="R142" s="34">
        <f>VLOOKUP($B142,'[1]TK KHOILUONG'!$B:$AT,17,0)</f>
        <v>0</v>
      </c>
      <c r="S142" s="16">
        <f>VLOOKUP($B142,'[1]TK KHOILUONG'!$B:$AT,18,0)</f>
        <v>0</v>
      </c>
      <c r="T142" s="16">
        <f>VLOOKUP($B142,'[1]TK KHOILUONG'!$B:$AT,19,0)</f>
        <v>0</v>
      </c>
      <c r="U142" s="16">
        <f>VLOOKUP($B142,'[1]TK KHOILUONG'!$B:$AT,20,0)</f>
        <v>0</v>
      </c>
      <c r="V142" s="34">
        <f>VLOOKUP($B142,'[1]TK KHOILUONG'!$B:$AT,21,0)</f>
        <v>0</v>
      </c>
      <c r="W142" s="16">
        <f>VLOOKUP($B142,'[1]TK KHOILUONG'!$B:$AT,22,0)</f>
        <v>0</v>
      </c>
      <c r="X142" s="16">
        <f>VLOOKUP($B142,'[1]TK KHOILUONG'!$B:$AT,23,0)</f>
        <v>0</v>
      </c>
      <c r="Y142" s="16">
        <f>VLOOKUP($B142,'[1]TK KHOILUONG'!$B:$AT,24,0)</f>
        <v>0</v>
      </c>
      <c r="Z142" s="34">
        <f>VLOOKUP($B142,'[1]TK KHOILUONG'!$B:$AT,25,0)</f>
        <v>0</v>
      </c>
      <c r="AA142" s="16">
        <f>VLOOKUP($B142,'[1]TK KHOILUONG'!$B:$AT,26,0)</f>
        <v>0</v>
      </c>
      <c r="AB142" s="16">
        <f>VLOOKUP($B142,'[1]TK KHOILUONG'!$B:$AT,27,0)</f>
        <v>0</v>
      </c>
      <c r="AC142" s="16">
        <f>VLOOKUP($B142,'[1]TK KHOILUONG'!$B:$AT,28,0)</f>
        <v>0</v>
      </c>
      <c r="AD142" s="34">
        <f>VLOOKUP($B142,'[1]TK KHOILUONG'!$B:$AT,29,0)</f>
        <v>0</v>
      </c>
      <c r="AE142" s="16">
        <f>VLOOKUP($B142,'[1]TK KHOILUONG'!$B:$AT,30,0)</f>
        <v>0</v>
      </c>
      <c r="AF142" s="16">
        <f>VLOOKUP($B142,'[1]TK KHOILUONG'!$B:$AT,31,0)</f>
        <v>0</v>
      </c>
      <c r="AG142" s="16">
        <f>VLOOKUP($B142,'[1]TK KHOILUONG'!$B:$AT,32,0)</f>
        <v>0</v>
      </c>
      <c r="AH142" s="34">
        <f>VLOOKUP($B142,'[1]TK KHOILUONG'!$B:$AT,33,0)</f>
        <v>0</v>
      </c>
      <c r="AI142" s="16">
        <f>VLOOKUP($B142,'[1]TK KHOILUONG'!$B:$AT,34,0)</f>
        <v>0</v>
      </c>
      <c r="AJ142" s="16">
        <f>VLOOKUP($B142,'[1]TK KHOILUONG'!$B:$AT,35,0)</f>
        <v>0</v>
      </c>
      <c r="AK142" s="34">
        <f>VLOOKUP($B142,'[1]TK KHOILUONG'!$B:$AT,36,0)</f>
        <v>0</v>
      </c>
      <c r="AL142" s="16">
        <f>VLOOKUP($B142,'[1]TK KHOILUONG'!$B:$AT,37,0)</f>
        <v>0</v>
      </c>
      <c r="AM142" s="16">
        <f>VLOOKUP($B142,'[1]TK KHOILUONG'!$B:$AT,38,0)</f>
        <v>0</v>
      </c>
      <c r="AN142" s="34">
        <f>VLOOKUP($B142,'[1]TK KHOILUONG'!$B:$AT,39,0)</f>
        <v>0</v>
      </c>
      <c r="AO142" s="16">
        <f>VLOOKUP($B142,'[1]TK KHOILUONG'!$B:$AT,40,0)</f>
        <v>0</v>
      </c>
      <c r="AP142" s="16">
        <f>VLOOKUP($B142,'[1]TK KHOILUONG'!$B:$AT,41,0)</f>
        <v>0</v>
      </c>
      <c r="AQ142" s="34">
        <f>VLOOKUP($B142,'[1]TK KHOILUONG'!$B:$AT,42,0)</f>
        <v>0</v>
      </c>
      <c r="AR142" s="34">
        <f>VLOOKUP($B142,'[1]TK KHOILUONG'!$B:$AT,43,0)</f>
        <v>0</v>
      </c>
      <c r="AS142" s="34">
        <f>VLOOKUP($B142,'[1]TK KHOILUONG'!$B:$AT,44,0)</f>
        <v>0</v>
      </c>
      <c r="AT142" s="44">
        <f t="shared" si="3"/>
        <v>0</v>
      </c>
    </row>
    <row r="143" spans="1:46" s="6" customFormat="1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VLOOKUP($B143,'[1]TK KHOILUONG'!$B:$AT,4,0)</f>
        <v>2</v>
      </c>
      <c r="F143" s="16">
        <f>VLOOKUP($B143,'[1]TK KHOILUONG'!$B:$AT,5,0)</f>
        <v>0</v>
      </c>
      <c r="G143" s="16">
        <f>VLOOKUP($B143,'[1]TK KHOILUONG'!$B:$AT,6,0)</f>
        <v>0</v>
      </c>
      <c r="H143" s="16">
        <f>VLOOKUP($B143,'[1]TK KHOILUONG'!$B:$AT,7,0)</f>
        <v>0</v>
      </c>
      <c r="I143" s="16">
        <f>VLOOKUP($B143,'[1]TK KHOILUONG'!$B:$AT,8,0)</f>
        <v>0</v>
      </c>
      <c r="J143" s="16">
        <f>VLOOKUP($B143,'[1]TK KHOILUONG'!$B:$AT,9,0)</f>
        <v>0</v>
      </c>
      <c r="K143" s="16">
        <f>VLOOKUP($B143,'[1]TK KHOILUONG'!$B:$AT,10,0)</f>
        <v>0</v>
      </c>
      <c r="L143" s="16">
        <f>VLOOKUP($B143,'[1]TK KHOILUONG'!$B:$AT,11,0)</f>
        <v>0</v>
      </c>
      <c r="M143" s="34">
        <f>VLOOKUP($B143,'[1]TK KHOILUONG'!$B:$AT,12,0)</f>
        <v>2</v>
      </c>
      <c r="N143" s="16">
        <f>VLOOKUP($B143,'[1]TK KHOILUONG'!$B:$AT,13,0)</f>
        <v>5.55</v>
      </c>
      <c r="O143" s="16">
        <f>VLOOKUP($B143,'[1]TK KHOILUONG'!$B:$AT,14,0)</f>
        <v>4.95</v>
      </c>
      <c r="P143" s="16">
        <f>VLOOKUP($B143,'[1]TK KHOILUONG'!$B:$AT,15,0)</f>
        <v>0</v>
      </c>
      <c r="Q143" s="16">
        <f>VLOOKUP($B143,'[1]TK KHOILUONG'!$B:$AT,16,0)</f>
        <v>0</v>
      </c>
      <c r="R143" s="34">
        <f>VLOOKUP($B143,'[1]TK KHOILUONG'!$B:$AT,17,0)</f>
        <v>10.5</v>
      </c>
      <c r="S143" s="16">
        <f>VLOOKUP($B143,'[1]TK KHOILUONG'!$B:$AT,18,0)</f>
        <v>114</v>
      </c>
      <c r="T143" s="16">
        <f>VLOOKUP($B143,'[1]TK KHOILUONG'!$B:$AT,19,0)</f>
        <v>157</v>
      </c>
      <c r="U143" s="16">
        <f>VLOOKUP($B143,'[1]TK KHOILUONG'!$B:$AT,20,0)</f>
        <v>114</v>
      </c>
      <c r="V143" s="34">
        <f>VLOOKUP($B143,'[1]TK KHOILUONG'!$B:$AT,21,0)</f>
        <v>15.700000000000001</v>
      </c>
      <c r="W143" s="16">
        <f>VLOOKUP($B143,'[1]TK KHOILUONG'!$B:$AT,22,0)</f>
        <v>0</v>
      </c>
      <c r="X143" s="16">
        <f>VLOOKUP($B143,'[1]TK KHOILUONG'!$B:$AT,23,0)</f>
        <v>0</v>
      </c>
      <c r="Y143" s="16">
        <f>VLOOKUP($B143,'[1]TK KHOILUONG'!$B:$AT,24,0)</f>
        <v>0</v>
      </c>
      <c r="Z143" s="34">
        <f>VLOOKUP($B143,'[1]TK KHOILUONG'!$B:$AT,25,0)</f>
        <v>0</v>
      </c>
      <c r="AA143" s="16">
        <f>VLOOKUP($B143,'[1]TK KHOILUONG'!$B:$AT,26,0)</f>
        <v>0</v>
      </c>
      <c r="AB143" s="16">
        <f>VLOOKUP($B143,'[1]TK KHOILUONG'!$B:$AT,27,0)</f>
        <v>0</v>
      </c>
      <c r="AC143" s="16">
        <f>VLOOKUP($B143,'[1]TK KHOILUONG'!$B:$AT,28,0)</f>
        <v>0</v>
      </c>
      <c r="AD143" s="34">
        <f>VLOOKUP($B143,'[1]TK KHOILUONG'!$B:$AT,29,0)</f>
        <v>0</v>
      </c>
      <c r="AE143" s="16">
        <f>VLOOKUP($B143,'[1]TK KHOILUONG'!$B:$AT,30,0)</f>
        <v>0</v>
      </c>
      <c r="AF143" s="16">
        <f>VLOOKUP($B143,'[1]TK KHOILUONG'!$B:$AT,31,0)</f>
        <v>0</v>
      </c>
      <c r="AG143" s="16">
        <f>VLOOKUP($B143,'[1]TK KHOILUONG'!$B:$AT,32,0)</f>
        <v>0</v>
      </c>
      <c r="AH143" s="34">
        <f>VLOOKUP($B143,'[1]TK KHOILUONG'!$B:$AT,33,0)</f>
        <v>0</v>
      </c>
      <c r="AI143" s="16">
        <f>VLOOKUP($B143,'[1]TK KHOILUONG'!$B:$AT,34,0)</f>
        <v>0</v>
      </c>
      <c r="AJ143" s="16">
        <f>VLOOKUP($B143,'[1]TK KHOILUONG'!$B:$AT,35,0)</f>
        <v>0</v>
      </c>
      <c r="AK143" s="34">
        <f>VLOOKUP($B143,'[1]TK KHOILUONG'!$B:$AT,36,0)</f>
        <v>0</v>
      </c>
      <c r="AL143" s="16">
        <f>VLOOKUP($B143,'[1]TK KHOILUONG'!$B:$AT,37,0)</f>
        <v>0</v>
      </c>
      <c r="AM143" s="16">
        <f>VLOOKUP($B143,'[1]TK KHOILUONG'!$B:$AT,38,0)</f>
        <v>0</v>
      </c>
      <c r="AN143" s="34">
        <f>VLOOKUP($B143,'[1]TK KHOILUONG'!$B:$AT,39,0)</f>
        <v>0</v>
      </c>
      <c r="AO143" s="16">
        <f>VLOOKUP($B143,'[1]TK KHOILUONG'!$B:$AT,40,0)</f>
        <v>0</v>
      </c>
      <c r="AP143" s="16">
        <f>VLOOKUP($B143,'[1]TK KHOILUONG'!$B:$AT,41,0)</f>
        <v>0</v>
      </c>
      <c r="AQ143" s="34">
        <f>VLOOKUP($B143,'[1]TK KHOILUONG'!$B:$AT,42,0)</f>
        <v>0</v>
      </c>
      <c r="AR143" s="34">
        <f>VLOOKUP($B143,'[1]TK KHOILUONG'!$B:$AT,43,0)</f>
        <v>0</v>
      </c>
      <c r="AS143" s="34">
        <f>VLOOKUP($B143,'[1]TK KHOILUONG'!$B:$AT,44,0)</f>
        <v>0</v>
      </c>
      <c r="AT143" s="44">
        <f t="shared" si="3"/>
        <v>28.2</v>
      </c>
    </row>
    <row r="144" spans="1:46" s="6" customFormat="1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VLOOKUP($B144,'[1]TK KHOILUONG'!$B:$AT,4,0)</f>
        <v>4</v>
      </c>
      <c r="F144" s="16">
        <f>VLOOKUP($B144,'[1]TK KHOILUONG'!$B:$AT,5,0)</f>
        <v>0</v>
      </c>
      <c r="G144" s="16">
        <f>VLOOKUP($B144,'[1]TK KHOILUONG'!$B:$AT,6,0)</f>
        <v>0</v>
      </c>
      <c r="H144" s="16">
        <f>VLOOKUP($B144,'[1]TK KHOILUONG'!$B:$AT,7,0)</f>
        <v>0</v>
      </c>
      <c r="I144" s="16">
        <f>VLOOKUP($B144,'[1]TK KHOILUONG'!$B:$AT,8,0)</f>
        <v>0</v>
      </c>
      <c r="J144" s="16">
        <f>VLOOKUP($B144,'[1]TK KHOILUONG'!$B:$AT,9,0)</f>
        <v>0</v>
      </c>
      <c r="K144" s="16">
        <f>VLOOKUP($B144,'[1]TK KHOILUONG'!$B:$AT,10,0)</f>
        <v>0</v>
      </c>
      <c r="L144" s="16">
        <f>VLOOKUP($B144,'[1]TK KHOILUONG'!$B:$AT,11,0)</f>
        <v>0</v>
      </c>
      <c r="M144" s="34">
        <f>VLOOKUP($B144,'[1]TK KHOILUONG'!$B:$AT,12,0)</f>
        <v>4</v>
      </c>
      <c r="N144" s="16">
        <f>VLOOKUP($B144,'[1]TK KHOILUONG'!$B:$AT,13,0)</f>
        <v>3</v>
      </c>
      <c r="O144" s="16">
        <f>VLOOKUP($B144,'[1]TK KHOILUONG'!$B:$AT,14,0)</f>
        <v>2.1</v>
      </c>
      <c r="P144" s="16">
        <f>VLOOKUP($B144,'[1]TK KHOILUONG'!$B:$AT,15,0)</f>
        <v>0</v>
      </c>
      <c r="Q144" s="16">
        <f>VLOOKUP($B144,'[1]TK KHOILUONG'!$B:$AT,16,0)</f>
        <v>0</v>
      </c>
      <c r="R144" s="34">
        <f>VLOOKUP($B144,'[1]TK KHOILUONG'!$B:$AT,17,0)</f>
        <v>5.0999999999999996</v>
      </c>
      <c r="S144" s="16">
        <f>VLOOKUP($B144,'[1]TK KHOILUONG'!$B:$AT,18,0)</f>
        <v>126</v>
      </c>
      <c r="T144" s="16">
        <f>VLOOKUP($B144,'[1]TK KHOILUONG'!$B:$AT,19,0)</f>
        <v>95</v>
      </c>
      <c r="U144" s="16">
        <f>VLOOKUP($B144,'[1]TK KHOILUONG'!$B:$AT,20,0)</f>
        <v>126</v>
      </c>
      <c r="V144" s="34">
        <f>VLOOKUP($B144,'[1]TK KHOILUONG'!$B:$AT,21,0)</f>
        <v>9.5</v>
      </c>
      <c r="W144" s="16">
        <f>VLOOKUP($B144,'[1]TK KHOILUONG'!$B:$AT,22,0)</f>
        <v>0</v>
      </c>
      <c r="X144" s="16">
        <f>VLOOKUP($B144,'[1]TK KHOILUONG'!$B:$AT,23,0)</f>
        <v>0</v>
      </c>
      <c r="Y144" s="16">
        <f>VLOOKUP($B144,'[1]TK KHOILUONG'!$B:$AT,24,0)</f>
        <v>0</v>
      </c>
      <c r="Z144" s="34">
        <f>VLOOKUP($B144,'[1]TK KHOILUONG'!$B:$AT,25,0)</f>
        <v>0</v>
      </c>
      <c r="AA144" s="16">
        <f>VLOOKUP($B144,'[1]TK KHOILUONG'!$B:$AT,26,0)</f>
        <v>0</v>
      </c>
      <c r="AB144" s="16">
        <f>VLOOKUP($B144,'[1]TK KHOILUONG'!$B:$AT,27,0)</f>
        <v>0</v>
      </c>
      <c r="AC144" s="16">
        <f>VLOOKUP($B144,'[1]TK KHOILUONG'!$B:$AT,28,0)</f>
        <v>0</v>
      </c>
      <c r="AD144" s="34">
        <f>VLOOKUP($B144,'[1]TK KHOILUONG'!$B:$AT,29,0)</f>
        <v>0</v>
      </c>
      <c r="AE144" s="16">
        <f>VLOOKUP($B144,'[1]TK KHOILUONG'!$B:$AT,30,0)</f>
        <v>0</v>
      </c>
      <c r="AF144" s="16">
        <f>VLOOKUP($B144,'[1]TK KHOILUONG'!$B:$AT,31,0)</f>
        <v>0</v>
      </c>
      <c r="AG144" s="16">
        <f>VLOOKUP($B144,'[1]TK KHOILUONG'!$B:$AT,32,0)</f>
        <v>0</v>
      </c>
      <c r="AH144" s="34">
        <f>VLOOKUP($B144,'[1]TK KHOILUONG'!$B:$AT,33,0)</f>
        <v>0</v>
      </c>
      <c r="AI144" s="16">
        <f>VLOOKUP($B144,'[1]TK KHOILUONG'!$B:$AT,34,0)</f>
        <v>0</v>
      </c>
      <c r="AJ144" s="16">
        <f>VLOOKUP($B144,'[1]TK KHOILUONG'!$B:$AT,35,0)</f>
        <v>0</v>
      </c>
      <c r="AK144" s="34">
        <f>VLOOKUP($B144,'[1]TK KHOILUONG'!$B:$AT,36,0)</f>
        <v>0</v>
      </c>
      <c r="AL144" s="16">
        <f>VLOOKUP($B144,'[1]TK KHOILUONG'!$B:$AT,37,0)</f>
        <v>0</v>
      </c>
      <c r="AM144" s="16">
        <f>VLOOKUP($B144,'[1]TK KHOILUONG'!$B:$AT,38,0)</f>
        <v>0</v>
      </c>
      <c r="AN144" s="34">
        <f>VLOOKUP($B144,'[1]TK KHOILUONG'!$B:$AT,39,0)</f>
        <v>0</v>
      </c>
      <c r="AO144" s="16">
        <f>VLOOKUP($B144,'[1]TK KHOILUONG'!$B:$AT,40,0)</f>
        <v>0</v>
      </c>
      <c r="AP144" s="16">
        <f>VLOOKUP($B144,'[1]TK KHOILUONG'!$B:$AT,41,0)</f>
        <v>0</v>
      </c>
      <c r="AQ144" s="34">
        <f>VLOOKUP($B144,'[1]TK KHOILUONG'!$B:$AT,42,0)</f>
        <v>0</v>
      </c>
      <c r="AR144" s="34">
        <f>VLOOKUP($B144,'[1]TK KHOILUONG'!$B:$AT,43,0)</f>
        <v>0</v>
      </c>
      <c r="AS144" s="34">
        <f>VLOOKUP($B144,'[1]TK KHOILUONG'!$B:$AT,44,0)</f>
        <v>1.7</v>
      </c>
      <c r="AT144" s="44">
        <f t="shared" si="3"/>
        <v>20.3</v>
      </c>
    </row>
    <row r="145" spans="1:46" s="6" customFormat="1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VLOOKUP($B145,'[1]TK KHOILUONG'!$B:$AT,4,0)</f>
        <v>8</v>
      </c>
      <c r="F145" s="16">
        <f>VLOOKUP($B145,'[1]TK KHOILUONG'!$B:$AT,5,0)</f>
        <v>2</v>
      </c>
      <c r="G145" s="16">
        <f>VLOOKUP($B145,'[1]TK KHOILUONG'!$B:$AT,6,0)</f>
        <v>0</v>
      </c>
      <c r="H145" s="16">
        <f>VLOOKUP($B145,'[1]TK KHOILUONG'!$B:$AT,7,0)</f>
        <v>0</v>
      </c>
      <c r="I145" s="16">
        <f>VLOOKUP($B145,'[1]TK KHOILUONG'!$B:$AT,8,0)</f>
        <v>0</v>
      </c>
      <c r="J145" s="16">
        <f>VLOOKUP($B145,'[1]TK KHOILUONG'!$B:$AT,9,0)</f>
        <v>0</v>
      </c>
      <c r="K145" s="16">
        <f>VLOOKUP($B145,'[1]TK KHOILUONG'!$B:$AT,10,0)</f>
        <v>0</v>
      </c>
      <c r="L145" s="16">
        <f>VLOOKUP($B145,'[1]TK KHOILUONG'!$B:$AT,11,0)</f>
        <v>0</v>
      </c>
      <c r="M145" s="34">
        <f>VLOOKUP($B145,'[1]TK KHOILUONG'!$B:$AT,12,0)</f>
        <v>11</v>
      </c>
      <c r="N145" s="16">
        <f>VLOOKUP($B145,'[1]TK KHOILUONG'!$B:$AT,13,0)</f>
        <v>4.95</v>
      </c>
      <c r="O145" s="16">
        <f>VLOOKUP($B145,'[1]TK KHOILUONG'!$B:$AT,14,0)</f>
        <v>5.25</v>
      </c>
      <c r="P145" s="16">
        <f>VLOOKUP($B145,'[1]TK KHOILUONG'!$B:$AT,15,0)</f>
        <v>0</v>
      </c>
      <c r="Q145" s="16">
        <f>VLOOKUP($B145,'[1]TK KHOILUONG'!$B:$AT,16,0)</f>
        <v>0</v>
      </c>
      <c r="R145" s="34">
        <f>VLOOKUP($B145,'[1]TK KHOILUONG'!$B:$AT,17,0)</f>
        <v>10.199999999999999</v>
      </c>
      <c r="S145" s="16">
        <f>VLOOKUP($B145,'[1]TK KHOILUONG'!$B:$AT,18,0)</f>
        <v>191</v>
      </c>
      <c r="T145" s="16">
        <f>VLOOKUP($B145,'[1]TK KHOILUONG'!$B:$AT,19,0)</f>
        <v>326</v>
      </c>
      <c r="U145" s="16">
        <f>VLOOKUP($B145,'[1]TK KHOILUONG'!$B:$AT,20,0)</f>
        <v>298</v>
      </c>
      <c r="V145" s="34">
        <f>VLOOKUP($B145,'[1]TK KHOILUONG'!$B:$AT,21,0)</f>
        <v>21.900000000000002</v>
      </c>
      <c r="W145" s="16">
        <f>VLOOKUP($B145,'[1]TK KHOILUONG'!$B:$AT,22,0)</f>
        <v>0</v>
      </c>
      <c r="X145" s="16">
        <f>VLOOKUP($B145,'[1]TK KHOILUONG'!$B:$AT,23,0)</f>
        <v>0</v>
      </c>
      <c r="Y145" s="16">
        <f>VLOOKUP($B145,'[1]TK KHOILUONG'!$B:$AT,24,0)</f>
        <v>0</v>
      </c>
      <c r="Z145" s="34">
        <f>VLOOKUP($B145,'[1]TK KHOILUONG'!$B:$AT,25,0)</f>
        <v>0</v>
      </c>
      <c r="AA145" s="16">
        <f>VLOOKUP($B145,'[1]TK KHOILUONG'!$B:$AT,26,0)</f>
        <v>0</v>
      </c>
      <c r="AB145" s="16">
        <f>VLOOKUP($B145,'[1]TK KHOILUONG'!$B:$AT,27,0)</f>
        <v>0</v>
      </c>
      <c r="AC145" s="16">
        <f>VLOOKUP($B145,'[1]TK KHOILUONG'!$B:$AT,28,0)</f>
        <v>0</v>
      </c>
      <c r="AD145" s="34">
        <f>VLOOKUP($B145,'[1]TK KHOILUONG'!$B:$AT,29,0)</f>
        <v>0</v>
      </c>
      <c r="AE145" s="16">
        <f>VLOOKUP($B145,'[1]TK KHOILUONG'!$B:$AT,30,0)</f>
        <v>0</v>
      </c>
      <c r="AF145" s="16">
        <f>VLOOKUP($B145,'[1]TK KHOILUONG'!$B:$AT,31,0)</f>
        <v>0</v>
      </c>
      <c r="AG145" s="16">
        <f>VLOOKUP($B145,'[1]TK KHOILUONG'!$B:$AT,32,0)</f>
        <v>0</v>
      </c>
      <c r="AH145" s="34">
        <f>VLOOKUP($B145,'[1]TK KHOILUONG'!$B:$AT,33,0)</f>
        <v>0</v>
      </c>
      <c r="AI145" s="16">
        <f>VLOOKUP($B145,'[1]TK KHOILUONG'!$B:$AT,34,0)</f>
        <v>0</v>
      </c>
      <c r="AJ145" s="16">
        <f>VLOOKUP($B145,'[1]TK KHOILUONG'!$B:$AT,35,0)</f>
        <v>0</v>
      </c>
      <c r="AK145" s="34">
        <f>VLOOKUP($B145,'[1]TK KHOILUONG'!$B:$AT,36,0)</f>
        <v>0</v>
      </c>
      <c r="AL145" s="16">
        <f>VLOOKUP($B145,'[1]TK KHOILUONG'!$B:$AT,37,0)</f>
        <v>0</v>
      </c>
      <c r="AM145" s="16">
        <f>VLOOKUP($B145,'[1]TK KHOILUONG'!$B:$AT,38,0)</f>
        <v>0</v>
      </c>
      <c r="AN145" s="34">
        <f>VLOOKUP($B145,'[1]TK KHOILUONG'!$B:$AT,39,0)</f>
        <v>0</v>
      </c>
      <c r="AO145" s="16">
        <f>VLOOKUP($B145,'[1]TK KHOILUONG'!$B:$AT,40,0)</f>
        <v>0</v>
      </c>
      <c r="AP145" s="16">
        <f>VLOOKUP($B145,'[1]TK KHOILUONG'!$B:$AT,41,0)</f>
        <v>0</v>
      </c>
      <c r="AQ145" s="34">
        <f>VLOOKUP($B145,'[1]TK KHOILUONG'!$B:$AT,42,0)</f>
        <v>0</v>
      </c>
      <c r="AR145" s="34">
        <f>VLOOKUP($B145,'[1]TK KHOILUONG'!$B:$AT,43,0)</f>
        <v>0</v>
      </c>
      <c r="AS145" s="34">
        <f>VLOOKUP($B145,'[1]TK KHOILUONG'!$B:$AT,44,0)</f>
        <v>0.5</v>
      </c>
      <c r="AT145" s="44">
        <f t="shared" si="3"/>
        <v>43.6</v>
      </c>
    </row>
    <row r="146" spans="1:46" s="6" customFormat="1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VLOOKUP($B146,'[1]TK KHOILUONG'!$B:$AT,4,0)</f>
        <v>0</v>
      </c>
      <c r="F146" s="16">
        <f>VLOOKUP($B146,'[1]TK KHOILUONG'!$B:$AT,5,0)</f>
        <v>0</v>
      </c>
      <c r="G146" s="16">
        <f>VLOOKUP($B146,'[1]TK KHOILUONG'!$B:$AT,6,0)</f>
        <v>0</v>
      </c>
      <c r="H146" s="16">
        <f>VLOOKUP($B146,'[1]TK KHOILUONG'!$B:$AT,7,0)</f>
        <v>0</v>
      </c>
      <c r="I146" s="16">
        <f>VLOOKUP($B146,'[1]TK KHOILUONG'!$B:$AT,8,0)</f>
        <v>0</v>
      </c>
      <c r="J146" s="16">
        <f>VLOOKUP($B146,'[1]TK KHOILUONG'!$B:$AT,9,0)</f>
        <v>0</v>
      </c>
      <c r="K146" s="16">
        <f>VLOOKUP($B146,'[1]TK KHOILUONG'!$B:$AT,10,0)</f>
        <v>0</v>
      </c>
      <c r="L146" s="16">
        <f>VLOOKUP($B146,'[1]TK KHOILUONG'!$B:$AT,11,0)</f>
        <v>0</v>
      </c>
      <c r="M146" s="34">
        <f>VLOOKUP($B146,'[1]TK KHOILUONG'!$B:$AT,12,0)</f>
        <v>0</v>
      </c>
      <c r="N146" s="16">
        <f>VLOOKUP($B146,'[1]TK KHOILUONG'!$B:$AT,13,0)</f>
        <v>5.3999999999999995</v>
      </c>
      <c r="O146" s="16">
        <f>VLOOKUP($B146,'[1]TK KHOILUONG'!$B:$AT,14,0)</f>
        <v>1.7999999999999998</v>
      </c>
      <c r="P146" s="16">
        <f>VLOOKUP($B146,'[1]TK KHOILUONG'!$B:$AT,15,0)</f>
        <v>0</v>
      </c>
      <c r="Q146" s="16">
        <f>VLOOKUP($B146,'[1]TK KHOILUONG'!$B:$AT,16,0)</f>
        <v>0</v>
      </c>
      <c r="R146" s="34">
        <f>VLOOKUP($B146,'[1]TK KHOILUONG'!$B:$AT,17,0)</f>
        <v>7.1999999999999993</v>
      </c>
      <c r="S146" s="16">
        <f>VLOOKUP($B146,'[1]TK KHOILUONG'!$B:$AT,18,0)</f>
        <v>231</v>
      </c>
      <c r="T146" s="16">
        <f>VLOOKUP($B146,'[1]TK KHOILUONG'!$B:$AT,19,0)</f>
        <v>18</v>
      </c>
      <c r="U146" s="16">
        <f>VLOOKUP($B146,'[1]TK KHOILUONG'!$B:$AT,20,0)</f>
        <v>120</v>
      </c>
      <c r="V146" s="34">
        <f>VLOOKUP($B146,'[1]TK KHOILUONG'!$B:$AT,21,0)</f>
        <v>12.9</v>
      </c>
      <c r="W146" s="16">
        <f>VLOOKUP($B146,'[1]TK KHOILUONG'!$B:$AT,22,0)</f>
        <v>0</v>
      </c>
      <c r="X146" s="16">
        <f>VLOOKUP($B146,'[1]TK KHOILUONG'!$B:$AT,23,0)</f>
        <v>0</v>
      </c>
      <c r="Y146" s="16">
        <f>VLOOKUP($B146,'[1]TK KHOILUONG'!$B:$AT,24,0)</f>
        <v>0</v>
      </c>
      <c r="Z146" s="34">
        <f>VLOOKUP($B146,'[1]TK KHOILUONG'!$B:$AT,25,0)</f>
        <v>0</v>
      </c>
      <c r="AA146" s="16">
        <f>VLOOKUP($B146,'[1]TK KHOILUONG'!$B:$AT,26,0)</f>
        <v>0</v>
      </c>
      <c r="AB146" s="16">
        <f>VLOOKUP($B146,'[1]TK KHOILUONG'!$B:$AT,27,0)</f>
        <v>0</v>
      </c>
      <c r="AC146" s="16">
        <f>VLOOKUP($B146,'[1]TK KHOILUONG'!$B:$AT,28,0)</f>
        <v>0</v>
      </c>
      <c r="AD146" s="34">
        <f>VLOOKUP($B146,'[1]TK KHOILUONG'!$B:$AT,29,0)</f>
        <v>0</v>
      </c>
      <c r="AE146" s="16">
        <f>VLOOKUP($B146,'[1]TK KHOILUONG'!$B:$AT,30,0)</f>
        <v>0</v>
      </c>
      <c r="AF146" s="16">
        <f>VLOOKUP($B146,'[1]TK KHOILUONG'!$B:$AT,31,0)</f>
        <v>0</v>
      </c>
      <c r="AG146" s="16">
        <f>VLOOKUP($B146,'[1]TK KHOILUONG'!$B:$AT,32,0)</f>
        <v>0</v>
      </c>
      <c r="AH146" s="34">
        <f>VLOOKUP($B146,'[1]TK KHOILUONG'!$B:$AT,33,0)</f>
        <v>0</v>
      </c>
      <c r="AI146" s="16">
        <f>VLOOKUP($B146,'[1]TK KHOILUONG'!$B:$AT,34,0)</f>
        <v>0</v>
      </c>
      <c r="AJ146" s="16">
        <f>VLOOKUP($B146,'[1]TK KHOILUONG'!$B:$AT,35,0)</f>
        <v>0</v>
      </c>
      <c r="AK146" s="34">
        <f>VLOOKUP($B146,'[1]TK KHOILUONG'!$B:$AT,36,0)</f>
        <v>0</v>
      </c>
      <c r="AL146" s="16">
        <f>VLOOKUP($B146,'[1]TK KHOILUONG'!$B:$AT,37,0)</f>
        <v>0</v>
      </c>
      <c r="AM146" s="16">
        <f>VLOOKUP($B146,'[1]TK KHOILUONG'!$B:$AT,38,0)</f>
        <v>0</v>
      </c>
      <c r="AN146" s="34">
        <f>VLOOKUP($B146,'[1]TK KHOILUONG'!$B:$AT,39,0)</f>
        <v>0</v>
      </c>
      <c r="AO146" s="16">
        <f>VLOOKUP($B146,'[1]TK KHOILUONG'!$B:$AT,40,0)</f>
        <v>0</v>
      </c>
      <c r="AP146" s="16">
        <f>VLOOKUP($B146,'[1]TK KHOILUONG'!$B:$AT,41,0)</f>
        <v>0</v>
      </c>
      <c r="AQ146" s="34">
        <f>VLOOKUP($B146,'[1]TK KHOILUONG'!$B:$AT,42,0)</f>
        <v>0</v>
      </c>
      <c r="AR146" s="34">
        <f>VLOOKUP($B146,'[1]TK KHOILUONG'!$B:$AT,43,0)</f>
        <v>0</v>
      </c>
      <c r="AS146" s="34">
        <f>VLOOKUP($B146,'[1]TK KHOILUONG'!$B:$AT,44,0)</f>
        <v>0.9</v>
      </c>
      <c r="AT146" s="44">
        <f t="shared" si="3"/>
        <v>21</v>
      </c>
    </row>
    <row r="147" spans="1:46" s="6" customFormat="1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VLOOKUP($B147,'[1]TK KHOILUONG'!$B:$AT,4,0)</f>
        <v>7</v>
      </c>
      <c r="F147" s="16">
        <f>VLOOKUP($B147,'[1]TK KHOILUONG'!$B:$AT,5,0)</f>
        <v>0</v>
      </c>
      <c r="G147" s="16">
        <f>VLOOKUP($B147,'[1]TK KHOILUONG'!$B:$AT,6,0)</f>
        <v>0</v>
      </c>
      <c r="H147" s="16">
        <f>VLOOKUP($B147,'[1]TK KHOILUONG'!$B:$AT,7,0)</f>
        <v>0</v>
      </c>
      <c r="I147" s="16">
        <f>VLOOKUP($B147,'[1]TK KHOILUONG'!$B:$AT,8,0)</f>
        <v>0</v>
      </c>
      <c r="J147" s="16">
        <f>VLOOKUP($B147,'[1]TK KHOILUONG'!$B:$AT,9,0)</f>
        <v>0</v>
      </c>
      <c r="K147" s="16">
        <f>VLOOKUP($B147,'[1]TK KHOILUONG'!$B:$AT,10,0)</f>
        <v>0</v>
      </c>
      <c r="L147" s="16">
        <f>VLOOKUP($B147,'[1]TK KHOILUONG'!$B:$AT,11,0)</f>
        <v>0</v>
      </c>
      <c r="M147" s="34">
        <f>VLOOKUP($B147,'[1]TK KHOILUONG'!$B:$AT,12,0)</f>
        <v>7</v>
      </c>
      <c r="N147" s="16">
        <f>VLOOKUP($B147,'[1]TK KHOILUONG'!$B:$AT,13,0)</f>
        <v>3.6</v>
      </c>
      <c r="O147" s="16">
        <f>VLOOKUP($B147,'[1]TK KHOILUONG'!$B:$AT,14,0)</f>
        <v>5.55</v>
      </c>
      <c r="P147" s="16">
        <f>VLOOKUP($B147,'[1]TK KHOILUONG'!$B:$AT,15,0)</f>
        <v>0</v>
      </c>
      <c r="Q147" s="16">
        <f>VLOOKUP($B147,'[1]TK KHOILUONG'!$B:$AT,16,0)</f>
        <v>0</v>
      </c>
      <c r="R147" s="34">
        <f>VLOOKUP($B147,'[1]TK KHOILUONG'!$B:$AT,17,0)</f>
        <v>9.15</v>
      </c>
      <c r="S147" s="16">
        <f>VLOOKUP($B147,'[1]TK KHOILUONG'!$B:$AT,18,0)</f>
        <v>189</v>
      </c>
      <c r="T147" s="16">
        <f>VLOOKUP($B147,'[1]TK KHOILUONG'!$B:$AT,19,0)</f>
        <v>0</v>
      </c>
      <c r="U147" s="16">
        <f>VLOOKUP($B147,'[1]TK KHOILUONG'!$B:$AT,20,0)</f>
        <v>189</v>
      </c>
      <c r="V147" s="34">
        <f>VLOOKUP($B147,'[1]TK KHOILUONG'!$B:$AT,21,0)</f>
        <v>0</v>
      </c>
      <c r="W147" s="16">
        <f>VLOOKUP($B147,'[1]TK KHOILUONG'!$B:$AT,22,0)</f>
        <v>0</v>
      </c>
      <c r="X147" s="16">
        <f>VLOOKUP($B147,'[1]TK KHOILUONG'!$B:$AT,23,0)</f>
        <v>0</v>
      </c>
      <c r="Y147" s="16">
        <f>VLOOKUP($B147,'[1]TK KHOILUONG'!$B:$AT,24,0)</f>
        <v>0</v>
      </c>
      <c r="Z147" s="34">
        <f>VLOOKUP($B147,'[1]TK KHOILUONG'!$B:$AT,25,0)</f>
        <v>0</v>
      </c>
      <c r="AA147" s="16">
        <f>VLOOKUP($B147,'[1]TK KHOILUONG'!$B:$AT,26,0)</f>
        <v>0</v>
      </c>
      <c r="AB147" s="16">
        <f>VLOOKUP($B147,'[1]TK KHOILUONG'!$B:$AT,27,0)</f>
        <v>0</v>
      </c>
      <c r="AC147" s="16">
        <f>VLOOKUP($B147,'[1]TK KHOILUONG'!$B:$AT,28,0)</f>
        <v>0</v>
      </c>
      <c r="AD147" s="34">
        <f>VLOOKUP($B147,'[1]TK KHOILUONG'!$B:$AT,29,0)</f>
        <v>0</v>
      </c>
      <c r="AE147" s="16">
        <f>VLOOKUP($B147,'[1]TK KHOILUONG'!$B:$AT,30,0)</f>
        <v>0</v>
      </c>
      <c r="AF147" s="16">
        <f>VLOOKUP($B147,'[1]TK KHOILUONG'!$B:$AT,31,0)</f>
        <v>0</v>
      </c>
      <c r="AG147" s="16">
        <f>VLOOKUP($B147,'[1]TK KHOILUONG'!$B:$AT,32,0)</f>
        <v>0</v>
      </c>
      <c r="AH147" s="34">
        <f>VLOOKUP($B147,'[1]TK KHOILUONG'!$B:$AT,33,0)</f>
        <v>0</v>
      </c>
      <c r="AI147" s="16">
        <f>VLOOKUP($B147,'[1]TK KHOILUONG'!$B:$AT,34,0)</f>
        <v>0</v>
      </c>
      <c r="AJ147" s="16">
        <f>VLOOKUP($B147,'[1]TK KHOILUONG'!$B:$AT,35,0)</f>
        <v>0</v>
      </c>
      <c r="AK147" s="34">
        <f>VLOOKUP($B147,'[1]TK KHOILUONG'!$B:$AT,36,0)</f>
        <v>0</v>
      </c>
      <c r="AL147" s="16">
        <f>VLOOKUP($B147,'[1]TK KHOILUONG'!$B:$AT,37,0)</f>
        <v>0</v>
      </c>
      <c r="AM147" s="16">
        <f>VLOOKUP($B147,'[1]TK KHOILUONG'!$B:$AT,38,0)</f>
        <v>0</v>
      </c>
      <c r="AN147" s="34">
        <f>VLOOKUP($B147,'[1]TK KHOILUONG'!$B:$AT,39,0)</f>
        <v>0</v>
      </c>
      <c r="AO147" s="16">
        <f>VLOOKUP($B147,'[1]TK KHOILUONG'!$B:$AT,40,0)</f>
        <v>0</v>
      </c>
      <c r="AP147" s="16">
        <f>VLOOKUP($B147,'[1]TK KHOILUONG'!$B:$AT,41,0)</f>
        <v>0</v>
      </c>
      <c r="AQ147" s="34">
        <f>VLOOKUP($B147,'[1]TK KHOILUONG'!$B:$AT,42,0)</f>
        <v>0</v>
      </c>
      <c r="AR147" s="34">
        <f>VLOOKUP($B147,'[1]TK KHOILUONG'!$B:$AT,43,0)</f>
        <v>0</v>
      </c>
      <c r="AS147" s="34">
        <f>VLOOKUP($B147,'[1]TK KHOILUONG'!$B:$AT,44,0)</f>
        <v>0.5</v>
      </c>
      <c r="AT147" s="44">
        <f t="shared" si="3"/>
        <v>16.649999999999999</v>
      </c>
    </row>
    <row r="148" spans="1:46" s="6" customFormat="1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VLOOKUP($B148,'[1]TK KHOILUONG'!$B:$AT,4,0)</f>
        <v>2</v>
      </c>
      <c r="F148" s="16">
        <f>VLOOKUP($B148,'[1]TK KHOILUONG'!$B:$AT,5,0)</f>
        <v>0</v>
      </c>
      <c r="G148" s="16">
        <f>VLOOKUP($B148,'[1]TK KHOILUONG'!$B:$AT,6,0)</f>
        <v>0</v>
      </c>
      <c r="H148" s="16">
        <f>VLOOKUP($B148,'[1]TK KHOILUONG'!$B:$AT,7,0)</f>
        <v>0</v>
      </c>
      <c r="I148" s="16">
        <f>VLOOKUP($B148,'[1]TK KHOILUONG'!$B:$AT,8,0)</f>
        <v>0</v>
      </c>
      <c r="J148" s="16">
        <f>VLOOKUP($B148,'[1]TK KHOILUONG'!$B:$AT,9,0)</f>
        <v>0</v>
      </c>
      <c r="K148" s="16">
        <f>VLOOKUP($B148,'[1]TK KHOILUONG'!$B:$AT,10,0)</f>
        <v>0</v>
      </c>
      <c r="L148" s="16">
        <f>VLOOKUP($B148,'[1]TK KHOILUONG'!$B:$AT,11,0)</f>
        <v>0</v>
      </c>
      <c r="M148" s="34">
        <f>VLOOKUP($B148,'[1]TK KHOILUONG'!$B:$AT,12,0)</f>
        <v>2</v>
      </c>
      <c r="N148" s="16">
        <f>VLOOKUP($B148,'[1]TK KHOILUONG'!$B:$AT,13,0)</f>
        <v>0</v>
      </c>
      <c r="O148" s="16">
        <f>VLOOKUP($B148,'[1]TK KHOILUONG'!$B:$AT,14,0)</f>
        <v>0</v>
      </c>
      <c r="P148" s="16">
        <f>VLOOKUP($B148,'[1]TK KHOILUONG'!$B:$AT,15,0)</f>
        <v>0</v>
      </c>
      <c r="Q148" s="16">
        <f>VLOOKUP($B148,'[1]TK KHOILUONG'!$B:$AT,16,0)</f>
        <v>0</v>
      </c>
      <c r="R148" s="34">
        <f>VLOOKUP($B148,'[1]TK KHOILUONG'!$B:$AT,17,0)</f>
        <v>0</v>
      </c>
      <c r="S148" s="16">
        <f>VLOOKUP($B148,'[1]TK KHOILUONG'!$B:$AT,18,0)</f>
        <v>0</v>
      </c>
      <c r="T148" s="16">
        <f>VLOOKUP($B148,'[1]TK KHOILUONG'!$B:$AT,19,0)</f>
        <v>0</v>
      </c>
      <c r="U148" s="16">
        <f>VLOOKUP($B148,'[1]TK KHOILUONG'!$B:$AT,20,0)</f>
        <v>22</v>
      </c>
      <c r="V148" s="34">
        <f>VLOOKUP($B148,'[1]TK KHOILUONG'!$B:$AT,21,0)</f>
        <v>-2.2000000000000002</v>
      </c>
      <c r="W148" s="16">
        <f>VLOOKUP($B148,'[1]TK KHOILUONG'!$B:$AT,22,0)</f>
        <v>0</v>
      </c>
      <c r="X148" s="16">
        <f>VLOOKUP($B148,'[1]TK KHOILUONG'!$B:$AT,23,0)</f>
        <v>0</v>
      </c>
      <c r="Y148" s="16">
        <f>VLOOKUP($B148,'[1]TK KHOILUONG'!$B:$AT,24,0)</f>
        <v>0</v>
      </c>
      <c r="Z148" s="34">
        <f>VLOOKUP($B148,'[1]TK KHOILUONG'!$B:$AT,25,0)</f>
        <v>0</v>
      </c>
      <c r="AA148" s="16">
        <f>VLOOKUP($B148,'[1]TK KHOILUONG'!$B:$AT,26,0)</f>
        <v>0</v>
      </c>
      <c r="AB148" s="16">
        <f>VLOOKUP($B148,'[1]TK KHOILUONG'!$B:$AT,27,0)</f>
        <v>0</v>
      </c>
      <c r="AC148" s="16">
        <f>VLOOKUP($B148,'[1]TK KHOILUONG'!$B:$AT,28,0)</f>
        <v>0</v>
      </c>
      <c r="AD148" s="34">
        <f>VLOOKUP($B148,'[1]TK KHOILUONG'!$B:$AT,29,0)</f>
        <v>0</v>
      </c>
      <c r="AE148" s="16">
        <f>VLOOKUP($B148,'[1]TK KHOILUONG'!$B:$AT,30,0)</f>
        <v>0</v>
      </c>
      <c r="AF148" s="16">
        <f>VLOOKUP($B148,'[1]TK KHOILUONG'!$B:$AT,31,0)</f>
        <v>0</v>
      </c>
      <c r="AG148" s="16">
        <f>VLOOKUP($B148,'[1]TK KHOILUONG'!$B:$AT,32,0)</f>
        <v>0</v>
      </c>
      <c r="AH148" s="34">
        <f>VLOOKUP($B148,'[1]TK KHOILUONG'!$B:$AT,33,0)</f>
        <v>0</v>
      </c>
      <c r="AI148" s="16">
        <f>VLOOKUP($B148,'[1]TK KHOILUONG'!$B:$AT,34,0)</f>
        <v>0</v>
      </c>
      <c r="AJ148" s="16">
        <f>VLOOKUP($B148,'[1]TK KHOILUONG'!$B:$AT,35,0)</f>
        <v>0</v>
      </c>
      <c r="AK148" s="34">
        <f>VLOOKUP($B148,'[1]TK KHOILUONG'!$B:$AT,36,0)</f>
        <v>0</v>
      </c>
      <c r="AL148" s="16">
        <f>VLOOKUP($B148,'[1]TK KHOILUONG'!$B:$AT,37,0)</f>
        <v>0</v>
      </c>
      <c r="AM148" s="16">
        <f>VLOOKUP($B148,'[1]TK KHOILUONG'!$B:$AT,38,0)</f>
        <v>0</v>
      </c>
      <c r="AN148" s="34">
        <f>VLOOKUP($B148,'[1]TK KHOILUONG'!$B:$AT,39,0)</f>
        <v>0</v>
      </c>
      <c r="AO148" s="16">
        <f>VLOOKUP($B148,'[1]TK KHOILUONG'!$B:$AT,40,0)</f>
        <v>0</v>
      </c>
      <c r="AP148" s="16">
        <f>VLOOKUP($B148,'[1]TK KHOILUONG'!$B:$AT,41,0)</f>
        <v>0</v>
      </c>
      <c r="AQ148" s="34">
        <f>VLOOKUP($B148,'[1]TK KHOILUONG'!$B:$AT,42,0)</f>
        <v>0</v>
      </c>
      <c r="AR148" s="34">
        <f>VLOOKUP($B148,'[1]TK KHOILUONG'!$B:$AT,43,0)</f>
        <v>0</v>
      </c>
      <c r="AS148" s="34">
        <f>VLOOKUP($B148,'[1]TK KHOILUONG'!$B:$AT,44,0)</f>
        <v>0</v>
      </c>
      <c r="AT148" s="44">
        <f t="shared" si="3"/>
        <v>-0.2</v>
      </c>
    </row>
    <row r="149" spans="1:46" s="6" customFormat="1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VLOOKUP($B149,'[1]TK KHOILUONG'!$B:$AT,4,0)</f>
        <v>6</v>
      </c>
      <c r="F149" s="16">
        <f>VLOOKUP($B149,'[1]TK KHOILUONG'!$B:$AT,5,0)</f>
        <v>6</v>
      </c>
      <c r="G149" s="16">
        <f>VLOOKUP($B149,'[1]TK KHOILUONG'!$B:$AT,6,0)</f>
        <v>0</v>
      </c>
      <c r="H149" s="16">
        <f>VLOOKUP($B149,'[1]TK KHOILUONG'!$B:$AT,7,0)</f>
        <v>0</v>
      </c>
      <c r="I149" s="16">
        <f>VLOOKUP($B149,'[1]TK KHOILUONG'!$B:$AT,8,0)</f>
        <v>0</v>
      </c>
      <c r="J149" s="16">
        <f>VLOOKUP($B149,'[1]TK KHOILUONG'!$B:$AT,9,0)</f>
        <v>0</v>
      </c>
      <c r="K149" s="16">
        <f>VLOOKUP($B149,'[1]TK KHOILUONG'!$B:$AT,10,0)</f>
        <v>0</v>
      </c>
      <c r="L149" s="16">
        <f>VLOOKUP($B149,'[1]TK KHOILUONG'!$B:$AT,11,0)</f>
        <v>0</v>
      </c>
      <c r="M149" s="34">
        <f>VLOOKUP($B149,'[1]TK KHOILUONG'!$B:$AT,12,0)</f>
        <v>15</v>
      </c>
      <c r="N149" s="16">
        <f>VLOOKUP($B149,'[1]TK KHOILUONG'!$B:$AT,13,0)</f>
        <v>5.85</v>
      </c>
      <c r="O149" s="16">
        <f>VLOOKUP($B149,'[1]TK KHOILUONG'!$B:$AT,14,0)</f>
        <v>6.8999999999999986</v>
      </c>
      <c r="P149" s="16">
        <f>VLOOKUP($B149,'[1]TK KHOILUONG'!$B:$AT,15,0)</f>
        <v>0</v>
      </c>
      <c r="Q149" s="16">
        <f>VLOOKUP($B149,'[1]TK KHOILUONG'!$B:$AT,16,0)</f>
        <v>0</v>
      </c>
      <c r="R149" s="34">
        <f>VLOOKUP($B149,'[1]TK KHOILUONG'!$B:$AT,17,0)</f>
        <v>12.749999999999998</v>
      </c>
      <c r="S149" s="16">
        <f>VLOOKUP($B149,'[1]TK KHOILUONG'!$B:$AT,18,0)</f>
        <v>202</v>
      </c>
      <c r="T149" s="16">
        <f>VLOOKUP($B149,'[1]TK KHOILUONG'!$B:$AT,19,0)</f>
        <v>177</v>
      </c>
      <c r="U149" s="16">
        <f>VLOOKUP($B149,'[1]TK KHOILUONG'!$B:$AT,20,0)</f>
        <v>159</v>
      </c>
      <c r="V149" s="34">
        <f>VLOOKUP($B149,'[1]TK KHOILUONG'!$B:$AT,21,0)</f>
        <v>22</v>
      </c>
      <c r="W149" s="16">
        <f>VLOOKUP($B149,'[1]TK KHOILUONG'!$B:$AT,22,0)</f>
        <v>0</v>
      </c>
      <c r="X149" s="16">
        <f>VLOOKUP($B149,'[1]TK KHOILUONG'!$B:$AT,23,0)</f>
        <v>0</v>
      </c>
      <c r="Y149" s="16">
        <f>VLOOKUP($B149,'[1]TK KHOILUONG'!$B:$AT,24,0)</f>
        <v>0</v>
      </c>
      <c r="Z149" s="34">
        <f>VLOOKUP($B149,'[1]TK KHOILUONG'!$B:$AT,25,0)</f>
        <v>0</v>
      </c>
      <c r="AA149" s="16">
        <f>VLOOKUP($B149,'[1]TK KHOILUONG'!$B:$AT,26,0)</f>
        <v>0</v>
      </c>
      <c r="AB149" s="16">
        <f>VLOOKUP($B149,'[1]TK KHOILUONG'!$B:$AT,27,0)</f>
        <v>0</v>
      </c>
      <c r="AC149" s="16">
        <f>VLOOKUP($B149,'[1]TK KHOILUONG'!$B:$AT,28,0)</f>
        <v>0</v>
      </c>
      <c r="AD149" s="34">
        <f>VLOOKUP($B149,'[1]TK KHOILUONG'!$B:$AT,29,0)</f>
        <v>0</v>
      </c>
      <c r="AE149" s="16">
        <f>VLOOKUP($B149,'[1]TK KHOILUONG'!$B:$AT,30,0)</f>
        <v>0</v>
      </c>
      <c r="AF149" s="16">
        <f>VLOOKUP($B149,'[1]TK KHOILUONG'!$B:$AT,31,0)</f>
        <v>0</v>
      </c>
      <c r="AG149" s="16">
        <f>VLOOKUP($B149,'[1]TK KHOILUONG'!$B:$AT,32,0)</f>
        <v>0</v>
      </c>
      <c r="AH149" s="34">
        <f>VLOOKUP($B149,'[1]TK KHOILUONG'!$B:$AT,33,0)</f>
        <v>0</v>
      </c>
      <c r="AI149" s="16">
        <f>VLOOKUP($B149,'[1]TK KHOILUONG'!$B:$AT,34,0)</f>
        <v>0</v>
      </c>
      <c r="AJ149" s="16">
        <f>VLOOKUP($B149,'[1]TK KHOILUONG'!$B:$AT,35,0)</f>
        <v>0</v>
      </c>
      <c r="AK149" s="34">
        <f>VLOOKUP($B149,'[1]TK KHOILUONG'!$B:$AT,36,0)</f>
        <v>0</v>
      </c>
      <c r="AL149" s="16">
        <f>VLOOKUP($B149,'[1]TK KHOILUONG'!$B:$AT,37,0)</f>
        <v>0</v>
      </c>
      <c r="AM149" s="16">
        <f>VLOOKUP($B149,'[1]TK KHOILUONG'!$B:$AT,38,0)</f>
        <v>0</v>
      </c>
      <c r="AN149" s="34">
        <f>VLOOKUP($B149,'[1]TK KHOILUONG'!$B:$AT,39,0)</f>
        <v>0</v>
      </c>
      <c r="AO149" s="16">
        <f>VLOOKUP($B149,'[1]TK KHOILUONG'!$B:$AT,40,0)</f>
        <v>0</v>
      </c>
      <c r="AP149" s="16">
        <f>VLOOKUP($B149,'[1]TK KHOILUONG'!$B:$AT,41,0)</f>
        <v>0</v>
      </c>
      <c r="AQ149" s="34">
        <f>VLOOKUP($B149,'[1]TK KHOILUONG'!$B:$AT,42,0)</f>
        <v>0</v>
      </c>
      <c r="AR149" s="34">
        <f>VLOOKUP($B149,'[1]TK KHOILUONG'!$B:$AT,43,0)</f>
        <v>0</v>
      </c>
      <c r="AS149" s="34">
        <f>VLOOKUP($B149,'[1]TK KHOILUONG'!$B:$AT,44,0)</f>
        <v>1.2</v>
      </c>
      <c r="AT149" s="44">
        <f t="shared" si="3"/>
        <v>50.95</v>
      </c>
    </row>
    <row r="150" spans="1:46" s="6" customFormat="1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VLOOKUP($B150,'[1]TK KHOILUONG'!$B:$AT,4,0)</f>
        <v>0</v>
      </c>
      <c r="F150" s="16">
        <f>VLOOKUP($B150,'[1]TK KHOILUONG'!$B:$AT,5,0)</f>
        <v>0</v>
      </c>
      <c r="G150" s="16">
        <f>VLOOKUP($B150,'[1]TK KHOILUONG'!$B:$AT,6,0)</f>
        <v>0</v>
      </c>
      <c r="H150" s="16">
        <f>VLOOKUP($B150,'[1]TK KHOILUONG'!$B:$AT,7,0)</f>
        <v>0</v>
      </c>
      <c r="I150" s="16">
        <f>VLOOKUP($B150,'[1]TK KHOILUONG'!$B:$AT,8,0)</f>
        <v>0</v>
      </c>
      <c r="J150" s="16">
        <f>VLOOKUP($B150,'[1]TK KHOILUONG'!$B:$AT,9,0)</f>
        <v>0</v>
      </c>
      <c r="K150" s="16">
        <f>VLOOKUP($B150,'[1]TK KHOILUONG'!$B:$AT,10,0)</f>
        <v>0</v>
      </c>
      <c r="L150" s="16">
        <f>VLOOKUP($B150,'[1]TK KHOILUONG'!$B:$AT,11,0)</f>
        <v>0</v>
      </c>
      <c r="M150" s="34">
        <f>VLOOKUP($B150,'[1]TK KHOILUONG'!$B:$AT,12,0)</f>
        <v>0</v>
      </c>
      <c r="N150" s="16">
        <f>VLOOKUP($B150,'[1]TK KHOILUONG'!$B:$AT,13,0)</f>
        <v>2.7</v>
      </c>
      <c r="O150" s="16">
        <f>VLOOKUP($B150,'[1]TK KHOILUONG'!$B:$AT,14,0)</f>
        <v>5.55</v>
      </c>
      <c r="P150" s="16">
        <f>VLOOKUP($B150,'[1]TK KHOILUONG'!$B:$AT,15,0)</f>
        <v>0</v>
      </c>
      <c r="Q150" s="16">
        <f>VLOOKUP($B150,'[1]TK KHOILUONG'!$B:$AT,16,0)</f>
        <v>0</v>
      </c>
      <c r="R150" s="34">
        <f>VLOOKUP($B150,'[1]TK KHOILUONG'!$B:$AT,17,0)</f>
        <v>8.25</v>
      </c>
      <c r="S150" s="16">
        <f>VLOOKUP($B150,'[1]TK KHOILUONG'!$B:$AT,18,0)</f>
        <v>18</v>
      </c>
      <c r="T150" s="16">
        <f>VLOOKUP($B150,'[1]TK KHOILUONG'!$B:$AT,19,0)</f>
        <v>93</v>
      </c>
      <c r="U150" s="16">
        <f>VLOOKUP($B150,'[1]TK KHOILUONG'!$B:$AT,20,0)</f>
        <v>0</v>
      </c>
      <c r="V150" s="34">
        <f>VLOOKUP($B150,'[1]TK KHOILUONG'!$B:$AT,21,0)</f>
        <v>11.100000000000001</v>
      </c>
      <c r="W150" s="16">
        <f>VLOOKUP($B150,'[1]TK KHOILUONG'!$B:$AT,22,0)</f>
        <v>0</v>
      </c>
      <c r="X150" s="16">
        <f>VLOOKUP($B150,'[1]TK KHOILUONG'!$B:$AT,23,0)</f>
        <v>0</v>
      </c>
      <c r="Y150" s="16">
        <f>VLOOKUP($B150,'[1]TK KHOILUONG'!$B:$AT,24,0)</f>
        <v>0</v>
      </c>
      <c r="Z150" s="34">
        <f>VLOOKUP($B150,'[1]TK KHOILUONG'!$B:$AT,25,0)</f>
        <v>0</v>
      </c>
      <c r="AA150" s="16">
        <f>VLOOKUP($B150,'[1]TK KHOILUONG'!$B:$AT,26,0)</f>
        <v>0</v>
      </c>
      <c r="AB150" s="16">
        <f>VLOOKUP($B150,'[1]TK KHOILUONG'!$B:$AT,27,0)</f>
        <v>0</v>
      </c>
      <c r="AC150" s="16">
        <f>VLOOKUP($B150,'[1]TK KHOILUONG'!$B:$AT,28,0)</f>
        <v>0</v>
      </c>
      <c r="AD150" s="34">
        <f>VLOOKUP($B150,'[1]TK KHOILUONG'!$B:$AT,29,0)</f>
        <v>0</v>
      </c>
      <c r="AE150" s="16">
        <f>VLOOKUP($B150,'[1]TK KHOILUONG'!$B:$AT,30,0)</f>
        <v>0</v>
      </c>
      <c r="AF150" s="16">
        <f>VLOOKUP($B150,'[1]TK KHOILUONG'!$B:$AT,31,0)</f>
        <v>0</v>
      </c>
      <c r="AG150" s="16">
        <f>VLOOKUP($B150,'[1]TK KHOILUONG'!$B:$AT,32,0)</f>
        <v>0</v>
      </c>
      <c r="AH150" s="34">
        <f>VLOOKUP($B150,'[1]TK KHOILUONG'!$B:$AT,33,0)</f>
        <v>0</v>
      </c>
      <c r="AI150" s="16">
        <f>VLOOKUP($B150,'[1]TK KHOILUONG'!$B:$AT,34,0)</f>
        <v>0</v>
      </c>
      <c r="AJ150" s="16">
        <f>VLOOKUP($B150,'[1]TK KHOILUONG'!$B:$AT,35,0)</f>
        <v>0</v>
      </c>
      <c r="AK150" s="34">
        <f>VLOOKUP($B150,'[1]TK KHOILUONG'!$B:$AT,36,0)</f>
        <v>0</v>
      </c>
      <c r="AL150" s="16">
        <f>VLOOKUP($B150,'[1]TK KHOILUONG'!$B:$AT,37,0)</f>
        <v>0</v>
      </c>
      <c r="AM150" s="16">
        <f>VLOOKUP($B150,'[1]TK KHOILUONG'!$B:$AT,38,0)</f>
        <v>0</v>
      </c>
      <c r="AN150" s="34">
        <f>VLOOKUP($B150,'[1]TK KHOILUONG'!$B:$AT,39,0)</f>
        <v>0</v>
      </c>
      <c r="AO150" s="16">
        <f>VLOOKUP($B150,'[1]TK KHOILUONG'!$B:$AT,40,0)</f>
        <v>0</v>
      </c>
      <c r="AP150" s="16">
        <f>VLOOKUP($B150,'[1]TK KHOILUONG'!$B:$AT,41,0)</f>
        <v>0</v>
      </c>
      <c r="AQ150" s="34">
        <f>VLOOKUP($B150,'[1]TK KHOILUONG'!$B:$AT,42,0)</f>
        <v>0</v>
      </c>
      <c r="AR150" s="34">
        <f>VLOOKUP($B150,'[1]TK KHOILUONG'!$B:$AT,43,0)</f>
        <v>0</v>
      </c>
      <c r="AS150" s="34">
        <f>VLOOKUP($B150,'[1]TK KHOILUONG'!$B:$AT,44,0)</f>
        <v>0.8</v>
      </c>
      <c r="AT150" s="44">
        <f t="shared" si="3"/>
        <v>20.149999999999999</v>
      </c>
    </row>
    <row r="151" spans="1:46" s="6" customFormat="1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VLOOKUP($B151,'[1]TK KHOILUONG'!$B:$AT,4,0)</f>
        <v>0</v>
      </c>
      <c r="F151" s="16">
        <f>VLOOKUP($B151,'[1]TK KHOILUONG'!$B:$AT,5,0)</f>
        <v>0</v>
      </c>
      <c r="G151" s="16">
        <f>VLOOKUP($B151,'[1]TK KHOILUONG'!$B:$AT,6,0)</f>
        <v>0</v>
      </c>
      <c r="H151" s="16">
        <f>VLOOKUP($B151,'[1]TK KHOILUONG'!$B:$AT,7,0)</f>
        <v>0</v>
      </c>
      <c r="I151" s="16">
        <f>VLOOKUP($B151,'[1]TK KHOILUONG'!$B:$AT,8,0)</f>
        <v>0</v>
      </c>
      <c r="J151" s="16">
        <f>VLOOKUP($B151,'[1]TK KHOILUONG'!$B:$AT,9,0)</f>
        <v>0</v>
      </c>
      <c r="K151" s="16">
        <f>VLOOKUP($B151,'[1]TK KHOILUONG'!$B:$AT,10,0)</f>
        <v>0</v>
      </c>
      <c r="L151" s="16">
        <f>VLOOKUP($B151,'[1]TK KHOILUONG'!$B:$AT,11,0)</f>
        <v>0</v>
      </c>
      <c r="M151" s="34">
        <f>VLOOKUP($B151,'[1]TK KHOILUONG'!$B:$AT,12,0)</f>
        <v>0</v>
      </c>
      <c r="N151" s="16">
        <f>VLOOKUP($B151,'[1]TK KHOILUONG'!$B:$AT,13,0)</f>
        <v>0</v>
      </c>
      <c r="O151" s="16">
        <f>VLOOKUP($B151,'[1]TK KHOILUONG'!$B:$AT,14,0)</f>
        <v>0</v>
      </c>
      <c r="P151" s="16">
        <f>VLOOKUP($B151,'[1]TK KHOILUONG'!$B:$AT,15,0)</f>
        <v>0</v>
      </c>
      <c r="Q151" s="16">
        <f>VLOOKUP($B151,'[1]TK KHOILUONG'!$B:$AT,16,0)</f>
        <v>0</v>
      </c>
      <c r="R151" s="34">
        <f>VLOOKUP($B151,'[1]TK KHOILUONG'!$B:$AT,17,0)</f>
        <v>0</v>
      </c>
      <c r="S151" s="16">
        <f>VLOOKUP($B151,'[1]TK KHOILUONG'!$B:$AT,18,0)</f>
        <v>0</v>
      </c>
      <c r="T151" s="16">
        <f>VLOOKUP($B151,'[1]TK KHOILUONG'!$B:$AT,19,0)</f>
        <v>205</v>
      </c>
      <c r="U151" s="16">
        <f>VLOOKUP($B151,'[1]TK KHOILUONG'!$B:$AT,20,0)</f>
        <v>43</v>
      </c>
      <c r="V151" s="34">
        <f>VLOOKUP($B151,'[1]TK KHOILUONG'!$B:$AT,21,0)</f>
        <v>16.2</v>
      </c>
      <c r="W151" s="16">
        <f>VLOOKUP($B151,'[1]TK KHOILUONG'!$B:$AT,22,0)</f>
        <v>0</v>
      </c>
      <c r="X151" s="16">
        <f>VLOOKUP($B151,'[1]TK KHOILUONG'!$B:$AT,23,0)</f>
        <v>0</v>
      </c>
      <c r="Y151" s="16">
        <f>VLOOKUP($B151,'[1]TK KHOILUONG'!$B:$AT,24,0)</f>
        <v>0</v>
      </c>
      <c r="Z151" s="34">
        <f>VLOOKUP($B151,'[1]TK KHOILUONG'!$B:$AT,25,0)</f>
        <v>0</v>
      </c>
      <c r="AA151" s="16">
        <f>VLOOKUP($B151,'[1]TK KHOILUONG'!$B:$AT,26,0)</f>
        <v>0</v>
      </c>
      <c r="AB151" s="16">
        <f>VLOOKUP($B151,'[1]TK KHOILUONG'!$B:$AT,27,0)</f>
        <v>0</v>
      </c>
      <c r="AC151" s="16">
        <f>VLOOKUP($B151,'[1]TK KHOILUONG'!$B:$AT,28,0)</f>
        <v>0</v>
      </c>
      <c r="AD151" s="34">
        <f>VLOOKUP($B151,'[1]TK KHOILUONG'!$B:$AT,29,0)</f>
        <v>0</v>
      </c>
      <c r="AE151" s="16">
        <f>VLOOKUP($B151,'[1]TK KHOILUONG'!$B:$AT,30,0)</f>
        <v>0</v>
      </c>
      <c r="AF151" s="16">
        <f>VLOOKUP($B151,'[1]TK KHOILUONG'!$B:$AT,31,0)</f>
        <v>0</v>
      </c>
      <c r="AG151" s="16">
        <f>VLOOKUP($B151,'[1]TK KHOILUONG'!$B:$AT,32,0)</f>
        <v>0</v>
      </c>
      <c r="AH151" s="34">
        <f>VLOOKUP($B151,'[1]TK KHOILUONG'!$B:$AT,33,0)</f>
        <v>0</v>
      </c>
      <c r="AI151" s="16">
        <f>VLOOKUP($B151,'[1]TK KHOILUONG'!$B:$AT,34,0)</f>
        <v>0</v>
      </c>
      <c r="AJ151" s="16">
        <f>VLOOKUP($B151,'[1]TK KHOILUONG'!$B:$AT,35,0)</f>
        <v>0</v>
      </c>
      <c r="AK151" s="34">
        <f>VLOOKUP($B151,'[1]TK KHOILUONG'!$B:$AT,36,0)</f>
        <v>0</v>
      </c>
      <c r="AL151" s="16">
        <f>VLOOKUP($B151,'[1]TK KHOILUONG'!$B:$AT,37,0)</f>
        <v>0</v>
      </c>
      <c r="AM151" s="16">
        <f>VLOOKUP($B151,'[1]TK KHOILUONG'!$B:$AT,38,0)</f>
        <v>0</v>
      </c>
      <c r="AN151" s="34">
        <f>VLOOKUP($B151,'[1]TK KHOILUONG'!$B:$AT,39,0)</f>
        <v>0</v>
      </c>
      <c r="AO151" s="16">
        <f>VLOOKUP($B151,'[1]TK KHOILUONG'!$B:$AT,40,0)</f>
        <v>0</v>
      </c>
      <c r="AP151" s="16">
        <f>VLOOKUP($B151,'[1]TK KHOILUONG'!$B:$AT,41,0)</f>
        <v>0</v>
      </c>
      <c r="AQ151" s="34">
        <f>VLOOKUP($B151,'[1]TK KHOILUONG'!$B:$AT,42,0)</f>
        <v>0</v>
      </c>
      <c r="AR151" s="34">
        <f>VLOOKUP($B151,'[1]TK KHOILUONG'!$B:$AT,43,0)</f>
        <v>0</v>
      </c>
      <c r="AS151" s="34">
        <f>VLOOKUP($B151,'[1]TK KHOILUONG'!$B:$AT,44,0)</f>
        <v>0</v>
      </c>
      <c r="AT151" s="44">
        <f t="shared" si="3"/>
        <v>16.2</v>
      </c>
    </row>
    <row r="152" spans="1:46" s="6" customFormat="1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>
        <f>VLOOKUP($B152,'[1]TK KHOILUONG'!$B:$AT,4,0)</f>
        <v>0</v>
      </c>
      <c r="F152" s="16">
        <f>VLOOKUP($B152,'[1]TK KHOILUONG'!$B:$AT,5,0)</f>
        <v>0</v>
      </c>
      <c r="G152" s="16">
        <f>VLOOKUP($B152,'[1]TK KHOILUONG'!$B:$AT,6,0)</f>
        <v>0</v>
      </c>
      <c r="H152" s="16">
        <f>VLOOKUP($B152,'[1]TK KHOILUONG'!$B:$AT,7,0)</f>
        <v>0</v>
      </c>
      <c r="I152" s="16">
        <f>VLOOKUP($B152,'[1]TK KHOILUONG'!$B:$AT,8,0)</f>
        <v>0</v>
      </c>
      <c r="J152" s="16">
        <f>VLOOKUP($B152,'[1]TK KHOILUONG'!$B:$AT,9,0)</f>
        <v>0</v>
      </c>
      <c r="K152" s="16">
        <f>VLOOKUP($B152,'[1]TK KHOILUONG'!$B:$AT,10,0)</f>
        <v>0</v>
      </c>
      <c r="L152" s="16">
        <f>VLOOKUP($B152,'[1]TK KHOILUONG'!$B:$AT,11,0)</f>
        <v>0</v>
      </c>
      <c r="M152" s="34">
        <f>VLOOKUP($B152,'[1]TK KHOILUONG'!$B:$AT,12,0)</f>
        <v>0</v>
      </c>
      <c r="N152" s="16">
        <f>VLOOKUP($B152,'[1]TK KHOILUONG'!$B:$AT,13,0)</f>
        <v>0</v>
      </c>
      <c r="O152" s="16">
        <f>VLOOKUP($B152,'[1]TK KHOILUONG'!$B:$AT,14,0)</f>
        <v>0</v>
      </c>
      <c r="P152" s="16">
        <f>VLOOKUP($B152,'[1]TK KHOILUONG'!$B:$AT,15,0)</f>
        <v>0</v>
      </c>
      <c r="Q152" s="16">
        <f>VLOOKUP($B152,'[1]TK KHOILUONG'!$B:$AT,16,0)</f>
        <v>0</v>
      </c>
      <c r="R152" s="34">
        <f>VLOOKUP($B152,'[1]TK KHOILUONG'!$B:$AT,17,0)</f>
        <v>0</v>
      </c>
      <c r="S152" s="16">
        <f>VLOOKUP($B152,'[1]TK KHOILUONG'!$B:$AT,18,0)</f>
        <v>0</v>
      </c>
      <c r="T152" s="16">
        <f>VLOOKUP($B152,'[1]TK KHOILUONG'!$B:$AT,19,0)</f>
        <v>0</v>
      </c>
      <c r="U152" s="16">
        <f>VLOOKUP($B152,'[1]TK KHOILUONG'!$B:$AT,20,0)</f>
        <v>0</v>
      </c>
      <c r="V152" s="34">
        <f>VLOOKUP($B152,'[1]TK KHOILUONG'!$B:$AT,21,0)</f>
        <v>0</v>
      </c>
      <c r="W152" s="16">
        <f>VLOOKUP($B152,'[1]TK KHOILUONG'!$B:$AT,22,0)</f>
        <v>0</v>
      </c>
      <c r="X152" s="16">
        <f>VLOOKUP($B152,'[1]TK KHOILUONG'!$B:$AT,23,0)</f>
        <v>0</v>
      </c>
      <c r="Y152" s="16">
        <f>VLOOKUP($B152,'[1]TK KHOILUONG'!$B:$AT,24,0)</f>
        <v>0</v>
      </c>
      <c r="Z152" s="34">
        <f>VLOOKUP($B152,'[1]TK KHOILUONG'!$B:$AT,25,0)</f>
        <v>0</v>
      </c>
      <c r="AA152" s="16">
        <f>VLOOKUP($B152,'[1]TK KHOILUONG'!$B:$AT,26,0)</f>
        <v>0</v>
      </c>
      <c r="AB152" s="16">
        <f>VLOOKUP($B152,'[1]TK KHOILUONG'!$B:$AT,27,0)</f>
        <v>0</v>
      </c>
      <c r="AC152" s="16">
        <f>VLOOKUP($B152,'[1]TK KHOILUONG'!$B:$AT,28,0)</f>
        <v>0</v>
      </c>
      <c r="AD152" s="34">
        <f>VLOOKUP($B152,'[1]TK KHOILUONG'!$B:$AT,29,0)</f>
        <v>0</v>
      </c>
      <c r="AE152" s="16">
        <f>VLOOKUP($B152,'[1]TK KHOILUONG'!$B:$AT,30,0)</f>
        <v>0</v>
      </c>
      <c r="AF152" s="16">
        <f>VLOOKUP($B152,'[1]TK KHOILUONG'!$B:$AT,31,0)</f>
        <v>0</v>
      </c>
      <c r="AG152" s="16">
        <f>VLOOKUP($B152,'[1]TK KHOILUONG'!$B:$AT,32,0)</f>
        <v>0</v>
      </c>
      <c r="AH152" s="34">
        <f>VLOOKUP($B152,'[1]TK KHOILUONG'!$B:$AT,33,0)</f>
        <v>0</v>
      </c>
      <c r="AI152" s="16">
        <f>VLOOKUP($B152,'[1]TK KHOILUONG'!$B:$AT,34,0)</f>
        <v>0</v>
      </c>
      <c r="AJ152" s="16">
        <f>VLOOKUP($B152,'[1]TK KHOILUONG'!$B:$AT,35,0)</f>
        <v>0</v>
      </c>
      <c r="AK152" s="34">
        <f>VLOOKUP($B152,'[1]TK KHOILUONG'!$B:$AT,36,0)</f>
        <v>0</v>
      </c>
      <c r="AL152" s="16">
        <f>VLOOKUP($B152,'[1]TK KHOILUONG'!$B:$AT,37,0)</f>
        <v>0</v>
      </c>
      <c r="AM152" s="16">
        <f>VLOOKUP($B152,'[1]TK KHOILUONG'!$B:$AT,38,0)</f>
        <v>0</v>
      </c>
      <c r="AN152" s="34">
        <f>VLOOKUP($B152,'[1]TK KHOILUONG'!$B:$AT,39,0)</f>
        <v>0</v>
      </c>
      <c r="AO152" s="16">
        <f>VLOOKUP($B152,'[1]TK KHOILUONG'!$B:$AT,40,0)</f>
        <v>0</v>
      </c>
      <c r="AP152" s="16">
        <f>VLOOKUP($B152,'[1]TK KHOILUONG'!$B:$AT,41,0)</f>
        <v>0</v>
      </c>
      <c r="AQ152" s="34">
        <f>VLOOKUP($B152,'[1]TK KHOILUONG'!$B:$AT,42,0)</f>
        <v>0</v>
      </c>
      <c r="AR152" s="34">
        <f>VLOOKUP($B152,'[1]TK KHOILUONG'!$B:$AT,43,0)</f>
        <v>0</v>
      </c>
      <c r="AS152" s="34">
        <f>VLOOKUP($B152,'[1]TK KHOILUONG'!$B:$AT,44,0)</f>
        <v>0</v>
      </c>
      <c r="AT152" s="44">
        <f t="shared" si="3"/>
        <v>0</v>
      </c>
    </row>
    <row r="153" spans="1:46" s="6" customFormat="1" ht="30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VLOOKUP($B153,'[1]TK KHOILUONG'!$B:$AT,4,0)</f>
        <v>0</v>
      </c>
      <c r="F153" s="16">
        <f>VLOOKUP($B153,'[1]TK KHOILUONG'!$B:$AT,5,0)</f>
        <v>0</v>
      </c>
      <c r="G153" s="16">
        <f>VLOOKUP($B153,'[1]TK KHOILUONG'!$B:$AT,6,0)</f>
        <v>0</v>
      </c>
      <c r="H153" s="16">
        <f>VLOOKUP($B153,'[1]TK KHOILUONG'!$B:$AT,7,0)</f>
        <v>0</v>
      </c>
      <c r="I153" s="16">
        <f>VLOOKUP($B153,'[1]TK KHOILUONG'!$B:$AT,8,0)</f>
        <v>0</v>
      </c>
      <c r="J153" s="16">
        <f>VLOOKUP($B153,'[1]TK KHOILUONG'!$B:$AT,9,0)</f>
        <v>0</v>
      </c>
      <c r="K153" s="16">
        <f>VLOOKUP($B153,'[1]TK KHOILUONG'!$B:$AT,10,0)</f>
        <v>0</v>
      </c>
      <c r="L153" s="16">
        <f>VLOOKUP($B153,'[1]TK KHOILUONG'!$B:$AT,11,0)</f>
        <v>0</v>
      </c>
      <c r="M153" s="34">
        <f>VLOOKUP($B153,'[1]TK KHOILUONG'!$B:$AT,12,0)</f>
        <v>0</v>
      </c>
      <c r="N153" s="16">
        <f>VLOOKUP($B153,'[1]TK KHOILUONG'!$B:$AT,13,0)</f>
        <v>0</v>
      </c>
      <c r="O153" s="16">
        <f>VLOOKUP($B153,'[1]TK KHOILUONG'!$B:$AT,14,0)</f>
        <v>0</v>
      </c>
      <c r="P153" s="16">
        <f>VLOOKUP($B153,'[1]TK KHOILUONG'!$B:$AT,15,0)</f>
        <v>0</v>
      </c>
      <c r="Q153" s="16">
        <f>VLOOKUP($B153,'[1]TK KHOILUONG'!$B:$AT,16,0)</f>
        <v>0</v>
      </c>
      <c r="R153" s="34">
        <f>VLOOKUP($B153,'[1]TK KHOILUONG'!$B:$AT,17,0)</f>
        <v>0</v>
      </c>
      <c r="S153" s="16">
        <f>VLOOKUP($B153,'[1]TK KHOILUONG'!$B:$AT,18,0)</f>
        <v>0</v>
      </c>
      <c r="T153" s="16">
        <f>VLOOKUP($B153,'[1]TK KHOILUONG'!$B:$AT,19,0)</f>
        <v>0</v>
      </c>
      <c r="U153" s="16">
        <f>VLOOKUP($B153,'[1]TK KHOILUONG'!$B:$AT,20,0)</f>
        <v>0</v>
      </c>
      <c r="V153" s="34">
        <f>VLOOKUP($B153,'[1]TK KHOILUONG'!$B:$AT,21,0)</f>
        <v>0</v>
      </c>
      <c r="W153" s="16">
        <f>VLOOKUP($B153,'[1]TK KHOILUONG'!$B:$AT,22,0)</f>
        <v>0</v>
      </c>
      <c r="X153" s="16">
        <f>VLOOKUP($B153,'[1]TK KHOILUONG'!$B:$AT,23,0)</f>
        <v>0</v>
      </c>
      <c r="Y153" s="16">
        <f>VLOOKUP($B153,'[1]TK KHOILUONG'!$B:$AT,24,0)</f>
        <v>0</v>
      </c>
      <c r="Z153" s="34">
        <f>VLOOKUP($B153,'[1]TK KHOILUONG'!$B:$AT,25,0)</f>
        <v>0</v>
      </c>
      <c r="AA153" s="16">
        <f>VLOOKUP($B153,'[1]TK KHOILUONG'!$B:$AT,26,0)</f>
        <v>0</v>
      </c>
      <c r="AB153" s="16">
        <f>VLOOKUP($B153,'[1]TK KHOILUONG'!$B:$AT,27,0)</f>
        <v>0</v>
      </c>
      <c r="AC153" s="16">
        <f>VLOOKUP($B153,'[1]TK KHOILUONG'!$B:$AT,28,0)</f>
        <v>0</v>
      </c>
      <c r="AD153" s="34">
        <f>VLOOKUP($B153,'[1]TK KHOILUONG'!$B:$AT,29,0)</f>
        <v>0</v>
      </c>
      <c r="AE153" s="16">
        <f>VLOOKUP($B153,'[1]TK KHOILUONG'!$B:$AT,30,0)</f>
        <v>0</v>
      </c>
      <c r="AF153" s="16">
        <f>VLOOKUP($B153,'[1]TK KHOILUONG'!$B:$AT,31,0)</f>
        <v>0</v>
      </c>
      <c r="AG153" s="16">
        <f>VLOOKUP($B153,'[1]TK KHOILUONG'!$B:$AT,32,0)</f>
        <v>0</v>
      </c>
      <c r="AH153" s="34">
        <f>VLOOKUP($B153,'[1]TK KHOILUONG'!$B:$AT,33,0)</f>
        <v>0</v>
      </c>
      <c r="AI153" s="16">
        <f>VLOOKUP($B153,'[1]TK KHOILUONG'!$B:$AT,34,0)</f>
        <v>0</v>
      </c>
      <c r="AJ153" s="16">
        <f>VLOOKUP($B153,'[1]TK KHOILUONG'!$B:$AT,35,0)</f>
        <v>0</v>
      </c>
      <c r="AK153" s="34">
        <f>VLOOKUP($B153,'[1]TK KHOILUONG'!$B:$AT,36,0)</f>
        <v>0</v>
      </c>
      <c r="AL153" s="16">
        <f>VLOOKUP($B153,'[1]TK KHOILUONG'!$B:$AT,37,0)</f>
        <v>0</v>
      </c>
      <c r="AM153" s="16">
        <f>VLOOKUP($B153,'[1]TK KHOILUONG'!$B:$AT,38,0)</f>
        <v>0</v>
      </c>
      <c r="AN153" s="34">
        <f>VLOOKUP($B153,'[1]TK KHOILUONG'!$B:$AT,39,0)</f>
        <v>0</v>
      </c>
      <c r="AO153" s="16">
        <f>VLOOKUP($B153,'[1]TK KHOILUONG'!$B:$AT,40,0)</f>
        <v>0</v>
      </c>
      <c r="AP153" s="16">
        <f>VLOOKUP($B153,'[1]TK KHOILUONG'!$B:$AT,41,0)</f>
        <v>0</v>
      </c>
      <c r="AQ153" s="34">
        <f>VLOOKUP($B153,'[1]TK KHOILUONG'!$B:$AT,42,0)</f>
        <v>0</v>
      </c>
      <c r="AR153" s="34">
        <f>VLOOKUP($B153,'[1]TK KHOILUONG'!$B:$AT,43,0)</f>
        <v>0</v>
      </c>
      <c r="AS153" s="34">
        <f>VLOOKUP($B153,'[1]TK KHOILUONG'!$B:$AT,44,0)</f>
        <v>0</v>
      </c>
      <c r="AT153" s="44">
        <f t="shared" si="3"/>
        <v>0</v>
      </c>
    </row>
    <row r="154" spans="1:46" s="6" customFormat="1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VLOOKUP($B154,'[1]TK KHOILUONG'!$B:$AT,4,0)</f>
        <v>10</v>
      </c>
      <c r="F154" s="16">
        <f>VLOOKUP($B154,'[1]TK KHOILUONG'!$B:$AT,5,0)</f>
        <v>6</v>
      </c>
      <c r="G154" s="16">
        <f>VLOOKUP($B154,'[1]TK KHOILUONG'!$B:$AT,6,0)</f>
        <v>0</v>
      </c>
      <c r="H154" s="16">
        <f>VLOOKUP($B154,'[1]TK KHOILUONG'!$B:$AT,7,0)</f>
        <v>0</v>
      </c>
      <c r="I154" s="16">
        <f>VLOOKUP($B154,'[1]TK KHOILUONG'!$B:$AT,8,0)</f>
        <v>0</v>
      </c>
      <c r="J154" s="16">
        <f>VLOOKUP($B154,'[1]TK KHOILUONG'!$B:$AT,9,0)</f>
        <v>0</v>
      </c>
      <c r="K154" s="16">
        <f>VLOOKUP($B154,'[1]TK KHOILUONG'!$B:$AT,10,0)</f>
        <v>0</v>
      </c>
      <c r="L154" s="16">
        <f>VLOOKUP($B154,'[1]TK KHOILUONG'!$B:$AT,11,0)</f>
        <v>0</v>
      </c>
      <c r="M154" s="34">
        <f>VLOOKUP($B154,'[1]TK KHOILUONG'!$B:$AT,12,0)</f>
        <v>19</v>
      </c>
      <c r="N154" s="16">
        <f>VLOOKUP($B154,'[1]TK KHOILUONG'!$B:$AT,13,0)</f>
        <v>7.05</v>
      </c>
      <c r="O154" s="16">
        <f>VLOOKUP($B154,'[1]TK KHOILUONG'!$B:$AT,14,0)</f>
        <v>4.5</v>
      </c>
      <c r="P154" s="16">
        <f>VLOOKUP($B154,'[1]TK KHOILUONG'!$B:$AT,15,0)</f>
        <v>0</v>
      </c>
      <c r="Q154" s="16">
        <f>VLOOKUP($B154,'[1]TK KHOILUONG'!$B:$AT,16,0)</f>
        <v>0</v>
      </c>
      <c r="R154" s="34">
        <f>VLOOKUP($B154,'[1]TK KHOILUONG'!$B:$AT,17,0)</f>
        <v>11.55</v>
      </c>
      <c r="S154" s="16">
        <f>VLOOKUP($B154,'[1]TK KHOILUONG'!$B:$AT,18,0)</f>
        <v>12</v>
      </c>
      <c r="T154" s="16">
        <f>VLOOKUP($B154,'[1]TK KHOILUONG'!$B:$AT,19,0)</f>
        <v>107</v>
      </c>
      <c r="U154" s="16">
        <f>VLOOKUP($B154,'[1]TK KHOILUONG'!$B:$AT,20,0)</f>
        <v>45</v>
      </c>
      <c r="V154" s="34">
        <f>VLOOKUP($B154,'[1]TK KHOILUONG'!$B:$AT,21,0)</f>
        <v>7.4</v>
      </c>
      <c r="W154" s="16">
        <f>VLOOKUP($B154,'[1]TK KHOILUONG'!$B:$AT,22,0)</f>
        <v>0</v>
      </c>
      <c r="X154" s="16">
        <f>VLOOKUP($B154,'[1]TK KHOILUONG'!$B:$AT,23,0)</f>
        <v>0</v>
      </c>
      <c r="Y154" s="16">
        <f>VLOOKUP($B154,'[1]TK KHOILUONG'!$B:$AT,24,0)</f>
        <v>0</v>
      </c>
      <c r="Z154" s="34">
        <f>VLOOKUP($B154,'[1]TK KHOILUONG'!$B:$AT,25,0)</f>
        <v>0</v>
      </c>
      <c r="AA154" s="16">
        <f>VLOOKUP($B154,'[1]TK KHOILUONG'!$B:$AT,26,0)</f>
        <v>0</v>
      </c>
      <c r="AB154" s="16">
        <f>VLOOKUP($B154,'[1]TK KHOILUONG'!$B:$AT,27,0)</f>
        <v>0</v>
      </c>
      <c r="AC154" s="16">
        <f>VLOOKUP($B154,'[1]TK KHOILUONG'!$B:$AT,28,0)</f>
        <v>0</v>
      </c>
      <c r="AD154" s="34">
        <f>VLOOKUP($B154,'[1]TK KHOILUONG'!$B:$AT,29,0)</f>
        <v>0</v>
      </c>
      <c r="AE154" s="16">
        <f>VLOOKUP($B154,'[1]TK KHOILUONG'!$B:$AT,30,0)</f>
        <v>0</v>
      </c>
      <c r="AF154" s="16">
        <f>VLOOKUP($B154,'[1]TK KHOILUONG'!$B:$AT,31,0)</f>
        <v>0</v>
      </c>
      <c r="AG154" s="16">
        <f>VLOOKUP($B154,'[1]TK KHOILUONG'!$B:$AT,32,0)</f>
        <v>0</v>
      </c>
      <c r="AH154" s="34">
        <f>VLOOKUP($B154,'[1]TK KHOILUONG'!$B:$AT,33,0)</f>
        <v>0</v>
      </c>
      <c r="AI154" s="16">
        <f>VLOOKUP($B154,'[1]TK KHOILUONG'!$B:$AT,34,0)</f>
        <v>0</v>
      </c>
      <c r="AJ154" s="16">
        <f>VLOOKUP($B154,'[1]TK KHOILUONG'!$B:$AT,35,0)</f>
        <v>0</v>
      </c>
      <c r="AK154" s="34">
        <f>VLOOKUP($B154,'[1]TK KHOILUONG'!$B:$AT,36,0)</f>
        <v>0</v>
      </c>
      <c r="AL154" s="16">
        <f>VLOOKUP($B154,'[1]TK KHOILUONG'!$B:$AT,37,0)</f>
        <v>0</v>
      </c>
      <c r="AM154" s="16">
        <f>VLOOKUP($B154,'[1]TK KHOILUONG'!$B:$AT,38,0)</f>
        <v>0</v>
      </c>
      <c r="AN154" s="34">
        <f>VLOOKUP($B154,'[1]TK KHOILUONG'!$B:$AT,39,0)</f>
        <v>0</v>
      </c>
      <c r="AO154" s="16">
        <f>VLOOKUP($B154,'[1]TK KHOILUONG'!$B:$AT,40,0)</f>
        <v>0</v>
      </c>
      <c r="AP154" s="16">
        <f>VLOOKUP($B154,'[1]TK KHOILUONG'!$B:$AT,41,0)</f>
        <v>0</v>
      </c>
      <c r="AQ154" s="34">
        <f>VLOOKUP($B154,'[1]TK KHOILUONG'!$B:$AT,42,0)</f>
        <v>0</v>
      </c>
      <c r="AR154" s="34">
        <f>VLOOKUP($B154,'[1]TK KHOILUONG'!$B:$AT,43,0)</f>
        <v>0</v>
      </c>
      <c r="AS154" s="34">
        <f>VLOOKUP($B154,'[1]TK KHOILUONG'!$B:$AT,44,0)</f>
        <v>0.9</v>
      </c>
      <c r="AT154" s="44">
        <f t="shared" si="3"/>
        <v>38.85</v>
      </c>
    </row>
    <row r="155" spans="1:46" s="6" customFormat="1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VLOOKUP($B155,'[1]TK KHOILUONG'!$B:$AT,4,0)</f>
        <v>8</v>
      </c>
      <c r="F155" s="16">
        <f>VLOOKUP($B155,'[1]TK KHOILUONG'!$B:$AT,5,0)</f>
        <v>8</v>
      </c>
      <c r="G155" s="16">
        <f>VLOOKUP($B155,'[1]TK KHOILUONG'!$B:$AT,6,0)</f>
        <v>0</v>
      </c>
      <c r="H155" s="16">
        <f>VLOOKUP($B155,'[1]TK KHOILUONG'!$B:$AT,7,0)</f>
        <v>0</v>
      </c>
      <c r="I155" s="16">
        <f>VLOOKUP($B155,'[1]TK KHOILUONG'!$B:$AT,8,0)</f>
        <v>0</v>
      </c>
      <c r="J155" s="16">
        <f>VLOOKUP($B155,'[1]TK KHOILUONG'!$B:$AT,9,0)</f>
        <v>0</v>
      </c>
      <c r="K155" s="16">
        <f>VLOOKUP($B155,'[1]TK KHOILUONG'!$B:$AT,10,0)</f>
        <v>0</v>
      </c>
      <c r="L155" s="16">
        <f>VLOOKUP($B155,'[1]TK KHOILUONG'!$B:$AT,11,0)</f>
        <v>0</v>
      </c>
      <c r="M155" s="34">
        <f>VLOOKUP($B155,'[1]TK KHOILUONG'!$B:$AT,12,0)</f>
        <v>20</v>
      </c>
      <c r="N155" s="16">
        <f>VLOOKUP($B155,'[1]TK KHOILUONG'!$B:$AT,13,0)</f>
        <v>0.45</v>
      </c>
      <c r="O155" s="16">
        <f>VLOOKUP($B155,'[1]TK KHOILUONG'!$B:$AT,14,0)</f>
        <v>0</v>
      </c>
      <c r="P155" s="16">
        <f>VLOOKUP($B155,'[1]TK KHOILUONG'!$B:$AT,15,0)</f>
        <v>0</v>
      </c>
      <c r="Q155" s="16">
        <f>VLOOKUP($B155,'[1]TK KHOILUONG'!$B:$AT,16,0)</f>
        <v>0</v>
      </c>
      <c r="R155" s="34">
        <f>VLOOKUP($B155,'[1]TK KHOILUONG'!$B:$AT,17,0)</f>
        <v>0.45</v>
      </c>
      <c r="S155" s="16">
        <f>VLOOKUP($B155,'[1]TK KHOILUONG'!$B:$AT,18,0)</f>
        <v>138</v>
      </c>
      <c r="T155" s="16">
        <f>VLOOKUP($B155,'[1]TK KHOILUONG'!$B:$AT,19,0)</f>
        <v>144</v>
      </c>
      <c r="U155" s="16">
        <f>VLOOKUP($B155,'[1]TK KHOILUONG'!$B:$AT,20,0)</f>
        <v>181</v>
      </c>
      <c r="V155" s="34">
        <f>VLOOKUP($B155,'[1]TK KHOILUONG'!$B:$AT,21,0)</f>
        <v>10.100000000000001</v>
      </c>
      <c r="W155" s="16">
        <f>VLOOKUP($B155,'[1]TK KHOILUONG'!$B:$AT,22,0)</f>
        <v>0</v>
      </c>
      <c r="X155" s="16">
        <f>VLOOKUP($B155,'[1]TK KHOILUONG'!$B:$AT,23,0)</f>
        <v>0</v>
      </c>
      <c r="Y155" s="16">
        <f>VLOOKUP($B155,'[1]TK KHOILUONG'!$B:$AT,24,0)</f>
        <v>0</v>
      </c>
      <c r="Z155" s="34">
        <f>VLOOKUP($B155,'[1]TK KHOILUONG'!$B:$AT,25,0)</f>
        <v>0</v>
      </c>
      <c r="AA155" s="16">
        <f>VLOOKUP($B155,'[1]TK KHOILUONG'!$B:$AT,26,0)</f>
        <v>0</v>
      </c>
      <c r="AB155" s="16">
        <f>VLOOKUP($B155,'[1]TK KHOILUONG'!$B:$AT,27,0)</f>
        <v>0</v>
      </c>
      <c r="AC155" s="16">
        <f>VLOOKUP($B155,'[1]TK KHOILUONG'!$B:$AT,28,0)</f>
        <v>0</v>
      </c>
      <c r="AD155" s="34">
        <f>VLOOKUP($B155,'[1]TK KHOILUONG'!$B:$AT,29,0)</f>
        <v>0</v>
      </c>
      <c r="AE155" s="16">
        <f>VLOOKUP($B155,'[1]TK KHOILUONG'!$B:$AT,30,0)</f>
        <v>0</v>
      </c>
      <c r="AF155" s="16">
        <f>VLOOKUP($B155,'[1]TK KHOILUONG'!$B:$AT,31,0)</f>
        <v>0</v>
      </c>
      <c r="AG155" s="16">
        <f>VLOOKUP($B155,'[1]TK KHOILUONG'!$B:$AT,32,0)</f>
        <v>0</v>
      </c>
      <c r="AH155" s="34">
        <f>VLOOKUP($B155,'[1]TK KHOILUONG'!$B:$AT,33,0)</f>
        <v>0</v>
      </c>
      <c r="AI155" s="16">
        <f>VLOOKUP($B155,'[1]TK KHOILUONG'!$B:$AT,34,0)</f>
        <v>0</v>
      </c>
      <c r="AJ155" s="16">
        <f>VLOOKUP($B155,'[1]TK KHOILUONG'!$B:$AT,35,0)</f>
        <v>0</v>
      </c>
      <c r="AK155" s="34">
        <f>VLOOKUP($B155,'[1]TK KHOILUONG'!$B:$AT,36,0)</f>
        <v>0</v>
      </c>
      <c r="AL155" s="16">
        <f>VLOOKUP($B155,'[1]TK KHOILUONG'!$B:$AT,37,0)</f>
        <v>0</v>
      </c>
      <c r="AM155" s="16">
        <f>VLOOKUP($B155,'[1]TK KHOILUONG'!$B:$AT,38,0)</f>
        <v>0</v>
      </c>
      <c r="AN155" s="34">
        <f>VLOOKUP($B155,'[1]TK KHOILUONG'!$B:$AT,39,0)</f>
        <v>0</v>
      </c>
      <c r="AO155" s="16">
        <f>VLOOKUP($B155,'[1]TK KHOILUONG'!$B:$AT,40,0)</f>
        <v>0</v>
      </c>
      <c r="AP155" s="16">
        <f>VLOOKUP($B155,'[1]TK KHOILUONG'!$B:$AT,41,0)</f>
        <v>0</v>
      </c>
      <c r="AQ155" s="34">
        <f>VLOOKUP($B155,'[1]TK KHOILUONG'!$B:$AT,42,0)</f>
        <v>0</v>
      </c>
      <c r="AR155" s="34">
        <f>VLOOKUP($B155,'[1]TK KHOILUONG'!$B:$AT,43,0)</f>
        <v>0</v>
      </c>
      <c r="AS155" s="34">
        <f>VLOOKUP($B155,'[1]TK KHOILUONG'!$B:$AT,44,0)</f>
        <v>0</v>
      </c>
      <c r="AT155" s="44">
        <f t="shared" si="3"/>
        <v>30.55</v>
      </c>
    </row>
    <row r="156" spans="1:46" s="6" customFormat="1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VLOOKUP($B156,'[1]TK KHOILUONG'!$B:$AT,4,0)</f>
        <v>0</v>
      </c>
      <c r="F156" s="16">
        <f>VLOOKUP($B156,'[1]TK KHOILUONG'!$B:$AT,5,0)</f>
        <v>0</v>
      </c>
      <c r="G156" s="16">
        <f>VLOOKUP($B156,'[1]TK KHOILUONG'!$B:$AT,6,0)</f>
        <v>0</v>
      </c>
      <c r="H156" s="16">
        <f>VLOOKUP($B156,'[1]TK KHOILUONG'!$B:$AT,7,0)</f>
        <v>0</v>
      </c>
      <c r="I156" s="16">
        <f>VLOOKUP($B156,'[1]TK KHOILUONG'!$B:$AT,8,0)</f>
        <v>0</v>
      </c>
      <c r="J156" s="16">
        <f>VLOOKUP($B156,'[1]TK KHOILUONG'!$B:$AT,9,0)</f>
        <v>0</v>
      </c>
      <c r="K156" s="16">
        <f>VLOOKUP($B156,'[1]TK KHOILUONG'!$B:$AT,10,0)</f>
        <v>0</v>
      </c>
      <c r="L156" s="16">
        <f>VLOOKUP($B156,'[1]TK KHOILUONG'!$B:$AT,11,0)</f>
        <v>0</v>
      </c>
      <c r="M156" s="34">
        <f>VLOOKUP($B156,'[1]TK KHOILUONG'!$B:$AT,12,0)</f>
        <v>0</v>
      </c>
      <c r="N156" s="16">
        <f>VLOOKUP($B156,'[1]TK KHOILUONG'!$B:$AT,13,0)</f>
        <v>4.3500000000000005</v>
      </c>
      <c r="O156" s="16">
        <f>VLOOKUP($B156,'[1]TK KHOILUONG'!$B:$AT,14,0)</f>
        <v>6</v>
      </c>
      <c r="P156" s="16">
        <f>VLOOKUP($B156,'[1]TK KHOILUONG'!$B:$AT,15,0)</f>
        <v>0</v>
      </c>
      <c r="Q156" s="16">
        <f>VLOOKUP($B156,'[1]TK KHOILUONG'!$B:$AT,16,0)</f>
        <v>0</v>
      </c>
      <c r="R156" s="34">
        <f>VLOOKUP($B156,'[1]TK KHOILUONG'!$B:$AT,17,0)</f>
        <v>10.350000000000001</v>
      </c>
      <c r="S156" s="16">
        <f>VLOOKUP($B156,'[1]TK KHOILUONG'!$B:$AT,18,0)</f>
        <v>0</v>
      </c>
      <c r="T156" s="16">
        <f>VLOOKUP($B156,'[1]TK KHOILUONG'!$B:$AT,19,0)</f>
        <v>0</v>
      </c>
      <c r="U156" s="16">
        <f>VLOOKUP($B156,'[1]TK KHOILUONG'!$B:$AT,20,0)</f>
        <v>0</v>
      </c>
      <c r="V156" s="34">
        <f>VLOOKUP($B156,'[1]TK KHOILUONG'!$B:$AT,21,0)</f>
        <v>0</v>
      </c>
      <c r="W156" s="16">
        <f>VLOOKUP($B156,'[1]TK KHOILUONG'!$B:$AT,22,0)</f>
        <v>0</v>
      </c>
      <c r="X156" s="16">
        <f>VLOOKUP($B156,'[1]TK KHOILUONG'!$B:$AT,23,0)</f>
        <v>0</v>
      </c>
      <c r="Y156" s="16">
        <f>VLOOKUP($B156,'[1]TK KHOILUONG'!$B:$AT,24,0)</f>
        <v>0</v>
      </c>
      <c r="Z156" s="34">
        <f>VLOOKUP($B156,'[1]TK KHOILUONG'!$B:$AT,25,0)</f>
        <v>0</v>
      </c>
      <c r="AA156" s="16">
        <f>VLOOKUP($B156,'[1]TK KHOILUONG'!$B:$AT,26,0)</f>
        <v>0</v>
      </c>
      <c r="AB156" s="16">
        <f>VLOOKUP($B156,'[1]TK KHOILUONG'!$B:$AT,27,0)</f>
        <v>0</v>
      </c>
      <c r="AC156" s="16">
        <f>VLOOKUP($B156,'[1]TK KHOILUONG'!$B:$AT,28,0)</f>
        <v>0</v>
      </c>
      <c r="AD156" s="34">
        <f>VLOOKUP($B156,'[1]TK KHOILUONG'!$B:$AT,29,0)</f>
        <v>0</v>
      </c>
      <c r="AE156" s="16">
        <f>VLOOKUP($B156,'[1]TK KHOILUONG'!$B:$AT,30,0)</f>
        <v>0</v>
      </c>
      <c r="AF156" s="16">
        <f>VLOOKUP($B156,'[1]TK KHOILUONG'!$B:$AT,31,0)</f>
        <v>0</v>
      </c>
      <c r="AG156" s="16">
        <f>VLOOKUP($B156,'[1]TK KHOILUONG'!$B:$AT,32,0)</f>
        <v>0</v>
      </c>
      <c r="AH156" s="34">
        <f>VLOOKUP($B156,'[1]TK KHOILUONG'!$B:$AT,33,0)</f>
        <v>0</v>
      </c>
      <c r="AI156" s="16">
        <f>VLOOKUP($B156,'[1]TK KHOILUONG'!$B:$AT,34,0)</f>
        <v>0</v>
      </c>
      <c r="AJ156" s="16">
        <f>VLOOKUP($B156,'[1]TK KHOILUONG'!$B:$AT,35,0)</f>
        <v>0</v>
      </c>
      <c r="AK156" s="34">
        <f>VLOOKUP($B156,'[1]TK KHOILUONG'!$B:$AT,36,0)</f>
        <v>0</v>
      </c>
      <c r="AL156" s="16">
        <f>VLOOKUP($B156,'[1]TK KHOILUONG'!$B:$AT,37,0)</f>
        <v>0</v>
      </c>
      <c r="AM156" s="16">
        <f>VLOOKUP($B156,'[1]TK KHOILUONG'!$B:$AT,38,0)</f>
        <v>0</v>
      </c>
      <c r="AN156" s="34">
        <f>VLOOKUP($B156,'[1]TK KHOILUONG'!$B:$AT,39,0)</f>
        <v>0</v>
      </c>
      <c r="AO156" s="16">
        <f>VLOOKUP($B156,'[1]TK KHOILUONG'!$B:$AT,40,0)</f>
        <v>0</v>
      </c>
      <c r="AP156" s="16">
        <f>VLOOKUP($B156,'[1]TK KHOILUONG'!$B:$AT,41,0)</f>
        <v>0</v>
      </c>
      <c r="AQ156" s="34">
        <f>VLOOKUP($B156,'[1]TK KHOILUONG'!$B:$AT,42,0)</f>
        <v>0</v>
      </c>
      <c r="AR156" s="34">
        <f>VLOOKUP($B156,'[1]TK KHOILUONG'!$B:$AT,43,0)</f>
        <v>0</v>
      </c>
      <c r="AS156" s="34">
        <f>VLOOKUP($B156,'[1]TK KHOILUONG'!$B:$AT,44,0)</f>
        <v>1.2</v>
      </c>
      <c r="AT156" s="44">
        <f t="shared" si="3"/>
        <v>11.55</v>
      </c>
    </row>
    <row r="157" spans="1:46" s="6" customFormat="1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VLOOKUP($B157,'[1]TK KHOILUONG'!$B:$AT,4,0)</f>
        <v>12</v>
      </c>
      <c r="F157" s="16">
        <f>VLOOKUP($B157,'[1]TK KHOILUONG'!$B:$AT,5,0)</f>
        <v>0</v>
      </c>
      <c r="G157" s="16">
        <f>VLOOKUP($B157,'[1]TK KHOILUONG'!$B:$AT,6,0)</f>
        <v>0</v>
      </c>
      <c r="H157" s="16">
        <f>VLOOKUP($B157,'[1]TK KHOILUONG'!$B:$AT,7,0)</f>
        <v>0</v>
      </c>
      <c r="I157" s="16">
        <f>VLOOKUP($B157,'[1]TK KHOILUONG'!$B:$AT,8,0)</f>
        <v>0</v>
      </c>
      <c r="J157" s="16">
        <f>VLOOKUP($B157,'[1]TK KHOILUONG'!$B:$AT,9,0)</f>
        <v>0</v>
      </c>
      <c r="K157" s="16">
        <f>VLOOKUP($B157,'[1]TK KHOILUONG'!$B:$AT,10,0)</f>
        <v>0</v>
      </c>
      <c r="L157" s="16">
        <f>VLOOKUP($B157,'[1]TK KHOILUONG'!$B:$AT,11,0)</f>
        <v>0</v>
      </c>
      <c r="M157" s="34">
        <f>VLOOKUP($B157,'[1]TK KHOILUONG'!$B:$AT,12,0)</f>
        <v>12</v>
      </c>
      <c r="N157" s="16">
        <f>VLOOKUP($B157,'[1]TK KHOILUONG'!$B:$AT,13,0)</f>
        <v>6.1499999999999995</v>
      </c>
      <c r="O157" s="16">
        <f>VLOOKUP($B157,'[1]TK KHOILUONG'!$B:$AT,14,0)</f>
        <v>4.05</v>
      </c>
      <c r="P157" s="16">
        <f>VLOOKUP($B157,'[1]TK KHOILUONG'!$B:$AT,15,0)</f>
        <v>0</v>
      </c>
      <c r="Q157" s="16">
        <f>VLOOKUP($B157,'[1]TK KHOILUONG'!$B:$AT,16,0)</f>
        <v>0</v>
      </c>
      <c r="R157" s="34">
        <f>VLOOKUP($B157,'[1]TK KHOILUONG'!$B:$AT,17,0)</f>
        <v>10.199999999999999</v>
      </c>
      <c r="S157" s="16">
        <f>VLOOKUP($B157,'[1]TK KHOILUONG'!$B:$AT,18,0)</f>
        <v>288</v>
      </c>
      <c r="T157" s="16">
        <f>VLOOKUP($B157,'[1]TK KHOILUONG'!$B:$AT,19,0)</f>
        <v>142</v>
      </c>
      <c r="U157" s="16">
        <f>VLOOKUP($B157,'[1]TK KHOILUONG'!$B:$AT,20,0)</f>
        <v>232</v>
      </c>
      <c r="V157" s="34">
        <f>VLOOKUP($B157,'[1]TK KHOILUONG'!$B:$AT,21,0)</f>
        <v>19.8</v>
      </c>
      <c r="W157" s="16">
        <f>VLOOKUP($B157,'[1]TK KHOILUONG'!$B:$AT,22,0)</f>
        <v>0</v>
      </c>
      <c r="X157" s="16">
        <f>VLOOKUP($B157,'[1]TK KHOILUONG'!$B:$AT,23,0)</f>
        <v>0</v>
      </c>
      <c r="Y157" s="16">
        <f>VLOOKUP($B157,'[1]TK KHOILUONG'!$B:$AT,24,0)</f>
        <v>0</v>
      </c>
      <c r="Z157" s="34">
        <f>VLOOKUP($B157,'[1]TK KHOILUONG'!$B:$AT,25,0)</f>
        <v>0</v>
      </c>
      <c r="AA157" s="16">
        <f>VLOOKUP($B157,'[1]TK KHOILUONG'!$B:$AT,26,0)</f>
        <v>0</v>
      </c>
      <c r="AB157" s="16">
        <f>VLOOKUP($B157,'[1]TK KHOILUONG'!$B:$AT,27,0)</f>
        <v>0</v>
      </c>
      <c r="AC157" s="16">
        <f>VLOOKUP($B157,'[1]TK KHOILUONG'!$B:$AT,28,0)</f>
        <v>0</v>
      </c>
      <c r="AD157" s="34">
        <f>VLOOKUP($B157,'[1]TK KHOILUONG'!$B:$AT,29,0)</f>
        <v>0</v>
      </c>
      <c r="AE157" s="16">
        <f>VLOOKUP($B157,'[1]TK KHOILUONG'!$B:$AT,30,0)</f>
        <v>0</v>
      </c>
      <c r="AF157" s="16">
        <f>VLOOKUP($B157,'[1]TK KHOILUONG'!$B:$AT,31,0)</f>
        <v>0</v>
      </c>
      <c r="AG157" s="16">
        <f>VLOOKUP($B157,'[1]TK KHOILUONG'!$B:$AT,32,0)</f>
        <v>0</v>
      </c>
      <c r="AH157" s="34">
        <f>VLOOKUP($B157,'[1]TK KHOILUONG'!$B:$AT,33,0)</f>
        <v>0</v>
      </c>
      <c r="AI157" s="16">
        <f>VLOOKUP($B157,'[1]TK KHOILUONG'!$B:$AT,34,0)</f>
        <v>0</v>
      </c>
      <c r="AJ157" s="16">
        <f>VLOOKUP($B157,'[1]TK KHOILUONG'!$B:$AT,35,0)</f>
        <v>0</v>
      </c>
      <c r="AK157" s="34">
        <f>VLOOKUP($B157,'[1]TK KHOILUONG'!$B:$AT,36,0)</f>
        <v>0</v>
      </c>
      <c r="AL157" s="16">
        <f>VLOOKUP($B157,'[1]TK KHOILUONG'!$B:$AT,37,0)</f>
        <v>0</v>
      </c>
      <c r="AM157" s="16">
        <f>VLOOKUP($B157,'[1]TK KHOILUONG'!$B:$AT,38,0)</f>
        <v>0</v>
      </c>
      <c r="AN157" s="34">
        <f>VLOOKUP($B157,'[1]TK KHOILUONG'!$B:$AT,39,0)</f>
        <v>0</v>
      </c>
      <c r="AO157" s="16">
        <f>VLOOKUP($B157,'[1]TK KHOILUONG'!$B:$AT,40,0)</f>
        <v>0</v>
      </c>
      <c r="AP157" s="16">
        <f>VLOOKUP($B157,'[1]TK KHOILUONG'!$B:$AT,41,0)</f>
        <v>0</v>
      </c>
      <c r="AQ157" s="34">
        <f>VLOOKUP($B157,'[1]TK KHOILUONG'!$B:$AT,42,0)</f>
        <v>0</v>
      </c>
      <c r="AR157" s="34">
        <f>VLOOKUP($B157,'[1]TK KHOILUONG'!$B:$AT,43,0)</f>
        <v>0</v>
      </c>
      <c r="AS157" s="34">
        <f>VLOOKUP($B157,'[1]TK KHOILUONG'!$B:$AT,44,0)</f>
        <v>0.5</v>
      </c>
      <c r="AT157" s="44">
        <f t="shared" si="3"/>
        <v>42.5</v>
      </c>
    </row>
    <row r="158" spans="1:46" s="6" customFormat="1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VLOOKUP($B158,'[1]TK KHOILUONG'!$B:$AT,4,0)</f>
        <v>4</v>
      </c>
      <c r="F158" s="16">
        <f>VLOOKUP($B158,'[1]TK KHOILUONG'!$B:$AT,5,0)</f>
        <v>0</v>
      </c>
      <c r="G158" s="16">
        <f>VLOOKUP($B158,'[1]TK KHOILUONG'!$B:$AT,6,0)</f>
        <v>0</v>
      </c>
      <c r="H158" s="16">
        <f>VLOOKUP($B158,'[1]TK KHOILUONG'!$B:$AT,7,0)</f>
        <v>0</v>
      </c>
      <c r="I158" s="16">
        <f>VLOOKUP($B158,'[1]TK KHOILUONG'!$B:$AT,8,0)</f>
        <v>0</v>
      </c>
      <c r="J158" s="16">
        <f>VLOOKUP($B158,'[1]TK KHOILUONG'!$B:$AT,9,0)</f>
        <v>0</v>
      </c>
      <c r="K158" s="16">
        <f>VLOOKUP($B158,'[1]TK KHOILUONG'!$B:$AT,10,0)</f>
        <v>0</v>
      </c>
      <c r="L158" s="16">
        <f>VLOOKUP($B158,'[1]TK KHOILUONG'!$B:$AT,11,0)</f>
        <v>0</v>
      </c>
      <c r="M158" s="34">
        <f>VLOOKUP($B158,'[1]TK KHOILUONG'!$B:$AT,12,0)</f>
        <v>4</v>
      </c>
      <c r="N158" s="16">
        <f>VLOOKUP($B158,'[1]TK KHOILUONG'!$B:$AT,13,0)</f>
        <v>2.5500000000000003</v>
      </c>
      <c r="O158" s="16">
        <f>VLOOKUP($B158,'[1]TK KHOILUONG'!$B:$AT,14,0)</f>
        <v>4.05</v>
      </c>
      <c r="P158" s="16">
        <f>VLOOKUP($B158,'[1]TK KHOILUONG'!$B:$AT,15,0)</f>
        <v>0</v>
      </c>
      <c r="Q158" s="16">
        <f>VLOOKUP($B158,'[1]TK KHOILUONG'!$B:$AT,16,0)</f>
        <v>0</v>
      </c>
      <c r="R158" s="34">
        <f>VLOOKUP($B158,'[1]TK KHOILUONG'!$B:$AT,17,0)</f>
        <v>6.6</v>
      </c>
      <c r="S158" s="16">
        <f>VLOOKUP($B158,'[1]TK KHOILUONG'!$B:$AT,18,0)</f>
        <v>90</v>
      </c>
      <c r="T158" s="16">
        <f>VLOOKUP($B158,'[1]TK KHOILUONG'!$B:$AT,19,0)</f>
        <v>56</v>
      </c>
      <c r="U158" s="16">
        <f>VLOOKUP($B158,'[1]TK KHOILUONG'!$B:$AT,20,0)</f>
        <v>65</v>
      </c>
      <c r="V158" s="34">
        <f>VLOOKUP($B158,'[1]TK KHOILUONG'!$B:$AT,21,0)</f>
        <v>8.1</v>
      </c>
      <c r="W158" s="16">
        <f>VLOOKUP($B158,'[1]TK KHOILUONG'!$B:$AT,22,0)</f>
        <v>0</v>
      </c>
      <c r="X158" s="16">
        <f>VLOOKUP($B158,'[1]TK KHOILUONG'!$B:$AT,23,0)</f>
        <v>0</v>
      </c>
      <c r="Y158" s="16">
        <f>VLOOKUP($B158,'[1]TK KHOILUONG'!$B:$AT,24,0)</f>
        <v>0</v>
      </c>
      <c r="Z158" s="34">
        <f>VLOOKUP($B158,'[1]TK KHOILUONG'!$B:$AT,25,0)</f>
        <v>0</v>
      </c>
      <c r="AA158" s="16">
        <f>VLOOKUP($B158,'[1]TK KHOILUONG'!$B:$AT,26,0)</f>
        <v>0</v>
      </c>
      <c r="AB158" s="16">
        <f>VLOOKUP($B158,'[1]TK KHOILUONG'!$B:$AT,27,0)</f>
        <v>0</v>
      </c>
      <c r="AC158" s="16">
        <f>VLOOKUP($B158,'[1]TK KHOILUONG'!$B:$AT,28,0)</f>
        <v>0</v>
      </c>
      <c r="AD158" s="34">
        <f>VLOOKUP($B158,'[1]TK KHOILUONG'!$B:$AT,29,0)</f>
        <v>0</v>
      </c>
      <c r="AE158" s="16">
        <f>VLOOKUP($B158,'[1]TK KHOILUONG'!$B:$AT,30,0)</f>
        <v>0</v>
      </c>
      <c r="AF158" s="16">
        <f>VLOOKUP($B158,'[1]TK KHOILUONG'!$B:$AT,31,0)</f>
        <v>0</v>
      </c>
      <c r="AG158" s="16">
        <f>VLOOKUP($B158,'[1]TK KHOILUONG'!$B:$AT,32,0)</f>
        <v>0</v>
      </c>
      <c r="AH158" s="34">
        <f>VLOOKUP($B158,'[1]TK KHOILUONG'!$B:$AT,33,0)</f>
        <v>0</v>
      </c>
      <c r="AI158" s="16">
        <f>VLOOKUP($B158,'[1]TK KHOILUONG'!$B:$AT,34,0)</f>
        <v>0</v>
      </c>
      <c r="AJ158" s="16">
        <f>VLOOKUP($B158,'[1]TK KHOILUONG'!$B:$AT,35,0)</f>
        <v>0</v>
      </c>
      <c r="AK158" s="34">
        <f>VLOOKUP($B158,'[1]TK KHOILUONG'!$B:$AT,36,0)</f>
        <v>0</v>
      </c>
      <c r="AL158" s="16">
        <f>VLOOKUP($B158,'[1]TK KHOILUONG'!$B:$AT,37,0)</f>
        <v>0</v>
      </c>
      <c r="AM158" s="16">
        <f>VLOOKUP($B158,'[1]TK KHOILUONG'!$B:$AT,38,0)</f>
        <v>0</v>
      </c>
      <c r="AN158" s="34">
        <f>VLOOKUP($B158,'[1]TK KHOILUONG'!$B:$AT,39,0)</f>
        <v>0</v>
      </c>
      <c r="AO158" s="16">
        <f>VLOOKUP($B158,'[1]TK KHOILUONG'!$B:$AT,40,0)</f>
        <v>0</v>
      </c>
      <c r="AP158" s="16">
        <f>VLOOKUP($B158,'[1]TK KHOILUONG'!$B:$AT,41,0)</f>
        <v>0</v>
      </c>
      <c r="AQ158" s="34">
        <f>VLOOKUP($B158,'[1]TK KHOILUONG'!$B:$AT,42,0)</f>
        <v>0</v>
      </c>
      <c r="AR158" s="34">
        <f>VLOOKUP($B158,'[1]TK KHOILUONG'!$B:$AT,43,0)</f>
        <v>0</v>
      </c>
      <c r="AS158" s="34">
        <f>VLOOKUP($B158,'[1]TK KHOILUONG'!$B:$AT,44,0)</f>
        <v>2.6</v>
      </c>
      <c r="AT158" s="44">
        <f t="shared" si="3"/>
        <v>21.3</v>
      </c>
    </row>
    <row r="159" spans="1:46" s="6" customFormat="1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VLOOKUP($B159,'[1]TK KHOILUONG'!$B:$AT,4,0)</f>
        <v>2</v>
      </c>
      <c r="F159" s="16">
        <f>VLOOKUP($B159,'[1]TK KHOILUONG'!$B:$AT,5,0)</f>
        <v>4</v>
      </c>
      <c r="G159" s="16">
        <f>VLOOKUP($B159,'[1]TK KHOILUONG'!$B:$AT,6,0)</f>
        <v>0</v>
      </c>
      <c r="H159" s="16">
        <f>VLOOKUP($B159,'[1]TK KHOILUONG'!$B:$AT,7,0)</f>
        <v>0</v>
      </c>
      <c r="I159" s="16">
        <f>VLOOKUP($B159,'[1]TK KHOILUONG'!$B:$AT,8,0)</f>
        <v>0</v>
      </c>
      <c r="J159" s="16">
        <f>VLOOKUP($B159,'[1]TK KHOILUONG'!$B:$AT,9,0)</f>
        <v>0</v>
      </c>
      <c r="K159" s="16">
        <f>VLOOKUP($B159,'[1]TK KHOILUONG'!$B:$AT,10,0)</f>
        <v>0</v>
      </c>
      <c r="L159" s="16">
        <f>VLOOKUP($B159,'[1]TK KHOILUONG'!$B:$AT,11,0)</f>
        <v>0</v>
      </c>
      <c r="M159" s="34">
        <f>VLOOKUP($B159,'[1]TK KHOILUONG'!$B:$AT,12,0)</f>
        <v>8</v>
      </c>
      <c r="N159" s="16">
        <f>VLOOKUP($B159,'[1]TK KHOILUONG'!$B:$AT,13,0)</f>
        <v>6.2999999999999989</v>
      </c>
      <c r="O159" s="16">
        <f>VLOOKUP($B159,'[1]TK KHOILUONG'!$B:$AT,14,0)</f>
        <v>7.7999999999999989</v>
      </c>
      <c r="P159" s="16">
        <f>VLOOKUP($B159,'[1]TK KHOILUONG'!$B:$AT,15,0)</f>
        <v>0</v>
      </c>
      <c r="Q159" s="16">
        <f>VLOOKUP($B159,'[1]TK KHOILUONG'!$B:$AT,16,0)</f>
        <v>0</v>
      </c>
      <c r="R159" s="34">
        <f>VLOOKUP($B159,'[1]TK KHOILUONG'!$B:$AT,17,0)</f>
        <v>14.099999999999998</v>
      </c>
      <c r="S159" s="16">
        <f>VLOOKUP($B159,'[1]TK KHOILUONG'!$B:$AT,18,0)</f>
        <v>110</v>
      </c>
      <c r="T159" s="16">
        <f>VLOOKUP($B159,'[1]TK KHOILUONG'!$B:$AT,19,0)</f>
        <v>124</v>
      </c>
      <c r="U159" s="16">
        <f>VLOOKUP($B159,'[1]TK KHOILUONG'!$B:$AT,20,0)</f>
        <v>90</v>
      </c>
      <c r="V159" s="34">
        <f>VLOOKUP($B159,'[1]TK KHOILUONG'!$B:$AT,21,0)</f>
        <v>14.4</v>
      </c>
      <c r="W159" s="16">
        <f>VLOOKUP($B159,'[1]TK KHOILUONG'!$B:$AT,22,0)</f>
        <v>0</v>
      </c>
      <c r="X159" s="16">
        <f>VLOOKUP($B159,'[1]TK KHOILUONG'!$B:$AT,23,0)</f>
        <v>0</v>
      </c>
      <c r="Y159" s="16">
        <f>VLOOKUP($B159,'[1]TK KHOILUONG'!$B:$AT,24,0)</f>
        <v>0</v>
      </c>
      <c r="Z159" s="34">
        <f>VLOOKUP($B159,'[1]TK KHOILUONG'!$B:$AT,25,0)</f>
        <v>0</v>
      </c>
      <c r="AA159" s="16">
        <f>VLOOKUP($B159,'[1]TK KHOILUONG'!$B:$AT,26,0)</f>
        <v>0</v>
      </c>
      <c r="AB159" s="16">
        <f>VLOOKUP($B159,'[1]TK KHOILUONG'!$B:$AT,27,0)</f>
        <v>0</v>
      </c>
      <c r="AC159" s="16">
        <f>VLOOKUP($B159,'[1]TK KHOILUONG'!$B:$AT,28,0)</f>
        <v>0</v>
      </c>
      <c r="AD159" s="34">
        <f>VLOOKUP($B159,'[1]TK KHOILUONG'!$B:$AT,29,0)</f>
        <v>0</v>
      </c>
      <c r="AE159" s="16">
        <f>VLOOKUP($B159,'[1]TK KHOILUONG'!$B:$AT,30,0)</f>
        <v>0</v>
      </c>
      <c r="AF159" s="16">
        <f>VLOOKUP($B159,'[1]TK KHOILUONG'!$B:$AT,31,0)</f>
        <v>0</v>
      </c>
      <c r="AG159" s="16">
        <f>VLOOKUP($B159,'[1]TK KHOILUONG'!$B:$AT,32,0)</f>
        <v>0</v>
      </c>
      <c r="AH159" s="34">
        <f>VLOOKUP($B159,'[1]TK KHOILUONG'!$B:$AT,33,0)</f>
        <v>0</v>
      </c>
      <c r="AI159" s="16">
        <f>VLOOKUP($B159,'[1]TK KHOILUONG'!$B:$AT,34,0)</f>
        <v>0</v>
      </c>
      <c r="AJ159" s="16">
        <f>VLOOKUP($B159,'[1]TK KHOILUONG'!$B:$AT,35,0)</f>
        <v>0</v>
      </c>
      <c r="AK159" s="34">
        <f>VLOOKUP($B159,'[1]TK KHOILUONG'!$B:$AT,36,0)</f>
        <v>0</v>
      </c>
      <c r="AL159" s="16">
        <f>VLOOKUP($B159,'[1]TK KHOILUONG'!$B:$AT,37,0)</f>
        <v>0</v>
      </c>
      <c r="AM159" s="16">
        <f>VLOOKUP($B159,'[1]TK KHOILUONG'!$B:$AT,38,0)</f>
        <v>0</v>
      </c>
      <c r="AN159" s="34">
        <f>VLOOKUP($B159,'[1]TK KHOILUONG'!$B:$AT,39,0)</f>
        <v>0</v>
      </c>
      <c r="AO159" s="16">
        <f>VLOOKUP($B159,'[1]TK KHOILUONG'!$B:$AT,40,0)</f>
        <v>0</v>
      </c>
      <c r="AP159" s="16">
        <f>VLOOKUP($B159,'[1]TK KHOILUONG'!$B:$AT,41,0)</f>
        <v>0</v>
      </c>
      <c r="AQ159" s="34">
        <f>VLOOKUP($B159,'[1]TK KHOILUONG'!$B:$AT,42,0)</f>
        <v>0</v>
      </c>
      <c r="AR159" s="34">
        <f>VLOOKUP($B159,'[1]TK KHOILUONG'!$B:$AT,43,0)</f>
        <v>0</v>
      </c>
      <c r="AS159" s="34">
        <f>VLOOKUP($B159,'[1]TK KHOILUONG'!$B:$AT,44,0)</f>
        <v>0.5</v>
      </c>
      <c r="AT159" s="44">
        <f t="shared" si="3"/>
        <v>37</v>
      </c>
    </row>
    <row r="160" spans="1:46" s="6" customFormat="1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VLOOKUP($B160,'[1]TK KHOILUONG'!$B:$AT,4,0)</f>
        <v>6</v>
      </c>
      <c r="F160" s="16">
        <f>VLOOKUP($B160,'[1]TK KHOILUONG'!$B:$AT,5,0)</f>
        <v>0</v>
      </c>
      <c r="G160" s="16">
        <f>VLOOKUP($B160,'[1]TK KHOILUONG'!$B:$AT,6,0)</f>
        <v>0</v>
      </c>
      <c r="H160" s="16">
        <f>VLOOKUP($B160,'[1]TK KHOILUONG'!$B:$AT,7,0)</f>
        <v>0</v>
      </c>
      <c r="I160" s="16">
        <f>VLOOKUP($B160,'[1]TK KHOILUONG'!$B:$AT,8,0)</f>
        <v>0</v>
      </c>
      <c r="J160" s="16">
        <f>VLOOKUP($B160,'[1]TK KHOILUONG'!$B:$AT,9,0)</f>
        <v>0</v>
      </c>
      <c r="K160" s="16">
        <f>VLOOKUP($B160,'[1]TK KHOILUONG'!$B:$AT,10,0)</f>
        <v>0</v>
      </c>
      <c r="L160" s="16">
        <f>VLOOKUP($B160,'[1]TK KHOILUONG'!$B:$AT,11,0)</f>
        <v>0</v>
      </c>
      <c r="M160" s="34">
        <f>VLOOKUP($B160,'[1]TK KHOILUONG'!$B:$AT,12,0)</f>
        <v>6</v>
      </c>
      <c r="N160" s="16">
        <f>VLOOKUP($B160,'[1]TK KHOILUONG'!$B:$AT,13,0)</f>
        <v>4.95</v>
      </c>
      <c r="O160" s="16">
        <f>VLOOKUP($B160,'[1]TK KHOILUONG'!$B:$AT,14,0)</f>
        <v>5.1000000000000005</v>
      </c>
      <c r="P160" s="16">
        <f>VLOOKUP($B160,'[1]TK KHOILUONG'!$B:$AT,15,0)</f>
        <v>0</v>
      </c>
      <c r="Q160" s="16">
        <f>VLOOKUP($B160,'[1]TK KHOILUONG'!$B:$AT,16,0)</f>
        <v>0</v>
      </c>
      <c r="R160" s="34">
        <f>VLOOKUP($B160,'[1]TK KHOILUONG'!$B:$AT,17,0)</f>
        <v>10.050000000000001</v>
      </c>
      <c r="S160" s="16">
        <f>VLOOKUP($B160,'[1]TK KHOILUONG'!$B:$AT,18,0)</f>
        <v>233</v>
      </c>
      <c r="T160" s="16">
        <f>VLOOKUP($B160,'[1]TK KHOILUONG'!$B:$AT,19,0)</f>
        <v>349</v>
      </c>
      <c r="U160" s="16">
        <f>VLOOKUP($B160,'[1]TK KHOILUONG'!$B:$AT,20,0)</f>
        <v>246</v>
      </c>
      <c r="V160" s="34">
        <f>VLOOKUP($B160,'[1]TK KHOILUONG'!$B:$AT,21,0)</f>
        <v>33.6</v>
      </c>
      <c r="W160" s="16">
        <f>VLOOKUP($B160,'[1]TK KHOILUONG'!$B:$AT,22,0)</f>
        <v>0</v>
      </c>
      <c r="X160" s="16">
        <f>VLOOKUP($B160,'[1]TK KHOILUONG'!$B:$AT,23,0)</f>
        <v>0</v>
      </c>
      <c r="Y160" s="16">
        <f>VLOOKUP($B160,'[1]TK KHOILUONG'!$B:$AT,24,0)</f>
        <v>0</v>
      </c>
      <c r="Z160" s="34">
        <f>VLOOKUP($B160,'[1]TK KHOILUONG'!$B:$AT,25,0)</f>
        <v>0</v>
      </c>
      <c r="AA160" s="16">
        <f>VLOOKUP($B160,'[1]TK KHOILUONG'!$B:$AT,26,0)</f>
        <v>0</v>
      </c>
      <c r="AB160" s="16">
        <f>VLOOKUP($B160,'[1]TK KHOILUONG'!$B:$AT,27,0)</f>
        <v>0</v>
      </c>
      <c r="AC160" s="16">
        <f>VLOOKUP($B160,'[1]TK KHOILUONG'!$B:$AT,28,0)</f>
        <v>0</v>
      </c>
      <c r="AD160" s="34">
        <f>VLOOKUP($B160,'[1]TK KHOILUONG'!$B:$AT,29,0)</f>
        <v>0</v>
      </c>
      <c r="AE160" s="16">
        <f>VLOOKUP($B160,'[1]TK KHOILUONG'!$B:$AT,30,0)</f>
        <v>0</v>
      </c>
      <c r="AF160" s="16">
        <f>VLOOKUP($B160,'[1]TK KHOILUONG'!$B:$AT,31,0)</f>
        <v>0</v>
      </c>
      <c r="AG160" s="16">
        <f>VLOOKUP($B160,'[1]TK KHOILUONG'!$B:$AT,32,0)</f>
        <v>0</v>
      </c>
      <c r="AH160" s="34">
        <f>VLOOKUP($B160,'[1]TK KHOILUONG'!$B:$AT,33,0)</f>
        <v>0</v>
      </c>
      <c r="AI160" s="16">
        <f>VLOOKUP($B160,'[1]TK KHOILUONG'!$B:$AT,34,0)</f>
        <v>0</v>
      </c>
      <c r="AJ160" s="16">
        <f>VLOOKUP($B160,'[1]TK KHOILUONG'!$B:$AT,35,0)</f>
        <v>0</v>
      </c>
      <c r="AK160" s="34">
        <f>VLOOKUP($B160,'[1]TK KHOILUONG'!$B:$AT,36,0)</f>
        <v>0</v>
      </c>
      <c r="AL160" s="16">
        <f>VLOOKUP($B160,'[1]TK KHOILUONG'!$B:$AT,37,0)</f>
        <v>0</v>
      </c>
      <c r="AM160" s="16">
        <f>VLOOKUP($B160,'[1]TK KHOILUONG'!$B:$AT,38,0)</f>
        <v>0</v>
      </c>
      <c r="AN160" s="34">
        <f>VLOOKUP($B160,'[1]TK KHOILUONG'!$B:$AT,39,0)</f>
        <v>0</v>
      </c>
      <c r="AO160" s="16">
        <f>VLOOKUP($B160,'[1]TK KHOILUONG'!$B:$AT,40,0)</f>
        <v>0</v>
      </c>
      <c r="AP160" s="16">
        <f>VLOOKUP($B160,'[1]TK KHOILUONG'!$B:$AT,41,0)</f>
        <v>0</v>
      </c>
      <c r="AQ160" s="34">
        <f>VLOOKUP($B160,'[1]TK KHOILUONG'!$B:$AT,42,0)</f>
        <v>0</v>
      </c>
      <c r="AR160" s="34">
        <f>VLOOKUP($B160,'[1]TK KHOILUONG'!$B:$AT,43,0)</f>
        <v>0</v>
      </c>
      <c r="AS160" s="34">
        <f>VLOOKUP($B160,'[1]TK KHOILUONG'!$B:$AT,44,0)</f>
        <v>1.2</v>
      </c>
      <c r="AT160" s="44">
        <f t="shared" si="3"/>
        <v>50.85</v>
      </c>
    </row>
    <row r="161" spans="1:47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VLOOKUP($B161,'[1]TK KHOILUONG'!$B:$AT,4,0)</f>
        <v>6</v>
      </c>
      <c r="F161" s="16">
        <f>VLOOKUP($B161,'[1]TK KHOILUONG'!$B:$AT,5,0)</f>
        <v>0</v>
      </c>
      <c r="G161" s="16">
        <f>VLOOKUP($B161,'[1]TK KHOILUONG'!$B:$AT,6,0)</f>
        <v>0</v>
      </c>
      <c r="H161" s="16">
        <f>VLOOKUP($B161,'[1]TK KHOILUONG'!$B:$AT,7,0)</f>
        <v>0</v>
      </c>
      <c r="I161" s="16">
        <f>VLOOKUP($B161,'[1]TK KHOILUONG'!$B:$AT,8,0)</f>
        <v>0</v>
      </c>
      <c r="J161" s="16">
        <f>VLOOKUP($B161,'[1]TK KHOILUONG'!$B:$AT,9,0)</f>
        <v>0</v>
      </c>
      <c r="K161" s="16">
        <f>VLOOKUP($B161,'[1]TK KHOILUONG'!$B:$AT,10,0)</f>
        <v>0</v>
      </c>
      <c r="L161" s="16">
        <f>VLOOKUP($B161,'[1]TK KHOILUONG'!$B:$AT,11,0)</f>
        <v>0</v>
      </c>
      <c r="M161" s="34">
        <f>VLOOKUP($B161,'[1]TK KHOILUONG'!$B:$AT,12,0)</f>
        <v>6</v>
      </c>
      <c r="N161" s="16">
        <f>VLOOKUP($B161,'[1]TK KHOILUONG'!$B:$AT,13,0)</f>
        <v>5.25</v>
      </c>
      <c r="O161" s="16">
        <f>VLOOKUP($B161,'[1]TK KHOILUONG'!$B:$AT,14,0)</f>
        <v>4.95</v>
      </c>
      <c r="P161" s="16">
        <f>VLOOKUP($B161,'[1]TK KHOILUONG'!$B:$AT,15,0)</f>
        <v>0</v>
      </c>
      <c r="Q161" s="16">
        <f>VLOOKUP($B161,'[1]TK KHOILUONG'!$B:$AT,16,0)</f>
        <v>0</v>
      </c>
      <c r="R161" s="34">
        <f>VLOOKUP($B161,'[1]TK KHOILUONG'!$B:$AT,17,0)</f>
        <v>10.199999999999999</v>
      </c>
      <c r="S161" s="16">
        <f>VLOOKUP($B161,'[1]TK KHOILUONG'!$B:$AT,18,0)</f>
        <v>95</v>
      </c>
      <c r="T161" s="16">
        <f>VLOOKUP($B161,'[1]TK KHOILUONG'!$B:$AT,19,0)</f>
        <v>271</v>
      </c>
      <c r="U161" s="16">
        <f>VLOOKUP($B161,'[1]TK KHOILUONG'!$B:$AT,20,0)</f>
        <v>90</v>
      </c>
      <c r="V161" s="34">
        <f>VLOOKUP($B161,'[1]TK KHOILUONG'!$B:$AT,21,0)</f>
        <v>27.6</v>
      </c>
      <c r="W161" s="16">
        <f>VLOOKUP($B161,'[1]TK KHOILUONG'!$B:$AT,22,0)</f>
        <v>0</v>
      </c>
      <c r="X161" s="16">
        <f>VLOOKUP($B161,'[1]TK KHOILUONG'!$B:$AT,23,0)</f>
        <v>0</v>
      </c>
      <c r="Y161" s="16">
        <f>VLOOKUP($B161,'[1]TK KHOILUONG'!$B:$AT,24,0)</f>
        <v>0</v>
      </c>
      <c r="Z161" s="34">
        <f>VLOOKUP($B161,'[1]TK KHOILUONG'!$B:$AT,25,0)</f>
        <v>0</v>
      </c>
      <c r="AA161" s="16">
        <f>VLOOKUP($B161,'[1]TK KHOILUONG'!$B:$AT,26,0)</f>
        <v>0</v>
      </c>
      <c r="AB161" s="16">
        <f>VLOOKUP($B161,'[1]TK KHOILUONG'!$B:$AT,27,0)</f>
        <v>0</v>
      </c>
      <c r="AC161" s="16">
        <f>VLOOKUP($B161,'[1]TK KHOILUONG'!$B:$AT,28,0)</f>
        <v>0</v>
      </c>
      <c r="AD161" s="34">
        <f>VLOOKUP($B161,'[1]TK KHOILUONG'!$B:$AT,29,0)</f>
        <v>0</v>
      </c>
      <c r="AE161" s="16">
        <f>VLOOKUP($B161,'[1]TK KHOILUONG'!$B:$AT,30,0)</f>
        <v>0</v>
      </c>
      <c r="AF161" s="16">
        <f>VLOOKUP($B161,'[1]TK KHOILUONG'!$B:$AT,31,0)</f>
        <v>0</v>
      </c>
      <c r="AG161" s="16">
        <f>VLOOKUP($B161,'[1]TK KHOILUONG'!$B:$AT,32,0)</f>
        <v>0</v>
      </c>
      <c r="AH161" s="34">
        <f>VLOOKUP($B161,'[1]TK KHOILUONG'!$B:$AT,33,0)</f>
        <v>0</v>
      </c>
      <c r="AI161" s="16">
        <f>VLOOKUP($B161,'[1]TK KHOILUONG'!$B:$AT,34,0)</f>
        <v>0</v>
      </c>
      <c r="AJ161" s="16">
        <f>VLOOKUP($B161,'[1]TK KHOILUONG'!$B:$AT,35,0)</f>
        <v>0</v>
      </c>
      <c r="AK161" s="34">
        <f>VLOOKUP($B161,'[1]TK KHOILUONG'!$B:$AT,36,0)</f>
        <v>0</v>
      </c>
      <c r="AL161" s="16">
        <f>VLOOKUP($B161,'[1]TK KHOILUONG'!$B:$AT,37,0)</f>
        <v>0</v>
      </c>
      <c r="AM161" s="16">
        <f>VLOOKUP($B161,'[1]TK KHOILUONG'!$B:$AT,38,0)</f>
        <v>0</v>
      </c>
      <c r="AN161" s="34">
        <f>VLOOKUP($B161,'[1]TK KHOILUONG'!$B:$AT,39,0)</f>
        <v>0</v>
      </c>
      <c r="AO161" s="16">
        <f>VLOOKUP($B161,'[1]TK KHOILUONG'!$B:$AT,40,0)</f>
        <v>0</v>
      </c>
      <c r="AP161" s="16">
        <f>VLOOKUP($B161,'[1]TK KHOILUONG'!$B:$AT,41,0)</f>
        <v>0</v>
      </c>
      <c r="AQ161" s="34">
        <f>VLOOKUP($B161,'[1]TK KHOILUONG'!$B:$AT,42,0)</f>
        <v>0</v>
      </c>
      <c r="AR161" s="34">
        <f>VLOOKUP($B161,'[1]TK KHOILUONG'!$B:$AT,43,0)</f>
        <v>0</v>
      </c>
      <c r="AS161" s="34">
        <f>VLOOKUP($B161,'[1]TK KHOILUONG'!$B:$AT,44,0)</f>
        <v>0.9</v>
      </c>
      <c r="AT161" s="44">
        <f t="shared" si="3"/>
        <v>44.7</v>
      </c>
    </row>
    <row r="162" spans="1:47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>
        <f>VLOOKUP($B162,'[1]TK KHOILUONG'!$B:$AT,4,0)</f>
        <v>2</v>
      </c>
      <c r="F162" s="16">
        <f>VLOOKUP($B162,'[1]TK KHOILUONG'!$B:$AT,5,0)</f>
        <v>0</v>
      </c>
      <c r="G162" s="16">
        <f>VLOOKUP($B162,'[1]TK KHOILUONG'!$B:$AT,6,0)</f>
        <v>0</v>
      </c>
      <c r="H162" s="16">
        <f>VLOOKUP($B162,'[1]TK KHOILUONG'!$B:$AT,7,0)</f>
        <v>0</v>
      </c>
      <c r="I162" s="16">
        <f>VLOOKUP($B162,'[1]TK KHOILUONG'!$B:$AT,8,0)</f>
        <v>0</v>
      </c>
      <c r="J162" s="16">
        <f>VLOOKUP($B162,'[1]TK KHOILUONG'!$B:$AT,9,0)</f>
        <v>0</v>
      </c>
      <c r="K162" s="16">
        <f>VLOOKUP($B162,'[1]TK KHOILUONG'!$B:$AT,10,0)</f>
        <v>0</v>
      </c>
      <c r="L162" s="16">
        <f>VLOOKUP($B162,'[1]TK KHOILUONG'!$B:$AT,11,0)</f>
        <v>0</v>
      </c>
      <c r="M162" s="34">
        <f>VLOOKUP($B162,'[1]TK KHOILUONG'!$B:$AT,12,0)</f>
        <v>2</v>
      </c>
      <c r="N162" s="16">
        <f>VLOOKUP($B162,'[1]TK KHOILUONG'!$B:$AT,13,0)</f>
        <v>7.0499999999999989</v>
      </c>
      <c r="O162" s="16">
        <f>VLOOKUP($B162,'[1]TK KHOILUONG'!$B:$AT,14,0)</f>
        <v>4.3500000000000005</v>
      </c>
      <c r="P162" s="16">
        <f>VLOOKUP($B162,'[1]TK KHOILUONG'!$B:$AT,15,0)</f>
        <v>0</v>
      </c>
      <c r="Q162" s="16">
        <f>VLOOKUP($B162,'[1]TK KHOILUONG'!$B:$AT,16,0)</f>
        <v>0</v>
      </c>
      <c r="R162" s="34">
        <f>VLOOKUP($B162,'[1]TK KHOILUONG'!$B:$AT,17,0)</f>
        <v>11.399999999999999</v>
      </c>
      <c r="S162" s="16">
        <f>VLOOKUP($B162,'[1]TK KHOILUONG'!$B:$AT,18,0)</f>
        <v>261</v>
      </c>
      <c r="T162" s="16">
        <f>VLOOKUP($B162,'[1]TK KHOILUONG'!$B:$AT,19,0)</f>
        <v>95</v>
      </c>
      <c r="U162" s="16">
        <f>VLOOKUP($B162,'[1]TK KHOILUONG'!$B:$AT,20,0)</f>
        <v>286</v>
      </c>
      <c r="V162" s="34">
        <f>VLOOKUP($B162,'[1]TK KHOILUONG'!$B:$AT,21,0)</f>
        <v>7</v>
      </c>
      <c r="W162" s="16">
        <f>VLOOKUP($B162,'[1]TK KHOILUONG'!$B:$AT,22,0)</f>
        <v>0</v>
      </c>
      <c r="X162" s="16">
        <f>VLOOKUP($B162,'[1]TK KHOILUONG'!$B:$AT,23,0)</f>
        <v>0</v>
      </c>
      <c r="Y162" s="16">
        <f>VLOOKUP($B162,'[1]TK KHOILUONG'!$B:$AT,24,0)</f>
        <v>0</v>
      </c>
      <c r="Z162" s="34">
        <f>VLOOKUP($B162,'[1]TK KHOILUONG'!$B:$AT,25,0)</f>
        <v>0</v>
      </c>
      <c r="AA162" s="16">
        <f>VLOOKUP($B162,'[1]TK KHOILUONG'!$B:$AT,26,0)</f>
        <v>0</v>
      </c>
      <c r="AB162" s="16">
        <f>VLOOKUP($B162,'[1]TK KHOILUONG'!$B:$AT,27,0)</f>
        <v>0</v>
      </c>
      <c r="AC162" s="16">
        <f>VLOOKUP($B162,'[1]TK KHOILUONG'!$B:$AT,28,0)</f>
        <v>0</v>
      </c>
      <c r="AD162" s="34">
        <f>VLOOKUP($B162,'[1]TK KHOILUONG'!$B:$AT,29,0)</f>
        <v>0</v>
      </c>
      <c r="AE162" s="16">
        <f>VLOOKUP($B162,'[1]TK KHOILUONG'!$B:$AT,30,0)</f>
        <v>0</v>
      </c>
      <c r="AF162" s="16">
        <f>VLOOKUP($B162,'[1]TK KHOILUONG'!$B:$AT,31,0)</f>
        <v>0</v>
      </c>
      <c r="AG162" s="16">
        <f>VLOOKUP($B162,'[1]TK KHOILUONG'!$B:$AT,32,0)</f>
        <v>0</v>
      </c>
      <c r="AH162" s="34">
        <f>VLOOKUP($B162,'[1]TK KHOILUONG'!$B:$AT,33,0)</f>
        <v>0</v>
      </c>
      <c r="AI162" s="16">
        <f>VLOOKUP($B162,'[1]TK KHOILUONG'!$B:$AT,34,0)</f>
        <v>0</v>
      </c>
      <c r="AJ162" s="16">
        <f>VLOOKUP($B162,'[1]TK KHOILUONG'!$B:$AT,35,0)</f>
        <v>0</v>
      </c>
      <c r="AK162" s="34">
        <f>VLOOKUP($B162,'[1]TK KHOILUONG'!$B:$AT,36,0)</f>
        <v>0</v>
      </c>
      <c r="AL162" s="16">
        <f>VLOOKUP($B162,'[1]TK KHOILUONG'!$B:$AT,37,0)</f>
        <v>0</v>
      </c>
      <c r="AM162" s="16">
        <f>VLOOKUP($B162,'[1]TK KHOILUONG'!$B:$AT,38,0)</f>
        <v>0</v>
      </c>
      <c r="AN162" s="34">
        <f>VLOOKUP($B162,'[1]TK KHOILUONG'!$B:$AT,39,0)</f>
        <v>0</v>
      </c>
      <c r="AO162" s="16">
        <f>VLOOKUP($B162,'[1]TK KHOILUONG'!$B:$AT,40,0)</f>
        <v>0</v>
      </c>
      <c r="AP162" s="16">
        <f>VLOOKUP($B162,'[1]TK KHOILUONG'!$B:$AT,41,0)</f>
        <v>0</v>
      </c>
      <c r="AQ162" s="34">
        <f>VLOOKUP($B162,'[1]TK KHOILUONG'!$B:$AT,42,0)</f>
        <v>0</v>
      </c>
      <c r="AR162" s="34">
        <f>VLOOKUP($B162,'[1]TK KHOILUONG'!$B:$AT,43,0)</f>
        <v>0</v>
      </c>
      <c r="AS162" s="34">
        <f>VLOOKUP($B162,'[1]TK KHOILUONG'!$B:$AT,44,0)</f>
        <v>0.5</v>
      </c>
      <c r="AT162" s="44">
        <f t="shared" si="3"/>
        <v>20.9</v>
      </c>
    </row>
    <row r="163" spans="1:47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>
        <f>VLOOKUP($B163,'[1]TK KHOILUONG'!$B:$AT,4,0)</f>
        <v>0</v>
      </c>
      <c r="F163" s="16">
        <f>VLOOKUP($B163,'[1]TK KHOILUONG'!$B:$AT,5,0)</f>
        <v>0</v>
      </c>
      <c r="G163" s="16">
        <f>VLOOKUP($B163,'[1]TK KHOILUONG'!$B:$AT,6,0)</f>
        <v>0</v>
      </c>
      <c r="H163" s="16">
        <f>VLOOKUP($B163,'[1]TK KHOILUONG'!$B:$AT,7,0)</f>
        <v>0</v>
      </c>
      <c r="I163" s="16">
        <f>VLOOKUP($B163,'[1]TK KHOILUONG'!$B:$AT,8,0)</f>
        <v>0</v>
      </c>
      <c r="J163" s="16">
        <f>VLOOKUP($B163,'[1]TK KHOILUONG'!$B:$AT,9,0)</f>
        <v>0</v>
      </c>
      <c r="K163" s="16">
        <f>VLOOKUP($B163,'[1]TK KHOILUONG'!$B:$AT,10,0)</f>
        <v>0</v>
      </c>
      <c r="L163" s="16">
        <f>VLOOKUP($B163,'[1]TK KHOILUONG'!$B:$AT,11,0)</f>
        <v>0</v>
      </c>
      <c r="M163" s="34">
        <f>VLOOKUP($B163,'[1]TK KHOILUONG'!$B:$AT,12,0)</f>
        <v>0</v>
      </c>
      <c r="N163" s="16">
        <f>VLOOKUP($B163,'[1]TK KHOILUONG'!$B:$AT,13,0)</f>
        <v>0</v>
      </c>
      <c r="O163" s="16">
        <f>VLOOKUP($B163,'[1]TK KHOILUONG'!$B:$AT,14,0)</f>
        <v>0</v>
      </c>
      <c r="P163" s="16">
        <f>VLOOKUP($B163,'[1]TK KHOILUONG'!$B:$AT,15,0)</f>
        <v>0</v>
      </c>
      <c r="Q163" s="16">
        <f>VLOOKUP($B163,'[1]TK KHOILUONG'!$B:$AT,16,0)</f>
        <v>0</v>
      </c>
      <c r="R163" s="34">
        <f>VLOOKUP($B163,'[1]TK KHOILUONG'!$B:$AT,17,0)</f>
        <v>0</v>
      </c>
      <c r="S163" s="16">
        <f>VLOOKUP($B163,'[1]TK KHOILUONG'!$B:$AT,18,0)</f>
        <v>0</v>
      </c>
      <c r="T163" s="16">
        <f>VLOOKUP($B163,'[1]TK KHOILUONG'!$B:$AT,19,0)</f>
        <v>0</v>
      </c>
      <c r="U163" s="16">
        <f>VLOOKUP($B163,'[1]TK KHOILUONG'!$B:$AT,20,0)</f>
        <v>0</v>
      </c>
      <c r="V163" s="34">
        <f>VLOOKUP($B163,'[1]TK KHOILUONG'!$B:$AT,21,0)</f>
        <v>0</v>
      </c>
      <c r="W163" s="16">
        <f>VLOOKUP($B163,'[1]TK KHOILUONG'!$B:$AT,22,0)</f>
        <v>0</v>
      </c>
      <c r="X163" s="16">
        <f>VLOOKUP($B163,'[1]TK KHOILUONG'!$B:$AT,23,0)</f>
        <v>0</v>
      </c>
      <c r="Y163" s="16">
        <f>VLOOKUP($B163,'[1]TK KHOILUONG'!$B:$AT,24,0)</f>
        <v>0</v>
      </c>
      <c r="Z163" s="34">
        <f>VLOOKUP($B163,'[1]TK KHOILUONG'!$B:$AT,25,0)</f>
        <v>0</v>
      </c>
      <c r="AA163" s="16">
        <f>VLOOKUP($B163,'[1]TK KHOILUONG'!$B:$AT,26,0)</f>
        <v>0</v>
      </c>
      <c r="AB163" s="16">
        <f>VLOOKUP($B163,'[1]TK KHOILUONG'!$B:$AT,27,0)</f>
        <v>0</v>
      </c>
      <c r="AC163" s="16">
        <f>VLOOKUP($B163,'[1]TK KHOILUONG'!$B:$AT,28,0)</f>
        <v>0</v>
      </c>
      <c r="AD163" s="34">
        <f>VLOOKUP($B163,'[1]TK KHOILUONG'!$B:$AT,29,0)</f>
        <v>0</v>
      </c>
      <c r="AE163" s="16">
        <f>VLOOKUP($B163,'[1]TK KHOILUONG'!$B:$AT,30,0)</f>
        <v>0</v>
      </c>
      <c r="AF163" s="16">
        <f>VLOOKUP($B163,'[1]TK KHOILUONG'!$B:$AT,31,0)</f>
        <v>0</v>
      </c>
      <c r="AG163" s="16">
        <f>VLOOKUP($B163,'[1]TK KHOILUONG'!$B:$AT,32,0)</f>
        <v>0</v>
      </c>
      <c r="AH163" s="34">
        <f>VLOOKUP($B163,'[1]TK KHOILUONG'!$B:$AT,33,0)</f>
        <v>0</v>
      </c>
      <c r="AI163" s="16">
        <f>VLOOKUP($B163,'[1]TK KHOILUONG'!$B:$AT,34,0)</f>
        <v>0</v>
      </c>
      <c r="AJ163" s="16">
        <f>VLOOKUP($B163,'[1]TK KHOILUONG'!$B:$AT,35,0)</f>
        <v>0</v>
      </c>
      <c r="AK163" s="34">
        <f>VLOOKUP($B163,'[1]TK KHOILUONG'!$B:$AT,36,0)</f>
        <v>0</v>
      </c>
      <c r="AL163" s="16">
        <f>VLOOKUP($B163,'[1]TK KHOILUONG'!$B:$AT,37,0)</f>
        <v>0</v>
      </c>
      <c r="AM163" s="16">
        <f>VLOOKUP($B163,'[1]TK KHOILUONG'!$B:$AT,38,0)</f>
        <v>0</v>
      </c>
      <c r="AN163" s="34">
        <f>VLOOKUP($B163,'[1]TK KHOILUONG'!$B:$AT,39,0)</f>
        <v>0</v>
      </c>
      <c r="AO163" s="16">
        <f>VLOOKUP($B163,'[1]TK KHOILUONG'!$B:$AT,40,0)</f>
        <v>0</v>
      </c>
      <c r="AP163" s="16">
        <f>VLOOKUP($B163,'[1]TK KHOILUONG'!$B:$AT,41,0)</f>
        <v>0</v>
      </c>
      <c r="AQ163" s="34">
        <f>VLOOKUP($B163,'[1]TK KHOILUONG'!$B:$AT,42,0)</f>
        <v>0</v>
      </c>
      <c r="AR163" s="34">
        <f>VLOOKUP($B163,'[1]TK KHOILUONG'!$B:$AT,43,0)</f>
        <v>0</v>
      </c>
      <c r="AS163" s="34">
        <f>VLOOKUP($B163,'[1]TK KHOILUONG'!$B:$AT,44,0)</f>
        <v>0</v>
      </c>
      <c r="AT163" s="44">
        <f t="shared" si="3"/>
        <v>0</v>
      </c>
    </row>
    <row r="164" spans="1:47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VLOOKUP($B164,'[1]TK KHOILUONG'!$B:$AT,4,0)</f>
        <v>0</v>
      </c>
      <c r="F164" s="16">
        <f>VLOOKUP($B164,'[1]TK KHOILUONG'!$B:$AT,5,0)</f>
        <v>0</v>
      </c>
      <c r="G164" s="16">
        <f>VLOOKUP($B164,'[1]TK KHOILUONG'!$B:$AT,6,0)</f>
        <v>0</v>
      </c>
      <c r="H164" s="16">
        <f>VLOOKUP($B164,'[1]TK KHOILUONG'!$B:$AT,7,0)</f>
        <v>0</v>
      </c>
      <c r="I164" s="16">
        <f>VLOOKUP($B164,'[1]TK KHOILUONG'!$B:$AT,8,0)</f>
        <v>0</v>
      </c>
      <c r="J164" s="16">
        <f>VLOOKUP($B164,'[1]TK KHOILUONG'!$B:$AT,9,0)</f>
        <v>0</v>
      </c>
      <c r="K164" s="16">
        <f>VLOOKUP($B164,'[1]TK KHOILUONG'!$B:$AT,10,0)</f>
        <v>0</v>
      </c>
      <c r="L164" s="16">
        <f>VLOOKUP($B164,'[1]TK KHOILUONG'!$B:$AT,11,0)</f>
        <v>0</v>
      </c>
      <c r="M164" s="34">
        <f>VLOOKUP($B164,'[1]TK KHOILUONG'!$B:$AT,12,0)</f>
        <v>0</v>
      </c>
      <c r="N164" s="16">
        <f>VLOOKUP($B164,'[1]TK KHOILUONG'!$B:$AT,13,0)</f>
        <v>0</v>
      </c>
      <c r="O164" s="16">
        <f>VLOOKUP($B164,'[1]TK KHOILUONG'!$B:$AT,14,0)</f>
        <v>0</v>
      </c>
      <c r="P164" s="16">
        <f>VLOOKUP($B164,'[1]TK KHOILUONG'!$B:$AT,15,0)</f>
        <v>0</v>
      </c>
      <c r="Q164" s="16">
        <f>VLOOKUP($B164,'[1]TK KHOILUONG'!$B:$AT,16,0)</f>
        <v>0</v>
      </c>
      <c r="R164" s="34">
        <f>VLOOKUP($B164,'[1]TK KHOILUONG'!$B:$AT,17,0)</f>
        <v>0</v>
      </c>
      <c r="S164" s="16">
        <f>VLOOKUP($B164,'[1]TK KHOILUONG'!$B:$AT,18,0)</f>
        <v>0</v>
      </c>
      <c r="T164" s="16">
        <f>VLOOKUP($B164,'[1]TK KHOILUONG'!$B:$AT,19,0)</f>
        <v>0</v>
      </c>
      <c r="U164" s="16">
        <f>VLOOKUP($B164,'[1]TK KHOILUONG'!$B:$AT,20,0)</f>
        <v>0</v>
      </c>
      <c r="V164" s="34">
        <f>VLOOKUP($B164,'[1]TK KHOILUONG'!$B:$AT,21,0)</f>
        <v>0</v>
      </c>
      <c r="W164" s="16">
        <f>VLOOKUP($B164,'[1]TK KHOILUONG'!$B:$AT,22,0)</f>
        <v>0</v>
      </c>
      <c r="X164" s="16">
        <f>VLOOKUP($B164,'[1]TK KHOILUONG'!$B:$AT,23,0)</f>
        <v>0</v>
      </c>
      <c r="Y164" s="16">
        <f>VLOOKUP($B164,'[1]TK KHOILUONG'!$B:$AT,24,0)</f>
        <v>0</v>
      </c>
      <c r="Z164" s="34">
        <f>VLOOKUP($B164,'[1]TK KHOILUONG'!$B:$AT,25,0)</f>
        <v>0</v>
      </c>
      <c r="AA164" s="16">
        <f>VLOOKUP($B164,'[1]TK KHOILUONG'!$B:$AT,26,0)</f>
        <v>0</v>
      </c>
      <c r="AB164" s="16">
        <f>VLOOKUP($B164,'[1]TK KHOILUONG'!$B:$AT,27,0)</f>
        <v>0</v>
      </c>
      <c r="AC164" s="16">
        <f>VLOOKUP($B164,'[1]TK KHOILUONG'!$B:$AT,28,0)</f>
        <v>0</v>
      </c>
      <c r="AD164" s="34">
        <f>VLOOKUP($B164,'[1]TK KHOILUONG'!$B:$AT,29,0)</f>
        <v>0</v>
      </c>
      <c r="AE164" s="16">
        <f>VLOOKUP($B164,'[1]TK KHOILUONG'!$B:$AT,30,0)</f>
        <v>0</v>
      </c>
      <c r="AF164" s="16">
        <f>VLOOKUP($B164,'[1]TK KHOILUONG'!$B:$AT,31,0)</f>
        <v>0</v>
      </c>
      <c r="AG164" s="16">
        <f>VLOOKUP($B164,'[1]TK KHOILUONG'!$B:$AT,32,0)</f>
        <v>0</v>
      </c>
      <c r="AH164" s="34">
        <f>VLOOKUP($B164,'[1]TK KHOILUONG'!$B:$AT,33,0)</f>
        <v>0</v>
      </c>
      <c r="AI164" s="16">
        <f>VLOOKUP($B164,'[1]TK KHOILUONG'!$B:$AT,34,0)</f>
        <v>0</v>
      </c>
      <c r="AJ164" s="16">
        <f>VLOOKUP($B164,'[1]TK KHOILUONG'!$B:$AT,35,0)</f>
        <v>0</v>
      </c>
      <c r="AK164" s="34">
        <f>VLOOKUP($B164,'[1]TK KHOILUONG'!$B:$AT,36,0)</f>
        <v>0</v>
      </c>
      <c r="AL164" s="16">
        <f>VLOOKUP($B164,'[1]TK KHOILUONG'!$B:$AT,37,0)</f>
        <v>0</v>
      </c>
      <c r="AM164" s="16">
        <f>VLOOKUP($B164,'[1]TK KHOILUONG'!$B:$AT,38,0)</f>
        <v>0</v>
      </c>
      <c r="AN164" s="34">
        <f>VLOOKUP($B164,'[1]TK KHOILUONG'!$B:$AT,39,0)</f>
        <v>0</v>
      </c>
      <c r="AO164" s="16">
        <f>VLOOKUP($B164,'[1]TK KHOILUONG'!$B:$AT,40,0)</f>
        <v>0</v>
      </c>
      <c r="AP164" s="16">
        <f>VLOOKUP($B164,'[1]TK KHOILUONG'!$B:$AT,41,0)</f>
        <v>0</v>
      </c>
      <c r="AQ164" s="34">
        <f>VLOOKUP($B164,'[1]TK KHOILUONG'!$B:$AT,42,0)</f>
        <v>0</v>
      </c>
      <c r="AR164" s="34">
        <f>VLOOKUP($B164,'[1]TK KHOILUONG'!$B:$AT,43,0)</f>
        <v>0</v>
      </c>
      <c r="AS164" s="34">
        <f>VLOOKUP($B164,'[1]TK KHOILUONG'!$B:$AT,44,0)</f>
        <v>0</v>
      </c>
      <c r="AT164" s="44">
        <f t="shared" si="3"/>
        <v>0</v>
      </c>
    </row>
    <row r="165" spans="1:47" s="40" customFormat="1">
      <c r="A165" s="22">
        <f>IF(D165="","",SUBTOTAL(3,$D$5:D165))</f>
        <v>161</v>
      </c>
      <c r="B165" s="23" t="s">
        <v>368</v>
      </c>
      <c r="C165" s="24" t="s">
        <v>346</v>
      </c>
      <c r="D165" s="39" t="s">
        <v>369</v>
      </c>
      <c r="E165" s="16">
        <f>VLOOKUP($B165,'[1]TK KHOILUONG'!$B:$AT,4,0)</f>
        <v>0</v>
      </c>
      <c r="F165" s="16">
        <f>VLOOKUP($B165,'[1]TK KHOILUONG'!$B:$AT,5,0)</f>
        <v>0</v>
      </c>
      <c r="G165" s="16">
        <f>VLOOKUP($B165,'[1]TK KHOILUONG'!$B:$AT,6,0)</f>
        <v>0</v>
      </c>
      <c r="H165" s="16">
        <f>VLOOKUP($B165,'[1]TK KHOILUONG'!$B:$AT,7,0)</f>
        <v>0</v>
      </c>
      <c r="I165" s="16">
        <f>VLOOKUP($B165,'[1]TK KHOILUONG'!$B:$AT,8,0)</f>
        <v>0</v>
      </c>
      <c r="J165" s="16">
        <f>VLOOKUP($B165,'[1]TK KHOILUONG'!$B:$AT,9,0)</f>
        <v>0</v>
      </c>
      <c r="K165" s="16">
        <f>VLOOKUP($B165,'[1]TK KHOILUONG'!$B:$AT,10,0)</f>
        <v>0</v>
      </c>
      <c r="L165" s="16">
        <f>VLOOKUP($B165,'[1]TK KHOILUONG'!$B:$AT,11,0)</f>
        <v>0</v>
      </c>
      <c r="M165" s="34">
        <f>VLOOKUP($B165,'[1]TK KHOILUONG'!$B:$AT,12,0)</f>
        <v>0</v>
      </c>
      <c r="N165" s="16">
        <f>VLOOKUP($B165,'[1]TK KHOILUONG'!$B:$AT,13,0)</f>
        <v>0</v>
      </c>
      <c r="O165" s="16">
        <f>VLOOKUP($B165,'[1]TK KHOILUONG'!$B:$AT,14,0)</f>
        <v>0</v>
      </c>
      <c r="P165" s="16">
        <f>VLOOKUP($B165,'[1]TK KHOILUONG'!$B:$AT,15,0)</f>
        <v>0</v>
      </c>
      <c r="Q165" s="16">
        <f>VLOOKUP($B165,'[1]TK KHOILUONG'!$B:$AT,16,0)</f>
        <v>0</v>
      </c>
      <c r="R165" s="34">
        <f>VLOOKUP($B165,'[1]TK KHOILUONG'!$B:$AT,17,0)</f>
        <v>0</v>
      </c>
      <c r="S165" s="16">
        <f>VLOOKUP($B165,'[1]TK KHOILUONG'!$B:$AT,18,0)</f>
        <v>0</v>
      </c>
      <c r="T165" s="16">
        <f>VLOOKUP($B165,'[1]TK KHOILUONG'!$B:$AT,19,0)</f>
        <v>0</v>
      </c>
      <c r="U165" s="16">
        <f>VLOOKUP($B165,'[1]TK KHOILUONG'!$B:$AT,20,0)</f>
        <v>0</v>
      </c>
      <c r="V165" s="34">
        <f>VLOOKUP($B165,'[1]TK KHOILUONG'!$B:$AT,21,0)</f>
        <v>0</v>
      </c>
      <c r="W165" s="16">
        <f>VLOOKUP($B165,'[1]TK KHOILUONG'!$B:$AT,22,0)</f>
        <v>0</v>
      </c>
      <c r="X165" s="16">
        <f>VLOOKUP($B165,'[1]TK KHOILUONG'!$B:$AT,23,0)</f>
        <v>0</v>
      </c>
      <c r="Y165" s="16">
        <f>VLOOKUP($B165,'[1]TK KHOILUONG'!$B:$AT,24,0)</f>
        <v>0</v>
      </c>
      <c r="Z165" s="34">
        <f>VLOOKUP($B165,'[1]TK KHOILUONG'!$B:$AT,25,0)</f>
        <v>0</v>
      </c>
      <c r="AA165" s="16">
        <f>VLOOKUP($B165,'[1]TK KHOILUONG'!$B:$AT,26,0)</f>
        <v>0</v>
      </c>
      <c r="AB165" s="16">
        <f>VLOOKUP($B165,'[1]TK KHOILUONG'!$B:$AT,27,0)</f>
        <v>0</v>
      </c>
      <c r="AC165" s="16">
        <f>VLOOKUP($B165,'[1]TK KHOILUONG'!$B:$AT,28,0)</f>
        <v>0</v>
      </c>
      <c r="AD165" s="34">
        <f>VLOOKUP($B165,'[1]TK KHOILUONG'!$B:$AT,29,0)</f>
        <v>0</v>
      </c>
      <c r="AE165" s="16">
        <f>VLOOKUP($B165,'[1]TK KHOILUONG'!$B:$AT,30,0)</f>
        <v>0</v>
      </c>
      <c r="AF165" s="16">
        <f>VLOOKUP($B165,'[1]TK KHOILUONG'!$B:$AT,31,0)</f>
        <v>0</v>
      </c>
      <c r="AG165" s="16">
        <f>VLOOKUP($B165,'[1]TK KHOILUONG'!$B:$AT,32,0)</f>
        <v>0</v>
      </c>
      <c r="AH165" s="34">
        <f>VLOOKUP($B165,'[1]TK KHOILUONG'!$B:$AT,33,0)</f>
        <v>0</v>
      </c>
      <c r="AI165" s="16">
        <f>VLOOKUP($B165,'[1]TK KHOILUONG'!$B:$AT,34,0)</f>
        <v>0</v>
      </c>
      <c r="AJ165" s="16">
        <f>VLOOKUP($B165,'[1]TK KHOILUONG'!$B:$AT,35,0)</f>
        <v>0</v>
      </c>
      <c r="AK165" s="34">
        <f>VLOOKUP($B165,'[1]TK KHOILUONG'!$B:$AT,36,0)</f>
        <v>0</v>
      </c>
      <c r="AL165" s="16">
        <f>VLOOKUP($B165,'[1]TK KHOILUONG'!$B:$AT,37,0)</f>
        <v>0</v>
      </c>
      <c r="AM165" s="16">
        <f>VLOOKUP($B165,'[1]TK KHOILUONG'!$B:$AT,38,0)</f>
        <v>0</v>
      </c>
      <c r="AN165" s="34">
        <f>VLOOKUP($B165,'[1]TK KHOILUONG'!$B:$AT,39,0)</f>
        <v>0</v>
      </c>
      <c r="AO165" s="16">
        <f>VLOOKUP($B165,'[1]TK KHOILUONG'!$B:$AT,40,0)</f>
        <v>0</v>
      </c>
      <c r="AP165" s="16">
        <f>VLOOKUP($B165,'[1]TK KHOILUONG'!$B:$AT,41,0)</f>
        <v>0</v>
      </c>
      <c r="AQ165" s="34">
        <f>VLOOKUP($B165,'[1]TK KHOILUONG'!$B:$AT,42,0)</f>
        <v>0</v>
      </c>
      <c r="AR165" s="34">
        <f>VLOOKUP($B165,'[1]TK KHOILUONG'!$B:$AT,43,0)</f>
        <v>0</v>
      </c>
      <c r="AS165" s="34">
        <f>VLOOKUP($B165,'[1]TK KHOILUONG'!$B:$AT,44,0)</f>
        <v>0</v>
      </c>
      <c r="AT165" s="44">
        <f t="shared" si="3"/>
        <v>0</v>
      </c>
      <c r="AU165" s="25"/>
    </row>
    <row r="166" spans="1:47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VLOOKUP($B166,'[1]TK KHOILUONG'!$B:$AT,4,0)</f>
        <v>0</v>
      </c>
      <c r="F166" s="16">
        <f>VLOOKUP($B166,'[1]TK KHOILUONG'!$B:$AT,5,0)</f>
        <v>0</v>
      </c>
      <c r="G166" s="16">
        <f>VLOOKUP($B166,'[1]TK KHOILUONG'!$B:$AT,6,0)</f>
        <v>0</v>
      </c>
      <c r="H166" s="16">
        <f>VLOOKUP($B166,'[1]TK KHOILUONG'!$B:$AT,7,0)</f>
        <v>0</v>
      </c>
      <c r="I166" s="16">
        <f>VLOOKUP($B166,'[1]TK KHOILUONG'!$B:$AT,8,0)</f>
        <v>0</v>
      </c>
      <c r="J166" s="16">
        <f>VLOOKUP($B166,'[1]TK KHOILUONG'!$B:$AT,9,0)</f>
        <v>0</v>
      </c>
      <c r="K166" s="16">
        <f>VLOOKUP($B166,'[1]TK KHOILUONG'!$B:$AT,10,0)</f>
        <v>0</v>
      </c>
      <c r="L166" s="16">
        <f>VLOOKUP($B166,'[1]TK KHOILUONG'!$B:$AT,11,0)</f>
        <v>0</v>
      </c>
      <c r="M166" s="34">
        <f>VLOOKUP($B166,'[1]TK KHOILUONG'!$B:$AT,12,0)</f>
        <v>0</v>
      </c>
      <c r="N166" s="16">
        <f>VLOOKUP($B166,'[1]TK KHOILUONG'!$B:$AT,13,0)</f>
        <v>1.7999999999999998</v>
      </c>
      <c r="O166" s="16">
        <f>VLOOKUP($B166,'[1]TK KHOILUONG'!$B:$AT,14,0)</f>
        <v>3</v>
      </c>
      <c r="P166" s="16">
        <f>VLOOKUP($B166,'[1]TK KHOILUONG'!$B:$AT,15,0)</f>
        <v>0</v>
      </c>
      <c r="Q166" s="16">
        <f>VLOOKUP($B166,'[1]TK KHOILUONG'!$B:$AT,16,0)</f>
        <v>0</v>
      </c>
      <c r="R166" s="34">
        <f>VLOOKUP($B166,'[1]TK KHOILUONG'!$B:$AT,17,0)</f>
        <v>4.8</v>
      </c>
      <c r="S166" s="16">
        <f>VLOOKUP($B166,'[1]TK KHOILUONG'!$B:$AT,18,0)</f>
        <v>64</v>
      </c>
      <c r="T166" s="16">
        <f>VLOOKUP($B166,'[1]TK KHOILUONG'!$B:$AT,19,0)</f>
        <v>0</v>
      </c>
      <c r="U166" s="16">
        <f>VLOOKUP($B166,'[1]TK KHOILUONG'!$B:$AT,20,0)</f>
        <v>77</v>
      </c>
      <c r="V166" s="34">
        <f>VLOOKUP($B166,'[1]TK KHOILUONG'!$B:$AT,21,0)</f>
        <v>-1.3</v>
      </c>
      <c r="W166" s="16">
        <f>VLOOKUP($B166,'[1]TK KHOILUONG'!$B:$AT,22,0)</f>
        <v>0</v>
      </c>
      <c r="X166" s="16">
        <f>VLOOKUP($B166,'[1]TK KHOILUONG'!$B:$AT,23,0)</f>
        <v>0</v>
      </c>
      <c r="Y166" s="16">
        <f>VLOOKUP($B166,'[1]TK KHOILUONG'!$B:$AT,24,0)</f>
        <v>0</v>
      </c>
      <c r="Z166" s="34">
        <f>VLOOKUP($B166,'[1]TK KHOILUONG'!$B:$AT,25,0)</f>
        <v>0</v>
      </c>
      <c r="AA166" s="16">
        <f>VLOOKUP($B166,'[1]TK KHOILUONG'!$B:$AT,26,0)</f>
        <v>0</v>
      </c>
      <c r="AB166" s="16">
        <f>VLOOKUP($B166,'[1]TK KHOILUONG'!$B:$AT,27,0)</f>
        <v>0</v>
      </c>
      <c r="AC166" s="16">
        <f>VLOOKUP($B166,'[1]TK KHOILUONG'!$B:$AT,28,0)</f>
        <v>0</v>
      </c>
      <c r="AD166" s="34">
        <f>VLOOKUP($B166,'[1]TK KHOILUONG'!$B:$AT,29,0)</f>
        <v>0</v>
      </c>
      <c r="AE166" s="16">
        <f>VLOOKUP($B166,'[1]TK KHOILUONG'!$B:$AT,30,0)</f>
        <v>0</v>
      </c>
      <c r="AF166" s="16">
        <f>VLOOKUP($B166,'[1]TK KHOILUONG'!$B:$AT,31,0)</f>
        <v>0</v>
      </c>
      <c r="AG166" s="16">
        <f>VLOOKUP($B166,'[1]TK KHOILUONG'!$B:$AT,32,0)</f>
        <v>0</v>
      </c>
      <c r="AH166" s="34">
        <f>VLOOKUP($B166,'[1]TK KHOILUONG'!$B:$AT,33,0)</f>
        <v>0</v>
      </c>
      <c r="AI166" s="16">
        <f>VLOOKUP($B166,'[1]TK KHOILUONG'!$B:$AT,34,0)</f>
        <v>0</v>
      </c>
      <c r="AJ166" s="16">
        <f>VLOOKUP($B166,'[1]TK KHOILUONG'!$B:$AT,35,0)</f>
        <v>0</v>
      </c>
      <c r="AK166" s="34">
        <f>VLOOKUP($B166,'[1]TK KHOILUONG'!$B:$AT,36,0)</f>
        <v>0</v>
      </c>
      <c r="AL166" s="16">
        <f>VLOOKUP($B166,'[1]TK KHOILUONG'!$B:$AT,37,0)</f>
        <v>0</v>
      </c>
      <c r="AM166" s="16">
        <f>VLOOKUP($B166,'[1]TK KHOILUONG'!$B:$AT,38,0)</f>
        <v>0</v>
      </c>
      <c r="AN166" s="34">
        <f>VLOOKUP($B166,'[1]TK KHOILUONG'!$B:$AT,39,0)</f>
        <v>0</v>
      </c>
      <c r="AO166" s="16">
        <f>VLOOKUP($B166,'[1]TK KHOILUONG'!$B:$AT,40,0)</f>
        <v>0</v>
      </c>
      <c r="AP166" s="16">
        <f>VLOOKUP($B166,'[1]TK KHOILUONG'!$B:$AT,41,0)</f>
        <v>0</v>
      </c>
      <c r="AQ166" s="34">
        <f>VLOOKUP($B166,'[1]TK KHOILUONG'!$B:$AT,42,0)</f>
        <v>0</v>
      </c>
      <c r="AR166" s="34">
        <f>VLOOKUP($B166,'[1]TK KHOILUONG'!$B:$AT,43,0)</f>
        <v>0</v>
      </c>
      <c r="AS166" s="34">
        <f>VLOOKUP($B166,'[1]TK KHOILUONG'!$B:$AT,44,0)</f>
        <v>0.9</v>
      </c>
      <c r="AT166" s="44">
        <f t="shared" si="3"/>
        <v>4.4000000000000004</v>
      </c>
    </row>
    <row r="167" spans="1:47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VLOOKUP($B167,'[1]TK KHOILUONG'!$B:$AT,4,0)</f>
        <v>0</v>
      </c>
      <c r="F167" s="16">
        <f>VLOOKUP($B167,'[1]TK KHOILUONG'!$B:$AT,5,0)</f>
        <v>0</v>
      </c>
      <c r="G167" s="16">
        <f>VLOOKUP($B167,'[1]TK KHOILUONG'!$B:$AT,6,0)</f>
        <v>0</v>
      </c>
      <c r="H167" s="16">
        <f>VLOOKUP($B167,'[1]TK KHOILUONG'!$B:$AT,7,0)</f>
        <v>0</v>
      </c>
      <c r="I167" s="16">
        <f>VLOOKUP($B167,'[1]TK KHOILUONG'!$B:$AT,8,0)</f>
        <v>0</v>
      </c>
      <c r="J167" s="16">
        <f>VLOOKUP($B167,'[1]TK KHOILUONG'!$B:$AT,9,0)</f>
        <v>0</v>
      </c>
      <c r="K167" s="16">
        <f>VLOOKUP($B167,'[1]TK KHOILUONG'!$B:$AT,10,0)</f>
        <v>0</v>
      </c>
      <c r="L167" s="16">
        <f>VLOOKUP($B167,'[1]TK KHOILUONG'!$B:$AT,11,0)</f>
        <v>0</v>
      </c>
      <c r="M167" s="34">
        <f>VLOOKUP($B167,'[1]TK KHOILUONG'!$B:$AT,12,0)</f>
        <v>0</v>
      </c>
      <c r="N167" s="16">
        <f>VLOOKUP($B167,'[1]TK KHOILUONG'!$B:$AT,13,0)</f>
        <v>0</v>
      </c>
      <c r="O167" s="16">
        <f>VLOOKUP($B167,'[1]TK KHOILUONG'!$B:$AT,14,0)</f>
        <v>0</v>
      </c>
      <c r="P167" s="16">
        <f>VLOOKUP($B167,'[1]TK KHOILUONG'!$B:$AT,15,0)</f>
        <v>0</v>
      </c>
      <c r="Q167" s="16">
        <f>VLOOKUP($B167,'[1]TK KHOILUONG'!$B:$AT,16,0)</f>
        <v>0</v>
      </c>
      <c r="R167" s="34">
        <f>VLOOKUP($B167,'[1]TK KHOILUONG'!$B:$AT,17,0)</f>
        <v>0</v>
      </c>
      <c r="S167" s="16">
        <f>VLOOKUP($B167,'[1]TK KHOILUONG'!$B:$AT,18,0)</f>
        <v>0</v>
      </c>
      <c r="T167" s="16">
        <f>VLOOKUP($B167,'[1]TK KHOILUONG'!$B:$AT,19,0)</f>
        <v>0</v>
      </c>
      <c r="U167" s="16">
        <f>VLOOKUP($B167,'[1]TK KHOILUONG'!$B:$AT,20,0)</f>
        <v>0</v>
      </c>
      <c r="V167" s="34">
        <f>VLOOKUP($B167,'[1]TK KHOILUONG'!$B:$AT,21,0)</f>
        <v>0</v>
      </c>
      <c r="W167" s="16">
        <f>VLOOKUP($B167,'[1]TK KHOILUONG'!$B:$AT,22,0)</f>
        <v>0</v>
      </c>
      <c r="X167" s="16">
        <f>VLOOKUP($B167,'[1]TK KHOILUONG'!$B:$AT,23,0)</f>
        <v>0</v>
      </c>
      <c r="Y167" s="16">
        <f>VLOOKUP($B167,'[1]TK KHOILUONG'!$B:$AT,24,0)</f>
        <v>0</v>
      </c>
      <c r="Z167" s="34">
        <f>VLOOKUP($B167,'[1]TK KHOILUONG'!$B:$AT,25,0)</f>
        <v>0</v>
      </c>
      <c r="AA167" s="16">
        <f>VLOOKUP($B167,'[1]TK KHOILUONG'!$B:$AT,26,0)</f>
        <v>0</v>
      </c>
      <c r="AB167" s="16">
        <f>VLOOKUP($B167,'[1]TK KHOILUONG'!$B:$AT,27,0)</f>
        <v>0</v>
      </c>
      <c r="AC167" s="16">
        <f>VLOOKUP($B167,'[1]TK KHOILUONG'!$B:$AT,28,0)</f>
        <v>0</v>
      </c>
      <c r="AD167" s="34">
        <f>VLOOKUP($B167,'[1]TK KHOILUONG'!$B:$AT,29,0)</f>
        <v>0</v>
      </c>
      <c r="AE167" s="16">
        <f>VLOOKUP($B167,'[1]TK KHOILUONG'!$B:$AT,30,0)</f>
        <v>0</v>
      </c>
      <c r="AF167" s="16">
        <f>VLOOKUP($B167,'[1]TK KHOILUONG'!$B:$AT,31,0)</f>
        <v>0</v>
      </c>
      <c r="AG167" s="16">
        <f>VLOOKUP($B167,'[1]TK KHOILUONG'!$B:$AT,32,0)</f>
        <v>0</v>
      </c>
      <c r="AH167" s="34">
        <f>VLOOKUP($B167,'[1]TK KHOILUONG'!$B:$AT,33,0)</f>
        <v>0</v>
      </c>
      <c r="AI167" s="16">
        <f>VLOOKUP($B167,'[1]TK KHOILUONG'!$B:$AT,34,0)</f>
        <v>0</v>
      </c>
      <c r="AJ167" s="16">
        <f>VLOOKUP($B167,'[1]TK KHOILUONG'!$B:$AT,35,0)</f>
        <v>0</v>
      </c>
      <c r="AK167" s="34">
        <f>VLOOKUP($B167,'[1]TK KHOILUONG'!$B:$AT,36,0)</f>
        <v>0</v>
      </c>
      <c r="AL167" s="16">
        <f>VLOOKUP($B167,'[1]TK KHOILUONG'!$B:$AT,37,0)</f>
        <v>0</v>
      </c>
      <c r="AM167" s="16">
        <f>VLOOKUP($B167,'[1]TK KHOILUONG'!$B:$AT,38,0)</f>
        <v>0</v>
      </c>
      <c r="AN167" s="34">
        <f>VLOOKUP($B167,'[1]TK KHOILUONG'!$B:$AT,39,0)</f>
        <v>0</v>
      </c>
      <c r="AO167" s="16">
        <f>VLOOKUP($B167,'[1]TK KHOILUONG'!$B:$AT,40,0)</f>
        <v>0</v>
      </c>
      <c r="AP167" s="16">
        <f>VLOOKUP($B167,'[1]TK KHOILUONG'!$B:$AT,41,0)</f>
        <v>0</v>
      </c>
      <c r="AQ167" s="34">
        <f>VLOOKUP($B167,'[1]TK KHOILUONG'!$B:$AT,42,0)</f>
        <v>0</v>
      </c>
      <c r="AR167" s="34">
        <f>VLOOKUP($B167,'[1]TK KHOILUONG'!$B:$AT,43,0)</f>
        <v>0</v>
      </c>
      <c r="AS167" s="34">
        <f>VLOOKUP($B167,'[1]TK KHOILUONG'!$B:$AT,44,0)</f>
        <v>0</v>
      </c>
      <c r="AT167" s="44">
        <f t="shared" si="3"/>
        <v>0</v>
      </c>
    </row>
    <row r="168" spans="1:47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VLOOKUP($B168,'[1]TK KHOILUONG'!$B:$AT,4,0)</f>
        <v>2</v>
      </c>
      <c r="F168" s="16">
        <f>VLOOKUP($B168,'[1]TK KHOILUONG'!$B:$AT,5,0)</f>
        <v>0</v>
      </c>
      <c r="G168" s="16">
        <f>VLOOKUP($B168,'[1]TK KHOILUONG'!$B:$AT,6,0)</f>
        <v>0</v>
      </c>
      <c r="H168" s="16">
        <f>VLOOKUP($B168,'[1]TK KHOILUONG'!$B:$AT,7,0)</f>
        <v>0</v>
      </c>
      <c r="I168" s="16">
        <f>VLOOKUP($B168,'[1]TK KHOILUONG'!$B:$AT,8,0)</f>
        <v>0</v>
      </c>
      <c r="J168" s="16">
        <f>VLOOKUP($B168,'[1]TK KHOILUONG'!$B:$AT,9,0)</f>
        <v>0</v>
      </c>
      <c r="K168" s="16">
        <f>VLOOKUP($B168,'[1]TK KHOILUONG'!$B:$AT,10,0)</f>
        <v>0</v>
      </c>
      <c r="L168" s="16">
        <f>VLOOKUP($B168,'[1]TK KHOILUONG'!$B:$AT,11,0)</f>
        <v>0</v>
      </c>
      <c r="M168" s="34">
        <f>VLOOKUP($B168,'[1]TK KHOILUONG'!$B:$AT,12,0)</f>
        <v>2</v>
      </c>
      <c r="N168" s="16">
        <f>VLOOKUP($B168,'[1]TK KHOILUONG'!$B:$AT,13,0)</f>
        <v>4.95</v>
      </c>
      <c r="O168" s="16">
        <f>VLOOKUP($B168,'[1]TK KHOILUONG'!$B:$AT,14,0)</f>
        <v>2.1</v>
      </c>
      <c r="P168" s="16">
        <f>VLOOKUP($B168,'[1]TK KHOILUONG'!$B:$AT,15,0)</f>
        <v>0</v>
      </c>
      <c r="Q168" s="16">
        <f>VLOOKUP($B168,'[1]TK KHOILUONG'!$B:$AT,16,0)</f>
        <v>0</v>
      </c>
      <c r="R168" s="34">
        <f>VLOOKUP($B168,'[1]TK KHOILUONG'!$B:$AT,17,0)</f>
        <v>7.0500000000000007</v>
      </c>
      <c r="S168" s="16">
        <f>VLOOKUP($B168,'[1]TK KHOILUONG'!$B:$AT,18,0)</f>
        <v>101</v>
      </c>
      <c r="T168" s="16">
        <f>VLOOKUP($B168,'[1]TK KHOILUONG'!$B:$AT,19,0)</f>
        <v>194</v>
      </c>
      <c r="U168" s="16">
        <f>VLOOKUP($B168,'[1]TK KHOILUONG'!$B:$AT,20,0)</f>
        <v>155</v>
      </c>
      <c r="V168" s="34">
        <f>VLOOKUP($B168,'[1]TK KHOILUONG'!$B:$AT,21,0)</f>
        <v>14</v>
      </c>
      <c r="W168" s="16">
        <f>VLOOKUP($B168,'[1]TK KHOILUONG'!$B:$AT,22,0)</f>
        <v>0</v>
      </c>
      <c r="X168" s="16">
        <f>VLOOKUP($B168,'[1]TK KHOILUONG'!$B:$AT,23,0)</f>
        <v>0</v>
      </c>
      <c r="Y168" s="16">
        <f>VLOOKUP($B168,'[1]TK KHOILUONG'!$B:$AT,24,0)</f>
        <v>0</v>
      </c>
      <c r="Z168" s="34">
        <f>VLOOKUP($B168,'[1]TK KHOILUONG'!$B:$AT,25,0)</f>
        <v>0</v>
      </c>
      <c r="AA168" s="16">
        <f>VLOOKUP($B168,'[1]TK KHOILUONG'!$B:$AT,26,0)</f>
        <v>0</v>
      </c>
      <c r="AB168" s="16">
        <f>VLOOKUP($B168,'[1]TK KHOILUONG'!$B:$AT,27,0)</f>
        <v>0</v>
      </c>
      <c r="AC168" s="16">
        <f>VLOOKUP($B168,'[1]TK KHOILUONG'!$B:$AT,28,0)</f>
        <v>0</v>
      </c>
      <c r="AD168" s="34">
        <f>VLOOKUP($B168,'[1]TK KHOILUONG'!$B:$AT,29,0)</f>
        <v>0</v>
      </c>
      <c r="AE168" s="16">
        <f>VLOOKUP($B168,'[1]TK KHOILUONG'!$B:$AT,30,0)</f>
        <v>0</v>
      </c>
      <c r="AF168" s="16">
        <f>VLOOKUP($B168,'[1]TK KHOILUONG'!$B:$AT,31,0)</f>
        <v>0</v>
      </c>
      <c r="AG168" s="16">
        <f>VLOOKUP($B168,'[1]TK KHOILUONG'!$B:$AT,32,0)</f>
        <v>0</v>
      </c>
      <c r="AH168" s="34">
        <f>VLOOKUP($B168,'[1]TK KHOILUONG'!$B:$AT,33,0)</f>
        <v>0</v>
      </c>
      <c r="AI168" s="16">
        <f>VLOOKUP($B168,'[1]TK KHOILUONG'!$B:$AT,34,0)</f>
        <v>0</v>
      </c>
      <c r="AJ168" s="16">
        <f>VLOOKUP($B168,'[1]TK KHOILUONG'!$B:$AT,35,0)</f>
        <v>0</v>
      </c>
      <c r="AK168" s="34">
        <f>VLOOKUP($B168,'[1]TK KHOILUONG'!$B:$AT,36,0)</f>
        <v>0</v>
      </c>
      <c r="AL168" s="16">
        <f>VLOOKUP($B168,'[1]TK KHOILUONG'!$B:$AT,37,0)</f>
        <v>0</v>
      </c>
      <c r="AM168" s="16">
        <f>VLOOKUP($B168,'[1]TK KHOILUONG'!$B:$AT,38,0)</f>
        <v>0</v>
      </c>
      <c r="AN168" s="34">
        <f>VLOOKUP($B168,'[1]TK KHOILUONG'!$B:$AT,39,0)</f>
        <v>0</v>
      </c>
      <c r="AO168" s="16">
        <f>VLOOKUP($B168,'[1]TK KHOILUONG'!$B:$AT,40,0)</f>
        <v>0</v>
      </c>
      <c r="AP168" s="16">
        <f>VLOOKUP($B168,'[1]TK KHOILUONG'!$B:$AT,41,0)</f>
        <v>0</v>
      </c>
      <c r="AQ168" s="34">
        <f>VLOOKUP($B168,'[1]TK KHOILUONG'!$B:$AT,42,0)</f>
        <v>0</v>
      </c>
      <c r="AR168" s="34">
        <f>VLOOKUP($B168,'[1]TK KHOILUONG'!$B:$AT,43,0)</f>
        <v>0</v>
      </c>
      <c r="AS168" s="34">
        <f>VLOOKUP($B168,'[1]TK KHOILUONG'!$B:$AT,44,0)</f>
        <v>1.2</v>
      </c>
      <c r="AT168" s="44">
        <f t="shared" si="3"/>
        <v>24.25</v>
      </c>
    </row>
    <row r="169" spans="1:47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VLOOKUP($B169,'[1]TK KHOILUONG'!$B:$AT,4,0)</f>
        <v>5</v>
      </c>
      <c r="F169" s="16">
        <f>VLOOKUP($B169,'[1]TK KHOILUONG'!$B:$AT,5,0)</f>
        <v>0</v>
      </c>
      <c r="G169" s="16">
        <f>VLOOKUP($B169,'[1]TK KHOILUONG'!$B:$AT,6,0)</f>
        <v>0</v>
      </c>
      <c r="H169" s="16">
        <f>VLOOKUP($B169,'[1]TK KHOILUONG'!$B:$AT,7,0)</f>
        <v>0</v>
      </c>
      <c r="I169" s="16">
        <f>VLOOKUP($B169,'[1]TK KHOILUONG'!$B:$AT,8,0)</f>
        <v>0</v>
      </c>
      <c r="J169" s="16">
        <f>VLOOKUP($B169,'[1]TK KHOILUONG'!$B:$AT,9,0)</f>
        <v>0</v>
      </c>
      <c r="K169" s="16">
        <f>VLOOKUP($B169,'[1]TK KHOILUONG'!$B:$AT,10,0)</f>
        <v>0</v>
      </c>
      <c r="L169" s="16">
        <f>VLOOKUP($B169,'[1]TK KHOILUONG'!$B:$AT,11,0)</f>
        <v>0</v>
      </c>
      <c r="M169" s="34">
        <f>VLOOKUP($B169,'[1]TK KHOILUONG'!$B:$AT,12,0)</f>
        <v>5</v>
      </c>
      <c r="N169" s="16">
        <f>VLOOKUP($B169,'[1]TK KHOILUONG'!$B:$AT,13,0)</f>
        <v>1.2</v>
      </c>
      <c r="O169" s="16">
        <f>VLOOKUP($B169,'[1]TK KHOILUONG'!$B:$AT,14,0)</f>
        <v>5.1000000000000005</v>
      </c>
      <c r="P169" s="16">
        <f>VLOOKUP($B169,'[1]TK KHOILUONG'!$B:$AT,15,0)</f>
        <v>0</v>
      </c>
      <c r="Q169" s="16">
        <f>VLOOKUP($B169,'[1]TK KHOILUONG'!$B:$AT,16,0)</f>
        <v>0</v>
      </c>
      <c r="R169" s="34">
        <f>VLOOKUP($B169,'[1]TK KHOILUONG'!$B:$AT,17,0)</f>
        <v>6.3000000000000007</v>
      </c>
      <c r="S169" s="16">
        <f>VLOOKUP($B169,'[1]TK KHOILUONG'!$B:$AT,18,0)</f>
        <v>122</v>
      </c>
      <c r="T169" s="16">
        <f>VLOOKUP($B169,'[1]TK KHOILUONG'!$B:$AT,19,0)</f>
        <v>149</v>
      </c>
      <c r="U169" s="16">
        <f>VLOOKUP($B169,'[1]TK KHOILUONG'!$B:$AT,20,0)</f>
        <v>188</v>
      </c>
      <c r="V169" s="34">
        <f>VLOOKUP($B169,'[1]TK KHOILUONG'!$B:$AT,21,0)</f>
        <v>8.3000000000000007</v>
      </c>
      <c r="W169" s="16">
        <f>VLOOKUP($B169,'[1]TK KHOILUONG'!$B:$AT,22,0)</f>
        <v>0</v>
      </c>
      <c r="X169" s="16">
        <f>VLOOKUP($B169,'[1]TK KHOILUONG'!$B:$AT,23,0)</f>
        <v>0</v>
      </c>
      <c r="Y169" s="16">
        <f>VLOOKUP($B169,'[1]TK KHOILUONG'!$B:$AT,24,0)</f>
        <v>0</v>
      </c>
      <c r="Z169" s="34">
        <f>VLOOKUP($B169,'[1]TK KHOILUONG'!$B:$AT,25,0)</f>
        <v>0</v>
      </c>
      <c r="AA169" s="16">
        <f>VLOOKUP($B169,'[1]TK KHOILUONG'!$B:$AT,26,0)</f>
        <v>0</v>
      </c>
      <c r="AB169" s="16">
        <f>VLOOKUP($B169,'[1]TK KHOILUONG'!$B:$AT,27,0)</f>
        <v>0</v>
      </c>
      <c r="AC169" s="16">
        <f>VLOOKUP($B169,'[1]TK KHOILUONG'!$B:$AT,28,0)</f>
        <v>0</v>
      </c>
      <c r="AD169" s="34">
        <f>VLOOKUP($B169,'[1]TK KHOILUONG'!$B:$AT,29,0)</f>
        <v>0</v>
      </c>
      <c r="AE169" s="16">
        <f>VLOOKUP($B169,'[1]TK KHOILUONG'!$B:$AT,30,0)</f>
        <v>0</v>
      </c>
      <c r="AF169" s="16">
        <f>VLOOKUP($B169,'[1]TK KHOILUONG'!$B:$AT,31,0)</f>
        <v>0</v>
      </c>
      <c r="AG169" s="16">
        <f>VLOOKUP($B169,'[1]TK KHOILUONG'!$B:$AT,32,0)</f>
        <v>0</v>
      </c>
      <c r="AH169" s="34">
        <f>VLOOKUP($B169,'[1]TK KHOILUONG'!$B:$AT,33,0)</f>
        <v>0</v>
      </c>
      <c r="AI169" s="16">
        <f>VLOOKUP($B169,'[1]TK KHOILUONG'!$B:$AT,34,0)</f>
        <v>0</v>
      </c>
      <c r="AJ169" s="16">
        <f>VLOOKUP($B169,'[1]TK KHOILUONG'!$B:$AT,35,0)</f>
        <v>0</v>
      </c>
      <c r="AK169" s="34">
        <f>VLOOKUP($B169,'[1]TK KHOILUONG'!$B:$AT,36,0)</f>
        <v>0</v>
      </c>
      <c r="AL169" s="16">
        <f>VLOOKUP($B169,'[1]TK KHOILUONG'!$B:$AT,37,0)</f>
        <v>0</v>
      </c>
      <c r="AM169" s="16">
        <f>VLOOKUP($B169,'[1]TK KHOILUONG'!$B:$AT,38,0)</f>
        <v>0</v>
      </c>
      <c r="AN169" s="34">
        <f>VLOOKUP($B169,'[1]TK KHOILUONG'!$B:$AT,39,0)</f>
        <v>0</v>
      </c>
      <c r="AO169" s="16">
        <f>VLOOKUP($B169,'[1]TK KHOILUONG'!$B:$AT,40,0)</f>
        <v>0</v>
      </c>
      <c r="AP169" s="16">
        <f>VLOOKUP($B169,'[1]TK KHOILUONG'!$B:$AT,41,0)</f>
        <v>0</v>
      </c>
      <c r="AQ169" s="34">
        <f>VLOOKUP($B169,'[1]TK KHOILUONG'!$B:$AT,42,0)</f>
        <v>0</v>
      </c>
      <c r="AR169" s="34">
        <f>VLOOKUP($B169,'[1]TK KHOILUONG'!$B:$AT,43,0)</f>
        <v>0</v>
      </c>
      <c r="AS169" s="34">
        <f>VLOOKUP($B169,'[1]TK KHOILUONG'!$B:$AT,44,0)</f>
        <v>0</v>
      </c>
      <c r="AT169" s="44">
        <f t="shared" si="3"/>
        <v>19.600000000000001</v>
      </c>
    </row>
    <row r="170" spans="1:47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VLOOKUP($B170,'[1]TK KHOILUONG'!$B:$AT,4,0)</f>
        <v>0</v>
      </c>
      <c r="F170" s="16">
        <f>VLOOKUP($B170,'[1]TK KHOILUONG'!$B:$AT,5,0)</f>
        <v>0</v>
      </c>
      <c r="G170" s="16">
        <f>VLOOKUP($B170,'[1]TK KHOILUONG'!$B:$AT,6,0)</f>
        <v>0</v>
      </c>
      <c r="H170" s="16">
        <f>VLOOKUP($B170,'[1]TK KHOILUONG'!$B:$AT,7,0)</f>
        <v>0</v>
      </c>
      <c r="I170" s="16">
        <f>VLOOKUP($B170,'[1]TK KHOILUONG'!$B:$AT,8,0)</f>
        <v>0</v>
      </c>
      <c r="J170" s="16">
        <f>VLOOKUP($B170,'[1]TK KHOILUONG'!$B:$AT,9,0)</f>
        <v>0</v>
      </c>
      <c r="K170" s="16">
        <f>VLOOKUP($B170,'[1]TK KHOILUONG'!$B:$AT,10,0)</f>
        <v>0</v>
      </c>
      <c r="L170" s="16">
        <f>VLOOKUP($B170,'[1]TK KHOILUONG'!$B:$AT,11,0)</f>
        <v>0</v>
      </c>
      <c r="M170" s="34">
        <f>VLOOKUP($B170,'[1]TK KHOILUONG'!$B:$AT,12,0)</f>
        <v>0</v>
      </c>
      <c r="N170" s="16">
        <f>VLOOKUP($B170,'[1]TK KHOILUONG'!$B:$AT,13,0)</f>
        <v>0</v>
      </c>
      <c r="O170" s="16">
        <f>VLOOKUP($B170,'[1]TK KHOILUONG'!$B:$AT,14,0)</f>
        <v>0</v>
      </c>
      <c r="P170" s="16">
        <f>VLOOKUP($B170,'[1]TK KHOILUONG'!$B:$AT,15,0)</f>
        <v>0</v>
      </c>
      <c r="Q170" s="16">
        <f>VLOOKUP($B170,'[1]TK KHOILUONG'!$B:$AT,16,0)</f>
        <v>0</v>
      </c>
      <c r="R170" s="34">
        <f>VLOOKUP($B170,'[1]TK KHOILUONG'!$B:$AT,17,0)</f>
        <v>0</v>
      </c>
      <c r="S170" s="16">
        <f>VLOOKUP($B170,'[1]TK KHOILUONG'!$B:$AT,18,0)</f>
        <v>0</v>
      </c>
      <c r="T170" s="16">
        <f>VLOOKUP($B170,'[1]TK KHOILUONG'!$B:$AT,19,0)</f>
        <v>0</v>
      </c>
      <c r="U170" s="16">
        <f>VLOOKUP($B170,'[1]TK KHOILUONG'!$B:$AT,20,0)</f>
        <v>0</v>
      </c>
      <c r="V170" s="34">
        <f>VLOOKUP($B170,'[1]TK KHOILUONG'!$B:$AT,21,0)</f>
        <v>0</v>
      </c>
      <c r="W170" s="16">
        <f>VLOOKUP($B170,'[1]TK KHOILUONG'!$B:$AT,22,0)</f>
        <v>0</v>
      </c>
      <c r="X170" s="16">
        <f>VLOOKUP($B170,'[1]TK KHOILUONG'!$B:$AT,23,0)</f>
        <v>0</v>
      </c>
      <c r="Y170" s="16">
        <f>VLOOKUP($B170,'[1]TK KHOILUONG'!$B:$AT,24,0)</f>
        <v>0</v>
      </c>
      <c r="Z170" s="34">
        <f>VLOOKUP($B170,'[1]TK KHOILUONG'!$B:$AT,25,0)</f>
        <v>0</v>
      </c>
      <c r="AA170" s="16">
        <f>VLOOKUP($B170,'[1]TK KHOILUONG'!$B:$AT,26,0)</f>
        <v>0</v>
      </c>
      <c r="AB170" s="16">
        <f>VLOOKUP($B170,'[1]TK KHOILUONG'!$B:$AT,27,0)</f>
        <v>0</v>
      </c>
      <c r="AC170" s="16">
        <f>VLOOKUP($B170,'[1]TK KHOILUONG'!$B:$AT,28,0)</f>
        <v>0</v>
      </c>
      <c r="AD170" s="34">
        <f>VLOOKUP($B170,'[1]TK KHOILUONG'!$B:$AT,29,0)</f>
        <v>0</v>
      </c>
      <c r="AE170" s="16">
        <f>VLOOKUP($B170,'[1]TK KHOILUONG'!$B:$AT,30,0)</f>
        <v>0</v>
      </c>
      <c r="AF170" s="16">
        <f>VLOOKUP($B170,'[1]TK KHOILUONG'!$B:$AT,31,0)</f>
        <v>0</v>
      </c>
      <c r="AG170" s="16">
        <f>VLOOKUP($B170,'[1]TK KHOILUONG'!$B:$AT,32,0)</f>
        <v>0</v>
      </c>
      <c r="AH170" s="34">
        <f>VLOOKUP($B170,'[1]TK KHOILUONG'!$B:$AT,33,0)</f>
        <v>0</v>
      </c>
      <c r="AI170" s="16">
        <f>VLOOKUP($B170,'[1]TK KHOILUONG'!$B:$AT,34,0)</f>
        <v>0</v>
      </c>
      <c r="AJ170" s="16">
        <f>VLOOKUP($B170,'[1]TK KHOILUONG'!$B:$AT,35,0)</f>
        <v>0</v>
      </c>
      <c r="AK170" s="34">
        <f>VLOOKUP($B170,'[1]TK KHOILUONG'!$B:$AT,36,0)</f>
        <v>0</v>
      </c>
      <c r="AL170" s="16">
        <f>VLOOKUP($B170,'[1]TK KHOILUONG'!$B:$AT,37,0)</f>
        <v>0</v>
      </c>
      <c r="AM170" s="16">
        <f>VLOOKUP($B170,'[1]TK KHOILUONG'!$B:$AT,38,0)</f>
        <v>0</v>
      </c>
      <c r="AN170" s="34">
        <f>VLOOKUP($B170,'[1]TK KHOILUONG'!$B:$AT,39,0)</f>
        <v>0</v>
      </c>
      <c r="AO170" s="16">
        <f>VLOOKUP($B170,'[1]TK KHOILUONG'!$B:$AT,40,0)</f>
        <v>0</v>
      </c>
      <c r="AP170" s="16">
        <f>VLOOKUP($B170,'[1]TK KHOILUONG'!$B:$AT,41,0)</f>
        <v>0</v>
      </c>
      <c r="AQ170" s="34">
        <f>VLOOKUP($B170,'[1]TK KHOILUONG'!$B:$AT,42,0)</f>
        <v>0</v>
      </c>
      <c r="AR170" s="34">
        <f>VLOOKUP($B170,'[1]TK KHOILUONG'!$B:$AT,43,0)</f>
        <v>0</v>
      </c>
      <c r="AS170" s="34">
        <f>VLOOKUP($B170,'[1]TK KHOILUONG'!$B:$AT,44,0)</f>
        <v>0</v>
      </c>
      <c r="AT170" s="44">
        <f t="shared" si="3"/>
        <v>0</v>
      </c>
    </row>
    <row r="171" spans="1:47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>
        <f>VLOOKUP($B171,'[1]TK KHOILUONG'!$B:$AT,4,0)</f>
        <v>6</v>
      </c>
      <c r="F171" s="16">
        <f>VLOOKUP($B171,'[1]TK KHOILUONG'!$B:$AT,5,0)</f>
        <v>0</v>
      </c>
      <c r="G171" s="16">
        <f>VLOOKUP($B171,'[1]TK KHOILUONG'!$B:$AT,6,0)</f>
        <v>0</v>
      </c>
      <c r="H171" s="16">
        <f>VLOOKUP($B171,'[1]TK KHOILUONG'!$B:$AT,7,0)</f>
        <v>0</v>
      </c>
      <c r="I171" s="16">
        <f>VLOOKUP($B171,'[1]TK KHOILUONG'!$B:$AT,8,0)</f>
        <v>0</v>
      </c>
      <c r="J171" s="16">
        <f>VLOOKUP($B171,'[1]TK KHOILUONG'!$B:$AT,9,0)</f>
        <v>0</v>
      </c>
      <c r="K171" s="16">
        <f>VLOOKUP($B171,'[1]TK KHOILUONG'!$B:$AT,10,0)</f>
        <v>0</v>
      </c>
      <c r="L171" s="16">
        <f>VLOOKUP($B171,'[1]TK KHOILUONG'!$B:$AT,11,0)</f>
        <v>0</v>
      </c>
      <c r="M171" s="34">
        <f>VLOOKUP($B171,'[1]TK KHOILUONG'!$B:$AT,12,0)</f>
        <v>6</v>
      </c>
      <c r="N171" s="16">
        <f>VLOOKUP($B171,'[1]TK KHOILUONG'!$B:$AT,13,0)</f>
        <v>6.7499999999999991</v>
      </c>
      <c r="O171" s="16">
        <f>VLOOKUP($B171,'[1]TK KHOILUONG'!$B:$AT,14,0)</f>
        <v>6</v>
      </c>
      <c r="P171" s="16">
        <f>VLOOKUP($B171,'[1]TK KHOILUONG'!$B:$AT,15,0)</f>
        <v>0</v>
      </c>
      <c r="Q171" s="16">
        <f>VLOOKUP($B171,'[1]TK KHOILUONG'!$B:$AT,16,0)</f>
        <v>0</v>
      </c>
      <c r="R171" s="34">
        <f>VLOOKUP($B171,'[1]TK KHOILUONG'!$B:$AT,17,0)</f>
        <v>12.75</v>
      </c>
      <c r="S171" s="16">
        <f>VLOOKUP($B171,'[1]TK KHOILUONG'!$B:$AT,18,0)</f>
        <v>208</v>
      </c>
      <c r="T171" s="16">
        <f>VLOOKUP($B171,'[1]TK KHOILUONG'!$B:$AT,19,0)</f>
        <v>309</v>
      </c>
      <c r="U171" s="16">
        <f>VLOOKUP($B171,'[1]TK KHOILUONG'!$B:$AT,20,0)</f>
        <v>193</v>
      </c>
      <c r="V171" s="34">
        <f>VLOOKUP($B171,'[1]TK KHOILUONG'!$B:$AT,21,0)</f>
        <v>32.4</v>
      </c>
      <c r="W171" s="16">
        <f>VLOOKUP($B171,'[1]TK KHOILUONG'!$B:$AT,22,0)</f>
        <v>0</v>
      </c>
      <c r="X171" s="16">
        <f>VLOOKUP($B171,'[1]TK KHOILUONG'!$B:$AT,23,0)</f>
        <v>0</v>
      </c>
      <c r="Y171" s="16">
        <f>VLOOKUP($B171,'[1]TK KHOILUONG'!$B:$AT,24,0)</f>
        <v>0</v>
      </c>
      <c r="Z171" s="34">
        <f>VLOOKUP($B171,'[1]TK KHOILUONG'!$B:$AT,25,0)</f>
        <v>0</v>
      </c>
      <c r="AA171" s="16">
        <f>VLOOKUP($B171,'[1]TK KHOILUONG'!$B:$AT,26,0)</f>
        <v>0</v>
      </c>
      <c r="AB171" s="16">
        <f>VLOOKUP($B171,'[1]TK KHOILUONG'!$B:$AT,27,0)</f>
        <v>0</v>
      </c>
      <c r="AC171" s="16">
        <f>VLOOKUP($B171,'[1]TK KHOILUONG'!$B:$AT,28,0)</f>
        <v>0</v>
      </c>
      <c r="AD171" s="34">
        <f>VLOOKUP($B171,'[1]TK KHOILUONG'!$B:$AT,29,0)</f>
        <v>0</v>
      </c>
      <c r="AE171" s="16">
        <f>VLOOKUP($B171,'[1]TK KHOILUONG'!$B:$AT,30,0)</f>
        <v>0</v>
      </c>
      <c r="AF171" s="16">
        <f>VLOOKUP($B171,'[1]TK KHOILUONG'!$B:$AT,31,0)</f>
        <v>0</v>
      </c>
      <c r="AG171" s="16">
        <f>VLOOKUP($B171,'[1]TK KHOILUONG'!$B:$AT,32,0)</f>
        <v>0</v>
      </c>
      <c r="AH171" s="34">
        <f>VLOOKUP($B171,'[1]TK KHOILUONG'!$B:$AT,33,0)</f>
        <v>0</v>
      </c>
      <c r="AI171" s="16">
        <f>VLOOKUP($B171,'[1]TK KHOILUONG'!$B:$AT,34,0)</f>
        <v>0</v>
      </c>
      <c r="AJ171" s="16">
        <f>VLOOKUP($B171,'[1]TK KHOILUONG'!$B:$AT,35,0)</f>
        <v>0</v>
      </c>
      <c r="AK171" s="34">
        <f>VLOOKUP($B171,'[1]TK KHOILUONG'!$B:$AT,36,0)</f>
        <v>0</v>
      </c>
      <c r="AL171" s="16">
        <f>VLOOKUP($B171,'[1]TK KHOILUONG'!$B:$AT,37,0)</f>
        <v>0</v>
      </c>
      <c r="AM171" s="16">
        <f>VLOOKUP($B171,'[1]TK KHOILUONG'!$B:$AT,38,0)</f>
        <v>0</v>
      </c>
      <c r="AN171" s="34">
        <f>VLOOKUP($B171,'[1]TK KHOILUONG'!$B:$AT,39,0)</f>
        <v>0</v>
      </c>
      <c r="AO171" s="16">
        <f>VLOOKUP($B171,'[1]TK KHOILUONG'!$B:$AT,40,0)</f>
        <v>0</v>
      </c>
      <c r="AP171" s="16">
        <f>VLOOKUP($B171,'[1]TK KHOILUONG'!$B:$AT,41,0)</f>
        <v>0</v>
      </c>
      <c r="AQ171" s="34">
        <f>VLOOKUP($B171,'[1]TK KHOILUONG'!$B:$AT,42,0)</f>
        <v>0</v>
      </c>
      <c r="AR171" s="34">
        <f>VLOOKUP($B171,'[1]TK KHOILUONG'!$B:$AT,43,0)</f>
        <v>0</v>
      </c>
      <c r="AS171" s="34">
        <f>VLOOKUP($B171,'[1]TK KHOILUONG'!$B:$AT,44,0)</f>
        <v>1.5</v>
      </c>
      <c r="AT171" s="44">
        <f t="shared" si="3"/>
        <v>52.65</v>
      </c>
    </row>
    <row r="172" spans="1:47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VLOOKUP($B172,'[1]TK KHOILUONG'!$B:$AT,4,0)</f>
        <v>19</v>
      </c>
      <c r="F172" s="16">
        <f>VLOOKUP($B172,'[1]TK KHOILUONG'!$B:$AT,5,0)</f>
        <v>0</v>
      </c>
      <c r="G172" s="16">
        <f>VLOOKUP($B172,'[1]TK KHOILUONG'!$B:$AT,6,0)</f>
        <v>0</v>
      </c>
      <c r="H172" s="16">
        <f>VLOOKUP($B172,'[1]TK KHOILUONG'!$B:$AT,7,0)</f>
        <v>0</v>
      </c>
      <c r="I172" s="16">
        <f>VLOOKUP($B172,'[1]TK KHOILUONG'!$B:$AT,8,0)</f>
        <v>0</v>
      </c>
      <c r="J172" s="16">
        <f>VLOOKUP($B172,'[1]TK KHOILUONG'!$B:$AT,9,0)</f>
        <v>0</v>
      </c>
      <c r="K172" s="16">
        <f>VLOOKUP($B172,'[1]TK KHOILUONG'!$B:$AT,10,0)</f>
        <v>0</v>
      </c>
      <c r="L172" s="16">
        <f>VLOOKUP($B172,'[1]TK KHOILUONG'!$B:$AT,11,0)</f>
        <v>0</v>
      </c>
      <c r="M172" s="34">
        <f>VLOOKUP($B172,'[1]TK KHOILUONG'!$B:$AT,12,0)</f>
        <v>19</v>
      </c>
      <c r="N172" s="16">
        <f>VLOOKUP($B172,'[1]TK KHOILUONG'!$B:$AT,13,0)</f>
        <v>6.6000000000000005</v>
      </c>
      <c r="O172" s="16">
        <f>VLOOKUP($B172,'[1]TK KHOILUONG'!$B:$AT,14,0)</f>
        <v>3.3000000000000003</v>
      </c>
      <c r="P172" s="16">
        <f>VLOOKUP($B172,'[1]TK KHOILUONG'!$B:$AT,15,0)</f>
        <v>0</v>
      </c>
      <c r="Q172" s="16">
        <f>VLOOKUP($B172,'[1]TK KHOILUONG'!$B:$AT,16,0)</f>
        <v>0</v>
      </c>
      <c r="R172" s="34">
        <f>VLOOKUP($B172,'[1]TK KHOILUONG'!$B:$AT,17,0)</f>
        <v>9.9</v>
      </c>
      <c r="S172" s="16">
        <f>VLOOKUP($B172,'[1]TK KHOILUONG'!$B:$AT,18,0)</f>
        <v>172</v>
      </c>
      <c r="T172" s="16">
        <f>VLOOKUP($B172,'[1]TK KHOILUONG'!$B:$AT,19,0)</f>
        <v>58</v>
      </c>
      <c r="U172" s="16">
        <f>VLOOKUP($B172,'[1]TK KHOILUONG'!$B:$AT,20,0)</f>
        <v>168</v>
      </c>
      <c r="V172" s="34">
        <f>VLOOKUP($B172,'[1]TK KHOILUONG'!$B:$AT,21,0)</f>
        <v>6.2</v>
      </c>
      <c r="W172" s="16">
        <f>VLOOKUP($B172,'[1]TK KHOILUONG'!$B:$AT,22,0)</f>
        <v>0</v>
      </c>
      <c r="X172" s="16">
        <f>VLOOKUP($B172,'[1]TK KHOILUONG'!$B:$AT,23,0)</f>
        <v>0</v>
      </c>
      <c r="Y172" s="16">
        <f>VLOOKUP($B172,'[1]TK KHOILUONG'!$B:$AT,24,0)</f>
        <v>0</v>
      </c>
      <c r="Z172" s="34">
        <f>VLOOKUP($B172,'[1]TK KHOILUONG'!$B:$AT,25,0)</f>
        <v>0</v>
      </c>
      <c r="AA172" s="16">
        <f>VLOOKUP($B172,'[1]TK KHOILUONG'!$B:$AT,26,0)</f>
        <v>0</v>
      </c>
      <c r="AB172" s="16">
        <f>VLOOKUP($B172,'[1]TK KHOILUONG'!$B:$AT,27,0)</f>
        <v>0</v>
      </c>
      <c r="AC172" s="16">
        <f>VLOOKUP($B172,'[1]TK KHOILUONG'!$B:$AT,28,0)</f>
        <v>0</v>
      </c>
      <c r="AD172" s="34">
        <f>VLOOKUP($B172,'[1]TK KHOILUONG'!$B:$AT,29,0)</f>
        <v>0</v>
      </c>
      <c r="AE172" s="16">
        <f>VLOOKUP($B172,'[1]TK KHOILUONG'!$B:$AT,30,0)</f>
        <v>0</v>
      </c>
      <c r="AF172" s="16">
        <f>VLOOKUP($B172,'[1]TK KHOILUONG'!$B:$AT,31,0)</f>
        <v>0</v>
      </c>
      <c r="AG172" s="16">
        <f>VLOOKUP($B172,'[1]TK KHOILUONG'!$B:$AT,32,0)</f>
        <v>0</v>
      </c>
      <c r="AH172" s="34">
        <f>VLOOKUP($B172,'[1]TK KHOILUONG'!$B:$AT,33,0)</f>
        <v>0</v>
      </c>
      <c r="AI172" s="16">
        <f>VLOOKUP($B172,'[1]TK KHOILUONG'!$B:$AT,34,0)</f>
        <v>0</v>
      </c>
      <c r="AJ172" s="16">
        <f>VLOOKUP($B172,'[1]TK KHOILUONG'!$B:$AT,35,0)</f>
        <v>0</v>
      </c>
      <c r="AK172" s="34">
        <f>VLOOKUP($B172,'[1]TK KHOILUONG'!$B:$AT,36,0)</f>
        <v>0</v>
      </c>
      <c r="AL172" s="16">
        <f>VLOOKUP($B172,'[1]TK KHOILUONG'!$B:$AT,37,0)</f>
        <v>0</v>
      </c>
      <c r="AM172" s="16">
        <f>VLOOKUP($B172,'[1]TK KHOILUONG'!$B:$AT,38,0)</f>
        <v>0</v>
      </c>
      <c r="AN172" s="34">
        <f>VLOOKUP($B172,'[1]TK KHOILUONG'!$B:$AT,39,0)</f>
        <v>0</v>
      </c>
      <c r="AO172" s="16">
        <f>VLOOKUP($B172,'[1]TK KHOILUONG'!$B:$AT,40,0)</f>
        <v>0</v>
      </c>
      <c r="AP172" s="16">
        <f>VLOOKUP($B172,'[1]TK KHOILUONG'!$B:$AT,41,0)</f>
        <v>0</v>
      </c>
      <c r="AQ172" s="34">
        <f>VLOOKUP($B172,'[1]TK KHOILUONG'!$B:$AT,42,0)</f>
        <v>0</v>
      </c>
      <c r="AR172" s="34">
        <f>VLOOKUP($B172,'[1]TK KHOILUONG'!$B:$AT,43,0)</f>
        <v>0</v>
      </c>
      <c r="AS172" s="34">
        <f>VLOOKUP($B172,'[1]TK KHOILUONG'!$B:$AT,44,0)</f>
        <v>0</v>
      </c>
      <c r="AT172" s="44">
        <f t="shared" si="3"/>
        <v>35.1</v>
      </c>
    </row>
    <row r="173" spans="1:47">
      <c r="A173" s="12">
        <f>IF(D173="","",SUBTOTAL(3,$D$5:D173))</f>
        <v>169</v>
      </c>
      <c r="B173" s="18" t="s">
        <v>385</v>
      </c>
      <c r="C173" s="14" t="s">
        <v>375</v>
      </c>
      <c r="D173" s="19" t="s">
        <v>386</v>
      </c>
      <c r="E173" s="16">
        <f>VLOOKUP($B173,'[1]TK KHOILUONG'!$B:$AT,4,0)</f>
        <v>4</v>
      </c>
      <c r="F173" s="16">
        <f>VLOOKUP($B173,'[1]TK KHOILUONG'!$B:$AT,5,0)</f>
        <v>0</v>
      </c>
      <c r="G173" s="16">
        <f>VLOOKUP($B173,'[1]TK KHOILUONG'!$B:$AT,6,0)</f>
        <v>0</v>
      </c>
      <c r="H173" s="16">
        <f>VLOOKUP($B173,'[1]TK KHOILUONG'!$B:$AT,7,0)</f>
        <v>0</v>
      </c>
      <c r="I173" s="16">
        <f>VLOOKUP($B173,'[1]TK KHOILUONG'!$B:$AT,8,0)</f>
        <v>0</v>
      </c>
      <c r="J173" s="16">
        <f>VLOOKUP($B173,'[1]TK KHOILUONG'!$B:$AT,9,0)</f>
        <v>0</v>
      </c>
      <c r="K173" s="16">
        <f>VLOOKUP($B173,'[1]TK KHOILUONG'!$B:$AT,10,0)</f>
        <v>0</v>
      </c>
      <c r="L173" s="16">
        <f>VLOOKUP($B173,'[1]TK KHOILUONG'!$B:$AT,11,0)</f>
        <v>0</v>
      </c>
      <c r="M173" s="34">
        <f>VLOOKUP($B173,'[1]TK KHOILUONG'!$B:$AT,12,0)</f>
        <v>4</v>
      </c>
      <c r="N173" s="16">
        <f>VLOOKUP($B173,'[1]TK KHOILUONG'!$B:$AT,13,0)</f>
        <v>2.25</v>
      </c>
      <c r="O173" s="16">
        <f>VLOOKUP($B173,'[1]TK KHOILUONG'!$B:$AT,14,0)</f>
        <v>0.75</v>
      </c>
      <c r="P173" s="16">
        <f>VLOOKUP($B173,'[1]TK KHOILUONG'!$B:$AT,15,0)</f>
        <v>0</v>
      </c>
      <c r="Q173" s="16">
        <f>VLOOKUP($B173,'[1]TK KHOILUONG'!$B:$AT,16,0)</f>
        <v>0</v>
      </c>
      <c r="R173" s="34">
        <f>VLOOKUP($B173,'[1]TK KHOILUONG'!$B:$AT,17,0)</f>
        <v>3</v>
      </c>
      <c r="S173" s="16">
        <f>VLOOKUP($B173,'[1]TK KHOILUONG'!$B:$AT,18,0)</f>
        <v>214</v>
      </c>
      <c r="T173" s="16">
        <f>VLOOKUP($B173,'[1]TK KHOILUONG'!$B:$AT,19,0)</f>
        <v>227</v>
      </c>
      <c r="U173" s="16">
        <f>VLOOKUP($B173,'[1]TK KHOILUONG'!$B:$AT,20,0)</f>
        <v>200</v>
      </c>
      <c r="V173" s="34">
        <f>VLOOKUP($B173,'[1]TK KHOILUONG'!$B:$AT,21,0)</f>
        <v>24.1</v>
      </c>
      <c r="W173" s="16">
        <f>VLOOKUP($B173,'[1]TK KHOILUONG'!$B:$AT,22,0)</f>
        <v>0</v>
      </c>
      <c r="X173" s="16">
        <f>VLOOKUP($B173,'[1]TK KHOILUONG'!$B:$AT,23,0)</f>
        <v>0</v>
      </c>
      <c r="Y173" s="16">
        <f>VLOOKUP($B173,'[1]TK KHOILUONG'!$B:$AT,24,0)</f>
        <v>0</v>
      </c>
      <c r="Z173" s="34">
        <f>VLOOKUP($B173,'[1]TK KHOILUONG'!$B:$AT,25,0)</f>
        <v>0</v>
      </c>
      <c r="AA173" s="16">
        <f>VLOOKUP($B173,'[1]TK KHOILUONG'!$B:$AT,26,0)</f>
        <v>0</v>
      </c>
      <c r="AB173" s="16">
        <f>VLOOKUP($B173,'[1]TK KHOILUONG'!$B:$AT,27,0)</f>
        <v>0</v>
      </c>
      <c r="AC173" s="16">
        <f>VLOOKUP($B173,'[1]TK KHOILUONG'!$B:$AT,28,0)</f>
        <v>0</v>
      </c>
      <c r="AD173" s="34">
        <f>VLOOKUP($B173,'[1]TK KHOILUONG'!$B:$AT,29,0)</f>
        <v>0</v>
      </c>
      <c r="AE173" s="16">
        <f>VLOOKUP($B173,'[1]TK KHOILUONG'!$B:$AT,30,0)</f>
        <v>0</v>
      </c>
      <c r="AF173" s="16">
        <f>VLOOKUP($B173,'[1]TK KHOILUONG'!$B:$AT,31,0)</f>
        <v>0</v>
      </c>
      <c r="AG173" s="16">
        <f>VLOOKUP($B173,'[1]TK KHOILUONG'!$B:$AT,32,0)</f>
        <v>0</v>
      </c>
      <c r="AH173" s="34">
        <f>VLOOKUP($B173,'[1]TK KHOILUONG'!$B:$AT,33,0)</f>
        <v>0</v>
      </c>
      <c r="AI173" s="16">
        <f>VLOOKUP($B173,'[1]TK KHOILUONG'!$B:$AT,34,0)</f>
        <v>0</v>
      </c>
      <c r="AJ173" s="16">
        <f>VLOOKUP($B173,'[1]TK KHOILUONG'!$B:$AT,35,0)</f>
        <v>0</v>
      </c>
      <c r="AK173" s="34">
        <f>VLOOKUP($B173,'[1]TK KHOILUONG'!$B:$AT,36,0)</f>
        <v>0</v>
      </c>
      <c r="AL173" s="16">
        <f>VLOOKUP($B173,'[1]TK KHOILUONG'!$B:$AT,37,0)</f>
        <v>0</v>
      </c>
      <c r="AM173" s="16">
        <f>VLOOKUP($B173,'[1]TK KHOILUONG'!$B:$AT,38,0)</f>
        <v>0</v>
      </c>
      <c r="AN173" s="34">
        <f>VLOOKUP($B173,'[1]TK KHOILUONG'!$B:$AT,39,0)</f>
        <v>0</v>
      </c>
      <c r="AO173" s="16">
        <f>VLOOKUP($B173,'[1]TK KHOILUONG'!$B:$AT,40,0)</f>
        <v>0</v>
      </c>
      <c r="AP173" s="16">
        <f>VLOOKUP($B173,'[1]TK KHOILUONG'!$B:$AT,41,0)</f>
        <v>0</v>
      </c>
      <c r="AQ173" s="34">
        <f>VLOOKUP($B173,'[1]TK KHOILUONG'!$B:$AT,42,0)</f>
        <v>0</v>
      </c>
      <c r="AR173" s="34">
        <f>VLOOKUP($B173,'[1]TK KHOILUONG'!$B:$AT,43,0)</f>
        <v>0</v>
      </c>
      <c r="AS173" s="34">
        <f>VLOOKUP($B173,'[1]TK KHOILUONG'!$B:$AT,44,0)</f>
        <v>0</v>
      </c>
      <c r="AT173" s="44">
        <f t="shared" si="3"/>
        <v>31.1</v>
      </c>
    </row>
    <row r="174" spans="1:47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>
        <f>VLOOKUP($B174,'[1]TK KHOILUONG'!$B:$AT,4,0)</f>
        <v>4</v>
      </c>
      <c r="F174" s="16">
        <f>VLOOKUP($B174,'[1]TK KHOILUONG'!$B:$AT,5,0)</f>
        <v>0</v>
      </c>
      <c r="G174" s="16">
        <f>VLOOKUP($B174,'[1]TK KHOILUONG'!$B:$AT,6,0)</f>
        <v>0</v>
      </c>
      <c r="H174" s="16">
        <f>VLOOKUP($B174,'[1]TK KHOILUONG'!$B:$AT,7,0)</f>
        <v>0</v>
      </c>
      <c r="I174" s="16">
        <f>VLOOKUP($B174,'[1]TK KHOILUONG'!$B:$AT,8,0)</f>
        <v>0</v>
      </c>
      <c r="J174" s="16">
        <f>VLOOKUP($B174,'[1]TK KHOILUONG'!$B:$AT,9,0)</f>
        <v>0</v>
      </c>
      <c r="K174" s="16">
        <f>VLOOKUP($B174,'[1]TK KHOILUONG'!$B:$AT,10,0)</f>
        <v>0</v>
      </c>
      <c r="L174" s="16">
        <f>VLOOKUP($B174,'[1]TK KHOILUONG'!$B:$AT,11,0)</f>
        <v>0</v>
      </c>
      <c r="M174" s="34">
        <f>VLOOKUP($B174,'[1]TK KHOILUONG'!$B:$AT,12,0)</f>
        <v>4</v>
      </c>
      <c r="N174" s="16">
        <f>VLOOKUP($B174,'[1]TK KHOILUONG'!$B:$AT,13,0)</f>
        <v>1.5</v>
      </c>
      <c r="O174" s="16">
        <f>VLOOKUP($B174,'[1]TK KHOILUONG'!$B:$AT,14,0)</f>
        <v>4.95</v>
      </c>
      <c r="P174" s="16">
        <f>VLOOKUP($B174,'[1]TK KHOILUONG'!$B:$AT,15,0)</f>
        <v>0</v>
      </c>
      <c r="Q174" s="16">
        <f>VLOOKUP($B174,'[1]TK KHOILUONG'!$B:$AT,16,0)</f>
        <v>0</v>
      </c>
      <c r="R174" s="34">
        <f>VLOOKUP($B174,'[1]TK KHOILUONG'!$B:$AT,17,0)</f>
        <v>6.45</v>
      </c>
      <c r="S174" s="16">
        <f>VLOOKUP($B174,'[1]TK KHOILUONG'!$B:$AT,18,0)</f>
        <v>118</v>
      </c>
      <c r="T174" s="16">
        <f>VLOOKUP($B174,'[1]TK KHOILUONG'!$B:$AT,19,0)</f>
        <v>188</v>
      </c>
      <c r="U174" s="16">
        <f>VLOOKUP($B174,'[1]TK KHOILUONG'!$B:$AT,20,0)</f>
        <v>137</v>
      </c>
      <c r="V174" s="34">
        <f>VLOOKUP($B174,'[1]TK KHOILUONG'!$B:$AT,21,0)</f>
        <v>16.900000000000002</v>
      </c>
      <c r="W174" s="16">
        <f>VLOOKUP($B174,'[1]TK KHOILUONG'!$B:$AT,22,0)</f>
        <v>0</v>
      </c>
      <c r="X174" s="16">
        <f>VLOOKUP($B174,'[1]TK KHOILUONG'!$B:$AT,23,0)</f>
        <v>0</v>
      </c>
      <c r="Y174" s="16">
        <f>VLOOKUP($B174,'[1]TK KHOILUONG'!$B:$AT,24,0)</f>
        <v>0</v>
      </c>
      <c r="Z174" s="34">
        <f>VLOOKUP($B174,'[1]TK KHOILUONG'!$B:$AT,25,0)</f>
        <v>0</v>
      </c>
      <c r="AA174" s="16">
        <f>VLOOKUP($B174,'[1]TK KHOILUONG'!$B:$AT,26,0)</f>
        <v>0</v>
      </c>
      <c r="AB174" s="16">
        <f>VLOOKUP($B174,'[1]TK KHOILUONG'!$B:$AT,27,0)</f>
        <v>0</v>
      </c>
      <c r="AC174" s="16">
        <f>VLOOKUP($B174,'[1]TK KHOILUONG'!$B:$AT,28,0)</f>
        <v>0</v>
      </c>
      <c r="AD174" s="34">
        <f>VLOOKUP($B174,'[1]TK KHOILUONG'!$B:$AT,29,0)</f>
        <v>0</v>
      </c>
      <c r="AE174" s="16">
        <f>VLOOKUP($B174,'[1]TK KHOILUONG'!$B:$AT,30,0)</f>
        <v>0</v>
      </c>
      <c r="AF174" s="16">
        <f>VLOOKUP($B174,'[1]TK KHOILUONG'!$B:$AT,31,0)</f>
        <v>0</v>
      </c>
      <c r="AG174" s="16">
        <f>VLOOKUP($B174,'[1]TK KHOILUONG'!$B:$AT,32,0)</f>
        <v>0</v>
      </c>
      <c r="AH174" s="34">
        <f>VLOOKUP($B174,'[1]TK KHOILUONG'!$B:$AT,33,0)</f>
        <v>0</v>
      </c>
      <c r="AI174" s="16">
        <f>VLOOKUP($B174,'[1]TK KHOILUONG'!$B:$AT,34,0)</f>
        <v>0</v>
      </c>
      <c r="AJ174" s="16">
        <f>VLOOKUP($B174,'[1]TK KHOILUONG'!$B:$AT,35,0)</f>
        <v>0</v>
      </c>
      <c r="AK174" s="34">
        <f>VLOOKUP($B174,'[1]TK KHOILUONG'!$B:$AT,36,0)</f>
        <v>0</v>
      </c>
      <c r="AL174" s="16">
        <f>VLOOKUP($B174,'[1]TK KHOILUONG'!$B:$AT,37,0)</f>
        <v>0</v>
      </c>
      <c r="AM174" s="16">
        <f>VLOOKUP($B174,'[1]TK KHOILUONG'!$B:$AT,38,0)</f>
        <v>0</v>
      </c>
      <c r="AN174" s="34">
        <f>VLOOKUP($B174,'[1]TK KHOILUONG'!$B:$AT,39,0)</f>
        <v>0</v>
      </c>
      <c r="AO174" s="16">
        <f>VLOOKUP($B174,'[1]TK KHOILUONG'!$B:$AT,40,0)</f>
        <v>0</v>
      </c>
      <c r="AP174" s="16">
        <f>VLOOKUP($B174,'[1]TK KHOILUONG'!$B:$AT,41,0)</f>
        <v>0</v>
      </c>
      <c r="AQ174" s="34">
        <f>VLOOKUP($B174,'[1]TK KHOILUONG'!$B:$AT,42,0)</f>
        <v>0</v>
      </c>
      <c r="AR174" s="34">
        <f>VLOOKUP($B174,'[1]TK KHOILUONG'!$B:$AT,43,0)</f>
        <v>0</v>
      </c>
      <c r="AS174" s="34">
        <f>VLOOKUP($B174,'[1]TK KHOILUONG'!$B:$AT,44,0)</f>
        <v>0.5</v>
      </c>
      <c r="AT174" s="44">
        <f t="shared" si="3"/>
        <v>27.85</v>
      </c>
    </row>
    <row r="175" spans="1:47">
      <c r="A175" s="12">
        <f>IF(D175="","",SUBTOTAL(3,$D$5:D175))</f>
        <v>171</v>
      </c>
      <c r="B175" s="26" t="s">
        <v>389</v>
      </c>
      <c r="C175" s="27" t="s">
        <v>375</v>
      </c>
      <c r="D175" s="41" t="s">
        <v>390</v>
      </c>
      <c r="E175" s="16">
        <f>VLOOKUP($B175,'[1]TK KHOILUONG'!$B:$AT,4,0)</f>
        <v>10</v>
      </c>
      <c r="F175" s="16">
        <f>VLOOKUP($B175,'[1]TK KHOILUONG'!$B:$AT,5,0)</f>
        <v>0</v>
      </c>
      <c r="G175" s="16">
        <f>VLOOKUP($B175,'[1]TK KHOILUONG'!$B:$AT,6,0)</f>
        <v>0</v>
      </c>
      <c r="H175" s="16">
        <f>VLOOKUP($B175,'[1]TK KHOILUONG'!$B:$AT,7,0)</f>
        <v>0</v>
      </c>
      <c r="I175" s="16">
        <f>VLOOKUP($B175,'[1]TK KHOILUONG'!$B:$AT,8,0)</f>
        <v>0</v>
      </c>
      <c r="J175" s="16">
        <f>VLOOKUP($B175,'[1]TK KHOILUONG'!$B:$AT,9,0)</f>
        <v>0</v>
      </c>
      <c r="K175" s="16">
        <f>VLOOKUP($B175,'[1]TK KHOILUONG'!$B:$AT,10,0)</f>
        <v>0</v>
      </c>
      <c r="L175" s="16">
        <f>VLOOKUP($B175,'[1]TK KHOILUONG'!$B:$AT,11,0)</f>
        <v>0</v>
      </c>
      <c r="M175" s="34">
        <f>VLOOKUP($B175,'[1]TK KHOILUONG'!$B:$AT,12,0)</f>
        <v>10</v>
      </c>
      <c r="N175" s="16">
        <f>VLOOKUP($B175,'[1]TK KHOILUONG'!$B:$AT,13,0)</f>
        <v>5.25</v>
      </c>
      <c r="O175" s="16">
        <f>VLOOKUP($B175,'[1]TK KHOILUONG'!$B:$AT,14,0)</f>
        <v>4.0500000000000007</v>
      </c>
      <c r="P175" s="16">
        <f>VLOOKUP($B175,'[1]TK KHOILUONG'!$B:$AT,15,0)</f>
        <v>0</v>
      </c>
      <c r="Q175" s="16">
        <f>VLOOKUP($B175,'[1]TK KHOILUONG'!$B:$AT,16,0)</f>
        <v>0</v>
      </c>
      <c r="R175" s="34">
        <f>VLOOKUP($B175,'[1]TK KHOILUONG'!$B:$AT,17,0)</f>
        <v>9.3000000000000007</v>
      </c>
      <c r="S175" s="16">
        <f>VLOOKUP($B175,'[1]TK KHOILUONG'!$B:$AT,18,0)</f>
        <v>285</v>
      </c>
      <c r="T175" s="16">
        <f>VLOOKUP($B175,'[1]TK KHOILUONG'!$B:$AT,19,0)</f>
        <v>136</v>
      </c>
      <c r="U175" s="16">
        <f>VLOOKUP($B175,'[1]TK KHOILUONG'!$B:$AT,20,0)</f>
        <v>210</v>
      </c>
      <c r="V175" s="34">
        <f>VLOOKUP($B175,'[1]TK KHOILUONG'!$B:$AT,21,0)</f>
        <v>21.1</v>
      </c>
      <c r="W175" s="16">
        <f>VLOOKUP($B175,'[1]TK KHOILUONG'!$B:$AT,22,0)</f>
        <v>0</v>
      </c>
      <c r="X175" s="16">
        <f>VLOOKUP($B175,'[1]TK KHOILUONG'!$B:$AT,23,0)</f>
        <v>0</v>
      </c>
      <c r="Y175" s="16">
        <f>VLOOKUP($B175,'[1]TK KHOILUONG'!$B:$AT,24,0)</f>
        <v>0</v>
      </c>
      <c r="Z175" s="34">
        <f>VLOOKUP($B175,'[1]TK KHOILUONG'!$B:$AT,25,0)</f>
        <v>0</v>
      </c>
      <c r="AA175" s="16">
        <f>VLOOKUP($B175,'[1]TK KHOILUONG'!$B:$AT,26,0)</f>
        <v>0</v>
      </c>
      <c r="AB175" s="16">
        <f>VLOOKUP($B175,'[1]TK KHOILUONG'!$B:$AT,27,0)</f>
        <v>0</v>
      </c>
      <c r="AC175" s="16">
        <f>VLOOKUP($B175,'[1]TK KHOILUONG'!$B:$AT,28,0)</f>
        <v>0</v>
      </c>
      <c r="AD175" s="34">
        <f>VLOOKUP($B175,'[1]TK KHOILUONG'!$B:$AT,29,0)</f>
        <v>0</v>
      </c>
      <c r="AE175" s="16">
        <f>VLOOKUP($B175,'[1]TK KHOILUONG'!$B:$AT,30,0)</f>
        <v>0</v>
      </c>
      <c r="AF175" s="16">
        <f>VLOOKUP($B175,'[1]TK KHOILUONG'!$B:$AT,31,0)</f>
        <v>0</v>
      </c>
      <c r="AG175" s="16">
        <f>VLOOKUP($B175,'[1]TK KHOILUONG'!$B:$AT,32,0)</f>
        <v>0</v>
      </c>
      <c r="AH175" s="34">
        <f>VLOOKUP($B175,'[1]TK KHOILUONG'!$B:$AT,33,0)</f>
        <v>0</v>
      </c>
      <c r="AI175" s="16">
        <f>VLOOKUP($B175,'[1]TK KHOILUONG'!$B:$AT,34,0)</f>
        <v>0</v>
      </c>
      <c r="AJ175" s="16">
        <f>VLOOKUP($B175,'[1]TK KHOILUONG'!$B:$AT,35,0)</f>
        <v>0</v>
      </c>
      <c r="AK175" s="34">
        <f>VLOOKUP($B175,'[1]TK KHOILUONG'!$B:$AT,36,0)</f>
        <v>0</v>
      </c>
      <c r="AL175" s="16">
        <f>VLOOKUP($B175,'[1]TK KHOILUONG'!$B:$AT,37,0)</f>
        <v>0</v>
      </c>
      <c r="AM175" s="16">
        <f>VLOOKUP($B175,'[1]TK KHOILUONG'!$B:$AT,38,0)</f>
        <v>0</v>
      </c>
      <c r="AN175" s="34">
        <f>VLOOKUP($B175,'[1]TK KHOILUONG'!$B:$AT,39,0)</f>
        <v>0</v>
      </c>
      <c r="AO175" s="16">
        <f>VLOOKUP($B175,'[1]TK KHOILUONG'!$B:$AT,40,0)</f>
        <v>0</v>
      </c>
      <c r="AP175" s="16">
        <f>VLOOKUP($B175,'[1]TK KHOILUONG'!$B:$AT,41,0)</f>
        <v>0</v>
      </c>
      <c r="AQ175" s="34">
        <f>VLOOKUP($B175,'[1]TK KHOILUONG'!$B:$AT,42,0)</f>
        <v>0</v>
      </c>
      <c r="AR175" s="34">
        <f>VLOOKUP($B175,'[1]TK KHOILUONG'!$B:$AT,43,0)</f>
        <v>0</v>
      </c>
      <c r="AS175" s="34">
        <f>VLOOKUP($B175,'[1]TK KHOILUONG'!$B:$AT,44,0)</f>
        <v>1.2</v>
      </c>
      <c r="AT175" s="44">
        <f t="shared" si="3"/>
        <v>41.6</v>
      </c>
    </row>
    <row r="176" spans="1:47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>
        <f>VLOOKUP($B176,'[1]TK KHOILUONG'!$B:$AT,4,0)</f>
        <v>4</v>
      </c>
      <c r="F176" s="16">
        <f>VLOOKUP($B176,'[1]TK KHOILUONG'!$B:$AT,5,0)</f>
        <v>0</v>
      </c>
      <c r="G176" s="16">
        <f>VLOOKUP($B176,'[1]TK KHOILUONG'!$B:$AT,6,0)</f>
        <v>0</v>
      </c>
      <c r="H176" s="16">
        <f>VLOOKUP($B176,'[1]TK KHOILUONG'!$B:$AT,7,0)</f>
        <v>0</v>
      </c>
      <c r="I176" s="16">
        <f>VLOOKUP($B176,'[1]TK KHOILUONG'!$B:$AT,8,0)</f>
        <v>0</v>
      </c>
      <c r="J176" s="16">
        <f>VLOOKUP($B176,'[1]TK KHOILUONG'!$B:$AT,9,0)</f>
        <v>0</v>
      </c>
      <c r="K176" s="16">
        <f>VLOOKUP($B176,'[1]TK KHOILUONG'!$B:$AT,10,0)</f>
        <v>0</v>
      </c>
      <c r="L176" s="16">
        <f>VLOOKUP($B176,'[1]TK KHOILUONG'!$B:$AT,11,0)</f>
        <v>0</v>
      </c>
      <c r="M176" s="34">
        <f>VLOOKUP($B176,'[1]TK KHOILUONG'!$B:$AT,12,0)</f>
        <v>4</v>
      </c>
      <c r="N176" s="16">
        <f>VLOOKUP($B176,'[1]TK KHOILUONG'!$B:$AT,13,0)</f>
        <v>2.85</v>
      </c>
      <c r="O176" s="16">
        <f>VLOOKUP($B176,'[1]TK KHOILUONG'!$B:$AT,14,0)</f>
        <v>2.85</v>
      </c>
      <c r="P176" s="16">
        <f>VLOOKUP($B176,'[1]TK KHOILUONG'!$B:$AT,15,0)</f>
        <v>0</v>
      </c>
      <c r="Q176" s="16">
        <f>VLOOKUP($B176,'[1]TK KHOILUONG'!$B:$AT,16,0)</f>
        <v>0</v>
      </c>
      <c r="R176" s="34">
        <f>VLOOKUP($B176,'[1]TK KHOILUONG'!$B:$AT,17,0)</f>
        <v>5.7</v>
      </c>
      <c r="S176" s="16">
        <f>VLOOKUP($B176,'[1]TK KHOILUONG'!$B:$AT,18,0)</f>
        <v>225</v>
      </c>
      <c r="T176" s="16">
        <f>VLOOKUP($B176,'[1]TK KHOILUONG'!$B:$AT,19,0)</f>
        <v>133</v>
      </c>
      <c r="U176" s="16">
        <f>VLOOKUP($B176,'[1]TK KHOILUONG'!$B:$AT,20,0)</f>
        <v>144</v>
      </c>
      <c r="V176" s="34">
        <f>VLOOKUP($B176,'[1]TK KHOILUONG'!$B:$AT,21,0)</f>
        <v>21.400000000000002</v>
      </c>
      <c r="W176" s="16">
        <f>VLOOKUP($B176,'[1]TK KHOILUONG'!$B:$AT,22,0)</f>
        <v>0</v>
      </c>
      <c r="X176" s="16">
        <f>VLOOKUP($B176,'[1]TK KHOILUONG'!$B:$AT,23,0)</f>
        <v>0</v>
      </c>
      <c r="Y176" s="16">
        <f>VLOOKUP($B176,'[1]TK KHOILUONG'!$B:$AT,24,0)</f>
        <v>0</v>
      </c>
      <c r="Z176" s="34">
        <f>VLOOKUP($B176,'[1]TK KHOILUONG'!$B:$AT,25,0)</f>
        <v>0</v>
      </c>
      <c r="AA176" s="16">
        <f>VLOOKUP($B176,'[1]TK KHOILUONG'!$B:$AT,26,0)</f>
        <v>0</v>
      </c>
      <c r="AB176" s="16">
        <f>VLOOKUP($B176,'[1]TK KHOILUONG'!$B:$AT,27,0)</f>
        <v>0</v>
      </c>
      <c r="AC176" s="16">
        <f>VLOOKUP($B176,'[1]TK KHOILUONG'!$B:$AT,28,0)</f>
        <v>0</v>
      </c>
      <c r="AD176" s="34">
        <f>VLOOKUP($B176,'[1]TK KHOILUONG'!$B:$AT,29,0)</f>
        <v>0</v>
      </c>
      <c r="AE176" s="16">
        <f>VLOOKUP($B176,'[1]TK KHOILUONG'!$B:$AT,30,0)</f>
        <v>0</v>
      </c>
      <c r="AF176" s="16">
        <f>VLOOKUP($B176,'[1]TK KHOILUONG'!$B:$AT,31,0)</f>
        <v>0</v>
      </c>
      <c r="AG176" s="16">
        <f>VLOOKUP($B176,'[1]TK KHOILUONG'!$B:$AT,32,0)</f>
        <v>0</v>
      </c>
      <c r="AH176" s="34">
        <f>VLOOKUP($B176,'[1]TK KHOILUONG'!$B:$AT,33,0)</f>
        <v>0</v>
      </c>
      <c r="AI176" s="16">
        <f>VLOOKUP($B176,'[1]TK KHOILUONG'!$B:$AT,34,0)</f>
        <v>0</v>
      </c>
      <c r="AJ176" s="16">
        <f>VLOOKUP($B176,'[1]TK KHOILUONG'!$B:$AT,35,0)</f>
        <v>0</v>
      </c>
      <c r="AK176" s="34">
        <f>VLOOKUP($B176,'[1]TK KHOILUONG'!$B:$AT,36,0)</f>
        <v>0</v>
      </c>
      <c r="AL176" s="16">
        <f>VLOOKUP($B176,'[1]TK KHOILUONG'!$B:$AT,37,0)</f>
        <v>0</v>
      </c>
      <c r="AM176" s="16">
        <f>VLOOKUP($B176,'[1]TK KHOILUONG'!$B:$AT,38,0)</f>
        <v>0</v>
      </c>
      <c r="AN176" s="34">
        <f>VLOOKUP($B176,'[1]TK KHOILUONG'!$B:$AT,39,0)</f>
        <v>0</v>
      </c>
      <c r="AO176" s="16">
        <f>VLOOKUP($B176,'[1]TK KHOILUONG'!$B:$AT,40,0)</f>
        <v>0</v>
      </c>
      <c r="AP176" s="16">
        <f>VLOOKUP($B176,'[1]TK KHOILUONG'!$B:$AT,41,0)</f>
        <v>0</v>
      </c>
      <c r="AQ176" s="34">
        <f>VLOOKUP($B176,'[1]TK KHOILUONG'!$B:$AT,42,0)</f>
        <v>0</v>
      </c>
      <c r="AR176" s="34">
        <f>VLOOKUP($B176,'[1]TK KHOILUONG'!$B:$AT,43,0)</f>
        <v>0</v>
      </c>
      <c r="AS176" s="34">
        <f>VLOOKUP($B176,'[1]TK KHOILUONG'!$B:$AT,44,0)</f>
        <v>0</v>
      </c>
      <c r="AT176" s="44">
        <f t="shared" si="3"/>
        <v>31.1</v>
      </c>
    </row>
    <row r="177" spans="1:46" s="6" customFormat="1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VLOOKUP($B177,'[1]TK KHOILUONG'!$B:$AT,4,0)</f>
        <v>0</v>
      </c>
      <c r="F177" s="16">
        <f>VLOOKUP($B177,'[1]TK KHOILUONG'!$B:$AT,5,0)</f>
        <v>0</v>
      </c>
      <c r="G177" s="16">
        <f>VLOOKUP($B177,'[1]TK KHOILUONG'!$B:$AT,6,0)</f>
        <v>0</v>
      </c>
      <c r="H177" s="16">
        <f>VLOOKUP($B177,'[1]TK KHOILUONG'!$B:$AT,7,0)</f>
        <v>0</v>
      </c>
      <c r="I177" s="16">
        <f>VLOOKUP($B177,'[1]TK KHOILUONG'!$B:$AT,8,0)</f>
        <v>0</v>
      </c>
      <c r="J177" s="16">
        <f>VLOOKUP($B177,'[1]TK KHOILUONG'!$B:$AT,9,0)</f>
        <v>0</v>
      </c>
      <c r="K177" s="16">
        <f>VLOOKUP($B177,'[1]TK KHOILUONG'!$B:$AT,10,0)</f>
        <v>0</v>
      </c>
      <c r="L177" s="16">
        <f>VLOOKUP($B177,'[1]TK KHOILUONG'!$B:$AT,11,0)</f>
        <v>0</v>
      </c>
      <c r="M177" s="34">
        <f>VLOOKUP($B177,'[1]TK KHOILUONG'!$B:$AT,12,0)</f>
        <v>0</v>
      </c>
      <c r="N177" s="16">
        <f>VLOOKUP($B177,'[1]TK KHOILUONG'!$B:$AT,13,0)</f>
        <v>2.1</v>
      </c>
      <c r="O177" s="16">
        <f>VLOOKUP($B177,'[1]TK KHOILUONG'!$B:$AT,14,0)</f>
        <v>2.5500000000000003</v>
      </c>
      <c r="P177" s="16">
        <f>VLOOKUP($B177,'[1]TK KHOILUONG'!$B:$AT,15,0)</f>
        <v>0</v>
      </c>
      <c r="Q177" s="16">
        <f>VLOOKUP($B177,'[1]TK KHOILUONG'!$B:$AT,16,0)</f>
        <v>0</v>
      </c>
      <c r="R177" s="34">
        <f>VLOOKUP($B177,'[1]TK KHOILUONG'!$B:$AT,17,0)</f>
        <v>4.6500000000000004</v>
      </c>
      <c r="S177" s="16">
        <f>VLOOKUP($B177,'[1]TK KHOILUONG'!$B:$AT,18,0)</f>
        <v>151</v>
      </c>
      <c r="T177" s="16">
        <f>VLOOKUP($B177,'[1]TK KHOILUONG'!$B:$AT,19,0)</f>
        <v>144</v>
      </c>
      <c r="U177" s="16">
        <f>VLOOKUP($B177,'[1]TK KHOILUONG'!$B:$AT,20,0)</f>
        <v>163</v>
      </c>
      <c r="V177" s="34">
        <f>VLOOKUP($B177,'[1]TK KHOILUONG'!$B:$AT,21,0)</f>
        <v>13.200000000000001</v>
      </c>
      <c r="W177" s="16">
        <f>VLOOKUP($B177,'[1]TK KHOILUONG'!$B:$AT,22,0)</f>
        <v>0</v>
      </c>
      <c r="X177" s="16">
        <f>VLOOKUP($B177,'[1]TK KHOILUONG'!$B:$AT,23,0)</f>
        <v>0</v>
      </c>
      <c r="Y177" s="16">
        <f>VLOOKUP($B177,'[1]TK KHOILUONG'!$B:$AT,24,0)</f>
        <v>0</v>
      </c>
      <c r="Z177" s="34">
        <f>VLOOKUP($B177,'[1]TK KHOILUONG'!$B:$AT,25,0)</f>
        <v>0</v>
      </c>
      <c r="AA177" s="16">
        <f>VLOOKUP($B177,'[1]TK KHOILUONG'!$B:$AT,26,0)</f>
        <v>0</v>
      </c>
      <c r="AB177" s="16">
        <f>VLOOKUP($B177,'[1]TK KHOILUONG'!$B:$AT,27,0)</f>
        <v>0</v>
      </c>
      <c r="AC177" s="16">
        <f>VLOOKUP($B177,'[1]TK KHOILUONG'!$B:$AT,28,0)</f>
        <v>0</v>
      </c>
      <c r="AD177" s="34">
        <f>VLOOKUP($B177,'[1]TK KHOILUONG'!$B:$AT,29,0)</f>
        <v>0</v>
      </c>
      <c r="AE177" s="16">
        <f>VLOOKUP($B177,'[1]TK KHOILUONG'!$B:$AT,30,0)</f>
        <v>0</v>
      </c>
      <c r="AF177" s="16">
        <f>VLOOKUP($B177,'[1]TK KHOILUONG'!$B:$AT,31,0)</f>
        <v>0</v>
      </c>
      <c r="AG177" s="16">
        <f>VLOOKUP($B177,'[1]TK KHOILUONG'!$B:$AT,32,0)</f>
        <v>0</v>
      </c>
      <c r="AH177" s="34">
        <f>VLOOKUP($B177,'[1]TK KHOILUONG'!$B:$AT,33,0)</f>
        <v>0</v>
      </c>
      <c r="AI177" s="16">
        <f>VLOOKUP($B177,'[1]TK KHOILUONG'!$B:$AT,34,0)</f>
        <v>0</v>
      </c>
      <c r="AJ177" s="16">
        <f>VLOOKUP($B177,'[1]TK KHOILUONG'!$B:$AT,35,0)</f>
        <v>0</v>
      </c>
      <c r="AK177" s="34">
        <f>VLOOKUP($B177,'[1]TK KHOILUONG'!$B:$AT,36,0)</f>
        <v>0</v>
      </c>
      <c r="AL177" s="16">
        <f>VLOOKUP($B177,'[1]TK KHOILUONG'!$B:$AT,37,0)</f>
        <v>0</v>
      </c>
      <c r="AM177" s="16">
        <f>VLOOKUP($B177,'[1]TK KHOILUONG'!$B:$AT,38,0)</f>
        <v>0</v>
      </c>
      <c r="AN177" s="34">
        <f>VLOOKUP($B177,'[1]TK KHOILUONG'!$B:$AT,39,0)</f>
        <v>0</v>
      </c>
      <c r="AO177" s="16">
        <f>VLOOKUP($B177,'[1]TK KHOILUONG'!$B:$AT,40,0)</f>
        <v>0</v>
      </c>
      <c r="AP177" s="16">
        <f>VLOOKUP($B177,'[1]TK KHOILUONG'!$B:$AT,41,0)</f>
        <v>0</v>
      </c>
      <c r="AQ177" s="34">
        <f>VLOOKUP($B177,'[1]TK KHOILUONG'!$B:$AT,42,0)</f>
        <v>0</v>
      </c>
      <c r="AR177" s="34">
        <f>VLOOKUP($B177,'[1]TK KHOILUONG'!$B:$AT,43,0)</f>
        <v>0</v>
      </c>
      <c r="AS177" s="34">
        <f>VLOOKUP($B177,'[1]TK KHOILUONG'!$B:$AT,44,0)</f>
        <v>0.6</v>
      </c>
      <c r="AT177" s="44">
        <f t="shared" si="3"/>
        <v>18.45</v>
      </c>
    </row>
    <row r="178" spans="1:46" s="6" customFormat="1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VLOOKUP($B178,'[1]TK KHOILUONG'!$B:$AT,4,0)</f>
        <v>2</v>
      </c>
      <c r="F178" s="16">
        <f>VLOOKUP($B178,'[1]TK KHOILUONG'!$B:$AT,5,0)</f>
        <v>0</v>
      </c>
      <c r="G178" s="16">
        <f>VLOOKUP($B178,'[1]TK KHOILUONG'!$B:$AT,6,0)</f>
        <v>0</v>
      </c>
      <c r="H178" s="16">
        <f>VLOOKUP($B178,'[1]TK KHOILUONG'!$B:$AT,7,0)</f>
        <v>0</v>
      </c>
      <c r="I178" s="16">
        <f>VLOOKUP($B178,'[1]TK KHOILUONG'!$B:$AT,8,0)</f>
        <v>0</v>
      </c>
      <c r="J178" s="16">
        <f>VLOOKUP($B178,'[1]TK KHOILUONG'!$B:$AT,9,0)</f>
        <v>0</v>
      </c>
      <c r="K178" s="16">
        <f>VLOOKUP($B178,'[1]TK KHOILUONG'!$B:$AT,10,0)</f>
        <v>0</v>
      </c>
      <c r="L178" s="16">
        <f>VLOOKUP($B178,'[1]TK KHOILUONG'!$B:$AT,11,0)</f>
        <v>0</v>
      </c>
      <c r="M178" s="34">
        <f>VLOOKUP($B178,'[1]TK KHOILUONG'!$B:$AT,12,0)</f>
        <v>2</v>
      </c>
      <c r="N178" s="16">
        <f>VLOOKUP($B178,'[1]TK KHOILUONG'!$B:$AT,13,0)</f>
        <v>1.35</v>
      </c>
      <c r="O178" s="16">
        <f>VLOOKUP($B178,'[1]TK KHOILUONG'!$B:$AT,14,0)</f>
        <v>0.9</v>
      </c>
      <c r="P178" s="16">
        <f>VLOOKUP($B178,'[1]TK KHOILUONG'!$B:$AT,15,0)</f>
        <v>0</v>
      </c>
      <c r="Q178" s="16">
        <f>VLOOKUP($B178,'[1]TK KHOILUONG'!$B:$AT,16,0)</f>
        <v>0</v>
      </c>
      <c r="R178" s="34">
        <f>VLOOKUP($B178,'[1]TK KHOILUONG'!$B:$AT,17,0)</f>
        <v>2.25</v>
      </c>
      <c r="S178" s="16">
        <f>VLOOKUP($B178,'[1]TK KHOILUONG'!$B:$AT,18,0)</f>
        <v>211</v>
      </c>
      <c r="T178" s="16">
        <f>VLOOKUP($B178,'[1]TK KHOILUONG'!$B:$AT,19,0)</f>
        <v>114</v>
      </c>
      <c r="U178" s="16">
        <f>VLOOKUP($B178,'[1]TK KHOILUONG'!$B:$AT,20,0)</f>
        <v>220</v>
      </c>
      <c r="V178" s="34">
        <f>VLOOKUP($B178,'[1]TK KHOILUONG'!$B:$AT,21,0)</f>
        <v>10.5</v>
      </c>
      <c r="W178" s="16">
        <f>VLOOKUP($B178,'[1]TK KHOILUONG'!$B:$AT,22,0)</f>
        <v>0</v>
      </c>
      <c r="X178" s="16">
        <f>VLOOKUP($B178,'[1]TK KHOILUONG'!$B:$AT,23,0)</f>
        <v>0</v>
      </c>
      <c r="Y178" s="16">
        <f>VLOOKUP($B178,'[1]TK KHOILUONG'!$B:$AT,24,0)</f>
        <v>0</v>
      </c>
      <c r="Z178" s="34">
        <f>VLOOKUP($B178,'[1]TK KHOILUONG'!$B:$AT,25,0)</f>
        <v>0</v>
      </c>
      <c r="AA178" s="16">
        <f>VLOOKUP($B178,'[1]TK KHOILUONG'!$B:$AT,26,0)</f>
        <v>42</v>
      </c>
      <c r="AB178" s="16">
        <f>VLOOKUP($B178,'[1]TK KHOILUONG'!$B:$AT,27,0)</f>
        <v>43</v>
      </c>
      <c r="AC178" s="16">
        <f>VLOOKUP($B178,'[1]TK KHOILUONG'!$B:$AT,28,0)</f>
        <v>42</v>
      </c>
      <c r="AD178" s="34">
        <f>VLOOKUP($B178,'[1]TK KHOILUONG'!$B:$AT,29,0)</f>
        <v>4.3</v>
      </c>
      <c r="AE178" s="16">
        <f>VLOOKUP($B178,'[1]TK KHOILUONG'!$B:$AT,30,0)</f>
        <v>0</v>
      </c>
      <c r="AF178" s="16">
        <f>VLOOKUP($B178,'[1]TK KHOILUONG'!$B:$AT,31,0)</f>
        <v>0</v>
      </c>
      <c r="AG178" s="16">
        <f>VLOOKUP($B178,'[1]TK KHOILUONG'!$B:$AT,32,0)</f>
        <v>0</v>
      </c>
      <c r="AH178" s="34">
        <f>VLOOKUP($B178,'[1]TK KHOILUONG'!$B:$AT,33,0)</f>
        <v>0</v>
      </c>
      <c r="AI178" s="16">
        <f>VLOOKUP($B178,'[1]TK KHOILUONG'!$B:$AT,34,0)</f>
        <v>0</v>
      </c>
      <c r="AJ178" s="16">
        <f>VLOOKUP($B178,'[1]TK KHOILUONG'!$B:$AT,35,0)</f>
        <v>0</v>
      </c>
      <c r="AK178" s="34">
        <f>VLOOKUP($B178,'[1]TK KHOILUONG'!$B:$AT,36,0)</f>
        <v>0</v>
      </c>
      <c r="AL178" s="16">
        <f>VLOOKUP($B178,'[1]TK KHOILUONG'!$B:$AT,37,0)</f>
        <v>0</v>
      </c>
      <c r="AM178" s="16">
        <f>VLOOKUP($B178,'[1]TK KHOILUONG'!$B:$AT,38,0)</f>
        <v>0</v>
      </c>
      <c r="AN178" s="34">
        <f>VLOOKUP($B178,'[1]TK KHOILUONG'!$B:$AT,39,0)</f>
        <v>0</v>
      </c>
      <c r="AO178" s="16">
        <f>VLOOKUP($B178,'[1]TK KHOILUONG'!$B:$AT,40,0)</f>
        <v>0</v>
      </c>
      <c r="AP178" s="16">
        <f>VLOOKUP($B178,'[1]TK KHOILUONG'!$B:$AT,41,0)</f>
        <v>0</v>
      </c>
      <c r="AQ178" s="34">
        <f>VLOOKUP($B178,'[1]TK KHOILUONG'!$B:$AT,42,0)</f>
        <v>0</v>
      </c>
      <c r="AR178" s="34">
        <f>VLOOKUP($B178,'[1]TK KHOILUONG'!$B:$AT,43,0)</f>
        <v>0</v>
      </c>
      <c r="AS178" s="34">
        <f>VLOOKUP($B178,'[1]TK KHOILUONG'!$B:$AT,44,0)</f>
        <v>0.6</v>
      </c>
      <c r="AT178" s="44">
        <f t="shared" si="3"/>
        <v>19.649999999999999</v>
      </c>
    </row>
    <row r="179" spans="1:46" s="6" customFormat="1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>
        <f>VLOOKUP($B179,'[1]TK KHOILUONG'!$B:$AT,4,0)</f>
        <v>2</v>
      </c>
      <c r="F179" s="16">
        <f>VLOOKUP($B179,'[1]TK KHOILUONG'!$B:$AT,5,0)</f>
        <v>0</v>
      </c>
      <c r="G179" s="16">
        <f>VLOOKUP($B179,'[1]TK KHOILUONG'!$B:$AT,6,0)</f>
        <v>0</v>
      </c>
      <c r="H179" s="16">
        <f>VLOOKUP($B179,'[1]TK KHOILUONG'!$B:$AT,7,0)</f>
        <v>0</v>
      </c>
      <c r="I179" s="16">
        <f>VLOOKUP($B179,'[1]TK KHOILUONG'!$B:$AT,8,0)</f>
        <v>0</v>
      </c>
      <c r="J179" s="16">
        <f>VLOOKUP($B179,'[1]TK KHOILUONG'!$B:$AT,9,0)</f>
        <v>0</v>
      </c>
      <c r="K179" s="16">
        <f>VLOOKUP($B179,'[1]TK KHOILUONG'!$B:$AT,10,0)</f>
        <v>0</v>
      </c>
      <c r="L179" s="16">
        <f>VLOOKUP($B179,'[1]TK KHOILUONG'!$B:$AT,11,0)</f>
        <v>0</v>
      </c>
      <c r="M179" s="34">
        <f>VLOOKUP($B179,'[1]TK KHOILUONG'!$B:$AT,12,0)</f>
        <v>2</v>
      </c>
      <c r="N179" s="16">
        <f>VLOOKUP($B179,'[1]TK KHOILUONG'!$B:$AT,13,0)</f>
        <v>3.75</v>
      </c>
      <c r="O179" s="16">
        <f>VLOOKUP($B179,'[1]TK KHOILUONG'!$B:$AT,14,0)</f>
        <v>1.35</v>
      </c>
      <c r="P179" s="16">
        <f>VLOOKUP($B179,'[1]TK KHOILUONG'!$B:$AT,15,0)</f>
        <v>0</v>
      </c>
      <c r="Q179" s="16">
        <f>VLOOKUP($B179,'[1]TK KHOILUONG'!$B:$AT,16,0)</f>
        <v>0</v>
      </c>
      <c r="R179" s="34">
        <f>VLOOKUP($B179,'[1]TK KHOILUONG'!$B:$AT,17,0)</f>
        <v>5.0999999999999996</v>
      </c>
      <c r="S179" s="16">
        <f>VLOOKUP($B179,'[1]TK KHOILUONG'!$B:$AT,18,0)</f>
        <v>112</v>
      </c>
      <c r="T179" s="16">
        <f>VLOOKUP($B179,'[1]TK KHOILUONG'!$B:$AT,19,0)</f>
        <v>38</v>
      </c>
      <c r="U179" s="16">
        <f>VLOOKUP($B179,'[1]TK KHOILUONG'!$B:$AT,20,0)</f>
        <v>66</v>
      </c>
      <c r="V179" s="34">
        <f>VLOOKUP($B179,'[1]TK KHOILUONG'!$B:$AT,21,0)</f>
        <v>8.4</v>
      </c>
      <c r="W179" s="16">
        <f>VLOOKUP($B179,'[1]TK KHOILUONG'!$B:$AT,22,0)</f>
        <v>0</v>
      </c>
      <c r="X179" s="16">
        <f>VLOOKUP($B179,'[1]TK KHOILUONG'!$B:$AT,23,0)</f>
        <v>0</v>
      </c>
      <c r="Y179" s="16">
        <f>VLOOKUP($B179,'[1]TK KHOILUONG'!$B:$AT,24,0)</f>
        <v>0</v>
      </c>
      <c r="Z179" s="34">
        <f>VLOOKUP($B179,'[1]TK KHOILUONG'!$B:$AT,25,0)</f>
        <v>0</v>
      </c>
      <c r="AA179" s="16">
        <f>VLOOKUP($B179,'[1]TK KHOILUONG'!$B:$AT,26,0)</f>
        <v>41</v>
      </c>
      <c r="AB179" s="16">
        <f>VLOOKUP($B179,'[1]TK KHOILUONG'!$B:$AT,27,0)</f>
        <v>79</v>
      </c>
      <c r="AC179" s="16">
        <f>VLOOKUP($B179,'[1]TK KHOILUONG'!$B:$AT,28,0)</f>
        <v>41</v>
      </c>
      <c r="AD179" s="34">
        <f>VLOOKUP($B179,'[1]TK KHOILUONG'!$B:$AT,29,0)</f>
        <v>7.9</v>
      </c>
      <c r="AE179" s="16">
        <f>VLOOKUP($B179,'[1]TK KHOILUONG'!$B:$AT,30,0)</f>
        <v>0</v>
      </c>
      <c r="AF179" s="16">
        <f>VLOOKUP($B179,'[1]TK KHOILUONG'!$B:$AT,31,0)</f>
        <v>0</v>
      </c>
      <c r="AG179" s="16">
        <f>VLOOKUP($B179,'[1]TK KHOILUONG'!$B:$AT,32,0)</f>
        <v>0</v>
      </c>
      <c r="AH179" s="34">
        <f>VLOOKUP($B179,'[1]TK KHOILUONG'!$B:$AT,33,0)</f>
        <v>0</v>
      </c>
      <c r="AI179" s="16">
        <f>VLOOKUP($B179,'[1]TK KHOILUONG'!$B:$AT,34,0)</f>
        <v>0</v>
      </c>
      <c r="AJ179" s="16">
        <f>VLOOKUP($B179,'[1]TK KHOILUONG'!$B:$AT,35,0)</f>
        <v>0</v>
      </c>
      <c r="AK179" s="34">
        <f>VLOOKUP($B179,'[1]TK KHOILUONG'!$B:$AT,36,0)</f>
        <v>0</v>
      </c>
      <c r="AL179" s="16">
        <f>VLOOKUP($B179,'[1]TK KHOILUONG'!$B:$AT,37,0)</f>
        <v>0</v>
      </c>
      <c r="AM179" s="16">
        <f>VLOOKUP($B179,'[1]TK KHOILUONG'!$B:$AT,38,0)</f>
        <v>0</v>
      </c>
      <c r="AN179" s="34">
        <f>VLOOKUP($B179,'[1]TK KHOILUONG'!$B:$AT,39,0)</f>
        <v>0</v>
      </c>
      <c r="AO179" s="16">
        <f>VLOOKUP($B179,'[1]TK KHOILUONG'!$B:$AT,40,0)</f>
        <v>0</v>
      </c>
      <c r="AP179" s="16">
        <f>VLOOKUP($B179,'[1]TK KHOILUONG'!$B:$AT,41,0)</f>
        <v>0</v>
      </c>
      <c r="AQ179" s="34">
        <f>VLOOKUP($B179,'[1]TK KHOILUONG'!$B:$AT,42,0)</f>
        <v>0</v>
      </c>
      <c r="AR179" s="34">
        <f>VLOOKUP($B179,'[1]TK KHOILUONG'!$B:$AT,43,0)</f>
        <v>0</v>
      </c>
      <c r="AS179" s="34">
        <f>VLOOKUP($B179,'[1]TK KHOILUONG'!$B:$AT,44,0)</f>
        <v>2.4</v>
      </c>
      <c r="AT179" s="44">
        <f t="shared" si="3"/>
        <v>25.8</v>
      </c>
    </row>
    <row r="180" spans="1:46" s="6" customFormat="1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>
        <f>VLOOKUP($B180,'[1]TK KHOILUONG'!$B:$AT,4,0)</f>
        <v>23</v>
      </c>
      <c r="F180" s="16">
        <f>VLOOKUP($B180,'[1]TK KHOILUONG'!$B:$AT,5,0)</f>
        <v>0</v>
      </c>
      <c r="G180" s="16">
        <f>VLOOKUP($B180,'[1]TK KHOILUONG'!$B:$AT,6,0)</f>
        <v>0</v>
      </c>
      <c r="H180" s="16">
        <f>VLOOKUP($B180,'[1]TK KHOILUONG'!$B:$AT,7,0)</f>
        <v>0</v>
      </c>
      <c r="I180" s="16">
        <f>VLOOKUP($B180,'[1]TK KHOILUONG'!$B:$AT,8,0)</f>
        <v>0</v>
      </c>
      <c r="J180" s="16">
        <f>VLOOKUP($B180,'[1]TK KHOILUONG'!$B:$AT,9,0)</f>
        <v>0</v>
      </c>
      <c r="K180" s="16">
        <f>VLOOKUP($B180,'[1]TK KHOILUONG'!$B:$AT,10,0)</f>
        <v>0</v>
      </c>
      <c r="L180" s="16">
        <f>VLOOKUP($B180,'[1]TK KHOILUONG'!$B:$AT,11,0)</f>
        <v>0</v>
      </c>
      <c r="M180" s="34">
        <f>VLOOKUP($B180,'[1]TK KHOILUONG'!$B:$AT,12,0)</f>
        <v>23</v>
      </c>
      <c r="N180" s="16">
        <f>VLOOKUP($B180,'[1]TK KHOILUONG'!$B:$AT,13,0)</f>
        <v>7.3500000000000005</v>
      </c>
      <c r="O180" s="16">
        <f>VLOOKUP($B180,'[1]TK KHOILUONG'!$B:$AT,14,0)</f>
        <v>7.6499999999999995</v>
      </c>
      <c r="P180" s="16">
        <f>VLOOKUP($B180,'[1]TK KHOILUONG'!$B:$AT,15,0)</f>
        <v>0</v>
      </c>
      <c r="Q180" s="16">
        <f>VLOOKUP($B180,'[1]TK KHOILUONG'!$B:$AT,16,0)</f>
        <v>0</v>
      </c>
      <c r="R180" s="34">
        <f>VLOOKUP($B180,'[1]TK KHOILUONG'!$B:$AT,17,0)</f>
        <v>15</v>
      </c>
      <c r="S180" s="16">
        <f>VLOOKUP($B180,'[1]TK KHOILUONG'!$B:$AT,18,0)</f>
        <v>248</v>
      </c>
      <c r="T180" s="16">
        <f>VLOOKUP($B180,'[1]TK KHOILUONG'!$B:$AT,19,0)</f>
        <v>159</v>
      </c>
      <c r="U180" s="16">
        <f>VLOOKUP($B180,'[1]TK KHOILUONG'!$B:$AT,20,0)</f>
        <v>201</v>
      </c>
      <c r="V180" s="34">
        <f>VLOOKUP($B180,'[1]TK KHOILUONG'!$B:$AT,21,0)</f>
        <v>20.6</v>
      </c>
      <c r="W180" s="16">
        <f>VLOOKUP($B180,'[1]TK KHOILUONG'!$B:$AT,22,0)</f>
        <v>0</v>
      </c>
      <c r="X180" s="16">
        <f>VLOOKUP($B180,'[1]TK KHOILUONG'!$B:$AT,23,0)</f>
        <v>0</v>
      </c>
      <c r="Y180" s="16">
        <f>VLOOKUP($B180,'[1]TK KHOILUONG'!$B:$AT,24,0)</f>
        <v>0</v>
      </c>
      <c r="Z180" s="34">
        <f>VLOOKUP($B180,'[1]TK KHOILUONG'!$B:$AT,25,0)</f>
        <v>0</v>
      </c>
      <c r="AA180" s="16">
        <f>VLOOKUP($B180,'[1]TK KHOILUONG'!$B:$AT,26,0)</f>
        <v>0</v>
      </c>
      <c r="AB180" s="16">
        <f>VLOOKUP($B180,'[1]TK KHOILUONG'!$B:$AT,27,0)</f>
        <v>0</v>
      </c>
      <c r="AC180" s="16">
        <f>VLOOKUP($B180,'[1]TK KHOILUONG'!$B:$AT,28,0)</f>
        <v>0</v>
      </c>
      <c r="AD180" s="34">
        <f>VLOOKUP($B180,'[1]TK KHOILUONG'!$B:$AT,29,0)</f>
        <v>0</v>
      </c>
      <c r="AE180" s="16">
        <f>VLOOKUP($B180,'[1]TK KHOILUONG'!$B:$AT,30,0)</f>
        <v>0</v>
      </c>
      <c r="AF180" s="16">
        <f>VLOOKUP($B180,'[1]TK KHOILUONG'!$B:$AT,31,0)</f>
        <v>0</v>
      </c>
      <c r="AG180" s="16">
        <f>VLOOKUP($B180,'[1]TK KHOILUONG'!$B:$AT,32,0)</f>
        <v>0</v>
      </c>
      <c r="AH180" s="34">
        <f>VLOOKUP($B180,'[1]TK KHOILUONG'!$B:$AT,33,0)</f>
        <v>0</v>
      </c>
      <c r="AI180" s="16">
        <f>VLOOKUP($B180,'[1]TK KHOILUONG'!$B:$AT,34,0)</f>
        <v>0</v>
      </c>
      <c r="AJ180" s="16">
        <f>VLOOKUP($B180,'[1]TK KHOILUONG'!$B:$AT,35,0)</f>
        <v>0</v>
      </c>
      <c r="AK180" s="34">
        <f>VLOOKUP($B180,'[1]TK KHOILUONG'!$B:$AT,36,0)</f>
        <v>0</v>
      </c>
      <c r="AL180" s="16">
        <f>VLOOKUP($B180,'[1]TK KHOILUONG'!$B:$AT,37,0)</f>
        <v>0</v>
      </c>
      <c r="AM180" s="16">
        <f>VLOOKUP($B180,'[1]TK KHOILUONG'!$B:$AT,38,0)</f>
        <v>0</v>
      </c>
      <c r="AN180" s="34">
        <f>VLOOKUP($B180,'[1]TK KHOILUONG'!$B:$AT,39,0)</f>
        <v>0</v>
      </c>
      <c r="AO180" s="16">
        <f>VLOOKUP($B180,'[1]TK KHOILUONG'!$B:$AT,40,0)</f>
        <v>0</v>
      </c>
      <c r="AP180" s="16">
        <f>VLOOKUP($B180,'[1]TK KHOILUONG'!$B:$AT,41,0)</f>
        <v>0</v>
      </c>
      <c r="AQ180" s="34">
        <f>VLOOKUP($B180,'[1]TK KHOILUONG'!$B:$AT,42,0)</f>
        <v>0</v>
      </c>
      <c r="AR180" s="34">
        <f>VLOOKUP($B180,'[1]TK KHOILUONG'!$B:$AT,43,0)</f>
        <v>0</v>
      </c>
      <c r="AS180" s="34">
        <f>VLOOKUP($B180,'[1]TK KHOILUONG'!$B:$AT,44,0)</f>
        <v>5.3</v>
      </c>
      <c r="AT180" s="44">
        <f t="shared" si="3"/>
        <v>63.9</v>
      </c>
    </row>
    <row r="181" spans="1:46" s="6" customFormat="1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VLOOKUP($B181,'[1]TK KHOILUONG'!$B:$AT,4,0)</f>
        <v>4</v>
      </c>
      <c r="F181" s="16">
        <f>VLOOKUP($B181,'[1]TK KHOILUONG'!$B:$AT,5,0)</f>
        <v>0</v>
      </c>
      <c r="G181" s="16">
        <f>VLOOKUP($B181,'[1]TK KHOILUONG'!$B:$AT,6,0)</f>
        <v>0</v>
      </c>
      <c r="H181" s="16">
        <f>VLOOKUP($B181,'[1]TK KHOILUONG'!$B:$AT,7,0)</f>
        <v>0</v>
      </c>
      <c r="I181" s="16">
        <f>VLOOKUP($B181,'[1]TK KHOILUONG'!$B:$AT,8,0)</f>
        <v>0</v>
      </c>
      <c r="J181" s="16">
        <f>VLOOKUP($B181,'[1]TK KHOILUONG'!$B:$AT,9,0)</f>
        <v>0</v>
      </c>
      <c r="K181" s="16">
        <f>VLOOKUP($B181,'[1]TK KHOILUONG'!$B:$AT,10,0)</f>
        <v>0</v>
      </c>
      <c r="L181" s="16">
        <f>VLOOKUP($B181,'[1]TK KHOILUONG'!$B:$AT,11,0)</f>
        <v>0</v>
      </c>
      <c r="M181" s="34">
        <f>VLOOKUP($B181,'[1]TK KHOILUONG'!$B:$AT,12,0)</f>
        <v>4</v>
      </c>
      <c r="N181" s="16">
        <f>VLOOKUP($B181,'[1]TK KHOILUONG'!$B:$AT,13,0)</f>
        <v>5.7</v>
      </c>
      <c r="O181" s="16">
        <f>VLOOKUP($B181,'[1]TK KHOILUONG'!$B:$AT,14,0)</f>
        <v>2.85</v>
      </c>
      <c r="P181" s="16">
        <f>VLOOKUP($B181,'[1]TK KHOILUONG'!$B:$AT,15,0)</f>
        <v>0</v>
      </c>
      <c r="Q181" s="16">
        <f>VLOOKUP($B181,'[1]TK KHOILUONG'!$B:$AT,16,0)</f>
        <v>0</v>
      </c>
      <c r="R181" s="34">
        <f>VLOOKUP($B181,'[1]TK KHOILUONG'!$B:$AT,17,0)</f>
        <v>8.5500000000000007</v>
      </c>
      <c r="S181" s="16">
        <f>VLOOKUP($B181,'[1]TK KHOILUONG'!$B:$AT,18,0)</f>
        <v>241</v>
      </c>
      <c r="T181" s="16">
        <f>VLOOKUP($B181,'[1]TK KHOILUONG'!$B:$AT,19,0)</f>
        <v>154</v>
      </c>
      <c r="U181" s="16">
        <f>VLOOKUP($B181,'[1]TK KHOILUONG'!$B:$AT,20,0)</f>
        <v>210</v>
      </c>
      <c r="V181" s="34">
        <f>VLOOKUP($B181,'[1]TK KHOILUONG'!$B:$AT,21,0)</f>
        <v>18.5</v>
      </c>
      <c r="W181" s="16">
        <f>VLOOKUP($B181,'[1]TK KHOILUONG'!$B:$AT,22,0)</f>
        <v>0</v>
      </c>
      <c r="X181" s="16">
        <f>VLOOKUP($B181,'[1]TK KHOILUONG'!$B:$AT,23,0)</f>
        <v>0</v>
      </c>
      <c r="Y181" s="16">
        <f>VLOOKUP($B181,'[1]TK KHOILUONG'!$B:$AT,24,0)</f>
        <v>0</v>
      </c>
      <c r="Z181" s="34">
        <f>VLOOKUP($B181,'[1]TK KHOILUONG'!$B:$AT,25,0)</f>
        <v>0</v>
      </c>
      <c r="AA181" s="16">
        <f>VLOOKUP($B181,'[1]TK KHOILUONG'!$B:$AT,26,0)</f>
        <v>0</v>
      </c>
      <c r="AB181" s="16">
        <f>VLOOKUP($B181,'[1]TK KHOILUONG'!$B:$AT,27,0)</f>
        <v>0</v>
      </c>
      <c r="AC181" s="16">
        <f>VLOOKUP($B181,'[1]TK KHOILUONG'!$B:$AT,28,0)</f>
        <v>0</v>
      </c>
      <c r="AD181" s="34">
        <f>VLOOKUP($B181,'[1]TK KHOILUONG'!$B:$AT,29,0)</f>
        <v>0</v>
      </c>
      <c r="AE181" s="16">
        <f>VLOOKUP($B181,'[1]TK KHOILUONG'!$B:$AT,30,0)</f>
        <v>0</v>
      </c>
      <c r="AF181" s="16">
        <f>VLOOKUP($B181,'[1]TK KHOILUONG'!$B:$AT,31,0)</f>
        <v>0</v>
      </c>
      <c r="AG181" s="16">
        <f>VLOOKUP($B181,'[1]TK KHOILUONG'!$B:$AT,32,0)</f>
        <v>0</v>
      </c>
      <c r="AH181" s="34">
        <f>VLOOKUP($B181,'[1]TK KHOILUONG'!$B:$AT,33,0)</f>
        <v>0</v>
      </c>
      <c r="AI181" s="16">
        <f>VLOOKUP($B181,'[1]TK KHOILUONG'!$B:$AT,34,0)</f>
        <v>0</v>
      </c>
      <c r="AJ181" s="16">
        <f>VLOOKUP($B181,'[1]TK KHOILUONG'!$B:$AT,35,0)</f>
        <v>0</v>
      </c>
      <c r="AK181" s="34">
        <f>VLOOKUP($B181,'[1]TK KHOILUONG'!$B:$AT,36,0)</f>
        <v>0</v>
      </c>
      <c r="AL181" s="16">
        <f>VLOOKUP($B181,'[1]TK KHOILUONG'!$B:$AT,37,0)</f>
        <v>0</v>
      </c>
      <c r="AM181" s="16">
        <f>VLOOKUP($B181,'[1]TK KHOILUONG'!$B:$AT,38,0)</f>
        <v>0</v>
      </c>
      <c r="AN181" s="34">
        <f>VLOOKUP($B181,'[1]TK KHOILUONG'!$B:$AT,39,0)</f>
        <v>0</v>
      </c>
      <c r="AO181" s="16">
        <f>VLOOKUP($B181,'[1]TK KHOILUONG'!$B:$AT,40,0)</f>
        <v>0</v>
      </c>
      <c r="AP181" s="16">
        <f>VLOOKUP($B181,'[1]TK KHOILUONG'!$B:$AT,41,0)</f>
        <v>0</v>
      </c>
      <c r="AQ181" s="34">
        <f>VLOOKUP($B181,'[1]TK KHOILUONG'!$B:$AT,42,0)</f>
        <v>0</v>
      </c>
      <c r="AR181" s="34">
        <f>VLOOKUP($B181,'[1]TK KHOILUONG'!$B:$AT,43,0)</f>
        <v>0</v>
      </c>
      <c r="AS181" s="34">
        <f>VLOOKUP($B181,'[1]TK KHOILUONG'!$B:$AT,44,0)</f>
        <v>2</v>
      </c>
      <c r="AT181" s="44">
        <f t="shared" si="3"/>
        <v>33.049999999999997</v>
      </c>
    </row>
    <row r="182" spans="1:46" s="6" customFormat="1" ht="30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VLOOKUP($B182,'[1]TK KHOILUONG'!$B:$AT,4,0)</f>
        <v>5</v>
      </c>
      <c r="F182" s="16">
        <f>VLOOKUP($B182,'[1]TK KHOILUONG'!$B:$AT,5,0)</f>
        <v>0</v>
      </c>
      <c r="G182" s="16">
        <f>VLOOKUP($B182,'[1]TK KHOILUONG'!$B:$AT,6,0)</f>
        <v>0</v>
      </c>
      <c r="H182" s="16">
        <f>VLOOKUP($B182,'[1]TK KHOILUONG'!$B:$AT,7,0)</f>
        <v>0</v>
      </c>
      <c r="I182" s="16">
        <f>VLOOKUP($B182,'[1]TK KHOILUONG'!$B:$AT,8,0)</f>
        <v>0</v>
      </c>
      <c r="J182" s="16">
        <f>VLOOKUP($B182,'[1]TK KHOILUONG'!$B:$AT,9,0)</f>
        <v>0</v>
      </c>
      <c r="K182" s="16">
        <f>VLOOKUP($B182,'[1]TK KHOILUONG'!$B:$AT,10,0)</f>
        <v>0</v>
      </c>
      <c r="L182" s="16">
        <f>VLOOKUP($B182,'[1]TK KHOILUONG'!$B:$AT,11,0)</f>
        <v>0</v>
      </c>
      <c r="M182" s="34">
        <f>VLOOKUP($B182,'[1]TK KHOILUONG'!$B:$AT,12,0)</f>
        <v>5</v>
      </c>
      <c r="N182" s="16">
        <f>VLOOKUP($B182,'[1]TK KHOILUONG'!$B:$AT,13,0)</f>
        <v>1.2</v>
      </c>
      <c r="O182" s="16">
        <f>VLOOKUP($B182,'[1]TK KHOILUONG'!$B:$AT,14,0)</f>
        <v>2.25</v>
      </c>
      <c r="P182" s="16">
        <f>VLOOKUP($B182,'[1]TK KHOILUONG'!$B:$AT,15,0)</f>
        <v>0</v>
      </c>
      <c r="Q182" s="16">
        <f>VLOOKUP($B182,'[1]TK KHOILUONG'!$B:$AT,16,0)</f>
        <v>0</v>
      </c>
      <c r="R182" s="34">
        <f>VLOOKUP($B182,'[1]TK KHOILUONG'!$B:$AT,17,0)</f>
        <v>3.45</v>
      </c>
      <c r="S182" s="16">
        <f>VLOOKUP($B182,'[1]TK KHOILUONG'!$B:$AT,18,0)</f>
        <v>251</v>
      </c>
      <c r="T182" s="16">
        <f>VLOOKUP($B182,'[1]TK KHOILUONG'!$B:$AT,19,0)</f>
        <v>99</v>
      </c>
      <c r="U182" s="16">
        <f>VLOOKUP($B182,'[1]TK KHOILUONG'!$B:$AT,20,0)</f>
        <v>182</v>
      </c>
      <c r="V182" s="34">
        <f>VLOOKUP($B182,'[1]TK KHOILUONG'!$B:$AT,21,0)</f>
        <v>16.8</v>
      </c>
      <c r="W182" s="16">
        <f>VLOOKUP($B182,'[1]TK KHOILUONG'!$B:$AT,22,0)</f>
        <v>0</v>
      </c>
      <c r="X182" s="16">
        <f>VLOOKUP($B182,'[1]TK KHOILUONG'!$B:$AT,23,0)</f>
        <v>0</v>
      </c>
      <c r="Y182" s="16">
        <f>VLOOKUP($B182,'[1]TK KHOILUONG'!$B:$AT,24,0)</f>
        <v>0</v>
      </c>
      <c r="Z182" s="34">
        <f>VLOOKUP($B182,'[1]TK KHOILUONG'!$B:$AT,25,0)</f>
        <v>0</v>
      </c>
      <c r="AA182" s="16">
        <f>VLOOKUP($B182,'[1]TK KHOILUONG'!$B:$AT,26,0)</f>
        <v>43</v>
      </c>
      <c r="AB182" s="16">
        <f>VLOOKUP($B182,'[1]TK KHOILUONG'!$B:$AT,27,0)</f>
        <v>42</v>
      </c>
      <c r="AC182" s="16">
        <f>VLOOKUP($B182,'[1]TK KHOILUONG'!$B:$AT,28,0)</f>
        <v>43</v>
      </c>
      <c r="AD182" s="34">
        <f>VLOOKUP($B182,'[1]TK KHOILUONG'!$B:$AT,29,0)</f>
        <v>4.2</v>
      </c>
      <c r="AE182" s="16">
        <f>VLOOKUP($B182,'[1]TK KHOILUONG'!$B:$AT,30,0)</f>
        <v>0</v>
      </c>
      <c r="AF182" s="16">
        <f>VLOOKUP($B182,'[1]TK KHOILUONG'!$B:$AT,31,0)</f>
        <v>0</v>
      </c>
      <c r="AG182" s="16">
        <f>VLOOKUP($B182,'[1]TK KHOILUONG'!$B:$AT,32,0)</f>
        <v>0</v>
      </c>
      <c r="AH182" s="34">
        <f>VLOOKUP($B182,'[1]TK KHOILUONG'!$B:$AT,33,0)</f>
        <v>0</v>
      </c>
      <c r="AI182" s="16">
        <f>VLOOKUP($B182,'[1]TK KHOILUONG'!$B:$AT,34,0)</f>
        <v>0</v>
      </c>
      <c r="AJ182" s="16">
        <f>VLOOKUP($B182,'[1]TK KHOILUONG'!$B:$AT,35,0)</f>
        <v>0</v>
      </c>
      <c r="AK182" s="34">
        <f>VLOOKUP($B182,'[1]TK KHOILUONG'!$B:$AT,36,0)</f>
        <v>0</v>
      </c>
      <c r="AL182" s="16">
        <f>VLOOKUP($B182,'[1]TK KHOILUONG'!$B:$AT,37,0)</f>
        <v>0</v>
      </c>
      <c r="AM182" s="16">
        <f>VLOOKUP($B182,'[1]TK KHOILUONG'!$B:$AT,38,0)</f>
        <v>0</v>
      </c>
      <c r="AN182" s="34">
        <f>VLOOKUP($B182,'[1]TK KHOILUONG'!$B:$AT,39,0)</f>
        <v>0</v>
      </c>
      <c r="AO182" s="16">
        <f>VLOOKUP($B182,'[1]TK KHOILUONG'!$B:$AT,40,0)</f>
        <v>0</v>
      </c>
      <c r="AP182" s="16">
        <f>VLOOKUP($B182,'[1]TK KHOILUONG'!$B:$AT,41,0)</f>
        <v>0</v>
      </c>
      <c r="AQ182" s="34">
        <f>VLOOKUP($B182,'[1]TK KHOILUONG'!$B:$AT,42,0)</f>
        <v>0</v>
      </c>
      <c r="AR182" s="34">
        <f>VLOOKUP($B182,'[1]TK KHOILUONG'!$B:$AT,43,0)</f>
        <v>0</v>
      </c>
      <c r="AS182" s="34">
        <f>VLOOKUP($B182,'[1]TK KHOILUONG'!$B:$AT,44,0)</f>
        <v>0.6</v>
      </c>
      <c r="AT182" s="44">
        <f t="shared" si="3"/>
        <v>30.05</v>
      </c>
    </row>
    <row r="183" spans="1:46" s="6" customFormat="1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VLOOKUP($B183,'[1]TK KHOILUONG'!$B:$AT,4,0)</f>
        <v>2</v>
      </c>
      <c r="F183" s="16">
        <f>VLOOKUP($B183,'[1]TK KHOILUONG'!$B:$AT,5,0)</f>
        <v>0</v>
      </c>
      <c r="G183" s="16">
        <f>VLOOKUP($B183,'[1]TK KHOILUONG'!$B:$AT,6,0)</f>
        <v>0</v>
      </c>
      <c r="H183" s="16">
        <f>VLOOKUP($B183,'[1]TK KHOILUONG'!$B:$AT,7,0)</f>
        <v>0</v>
      </c>
      <c r="I183" s="16">
        <f>VLOOKUP($B183,'[1]TK KHOILUONG'!$B:$AT,8,0)</f>
        <v>0</v>
      </c>
      <c r="J183" s="16">
        <f>VLOOKUP($B183,'[1]TK KHOILUONG'!$B:$AT,9,0)</f>
        <v>0</v>
      </c>
      <c r="K183" s="16">
        <f>VLOOKUP($B183,'[1]TK KHOILUONG'!$B:$AT,10,0)</f>
        <v>0</v>
      </c>
      <c r="L183" s="16">
        <f>VLOOKUP($B183,'[1]TK KHOILUONG'!$B:$AT,11,0)</f>
        <v>0</v>
      </c>
      <c r="M183" s="34">
        <f>VLOOKUP($B183,'[1]TK KHOILUONG'!$B:$AT,12,0)</f>
        <v>2</v>
      </c>
      <c r="N183" s="16">
        <f>VLOOKUP($B183,'[1]TK KHOILUONG'!$B:$AT,13,0)</f>
        <v>2.7</v>
      </c>
      <c r="O183" s="16">
        <f>VLOOKUP($B183,'[1]TK KHOILUONG'!$B:$AT,14,0)</f>
        <v>1.5</v>
      </c>
      <c r="P183" s="16">
        <f>VLOOKUP($B183,'[1]TK KHOILUONG'!$B:$AT,15,0)</f>
        <v>0</v>
      </c>
      <c r="Q183" s="16">
        <f>VLOOKUP($B183,'[1]TK KHOILUONG'!$B:$AT,16,0)</f>
        <v>0</v>
      </c>
      <c r="R183" s="34">
        <f>VLOOKUP($B183,'[1]TK KHOILUONG'!$B:$AT,17,0)</f>
        <v>4.2</v>
      </c>
      <c r="S183" s="16">
        <f>VLOOKUP($B183,'[1]TK KHOILUONG'!$B:$AT,18,0)</f>
        <v>236</v>
      </c>
      <c r="T183" s="16">
        <f>VLOOKUP($B183,'[1]TK KHOILUONG'!$B:$AT,19,0)</f>
        <v>116</v>
      </c>
      <c r="U183" s="16">
        <f>VLOOKUP($B183,'[1]TK KHOILUONG'!$B:$AT,20,0)</f>
        <v>165</v>
      </c>
      <c r="V183" s="34">
        <f>VLOOKUP($B183,'[1]TK KHOILUONG'!$B:$AT,21,0)</f>
        <v>18.7</v>
      </c>
      <c r="W183" s="16">
        <f>VLOOKUP($B183,'[1]TK KHOILUONG'!$B:$AT,22,0)</f>
        <v>0</v>
      </c>
      <c r="X183" s="16">
        <f>VLOOKUP($B183,'[1]TK KHOILUONG'!$B:$AT,23,0)</f>
        <v>0</v>
      </c>
      <c r="Y183" s="16">
        <f>VLOOKUP($B183,'[1]TK KHOILUONG'!$B:$AT,24,0)</f>
        <v>0</v>
      </c>
      <c r="Z183" s="34">
        <f>VLOOKUP($B183,'[1]TK KHOILUONG'!$B:$AT,25,0)</f>
        <v>0</v>
      </c>
      <c r="AA183" s="16">
        <f>VLOOKUP($B183,'[1]TK KHOILUONG'!$B:$AT,26,0)</f>
        <v>0</v>
      </c>
      <c r="AB183" s="16">
        <f>VLOOKUP($B183,'[1]TK KHOILUONG'!$B:$AT,27,0)</f>
        <v>0</v>
      </c>
      <c r="AC183" s="16">
        <f>VLOOKUP($B183,'[1]TK KHOILUONG'!$B:$AT,28,0)</f>
        <v>0</v>
      </c>
      <c r="AD183" s="34">
        <f>VLOOKUP($B183,'[1]TK KHOILUONG'!$B:$AT,29,0)</f>
        <v>0</v>
      </c>
      <c r="AE183" s="16">
        <f>VLOOKUP($B183,'[1]TK KHOILUONG'!$B:$AT,30,0)</f>
        <v>0</v>
      </c>
      <c r="AF183" s="16">
        <f>VLOOKUP($B183,'[1]TK KHOILUONG'!$B:$AT,31,0)</f>
        <v>0</v>
      </c>
      <c r="AG183" s="16">
        <f>VLOOKUP($B183,'[1]TK KHOILUONG'!$B:$AT,32,0)</f>
        <v>0</v>
      </c>
      <c r="AH183" s="34">
        <f>VLOOKUP($B183,'[1]TK KHOILUONG'!$B:$AT,33,0)</f>
        <v>0</v>
      </c>
      <c r="AI183" s="16">
        <f>VLOOKUP($B183,'[1]TK KHOILUONG'!$B:$AT,34,0)</f>
        <v>0</v>
      </c>
      <c r="AJ183" s="16">
        <f>VLOOKUP($B183,'[1]TK KHOILUONG'!$B:$AT,35,0)</f>
        <v>0</v>
      </c>
      <c r="AK183" s="34">
        <f>VLOOKUP($B183,'[1]TK KHOILUONG'!$B:$AT,36,0)</f>
        <v>0</v>
      </c>
      <c r="AL183" s="16">
        <f>VLOOKUP($B183,'[1]TK KHOILUONG'!$B:$AT,37,0)</f>
        <v>0</v>
      </c>
      <c r="AM183" s="16">
        <f>VLOOKUP($B183,'[1]TK KHOILUONG'!$B:$AT,38,0)</f>
        <v>0</v>
      </c>
      <c r="AN183" s="34">
        <f>VLOOKUP($B183,'[1]TK KHOILUONG'!$B:$AT,39,0)</f>
        <v>0</v>
      </c>
      <c r="AO183" s="16">
        <f>VLOOKUP($B183,'[1]TK KHOILUONG'!$B:$AT,40,0)</f>
        <v>0</v>
      </c>
      <c r="AP183" s="16">
        <f>VLOOKUP($B183,'[1]TK KHOILUONG'!$B:$AT,41,0)</f>
        <v>0</v>
      </c>
      <c r="AQ183" s="34">
        <f>VLOOKUP($B183,'[1]TK KHOILUONG'!$B:$AT,42,0)</f>
        <v>0</v>
      </c>
      <c r="AR183" s="34">
        <f>VLOOKUP($B183,'[1]TK KHOILUONG'!$B:$AT,43,0)</f>
        <v>0</v>
      </c>
      <c r="AS183" s="34">
        <f>VLOOKUP($B183,'[1]TK KHOILUONG'!$B:$AT,44,0)</f>
        <v>1.8</v>
      </c>
      <c r="AT183" s="44">
        <f t="shared" si="3"/>
        <v>26.7</v>
      </c>
    </row>
    <row r="184" spans="1:46" s="6" customFormat="1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VLOOKUP($B184,'[1]TK KHOILUONG'!$B:$AT,4,0)</f>
        <v>7</v>
      </c>
      <c r="F184" s="16">
        <f>VLOOKUP($B184,'[1]TK KHOILUONG'!$B:$AT,5,0)</f>
        <v>0</v>
      </c>
      <c r="G184" s="16">
        <f>VLOOKUP($B184,'[1]TK KHOILUONG'!$B:$AT,6,0)</f>
        <v>0</v>
      </c>
      <c r="H184" s="16">
        <f>VLOOKUP($B184,'[1]TK KHOILUONG'!$B:$AT,7,0)</f>
        <v>0</v>
      </c>
      <c r="I184" s="16">
        <f>VLOOKUP($B184,'[1]TK KHOILUONG'!$B:$AT,8,0)</f>
        <v>0</v>
      </c>
      <c r="J184" s="16">
        <f>VLOOKUP($B184,'[1]TK KHOILUONG'!$B:$AT,9,0)</f>
        <v>0</v>
      </c>
      <c r="K184" s="16">
        <f>VLOOKUP($B184,'[1]TK KHOILUONG'!$B:$AT,10,0)</f>
        <v>0</v>
      </c>
      <c r="L184" s="16">
        <f>VLOOKUP($B184,'[1]TK KHOILUONG'!$B:$AT,11,0)</f>
        <v>0</v>
      </c>
      <c r="M184" s="34">
        <f>VLOOKUP($B184,'[1]TK KHOILUONG'!$B:$AT,12,0)</f>
        <v>7</v>
      </c>
      <c r="N184" s="16">
        <f>VLOOKUP($B184,'[1]TK KHOILUONG'!$B:$AT,13,0)</f>
        <v>4.2</v>
      </c>
      <c r="O184" s="16">
        <f>VLOOKUP($B184,'[1]TK KHOILUONG'!$B:$AT,14,0)</f>
        <v>4.3499999999999996</v>
      </c>
      <c r="P184" s="16">
        <f>VLOOKUP($B184,'[1]TK KHOILUONG'!$B:$AT,15,0)</f>
        <v>0</v>
      </c>
      <c r="Q184" s="16">
        <f>VLOOKUP($B184,'[1]TK KHOILUONG'!$B:$AT,16,0)</f>
        <v>0</v>
      </c>
      <c r="R184" s="34">
        <f>VLOOKUP($B184,'[1]TK KHOILUONG'!$B:$AT,17,0)</f>
        <v>8.5500000000000007</v>
      </c>
      <c r="S184" s="16">
        <f>VLOOKUP($B184,'[1]TK KHOILUONG'!$B:$AT,18,0)</f>
        <v>295</v>
      </c>
      <c r="T184" s="16">
        <f>VLOOKUP($B184,'[1]TK KHOILUONG'!$B:$AT,19,0)</f>
        <v>229</v>
      </c>
      <c r="U184" s="16">
        <f>VLOOKUP($B184,'[1]TK KHOILUONG'!$B:$AT,20,0)</f>
        <v>302</v>
      </c>
      <c r="V184" s="34">
        <f>VLOOKUP($B184,'[1]TK KHOILUONG'!$B:$AT,21,0)</f>
        <v>22.200000000000003</v>
      </c>
      <c r="W184" s="16">
        <f>VLOOKUP($B184,'[1]TK KHOILUONG'!$B:$AT,22,0)</f>
        <v>0</v>
      </c>
      <c r="X184" s="16">
        <f>VLOOKUP($B184,'[1]TK KHOILUONG'!$B:$AT,23,0)</f>
        <v>0</v>
      </c>
      <c r="Y184" s="16">
        <f>VLOOKUP($B184,'[1]TK KHOILUONG'!$B:$AT,24,0)</f>
        <v>0</v>
      </c>
      <c r="Z184" s="34">
        <f>VLOOKUP($B184,'[1]TK KHOILUONG'!$B:$AT,25,0)</f>
        <v>0</v>
      </c>
      <c r="AA184" s="16">
        <f>VLOOKUP($B184,'[1]TK KHOILUONG'!$B:$AT,26,0)</f>
        <v>0</v>
      </c>
      <c r="AB184" s="16">
        <f>VLOOKUP($B184,'[1]TK KHOILUONG'!$B:$AT,27,0)</f>
        <v>0</v>
      </c>
      <c r="AC184" s="16">
        <f>VLOOKUP($B184,'[1]TK KHOILUONG'!$B:$AT,28,0)</f>
        <v>0</v>
      </c>
      <c r="AD184" s="34">
        <f>VLOOKUP($B184,'[1]TK KHOILUONG'!$B:$AT,29,0)</f>
        <v>0</v>
      </c>
      <c r="AE184" s="16">
        <f>VLOOKUP($B184,'[1]TK KHOILUONG'!$B:$AT,30,0)</f>
        <v>0</v>
      </c>
      <c r="AF184" s="16">
        <f>VLOOKUP($B184,'[1]TK KHOILUONG'!$B:$AT,31,0)</f>
        <v>0</v>
      </c>
      <c r="AG184" s="16">
        <f>VLOOKUP($B184,'[1]TK KHOILUONG'!$B:$AT,32,0)</f>
        <v>0</v>
      </c>
      <c r="AH184" s="34">
        <f>VLOOKUP($B184,'[1]TK KHOILUONG'!$B:$AT,33,0)</f>
        <v>0</v>
      </c>
      <c r="AI184" s="16">
        <f>VLOOKUP($B184,'[1]TK KHOILUONG'!$B:$AT,34,0)</f>
        <v>0</v>
      </c>
      <c r="AJ184" s="16">
        <f>VLOOKUP($B184,'[1]TK KHOILUONG'!$B:$AT,35,0)</f>
        <v>0</v>
      </c>
      <c r="AK184" s="34">
        <f>VLOOKUP($B184,'[1]TK KHOILUONG'!$B:$AT,36,0)</f>
        <v>0</v>
      </c>
      <c r="AL184" s="16">
        <f>VLOOKUP($B184,'[1]TK KHOILUONG'!$B:$AT,37,0)</f>
        <v>0</v>
      </c>
      <c r="AM184" s="16">
        <f>VLOOKUP($B184,'[1]TK KHOILUONG'!$B:$AT,38,0)</f>
        <v>0</v>
      </c>
      <c r="AN184" s="34">
        <f>VLOOKUP($B184,'[1]TK KHOILUONG'!$B:$AT,39,0)</f>
        <v>0</v>
      </c>
      <c r="AO184" s="16">
        <f>VLOOKUP($B184,'[1]TK KHOILUONG'!$B:$AT,40,0)</f>
        <v>0</v>
      </c>
      <c r="AP184" s="16">
        <f>VLOOKUP($B184,'[1]TK KHOILUONG'!$B:$AT,41,0)</f>
        <v>0</v>
      </c>
      <c r="AQ184" s="34">
        <f>VLOOKUP($B184,'[1]TK KHOILUONG'!$B:$AT,42,0)</f>
        <v>0</v>
      </c>
      <c r="AR184" s="34">
        <f>VLOOKUP($B184,'[1]TK KHOILUONG'!$B:$AT,43,0)</f>
        <v>0</v>
      </c>
      <c r="AS184" s="34">
        <f>VLOOKUP($B184,'[1]TK KHOILUONG'!$B:$AT,44,0)</f>
        <v>0.6</v>
      </c>
      <c r="AT184" s="44">
        <f t="shared" si="3"/>
        <v>38.35</v>
      </c>
    </row>
    <row r="185" spans="1:46" s="6" customFormat="1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>
        <f>VLOOKUP($B185,'[1]TK KHOILUONG'!$B:$AT,4,0)</f>
        <v>6</v>
      </c>
      <c r="F185" s="16">
        <f>VLOOKUP($B185,'[1]TK KHOILUONG'!$B:$AT,5,0)</f>
        <v>0</v>
      </c>
      <c r="G185" s="16">
        <f>VLOOKUP($B185,'[1]TK KHOILUONG'!$B:$AT,6,0)</f>
        <v>0</v>
      </c>
      <c r="H185" s="16">
        <f>VLOOKUP($B185,'[1]TK KHOILUONG'!$B:$AT,7,0)</f>
        <v>0</v>
      </c>
      <c r="I185" s="16">
        <f>VLOOKUP($B185,'[1]TK KHOILUONG'!$B:$AT,8,0)</f>
        <v>0</v>
      </c>
      <c r="J185" s="16">
        <f>VLOOKUP($B185,'[1]TK KHOILUONG'!$B:$AT,9,0)</f>
        <v>0</v>
      </c>
      <c r="K185" s="16">
        <f>VLOOKUP($B185,'[1]TK KHOILUONG'!$B:$AT,10,0)</f>
        <v>0</v>
      </c>
      <c r="L185" s="16">
        <f>VLOOKUP($B185,'[1]TK KHOILUONG'!$B:$AT,11,0)</f>
        <v>0</v>
      </c>
      <c r="M185" s="34">
        <f>VLOOKUP($B185,'[1]TK KHOILUONG'!$B:$AT,12,0)</f>
        <v>6</v>
      </c>
      <c r="N185" s="16">
        <f>VLOOKUP($B185,'[1]TK KHOILUONG'!$B:$AT,13,0)</f>
        <v>6.75</v>
      </c>
      <c r="O185" s="16">
        <f>VLOOKUP($B185,'[1]TK KHOILUONG'!$B:$AT,14,0)</f>
        <v>5.0999999999999996</v>
      </c>
      <c r="P185" s="16">
        <f>VLOOKUP($B185,'[1]TK KHOILUONG'!$B:$AT,15,0)</f>
        <v>0</v>
      </c>
      <c r="Q185" s="16">
        <f>VLOOKUP($B185,'[1]TK KHOILUONG'!$B:$AT,16,0)</f>
        <v>0</v>
      </c>
      <c r="R185" s="34">
        <f>VLOOKUP($B185,'[1]TK KHOILUONG'!$B:$AT,17,0)</f>
        <v>11.85</v>
      </c>
      <c r="S185" s="16">
        <f>VLOOKUP($B185,'[1]TK KHOILUONG'!$B:$AT,18,0)</f>
        <v>145</v>
      </c>
      <c r="T185" s="16">
        <f>VLOOKUP($B185,'[1]TK KHOILUONG'!$B:$AT,19,0)</f>
        <v>219</v>
      </c>
      <c r="U185" s="16">
        <f>VLOOKUP($B185,'[1]TK KHOILUONG'!$B:$AT,20,0)</f>
        <v>217</v>
      </c>
      <c r="V185" s="34">
        <f>VLOOKUP($B185,'[1]TK KHOILUONG'!$B:$AT,21,0)</f>
        <v>14.700000000000001</v>
      </c>
      <c r="W185" s="16">
        <f>VLOOKUP($B185,'[1]TK KHOILUONG'!$B:$AT,22,0)</f>
        <v>0</v>
      </c>
      <c r="X185" s="16">
        <f>VLOOKUP($B185,'[1]TK KHOILUONG'!$B:$AT,23,0)</f>
        <v>0</v>
      </c>
      <c r="Y185" s="16">
        <f>VLOOKUP($B185,'[1]TK KHOILUONG'!$B:$AT,24,0)</f>
        <v>0</v>
      </c>
      <c r="Z185" s="34">
        <f>VLOOKUP($B185,'[1]TK KHOILUONG'!$B:$AT,25,0)</f>
        <v>0</v>
      </c>
      <c r="AA185" s="16">
        <f>VLOOKUP($B185,'[1]TK KHOILUONG'!$B:$AT,26,0)</f>
        <v>0</v>
      </c>
      <c r="AB185" s="16">
        <f>VLOOKUP($B185,'[1]TK KHOILUONG'!$B:$AT,27,0)</f>
        <v>0</v>
      </c>
      <c r="AC185" s="16">
        <f>VLOOKUP($B185,'[1]TK KHOILUONG'!$B:$AT,28,0)</f>
        <v>0</v>
      </c>
      <c r="AD185" s="34">
        <f>VLOOKUP($B185,'[1]TK KHOILUONG'!$B:$AT,29,0)</f>
        <v>0</v>
      </c>
      <c r="AE185" s="16">
        <f>VLOOKUP($B185,'[1]TK KHOILUONG'!$B:$AT,30,0)</f>
        <v>0</v>
      </c>
      <c r="AF185" s="16">
        <f>VLOOKUP($B185,'[1]TK KHOILUONG'!$B:$AT,31,0)</f>
        <v>0</v>
      </c>
      <c r="AG185" s="16">
        <f>VLOOKUP($B185,'[1]TK KHOILUONG'!$B:$AT,32,0)</f>
        <v>0</v>
      </c>
      <c r="AH185" s="34">
        <f>VLOOKUP($B185,'[1]TK KHOILUONG'!$B:$AT,33,0)</f>
        <v>0</v>
      </c>
      <c r="AI185" s="16">
        <f>VLOOKUP($B185,'[1]TK KHOILUONG'!$B:$AT,34,0)</f>
        <v>0</v>
      </c>
      <c r="AJ185" s="16">
        <f>VLOOKUP($B185,'[1]TK KHOILUONG'!$B:$AT,35,0)</f>
        <v>0</v>
      </c>
      <c r="AK185" s="34">
        <f>VLOOKUP($B185,'[1]TK KHOILUONG'!$B:$AT,36,0)</f>
        <v>0</v>
      </c>
      <c r="AL185" s="16">
        <f>VLOOKUP($B185,'[1]TK KHOILUONG'!$B:$AT,37,0)</f>
        <v>0</v>
      </c>
      <c r="AM185" s="16">
        <f>VLOOKUP($B185,'[1]TK KHOILUONG'!$B:$AT,38,0)</f>
        <v>0</v>
      </c>
      <c r="AN185" s="34">
        <f>VLOOKUP($B185,'[1]TK KHOILUONG'!$B:$AT,39,0)</f>
        <v>0</v>
      </c>
      <c r="AO185" s="16">
        <f>VLOOKUP($B185,'[1]TK KHOILUONG'!$B:$AT,40,0)</f>
        <v>0</v>
      </c>
      <c r="AP185" s="16">
        <f>VLOOKUP($B185,'[1]TK KHOILUONG'!$B:$AT,41,0)</f>
        <v>0</v>
      </c>
      <c r="AQ185" s="34">
        <f>VLOOKUP($B185,'[1]TK KHOILUONG'!$B:$AT,42,0)</f>
        <v>0</v>
      </c>
      <c r="AR185" s="34">
        <f>VLOOKUP($B185,'[1]TK KHOILUONG'!$B:$AT,43,0)</f>
        <v>0</v>
      </c>
      <c r="AS185" s="34">
        <f>VLOOKUP($B185,'[1]TK KHOILUONG'!$B:$AT,44,0)</f>
        <v>0.5</v>
      </c>
      <c r="AT185" s="44">
        <f t="shared" si="3"/>
        <v>33.049999999999997</v>
      </c>
    </row>
    <row r="186" spans="1:46" s="6" customFormat="1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VLOOKUP($B186,'[1]TK KHOILUONG'!$B:$AT,4,0)</f>
        <v>2</v>
      </c>
      <c r="F186" s="16">
        <f>VLOOKUP($B186,'[1]TK KHOILUONG'!$B:$AT,5,0)</f>
        <v>0</v>
      </c>
      <c r="G186" s="16">
        <f>VLOOKUP($B186,'[1]TK KHOILUONG'!$B:$AT,6,0)</f>
        <v>0</v>
      </c>
      <c r="H186" s="16">
        <f>VLOOKUP($B186,'[1]TK KHOILUONG'!$B:$AT,7,0)</f>
        <v>0</v>
      </c>
      <c r="I186" s="16">
        <f>VLOOKUP($B186,'[1]TK KHOILUONG'!$B:$AT,8,0)</f>
        <v>0</v>
      </c>
      <c r="J186" s="16">
        <f>VLOOKUP($B186,'[1]TK KHOILUONG'!$B:$AT,9,0)</f>
        <v>0</v>
      </c>
      <c r="K186" s="16">
        <f>VLOOKUP($B186,'[1]TK KHOILUONG'!$B:$AT,10,0)</f>
        <v>0</v>
      </c>
      <c r="L186" s="16">
        <f>VLOOKUP($B186,'[1]TK KHOILUONG'!$B:$AT,11,0)</f>
        <v>0</v>
      </c>
      <c r="M186" s="34">
        <f>VLOOKUP($B186,'[1]TK KHOILUONG'!$B:$AT,12,0)</f>
        <v>2</v>
      </c>
      <c r="N186" s="16">
        <f>VLOOKUP($B186,'[1]TK KHOILUONG'!$B:$AT,13,0)</f>
        <v>1.5</v>
      </c>
      <c r="O186" s="16">
        <f>VLOOKUP($B186,'[1]TK KHOILUONG'!$B:$AT,14,0)</f>
        <v>1.95</v>
      </c>
      <c r="P186" s="16">
        <f>VLOOKUP($B186,'[1]TK KHOILUONG'!$B:$AT,15,0)</f>
        <v>0</v>
      </c>
      <c r="Q186" s="16">
        <f>VLOOKUP($B186,'[1]TK KHOILUONG'!$B:$AT,16,0)</f>
        <v>0</v>
      </c>
      <c r="R186" s="34">
        <f>VLOOKUP($B186,'[1]TK KHOILUONG'!$B:$AT,17,0)</f>
        <v>3.45</v>
      </c>
      <c r="S186" s="16">
        <f>VLOOKUP($B186,'[1]TK KHOILUONG'!$B:$AT,18,0)</f>
        <v>207</v>
      </c>
      <c r="T186" s="16">
        <f>VLOOKUP($B186,'[1]TK KHOILUONG'!$B:$AT,19,0)</f>
        <v>349</v>
      </c>
      <c r="U186" s="16">
        <f>VLOOKUP($B186,'[1]TK KHOILUONG'!$B:$AT,20,0)</f>
        <v>299</v>
      </c>
      <c r="V186" s="34">
        <f>VLOOKUP($B186,'[1]TK KHOILUONG'!$B:$AT,21,0)</f>
        <v>25.700000000000003</v>
      </c>
      <c r="W186" s="16">
        <f>VLOOKUP($B186,'[1]TK KHOILUONG'!$B:$AT,22,0)</f>
        <v>0</v>
      </c>
      <c r="X186" s="16">
        <f>VLOOKUP($B186,'[1]TK KHOILUONG'!$B:$AT,23,0)</f>
        <v>0</v>
      </c>
      <c r="Y186" s="16">
        <f>VLOOKUP($B186,'[1]TK KHOILUONG'!$B:$AT,24,0)</f>
        <v>0</v>
      </c>
      <c r="Z186" s="34">
        <f>VLOOKUP($B186,'[1]TK KHOILUONG'!$B:$AT,25,0)</f>
        <v>0</v>
      </c>
      <c r="AA186" s="16">
        <f>VLOOKUP($B186,'[1]TK KHOILUONG'!$B:$AT,26,0)</f>
        <v>0</v>
      </c>
      <c r="AB186" s="16">
        <f>VLOOKUP($B186,'[1]TK KHOILUONG'!$B:$AT,27,0)</f>
        <v>0</v>
      </c>
      <c r="AC186" s="16">
        <f>VLOOKUP($B186,'[1]TK KHOILUONG'!$B:$AT,28,0)</f>
        <v>0</v>
      </c>
      <c r="AD186" s="34">
        <f>VLOOKUP($B186,'[1]TK KHOILUONG'!$B:$AT,29,0)</f>
        <v>0</v>
      </c>
      <c r="AE186" s="16">
        <f>VLOOKUP($B186,'[1]TK KHOILUONG'!$B:$AT,30,0)</f>
        <v>0</v>
      </c>
      <c r="AF186" s="16">
        <f>VLOOKUP($B186,'[1]TK KHOILUONG'!$B:$AT,31,0)</f>
        <v>0</v>
      </c>
      <c r="AG186" s="16">
        <f>VLOOKUP($B186,'[1]TK KHOILUONG'!$B:$AT,32,0)</f>
        <v>0</v>
      </c>
      <c r="AH186" s="34">
        <f>VLOOKUP($B186,'[1]TK KHOILUONG'!$B:$AT,33,0)</f>
        <v>0</v>
      </c>
      <c r="AI186" s="16">
        <f>VLOOKUP($B186,'[1]TK KHOILUONG'!$B:$AT,34,0)</f>
        <v>0</v>
      </c>
      <c r="AJ186" s="16">
        <f>VLOOKUP($B186,'[1]TK KHOILUONG'!$B:$AT,35,0)</f>
        <v>0</v>
      </c>
      <c r="AK186" s="34">
        <f>VLOOKUP($B186,'[1]TK KHOILUONG'!$B:$AT,36,0)</f>
        <v>0</v>
      </c>
      <c r="AL186" s="16">
        <f>VLOOKUP($B186,'[1]TK KHOILUONG'!$B:$AT,37,0)</f>
        <v>0</v>
      </c>
      <c r="AM186" s="16">
        <f>VLOOKUP($B186,'[1]TK KHOILUONG'!$B:$AT,38,0)</f>
        <v>0</v>
      </c>
      <c r="AN186" s="34">
        <f>VLOOKUP($B186,'[1]TK KHOILUONG'!$B:$AT,39,0)</f>
        <v>0</v>
      </c>
      <c r="AO186" s="16">
        <f>VLOOKUP($B186,'[1]TK KHOILUONG'!$B:$AT,40,0)</f>
        <v>0</v>
      </c>
      <c r="AP186" s="16">
        <f>VLOOKUP($B186,'[1]TK KHOILUONG'!$B:$AT,41,0)</f>
        <v>0</v>
      </c>
      <c r="AQ186" s="34">
        <f>VLOOKUP($B186,'[1]TK KHOILUONG'!$B:$AT,42,0)</f>
        <v>0</v>
      </c>
      <c r="AR186" s="34">
        <f>VLOOKUP($B186,'[1]TK KHOILUONG'!$B:$AT,43,0)</f>
        <v>0</v>
      </c>
      <c r="AS186" s="34">
        <f>VLOOKUP($B186,'[1]TK KHOILUONG'!$B:$AT,44,0)</f>
        <v>1.1000000000000001</v>
      </c>
      <c r="AT186" s="44">
        <f t="shared" si="3"/>
        <v>32.25</v>
      </c>
    </row>
    <row r="187" spans="1:46" s="6" customFormat="1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VLOOKUP($B187,'[1]TK KHOILUONG'!$B:$AT,4,0)</f>
        <v>11</v>
      </c>
      <c r="F187" s="16">
        <f>VLOOKUP($B187,'[1]TK KHOILUONG'!$B:$AT,5,0)</f>
        <v>16</v>
      </c>
      <c r="G187" s="16">
        <f>VLOOKUP($B187,'[1]TK KHOILUONG'!$B:$AT,6,0)</f>
        <v>0</v>
      </c>
      <c r="H187" s="16">
        <f>VLOOKUP($B187,'[1]TK KHOILUONG'!$B:$AT,7,0)</f>
        <v>0</v>
      </c>
      <c r="I187" s="16">
        <f>VLOOKUP($B187,'[1]TK KHOILUONG'!$B:$AT,8,0)</f>
        <v>0</v>
      </c>
      <c r="J187" s="16">
        <f>VLOOKUP($B187,'[1]TK KHOILUONG'!$B:$AT,9,0)</f>
        <v>0</v>
      </c>
      <c r="K187" s="16">
        <f>VLOOKUP($B187,'[1]TK KHOILUONG'!$B:$AT,10,0)</f>
        <v>0</v>
      </c>
      <c r="L187" s="16">
        <f>VLOOKUP($B187,'[1]TK KHOILUONG'!$B:$AT,11,0)</f>
        <v>0</v>
      </c>
      <c r="M187" s="34">
        <f>VLOOKUP($B187,'[1]TK KHOILUONG'!$B:$AT,12,0)</f>
        <v>35</v>
      </c>
      <c r="N187" s="16">
        <f>VLOOKUP($B187,'[1]TK KHOILUONG'!$B:$AT,13,0)</f>
        <v>4.5</v>
      </c>
      <c r="O187" s="16">
        <f>VLOOKUP($B187,'[1]TK KHOILUONG'!$B:$AT,14,0)</f>
        <v>6.1499999999999995</v>
      </c>
      <c r="P187" s="16">
        <f>VLOOKUP($B187,'[1]TK KHOILUONG'!$B:$AT,15,0)</f>
        <v>0</v>
      </c>
      <c r="Q187" s="16">
        <f>VLOOKUP($B187,'[1]TK KHOILUONG'!$B:$AT,16,0)</f>
        <v>0</v>
      </c>
      <c r="R187" s="34">
        <f>VLOOKUP($B187,'[1]TK KHOILUONG'!$B:$AT,17,0)</f>
        <v>10.649999999999999</v>
      </c>
      <c r="S187" s="16">
        <f>VLOOKUP($B187,'[1]TK KHOILUONG'!$B:$AT,18,0)</f>
        <v>146</v>
      </c>
      <c r="T187" s="16">
        <f>VLOOKUP($B187,'[1]TK KHOILUONG'!$B:$AT,19,0)</f>
        <v>249</v>
      </c>
      <c r="U187" s="16">
        <f>VLOOKUP($B187,'[1]TK KHOILUONG'!$B:$AT,20,0)</f>
        <v>194</v>
      </c>
      <c r="V187" s="34">
        <f>VLOOKUP($B187,'[1]TK KHOILUONG'!$B:$AT,21,0)</f>
        <v>20.100000000000001</v>
      </c>
      <c r="W187" s="16">
        <f>VLOOKUP($B187,'[1]TK KHOILUONG'!$B:$AT,22,0)</f>
        <v>0</v>
      </c>
      <c r="X187" s="16">
        <f>VLOOKUP($B187,'[1]TK KHOILUONG'!$B:$AT,23,0)</f>
        <v>0</v>
      </c>
      <c r="Y187" s="16">
        <f>VLOOKUP($B187,'[1]TK KHOILUONG'!$B:$AT,24,0)</f>
        <v>0</v>
      </c>
      <c r="Z187" s="34">
        <f>VLOOKUP($B187,'[1]TK KHOILUONG'!$B:$AT,25,0)</f>
        <v>0</v>
      </c>
      <c r="AA187" s="16">
        <f>VLOOKUP($B187,'[1]TK KHOILUONG'!$B:$AT,26,0)</f>
        <v>0</v>
      </c>
      <c r="AB187" s="16">
        <f>VLOOKUP($B187,'[1]TK KHOILUONG'!$B:$AT,27,0)</f>
        <v>0</v>
      </c>
      <c r="AC187" s="16">
        <f>VLOOKUP($B187,'[1]TK KHOILUONG'!$B:$AT,28,0)</f>
        <v>0</v>
      </c>
      <c r="AD187" s="34">
        <f>VLOOKUP($B187,'[1]TK KHOILUONG'!$B:$AT,29,0)</f>
        <v>0</v>
      </c>
      <c r="AE187" s="16">
        <f>VLOOKUP($B187,'[1]TK KHOILUONG'!$B:$AT,30,0)</f>
        <v>0</v>
      </c>
      <c r="AF187" s="16">
        <f>VLOOKUP($B187,'[1]TK KHOILUONG'!$B:$AT,31,0)</f>
        <v>0</v>
      </c>
      <c r="AG187" s="16">
        <f>VLOOKUP($B187,'[1]TK KHOILUONG'!$B:$AT,32,0)</f>
        <v>0</v>
      </c>
      <c r="AH187" s="34">
        <f>VLOOKUP($B187,'[1]TK KHOILUONG'!$B:$AT,33,0)</f>
        <v>0</v>
      </c>
      <c r="AI187" s="16">
        <f>VLOOKUP($B187,'[1]TK KHOILUONG'!$B:$AT,34,0)</f>
        <v>0</v>
      </c>
      <c r="AJ187" s="16">
        <f>VLOOKUP($B187,'[1]TK KHOILUONG'!$B:$AT,35,0)</f>
        <v>0</v>
      </c>
      <c r="AK187" s="34">
        <f>VLOOKUP($B187,'[1]TK KHOILUONG'!$B:$AT,36,0)</f>
        <v>0</v>
      </c>
      <c r="AL187" s="16">
        <f>VLOOKUP($B187,'[1]TK KHOILUONG'!$B:$AT,37,0)</f>
        <v>0</v>
      </c>
      <c r="AM187" s="16">
        <f>VLOOKUP($B187,'[1]TK KHOILUONG'!$B:$AT,38,0)</f>
        <v>0</v>
      </c>
      <c r="AN187" s="34">
        <f>VLOOKUP($B187,'[1]TK KHOILUONG'!$B:$AT,39,0)</f>
        <v>0</v>
      </c>
      <c r="AO187" s="16">
        <f>VLOOKUP($B187,'[1]TK KHOILUONG'!$B:$AT,40,0)</f>
        <v>0</v>
      </c>
      <c r="AP187" s="16">
        <f>VLOOKUP($B187,'[1]TK KHOILUONG'!$B:$AT,41,0)</f>
        <v>0</v>
      </c>
      <c r="AQ187" s="34">
        <f>VLOOKUP($B187,'[1]TK KHOILUONG'!$B:$AT,42,0)</f>
        <v>0</v>
      </c>
      <c r="AR187" s="34">
        <f>VLOOKUP($B187,'[1]TK KHOILUONG'!$B:$AT,43,0)</f>
        <v>0</v>
      </c>
      <c r="AS187" s="34">
        <f>VLOOKUP($B187,'[1]TK KHOILUONG'!$B:$AT,44,0)</f>
        <v>2.6</v>
      </c>
      <c r="AT187" s="44">
        <f t="shared" si="3"/>
        <v>68.349999999999994</v>
      </c>
    </row>
    <row r="188" spans="1:46" s="6" customFormat="1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VLOOKUP($B188,'[1]TK KHOILUONG'!$B:$AT,4,0)</f>
        <v>4</v>
      </c>
      <c r="F188" s="16">
        <f>VLOOKUP($B188,'[1]TK KHOILUONG'!$B:$AT,5,0)</f>
        <v>0</v>
      </c>
      <c r="G188" s="16">
        <f>VLOOKUP($B188,'[1]TK KHOILUONG'!$B:$AT,6,0)</f>
        <v>0</v>
      </c>
      <c r="H188" s="16">
        <f>VLOOKUP($B188,'[1]TK KHOILUONG'!$B:$AT,7,0)</f>
        <v>0</v>
      </c>
      <c r="I188" s="16">
        <f>VLOOKUP($B188,'[1]TK KHOILUONG'!$B:$AT,8,0)</f>
        <v>0</v>
      </c>
      <c r="J188" s="16">
        <f>VLOOKUP($B188,'[1]TK KHOILUONG'!$B:$AT,9,0)</f>
        <v>0</v>
      </c>
      <c r="K188" s="16">
        <f>VLOOKUP($B188,'[1]TK KHOILUONG'!$B:$AT,10,0)</f>
        <v>0</v>
      </c>
      <c r="L188" s="16">
        <f>VLOOKUP($B188,'[1]TK KHOILUONG'!$B:$AT,11,0)</f>
        <v>0</v>
      </c>
      <c r="M188" s="34">
        <f>VLOOKUP($B188,'[1]TK KHOILUONG'!$B:$AT,12,0)</f>
        <v>4</v>
      </c>
      <c r="N188" s="16">
        <f>VLOOKUP($B188,'[1]TK KHOILUONG'!$B:$AT,13,0)</f>
        <v>4.3499999999999996</v>
      </c>
      <c r="O188" s="16">
        <f>VLOOKUP($B188,'[1]TK KHOILUONG'!$B:$AT,14,0)</f>
        <v>1.7999999999999998</v>
      </c>
      <c r="P188" s="16">
        <f>VLOOKUP($B188,'[1]TK KHOILUONG'!$B:$AT,15,0)</f>
        <v>0</v>
      </c>
      <c r="Q188" s="16">
        <f>VLOOKUP($B188,'[1]TK KHOILUONG'!$B:$AT,16,0)</f>
        <v>0</v>
      </c>
      <c r="R188" s="34">
        <f>VLOOKUP($B188,'[1]TK KHOILUONG'!$B:$AT,17,0)</f>
        <v>6.1499999999999995</v>
      </c>
      <c r="S188" s="16">
        <f>VLOOKUP($B188,'[1]TK KHOILUONG'!$B:$AT,18,0)</f>
        <v>133</v>
      </c>
      <c r="T188" s="16">
        <f>VLOOKUP($B188,'[1]TK KHOILUONG'!$B:$AT,19,0)</f>
        <v>91</v>
      </c>
      <c r="U188" s="16">
        <f>VLOOKUP($B188,'[1]TK KHOILUONG'!$B:$AT,20,0)</f>
        <v>136</v>
      </c>
      <c r="V188" s="34">
        <f>VLOOKUP($B188,'[1]TK KHOILUONG'!$B:$AT,21,0)</f>
        <v>8.8000000000000007</v>
      </c>
      <c r="W188" s="16">
        <f>VLOOKUP($B188,'[1]TK KHOILUONG'!$B:$AT,22,0)</f>
        <v>0</v>
      </c>
      <c r="X188" s="16">
        <f>VLOOKUP($B188,'[1]TK KHOILUONG'!$B:$AT,23,0)</f>
        <v>0</v>
      </c>
      <c r="Y188" s="16">
        <f>VLOOKUP($B188,'[1]TK KHOILUONG'!$B:$AT,24,0)</f>
        <v>0</v>
      </c>
      <c r="Z188" s="34">
        <f>VLOOKUP($B188,'[1]TK KHOILUONG'!$B:$AT,25,0)</f>
        <v>0</v>
      </c>
      <c r="AA188" s="16">
        <f>VLOOKUP($B188,'[1]TK KHOILUONG'!$B:$AT,26,0)</f>
        <v>0</v>
      </c>
      <c r="AB188" s="16">
        <f>VLOOKUP($B188,'[1]TK KHOILUONG'!$B:$AT,27,0)</f>
        <v>0</v>
      </c>
      <c r="AC188" s="16">
        <f>VLOOKUP($B188,'[1]TK KHOILUONG'!$B:$AT,28,0)</f>
        <v>0</v>
      </c>
      <c r="AD188" s="34">
        <f>VLOOKUP($B188,'[1]TK KHOILUONG'!$B:$AT,29,0)</f>
        <v>0</v>
      </c>
      <c r="AE188" s="16">
        <f>VLOOKUP($B188,'[1]TK KHOILUONG'!$B:$AT,30,0)</f>
        <v>0</v>
      </c>
      <c r="AF188" s="16">
        <f>VLOOKUP($B188,'[1]TK KHOILUONG'!$B:$AT,31,0)</f>
        <v>0</v>
      </c>
      <c r="AG188" s="16">
        <f>VLOOKUP($B188,'[1]TK KHOILUONG'!$B:$AT,32,0)</f>
        <v>0</v>
      </c>
      <c r="AH188" s="34">
        <f>VLOOKUP($B188,'[1]TK KHOILUONG'!$B:$AT,33,0)</f>
        <v>0</v>
      </c>
      <c r="AI188" s="16">
        <f>VLOOKUP($B188,'[1]TK KHOILUONG'!$B:$AT,34,0)</f>
        <v>0</v>
      </c>
      <c r="AJ188" s="16">
        <f>VLOOKUP($B188,'[1]TK KHOILUONG'!$B:$AT,35,0)</f>
        <v>0</v>
      </c>
      <c r="AK188" s="34">
        <f>VLOOKUP($B188,'[1]TK KHOILUONG'!$B:$AT,36,0)</f>
        <v>0</v>
      </c>
      <c r="AL188" s="16">
        <f>VLOOKUP($B188,'[1]TK KHOILUONG'!$B:$AT,37,0)</f>
        <v>0</v>
      </c>
      <c r="AM188" s="16">
        <f>VLOOKUP($B188,'[1]TK KHOILUONG'!$B:$AT,38,0)</f>
        <v>0</v>
      </c>
      <c r="AN188" s="34">
        <f>VLOOKUP($B188,'[1]TK KHOILUONG'!$B:$AT,39,0)</f>
        <v>0</v>
      </c>
      <c r="AO188" s="16">
        <f>VLOOKUP($B188,'[1]TK KHOILUONG'!$B:$AT,40,0)</f>
        <v>0</v>
      </c>
      <c r="AP188" s="16">
        <f>VLOOKUP($B188,'[1]TK KHOILUONG'!$B:$AT,41,0)</f>
        <v>0</v>
      </c>
      <c r="AQ188" s="34">
        <f>VLOOKUP($B188,'[1]TK KHOILUONG'!$B:$AT,42,0)</f>
        <v>0</v>
      </c>
      <c r="AR188" s="34">
        <f>VLOOKUP($B188,'[1]TK KHOILUONG'!$B:$AT,43,0)</f>
        <v>0</v>
      </c>
      <c r="AS188" s="34">
        <f>VLOOKUP($B188,'[1]TK KHOILUONG'!$B:$AT,44,0)</f>
        <v>4.2</v>
      </c>
      <c r="AT188" s="44">
        <f t="shared" si="3"/>
        <v>23.15</v>
      </c>
    </row>
    <row r="189" spans="1:46" s="6" customFormat="1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>
        <f>VLOOKUP($B189,'[1]TK KHOILUONG'!$B:$AT,4,0)</f>
        <v>6</v>
      </c>
      <c r="F189" s="16">
        <f>VLOOKUP($B189,'[1]TK KHOILUONG'!$B:$AT,5,0)</f>
        <v>0</v>
      </c>
      <c r="G189" s="16">
        <f>VLOOKUP($B189,'[1]TK KHOILUONG'!$B:$AT,6,0)</f>
        <v>0</v>
      </c>
      <c r="H189" s="16">
        <f>VLOOKUP($B189,'[1]TK KHOILUONG'!$B:$AT,7,0)</f>
        <v>0</v>
      </c>
      <c r="I189" s="16">
        <f>VLOOKUP($B189,'[1]TK KHOILUONG'!$B:$AT,8,0)</f>
        <v>0</v>
      </c>
      <c r="J189" s="16">
        <f>VLOOKUP($B189,'[1]TK KHOILUONG'!$B:$AT,9,0)</f>
        <v>0</v>
      </c>
      <c r="K189" s="16">
        <f>VLOOKUP($B189,'[1]TK KHOILUONG'!$B:$AT,10,0)</f>
        <v>0</v>
      </c>
      <c r="L189" s="16">
        <f>VLOOKUP($B189,'[1]TK KHOILUONG'!$B:$AT,11,0)</f>
        <v>0</v>
      </c>
      <c r="M189" s="34">
        <f>VLOOKUP($B189,'[1]TK KHOILUONG'!$B:$AT,12,0)</f>
        <v>6</v>
      </c>
      <c r="N189" s="16">
        <f>VLOOKUP($B189,'[1]TK KHOILUONG'!$B:$AT,13,0)</f>
        <v>2.85</v>
      </c>
      <c r="O189" s="16">
        <f>VLOOKUP($B189,'[1]TK KHOILUONG'!$B:$AT,14,0)</f>
        <v>6.6</v>
      </c>
      <c r="P189" s="16">
        <f>VLOOKUP($B189,'[1]TK KHOILUONG'!$B:$AT,15,0)</f>
        <v>0</v>
      </c>
      <c r="Q189" s="16">
        <f>VLOOKUP($B189,'[1]TK KHOILUONG'!$B:$AT,16,0)</f>
        <v>0</v>
      </c>
      <c r="R189" s="34">
        <f>VLOOKUP($B189,'[1]TK KHOILUONG'!$B:$AT,17,0)</f>
        <v>9.4499999999999993</v>
      </c>
      <c r="S189" s="16">
        <f>VLOOKUP($B189,'[1]TK KHOILUONG'!$B:$AT,18,0)</f>
        <v>34</v>
      </c>
      <c r="T189" s="16">
        <f>VLOOKUP($B189,'[1]TK KHOILUONG'!$B:$AT,19,0)</f>
        <v>190</v>
      </c>
      <c r="U189" s="16">
        <f>VLOOKUP($B189,'[1]TK KHOILUONG'!$B:$AT,20,0)</f>
        <v>69</v>
      </c>
      <c r="V189" s="34">
        <f>VLOOKUP($B189,'[1]TK KHOILUONG'!$B:$AT,21,0)</f>
        <v>15.5</v>
      </c>
      <c r="W189" s="16">
        <f>VLOOKUP($B189,'[1]TK KHOILUONG'!$B:$AT,22,0)</f>
        <v>0</v>
      </c>
      <c r="X189" s="16">
        <f>VLOOKUP($B189,'[1]TK KHOILUONG'!$B:$AT,23,0)</f>
        <v>0</v>
      </c>
      <c r="Y189" s="16">
        <f>VLOOKUP($B189,'[1]TK KHOILUONG'!$B:$AT,24,0)</f>
        <v>0</v>
      </c>
      <c r="Z189" s="34">
        <f>VLOOKUP($B189,'[1]TK KHOILUONG'!$B:$AT,25,0)</f>
        <v>0</v>
      </c>
      <c r="AA189" s="16">
        <f>VLOOKUP($B189,'[1]TK KHOILUONG'!$B:$AT,26,0)</f>
        <v>36</v>
      </c>
      <c r="AB189" s="16">
        <f>VLOOKUP($B189,'[1]TK KHOILUONG'!$B:$AT,27,0)</f>
        <v>0</v>
      </c>
      <c r="AC189" s="16">
        <f>VLOOKUP($B189,'[1]TK KHOILUONG'!$B:$AT,28,0)</f>
        <v>36</v>
      </c>
      <c r="AD189" s="34">
        <f>VLOOKUP($B189,'[1]TK KHOILUONG'!$B:$AT,29,0)</f>
        <v>0</v>
      </c>
      <c r="AE189" s="16">
        <f>VLOOKUP($B189,'[1]TK KHOILUONG'!$B:$AT,30,0)</f>
        <v>0</v>
      </c>
      <c r="AF189" s="16">
        <f>VLOOKUP($B189,'[1]TK KHOILUONG'!$B:$AT,31,0)</f>
        <v>0</v>
      </c>
      <c r="AG189" s="16">
        <f>VLOOKUP($B189,'[1]TK KHOILUONG'!$B:$AT,32,0)</f>
        <v>0</v>
      </c>
      <c r="AH189" s="34">
        <f>VLOOKUP($B189,'[1]TK KHOILUONG'!$B:$AT,33,0)</f>
        <v>0</v>
      </c>
      <c r="AI189" s="16">
        <f>VLOOKUP($B189,'[1]TK KHOILUONG'!$B:$AT,34,0)</f>
        <v>0</v>
      </c>
      <c r="AJ189" s="16">
        <f>VLOOKUP($B189,'[1]TK KHOILUONG'!$B:$AT,35,0)</f>
        <v>0</v>
      </c>
      <c r="AK189" s="34">
        <f>VLOOKUP($B189,'[1]TK KHOILUONG'!$B:$AT,36,0)</f>
        <v>0</v>
      </c>
      <c r="AL189" s="16">
        <f>VLOOKUP($B189,'[1]TK KHOILUONG'!$B:$AT,37,0)</f>
        <v>0</v>
      </c>
      <c r="AM189" s="16">
        <f>VLOOKUP($B189,'[1]TK KHOILUONG'!$B:$AT,38,0)</f>
        <v>0</v>
      </c>
      <c r="AN189" s="34">
        <f>VLOOKUP($B189,'[1]TK KHOILUONG'!$B:$AT,39,0)</f>
        <v>0</v>
      </c>
      <c r="AO189" s="16">
        <f>VLOOKUP($B189,'[1]TK KHOILUONG'!$B:$AT,40,0)</f>
        <v>0</v>
      </c>
      <c r="AP189" s="16">
        <f>VLOOKUP($B189,'[1]TK KHOILUONG'!$B:$AT,41,0)</f>
        <v>0</v>
      </c>
      <c r="AQ189" s="34">
        <f>VLOOKUP($B189,'[1]TK KHOILUONG'!$B:$AT,42,0)</f>
        <v>0</v>
      </c>
      <c r="AR189" s="34">
        <f>VLOOKUP($B189,'[1]TK KHOILUONG'!$B:$AT,43,0)</f>
        <v>0</v>
      </c>
      <c r="AS189" s="34">
        <f>VLOOKUP($B189,'[1]TK KHOILUONG'!$B:$AT,44,0)</f>
        <v>1.2</v>
      </c>
      <c r="AT189" s="44">
        <f t="shared" si="3"/>
        <v>32.15</v>
      </c>
    </row>
    <row r="190" spans="1:46" s="6" customFormat="1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VLOOKUP($B190,'[1]TK KHOILUONG'!$B:$AT,4,0)</f>
        <v>4</v>
      </c>
      <c r="F190" s="16">
        <f>VLOOKUP($B190,'[1]TK KHOILUONG'!$B:$AT,5,0)</f>
        <v>0</v>
      </c>
      <c r="G190" s="16">
        <f>VLOOKUP($B190,'[1]TK KHOILUONG'!$B:$AT,6,0)</f>
        <v>0</v>
      </c>
      <c r="H190" s="16">
        <f>VLOOKUP($B190,'[1]TK KHOILUONG'!$B:$AT,7,0)</f>
        <v>0</v>
      </c>
      <c r="I190" s="16">
        <f>VLOOKUP($B190,'[1]TK KHOILUONG'!$B:$AT,8,0)</f>
        <v>0</v>
      </c>
      <c r="J190" s="16">
        <f>VLOOKUP($B190,'[1]TK KHOILUONG'!$B:$AT,9,0)</f>
        <v>0</v>
      </c>
      <c r="K190" s="16">
        <f>VLOOKUP($B190,'[1]TK KHOILUONG'!$B:$AT,10,0)</f>
        <v>0</v>
      </c>
      <c r="L190" s="16">
        <f>VLOOKUP($B190,'[1]TK KHOILUONG'!$B:$AT,11,0)</f>
        <v>0</v>
      </c>
      <c r="M190" s="34">
        <f>VLOOKUP($B190,'[1]TK KHOILUONG'!$B:$AT,12,0)</f>
        <v>4</v>
      </c>
      <c r="N190" s="16">
        <f>VLOOKUP($B190,'[1]TK KHOILUONG'!$B:$AT,13,0)</f>
        <v>3</v>
      </c>
      <c r="O190" s="16">
        <f>VLOOKUP($B190,'[1]TK KHOILUONG'!$B:$AT,14,0)</f>
        <v>3</v>
      </c>
      <c r="P190" s="16">
        <f>VLOOKUP($B190,'[1]TK KHOILUONG'!$B:$AT,15,0)</f>
        <v>0</v>
      </c>
      <c r="Q190" s="16">
        <f>VLOOKUP($B190,'[1]TK KHOILUONG'!$B:$AT,16,0)</f>
        <v>0</v>
      </c>
      <c r="R190" s="34">
        <f>VLOOKUP($B190,'[1]TK KHOILUONG'!$B:$AT,17,0)</f>
        <v>6</v>
      </c>
      <c r="S190" s="16">
        <f>VLOOKUP($B190,'[1]TK KHOILUONG'!$B:$AT,18,0)</f>
        <v>257</v>
      </c>
      <c r="T190" s="16">
        <f>VLOOKUP($B190,'[1]TK KHOILUONG'!$B:$AT,19,0)</f>
        <v>299</v>
      </c>
      <c r="U190" s="16">
        <f>VLOOKUP($B190,'[1]TK KHOILUONG'!$B:$AT,20,0)</f>
        <v>271</v>
      </c>
      <c r="V190" s="34">
        <f>VLOOKUP($B190,'[1]TK KHOILUONG'!$B:$AT,21,0)</f>
        <v>28.5</v>
      </c>
      <c r="W190" s="16">
        <f>VLOOKUP($B190,'[1]TK KHOILUONG'!$B:$AT,22,0)</f>
        <v>0</v>
      </c>
      <c r="X190" s="16">
        <f>VLOOKUP($B190,'[1]TK KHOILUONG'!$B:$AT,23,0)</f>
        <v>0</v>
      </c>
      <c r="Y190" s="16">
        <f>VLOOKUP($B190,'[1]TK KHOILUONG'!$B:$AT,24,0)</f>
        <v>0</v>
      </c>
      <c r="Z190" s="34">
        <f>VLOOKUP($B190,'[1]TK KHOILUONG'!$B:$AT,25,0)</f>
        <v>0</v>
      </c>
      <c r="AA190" s="16">
        <f>VLOOKUP($B190,'[1]TK KHOILUONG'!$B:$AT,26,0)</f>
        <v>0</v>
      </c>
      <c r="AB190" s="16">
        <f>VLOOKUP($B190,'[1]TK KHOILUONG'!$B:$AT,27,0)</f>
        <v>0</v>
      </c>
      <c r="AC190" s="16">
        <f>VLOOKUP($B190,'[1]TK KHOILUONG'!$B:$AT,28,0)</f>
        <v>0</v>
      </c>
      <c r="AD190" s="34">
        <f>VLOOKUP($B190,'[1]TK KHOILUONG'!$B:$AT,29,0)</f>
        <v>0</v>
      </c>
      <c r="AE190" s="16">
        <f>VLOOKUP($B190,'[1]TK KHOILUONG'!$B:$AT,30,0)</f>
        <v>0</v>
      </c>
      <c r="AF190" s="16">
        <f>VLOOKUP($B190,'[1]TK KHOILUONG'!$B:$AT,31,0)</f>
        <v>0</v>
      </c>
      <c r="AG190" s="16">
        <f>VLOOKUP($B190,'[1]TK KHOILUONG'!$B:$AT,32,0)</f>
        <v>0</v>
      </c>
      <c r="AH190" s="34">
        <f>VLOOKUP($B190,'[1]TK KHOILUONG'!$B:$AT,33,0)</f>
        <v>0</v>
      </c>
      <c r="AI190" s="16">
        <f>VLOOKUP($B190,'[1]TK KHOILUONG'!$B:$AT,34,0)</f>
        <v>0</v>
      </c>
      <c r="AJ190" s="16">
        <f>VLOOKUP($B190,'[1]TK KHOILUONG'!$B:$AT,35,0)</f>
        <v>0</v>
      </c>
      <c r="AK190" s="34">
        <f>VLOOKUP($B190,'[1]TK KHOILUONG'!$B:$AT,36,0)</f>
        <v>0</v>
      </c>
      <c r="AL190" s="16">
        <f>VLOOKUP($B190,'[1]TK KHOILUONG'!$B:$AT,37,0)</f>
        <v>0</v>
      </c>
      <c r="AM190" s="16">
        <f>VLOOKUP($B190,'[1]TK KHOILUONG'!$B:$AT,38,0)</f>
        <v>0</v>
      </c>
      <c r="AN190" s="34">
        <f>VLOOKUP($B190,'[1]TK KHOILUONG'!$B:$AT,39,0)</f>
        <v>0</v>
      </c>
      <c r="AO190" s="16">
        <f>VLOOKUP($B190,'[1]TK KHOILUONG'!$B:$AT,40,0)</f>
        <v>0</v>
      </c>
      <c r="AP190" s="16">
        <f>VLOOKUP($B190,'[1]TK KHOILUONG'!$B:$AT,41,0)</f>
        <v>0</v>
      </c>
      <c r="AQ190" s="34">
        <f>VLOOKUP($B190,'[1]TK KHOILUONG'!$B:$AT,42,0)</f>
        <v>0</v>
      </c>
      <c r="AR190" s="34">
        <f>VLOOKUP($B190,'[1]TK KHOILUONG'!$B:$AT,43,0)</f>
        <v>0</v>
      </c>
      <c r="AS190" s="34">
        <f>VLOOKUP($B190,'[1]TK KHOILUONG'!$B:$AT,44,0)</f>
        <v>0.6</v>
      </c>
      <c r="AT190" s="44">
        <f t="shared" si="3"/>
        <v>39.1</v>
      </c>
    </row>
    <row r="191" spans="1:46" s="6" customFormat="1">
      <c r="A191" s="12">
        <f>IF(D191="","",SUBTOTAL(3,$D$5:D191))</f>
        <v>187</v>
      </c>
      <c r="B191" s="18" t="s">
        <v>421</v>
      </c>
      <c r="C191" s="14" t="s">
        <v>375</v>
      </c>
      <c r="D191" s="19" t="s">
        <v>422</v>
      </c>
      <c r="E191" s="16">
        <f>VLOOKUP($B191,'[1]TK KHOILUONG'!$B:$AT,4,0)</f>
        <v>0</v>
      </c>
      <c r="F191" s="16">
        <f>VLOOKUP($B191,'[1]TK KHOILUONG'!$B:$AT,5,0)</f>
        <v>0</v>
      </c>
      <c r="G191" s="16">
        <f>VLOOKUP($B191,'[1]TK KHOILUONG'!$B:$AT,6,0)</f>
        <v>0</v>
      </c>
      <c r="H191" s="16">
        <f>VLOOKUP($B191,'[1]TK KHOILUONG'!$B:$AT,7,0)</f>
        <v>0</v>
      </c>
      <c r="I191" s="16">
        <f>VLOOKUP($B191,'[1]TK KHOILUONG'!$B:$AT,8,0)</f>
        <v>0</v>
      </c>
      <c r="J191" s="16">
        <f>VLOOKUP($B191,'[1]TK KHOILUONG'!$B:$AT,9,0)</f>
        <v>0</v>
      </c>
      <c r="K191" s="16">
        <f>VLOOKUP($B191,'[1]TK KHOILUONG'!$B:$AT,10,0)</f>
        <v>0</v>
      </c>
      <c r="L191" s="16">
        <f>VLOOKUP($B191,'[1]TK KHOILUONG'!$B:$AT,11,0)</f>
        <v>0</v>
      </c>
      <c r="M191" s="34">
        <f>VLOOKUP($B191,'[1]TK KHOILUONG'!$B:$AT,12,0)</f>
        <v>0</v>
      </c>
      <c r="N191" s="16">
        <f>VLOOKUP($B191,'[1]TK KHOILUONG'!$B:$AT,13,0)</f>
        <v>0.75</v>
      </c>
      <c r="O191" s="16">
        <f>VLOOKUP($B191,'[1]TK KHOILUONG'!$B:$AT,14,0)</f>
        <v>1.5</v>
      </c>
      <c r="P191" s="16">
        <f>VLOOKUP($B191,'[1]TK KHOILUONG'!$B:$AT,15,0)</f>
        <v>0</v>
      </c>
      <c r="Q191" s="16">
        <f>VLOOKUP($B191,'[1]TK KHOILUONG'!$B:$AT,16,0)</f>
        <v>0</v>
      </c>
      <c r="R191" s="34">
        <f>VLOOKUP($B191,'[1]TK KHOILUONG'!$B:$AT,17,0)</f>
        <v>2.25</v>
      </c>
      <c r="S191" s="16">
        <f>VLOOKUP($B191,'[1]TK KHOILUONG'!$B:$AT,18,0)</f>
        <v>31</v>
      </c>
      <c r="T191" s="16">
        <f>VLOOKUP($B191,'[1]TK KHOILUONG'!$B:$AT,19,0)</f>
        <v>33</v>
      </c>
      <c r="U191" s="16">
        <f>VLOOKUP($B191,'[1]TK KHOILUONG'!$B:$AT,20,0)</f>
        <v>30</v>
      </c>
      <c r="V191" s="34">
        <f>VLOOKUP($B191,'[1]TK KHOILUONG'!$B:$AT,21,0)</f>
        <v>3.4000000000000004</v>
      </c>
      <c r="W191" s="16">
        <f>VLOOKUP($B191,'[1]TK KHOILUONG'!$B:$AT,22,0)</f>
        <v>0</v>
      </c>
      <c r="X191" s="16">
        <f>VLOOKUP($B191,'[1]TK KHOILUONG'!$B:$AT,23,0)</f>
        <v>0</v>
      </c>
      <c r="Y191" s="16">
        <f>VLOOKUP($B191,'[1]TK KHOILUONG'!$B:$AT,24,0)</f>
        <v>0</v>
      </c>
      <c r="Z191" s="34">
        <f>VLOOKUP($B191,'[1]TK KHOILUONG'!$B:$AT,25,0)</f>
        <v>0</v>
      </c>
      <c r="AA191" s="16">
        <f>VLOOKUP($B191,'[1]TK KHOILUONG'!$B:$AT,26,0)</f>
        <v>82</v>
      </c>
      <c r="AB191" s="16">
        <f>VLOOKUP($B191,'[1]TK KHOILUONG'!$B:$AT,27,0)</f>
        <v>41</v>
      </c>
      <c r="AC191" s="16">
        <f>VLOOKUP($B191,'[1]TK KHOILUONG'!$B:$AT,28,0)</f>
        <v>82</v>
      </c>
      <c r="AD191" s="34">
        <f>VLOOKUP($B191,'[1]TK KHOILUONG'!$B:$AT,29,0)</f>
        <v>4.1000000000000005</v>
      </c>
      <c r="AE191" s="16">
        <f>VLOOKUP($B191,'[1]TK KHOILUONG'!$B:$AT,30,0)</f>
        <v>0</v>
      </c>
      <c r="AF191" s="16">
        <f>VLOOKUP($B191,'[1]TK KHOILUONG'!$B:$AT,31,0)</f>
        <v>0</v>
      </c>
      <c r="AG191" s="16">
        <f>VLOOKUP($B191,'[1]TK KHOILUONG'!$B:$AT,32,0)</f>
        <v>0</v>
      </c>
      <c r="AH191" s="34">
        <f>VLOOKUP($B191,'[1]TK KHOILUONG'!$B:$AT,33,0)</f>
        <v>0</v>
      </c>
      <c r="AI191" s="16">
        <f>VLOOKUP($B191,'[1]TK KHOILUONG'!$B:$AT,34,0)</f>
        <v>0</v>
      </c>
      <c r="AJ191" s="16">
        <f>VLOOKUP($B191,'[1]TK KHOILUONG'!$B:$AT,35,0)</f>
        <v>0</v>
      </c>
      <c r="AK191" s="34">
        <f>VLOOKUP($B191,'[1]TK KHOILUONG'!$B:$AT,36,0)</f>
        <v>0</v>
      </c>
      <c r="AL191" s="16">
        <f>VLOOKUP($B191,'[1]TK KHOILUONG'!$B:$AT,37,0)</f>
        <v>0</v>
      </c>
      <c r="AM191" s="16">
        <f>VLOOKUP($B191,'[1]TK KHOILUONG'!$B:$AT,38,0)</f>
        <v>0</v>
      </c>
      <c r="AN191" s="34">
        <f>VLOOKUP($B191,'[1]TK KHOILUONG'!$B:$AT,39,0)</f>
        <v>0</v>
      </c>
      <c r="AO191" s="16">
        <f>VLOOKUP($B191,'[1]TK KHOILUONG'!$B:$AT,40,0)</f>
        <v>0</v>
      </c>
      <c r="AP191" s="16">
        <f>VLOOKUP($B191,'[1]TK KHOILUONG'!$B:$AT,41,0)</f>
        <v>0</v>
      </c>
      <c r="AQ191" s="34">
        <f>VLOOKUP($B191,'[1]TK KHOILUONG'!$B:$AT,42,0)</f>
        <v>0</v>
      </c>
      <c r="AR191" s="34">
        <f>VLOOKUP($B191,'[1]TK KHOILUONG'!$B:$AT,43,0)</f>
        <v>0</v>
      </c>
      <c r="AS191" s="34">
        <f>VLOOKUP($B191,'[1]TK KHOILUONG'!$B:$AT,44,0)</f>
        <v>0</v>
      </c>
      <c r="AT191" s="44">
        <f t="shared" si="3"/>
        <v>9.75</v>
      </c>
    </row>
    <row r="192" spans="1:46" s="6" customFormat="1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VLOOKUP($B192,'[1]TK KHOILUONG'!$B:$AT,4,0)</f>
        <v>8</v>
      </c>
      <c r="F192" s="16">
        <f>VLOOKUP($B192,'[1]TK KHOILUONG'!$B:$AT,5,0)</f>
        <v>0</v>
      </c>
      <c r="G192" s="16">
        <f>VLOOKUP($B192,'[1]TK KHOILUONG'!$B:$AT,6,0)</f>
        <v>0</v>
      </c>
      <c r="H192" s="16">
        <f>VLOOKUP($B192,'[1]TK KHOILUONG'!$B:$AT,7,0)</f>
        <v>0</v>
      </c>
      <c r="I192" s="16">
        <f>VLOOKUP($B192,'[1]TK KHOILUONG'!$B:$AT,8,0)</f>
        <v>0</v>
      </c>
      <c r="J192" s="16">
        <f>VLOOKUP($B192,'[1]TK KHOILUONG'!$B:$AT,9,0)</f>
        <v>0</v>
      </c>
      <c r="K192" s="16">
        <f>VLOOKUP($B192,'[1]TK KHOILUONG'!$B:$AT,10,0)</f>
        <v>0</v>
      </c>
      <c r="L192" s="16">
        <f>VLOOKUP($B192,'[1]TK KHOILUONG'!$B:$AT,11,0)</f>
        <v>0</v>
      </c>
      <c r="M192" s="34">
        <f>VLOOKUP($B192,'[1]TK KHOILUONG'!$B:$AT,12,0)</f>
        <v>8</v>
      </c>
      <c r="N192" s="16">
        <f>VLOOKUP($B192,'[1]TK KHOILUONG'!$B:$AT,13,0)</f>
        <v>2.25</v>
      </c>
      <c r="O192" s="16">
        <f>VLOOKUP($B192,'[1]TK KHOILUONG'!$B:$AT,14,0)</f>
        <v>2.25</v>
      </c>
      <c r="P192" s="16">
        <f>VLOOKUP($B192,'[1]TK KHOILUONG'!$B:$AT,15,0)</f>
        <v>0</v>
      </c>
      <c r="Q192" s="16">
        <f>VLOOKUP($B192,'[1]TK KHOILUONG'!$B:$AT,16,0)</f>
        <v>0</v>
      </c>
      <c r="R192" s="34">
        <f>VLOOKUP($B192,'[1]TK KHOILUONG'!$B:$AT,17,0)</f>
        <v>4.5</v>
      </c>
      <c r="S192" s="16">
        <f>VLOOKUP($B192,'[1]TK KHOILUONG'!$B:$AT,18,0)</f>
        <v>215</v>
      </c>
      <c r="T192" s="16">
        <f>VLOOKUP($B192,'[1]TK KHOILUONG'!$B:$AT,19,0)</f>
        <v>181</v>
      </c>
      <c r="U192" s="16">
        <f>VLOOKUP($B192,'[1]TK KHOILUONG'!$B:$AT,20,0)</f>
        <v>215</v>
      </c>
      <c r="V192" s="34">
        <f>VLOOKUP($B192,'[1]TK KHOILUONG'!$B:$AT,21,0)</f>
        <v>18.100000000000001</v>
      </c>
      <c r="W192" s="16">
        <f>VLOOKUP($B192,'[1]TK KHOILUONG'!$B:$AT,22,0)</f>
        <v>0</v>
      </c>
      <c r="X192" s="16">
        <f>VLOOKUP($B192,'[1]TK KHOILUONG'!$B:$AT,23,0)</f>
        <v>0</v>
      </c>
      <c r="Y192" s="16">
        <f>VLOOKUP($B192,'[1]TK KHOILUONG'!$B:$AT,24,0)</f>
        <v>0</v>
      </c>
      <c r="Z192" s="34">
        <f>VLOOKUP($B192,'[1]TK KHOILUONG'!$B:$AT,25,0)</f>
        <v>0</v>
      </c>
      <c r="AA192" s="16">
        <f>VLOOKUP($B192,'[1]TK KHOILUONG'!$B:$AT,26,0)</f>
        <v>0</v>
      </c>
      <c r="AB192" s="16">
        <f>VLOOKUP($B192,'[1]TK KHOILUONG'!$B:$AT,27,0)</f>
        <v>0</v>
      </c>
      <c r="AC192" s="16">
        <f>VLOOKUP($B192,'[1]TK KHOILUONG'!$B:$AT,28,0)</f>
        <v>0</v>
      </c>
      <c r="AD192" s="34">
        <f>VLOOKUP($B192,'[1]TK KHOILUONG'!$B:$AT,29,0)</f>
        <v>0</v>
      </c>
      <c r="AE192" s="16">
        <f>VLOOKUP($B192,'[1]TK KHOILUONG'!$B:$AT,30,0)</f>
        <v>0</v>
      </c>
      <c r="AF192" s="16">
        <f>VLOOKUP($B192,'[1]TK KHOILUONG'!$B:$AT,31,0)</f>
        <v>0</v>
      </c>
      <c r="AG192" s="16">
        <f>VLOOKUP($B192,'[1]TK KHOILUONG'!$B:$AT,32,0)</f>
        <v>0</v>
      </c>
      <c r="AH192" s="34">
        <f>VLOOKUP($B192,'[1]TK KHOILUONG'!$B:$AT,33,0)</f>
        <v>0</v>
      </c>
      <c r="AI192" s="16">
        <f>VLOOKUP($B192,'[1]TK KHOILUONG'!$B:$AT,34,0)</f>
        <v>0</v>
      </c>
      <c r="AJ192" s="16">
        <f>VLOOKUP($B192,'[1]TK KHOILUONG'!$B:$AT,35,0)</f>
        <v>0</v>
      </c>
      <c r="AK192" s="34">
        <f>VLOOKUP($B192,'[1]TK KHOILUONG'!$B:$AT,36,0)</f>
        <v>0</v>
      </c>
      <c r="AL192" s="16">
        <f>VLOOKUP($B192,'[1]TK KHOILUONG'!$B:$AT,37,0)</f>
        <v>0</v>
      </c>
      <c r="AM192" s="16">
        <f>VLOOKUP($B192,'[1]TK KHOILUONG'!$B:$AT,38,0)</f>
        <v>0</v>
      </c>
      <c r="AN192" s="34">
        <f>VLOOKUP($B192,'[1]TK KHOILUONG'!$B:$AT,39,0)</f>
        <v>0</v>
      </c>
      <c r="AO192" s="16">
        <f>VLOOKUP($B192,'[1]TK KHOILUONG'!$B:$AT,40,0)</f>
        <v>0</v>
      </c>
      <c r="AP192" s="16">
        <f>VLOOKUP($B192,'[1]TK KHOILUONG'!$B:$AT,41,0)</f>
        <v>0</v>
      </c>
      <c r="AQ192" s="34">
        <f>VLOOKUP($B192,'[1]TK KHOILUONG'!$B:$AT,42,0)</f>
        <v>0</v>
      </c>
      <c r="AR192" s="34">
        <f>VLOOKUP($B192,'[1]TK KHOILUONG'!$B:$AT,43,0)</f>
        <v>0</v>
      </c>
      <c r="AS192" s="34">
        <f>VLOOKUP($B192,'[1]TK KHOILUONG'!$B:$AT,44,0)</f>
        <v>0.5</v>
      </c>
      <c r="AT192" s="44">
        <f t="shared" si="3"/>
        <v>31.1</v>
      </c>
    </row>
    <row r="193" spans="1:46" s="6" customFormat="1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VLOOKUP($B193,'[1]TK KHOILUONG'!$B:$AT,4,0)</f>
        <v>0</v>
      </c>
      <c r="F193" s="16">
        <f>VLOOKUP($B193,'[1]TK KHOILUONG'!$B:$AT,5,0)</f>
        <v>0</v>
      </c>
      <c r="G193" s="16">
        <f>VLOOKUP($B193,'[1]TK KHOILUONG'!$B:$AT,6,0)</f>
        <v>0</v>
      </c>
      <c r="H193" s="16">
        <f>VLOOKUP($B193,'[1]TK KHOILUONG'!$B:$AT,7,0)</f>
        <v>0</v>
      </c>
      <c r="I193" s="16">
        <f>VLOOKUP($B193,'[1]TK KHOILUONG'!$B:$AT,8,0)</f>
        <v>0</v>
      </c>
      <c r="J193" s="16">
        <f>VLOOKUP($B193,'[1]TK KHOILUONG'!$B:$AT,9,0)</f>
        <v>0</v>
      </c>
      <c r="K193" s="16">
        <f>VLOOKUP($B193,'[1]TK KHOILUONG'!$B:$AT,10,0)</f>
        <v>0</v>
      </c>
      <c r="L193" s="16">
        <f>VLOOKUP($B193,'[1]TK KHOILUONG'!$B:$AT,11,0)</f>
        <v>0</v>
      </c>
      <c r="M193" s="34">
        <f>VLOOKUP($B193,'[1]TK KHOILUONG'!$B:$AT,12,0)</f>
        <v>0</v>
      </c>
      <c r="N193" s="16">
        <f>VLOOKUP($B193,'[1]TK KHOILUONG'!$B:$AT,13,0)</f>
        <v>0</v>
      </c>
      <c r="O193" s="16">
        <f>VLOOKUP($B193,'[1]TK KHOILUONG'!$B:$AT,14,0)</f>
        <v>0</v>
      </c>
      <c r="P193" s="16">
        <f>VLOOKUP($B193,'[1]TK KHOILUONG'!$B:$AT,15,0)</f>
        <v>0</v>
      </c>
      <c r="Q193" s="16">
        <f>VLOOKUP($B193,'[1]TK KHOILUONG'!$B:$AT,16,0)</f>
        <v>0</v>
      </c>
      <c r="R193" s="34">
        <f>VLOOKUP($B193,'[1]TK KHOILUONG'!$B:$AT,17,0)</f>
        <v>0</v>
      </c>
      <c r="S193" s="16">
        <f>VLOOKUP($B193,'[1]TK KHOILUONG'!$B:$AT,18,0)</f>
        <v>0</v>
      </c>
      <c r="T193" s="16">
        <f>VLOOKUP($B193,'[1]TK KHOILUONG'!$B:$AT,19,0)</f>
        <v>0</v>
      </c>
      <c r="U193" s="16">
        <f>VLOOKUP($B193,'[1]TK KHOILUONG'!$B:$AT,20,0)</f>
        <v>0</v>
      </c>
      <c r="V193" s="34">
        <f>VLOOKUP($B193,'[1]TK KHOILUONG'!$B:$AT,21,0)</f>
        <v>0</v>
      </c>
      <c r="W193" s="16">
        <f>VLOOKUP($B193,'[1]TK KHOILUONG'!$B:$AT,22,0)</f>
        <v>0</v>
      </c>
      <c r="X193" s="16">
        <f>VLOOKUP($B193,'[1]TK KHOILUONG'!$B:$AT,23,0)</f>
        <v>0</v>
      </c>
      <c r="Y193" s="16">
        <f>VLOOKUP($B193,'[1]TK KHOILUONG'!$B:$AT,24,0)</f>
        <v>0</v>
      </c>
      <c r="Z193" s="34">
        <f>VLOOKUP($B193,'[1]TK KHOILUONG'!$B:$AT,25,0)</f>
        <v>0</v>
      </c>
      <c r="AA193" s="16">
        <f>VLOOKUP($B193,'[1]TK KHOILUONG'!$B:$AT,26,0)</f>
        <v>0</v>
      </c>
      <c r="AB193" s="16">
        <f>VLOOKUP($B193,'[1]TK KHOILUONG'!$B:$AT,27,0)</f>
        <v>0</v>
      </c>
      <c r="AC193" s="16">
        <f>VLOOKUP($B193,'[1]TK KHOILUONG'!$B:$AT,28,0)</f>
        <v>0</v>
      </c>
      <c r="AD193" s="34">
        <f>VLOOKUP($B193,'[1]TK KHOILUONG'!$B:$AT,29,0)</f>
        <v>0</v>
      </c>
      <c r="AE193" s="16">
        <f>VLOOKUP($B193,'[1]TK KHOILUONG'!$B:$AT,30,0)</f>
        <v>0</v>
      </c>
      <c r="AF193" s="16">
        <f>VLOOKUP($B193,'[1]TK KHOILUONG'!$B:$AT,31,0)</f>
        <v>0</v>
      </c>
      <c r="AG193" s="16">
        <f>VLOOKUP($B193,'[1]TK KHOILUONG'!$B:$AT,32,0)</f>
        <v>0</v>
      </c>
      <c r="AH193" s="34">
        <f>VLOOKUP($B193,'[1]TK KHOILUONG'!$B:$AT,33,0)</f>
        <v>0</v>
      </c>
      <c r="AI193" s="16">
        <f>VLOOKUP($B193,'[1]TK KHOILUONG'!$B:$AT,34,0)</f>
        <v>0</v>
      </c>
      <c r="AJ193" s="16">
        <f>VLOOKUP($B193,'[1]TK KHOILUONG'!$B:$AT,35,0)</f>
        <v>0</v>
      </c>
      <c r="AK193" s="34">
        <f>VLOOKUP($B193,'[1]TK KHOILUONG'!$B:$AT,36,0)</f>
        <v>0</v>
      </c>
      <c r="AL193" s="16">
        <f>VLOOKUP($B193,'[1]TK KHOILUONG'!$B:$AT,37,0)</f>
        <v>0</v>
      </c>
      <c r="AM193" s="16">
        <f>VLOOKUP($B193,'[1]TK KHOILUONG'!$B:$AT,38,0)</f>
        <v>0</v>
      </c>
      <c r="AN193" s="34">
        <f>VLOOKUP($B193,'[1]TK KHOILUONG'!$B:$AT,39,0)</f>
        <v>0</v>
      </c>
      <c r="AO193" s="16">
        <f>VLOOKUP($B193,'[1]TK KHOILUONG'!$B:$AT,40,0)</f>
        <v>0</v>
      </c>
      <c r="AP193" s="16">
        <f>VLOOKUP($B193,'[1]TK KHOILUONG'!$B:$AT,41,0)</f>
        <v>0</v>
      </c>
      <c r="AQ193" s="34">
        <f>VLOOKUP($B193,'[1]TK KHOILUONG'!$B:$AT,42,0)</f>
        <v>0</v>
      </c>
      <c r="AR193" s="34">
        <f>VLOOKUP($B193,'[1]TK KHOILUONG'!$B:$AT,43,0)</f>
        <v>0</v>
      </c>
      <c r="AS193" s="34">
        <f>VLOOKUP($B193,'[1]TK KHOILUONG'!$B:$AT,44,0)</f>
        <v>0</v>
      </c>
      <c r="AT193" s="44">
        <f t="shared" si="3"/>
        <v>0</v>
      </c>
    </row>
    <row r="194" spans="1:46" s="6" customFormat="1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VLOOKUP($B194,'[1]TK KHOILUONG'!$B:$AT,4,0)</f>
        <v>4</v>
      </c>
      <c r="F194" s="16">
        <f>VLOOKUP($B194,'[1]TK KHOILUONG'!$B:$AT,5,0)</f>
        <v>0</v>
      </c>
      <c r="G194" s="16">
        <f>VLOOKUP($B194,'[1]TK KHOILUONG'!$B:$AT,6,0)</f>
        <v>0</v>
      </c>
      <c r="H194" s="16">
        <f>VLOOKUP($B194,'[1]TK KHOILUONG'!$B:$AT,7,0)</f>
        <v>0</v>
      </c>
      <c r="I194" s="16">
        <f>VLOOKUP($B194,'[1]TK KHOILUONG'!$B:$AT,8,0)</f>
        <v>0</v>
      </c>
      <c r="J194" s="16">
        <f>VLOOKUP($B194,'[1]TK KHOILUONG'!$B:$AT,9,0)</f>
        <v>0</v>
      </c>
      <c r="K194" s="16">
        <f>VLOOKUP($B194,'[1]TK KHOILUONG'!$B:$AT,10,0)</f>
        <v>0</v>
      </c>
      <c r="L194" s="16">
        <f>VLOOKUP($B194,'[1]TK KHOILUONG'!$B:$AT,11,0)</f>
        <v>0</v>
      </c>
      <c r="M194" s="34">
        <f>VLOOKUP($B194,'[1]TK KHOILUONG'!$B:$AT,12,0)</f>
        <v>4</v>
      </c>
      <c r="N194" s="16">
        <f>VLOOKUP($B194,'[1]TK KHOILUONG'!$B:$AT,13,0)</f>
        <v>0</v>
      </c>
      <c r="O194" s="16">
        <f>VLOOKUP($B194,'[1]TK KHOILUONG'!$B:$AT,14,0)</f>
        <v>0</v>
      </c>
      <c r="P194" s="16">
        <f>VLOOKUP($B194,'[1]TK KHOILUONG'!$B:$AT,15,0)</f>
        <v>0</v>
      </c>
      <c r="Q194" s="16">
        <f>VLOOKUP($B194,'[1]TK KHOILUONG'!$B:$AT,16,0)</f>
        <v>0</v>
      </c>
      <c r="R194" s="34">
        <f>VLOOKUP($B194,'[1]TK KHOILUONG'!$B:$AT,17,0)</f>
        <v>0</v>
      </c>
      <c r="S194" s="16">
        <f>VLOOKUP($B194,'[1]TK KHOILUONG'!$B:$AT,18,0)</f>
        <v>144</v>
      </c>
      <c r="T194" s="16">
        <f>VLOOKUP($B194,'[1]TK KHOILUONG'!$B:$AT,19,0)</f>
        <v>82</v>
      </c>
      <c r="U194" s="16">
        <f>VLOOKUP($B194,'[1]TK KHOILUONG'!$B:$AT,20,0)</f>
        <v>142</v>
      </c>
      <c r="V194" s="34">
        <f>VLOOKUP($B194,'[1]TK KHOILUONG'!$B:$AT,21,0)</f>
        <v>8.4</v>
      </c>
      <c r="W194" s="16">
        <f>VLOOKUP($B194,'[1]TK KHOILUONG'!$B:$AT,22,0)</f>
        <v>0</v>
      </c>
      <c r="X194" s="16">
        <f>VLOOKUP($B194,'[1]TK KHOILUONG'!$B:$AT,23,0)</f>
        <v>0</v>
      </c>
      <c r="Y194" s="16">
        <f>VLOOKUP($B194,'[1]TK KHOILUONG'!$B:$AT,24,0)</f>
        <v>0</v>
      </c>
      <c r="Z194" s="34">
        <f>VLOOKUP($B194,'[1]TK KHOILUONG'!$B:$AT,25,0)</f>
        <v>0</v>
      </c>
      <c r="AA194" s="16">
        <f>VLOOKUP($B194,'[1]TK KHOILUONG'!$B:$AT,26,0)</f>
        <v>0</v>
      </c>
      <c r="AB194" s="16">
        <f>VLOOKUP($B194,'[1]TK KHOILUONG'!$B:$AT,27,0)</f>
        <v>0</v>
      </c>
      <c r="AC194" s="16">
        <f>VLOOKUP($B194,'[1]TK KHOILUONG'!$B:$AT,28,0)</f>
        <v>0</v>
      </c>
      <c r="AD194" s="34">
        <f>VLOOKUP($B194,'[1]TK KHOILUONG'!$B:$AT,29,0)</f>
        <v>0</v>
      </c>
      <c r="AE194" s="16">
        <f>VLOOKUP($B194,'[1]TK KHOILUONG'!$B:$AT,30,0)</f>
        <v>0</v>
      </c>
      <c r="AF194" s="16">
        <f>VLOOKUP($B194,'[1]TK KHOILUONG'!$B:$AT,31,0)</f>
        <v>0</v>
      </c>
      <c r="AG194" s="16">
        <f>VLOOKUP($B194,'[1]TK KHOILUONG'!$B:$AT,32,0)</f>
        <v>0</v>
      </c>
      <c r="AH194" s="34">
        <f>VLOOKUP($B194,'[1]TK KHOILUONG'!$B:$AT,33,0)</f>
        <v>0</v>
      </c>
      <c r="AI194" s="16">
        <f>VLOOKUP($B194,'[1]TK KHOILUONG'!$B:$AT,34,0)</f>
        <v>0</v>
      </c>
      <c r="AJ194" s="16">
        <f>VLOOKUP($B194,'[1]TK KHOILUONG'!$B:$AT,35,0)</f>
        <v>0</v>
      </c>
      <c r="AK194" s="34">
        <f>VLOOKUP($B194,'[1]TK KHOILUONG'!$B:$AT,36,0)</f>
        <v>0</v>
      </c>
      <c r="AL194" s="16">
        <f>VLOOKUP($B194,'[1]TK KHOILUONG'!$B:$AT,37,0)</f>
        <v>0</v>
      </c>
      <c r="AM194" s="16">
        <f>VLOOKUP($B194,'[1]TK KHOILUONG'!$B:$AT,38,0)</f>
        <v>0</v>
      </c>
      <c r="AN194" s="34">
        <f>VLOOKUP($B194,'[1]TK KHOILUONG'!$B:$AT,39,0)</f>
        <v>0</v>
      </c>
      <c r="AO194" s="16">
        <f>VLOOKUP($B194,'[1]TK KHOILUONG'!$B:$AT,40,0)</f>
        <v>0</v>
      </c>
      <c r="AP194" s="16">
        <f>VLOOKUP($B194,'[1]TK KHOILUONG'!$B:$AT,41,0)</f>
        <v>0</v>
      </c>
      <c r="AQ194" s="34">
        <f>VLOOKUP($B194,'[1]TK KHOILUONG'!$B:$AT,42,0)</f>
        <v>0</v>
      </c>
      <c r="AR194" s="34">
        <f>VLOOKUP($B194,'[1]TK KHOILUONG'!$B:$AT,43,0)</f>
        <v>0</v>
      </c>
      <c r="AS194" s="34">
        <f>VLOOKUP($B194,'[1]TK KHOILUONG'!$B:$AT,44,0)</f>
        <v>0</v>
      </c>
      <c r="AT194" s="44">
        <f t="shared" si="3"/>
        <v>12.4</v>
      </c>
    </row>
    <row r="195" spans="1:46" s="6" customFormat="1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VLOOKUP($B195,'[1]TK KHOILUONG'!$B:$AT,4,0)</f>
        <v>0</v>
      </c>
      <c r="F195" s="16">
        <f>VLOOKUP($B195,'[1]TK KHOILUONG'!$B:$AT,5,0)</f>
        <v>0</v>
      </c>
      <c r="G195" s="16">
        <f>VLOOKUP($B195,'[1]TK KHOILUONG'!$B:$AT,6,0)</f>
        <v>0</v>
      </c>
      <c r="H195" s="16">
        <f>VLOOKUP($B195,'[1]TK KHOILUONG'!$B:$AT,7,0)</f>
        <v>0</v>
      </c>
      <c r="I195" s="16">
        <f>VLOOKUP($B195,'[1]TK KHOILUONG'!$B:$AT,8,0)</f>
        <v>0</v>
      </c>
      <c r="J195" s="16">
        <f>VLOOKUP($B195,'[1]TK KHOILUONG'!$B:$AT,9,0)</f>
        <v>0</v>
      </c>
      <c r="K195" s="16">
        <f>VLOOKUP($B195,'[1]TK KHOILUONG'!$B:$AT,10,0)</f>
        <v>0</v>
      </c>
      <c r="L195" s="16">
        <f>VLOOKUP($B195,'[1]TK KHOILUONG'!$B:$AT,11,0)</f>
        <v>0</v>
      </c>
      <c r="M195" s="34">
        <f>VLOOKUP($B195,'[1]TK KHOILUONG'!$B:$AT,12,0)</f>
        <v>0</v>
      </c>
      <c r="N195" s="16">
        <f>VLOOKUP($B195,'[1]TK KHOILUONG'!$B:$AT,13,0)</f>
        <v>0</v>
      </c>
      <c r="O195" s="16">
        <f>VLOOKUP($B195,'[1]TK KHOILUONG'!$B:$AT,14,0)</f>
        <v>0</v>
      </c>
      <c r="P195" s="16">
        <f>VLOOKUP($B195,'[1]TK KHOILUONG'!$B:$AT,15,0)</f>
        <v>0</v>
      </c>
      <c r="Q195" s="16">
        <f>VLOOKUP($B195,'[1]TK KHOILUONG'!$B:$AT,16,0)</f>
        <v>0</v>
      </c>
      <c r="R195" s="34">
        <f>VLOOKUP($B195,'[1]TK KHOILUONG'!$B:$AT,17,0)</f>
        <v>0</v>
      </c>
      <c r="S195" s="16">
        <f>VLOOKUP($B195,'[1]TK KHOILUONG'!$B:$AT,18,0)</f>
        <v>0</v>
      </c>
      <c r="T195" s="16">
        <f>VLOOKUP($B195,'[1]TK KHOILUONG'!$B:$AT,19,0)</f>
        <v>0</v>
      </c>
      <c r="U195" s="16">
        <f>VLOOKUP($B195,'[1]TK KHOILUONG'!$B:$AT,20,0)</f>
        <v>0</v>
      </c>
      <c r="V195" s="34">
        <f>VLOOKUP($B195,'[1]TK KHOILUONG'!$B:$AT,21,0)</f>
        <v>0</v>
      </c>
      <c r="W195" s="16">
        <f>VLOOKUP($B195,'[1]TK KHOILUONG'!$B:$AT,22,0)</f>
        <v>0</v>
      </c>
      <c r="X195" s="16">
        <f>VLOOKUP($B195,'[1]TK KHOILUONG'!$B:$AT,23,0)</f>
        <v>0</v>
      </c>
      <c r="Y195" s="16">
        <f>VLOOKUP($B195,'[1]TK KHOILUONG'!$B:$AT,24,0)</f>
        <v>0</v>
      </c>
      <c r="Z195" s="34">
        <f>VLOOKUP($B195,'[1]TK KHOILUONG'!$B:$AT,25,0)</f>
        <v>0</v>
      </c>
      <c r="AA195" s="16">
        <f>VLOOKUP($B195,'[1]TK KHOILUONG'!$B:$AT,26,0)</f>
        <v>0</v>
      </c>
      <c r="AB195" s="16">
        <f>VLOOKUP($B195,'[1]TK KHOILUONG'!$B:$AT,27,0)</f>
        <v>0</v>
      </c>
      <c r="AC195" s="16">
        <f>VLOOKUP($B195,'[1]TK KHOILUONG'!$B:$AT,28,0)</f>
        <v>0</v>
      </c>
      <c r="AD195" s="34">
        <f>VLOOKUP($B195,'[1]TK KHOILUONG'!$B:$AT,29,0)</f>
        <v>0</v>
      </c>
      <c r="AE195" s="16">
        <f>VLOOKUP($B195,'[1]TK KHOILUONG'!$B:$AT,30,0)</f>
        <v>0</v>
      </c>
      <c r="AF195" s="16">
        <f>VLOOKUP($B195,'[1]TK KHOILUONG'!$B:$AT,31,0)</f>
        <v>0</v>
      </c>
      <c r="AG195" s="16">
        <f>VLOOKUP($B195,'[1]TK KHOILUONG'!$B:$AT,32,0)</f>
        <v>0</v>
      </c>
      <c r="AH195" s="34">
        <f>VLOOKUP($B195,'[1]TK KHOILUONG'!$B:$AT,33,0)</f>
        <v>0</v>
      </c>
      <c r="AI195" s="16">
        <f>VLOOKUP($B195,'[1]TK KHOILUONG'!$B:$AT,34,0)</f>
        <v>0</v>
      </c>
      <c r="AJ195" s="16">
        <f>VLOOKUP($B195,'[1]TK KHOILUONG'!$B:$AT,35,0)</f>
        <v>0</v>
      </c>
      <c r="AK195" s="34">
        <f>VLOOKUP($B195,'[1]TK KHOILUONG'!$B:$AT,36,0)</f>
        <v>0</v>
      </c>
      <c r="AL195" s="16">
        <f>VLOOKUP($B195,'[1]TK KHOILUONG'!$B:$AT,37,0)</f>
        <v>0</v>
      </c>
      <c r="AM195" s="16">
        <f>VLOOKUP($B195,'[1]TK KHOILUONG'!$B:$AT,38,0)</f>
        <v>0</v>
      </c>
      <c r="AN195" s="34">
        <f>VLOOKUP($B195,'[1]TK KHOILUONG'!$B:$AT,39,0)</f>
        <v>0</v>
      </c>
      <c r="AO195" s="16">
        <f>VLOOKUP($B195,'[1]TK KHOILUONG'!$B:$AT,40,0)</f>
        <v>0</v>
      </c>
      <c r="AP195" s="16">
        <f>VLOOKUP($B195,'[1]TK KHOILUONG'!$B:$AT,41,0)</f>
        <v>0</v>
      </c>
      <c r="AQ195" s="34">
        <f>VLOOKUP($B195,'[1]TK KHOILUONG'!$B:$AT,42,0)</f>
        <v>0</v>
      </c>
      <c r="AR195" s="34">
        <f>VLOOKUP($B195,'[1]TK KHOILUONG'!$B:$AT,43,0)</f>
        <v>0</v>
      </c>
      <c r="AS195" s="34">
        <f>VLOOKUP($B195,'[1]TK KHOILUONG'!$B:$AT,44,0)</f>
        <v>0</v>
      </c>
      <c r="AT195" s="44">
        <f t="shared" si="3"/>
        <v>0</v>
      </c>
    </row>
    <row r="196" spans="1:46" s="6" customFormat="1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VLOOKUP($B196,'[1]TK KHOILUONG'!$B:$AT,4,0)</f>
        <v>0</v>
      </c>
      <c r="F196" s="16">
        <f>VLOOKUP($B196,'[1]TK KHOILUONG'!$B:$AT,5,0)</f>
        <v>0</v>
      </c>
      <c r="G196" s="16">
        <f>VLOOKUP($B196,'[1]TK KHOILUONG'!$B:$AT,6,0)</f>
        <v>0</v>
      </c>
      <c r="H196" s="16">
        <f>VLOOKUP($B196,'[1]TK KHOILUONG'!$B:$AT,7,0)</f>
        <v>0</v>
      </c>
      <c r="I196" s="16">
        <f>VLOOKUP($B196,'[1]TK KHOILUONG'!$B:$AT,8,0)</f>
        <v>0</v>
      </c>
      <c r="J196" s="16">
        <f>VLOOKUP($B196,'[1]TK KHOILUONG'!$B:$AT,9,0)</f>
        <v>0</v>
      </c>
      <c r="K196" s="16">
        <f>VLOOKUP($B196,'[1]TK KHOILUONG'!$B:$AT,10,0)</f>
        <v>0</v>
      </c>
      <c r="L196" s="16">
        <f>VLOOKUP($B196,'[1]TK KHOILUONG'!$B:$AT,11,0)</f>
        <v>0</v>
      </c>
      <c r="M196" s="34">
        <f>VLOOKUP($B196,'[1]TK KHOILUONG'!$B:$AT,12,0)</f>
        <v>0</v>
      </c>
      <c r="N196" s="16">
        <f>VLOOKUP($B196,'[1]TK KHOILUONG'!$B:$AT,13,0)</f>
        <v>0</v>
      </c>
      <c r="O196" s="16">
        <f>VLOOKUP($B196,'[1]TK KHOILUONG'!$B:$AT,14,0)</f>
        <v>0</v>
      </c>
      <c r="P196" s="16">
        <f>VLOOKUP($B196,'[1]TK KHOILUONG'!$B:$AT,15,0)</f>
        <v>0</v>
      </c>
      <c r="Q196" s="16">
        <f>VLOOKUP($B196,'[1]TK KHOILUONG'!$B:$AT,16,0)</f>
        <v>0</v>
      </c>
      <c r="R196" s="34">
        <f>VLOOKUP($B196,'[1]TK KHOILUONG'!$B:$AT,17,0)</f>
        <v>0</v>
      </c>
      <c r="S196" s="16">
        <f>VLOOKUP($B196,'[1]TK KHOILUONG'!$B:$AT,18,0)</f>
        <v>0</v>
      </c>
      <c r="T196" s="16">
        <f>VLOOKUP($B196,'[1]TK KHOILUONG'!$B:$AT,19,0)</f>
        <v>0</v>
      </c>
      <c r="U196" s="16">
        <f>VLOOKUP($B196,'[1]TK KHOILUONG'!$B:$AT,20,0)</f>
        <v>0</v>
      </c>
      <c r="V196" s="34">
        <f>VLOOKUP($B196,'[1]TK KHOILUONG'!$B:$AT,21,0)</f>
        <v>0</v>
      </c>
      <c r="W196" s="16">
        <f>VLOOKUP($B196,'[1]TK KHOILUONG'!$B:$AT,22,0)</f>
        <v>0</v>
      </c>
      <c r="X196" s="16">
        <f>VLOOKUP($B196,'[1]TK KHOILUONG'!$B:$AT,23,0)</f>
        <v>0</v>
      </c>
      <c r="Y196" s="16">
        <f>VLOOKUP($B196,'[1]TK KHOILUONG'!$B:$AT,24,0)</f>
        <v>0</v>
      </c>
      <c r="Z196" s="34">
        <f>VLOOKUP($B196,'[1]TK KHOILUONG'!$B:$AT,25,0)</f>
        <v>0</v>
      </c>
      <c r="AA196" s="16">
        <f>VLOOKUP($B196,'[1]TK KHOILUONG'!$B:$AT,26,0)</f>
        <v>0</v>
      </c>
      <c r="AB196" s="16">
        <f>VLOOKUP($B196,'[1]TK KHOILUONG'!$B:$AT,27,0)</f>
        <v>0</v>
      </c>
      <c r="AC196" s="16">
        <f>VLOOKUP($B196,'[1]TK KHOILUONG'!$B:$AT,28,0)</f>
        <v>0</v>
      </c>
      <c r="AD196" s="34">
        <f>VLOOKUP($B196,'[1]TK KHOILUONG'!$B:$AT,29,0)</f>
        <v>0</v>
      </c>
      <c r="AE196" s="16">
        <f>VLOOKUP($B196,'[1]TK KHOILUONG'!$B:$AT,30,0)</f>
        <v>0</v>
      </c>
      <c r="AF196" s="16">
        <f>VLOOKUP($B196,'[1]TK KHOILUONG'!$B:$AT,31,0)</f>
        <v>0</v>
      </c>
      <c r="AG196" s="16">
        <f>VLOOKUP($B196,'[1]TK KHOILUONG'!$B:$AT,32,0)</f>
        <v>0</v>
      </c>
      <c r="AH196" s="34">
        <f>VLOOKUP($B196,'[1]TK KHOILUONG'!$B:$AT,33,0)</f>
        <v>0</v>
      </c>
      <c r="AI196" s="16">
        <f>VLOOKUP($B196,'[1]TK KHOILUONG'!$B:$AT,34,0)</f>
        <v>0</v>
      </c>
      <c r="AJ196" s="16">
        <f>VLOOKUP($B196,'[1]TK KHOILUONG'!$B:$AT,35,0)</f>
        <v>0</v>
      </c>
      <c r="AK196" s="34">
        <f>VLOOKUP($B196,'[1]TK KHOILUONG'!$B:$AT,36,0)</f>
        <v>0</v>
      </c>
      <c r="AL196" s="16">
        <f>VLOOKUP($B196,'[1]TK KHOILUONG'!$B:$AT,37,0)</f>
        <v>0</v>
      </c>
      <c r="AM196" s="16">
        <f>VLOOKUP($B196,'[1]TK KHOILUONG'!$B:$AT,38,0)</f>
        <v>0</v>
      </c>
      <c r="AN196" s="34">
        <f>VLOOKUP($B196,'[1]TK KHOILUONG'!$B:$AT,39,0)</f>
        <v>0</v>
      </c>
      <c r="AO196" s="16">
        <f>VLOOKUP($B196,'[1]TK KHOILUONG'!$B:$AT,40,0)</f>
        <v>0</v>
      </c>
      <c r="AP196" s="16">
        <f>VLOOKUP($B196,'[1]TK KHOILUONG'!$B:$AT,41,0)</f>
        <v>0</v>
      </c>
      <c r="AQ196" s="34">
        <f>VLOOKUP($B196,'[1]TK KHOILUONG'!$B:$AT,42,0)</f>
        <v>0</v>
      </c>
      <c r="AR196" s="34">
        <f>VLOOKUP($B196,'[1]TK KHOILUONG'!$B:$AT,43,0)</f>
        <v>0</v>
      </c>
      <c r="AS196" s="34">
        <f>VLOOKUP($B196,'[1]TK KHOILUONG'!$B:$AT,44,0)</f>
        <v>0</v>
      </c>
      <c r="AT196" s="44">
        <f t="shared" si="3"/>
        <v>0</v>
      </c>
    </row>
    <row r="197" spans="1:46" s="6" customFormat="1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VLOOKUP($B197,'[1]TK KHOILUONG'!$B:$AT,4,0)</f>
        <v>0</v>
      </c>
      <c r="F197" s="16">
        <f>VLOOKUP($B197,'[1]TK KHOILUONG'!$B:$AT,5,0)</f>
        <v>0</v>
      </c>
      <c r="G197" s="16">
        <f>VLOOKUP($B197,'[1]TK KHOILUONG'!$B:$AT,6,0)</f>
        <v>0</v>
      </c>
      <c r="H197" s="16">
        <f>VLOOKUP($B197,'[1]TK KHOILUONG'!$B:$AT,7,0)</f>
        <v>0</v>
      </c>
      <c r="I197" s="16">
        <f>VLOOKUP($B197,'[1]TK KHOILUONG'!$B:$AT,8,0)</f>
        <v>0</v>
      </c>
      <c r="J197" s="16">
        <f>VLOOKUP($B197,'[1]TK KHOILUONG'!$B:$AT,9,0)</f>
        <v>0</v>
      </c>
      <c r="K197" s="16">
        <f>VLOOKUP($B197,'[1]TK KHOILUONG'!$B:$AT,10,0)</f>
        <v>0</v>
      </c>
      <c r="L197" s="16">
        <f>VLOOKUP($B197,'[1]TK KHOILUONG'!$B:$AT,11,0)</f>
        <v>0</v>
      </c>
      <c r="M197" s="34">
        <f>VLOOKUP($B197,'[1]TK KHOILUONG'!$B:$AT,12,0)</f>
        <v>0</v>
      </c>
      <c r="N197" s="16">
        <f>VLOOKUP($B197,'[1]TK KHOILUONG'!$B:$AT,13,0)</f>
        <v>0</v>
      </c>
      <c r="O197" s="16">
        <f>VLOOKUP($B197,'[1]TK KHOILUONG'!$B:$AT,14,0)</f>
        <v>0</v>
      </c>
      <c r="P197" s="16">
        <f>VLOOKUP($B197,'[1]TK KHOILUONG'!$B:$AT,15,0)</f>
        <v>0</v>
      </c>
      <c r="Q197" s="16">
        <f>VLOOKUP($B197,'[1]TK KHOILUONG'!$B:$AT,16,0)</f>
        <v>0</v>
      </c>
      <c r="R197" s="34">
        <f>VLOOKUP($B197,'[1]TK KHOILUONG'!$B:$AT,17,0)</f>
        <v>0</v>
      </c>
      <c r="S197" s="16">
        <f>VLOOKUP($B197,'[1]TK KHOILUONG'!$B:$AT,18,0)</f>
        <v>0</v>
      </c>
      <c r="T197" s="16">
        <f>VLOOKUP($B197,'[1]TK KHOILUONG'!$B:$AT,19,0)</f>
        <v>0</v>
      </c>
      <c r="U197" s="16">
        <f>VLOOKUP($B197,'[1]TK KHOILUONG'!$B:$AT,20,0)</f>
        <v>0</v>
      </c>
      <c r="V197" s="34">
        <f>VLOOKUP($B197,'[1]TK KHOILUONG'!$B:$AT,21,0)</f>
        <v>0</v>
      </c>
      <c r="W197" s="16">
        <f>VLOOKUP($B197,'[1]TK KHOILUONG'!$B:$AT,22,0)</f>
        <v>0</v>
      </c>
      <c r="X197" s="16">
        <f>VLOOKUP($B197,'[1]TK KHOILUONG'!$B:$AT,23,0)</f>
        <v>0</v>
      </c>
      <c r="Y197" s="16">
        <f>VLOOKUP($B197,'[1]TK KHOILUONG'!$B:$AT,24,0)</f>
        <v>0</v>
      </c>
      <c r="Z197" s="34">
        <f>VLOOKUP($B197,'[1]TK KHOILUONG'!$B:$AT,25,0)</f>
        <v>0</v>
      </c>
      <c r="AA197" s="16">
        <f>VLOOKUP($B197,'[1]TK KHOILUONG'!$B:$AT,26,0)</f>
        <v>0</v>
      </c>
      <c r="AB197" s="16">
        <f>VLOOKUP($B197,'[1]TK KHOILUONG'!$B:$AT,27,0)</f>
        <v>0</v>
      </c>
      <c r="AC197" s="16">
        <f>VLOOKUP($B197,'[1]TK KHOILUONG'!$B:$AT,28,0)</f>
        <v>0</v>
      </c>
      <c r="AD197" s="34">
        <f>VLOOKUP($B197,'[1]TK KHOILUONG'!$B:$AT,29,0)</f>
        <v>0</v>
      </c>
      <c r="AE197" s="16">
        <f>VLOOKUP($B197,'[1]TK KHOILUONG'!$B:$AT,30,0)</f>
        <v>0</v>
      </c>
      <c r="AF197" s="16">
        <f>VLOOKUP($B197,'[1]TK KHOILUONG'!$B:$AT,31,0)</f>
        <v>0</v>
      </c>
      <c r="AG197" s="16">
        <f>VLOOKUP($B197,'[1]TK KHOILUONG'!$B:$AT,32,0)</f>
        <v>0</v>
      </c>
      <c r="AH197" s="34">
        <f>VLOOKUP($B197,'[1]TK KHOILUONG'!$B:$AT,33,0)</f>
        <v>0</v>
      </c>
      <c r="AI197" s="16">
        <f>VLOOKUP($B197,'[1]TK KHOILUONG'!$B:$AT,34,0)</f>
        <v>0</v>
      </c>
      <c r="AJ197" s="16">
        <f>VLOOKUP($B197,'[1]TK KHOILUONG'!$B:$AT,35,0)</f>
        <v>0</v>
      </c>
      <c r="AK197" s="34">
        <f>VLOOKUP($B197,'[1]TK KHOILUONG'!$B:$AT,36,0)</f>
        <v>0</v>
      </c>
      <c r="AL197" s="16">
        <f>VLOOKUP($B197,'[1]TK KHOILUONG'!$B:$AT,37,0)</f>
        <v>0</v>
      </c>
      <c r="AM197" s="16">
        <f>VLOOKUP($B197,'[1]TK KHOILUONG'!$B:$AT,38,0)</f>
        <v>0</v>
      </c>
      <c r="AN197" s="34">
        <f>VLOOKUP($B197,'[1]TK KHOILUONG'!$B:$AT,39,0)</f>
        <v>0</v>
      </c>
      <c r="AO197" s="16">
        <f>VLOOKUP($B197,'[1]TK KHOILUONG'!$B:$AT,40,0)</f>
        <v>0</v>
      </c>
      <c r="AP197" s="16">
        <f>VLOOKUP($B197,'[1]TK KHOILUONG'!$B:$AT,41,0)</f>
        <v>0</v>
      </c>
      <c r="AQ197" s="34">
        <f>VLOOKUP($B197,'[1]TK KHOILUONG'!$B:$AT,42,0)</f>
        <v>0</v>
      </c>
      <c r="AR197" s="34">
        <f>VLOOKUP($B197,'[1]TK KHOILUONG'!$B:$AT,43,0)</f>
        <v>0</v>
      </c>
      <c r="AS197" s="34">
        <f>VLOOKUP($B197,'[1]TK KHOILUONG'!$B:$AT,44,0)</f>
        <v>0</v>
      </c>
      <c r="AT197" s="44">
        <f t="shared" si="3"/>
        <v>0</v>
      </c>
    </row>
    <row r="198" spans="1:46" s="6" customFormat="1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>
        <f>VLOOKUP($B198,'[1]TK KHOILUONG'!$B:$AT,4,0)</f>
        <v>0</v>
      </c>
      <c r="F198" s="16">
        <f>VLOOKUP($B198,'[1]TK KHOILUONG'!$B:$AT,5,0)</f>
        <v>0</v>
      </c>
      <c r="G198" s="16">
        <f>VLOOKUP($B198,'[1]TK KHOILUONG'!$B:$AT,6,0)</f>
        <v>0</v>
      </c>
      <c r="H198" s="16">
        <f>VLOOKUP($B198,'[1]TK KHOILUONG'!$B:$AT,7,0)</f>
        <v>0</v>
      </c>
      <c r="I198" s="16">
        <f>VLOOKUP($B198,'[1]TK KHOILUONG'!$B:$AT,8,0)</f>
        <v>0</v>
      </c>
      <c r="J198" s="16">
        <f>VLOOKUP($B198,'[1]TK KHOILUONG'!$B:$AT,9,0)</f>
        <v>0</v>
      </c>
      <c r="K198" s="16">
        <f>VLOOKUP($B198,'[1]TK KHOILUONG'!$B:$AT,10,0)</f>
        <v>0</v>
      </c>
      <c r="L198" s="16">
        <f>VLOOKUP($B198,'[1]TK KHOILUONG'!$B:$AT,11,0)</f>
        <v>0</v>
      </c>
      <c r="M198" s="34">
        <f>VLOOKUP($B198,'[1]TK KHOILUONG'!$B:$AT,12,0)</f>
        <v>0</v>
      </c>
      <c r="N198" s="16">
        <f>VLOOKUP($B198,'[1]TK KHOILUONG'!$B:$AT,13,0)</f>
        <v>0</v>
      </c>
      <c r="O198" s="16">
        <f>VLOOKUP($B198,'[1]TK KHOILUONG'!$B:$AT,14,0)</f>
        <v>0</v>
      </c>
      <c r="P198" s="16">
        <f>VLOOKUP($B198,'[1]TK KHOILUONG'!$B:$AT,15,0)</f>
        <v>0</v>
      </c>
      <c r="Q198" s="16">
        <f>VLOOKUP($B198,'[1]TK KHOILUONG'!$B:$AT,16,0)</f>
        <v>0</v>
      </c>
      <c r="R198" s="34">
        <f>VLOOKUP($B198,'[1]TK KHOILUONG'!$B:$AT,17,0)</f>
        <v>0</v>
      </c>
      <c r="S198" s="16">
        <f>VLOOKUP($B198,'[1]TK KHOILUONG'!$B:$AT,18,0)</f>
        <v>0</v>
      </c>
      <c r="T198" s="16">
        <f>VLOOKUP($B198,'[1]TK KHOILUONG'!$B:$AT,19,0)</f>
        <v>0</v>
      </c>
      <c r="U198" s="16">
        <f>VLOOKUP($B198,'[1]TK KHOILUONG'!$B:$AT,20,0)</f>
        <v>0</v>
      </c>
      <c r="V198" s="34">
        <f>VLOOKUP($B198,'[1]TK KHOILUONG'!$B:$AT,21,0)</f>
        <v>0</v>
      </c>
      <c r="W198" s="16">
        <f>VLOOKUP($B198,'[1]TK KHOILUONG'!$B:$AT,22,0)</f>
        <v>0</v>
      </c>
      <c r="X198" s="16">
        <f>VLOOKUP($B198,'[1]TK KHOILUONG'!$B:$AT,23,0)</f>
        <v>0</v>
      </c>
      <c r="Y198" s="16">
        <f>VLOOKUP($B198,'[1]TK KHOILUONG'!$B:$AT,24,0)</f>
        <v>0</v>
      </c>
      <c r="Z198" s="34">
        <f>VLOOKUP($B198,'[1]TK KHOILUONG'!$B:$AT,25,0)</f>
        <v>0</v>
      </c>
      <c r="AA198" s="16">
        <f>VLOOKUP($B198,'[1]TK KHOILUONG'!$B:$AT,26,0)</f>
        <v>0</v>
      </c>
      <c r="AB198" s="16">
        <f>VLOOKUP($B198,'[1]TK KHOILUONG'!$B:$AT,27,0)</f>
        <v>0</v>
      </c>
      <c r="AC198" s="16">
        <f>VLOOKUP($B198,'[1]TK KHOILUONG'!$B:$AT,28,0)</f>
        <v>0</v>
      </c>
      <c r="AD198" s="34">
        <f>VLOOKUP($B198,'[1]TK KHOILUONG'!$B:$AT,29,0)</f>
        <v>0</v>
      </c>
      <c r="AE198" s="16">
        <f>VLOOKUP($B198,'[1]TK KHOILUONG'!$B:$AT,30,0)</f>
        <v>0</v>
      </c>
      <c r="AF198" s="16">
        <f>VLOOKUP($B198,'[1]TK KHOILUONG'!$B:$AT,31,0)</f>
        <v>0</v>
      </c>
      <c r="AG198" s="16">
        <f>VLOOKUP($B198,'[1]TK KHOILUONG'!$B:$AT,32,0)</f>
        <v>0</v>
      </c>
      <c r="AH198" s="34">
        <f>VLOOKUP($B198,'[1]TK KHOILUONG'!$B:$AT,33,0)</f>
        <v>0</v>
      </c>
      <c r="AI198" s="16">
        <f>VLOOKUP($B198,'[1]TK KHOILUONG'!$B:$AT,34,0)</f>
        <v>0</v>
      </c>
      <c r="AJ198" s="16">
        <f>VLOOKUP($B198,'[1]TK KHOILUONG'!$B:$AT,35,0)</f>
        <v>0</v>
      </c>
      <c r="AK198" s="34">
        <f>VLOOKUP($B198,'[1]TK KHOILUONG'!$B:$AT,36,0)</f>
        <v>0</v>
      </c>
      <c r="AL198" s="16">
        <f>VLOOKUP($B198,'[1]TK KHOILUONG'!$B:$AT,37,0)</f>
        <v>0</v>
      </c>
      <c r="AM198" s="16">
        <f>VLOOKUP($B198,'[1]TK KHOILUONG'!$B:$AT,38,0)</f>
        <v>0</v>
      </c>
      <c r="AN198" s="34">
        <f>VLOOKUP($B198,'[1]TK KHOILUONG'!$B:$AT,39,0)</f>
        <v>0</v>
      </c>
      <c r="AO198" s="16">
        <f>VLOOKUP($B198,'[1]TK KHOILUONG'!$B:$AT,40,0)</f>
        <v>0</v>
      </c>
      <c r="AP198" s="16">
        <f>VLOOKUP($B198,'[1]TK KHOILUONG'!$B:$AT,41,0)</f>
        <v>0</v>
      </c>
      <c r="AQ198" s="34">
        <f>VLOOKUP($B198,'[1]TK KHOILUONG'!$B:$AT,42,0)</f>
        <v>0</v>
      </c>
      <c r="AR198" s="34">
        <f>VLOOKUP($B198,'[1]TK KHOILUONG'!$B:$AT,43,0)</f>
        <v>0</v>
      </c>
      <c r="AS198" s="34">
        <f>VLOOKUP($B198,'[1]TK KHOILUONG'!$B:$AT,44,0)</f>
        <v>0</v>
      </c>
      <c r="AT198" s="44">
        <f t="shared" ref="AT198:AT261" si="4">IF(D198="","",ROUND(M198+R198+V198+Z198+AD198+AH198+AK198+AN198+AQ198+SUM(AR198:AS198),2))</f>
        <v>0</v>
      </c>
    </row>
    <row r="199" spans="1:46" s="6" customFormat="1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VLOOKUP($B199,'[1]TK KHOILUONG'!$B:$AT,4,0)</f>
        <v>0</v>
      </c>
      <c r="F199" s="16">
        <f>VLOOKUP($B199,'[1]TK KHOILUONG'!$B:$AT,5,0)</f>
        <v>0</v>
      </c>
      <c r="G199" s="16">
        <f>VLOOKUP($B199,'[1]TK KHOILUONG'!$B:$AT,6,0)</f>
        <v>0</v>
      </c>
      <c r="H199" s="16">
        <f>VLOOKUP($B199,'[1]TK KHOILUONG'!$B:$AT,7,0)</f>
        <v>0</v>
      </c>
      <c r="I199" s="16">
        <f>VLOOKUP($B199,'[1]TK KHOILUONG'!$B:$AT,8,0)</f>
        <v>0</v>
      </c>
      <c r="J199" s="16">
        <f>VLOOKUP($B199,'[1]TK KHOILUONG'!$B:$AT,9,0)</f>
        <v>0</v>
      </c>
      <c r="K199" s="16">
        <f>VLOOKUP($B199,'[1]TK KHOILUONG'!$B:$AT,10,0)</f>
        <v>0</v>
      </c>
      <c r="L199" s="16">
        <f>VLOOKUP($B199,'[1]TK KHOILUONG'!$B:$AT,11,0)</f>
        <v>0</v>
      </c>
      <c r="M199" s="34">
        <f>VLOOKUP($B199,'[1]TK KHOILUONG'!$B:$AT,12,0)</f>
        <v>0</v>
      </c>
      <c r="N199" s="16">
        <f>VLOOKUP($B199,'[1]TK KHOILUONG'!$B:$AT,13,0)</f>
        <v>0</v>
      </c>
      <c r="O199" s="16">
        <f>VLOOKUP($B199,'[1]TK KHOILUONG'!$B:$AT,14,0)</f>
        <v>0</v>
      </c>
      <c r="P199" s="16">
        <f>VLOOKUP($B199,'[1]TK KHOILUONG'!$B:$AT,15,0)</f>
        <v>0</v>
      </c>
      <c r="Q199" s="16">
        <f>VLOOKUP($B199,'[1]TK KHOILUONG'!$B:$AT,16,0)</f>
        <v>0</v>
      </c>
      <c r="R199" s="34">
        <f>VLOOKUP($B199,'[1]TK KHOILUONG'!$B:$AT,17,0)</f>
        <v>0</v>
      </c>
      <c r="S199" s="16">
        <f>VLOOKUP($B199,'[1]TK KHOILUONG'!$B:$AT,18,0)</f>
        <v>0</v>
      </c>
      <c r="T199" s="16">
        <f>VLOOKUP($B199,'[1]TK KHOILUONG'!$B:$AT,19,0)</f>
        <v>0</v>
      </c>
      <c r="U199" s="16">
        <f>VLOOKUP($B199,'[1]TK KHOILUONG'!$B:$AT,20,0)</f>
        <v>0</v>
      </c>
      <c r="V199" s="34">
        <f>VLOOKUP($B199,'[1]TK KHOILUONG'!$B:$AT,21,0)</f>
        <v>0</v>
      </c>
      <c r="W199" s="16">
        <f>VLOOKUP($B199,'[1]TK KHOILUONG'!$B:$AT,22,0)</f>
        <v>0</v>
      </c>
      <c r="X199" s="16">
        <f>VLOOKUP($B199,'[1]TK KHOILUONG'!$B:$AT,23,0)</f>
        <v>0</v>
      </c>
      <c r="Y199" s="16">
        <f>VLOOKUP($B199,'[1]TK KHOILUONG'!$B:$AT,24,0)</f>
        <v>0</v>
      </c>
      <c r="Z199" s="34">
        <f>VLOOKUP($B199,'[1]TK KHOILUONG'!$B:$AT,25,0)</f>
        <v>0</v>
      </c>
      <c r="AA199" s="16">
        <f>VLOOKUP($B199,'[1]TK KHOILUONG'!$B:$AT,26,0)</f>
        <v>0</v>
      </c>
      <c r="AB199" s="16">
        <f>VLOOKUP($B199,'[1]TK KHOILUONG'!$B:$AT,27,0)</f>
        <v>0</v>
      </c>
      <c r="AC199" s="16">
        <f>VLOOKUP($B199,'[1]TK KHOILUONG'!$B:$AT,28,0)</f>
        <v>0</v>
      </c>
      <c r="AD199" s="34">
        <f>VLOOKUP($B199,'[1]TK KHOILUONG'!$B:$AT,29,0)</f>
        <v>0</v>
      </c>
      <c r="AE199" s="16">
        <f>VLOOKUP($B199,'[1]TK KHOILUONG'!$B:$AT,30,0)</f>
        <v>0</v>
      </c>
      <c r="AF199" s="16">
        <f>VLOOKUP($B199,'[1]TK KHOILUONG'!$B:$AT,31,0)</f>
        <v>0</v>
      </c>
      <c r="AG199" s="16">
        <f>VLOOKUP($B199,'[1]TK KHOILUONG'!$B:$AT,32,0)</f>
        <v>0</v>
      </c>
      <c r="AH199" s="34">
        <f>VLOOKUP($B199,'[1]TK KHOILUONG'!$B:$AT,33,0)</f>
        <v>0</v>
      </c>
      <c r="AI199" s="16">
        <f>VLOOKUP($B199,'[1]TK KHOILUONG'!$B:$AT,34,0)</f>
        <v>0</v>
      </c>
      <c r="AJ199" s="16">
        <f>VLOOKUP($B199,'[1]TK KHOILUONG'!$B:$AT,35,0)</f>
        <v>0</v>
      </c>
      <c r="AK199" s="34">
        <f>VLOOKUP($B199,'[1]TK KHOILUONG'!$B:$AT,36,0)</f>
        <v>0</v>
      </c>
      <c r="AL199" s="16">
        <f>VLOOKUP($B199,'[1]TK KHOILUONG'!$B:$AT,37,0)</f>
        <v>0</v>
      </c>
      <c r="AM199" s="16">
        <f>VLOOKUP($B199,'[1]TK KHOILUONG'!$B:$AT,38,0)</f>
        <v>0</v>
      </c>
      <c r="AN199" s="34">
        <f>VLOOKUP($B199,'[1]TK KHOILUONG'!$B:$AT,39,0)</f>
        <v>0</v>
      </c>
      <c r="AO199" s="16">
        <f>VLOOKUP($B199,'[1]TK KHOILUONG'!$B:$AT,40,0)</f>
        <v>0</v>
      </c>
      <c r="AP199" s="16">
        <f>VLOOKUP($B199,'[1]TK KHOILUONG'!$B:$AT,41,0)</f>
        <v>0</v>
      </c>
      <c r="AQ199" s="34">
        <f>VLOOKUP($B199,'[1]TK KHOILUONG'!$B:$AT,42,0)</f>
        <v>0</v>
      </c>
      <c r="AR199" s="34">
        <f>VLOOKUP($B199,'[1]TK KHOILUONG'!$B:$AT,43,0)</f>
        <v>0</v>
      </c>
      <c r="AS199" s="34">
        <f>VLOOKUP($B199,'[1]TK KHOILUONG'!$B:$AT,44,0)</f>
        <v>0</v>
      </c>
      <c r="AT199" s="44">
        <f t="shared" si="4"/>
        <v>0</v>
      </c>
    </row>
    <row r="200" spans="1:46" s="6" customFormat="1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VLOOKUP($B200,'[1]TK KHOILUONG'!$B:$AT,4,0)</f>
        <v>8</v>
      </c>
      <c r="F200" s="16">
        <f>VLOOKUP($B200,'[1]TK KHOILUONG'!$B:$AT,5,0)</f>
        <v>0</v>
      </c>
      <c r="G200" s="16">
        <f>VLOOKUP($B200,'[1]TK KHOILUONG'!$B:$AT,6,0)</f>
        <v>0</v>
      </c>
      <c r="H200" s="16">
        <f>VLOOKUP($B200,'[1]TK KHOILUONG'!$B:$AT,7,0)</f>
        <v>0</v>
      </c>
      <c r="I200" s="16">
        <f>VLOOKUP($B200,'[1]TK KHOILUONG'!$B:$AT,8,0)</f>
        <v>0</v>
      </c>
      <c r="J200" s="16">
        <f>VLOOKUP($B200,'[1]TK KHOILUONG'!$B:$AT,9,0)</f>
        <v>0</v>
      </c>
      <c r="K200" s="16">
        <f>VLOOKUP($B200,'[1]TK KHOILUONG'!$B:$AT,10,0)</f>
        <v>0</v>
      </c>
      <c r="L200" s="16">
        <f>VLOOKUP($B200,'[1]TK KHOILUONG'!$B:$AT,11,0)</f>
        <v>0</v>
      </c>
      <c r="M200" s="34">
        <f>VLOOKUP($B200,'[1]TK KHOILUONG'!$B:$AT,12,0)</f>
        <v>8</v>
      </c>
      <c r="N200" s="16">
        <f>VLOOKUP($B200,'[1]TK KHOILUONG'!$B:$AT,13,0)</f>
        <v>3.15</v>
      </c>
      <c r="O200" s="16">
        <f>VLOOKUP($B200,'[1]TK KHOILUONG'!$B:$AT,14,0)</f>
        <v>7.5</v>
      </c>
      <c r="P200" s="16">
        <f>VLOOKUP($B200,'[1]TK KHOILUONG'!$B:$AT,15,0)</f>
        <v>0</v>
      </c>
      <c r="Q200" s="16">
        <f>VLOOKUP($B200,'[1]TK KHOILUONG'!$B:$AT,16,0)</f>
        <v>0</v>
      </c>
      <c r="R200" s="34">
        <f>VLOOKUP($B200,'[1]TK KHOILUONG'!$B:$AT,17,0)</f>
        <v>10.65</v>
      </c>
      <c r="S200" s="16">
        <f>VLOOKUP($B200,'[1]TK KHOILUONG'!$B:$AT,18,0)</f>
        <v>275</v>
      </c>
      <c r="T200" s="16">
        <f>VLOOKUP($B200,'[1]TK KHOILUONG'!$B:$AT,19,0)</f>
        <v>429</v>
      </c>
      <c r="U200" s="16">
        <f>VLOOKUP($B200,'[1]TK KHOILUONG'!$B:$AT,20,0)</f>
        <v>243</v>
      </c>
      <c r="V200" s="34">
        <f>VLOOKUP($B200,'[1]TK KHOILUONG'!$B:$AT,21,0)</f>
        <v>46.1</v>
      </c>
      <c r="W200" s="16">
        <f>VLOOKUP($B200,'[1]TK KHOILUONG'!$B:$AT,22,0)</f>
        <v>0</v>
      </c>
      <c r="X200" s="16">
        <f>VLOOKUP($B200,'[1]TK KHOILUONG'!$B:$AT,23,0)</f>
        <v>0</v>
      </c>
      <c r="Y200" s="16">
        <f>VLOOKUP($B200,'[1]TK KHOILUONG'!$B:$AT,24,0)</f>
        <v>0</v>
      </c>
      <c r="Z200" s="34">
        <f>VLOOKUP($B200,'[1]TK KHOILUONG'!$B:$AT,25,0)</f>
        <v>0</v>
      </c>
      <c r="AA200" s="16">
        <f>VLOOKUP($B200,'[1]TK KHOILUONG'!$B:$AT,26,0)</f>
        <v>0</v>
      </c>
      <c r="AB200" s="16">
        <f>VLOOKUP($B200,'[1]TK KHOILUONG'!$B:$AT,27,0)</f>
        <v>0</v>
      </c>
      <c r="AC200" s="16">
        <f>VLOOKUP($B200,'[1]TK KHOILUONG'!$B:$AT,28,0)</f>
        <v>0</v>
      </c>
      <c r="AD200" s="34">
        <f>VLOOKUP($B200,'[1]TK KHOILUONG'!$B:$AT,29,0)</f>
        <v>0</v>
      </c>
      <c r="AE200" s="16">
        <f>VLOOKUP($B200,'[1]TK KHOILUONG'!$B:$AT,30,0)</f>
        <v>0</v>
      </c>
      <c r="AF200" s="16">
        <f>VLOOKUP($B200,'[1]TK KHOILUONG'!$B:$AT,31,0)</f>
        <v>0</v>
      </c>
      <c r="AG200" s="16">
        <f>VLOOKUP($B200,'[1]TK KHOILUONG'!$B:$AT,32,0)</f>
        <v>0</v>
      </c>
      <c r="AH200" s="34">
        <f>VLOOKUP($B200,'[1]TK KHOILUONG'!$B:$AT,33,0)</f>
        <v>0</v>
      </c>
      <c r="AI200" s="16">
        <f>VLOOKUP($B200,'[1]TK KHOILUONG'!$B:$AT,34,0)</f>
        <v>0</v>
      </c>
      <c r="AJ200" s="16">
        <f>VLOOKUP($B200,'[1]TK KHOILUONG'!$B:$AT,35,0)</f>
        <v>0</v>
      </c>
      <c r="AK200" s="34">
        <f>VLOOKUP($B200,'[1]TK KHOILUONG'!$B:$AT,36,0)</f>
        <v>0</v>
      </c>
      <c r="AL200" s="16">
        <f>VLOOKUP($B200,'[1]TK KHOILUONG'!$B:$AT,37,0)</f>
        <v>0</v>
      </c>
      <c r="AM200" s="16">
        <f>VLOOKUP($B200,'[1]TK KHOILUONG'!$B:$AT,38,0)</f>
        <v>0</v>
      </c>
      <c r="AN200" s="34">
        <f>VLOOKUP($B200,'[1]TK KHOILUONG'!$B:$AT,39,0)</f>
        <v>0</v>
      </c>
      <c r="AO200" s="16">
        <f>VLOOKUP($B200,'[1]TK KHOILUONG'!$B:$AT,40,0)</f>
        <v>0</v>
      </c>
      <c r="AP200" s="16">
        <f>VLOOKUP($B200,'[1]TK KHOILUONG'!$B:$AT,41,0)</f>
        <v>0</v>
      </c>
      <c r="AQ200" s="34">
        <f>VLOOKUP($B200,'[1]TK KHOILUONG'!$B:$AT,42,0)</f>
        <v>0</v>
      </c>
      <c r="AR200" s="34">
        <f>VLOOKUP($B200,'[1]TK KHOILUONG'!$B:$AT,43,0)</f>
        <v>0</v>
      </c>
      <c r="AS200" s="34">
        <f>VLOOKUP($B200,'[1]TK KHOILUONG'!$B:$AT,44,0)</f>
        <v>1.7</v>
      </c>
      <c r="AT200" s="44">
        <f t="shared" si="4"/>
        <v>66.45</v>
      </c>
    </row>
    <row r="201" spans="1:46" s="6" customFormat="1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VLOOKUP($B201,'[1]TK KHOILUONG'!$B:$AT,4,0)</f>
        <v>4</v>
      </c>
      <c r="F201" s="16">
        <f>VLOOKUP($B201,'[1]TK KHOILUONG'!$B:$AT,5,0)</f>
        <v>0</v>
      </c>
      <c r="G201" s="16">
        <f>VLOOKUP($B201,'[1]TK KHOILUONG'!$B:$AT,6,0)</f>
        <v>0</v>
      </c>
      <c r="H201" s="16">
        <f>VLOOKUP($B201,'[1]TK KHOILUONG'!$B:$AT,7,0)</f>
        <v>0</v>
      </c>
      <c r="I201" s="16">
        <f>VLOOKUP($B201,'[1]TK KHOILUONG'!$B:$AT,8,0)</f>
        <v>0</v>
      </c>
      <c r="J201" s="16">
        <f>VLOOKUP($B201,'[1]TK KHOILUONG'!$B:$AT,9,0)</f>
        <v>0</v>
      </c>
      <c r="K201" s="16">
        <f>VLOOKUP($B201,'[1]TK KHOILUONG'!$B:$AT,10,0)</f>
        <v>0</v>
      </c>
      <c r="L201" s="16">
        <f>VLOOKUP($B201,'[1]TK KHOILUONG'!$B:$AT,11,0)</f>
        <v>0</v>
      </c>
      <c r="M201" s="34">
        <f>VLOOKUP($B201,'[1]TK KHOILUONG'!$B:$AT,12,0)</f>
        <v>4</v>
      </c>
      <c r="N201" s="16">
        <f>VLOOKUP($B201,'[1]TK KHOILUONG'!$B:$AT,13,0)</f>
        <v>6.6</v>
      </c>
      <c r="O201" s="16">
        <f>VLOOKUP($B201,'[1]TK KHOILUONG'!$B:$AT,14,0)</f>
        <v>2.7</v>
      </c>
      <c r="P201" s="16">
        <f>VLOOKUP($B201,'[1]TK KHOILUONG'!$B:$AT,15,0)</f>
        <v>0</v>
      </c>
      <c r="Q201" s="16">
        <f>VLOOKUP($B201,'[1]TK KHOILUONG'!$B:$AT,16,0)</f>
        <v>0</v>
      </c>
      <c r="R201" s="34">
        <f>VLOOKUP($B201,'[1]TK KHOILUONG'!$B:$AT,17,0)</f>
        <v>9.3000000000000007</v>
      </c>
      <c r="S201" s="16">
        <f>VLOOKUP($B201,'[1]TK KHOILUONG'!$B:$AT,18,0)</f>
        <v>118</v>
      </c>
      <c r="T201" s="16">
        <f>VLOOKUP($B201,'[1]TK KHOILUONG'!$B:$AT,19,0)</f>
        <v>219</v>
      </c>
      <c r="U201" s="16">
        <f>VLOOKUP($B201,'[1]TK KHOILUONG'!$B:$AT,20,0)</f>
        <v>144</v>
      </c>
      <c r="V201" s="34">
        <f>VLOOKUP($B201,'[1]TK KHOILUONG'!$B:$AT,21,0)</f>
        <v>19.3</v>
      </c>
      <c r="W201" s="16">
        <f>VLOOKUP($B201,'[1]TK KHOILUONG'!$B:$AT,22,0)</f>
        <v>0</v>
      </c>
      <c r="X201" s="16">
        <f>VLOOKUP($B201,'[1]TK KHOILUONG'!$B:$AT,23,0)</f>
        <v>0</v>
      </c>
      <c r="Y201" s="16">
        <f>VLOOKUP($B201,'[1]TK KHOILUONG'!$B:$AT,24,0)</f>
        <v>0</v>
      </c>
      <c r="Z201" s="34">
        <f>VLOOKUP($B201,'[1]TK KHOILUONG'!$B:$AT,25,0)</f>
        <v>0</v>
      </c>
      <c r="AA201" s="16">
        <f>VLOOKUP($B201,'[1]TK KHOILUONG'!$B:$AT,26,0)</f>
        <v>0</v>
      </c>
      <c r="AB201" s="16">
        <f>VLOOKUP($B201,'[1]TK KHOILUONG'!$B:$AT,27,0)</f>
        <v>0</v>
      </c>
      <c r="AC201" s="16">
        <f>VLOOKUP($B201,'[1]TK KHOILUONG'!$B:$AT,28,0)</f>
        <v>0</v>
      </c>
      <c r="AD201" s="34">
        <f>VLOOKUP($B201,'[1]TK KHOILUONG'!$B:$AT,29,0)</f>
        <v>0</v>
      </c>
      <c r="AE201" s="16">
        <f>VLOOKUP($B201,'[1]TK KHOILUONG'!$B:$AT,30,0)</f>
        <v>0</v>
      </c>
      <c r="AF201" s="16">
        <f>VLOOKUP($B201,'[1]TK KHOILUONG'!$B:$AT,31,0)</f>
        <v>0</v>
      </c>
      <c r="AG201" s="16">
        <f>VLOOKUP($B201,'[1]TK KHOILUONG'!$B:$AT,32,0)</f>
        <v>0</v>
      </c>
      <c r="AH201" s="34">
        <f>VLOOKUP($B201,'[1]TK KHOILUONG'!$B:$AT,33,0)</f>
        <v>0</v>
      </c>
      <c r="AI201" s="16">
        <f>VLOOKUP($B201,'[1]TK KHOILUONG'!$B:$AT,34,0)</f>
        <v>0</v>
      </c>
      <c r="AJ201" s="16">
        <f>VLOOKUP($B201,'[1]TK KHOILUONG'!$B:$AT,35,0)</f>
        <v>0</v>
      </c>
      <c r="AK201" s="34">
        <f>VLOOKUP($B201,'[1]TK KHOILUONG'!$B:$AT,36,0)</f>
        <v>0</v>
      </c>
      <c r="AL201" s="16">
        <f>VLOOKUP($B201,'[1]TK KHOILUONG'!$B:$AT,37,0)</f>
        <v>0</v>
      </c>
      <c r="AM201" s="16">
        <f>VLOOKUP($B201,'[1]TK KHOILUONG'!$B:$AT,38,0)</f>
        <v>0</v>
      </c>
      <c r="AN201" s="34">
        <f>VLOOKUP($B201,'[1]TK KHOILUONG'!$B:$AT,39,0)</f>
        <v>0</v>
      </c>
      <c r="AO201" s="16">
        <f>VLOOKUP($B201,'[1]TK KHOILUONG'!$B:$AT,40,0)</f>
        <v>0</v>
      </c>
      <c r="AP201" s="16">
        <f>VLOOKUP($B201,'[1]TK KHOILUONG'!$B:$AT,41,0)</f>
        <v>0</v>
      </c>
      <c r="AQ201" s="34">
        <f>VLOOKUP($B201,'[1]TK KHOILUONG'!$B:$AT,42,0)</f>
        <v>0</v>
      </c>
      <c r="AR201" s="34">
        <f>VLOOKUP($B201,'[1]TK KHOILUONG'!$B:$AT,43,0)</f>
        <v>0</v>
      </c>
      <c r="AS201" s="34">
        <f>VLOOKUP($B201,'[1]TK KHOILUONG'!$B:$AT,44,0)</f>
        <v>0.6</v>
      </c>
      <c r="AT201" s="44">
        <f t="shared" si="4"/>
        <v>33.200000000000003</v>
      </c>
    </row>
    <row r="202" spans="1:46" s="6" customFormat="1" ht="30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VLOOKUP($B202,'[1]TK KHOILUONG'!$B:$AT,4,0)</f>
        <v>0</v>
      </c>
      <c r="F202" s="16">
        <f>VLOOKUP($B202,'[1]TK KHOILUONG'!$B:$AT,5,0)</f>
        <v>0</v>
      </c>
      <c r="G202" s="16">
        <f>VLOOKUP($B202,'[1]TK KHOILUONG'!$B:$AT,6,0)</f>
        <v>0</v>
      </c>
      <c r="H202" s="16">
        <f>VLOOKUP($B202,'[1]TK KHOILUONG'!$B:$AT,7,0)</f>
        <v>0</v>
      </c>
      <c r="I202" s="16">
        <f>VLOOKUP($B202,'[1]TK KHOILUONG'!$B:$AT,8,0)</f>
        <v>0</v>
      </c>
      <c r="J202" s="16">
        <f>VLOOKUP($B202,'[1]TK KHOILUONG'!$B:$AT,9,0)</f>
        <v>0</v>
      </c>
      <c r="K202" s="16">
        <f>VLOOKUP($B202,'[1]TK KHOILUONG'!$B:$AT,10,0)</f>
        <v>0</v>
      </c>
      <c r="L202" s="16">
        <f>VLOOKUP($B202,'[1]TK KHOILUONG'!$B:$AT,11,0)</f>
        <v>0</v>
      </c>
      <c r="M202" s="34">
        <f>VLOOKUP($B202,'[1]TK KHOILUONG'!$B:$AT,12,0)</f>
        <v>0</v>
      </c>
      <c r="N202" s="16">
        <f>VLOOKUP($B202,'[1]TK KHOILUONG'!$B:$AT,13,0)</f>
        <v>0</v>
      </c>
      <c r="O202" s="16">
        <f>VLOOKUP($B202,'[1]TK KHOILUONG'!$B:$AT,14,0)</f>
        <v>0</v>
      </c>
      <c r="P202" s="16">
        <f>VLOOKUP($B202,'[1]TK KHOILUONG'!$B:$AT,15,0)</f>
        <v>0</v>
      </c>
      <c r="Q202" s="16">
        <f>VLOOKUP($B202,'[1]TK KHOILUONG'!$B:$AT,16,0)</f>
        <v>0</v>
      </c>
      <c r="R202" s="34">
        <f>VLOOKUP($B202,'[1]TK KHOILUONG'!$B:$AT,17,0)</f>
        <v>0</v>
      </c>
      <c r="S202" s="16">
        <f>VLOOKUP($B202,'[1]TK KHOILUONG'!$B:$AT,18,0)</f>
        <v>0</v>
      </c>
      <c r="T202" s="16">
        <f>VLOOKUP($B202,'[1]TK KHOILUONG'!$B:$AT,19,0)</f>
        <v>0</v>
      </c>
      <c r="U202" s="16">
        <f>VLOOKUP($B202,'[1]TK KHOILUONG'!$B:$AT,20,0)</f>
        <v>0</v>
      </c>
      <c r="V202" s="34">
        <f>VLOOKUP($B202,'[1]TK KHOILUONG'!$B:$AT,21,0)</f>
        <v>0</v>
      </c>
      <c r="W202" s="16">
        <f>VLOOKUP($B202,'[1]TK KHOILUONG'!$B:$AT,22,0)</f>
        <v>0</v>
      </c>
      <c r="X202" s="16">
        <f>VLOOKUP($B202,'[1]TK KHOILUONG'!$B:$AT,23,0)</f>
        <v>0</v>
      </c>
      <c r="Y202" s="16">
        <f>VLOOKUP($B202,'[1]TK KHOILUONG'!$B:$AT,24,0)</f>
        <v>0</v>
      </c>
      <c r="Z202" s="34">
        <f>VLOOKUP($B202,'[1]TK KHOILUONG'!$B:$AT,25,0)</f>
        <v>0</v>
      </c>
      <c r="AA202" s="16">
        <f>VLOOKUP($B202,'[1]TK KHOILUONG'!$B:$AT,26,0)</f>
        <v>0</v>
      </c>
      <c r="AB202" s="16">
        <f>VLOOKUP($B202,'[1]TK KHOILUONG'!$B:$AT,27,0)</f>
        <v>0</v>
      </c>
      <c r="AC202" s="16">
        <f>VLOOKUP($B202,'[1]TK KHOILUONG'!$B:$AT,28,0)</f>
        <v>0</v>
      </c>
      <c r="AD202" s="34">
        <f>VLOOKUP($B202,'[1]TK KHOILUONG'!$B:$AT,29,0)</f>
        <v>0</v>
      </c>
      <c r="AE202" s="16">
        <f>VLOOKUP($B202,'[1]TK KHOILUONG'!$B:$AT,30,0)</f>
        <v>0</v>
      </c>
      <c r="AF202" s="16">
        <f>VLOOKUP($B202,'[1]TK KHOILUONG'!$B:$AT,31,0)</f>
        <v>0</v>
      </c>
      <c r="AG202" s="16">
        <f>VLOOKUP($B202,'[1]TK KHOILUONG'!$B:$AT,32,0)</f>
        <v>0</v>
      </c>
      <c r="AH202" s="34">
        <f>VLOOKUP($B202,'[1]TK KHOILUONG'!$B:$AT,33,0)</f>
        <v>0</v>
      </c>
      <c r="AI202" s="16">
        <f>VLOOKUP($B202,'[1]TK KHOILUONG'!$B:$AT,34,0)</f>
        <v>0</v>
      </c>
      <c r="AJ202" s="16">
        <f>VLOOKUP($B202,'[1]TK KHOILUONG'!$B:$AT,35,0)</f>
        <v>0</v>
      </c>
      <c r="AK202" s="34">
        <f>VLOOKUP($B202,'[1]TK KHOILUONG'!$B:$AT,36,0)</f>
        <v>0</v>
      </c>
      <c r="AL202" s="16">
        <f>VLOOKUP($B202,'[1]TK KHOILUONG'!$B:$AT,37,0)</f>
        <v>0</v>
      </c>
      <c r="AM202" s="16">
        <f>VLOOKUP($B202,'[1]TK KHOILUONG'!$B:$AT,38,0)</f>
        <v>0</v>
      </c>
      <c r="AN202" s="34">
        <f>VLOOKUP($B202,'[1]TK KHOILUONG'!$B:$AT,39,0)</f>
        <v>0</v>
      </c>
      <c r="AO202" s="16">
        <f>VLOOKUP($B202,'[1]TK KHOILUONG'!$B:$AT,40,0)</f>
        <v>0</v>
      </c>
      <c r="AP202" s="16">
        <f>VLOOKUP($B202,'[1]TK KHOILUONG'!$B:$AT,41,0)</f>
        <v>0</v>
      </c>
      <c r="AQ202" s="34">
        <f>VLOOKUP($B202,'[1]TK KHOILUONG'!$B:$AT,42,0)</f>
        <v>0</v>
      </c>
      <c r="AR202" s="34">
        <f>VLOOKUP($B202,'[1]TK KHOILUONG'!$B:$AT,43,0)</f>
        <v>0</v>
      </c>
      <c r="AS202" s="34">
        <f>VLOOKUP($B202,'[1]TK KHOILUONG'!$B:$AT,44,0)</f>
        <v>0</v>
      </c>
      <c r="AT202" s="44">
        <f t="shared" si="4"/>
        <v>0</v>
      </c>
    </row>
    <row r="203" spans="1:46" s="6" customFormat="1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VLOOKUP($B203,'[1]TK KHOILUONG'!$B:$AT,4,0)</f>
        <v>0</v>
      </c>
      <c r="F203" s="16">
        <f>VLOOKUP($B203,'[1]TK KHOILUONG'!$B:$AT,5,0)</f>
        <v>0</v>
      </c>
      <c r="G203" s="16">
        <f>VLOOKUP($B203,'[1]TK KHOILUONG'!$B:$AT,6,0)</f>
        <v>0</v>
      </c>
      <c r="H203" s="16">
        <f>VLOOKUP($B203,'[1]TK KHOILUONG'!$B:$AT,7,0)</f>
        <v>0</v>
      </c>
      <c r="I203" s="16">
        <f>VLOOKUP($B203,'[1]TK KHOILUONG'!$B:$AT,8,0)</f>
        <v>0</v>
      </c>
      <c r="J203" s="16">
        <f>VLOOKUP($B203,'[1]TK KHOILUONG'!$B:$AT,9,0)</f>
        <v>0</v>
      </c>
      <c r="K203" s="16">
        <f>VLOOKUP($B203,'[1]TK KHOILUONG'!$B:$AT,10,0)</f>
        <v>0</v>
      </c>
      <c r="L203" s="16">
        <f>VLOOKUP($B203,'[1]TK KHOILUONG'!$B:$AT,11,0)</f>
        <v>0</v>
      </c>
      <c r="M203" s="34">
        <f>VLOOKUP($B203,'[1]TK KHOILUONG'!$B:$AT,12,0)</f>
        <v>0</v>
      </c>
      <c r="N203" s="16">
        <f>VLOOKUP($B203,'[1]TK KHOILUONG'!$B:$AT,13,0)</f>
        <v>0</v>
      </c>
      <c r="O203" s="16">
        <f>VLOOKUP($B203,'[1]TK KHOILUONG'!$B:$AT,14,0)</f>
        <v>0</v>
      </c>
      <c r="P203" s="16">
        <f>VLOOKUP($B203,'[1]TK KHOILUONG'!$B:$AT,15,0)</f>
        <v>0</v>
      </c>
      <c r="Q203" s="16">
        <f>VLOOKUP($B203,'[1]TK KHOILUONG'!$B:$AT,16,0)</f>
        <v>0</v>
      </c>
      <c r="R203" s="34">
        <f>VLOOKUP($B203,'[1]TK KHOILUONG'!$B:$AT,17,0)</f>
        <v>0</v>
      </c>
      <c r="S203" s="16">
        <f>VLOOKUP($B203,'[1]TK KHOILUONG'!$B:$AT,18,0)</f>
        <v>0</v>
      </c>
      <c r="T203" s="16">
        <f>VLOOKUP($B203,'[1]TK KHOILUONG'!$B:$AT,19,0)</f>
        <v>0</v>
      </c>
      <c r="U203" s="16">
        <f>VLOOKUP($B203,'[1]TK KHOILUONG'!$B:$AT,20,0)</f>
        <v>0</v>
      </c>
      <c r="V203" s="34">
        <f>VLOOKUP($B203,'[1]TK KHOILUONG'!$B:$AT,21,0)</f>
        <v>0</v>
      </c>
      <c r="W203" s="16">
        <f>VLOOKUP($B203,'[1]TK KHOILUONG'!$B:$AT,22,0)</f>
        <v>0</v>
      </c>
      <c r="X203" s="16">
        <f>VLOOKUP($B203,'[1]TK KHOILUONG'!$B:$AT,23,0)</f>
        <v>0</v>
      </c>
      <c r="Y203" s="16">
        <f>VLOOKUP($B203,'[1]TK KHOILUONG'!$B:$AT,24,0)</f>
        <v>0</v>
      </c>
      <c r="Z203" s="34">
        <f>VLOOKUP($B203,'[1]TK KHOILUONG'!$B:$AT,25,0)</f>
        <v>0</v>
      </c>
      <c r="AA203" s="16">
        <f>VLOOKUP($B203,'[1]TK KHOILUONG'!$B:$AT,26,0)</f>
        <v>0</v>
      </c>
      <c r="AB203" s="16">
        <f>VLOOKUP($B203,'[1]TK KHOILUONG'!$B:$AT,27,0)</f>
        <v>0</v>
      </c>
      <c r="AC203" s="16">
        <f>VLOOKUP($B203,'[1]TK KHOILUONG'!$B:$AT,28,0)</f>
        <v>0</v>
      </c>
      <c r="AD203" s="34">
        <f>VLOOKUP($B203,'[1]TK KHOILUONG'!$B:$AT,29,0)</f>
        <v>0</v>
      </c>
      <c r="AE203" s="16">
        <f>VLOOKUP($B203,'[1]TK KHOILUONG'!$B:$AT,30,0)</f>
        <v>0</v>
      </c>
      <c r="AF203" s="16">
        <f>VLOOKUP($B203,'[1]TK KHOILUONG'!$B:$AT,31,0)</f>
        <v>0</v>
      </c>
      <c r="AG203" s="16">
        <f>VLOOKUP($B203,'[1]TK KHOILUONG'!$B:$AT,32,0)</f>
        <v>0</v>
      </c>
      <c r="AH203" s="34">
        <f>VLOOKUP($B203,'[1]TK KHOILUONG'!$B:$AT,33,0)</f>
        <v>0</v>
      </c>
      <c r="AI203" s="16">
        <f>VLOOKUP($B203,'[1]TK KHOILUONG'!$B:$AT,34,0)</f>
        <v>0</v>
      </c>
      <c r="AJ203" s="16">
        <f>VLOOKUP($B203,'[1]TK KHOILUONG'!$B:$AT,35,0)</f>
        <v>0</v>
      </c>
      <c r="AK203" s="34">
        <f>VLOOKUP($B203,'[1]TK KHOILUONG'!$B:$AT,36,0)</f>
        <v>0</v>
      </c>
      <c r="AL203" s="16">
        <f>VLOOKUP($B203,'[1]TK KHOILUONG'!$B:$AT,37,0)</f>
        <v>0</v>
      </c>
      <c r="AM203" s="16">
        <f>VLOOKUP($B203,'[1]TK KHOILUONG'!$B:$AT,38,0)</f>
        <v>0</v>
      </c>
      <c r="AN203" s="34">
        <f>VLOOKUP($B203,'[1]TK KHOILUONG'!$B:$AT,39,0)</f>
        <v>0</v>
      </c>
      <c r="AO203" s="16">
        <f>VLOOKUP($B203,'[1]TK KHOILUONG'!$B:$AT,40,0)</f>
        <v>0</v>
      </c>
      <c r="AP203" s="16">
        <f>VLOOKUP($B203,'[1]TK KHOILUONG'!$B:$AT,41,0)</f>
        <v>0</v>
      </c>
      <c r="AQ203" s="34">
        <f>VLOOKUP($B203,'[1]TK KHOILUONG'!$B:$AT,42,0)</f>
        <v>0</v>
      </c>
      <c r="AR203" s="34">
        <f>VLOOKUP($B203,'[1]TK KHOILUONG'!$B:$AT,43,0)</f>
        <v>0</v>
      </c>
      <c r="AS203" s="34">
        <f>VLOOKUP($B203,'[1]TK KHOILUONG'!$B:$AT,44,0)</f>
        <v>0</v>
      </c>
      <c r="AT203" s="44">
        <f t="shared" si="4"/>
        <v>0</v>
      </c>
    </row>
    <row r="204" spans="1:46" s="6" customFormat="1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VLOOKUP($B204,'[1]TK KHOILUONG'!$B:$AT,4,0)</f>
        <v>0</v>
      </c>
      <c r="F204" s="16">
        <f>VLOOKUP($B204,'[1]TK KHOILUONG'!$B:$AT,5,0)</f>
        <v>0</v>
      </c>
      <c r="G204" s="16">
        <f>VLOOKUP($B204,'[1]TK KHOILUONG'!$B:$AT,6,0)</f>
        <v>0</v>
      </c>
      <c r="H204" s="16">
        <f>VLOOKUP($B204,'[1]TK KHOILUONG'!$B:$AT,7,0)</f>
        <v>0</v>
      </c>
      <c r="I204" s="16">
        <f>VLOOKUP($B204,'[1]TK KHOILUONG'!$B:$AT,8,0)</f>
        <v>0</v>
      </c>
      <c r="J204" s="16">
        <f>VLOOKUP($B204,'[1]TK KHOILUONG'!$B:$AT,9,0)</f>
        <v>0</v>
      </c>
      <c r="K204" s="16">
        <f>VLOOKUP($B204,'[1]TK KHOILUONG'!$B:$AT,10,0)</f>
        <v>0</v>
      </c>
      <c r="L204" s="16">
        <f>VLOOKUP($B204,'[1]TK KHOILUONG'!$B:$AT,11,0)</f>
        <v>0</v>
      </c>
      <c r="M204" s="34">
        <f>VLOOKUP($B204,'[1]TK KHOILUONG'!$B:$AT,12,0)</f>
        <v>0</v>
      </c>
      <c r="N204" s="16">
        <f>VLOOKUP($B204,'[1]TK KHOILUONG'!$B:$AT,13,0)</f>
        <v>0</v>
      </c>
      <c r="O204" s="16">
        <f>VLOOKUP($B204,'[1]TK KHOILUONG'!$B:$AT,14,0)</f>
        <v>0</v>
      </c>
      <c r="P204" s="16">
        <f>VLOOKUP($B204,'[1]TK KHOILUONG'!$B:$AT,15,0)</f>
        <v>0</v>
      </c>
      <c r="Q204" s="16">
        <f>VLOOKUP($B204,'[1]TK KHOILUONG'!$B:$AT,16,0)</f>
        <v>0</v>
      </c>
      <c r="R204" s="34">
        <f>VLOOKUP($B204,'[1]TK KHOILUONG'!$B:$AT,17,0)</f>
        <v>0</v>
      </c>
      <c r="S204" s="16">
        <f>VLOOKUP($B204,'[1]TK KHOILUONG'!$B:$AT,18,0)</f>
        <v>0</v>
      </c>
      <c r="T204" s="16">
        <f>VLOOKUP($B204,'[1]TK KHOILUONG'!$B:$AT,19,0)</f>
        <v>0</v>
      </c>
      <c r="U204" s="16">
        <f>VLOOKUP($B204,'[1]TK KHOILUONG'!$B:$AT,20,0)</f>
        <v>0</v>
      </c>
      <c r="V204" s="34">
        <f>VLOOKUP($B204,'[1]TK KHOILUONG'!$B:$AT,21,0)</f>
        <v>0</v>
      </c>
      <c r="W204" s="16">
        <f>VLOOKUP($B204,'[1]TK KHOILUONG'!$B:$AT,22,0)</f>
        <v>0</v>
      </c>
      <c r="X204" s="16">
        <f>VLOOKUP($B204,'[1]TK KHOILUONG'!$B:$AT,23,0)</f>
        <v>0</v>
      </c>
      <c r="Y204" s="16">
        <f>VLOOKUP($B204,'[1]TK KHOILUONG'!$B:$AT,24,0)</f>
        <v>0</v>
      </c>
      <c r="Z204" s="34">
        <f>VLOOKUP($B204,'[1]TK KHOILUONG'!$B:$AT,25,0)</f>
        <v>0</v>
      </c>
      <c r="AA204" s="16">
        <f>VLOOKUP($B204,'[1]TK KHOILUONG'!$B:$AT,26,0)</f>
        <v>0</v>
      </c>
      <c r="AB204" s="16">
        <f>VLOOKUP($B204,'[1]TK KHOILUONG'!$B:$AT,27,0)</f>
        <v>0</v>
      </c>
      <c r="AC204" s="16">
        <f>VLOOKUP($B204,'[1]TK KHOILUONG'!$B:$AT,28,0)</f>
        <v>0</v>
      </c>
      <c r="AD204" s="34">
        <f>VLOOKUP($B204,'[1]TK KHOILUONG'!$B:$AT,29,0)</f>
        <v>0</v>
      </c>
      <c r="AE204" s="16">
        <f>VLOOKUP($B204,'[1]TK KHOILUONG'!$B:$AT,30,0)</f>
        <v>0</v>
      </c>
      <c r="AF204" s="16">
        <f>VLOOKUP($B204,'[1]TK KHOILUONG'!$B:$AT,31,0)</f>
        <v>0</v>
      </c>
      <c r="AG204" s="16">
        <f>VLOOKUP($B204,'[1]TK KHOILUONG'!$B:$AT,32,0)</f>
        <v>0</v>
      </c>
      <c r="AH204" s="34">
        <f>VLOOKUP($B204,'[1]TK KHOILUONG'!$B:$AT,33,0)</f>
        <v>0</v>
      </c>
      <c r="AI204" s="16">
        <f>VLOOKUP($B204,'[1]TK KHOILUONG'!$B:$AT,34,0)</f>
        <v>0</v>
      </c>
      <c r="AJ204" s="16">
        <f>VLOOKUP($B204,'[1]TK KHOILUONG'!$B:$AT,35,0)</f>
        <v>0</v>
      </c>
      <c r="AK204" s="34">
        <f>VLOOKUP($B204,'[1]TK KHOILUONG'!$B:$AT,36,0)</f>
        <v>0</v>
      </c>
      <c r="AL204" s="16">
        <f>VLOOKUP($B204,'[1]TK KHOILUONG'!$B:$AT,37,0)</f>
        <v>0</v>
      </c>
      <c r="AM204" s="16">
        <f>VLOOKUP($B204,'[1]TK KHOILUONG'!$B:$AT,38,0)</f>
        <v>0</v>
      </c>
      <c r="AN204" s="34">
        <f>VLOOKUP($B204,'[1]TK KHOILUONG'!$B:$AT,39,0)</f>
        <v>0</v>
      </c>
      <c r="AO204" s="16">
        <f>VLOOKUP($B204,'[1]TK KHOILUONG'!$B:$AT,40,0)</f>
        <v>0</v>
      </c>
      <c r="AP204" s="16">
        <f>VLOOKUP($B204,'[1]TK KHOILUONG'!$B:$AT,41,0)</f>
        <v>0</v>
      </c>
      <c r="AQ204" s="34">
        <f>VLOOKUP($B204,'[1]TK KHOILUONG'!$B:$AT,42,0)</f>
        <v>0</v>
      </c>
      <c r="AR204" s="34">
        <f>VLOOKUP($B204,'[1]TK KHOILUONG'!$B:$AT,43,0)</f>
        <v>0</v>
      </c>
      <c r="AS204" s="34">
        <f>VLOOKUP($B204,'[1]TK KHOILUONG'!$B:$AT,44,0)</f>
        <v>0</v>
      </c>
      <c r="AT204" s="44">
        <f t="shared" si="4"/>
        <v>0</v>
      </c>
    </row>
    <row r="205" spans="1:46" s="6" customFormat="1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VLOOKUP($B205,'[1]TK KHOILUONG'!$B:$AT,4,0)</f>
        <v>0</v>
      </c>
      <c r="F205" s="16">
        <f>VLOOKUP($B205,'[1]TK KHOILUONG'!$B:$AT,5,0)</f>
        <v>0</v>
      </c>
      <c r="G205" s="16">
        <f>VLOOKUP($B205,'[1]TK KHOILUONG'!$B:$AT,6,0)</f>
        <v>0</v>
      </c>
      <c r="H205" s="16">
        <f>VLOOKUP($B205,'[1]TK KHOILUONG'!$B:$AT,7,0)</f>
        <v>0</v>
      </c>
      <c r="I205" s="16">
        <f>VLOOKUP($B205,'[1]TK KHOILUONG'!$B:$AT,8,0)</f>
        <v>0</v>
      </c>
      <c r="J205" s="16">
        <f>VLOOKUP($B205,'[1]TK KHOILUONG'!$B:$AT,9,0)</f>
        <v>0</v>
      </c>
      <c r="K205" s="16">
        <f>VLOOKUP($B205,'[1]TK KHOILUONG'!$B:$AT,10,0)</f>
        <v>0</v>
      </c>
      <c r="L205" s="16">
        <f>VLOOKUP($B205,'[1]TK KHOILUONG'!$B:$AT,11,0)</f>
        <v>0</v>
      </c>
      <c r="M205" s="34">
        <f>VLOOKUP($B205,'[1]TK KHOILUONG'!$B:$AT,12,0)</f>
        <v>0</v>
      </c>
      <c r="N205" s="16">
        <f>VLOOKUP($B205,'[1]TK KHOILUONG'!$B:$AT,13,0)</f>
        <v>0</v>
      </c>
      <c r="O205" s="16">
        <f>VLOOKUP($B205,'[1]TK KHOILUONG'!$B:$AT,14,0)</f>
        <v>0</v>
      </c>
      <c r="P205" s="16">
        <f>VLOOKUP($B205,'[1]TK KHOILUONG'!$B:$AT,15,0)</f>
        <v>0</v>
      </c>
      <c r="Q205" s="16">
        <f>VLOOKUP($B205,'[1]TK KHOILUONG'!$B:$AT,16,0)</f>
        <v>0</v>
      </c>
      <c r="R205" s="34">
        <f>VLOOKUP($B205,'[1]TK KHOILUONG'!$B:$AT,17,0)</f>
        <v>0</v>
      </c>
      <c r="S205" s="16">
        <f>VLOOKUP($B205,'[1]TK KHOILUONG'!$B:$AT,18,0)</f>
        <v>0</v>
      </c>
      <c r="T205" s="16">
        <f>VLOOKUP($B205,'[1]TK KHOILUONG'!$B:$AT,19,0)</f>
        <v>0</v>
      </c>
      <c r="U205" s="16">
        <f>VLOOKUP($B205,'[1]TK KHOILUONG'!$B:$AT,20,0)</f>
        <v>0</v>
      </c>
      <c r="V205" s="34">
        <f>VLOOKUP($B205,'[1]TK KHOILUONG'!$B:$AT,21,0)</f>
        <v>0</v>
      </c>
      <c r="W205" s="16">
        <f>VLOOKUP($B205,'[1]TK KHOILUONG'!$B:$AT,22,0)</f>
        <v>0</v>
      </c>
      <c r="X205" s="16">
        <f>VLOOKUP($B205,'[1]TK KHOILUONG'!$B:$AT,23,0)</f>
        <v>0</v>
      </c>
      <c r="Y205" s="16">
        <f>VLOOKUP($B205,'[1]TK KHOILUONG'!$B:$AT,24,0)</f>
        <v>0</v>
      </c>
      <c r="Z205" s="34">
        <f>VLOOKUP($B205,'[1]TK KHOILUONG'!$B:$AT,25,0)</f>
        <v>0</v>
      </c>
      <c r="AA205" s="16">
        <f>VLOOKUP($B205,'[1]TK KHOILUONG'!$B:$AT,26,0)</f>
        <v>0</v>
      </c>
      <c r="AB205" s="16">
        <f>VLOOKUP($B205,'[1]TK KHOILUONG'!$B:$AT,27,0)</f>
        <v>0</v>
      </c>
      <c r="AC205" s="16">
        <f>VLOOKUP($B205,'[1]TK KHOILUONG'!$B:$AT,28,0)</f>
        <v>0</v>
      </c>
      <c r="AD205" s="34">
        <f>VLOOKUP($B205,'[1]TK KHOILUONG'!$B:$AT,29,0)</f>
        <v>0</v>
      </c>
      <c r="AE205" s="16">
        <f>VLOOKUP($B205,'[1]TK KHOILUONG'!$B:$AT,30,0)</f>
        <v>0</v>
      </c>
      <c r="AF205" s="16">
        <f>VLOOKUP($B205,'[1]TK KHOILUONG'!$B:$AT,31,0)</f>
        <v>0</v>
      </c>
      <c r="AG205" s="16">
        <f>VLOOKUP($B205,'[1]TK KHOILUONG'!$B:$AT,32,0)</f>
        <v>0</v>
      </c>
      <c r="AH205" s="34">
        <f>VLOOKUP($B205,'[1]TK KHOILUONG'!$B:$AT,33,0)</f>
        <v>0</v>
      </c>
      <c r="AI205" s="16">
        <f>VLOOKUP($B205,'[1]TK KHOILUONG'!$B:$AT,34,0)</f>
        <v>0</v>
      </c>
      <c r="AJ205" s="16">
        <f>VLOOKUP($B205,'[1]TK KHOILUONG'!$B:$AT,35,0)</f>
        <v>0</v>
      </c>
      <c r="AK205" s="34">
        <f>VLOOKUP($B205,'[1]TK KHOILUONG'!$B:$AT,36,0)</f>
        <v>0</v>
      </c>
      <c r="AL205" s="16">
        <f>VLOOKUP($B205,'[1]TK KHOILUONG'!$B:$AT,37,0)</f>
        <v>0</v>
      </c>
      <c r="AM205" s="16">
        <f>VLOOKUP($B205,'[1]TK KHOILUONG'!$B:$AT,38,0)</f>
        <v>0</v>
      </c>
      <c r="AN205" s="34">
        <f>VLOOKUP($B205,'[1]TK KHOILUONG'!$B:$AT,39,0)</f>
        <v>0</v>
      </c>
      <c r="AO205" s="16">
        <f>VLOOKUP($B205,'[1]TK KHOILUONG'!$B:$AT,40,0)</f>
        <v>0</v>
      </c>
      <c r="AP205" s="16">
        <f>VLOOKUP($B205,'[1]TK KHOILUONG'!$B:$AT,41,0)</f>
        <v>0</v>
      </c>
      <c r="AQ205" s="34">
        <f>VLOOKUP($B205,'[1]TK KHOILUONG'!$B:$AT,42,0)</f>
        <v>0</v>
      </c>
      <c r="AR205" s="34">
        <f>VLOOKUP($B205,'[1]TK KHOILUONG'!$B:$AT,43,0)</f>
        <v>0</v>
      </c>
      <c r="AS205" s="34">
        <f>VLOOKUP($B205,'[1]TK KHOILUONG'!$B:$AT,44,0)</f>
        <v>0</v>
      </c>
      <c r="AT205" s="44">
        <f t="shared" si="4"/>
        <v>0</v>
      </c>
    </row>
    <row r="206" spans="1:46" s="6" customFormat="1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VLOOKUP($B206,'[1]TK KHOILUONG'!$B:$AT,4,0)</f>
        <v>0</v>
      </c>
      <c r="F206" s="16">
        <f>VLOOKUP($B206,'[1]TK KHOILUONG'!$B:$AT,5,0)</f>
        <v>0</v>
      </c>
      <c r="G206" s="16">
        <f>VLOOKUP($B206,'[1]TK KHOILUONG'!$B:$AT,6,0)</f>
        <v>0</v>
      </c>
      <c r="H206" s="16">
        <f>VLOOKUP($B206,'[1]TK KHOILUONG'!$B:$AT,7,0)</f>
        <v>0</v>
      </c>
      <c r="I206" s="16">
        <f>VLOOKUP($B206,'[1]TK KHOILUONG'!$B:$AT,8,0)</f>
        <v>0</v>
      </c>
      <c r="J206" s="16">
        <f>VLOOKUP($B206,'[1]TK KHOILUONG'!$B:$AT,9,0)</f>
        <v>0</v>
      </c>
      <c r="K206" s="16">
        <f>VLOOKUP($B206,'[1]TK KHOILUONG'!$B:$AT,10,0)</f>
        <v>0</v>
      </c>
      <c r="L206" s="16">
        <f>VLOOKUP($B206,'[1]TK KHOILUONG'!$B:$AT,11,0)</f>
        <v>0</v>
      </c>
      <c r="M206" s="34">
        <f>VLOOKUP($B206,'[1]TK KHOILUONG'!$B:$AT,12,0)</f>
        <v>0</v>
      </c>
      <c r="N206" s="16">
        <f>VLOOKUP($B206,'[1]TK KHOILUONG'!$B:$AT,13,0)</f>
        <v>0</v>
      </c>
      <c r="O206" s="16">
        <f>VLOOKUP($B206,'[1]TK KHOILUONG'!$B:$AT,14,0)</f>
        <v>0</v>
      </c>
      <c r="P206" s="16">
        <f>VLOOKUP($B206,'[1]TK KHOILUONG'!$B:$AT,15,0)</f>
        <v>0</v>
      </c>
      <c r="Q206" s="16">
        <f>VLOOKUP($B206,'[1]TK KHOILUONG'!$B:$AT,16,0)</f>
        <v>0</v>
      </c>
      <c r="R206" s="34">
        <f>VLOOKUP($B206,'[1]TK KHOILUONG'!$B:$AT,17,0)</f>
        <v>0</v>
      </c>
      <c r="S206" s="16">
        <f>VLOOKUP($B206,'[1]TK KHOILUONG'!$B:$AT,18,0)</f>
        <v>0</v>
      </c>
      <c r="T206" s="16">
        <f>VLOOKUP($B206,'[1]TK KHOILUONG'!$B:$AT,19,0)</f>
        <v>0</v>
      </c>
      <c r="U206" s="16">
        <f>VLOOKUP($B206,'[1]TK KHOILUONG'!$B:$AT,20,0)</f>
        <v>0</v>
      </c>
      <c r="V206" s="34">
        <f>VLOOKUP($B206,'[1]TK KHOILUONG'!$B:$AT,21,0)</f>
        <v>0</v>
      </c>
      <c r="W206" s="16">
        <f>VLOOKUP($B206,'[1]TK KHOILUONG'!$B:$AT,22,0)</f>
        <v>0</v>
      </c>
      <c r="X206" s="16">
        <f>VLOOKUP($B206,'[1]TK KHOILUONG'!$B:$AT,23,0)</f>
        <v>0</v>
      </c>
      <c r="Y206" s="16">
        <f>VLOOKUP($B206,'[1]TK KHOILUONG'!$B:$AT,24,0)</f>
        <v>0</v>
      </c>
      <c r="Z206" s="34">
        <f>VLOOKUP($B206,'[1]TK KHOILUONG'!$B:$AT,25,0)</f>
        <v>0</v>
      </c>
      <c r="AA206" s="16">
        <f>VLOOKUP($B206,'[1]TK KHOILUONG'!$B:$AT,26,0)</f>
        <v>0</v>
      </c>
      <c r="AB206" s="16">
        <f>VLOOKUP($B206,'[1]TK KHOILUONG'!$B:$AT,27,0)</f>
        <v>0</v>
      </c>
      <c r="AC206" s="16">
        <f>VLOOKUP($B206,'[1]TK KHOILUONG'!$B:$AT,28,0)</f>
        <v>0</v>
      </c>
      <c r="AD206" s="34">
        <f>VLOOKUP($B206,'[1]TK KHOILUONG'!$B:$AT,29,0)</f>
        <v>0</v>
      </c>
      <c r="AE206" s="16">
        <f>VLOOKUP($B206,'[1]TK KHOILUONG'!$B:$AT,30,0)</f>
        <v>0</v>
      </c>
      <c r="AF206" s="16">
        <f>VLOOKUP($B206,'[1]TK KHOILUONG'!$B:$AT,31,0)</f>
        <v>0</v>
      </c>
      <c r="AG206" s="16">
        <f>VLOOKUP($B206,'[1]TK KHOILUONG'!$B:$AT,32,0)</f>
        <v>0</v>
      </c>
      <c r="AH206" s="34">
        <f>VLOOKUP($B206,'[1]TK KHOILUONG'!$B:$AT,33,0)</f>
        <v>0</v>
      </c>
      <c r="AI206" s="16">
        <f>VLOOKUP($B206,'[1]TK KHOILUONG'!$B:$AT,34,0)</f>
        <v>0</v>
      </c>
      <c r="AJ206" s="16">
        <f>VLOOKUP($B206,'[1]TK KHOILUONG'!$B:$AT,35,0)</f>
        <v>0</v>
      </c>
      <c r="AK206" s="34">
        <f>VLOOKUP($B206,'[1]TK KHOILUONG'!$B:$AT,36,0)</f>
        <v>0</v>
      </c>
      <c r="AL206" s="16">
        <f>VLOOKUP($B206,'[1]TK KHOILUONG'!$B:$AT,37,0)</f>
        <v>0</v>
      </c>
      <c r="AM206" s="16">
        <f>VLOOKUP($B206,'[1]TK KHOILUONG'!$B:$AT,38,0)</f>
        <v>0</v>
      </c>
      <c r="AN206" s="34">
        <f>VLOOKUP($B206,'[1]TK KHOILUONG'!$B:$AT,39,0)</f>
        <v>0</v>
      </c>
      <c r="AO206" s="16">
        <f>VLOOKUP($B206,'[1]TK KHOILUONG'!$B:$AT,40,0)</f>
        <v>0</v>
      </c>
      <c r="AP206" s="16">
        <f>VLOOKUP($B206,'[1]TK KHOILUONG'!$B:$AT,41,0)</f>
        <v>0</v>
      </c>
      <c r="AQ206" s="34">
        <f>VLOOKUP($B206,'[1]TK KHOILUONG'!$B:$AT,42,0)</f>
        <v>0</v>
      </c>
      <c r="AR206" s="34">
        <f>VLOOKUP($B206,'[1]TK KHOILUONG'!$B:$AT,43,0)</f>
        <v>0</v>
      </c>
      <c r="AS206" s="34">
        <f>VLOOKUP($B206,'[1]TK KHOILUONG'!$B:$AT,44,0)</f>
        <v>0</v>
      </c>
      <c r="AT206" s="44">
        <f t="shared" si="4"/>
        <v>0</v>
      </c>
    </row>
    <row r="207" spans="1:46" s="6" customFormat="1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VLOOKUP($B207,'[1]TK KHOILUONG'!$B:$AT,4,0)</f>
        <v>0</v>
      </c>
      <c r="F207" s="16">
        <f>VLOOKUP($B207,'[1]TK KHOILUONG'!$B:$AT,5,0)</f>
        <v>0</v>
      </c>
      <c r="G207" s="16">
        <f>VLOOKUP($B207,'[1]TK KHOILUONG'!$B:$AT,6,0)</f>
        <v>0</v>
      </c>
      <c r="H207" s="16">
        <f>VLOOKUP($B207,'[1]TK KHOILUONG'!$B:$AT,7,0)</f>
        <v>0</v>
      </c>
      <c r="I207" s="16">
        <f>VLOOKUP($B207,'[1]TK KHOILUONG'!$B:$AT,8,0)</f>
        <v>0</v>
      </c>
      <c r="J207" s="16">
        <f>VLOOKUP($B207,'[1]TK KHOILUONG'!$B:$AT,9,0)</f>
        <v>0</v>
      </c>
      <c r="K207" s="16">
        <f>VLOOKUP($B207,'[1]TK KHOILUONG'!$B:$AT,10,0)</f>
        <v>0</v>
      </c>
      <c r="L207" s="16">
        <f>VLOOKUP($B207,'[1]TK KHOILUONG'!$B:$AT,11,0)</f>
        <v>0</v>
      </c>
      <c r="M207" s="34">
        <f>VLOOKUP($B207,'[1]TK KHOILUONG'!$B:$AT,12,0)</f>
        <v>0</v>
      </c>
      <c r="N207" s="16">
        <f>VLOOKUP($B207,'[1]TK KHOILUONG'!$B:$AT,13,0)</f>
        <v>0</v>
      </c>
      <c r="O207" s="16">
        <f>VLOOKUP($B207,'[1]TK KHOILUONG'!$B:$AT,14,0)</f>
        <v>0</v>
      </c>
      <c r="P207" s="16">
        <f>VLOOKUP($B207,'[1]TK KHOILUONG'!$B:$AT,15,0)</f>
        <v>0</v>
      </c>
      <c r="Q207" s="16">
        <f>VLOOKUP($B207,'[1]TK KHOILUONG'!$B:$AT,16,0)</f>
        <v>0</v>
      </c>
      <c r="R207" s="34">
        <f>VLOOKUP($B207,'[1]TK KHOILUONG'!$B:$AT,17,0)</f>
        <v>0</v>
      </c>
      <c r="S207" s="16">
        <f>VLOOKUP($B207,'[1]TK KHOILUONG'!$B:$AT,18,0)</f>
        <v>0</v>
      </c>
      <c r="T207" s="16">
        <f>VLOOKUP($B207,'[1]TK KHOILUONG'!$B:$AT,19,0)</f>
        <v>0</v>
      </c>
      <c r="U207" s="16">
        <f>VLOOKUP($B207,'[1]TK KHOILUONG'!$B:$AT,20,0)</f>
        <v>108</v>
      </c>
      <c r="V207" s="34">
        <f>VLOOKUP($B207,'[1]TK KHOILUONG'!$B:$AT,21,0)</f>
        <v>-10.8</v>
      </c>
      <c r="W207" s="16">
        <f>VLOOKUP($B207,'[1]TK KHOILUONG'!$B:$AT,22,0)</f>
        <v>0</v>
      </c>
      <c r="X207" s="16">
        <f>VLOOKUP($B207,'[1]TK KHOILUONG'!$B:$AT,23,0)</f>
        <v>0</v>
      </c>
      <c r="Y207" s="16">
        <f>VLOOKUP($B207,'[1]TK KHOILUONG'!$B:$AT,24,0)</f>
        <v>0</v>
      </c>
      <c r="Z207" s="34">
        <f>VLOOKUP($B207,'[1]TK KHOILUONG'!$B:$AT,25,0)</f>
        <v>0</v>
      </c>
      <c r="AA207" s="16">
        <f>VLOOKUP($B207,'[1]TK KHOILUONG'!$B:$AT,26,0)</f>
        <v>0</v>
      </c>
      <c r="AB207" s="16">
        <f>VLOOKUP($B207,'[1]TK KHOILUONG'!$B:$AT,27,0)</f>
        <v>0</v>
      </c>
      <c r="AC207" s="16">
        <f>VLOOKUP($B207,'[1]TK KHOILUONG'!$B:$AT,28,0)</f>
        <v>0</v>
      </c>
      <c r="AD207" s="34">
        <f>VLOOKUP($B207,'[1]TK KHOILUONG'!$B:$AT,29,0)</f>
        <v>0</v>
      </c>
      <c r="AE207" s="16">
        <f>VLOOKUP($B207,'[1]TK KHOILUONG'!$B:$AT,30,0)</f>
        <v>0</v>
      </c>
      <c r="AF207" s="16">
        <f>VLOOKUP($B207,'[1]TK KHOILUONG'!$B:$AT,31,0)</f>
        <v>0</v>
      </c>
      <c r="AG207" s="16">
        <f>VLOOKUP($B207,'[1]TK KHOILUONG'!$B:$AT,32,0)</f>
        <v>0</v>
      </c>
      <c r="AH207" s="34">
        <f>VLOOKUP($B207,'[1]TK KHOILUONG'!$B:$AT,33,0)</f>
        <v>0</v>
      </c>
      <c r="AI207" s="16">
        <f>VLOOKUP($B207,'[1]TK KHOILUONG'!$B:$AT,34,0)</f>
        <v>0</v>
      </c>
      <c r="AJ207" s="16">
        <f>VLOOKUP($B207,'[1]TK KHOILUONG'!$B:$AT,35,0)</f>
        <v>0</v>
      </c>
      <c r="AK207" s="34">
        <f>VLOOKUP($B207,'[1]TK KHOILUONG'!$B:$AT,36,0)</f>
        <v>0</v>
      </c>
      <c r="AL207" s="16">
        <f>VLOOKUP($B207,'[1]TK KHOILUONG'!$B:$AT,37,0)</f>
        <v>0</v>
      </c>
      <c r="AM207" s="16">
        <f>VLOOKUP($B207,'[1]TK KHOILUONG'!$B:$AT,38,0)</f>
        <v>0</v>
      </c>
      <c r="AN207" s="34">
        <f>VLOOKUP($B207,'[1]TK KHOILUONG'!$B:$AT,39,0)</f>
        <v>0</v>
      </c>
      <c r="AO207" s="16">
        <f>VLOOKUP($B207,'[1]TK KHOILUONG'!$B:$AT,40,0)</f>
        <v>0</v>
      </c>
      <c r="AP207" s="16">
        <f>VLOOKUP($B207,'[1]TK KHOILUONG'!$B:$AT,41,0)</f>
        <v>0</v>
      </c>
      <c r="AQ207" s="34">
        <f>VLOOKUP($B207,'[1]TK KHOILUONG'!$B:$AT,42,0)</f>
        <v>0</v>
      </c>
      <c r="AR207" s="34">
        <f>VLOOKUP($B207,'[1]TK KHOILUONG'!$B:$AT,43,0)</f>
        <v>0</v>
      </c>
      <c r="AS207" s="34">
        <f>VLOOKUP($B207,'[1]TK KHOILUONG'!$B:$AT,44,0)</f>
        <v>0</v>
      </c>
      <c r="AT207" s="44">
        <f t="shared" si="4"/>
        <v>-10.8</v>
      </c>
    </row>
    <row r="208" spans="1:46" s="6" customFormat="1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VLOOKUP($B208,'[1]TK KHOILUONG'!$B:$AT,4,0)</f>
        <v>0</v>
      </c>
      <c r="F208" s="16">
        <f>VLOOKUP($B208,'[1]TK KHOILUONG'!$B:$AT,5,0)</f>
        <v>0</v>
      </c>
      <c r="G208" s="16">
        <f>VLOOKUP($B208,'[1]TK KHOILUONG'!$B:$AT,6,0)</f>
        <v>0</v>
      </c>
      <c r="H208" s="16">
        <f>VLOOKUP($B208,'[1]TK KHOILUONG'!$B:$AT,7,0)</f>
        <v>0</v>
      </c>
      <c r="I208" s="16">
        <f>VLOOKUP($B208,'[1]TK KHOILUONG'!$B:$AT,8,0)</f>
        <v>0</v>
      </c>
      <c r="J208" s="16">
        <f>VLOOKUP($B208,'[1]TK KHOILUONG'!$B:$AT,9,0)</f>
        <v>0</v>
      </c>
      <c r="K208" s="16">
        <f>VLOOKUP($B208,'[1]TK KHOILUONG'!$B:$AT,10,0)</f>
        <v>0</v>
      </c>
      <c r="L208" s="16">
        <f>VLOOKUP($B208,'[1]TK KHOILUONG'!$B:$AT,11,0)</f>
        <v>0</v>
      </c>
      <c r="M208" s="34">
        <f>VLOOKUP($B208,'[1]TK KHOILUONG'!$B:$AT,12,0)</f>
        <v>0</v>
      </c>
      <c r="N208" s="16">
        <f>VLOOKUP($B208,'[1]TK KHOILUONG'!$B:$AT,13,0)</f>
        <v>1.7999999999999998</v>
      </c>
      <c r="O208" s="16">
        <f>VLOOKUP($B208,'[1]TK KHOILUONG'!$B:$AT,14,0)</f>
        <v>3.6</v>
      </c>
      <c r="P208" s="16">
        <f>VLOOKUP($B208,'[1]TK KHOILUONG'!$B:$AT,15,0)</f>
        <v>0</v>
      </c>
      <c r="Q208" s="16">
        <f>VLOOKUP($B208,'[1]TK KHOILUONG'!$B:$AT,16,0)</f>
        <v>0</v>
      </c>
      <c r="R208" s="34">
        <f>VLOOKUP($B208,'[1]TK KHOILUONG'!$B:$AT,17,0)</f>
        <v>5.4</v>
      </c>
      <c r="S208" s="16">
        <f>VLOOKUP($B208,'[1]TK KHOILUONG'!$B:$AT,18,0)</f>
        <v>197</v>
      </c>
      <c r="T208" s="16">
        <f>VLOOKUP($B208,'[1]TK KHOILUONG'!$B:$AT,19,0)</f>
        <v>82</v>
      </c>
      <c r="U208" s="16">
        <f>VLOOKUP($B208,'[1]TK KHOILUONG'!$B:$AT,20,0)</f>
        <v>121</v>
      </c>
      <c r="V208" s="34">
        <f>VLOOKUP($B208,'[1]TK KHOILUONG'!$B:$AT,21,0)</f>
        <v>15.8</v>
      </c>
      <c r="W208" s="16">
        <f>VLOOKUP($B208,'[1]TK KHOILUONG'!$B:$AT,22,0)</f>
        <v>0</v>
      </c>
      <c r="X208" s="16">
        <f>VLOOKUP($B208,'[1]TK KHOILUONG'!$B:$AT,23,0)</f>
        <v>0</v>
      </c>
      <c r="Y208" s="16">
        <f>VLOOKUP($B208,'[1]TK KHOILUONG'!$B:$AT,24,0)</f>
        <v>0</v>
      </c>
      <c r="Z208" s="34">
        <f>VLOOKUP($B208,'[1]TK KHOILUONG'!$B:$AT,25,0)</f>
        <v>0</v>
      </c>
      <c r="AA208" s="16">
        <f>VLOOKUP($B208,'[1]TK KHOILUONG'!$B:$AT,26,0)</f>
        <v>0</v>
      </c>
      <c r="AB208" s="16">
        <f>VLOOKUP($B208,'[1]TK KHOILUONG'!$B:$AT,27,0)</f>
        <v>0</v>
      </c>
      <c r="AC208" s="16">
        <f>VLOOKUP($B208,'[1]TK KHOILUONG'!$B:$AT,28,0)</f>
        <v>0</v>
      </c>
      <c r="AD208" s="34">
        <f>VLOOKUP($B208,'[1]TK KHOILUONG'!$B:$AT,29,0)</f>
        <v>0</v>
      </c>
      <c r="AE208" s="16">
        <f>VLOOKUP($B208,'[1]TK KHOILUONG'!$B:$AT,30,0)</f>
        <v>0</v>
      </c>
      <c r="AF208" s="16">
        <f>VLOOKUP($B208,'[1]TK KHOILUONG'!$B:$AT,31,0)</f>
        <v>0</v>
      </c>
      <c r="AG208" s="16">
        <f>VLOOKUP($B208,'[1]TK KHOILUONG'!$B:$AT,32,0)</f>
        <v>0</v>
      </c>
      <c r="AH208" s="34">
        <f>VLOOKUP($B208,'[1]TK KHOILUONG'!$B:$AT,33,0)</f>
        <v>0</v>
      </c>
      <c r="AI208" s="16">
        <f>VLOOKUP($B208,'[1]TK KHOILUONG'!$B:$AT,34,0)</f>
        <v>0</v>
      </c>
      <c r="AJ208" s="16">
        <f>VLOOKUP($B208,'[1]TK KHOILUONG'!$B:$AT,35,0)</f>
        <v>0</v>
      </c>
      <c r="AK208" s="34">
        <f>VLOOKUP($B208,'[1]TK KHOILUONG'!$B:$AT,36,0)</f>
        <v>0</v>
      </c>
      <c r="AL208" s="16">
        <f>VLOOKUP($B208,'[1]TK KHOILUONG'!$B:$AT,37,0)</f>
        <v>0</v>
      </c>
      <c r="AM208" s="16">
        <f>VLOOKUP($B208,'[1]TK KHOILUONG'!$B:$AT,38,0)</f>
        <v>0</v>
      </c>
      <c r="AN208" s="34">
        <f>VLOOKUP($B208,'[1]TK KHOILUONG'!$B:$AT,39,0)</f>
        <v>0</v>
      </c>
      <c r="AO208" s="16">
        <f>VLOOKUP($B208,'[1]TK KHOILUONG'!$B:$AT,40,0)</f>
        <v>0</v>
      </c>
      <c r="AP208" s="16">
        <f>VLOOKUP($B208,'[1]TK KHOILUONG'!$B:$AT,41,0)</f>
        <v>0</v>
      </c>
      <c r="AQ208" s="34">
        <f>VLOOKUP($B208,'[1]TK KHOILUONG'!$B:$AT,42,0)</f>
        <v>0</v>
      </c>
      <c r="AR208" s="34">
        <f>VLOOKUP($B208,'[1]TK KHOILUONG'!$B:$AT,43,0)</f>
        <v>0</v>
      </c>
      <c r="AS208" s="34">
        <f>VLOOKUP($B208,'[1]TK KHOILUONG'!$B:$AT,44,0)</f>
        <v>0.3</v>
      </c>
      <c r="AT208" s="44">
        <f t="shared" si="4"/>
        <v>21.5</v>
      </c>
    </row>
    <row r="209" spans="1:46" s="6" customFormat="1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VLOOKUP($B209,'[1]TK KHOILUONG'!$B:$AT,4,0)</f>
        <v>0</v>
      </c>
      <c r="F209" s="16">
        <f>VLOOKUP($B209,'[1]TK KHOILUONG'!$B:$AT,5,0)</f>
        <v>0</v>
      </c>
      <c r="G209" s="16">
        <f>VLOOKUP($B209,'[1]TK KHOILUONG'!$B:$AT,6,0)</f>
        <v>0</v>
      </c>
      <c r="H209" s="16">
        <f>VLOOKUP($B209,'[1]TK KHOILUONG'!$B:$AT,7,0)</f>
        <v>0</v>
      </c>
      <c r="I209" s="16">
        <f>VLOOKUP($B209,'[1]TK KHOILUONG'!$B:$AT,8,0)</f>
        <v>0</v>
      </c>
      <c r="J209" s="16">
        <f>VLOOKUP($B209,'[1]TK KHOILUONG'!$B:$AT,9,0)</f>
        <v>0</v>
      </c>
      <c r="K209" s="16">
        <f>VLOOKUP($B209,'[1]TK KHOILUONG'!$B:$AT,10,0)</f>
        <v>0</v>
      </c>
      <c r="L209" s="16">
        <f>VLOOKUP($B209,'[1]TK KHOILUONG'!$B:$AT,11,0)</f>
        <v>0</v>
      </c>
      <c r="M209" s="34">
        <f>VLOOKUP($B209,'[1]TK KHOILUONG'!$B:$AT,12,0)</f>
        <v>0</v>
      </c>
      <c r="N209" s="16">
        <f>VLOOKUP($B209,'[1]TK KHOILUONG'!$B:$AT,13,0)</f>
        <v>0</v>
      </c>
      <c r="O209" s="16">
        <f>VLOOKUP($B209,'[1]TK KHOILUONG'!$B:$AT,14,0)</f>
        <v>0.6</v>
      </c>
      <c r="P209" s="16">
        <f>VLOOKUP($B209,'[1]TK KHOILUONG'!$B:$AT,15,0)</f>
        <v>0</v>
      </c>
      <c r="Q209" s="16">
        <f>VLOOKUP($B209,'[1]TK KHOILUONG'!$B:$AT,16,0)</f>
        <v>0</v>
      </c>
      <c r="R209" s="34">
        <f>VLOOKUP($B209,'[1]TK KHOILUONG'!$B:$AT,17,0)</f>
        <v>0.6</v>
      </c>
      <c r="S209" s="16">
        <f>VLOOKUP($B209,'[1]TK KHOILUONG'!$B:$AT,18,0)</f>
        <v>177</v>
      </c>
      <c r="T209" s="16">
        <f>VLOOKUP($B209,'[1]TK KHOILUONG'!$B:$AT,19,0)</f>
        <v>186</v>
      </c>
      <c r="U209" s="16">
        <f>VLOOKUP($B209,'[1]TK KHOILUONG'!$B:$AT,20,0)</f>
        <v>404</v>
      </c>
      <c r="V209" s="34">
        <f>VLOOKUP($B209,'[1]TK KHOILUONG'!$B:$AT,21,0)</f>
        <v>-4.1000000000000005</v>
      </c>
      <c r="W209" s="16">
        <f>VLOOKUP($B209,'[1]TK KHOILUONG'!$B:$AT,22,0)</f>
        <v>0</v>
      </c>
      <c r="X209" s="16">
        <f>VLOOKUP($B209,'[1]TK KHOILUONG'!$B:$AT,23,0)</f>
        <v>0</v>
      </c>
      <c r="Y209" s="16">
        <f>VLOOKUP($B209,'[1]TK KHOILUONG'!$B:$AT,24,0)</f>
        <v>0</v>
      </c>
      <c r="Z209" s="34">
        <f>VLOOKUP($B209,'[1]TK KHOILUONG'!$B:$AT,25,0)</f>
        <v>0</v>
      </c>
      <c r="AA209" s="16">
        <f>VLOOKUP($B209,'[1]TK KHOILUONG'!$B:$AT,26,0)</f>
        <v>0</v>
      </c>
      <c r="AB209" s="16">
        <f>VLOOKUP($B209,'[1]TK KHOILUONG'!$B:$AT,27,0)</f>
        <v>0</v>
      </c>
      <c r="AC209" s="16">
        <f>VLOOKUP($B209,'[1]TK KHOILUONG'!$B:$AT,28,0)</f>
        <v>0</v>
      </c>
      <c r="AD209" s="34">
        <f>VLOOKUP($B209,'[1]TK KHOILUONG'!$B:$AT,29,0)</f>
        <v>0</v>
      </c>
      <c r="AE209" s="16">
        <f>VLOOKUP($B209,'[1]TK KHOILUONG'!$B:$AT,30,0)</f>
        <v>0</v>
      </c>
      <c r="AF209" s="16">
        <f>VLOOKUP($B209,'[1]TK KHOILUONG'!$B:$AT,31,0)</f>
        <v>0</v>
      </c>
      <c r="AG209" s="16">
        <f>VLOOKUP($B209,'[1]TK KHOILUONG'!$B:$AT,32,0)</f>
        <v>0</v>
      </c>
      <c r="AH209" s="34">
        <f>VLOOKUP($B209,'[1]TK KHOILUONG'!$B:$AT,33,0)</f>
        <v>0</v>
      </c>
      <c r="AI209" s="16">
        <f>VLOOKUP($B209,'[1]TK KHOILUONG'!$B:$AT,34,0)</f>
        <v>0</v>
      </c>
      <c r="AJ209" s="16">
        <f>VLOOKUP($B209,'[1]TK KHOILUONG'!$B:$AT,35,0)</f>
        <v>0</v>
      </c>
      <c r="AK209" s="34">
        <f>VLOOKUP($B209,'[1]TK KHOILUONG'!$B:$AT,36,0)</f>
        <v>0</v>
      </c>
      <c r="AL209" s="16">
        <f>VLOOKUP($B209,'[1]TK KHOILUONG'!$B:$AT,37,0)</f>
        <v>0</v>
      </c>
      <c r="AM209" s="16">
        <f>VLOOKUP($B209,'[1]TK KHOILUONG'!$B:$AT,38,0)</f>
        <v>0</v>
      </c>
      <c r="AN209" s="34">
        <f>VLOOKUP($B209,'[1]TK KHOILUONG'!$B:$AT,39,0)</f>
        <v>0</v>
      </c>
      <c r="AO209" s="16">
        <f>VLOOKUP($B209,'[1]TK KHOILUONG'!$B:$AT,40,0)</f>
        <v>0</v>
      </c>
      <c r="AP209" s="16">
        <f>VLOOKUP($B209,'[1]TK KHOILUONG'!$B:$AT,41,0)</f>
        <v>0</v>
      </c>
      <c r="AQ209" s="34">
        <f>VLOOKUP($B209,'[1]TK KHOILUONG'!$B:$AT,42,0)</f>
        <v>0</v>
      </c>
      <c r="AR209" s="34">
        <f>VLOOKUP($B209,'[1]TK KHOILUONG'!$B:$AT,43,0)</f>
        <v>0</v>
      </c>
      <c r="AS209" s="34">
        <f>VLOOKUP($B209,'[1]TK KHOILUONG'!$B:$AT,44,0)</f>
        <v>0</v>
      </c>
      <c r="AT209" s="44">
        <f t="shared" si="4"/>
        <v>-3.5</v>
      </c>
    </row>
    <row r="210" spans="1:46" s="6" customFormat="1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VLOOKUP($B210,'[1]TK KHOILUONG'!$B:$AT,4,0)</f>
        <v>0</v>
      </c>
      <c r="F210" s="16">
        <f>VLOOKUP($B210,'[1]TK KHOILUONG'!$B:$AT,5,0)</f>
        <v>0</v>
      </c>
      <c r="G210" s="16">
        <f>VLOOKUP($B210,'[1]TK KHOILUONG'!$B:$AT,6,0)</f>
        <v>0</v>
      </c>
      <c r="H210" s="16">
        <f>VLOOKUP($B210,'[1]TK KHOILUONG'!$B:$AT,7,0)</f>
        <v>0</v>
      </c>
      <c r="I210" s="16">
        <f>VLOOKUP($B210,'[1]TK KHOILUONG'!$B:$AT,8,0)</f>
        <v>0</v>
      </c>
      <c r="J210" s="16">
        <f>VLOOKUP($B210,'[1]TK KHOILUONG'!$B:$AT,9,0)</f>
        <v>0</v>
      </c>
      <c r="K210" s="16">
        <f>VLOOKUP($B210,'[1]TK KHOILUONG'!$B:$AT,10,0)</f>
        <v>0</v>
      </c>
      <c r="L210" s="16">
        <f>VLOOKUP($B210,'[1]TK KHOILUONG'!$B:$AT,11,0)</f>
        <v>0</v>
      </c>
      <c r="M210" s="34">
        <f>VLOOKUP($B210,'[1]TK KHOILUONG'!$B:$AT,12,0)</f>
        <v>0</v>
      </c>
      <c r="N210" s="16">
        <f>VLOOKUP($B210,'[1]TK KHOILUONG'!$B:$AT,13,0)</f>
        <v>2.85</v>
      </c>
      <c r="O210" s="16">
        <f>VLOOKUP($B210,'[1]TK KHOILUONG'!$B:$AT,14,0)</f>
        <v>2.85</v>
      </c>
      <c r="P210" s="16">
        <f>VLOOKUP($B210,'[1]TK KHOILUONG'!$B:$AT,15,0)</f>
        <v>0</v>
      </c>
      <c r="Q210" s="16">
        <f>VLOOKUP($B210,'[1]TK KHOILUONG'!$B:$AT,16,0)</f>
        <v>0</v>
      </c>
      <c r="R210" s="34">
        <f>VLOOKUP($B210,'[1]TK KHOILUONG'!$B:$AT,17,0)</f>
        <v>5.7</v>
      </c>
      <c r="S210" s="16">
        <f>VLOOKUP($B210,'[1]TK KHOILUONG'!$B:$AT,18,0)</f>
        <v>156</v>
      </c>
      <c r="T210" s="16">
        <f>VLOOKUP($B210,'[1]TK KHOILUONG'!$B:$AT,19,0)</f>
        <v>191</v>
      </c>
      <c r="U210" s="16">
        <f>VLOOKUP($B210,'[1]TK KHOILUONG'!$B:$AT,20,0)</f>
        <v>190</v>
      </c>
      <c r="V210" s="34">
        <f>VLOOKUP($B210,'[1]TK KHOILUONG'!$B:$AT,21,0)</f>
        <v>15.700000000000001</v>
      </c>
      <c r="W210" s="16">
        <f>VLOOKUP($B210,'[1]TK KHOILUONG'!$B:$AT,22,0)</f>
        <v>0</v>
      </c>
      <c r="X210" s="16">
        <f>VLOOKUP($B210,'[1]TK KHOILUONG'!$B:$AT,23,0)</f>
        <v>0</v>
      </c>
      <c r="Y210" s="16">
        <f>VLOOKUP($B210,'[1]TK KHOILUONG'!$B:$AT,24,0)</f>
        <v>0</v>
      </c>
      <c r="Z210" s="34">
        <f>VLOOKUP($B210,'[1]TK KHOILUONG'!$B:$AT,25,0)</f>
        <v>0</v>
      </c>
      <c r="AA210" s="16">
        <f>VLOOKUP($B210,'[1]TK KHOILUONG'!$B:$AT,26,0)</f>
        <v>0</v>
      </c>
      <c r="AB210" s="16">
        <f>VLOOKUP($B210,'[1]TK KHOILUONG'!$B:$AT,27,0)</f>
        <v>0</v>
      </c>
      <c r="AC210" s="16">
        <f>VLOOKUP($B210,'[1]TK KHOILUONG'!$B:$AT,28,0)</f>
        <v>0</v>
      </c>
      <c r="AD210" s="34">
        <f>VLOOKUP($B210,'[1]TK KHOILUONG'!$B:$AT,29,0)</f>
        <v>0</v>
      </c>
      <c r="AE210" s="16">
        <f>VLOOKUP($B210,'[1]TK KHOILUONG'!$B:$AT,30,0)</f>
        <v>0</v>
      </c>
      <c r="AF210" s="16">
        <f>VLOOKUP($B210,'[1]TK KHOILUONG'!$B:$AT,31,0)</f>
        <v>0</v>
      </c>
      <c r="AG210" s="16">
        <f>VLOOKUP($B210,'[1]TK KHOILUONG'!$B:$AT,32,0)</f>
        <v>0</v>
      </c>
      <c r="AH210" s="34">
        <f>VLOOKUP($B210,'[1]TK KHOILUONG'!$B:$AT,33,0)</f>
        <v>0</v>
      </c>
      <c r="AI210" s="16">
        <f>VLOOKUP($B210,'[1]TK KHOILUONG'!$B:$AT,34,0)</f>
        <v>0</v>
      </c>
      <c r="AJ210" s="16">
        <f>VLOOKUP($B210,'[1]TK KHOILUONG'!$B:$AT,35,0)</f>
        <v>0</v>
      </c>
      <c r="AK210" s="34">
        <f>VLOOKUP($B210,'[1]TK KHOILUONG'!$B:$AT,36,0)</f>
        <v>0</v>
      </c>
      <c r="AL210" s="16">
        <f>VLOOKUP($B210,'[1]TK KHOILUONG'!$B:$AT,37,0)</f>
        <v>0</v>
      </c>
      <c r="AM210" s="16">
        <f>VLOOKUP($B210,'[1]TK KHOILUONG'!$B:$AT,38,0)</f>
        <v>0</v>
      </c>
      <c r="AN210" s="34">
        <f>VLOOKUP($B210,'[1]TK KHOILUONG'!$B:$AT,39,0)</f>
        <v>0</v>
      </c>
      <c r="AO210" s="16">
        <f>VLOOKUP($B210,'[1]TK KHOILUONG'!$B:$AT,40,0)</f>
        <v>0</v>
      </c>
      <c r="AP210" s="16">
        <f>VLOOKUP($B210,'[1]TK KHOILUONG'!$B:$AT,41,0)</f>
        <v>0</v>
      </c>
      <c r="AQ210" s="34">
        <f>VLOOKUP($B210,'[1]TK KHOILUONG'!$B:$AT,42,0)</f>
        <v>0</v>
      </c>
      <c r="AR210" s="34">
        <f>VLOOKUP($B210,'[1]TK KHOILUONG'!$B:$AT,43,0)</f>
        <v>0</v>
      </c>
      <c r="AS210" s="34">
        <f>VLOOKUP($B210,'[1]TK KHOILUONG'!$B:$AT,44,0)</f>
        <v>0.5</v>
      </c>
      <c r="AT210" s="44">
        <f t="shared" si="4"/>
        <v>21.9</v>
      </c>
    </row>
    <row r="211" spans="1:46" s="6" customFormat="1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>
        <f>VLOOKUP($B211,'[1]TK KHOILUONG'!$B:$AT,4,0)</f>
        <v>0</v>
      </c>
      <c r="F211" s="16">
        <f>VLOOKUP($B211,'[1]TK KHOILUONG'!$B:$AT,5,0)</f>
        <v>0</v>
      </c>
      <c r="G211" s="16">
        <f>VLOOKUP($B211,'[1]TK KHOILUONG'!$B:$AT,6,0)</f>
        <v>0</v>
      </c>
      <c r="H211" s="16">
        <f>VLOOKUP($B211,'[1]TK KHOILUONG'!$B:$AT,7,0)</f>
        <v>0</v>
      </c>
      <c r="I211" s="16">
        <f>VLOOKUP($B211,'[1]TK KHOILUONG'!$B:$AT,8,0)</f>
        <v>0</v>
      </c>
      <c r="J211" s="16">
        <f>VLOOKUP($B211,'[1]TK KHOILUONG'!$B:$AT,9,0)</f>
        <v>0</v>
      </c>
      <c r="K211" s="16">
        <f>VLOOKUP($B211,'[1]TK KHOILUONG'!$B:$AT,10,0)</f>
        <v>0</v>
      </c>
      <c r="L211" s="16">
        <f>VLOOKUP($B211,'[1]TK KHOILUONG'!$B:$AT,11,0)</f>
        <v>0</v>
      </c>
      <c r="M211" s="34">
        <f>VLOOKUP($B211,'[1]TK KHOILUONG'!$B:$AT,12,0)</f>
        <v>0</v>
      </c>
      <c r="N211" s="16">
        <f>VLOOKUP($B211,'[1]TK KHOILUONG'!$B:$AT,13,0)</f>
        <v>0</v>
      </c>
      <c r="O211" s="16">
        <f>VLOOKUP($B211,'[1]TK KHOILUONG'!$B:$AT,14,0)</f>
        <v>0.6</v>
      </c>
      <c r="P211" s="16">
        <f>VLOOKUP($B211,'[1]TK KHOILUONG'!$B:$AT,15,0)</f>
        <v>0</v>
      </c>
      <c r="Q211" s="16">
        <f>VLOOKUP($B211,'[1]TK KHOILUONG'!$B:$AT,16,0)</f>
        <v>0</v>
      </c>
      <c r="R211" s="34">
        <f>VLOOKUP($B211,'[1]TK KHOILUONG'!$B:$AT,17,0)</f>
        <v>0.6</v>
      </c>
      <c r="S211" s="16">
        <f>VLOOKUP($B211,'[1]TK KHOILUONG'!$B:$AT,18,0)</f>
        <v>60</v>
      </c>
      <c r="T211" s="16">
        <f>VLOOKUP($B211,'[1]TK KHOILUONG'!$B:$AT,19,0)</f>
        <v>0</v>
      </c>
      <c r="U211" s="16">
        <f>VLOOKUP($B211,'[1]TK KHOILUONG'!$B:$AT,20,0)</f>
        <v>42</v>
      </c>
      <c r="V211" s="34">
        <f>VLOOKUP($B211,'[1]TK KHOILUONG'!$B:$AT,21,0)</f>
        <v>1.8</v>
      </c>
      <c r="W211" s="16">
        <f>VLOOKUP($B211,'[1]TK KHOILUONG'!$B:$AT,22,0)</f>
        <v>0</v>
      </c>
      <c r="X211" s="16">
        <f>VLOOKUP($B211,'[1]TK KHOILUONG'!$B:$AT,23,0)</f>
        <v>0</v>
      </c>
      <c r="Y211" s="16">
        <f>VLOOKUP($B211,'[1]TK KHOILUONG'!$B:$AT,24,0)</f>
        <v>0</v>
      </c>
      <c r="Z211" s="34">
        <f>VLOOKUP($B211,'[1]TK KHOILUONG'!$B:$AT,25,0)</f>
        <v>0</v>
      </c>
      <c r="AA211" s="16">
        <f>VLOOKUP($B211,'[1]TK KHOILUONG'!$B:$AT,26,0)</f>
        <v>0</v>
      </c>
      <c r="AB211" s="16">
        <f>VLOOKUP($B211,'[1]TK KHOILUONG'!$B:$AT,27,0)</f>
        <v>0</v>
      </c>
      <c r="AC211" s="16">
        <f>VLOOKUP($B211,'[1]TK KHOILUONG'!$B:$AT,28,0)</f>
        <v>0</v>
      </c>
      <c r="AD211" s="34">
        <f>VLOOKUP($B211,'[1]TK KHOILUONG'!$B:$AT,29,0)</f>
        <v>0</v>
      </c>
      <c r="AE211" s="16">
        <f>VLOOKUP($B211,'[1]TK KHOILUONG'!$B:$AT,30,0)</f>
        <v>0</v>
      </c>
      <c r="AF211" s="16">
        <f>VLOOKUP($B211,'[1]TK KHOILUONG'!$B:$AT,31,0)</f>
        <v>0</v>
      </c>
      <c r="AG211" s="16">
        <f>VLOOKUP($B211,'[1]TK KHOILUONG'!$B:$AT,32,0)</f>
        <v>0</v>
      </c>
      <c r="AH211" s="34">
        <f>VLOOKUP($B211,'[1]TK KHOILUONG'!$B:$AT,33,0)</f>
        <v>0</v>
      </c>
      <c r="AI211" s="16">
        <f>VLOOKUP($B211,'[1]TK KHOILUONG'!$B:$AT,34,0)</f>
        <v>0</v>
      </c>
      <c r="AJ211" s="16">
        <f>VLOOKUP($B211,'[1]TK KHOILUONG'!$B:$AT,35,0)</f>
        <v>0</v>
      </c>
      <c r="AK211" s="34">
        <f>VLOOKUP($B211,'[1]TK KHOILUONG'!$B:$AT,36,0)</f>
        <v>0</v>
      </c>
      <c r="AL211" s="16">
        <f>VLOOKUP($B211,'[1]TK KHOILUONG'!$B:$AT,37,0)</f>
        <v>0</v>
      </c>
      <c r="AM211" s="16">
        <f>VLOOKUP($B211,'[1]TK KHOILUONG'!$B:$AT,38,0)</f>
        <v>0</v>
      </c>
      <c r="AN211" s="34">
        <f>VLOOKUP($B211,'[1]TK KHOILUONG'!$B:$AT,39,0)</f>
        <v>0</v>
      </c>
      <c r="AO211" s="16">
        <f>VLOOKUP($B211,'[1]TK KHOILUONG'!$B:$AT,40,0)</f>
        <v>0</v>
      </c>
      <c r="AP211" s="16">
        <f>VLOOKUP($B211,'[1]TK KHOILUONG'!$B:$AT,41,0)</f>
        <v>0</v>
      </c>
      <c r="AQ211" s="34">
        <f>VLOOKUP($B211,'[1]TK KHOILUONG'!$B:$AT,42,0)</f>
        <v>0</v>
      </c>
      <c r="AR211" s="34">
        <f>VLOOKUP($B211,'[1]TK KHOILUONG'!$B:$AT,43,0)</f>
        <v>0</v>
      </c>
      <c r="AS211" s="34">
        <f>VLOOKUP($B211,'[1]TK KHOILUONG'!$B:$AT,44,0)</f>
        <v>0</v>
      </c>
      <c r="AT211" s="44">
        <f t="shared" si="4"/>
        <v>2.4</v>
      </c>
    </row>
    <row r="212" spans="1:46" s="6" customFormat="1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>
        <f>VLOOKUP($B212,'[1]TK KHOILUONG'!$B:$AT,4,0)</f>
        <v>0</v>
      </c>
      <c r="F212" s="16">
        <f>VLOOKUP($B212,'[1]TK KHOILUONG'!$B:$AT,5,0)</f>
        <v>4</v>
      </c>
      <c r="G212" s="16">
        <f>VLOOKUP($B212,'[1]TK KHOILUONG'!$B:$AT,6,0)</f>
        <v>0</v>
      </c>
      <c r="H212" s="16">
        <f>VLOOKUP($B212,'[1]TK KHOILUONG'!$B:$AT,7,0)</f>
        <v>0</v>
      </c>
      <c r="I212" s="16">
        <f>VLOOKUP($B212,'[1]TK KHOILUONG'!$B:$AT,8,0)</f>
        <v>0</v>
      </c>
      <c r="J212" s="16">
        <f>VLOOKUP($B212,'[1]TK KHOILUONG'!$B:$AT,9,0)</f>
        <v>0</v>
      </c>
      <c r="K212" s="16">
        <f>VLOOKUP($B212,'[1]TK KHOILUONG'!$B:$AT,10,0)</f>
        <v>0</v>
      </c>
      <c r="L212" s="16">
        <f>VLOOKUP($B212,'[1]TK KHOILUONG'!$B:$AT,11,0)</f>
        <v>0</v>
      </c>
      <c r="M212" s="34">
        <f>VLOOKUP($B212,'[1]TK KHOILUONG'!$B:$AT,12,0)</f>
        <v>6</v>
      </c>
      <c r="N212" s="16">
        <f>VLOOKUP($B212,'[1]TK KHOILUONG'!$B:$AT,13,0)</f>
        <v>4.95</v>
      </c>
      <c r="O212" s="16">
        <f>VLOOKUP($B212,'[1]TK KHOILUONG'!$B:$AT,14,0)</f>
        <v>10.049999999999999</v>
      </c>
      <c r="P212" s="16">
        <f>VLOOKUP($B212,'[1]TK KHOILUONG'!$B:$AT,15,0)</f>
        <v>0</v>
      </c>
      <c r="Q212" s="16">
        <f>VLOOKUP($B212,'[1]TK KHOILUONG'!$B:$AT,16,0)</f>
        <v>0</v>
      </c>
      <c r="R212" s="34">
        <f>VLOOKUP($B212,'[1]TK KHOILUONG'!$B:$AT,17,0)</f>
        <v>15</v>
      </c>
      <c r="S212" s="16">
        <f>VLOOKUP($B212,'[1]TK KHOILUONG'!$B:$AT,18,0)</f>
        <v>0</v>
      </c>
      <c r="T212" s="16">
        <f>VLOOKUP($B212,'[1]TK KHOILUONG'!$B:$AT,19,0)</f>
        <v>72</v>
      </c>
      <c r="U212" s="16">
        <f>VLOOKUP($B212,'[1]TK KHOILUONG'!$B:$AT,20,0)</f>
        <v>0</v>
      </c>
      <c r="V212" s="34">
        <f>VLOOKUP($B212,'[1]TK KHOILUONG'!$B:$AT,21,0)</f>
        <v>7.2</v>
      </c>
      <c r="W212" s="16">
        <f>VLOOKUP($B212,'[1]TK KHOILUONG'!$B:$AT,22,0)</f>
        <v>0</v>
      </c>
      <c r="X212" s="16">
        <f>VLOOKUP($B212,'[1]TK KHOILUONG'!$B:$AT,23,0)</f>
        <v>0</v>
      </c>
      <c r="Y212" s="16">
        <f>VLOOKUP($B212,'[1]TK KHOILUONG'!$B:$AT,24,0)</f>
        <v>0</v>
      </c>
      <c r="Z212" s="34">
        <f>VLOOKUP($B212,'[1]TK KHOILUONG'!$B:$AT,25,0)</f>
        <v>0</v>
      </c>
      <c r="AA212" s="16">
        <f>VLOOKUP($B212,'[1]TK KHOILUONG'!$B:$AT,26,0)</f>
        <v>0</v>
      </c>
      <c r="AB212" s="16">
        <f>VLOOKUP($B212,'[1]TK KHOILUONG'!$B:$AT,27,0)</f>
        <v>0</v>
      </c>
      <c r="AC212" s="16">
        <f>VLOOKUP($B212,'[1]TK KHOILUONG'!$B:$AT,28,0)</f>
        <v>0</v>
      </c>
      <c r="AD212" s="34">
        <f>VLOOKUP($B212,'[1]TK KHOILUONG'!$B:$AT,29,0)</f>
        <v>0</v>
      </c>
      <c r="AE212" s="16">
        <f>VLOOKUP($B212,'[1]TK KHOILUONG'!$B:$AT,30,0)</f>
        <v>0</v>
      </c>
      <c r="AF212" s="16">
        <f>VLOOKUP($B212,'[1]TK KHOILUONG'!$B:$AT,31,0)</f>
        <v>0</v>
      </c>
      <c r="AG212" s="16">
        <f>VLOOKUP($B212,'[1]TK KHOILUONG'!$B:$AT,32,0)</f>
        <v>0</v>
      </c>
      <c r="AH212" s="34">
        <f>VLOOKUP($B212,'[1]TK KHOILUONG'!$B:$AT,33,0)</f>
        <v>0</v>
      </c>
      <c r="AI212" s="16">
        <f>VLOOKUP($B212,'[1]TK KHOILUONG'!$B:$AT,34,0)</f>
        <v>0</v>
      </c>
      <c r="AJ212" s="16">
        <f>VLOOKUP($B212,'[1]TK KHOILUONG'!$B:$AT,35,0)</f>
        <v>0</v>
      </c>
      <c r="AK212" s="34">
        <f>VLOOKUP($B212,'[1]TK KHOILUONG'!$B:$AT,36,0)</f>
        <v>0</v>
      </c>
      <c r="AL212" s="16">
        <f>VLOOKUP($B212,'[1]TK KHOILUONG'!$B:$AT,37,0)</f>
        <v>0</v>
      </c>
      <c r="AM212" s="16">
        <f>VLOOKUP($B212,'[1]TK KHOILUONG'!$B:$AT,38,0)</f>
        <v>0</v>
      </c>
      <c r="AN212" s="34">
        <f>VLOOKUP($B212,'[1]TK KHOILUONG'!$B:$AT,39,0)</f>
        <v>0</v>
      </c>
      <c r="AO212" s="16">
        <f>VLOOKUP($B212,'[1]TK KHOILUONG'!$B:$AT,40,0)</f>
        <v>0</v>
      </c>
      <c r="AP212" s="16">
        <f>VLOOKUP($B212,'[1]TK KHOILUONG'!$B:$AT,41,0)</f>
        <v>0</v>
      </c>
      <c r="AQ212" s="34">
        <f>VLOOKUP($B212,'[1]TK KHOILUONG'!$B:$AT,42,0)</f>
        <v>0</v>
      </c>
      <c r="AR212" s="34">
        <f>VLOOKUP($B212,'[1]TK KHOILUONG'!$B:$AT,43,0)</f>
        <v>0</v>
      </c>
      <c r="AS212" s="34">
        <f>VLOOKUP($B212,'[1]TK KHOILUONG'!$B:$AT,44,0)</f>
        <v>0</v>
      </c>
      <c r="AT212" s="44">
        <f t="shared" si="4"/>
        <v>28.2</v>
      </c>
    </row>
    <row r="213" spans="1:46" s="6" customFormat="1">
      <c r="A213" s="12">
        <f>IF(D213="","",SUBTOTAL(3,$D$5:D213))</f>
        <v>209</v>
      </c>
      <c r="B213" s="18" t="s">
        <v>466</v>
      </c>
      <c r="C213" s="14" t="s">
        <v>450</v>
      </c>
      <c r="D213" s="19" t="s">
        <v>467</v>
      </c>
      <c r="E213" s="16">
        <f>VLOOKUP($B213,'[1]TK KHOILUONG'!$B:$AT,4,0)</f>
        <v>0</v>
      </c>
      <c r="F213" s="16">
        <f>VLOOKUP($B213,'[1]TK KHOILUONG'!$B:$AT,5,0)</f>
        <v>0</v>
      </c>
      <c r="G213" s="16">
        <f>VLOOKUP($B213,'[1]TK KHOILUONG'!$B:$AT,6,0)</f>
        <v>0</v>
      </c>
      <c r="H213" s="16">
        <f>VLOOKUP($B213,'[1]TK KHOILUONG'!$B:$AT,7,0)</f>
        <v>0</v>
      </c>
      <c r="I213" s="16">
        <f>VLOOKUP($B213,'[1]TK KHOILUONG'!$B:$AT,8,0)</f>
        <v>0</v>
      </c>
      <c r="J213" s="16">
        <f>VLOOKUP($B213,'[1]TK KHOILUONG'!$B:$AT,9,0)</f>
        <v>0</v>
      </c>
      <c r="K213" s="16">
        <f>VLOOKUP($B213,'[1]TK KHOILUONG'!$B:$AT,10,0)</f>
        <v>0</v>
      </c>
      <c r="L213" s="16">
        <f>VLOOKUP($B213,'[1]TK KHOILUONG'!$B:$AT,11,0)</f>
        <v>0</v>
      </c>
      <c r="M213" s="34">
        <f>VLOOKUP($B213,'[1]TK KHOILUONG'!$B:$AT,12,0)</f>
        <v>0</v>
      </c>
      <c r="N213" s="16">
        <f>VLOOKUP($B213,'[1]TK KHOILUONG'!$B:$AT,13,0)</f>
        <v>0</v>
      </c>
      <c r="O213" s="16">
        <f>VLOOKUP($B213,'[1]TK KHOILUONG'!$B:$AT,14,0)</f>
        <v>0</v>
      </c>
      <c r="P213" s="16">
        <f>VLOOKUP($B213,'[1]TK KHOILUONG'!$B:$AT,15,0)</f>
        <v>0</v>
      </c>
      <c r="Q213" s="16">
        <f>VLOOKUP($B213,'[1]TK KHOILUONG'!$B:$AT,16,0)</f>
        <v>0</v>
      </c>
      <c r="R213" s="34">
        <f>VLOOKUP($B213,'[1]TK KHOILUONG'!$B:$AT,17,0)</f>
        <v>0</v>
      </c>
      <c r="S213" s="16">
        <f>VLOOKUP($B213,'[1]TK KHOILUONG'!$B:$AT,18,0)</f>
        <v>0</v>
      </c>
      <c r="T213" s="16">
        <f>VLOOKUP($B213,'[1]TK KHOILUONG'!$B:$AT,19,0)</f>
        <v>0</v>
      </c>
      <c r="U213" s="16">
        <f>VLOOKUP($B213,'[1]TK KHOILUONG'!$B:$AT,20,0)</f>
        <v>0</v>
      </c>
      <c r="V213" s="34">
        <f>VLOOKUP($B213,'[1]TK KHOILUONG'!$B:$AT,21,0)</f>
        <v>0</v>
      </c>
      <c r="W213" s="16">
        <f>VLOOKUP($B213,'[1]TK KHOILUONG'!$B:$AT,22,0)</f>
        <v>0</v>
      </c>
      <c r="X213" s="16">
        <f>VLOOKUP($B213,'[1]TK KHOILUONG'!$B:$AT,23,0)</f>
        <v>0</v>
      </c>
      <c r="Y213" s="16">
        <f>VLOOKUP($B213,'[1]TK KHOILUONG'!$B:$AT,24,0)</f>
        <v>0</v>
      </c>
      <c r="Z213" s="34">
        <f>VLOOKUP($B213,'[1]TK KHOILUONG'!$B:$AT,25,0)</f>
        <v>0</v>
      </c>
      <c r="AA213" s="16">
        <f>VLOOKUP($B213,'[1]TK KHOILUONG'!$B:$AT,26,0)</f>
        <v>0</v>
      </c>
      <c r="AB213" s="16">
        <f>VLOOKUP($B213,'[1]TK KHOILUONG'!$B:$AT,27,0)</f>
        <v>0</v>
      </c>
      <c r="AC213" s="16">
        <f>VLOOKUP($B213,'[1]TK KHOILUONG'!$B:$AT,28,0)</f>
        <v>0</v>
      </c>
      <c r="AD213" s="34">
        <f>VLOOKUP($B213,'[1]TK KHOILUONG'!$B:$AT,29,0)</f>
        <v>0</v>
      </c>
      <c r="AE213" s="16">
        <f>VLOOKUP($B213,'[1]TK KHOILUONG'!$B:$AT,30,0)</f>
        <v>0</v>
      </c>
      <c r="AF213" s="16">
        <f>VLOOKUP($B213,'[1]TK KHOILUONG'!$B:$AT,31,0)</f>
        <v>0</v>
      </c>
      <c r="AG213" s="16">
        <f>VLOOKUP($B213,'[1]TK KHOILUONG'!$B:$AT,32,0)</f>
        <v>0</v>
      </c>
      <c r="AH213" s="34">
        <f>VLOOKUP($B213,'[1]TK KHOILUONG'!$B:$AT,33,0)</f>
        <v>0</v>
      </c>
      <c r="AI213" s="16">
        <f>VLOOKUP($B213,'[1]TK KHOILUONG'!$B:$AT,34,0)</f>
        <v>0</v>
      </c>
      <c r="AJ213" s="16">
        <f>VLOOKUP($B213,'[1]TK KHOILUONG'!$B:$AT,35,0)</f>
        <v>0</v>
      </c>
      <c r="AK213" s="34">
        <f>VLOOKUP($B213,'[1]TK KHOILUONG'!$B:$AT,36,0)</f>
        <v>0</v>
      </c>
      <c r="AL213" s="16">
        <f>VLOOKUP($B213,'[1]TK KHOILUONG'!$B:$AT,37,0)</f>
        <v>0</v>
      </c>
      <c r="AM213" s="16">
        <f>VLOOKUP($B213,'[1]TK KHOILUONG'!$B:$AT,38,0)</f>
        <v>0</v>
      </c>
      <c r="AN213" s="34">
        <f>VLOOKUP($B213,'[1]TK KHOILUONG'!$B:$AT,39,0)</f>
        <v>0</v>
      </c>
      <c r="AO213" s="16">
        <f>VLOOKUP($B213,'[1]TK KHOILUONG'!$B:$AT,40,0)</f>
        <v>0</v>
      </c>
      <c r="AP213" s="16">
        <f>VLOOKUP($B213,'[1]TK KHOILUONG'!$B:$AT,41,0)</f>
        <v>0</v>
      </c>
      <c r="AQ213" s="34">
        <f>VLOOKUP($B213,'[1]TK KHOILUONG'!$B:$AT,42,0)</f>
        <v>0</v>
      </c>
      <c r="AR213" s="34">
        <f>VLOOKUP($B213,'[1]TK KHOILUONG'!$B:$AT,43,0)</f>
        <v>0</v>
      </c>
      <c r="AS213" s="34">
        <f>VLOOKUP($B213,'[1]TK KHOILUONG'!$B:$AT,44,0)</f>
        <v>0</v>
      </c>
      <c r="AT213" s="44">
        <f t="shared" si="4"/>
        <v>0</v>
      </c>
    </row>
    <row r="214" spans="1:46" s="6" customFormat="1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VLOOKUP($B214,'[1]TK KHOILUONG'!$B:$AT,4,0)</f>
        <v>0</v>
      </c>
      <c r="F214" s="16">
        <f>VLOOKUP($B214,'[1]TK KHOILUONG'!$B:$AT,5,0)</f>
        <v>0</v>
      </c>
      <c r="G214" s="16">
        <f>VLOOKUP($B214,'[1]TK KHOILUONG'!$B:$AT,6,0)</f>
        <v>0</v>
      </c>
      <c r="H214" s="16">
        <f>VLOOKUP($B214,'[1]TK KHOILUONG'!$B:$AT,7,0)</f>
        <v>0</v>
      </c>
      <c r="I214" s="16">
        <f>VLOOKUP($B214,'[1]TK KHOILUONG'!$B:$AT,8,0)</f>
        <v>0</v>
      </c>
      <c r="J214" s="16">
        <f>VLOOKUP($B214,'[1]TK KHOILUONG'!$B:$AT,9,0)</f>
        <v>0</v>
      </c>
      <c r="K214" s="16">
        <f>VLOOKUP($B214,'[1]TK KHOILUONG'!$B:$AT,10,0)</f>
        <v>0</v>
      </c>
      <c r="L214" s="16">
        <f>VLOOKUP($B214,'[1]TK KHOILUONG'!$B:$AT,11,0)</f>
        <v>0</v>
      </c>
      <c r="M214" s="34">
        <f>VLOOKUP($B214,'[1]TK KHOILUONG'!$B:$AT,12,0)</f>
        <v>0</v>
      </c>
      <c r="N214" s="16">
        <f>VLOOKUP($B214,'[1]TK KHOILUONG'!$B:$AT,13,0)</f>
        <v>0</v>
      </c>
      <c r="O214" s="16">
        <f>VLOOKUP($B214,'[1]TK KHOILUONG'!$B:$AT,14,0)</f>
        <v>0</v>
      </c>
      <c r="P214" s="16">
        <f>VLOOKUP($B214,'[1]TK KHOILUONG'!$B:$AT,15,0)</f>
        <v>0</v>
      </c>
      <c r="Q214" s="16">
        <f>VLOOKUP($B214,'[1]TK KHOILUONG'!$B:$AT,16,0)</f>
        <v>0</v>
      </c>
      <c r="R214" s="34">
        <f>VLOOKUP($B214,'[1]TK KHOILUONG'!$B:$AT,17,0)</f>
        <v>0</v>
      </c>
      <c r="S214" s="16">
        <f>VLOOKUP($B214,'[1]TK KHOILUONG'!$B:$AT,18,0)</f>
        <v>103</v>
      </c>
      <c r="T214" s="16">
        <f>VLOOKUP($B214,'[1]TK KHOILUONG'!$B:$AT,19,0)</f>
        <v>290</v>
      </c>
      <c r="U214" s="16">
        <f>VLOOKUP($B214,'[1]TK KHOILUONG'!$B:$AT,20,0)</f>
        <v>208</v>
      </c>
      <c r="V214" s="34">
        <f>VLOOKUP($B214,'[1]TK KHOILUONG'!$B:$AT,21,0)</f>
        <v>18.5</v>
      </c>
      <c r="W214" s="16">
        <f>VLOOKUP($B214,'[1]TK KHOILUONG'!$B:$AT,22,0)</f>
        <v>0</v>
      </c>
      <c r="X214" s="16">
        <f>VLOOKUP($B214,'[1]TK KHOILUONG'!$B:$AT,23,0)</f>
        <v>0</v>
      </c>
      <c r="Y214" s="16">
        <f>VLOOKUP($B214,'[1]TK KHOILUONG'!$B:$AT,24,0)</f>
        <v>0</v>
      </c>
      <c r="Z214" s="34">
        <f>VLOOKUP($B214,'[1]TK KHOILUONG'!$B:$AT,25,0)</f>
        <v>0</v>
      </c>
      <c r="AA214" s="16">
        <f>VLOOKUP($B214,'[1]TK KHOILUONG'!$B:$AT,26,0)</f>
        <v>0</v>
      </c>
      <c r="AB214" s="16">
        <f>VLOOKUP($B214,'[1]TK KHOILUONG'!$B:$AT,27,0)</f>
        <v>0</v>
      </c>
      <c r="AC214" s="16">
        <f>VLOOKUP($B214,'[1]TK KHOILUONG'!$B:$AT,28,0)</f>
        <v>0</v>
      </c>
      <c r="AD214" s="34">
        <f>VLOOKUP($B214,'[1]TK KHOILUONG'!$B:$AT,29,0)</f>
        <v>0</v>
      </c>
      <c r="AE214" s="16">
        <f>VLOOKUP($B214,'[1]TK KHOILUONG'!$B:$AT,30,0)</f>
        <v>0</v>
      </c>
      <c r="AF214" s="16">
        <f>VLOOKUP($B214,'[1]TK KHOILUONG'!$B:$AT,31,0)</f>
        <v>0</v>
      </c>
      <c r="AG214" s="16">
        <f>VLOOKUP($B214,'[1]TK KHOILUONG'!$B:$AT,32,0)</f>
        <v>0</v>
      </c>
      <c r="AH214" s="34">
        <f>VLOOKUP($B214,'[1]TK KHOILUONG'!$B:$AT,33,0)</f>
        <v>0</v>
      </c>
      <c r="AI214" s="16">
        <f>VLOOKUP($B214,'[1]TK KHOILUONG'!$B:$AT,34,0)</f>
        <v>0</v>
      </c>
      <c r="AJ214" s="16">
        <f>VLOOKUP($B214,'[1]TK KHOILUONG'!$B:$AT,35,0)</f>
        <v>0</v>
      </c>
      <c r="AK214" s="34">
        <f>VLOOKUP($B214,'[1]TK KHOILUONG'!$B:$AT,36,0)</f>
        <v>0</v>
      </c>
      <c r="AL214" s="16">
        <f>VLOOKUP($B214,'[1]TK KHOILUONG'!$B:$AT,37,0)</f>
        <v>0</v>
      </c>
      <c r="AM214" s="16">
        <f>VLOOKUP($B214,'[1]TK KHOILUONG'!$B:$AT,38,0)</f>
        <v>0</v>
      </c>
      <c r="AN214" s="34">
        <f>VLOOKUP($B214,'[1]TK KHOILUONG'!$B:$AT,39,0)</f>
        <v>0</v>
      </c>
      <c r="AO214" s="16">
        <f>VLOOKUP($B214,'[1]TK KHOILUONG'!$B:$AT,40,0)</f>
        <v>0</v>
      </c>
      <c r="AP214" s="16">
        <f>VLOOKUP($B214,'[1]TK KHOILUONG'!$B:$AT,41,0)</f>
        <v>0</v>
      </c>
      <c r="AQ214" s="34">
        <f>VLOOKUP($B214,'[1]TK KHOILUONG'!$B:$AT,42,0)</f>
        <v>0</v>
      </c>
      <c r="AR214" s="34">
        <f>VLOOKUP($B214,'[1]TK KHOILUONG'!$B:$AT,43,0)</f>
        <v>0</v>
      </c>
      <c r="AS214" s="34">
        <f>VLOOKUP($B214,'[1]TK KHOILUONG'!$B:$AT,44,0)</f>
        <v>0</v>
      </c>
      <c r="AT214" s="44">
        <f t="shared" si="4"/>
        <v>18.5</v>
      </c>
    </row>
    <row r="215" spans="1:46" s="6" customFormat="1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VLOOKUP($B215,'[1]TK KHOILUONG'!$B:$AT,4,0)</f>
        <v>0</v>
      </c>
      <c r="F215" s="16">
        <f>VLOOKUP($B215,'[1]TK KHOILUONG'!$B:$AT,5,0)</f>
        <v>0</v>
      </c>
      <c r="G215" s="16">
        <f>VLOOKUP($B215,'[1]TK KHOILUONG'!$B:$AT,6,0)</f>
        <v>0</v>
      </c>
      <c r="H215" s="16">
        <f>VLOOKUP($B215,'[1]TK KHOILUONG'!$B:$AT,7,0)</f>
        <v>0</v>
      </c>
      <c r="I215" s="16">
        <f>VLOOKUP($B215,'[1]TK KHOILUONG'!$B:$AT,8,0)</f>
        <v>0</v>
      </c>
      <c r="J215" s="16">
        <f>VLOOKUP($B215,'[1]TK KHOILUONG'!$B:$AT,9,0)</f>
        <v>0</v>
      </c>
      <c r="K215" s="16">
        <f>VLOOKUP($B215,'[1]TK KHOILUONG'!$B:$AT,10,0)</f>
        <v>0</v>
      </c>
      <c r="L215" s="16">
        <f>VLOOKUP($B215,'[1]TK KHOILUONG'!$B:$AT,11,0)</f>
        <v>0</v>
      </c>
      <c r="M215" s="34">
        <f>VLOOKUP($B215,'[1]TK KHOILUONG'!$B:$AT,12,0)</f>
        <v>0</v>
      </c>
      <c r="N215" s="16">
        <f>VLOOKUP($B215,'[1]TK KHOILUONG'!$B:$AT,13,0)</f>
        <v>0</v>
      </c>
      <c r="O215" s="16">
        <f>VLOOKUP($B215,'[1]TK KHOILUONG'!$B:$AT,14,0)</f>
        <v>0</v>
      </c>
      <c r="P215" s="16">
        <f>VLOOKUP($B215,'[1]TK KHOILUONG'!$B:$AT,15,0)</f>
        <v>0</v>
      </c>
      <c r="Q215" s="16">
        <f>VLOOKUP($B215,'[1]TK KHOILUONG'!$B:$AT,16,0)</f>
        <v>0</v>
      </c>
      <c r="R215" s="34">
        <f>VLOOKUP($B215,'[1]TK KHOILUONG'!$B:$AT,17,0)</f>
        <v>0</v>
      </c>
      <c r="S215" s="16">
        <f>VLOOKUP($B215,'[1]TK KHOILUONG'!$B:$AT,18,0)</f>
        <v>0</v>
      </c>
      <c r="T215" s="16">
        <f>VLOOKUP($B215,'[1]TK KHOILUONG'!$B:$AT,19,0)</f>
        <v>0</v>
      </c>
      <c r="U215" s="16">
        <f>VLOOKUP($B215,'[1]TK KHOILUONG'!$B:$AT,20,0)</f>
        <v>0</v>
      </c>
      <c r="V215" s="34">
        <f>VLOOKUP($B215,'[1]TK KHOILUONG'!$B:$AT,21,0)</f>
        <v>0</v>
      </c>
      <c r="W215" s="16">
        <f>VLOOKUP($B215,'[1]TK KHOILUONG'!$B:$AT,22,0)</f>
        <v>0</v>
      </c>
      <c r="X215" s="16">
        <f>VLOOKUP($B215,'[1]TK KHOILUONG'!$B:$AT,23,0)</f>
        <v>0</v>
      </c>
      <c r="Y215" s="16">
        <f>VLOOKUP($B215,'[1]TK KHOILUONG'!$B:$AT,24,0)</f>
        <v>0</v>
      </c>
      <c r="Z215" s="34">
        <f>VLOOKUP($B215,'[1]TK KHOILUONG'!$B:$AT,25,0)</f>
        <v>0</v>
      </c>
      <c r="AA215" s="16">
        <f>VLOOKUP($B215,'[1]TK KHOILUONG'!$B:$AT,26,0)</f>
        <v>0</v>
      </c>
      <c r="AB215" s="16">
        <f>VLOOKUP($B215,'[1]TK KHOILUONG'!$B:$AT,27,0)</f>
        <v>0</v>
      </c>
      <c r="AC215" s="16">
        <f>VLOOKUP($B215,'[1]TK KHOILUONG'!$B:$AT,28,0)</f>
        <v>0</v>
      </c>
      <c r="AD215" s="34">
        <f>VLOOKUP($B215,'[1]TK KHOILUONG'!$B:$AT,29,0)</f>
        <v>0</v>
      </c>
      <c r="AE215" s="16">
        <f>VLOOKUP($B215,'[1]TK KHOILUONG'!$B:$AT,30,0)</f>
        <v>0</v>
      </c>
      <c r="AF215" s="16">
        <f>VLOOKUP($B215,'[1]TK KHOILUONG'!$B:$AT,31,0)</f>
        <v>0</v>
      </c>
      <c r="AG215" s="16">
        <f>VLOOKUP($B215,'[1]TK KHOILUONG'!$B:$AT,32,0)</f>
        <v>0</v>
      </c>
      <c r="AH215" s="34">
        <f>VLOOKUP($B215,'[1]TK KHOILUONG'!$B:$AT,33,0)</f>
        <v>0</v>
      </c>
      <c r="AI215" s="16">
        <f>VLOOKUP($B215,'[1]TK KHOILUONG'!$B:$AT,34,0)</f>
        <v>0</v>
      </c>
      <c r="AJ215" s="16">
        <f>VLOOKUP($B215,'[1]TK KHOILUONG'!$B:$AT,35,0)</f>
        <v>0</v>
      </c>
      <c r="AK215" s="34">
        <f>VLOOKUP($B215,'[1]TK KHOILUONG'!$B:$AT,36,0)</f>
        <v>0</v>
      </c>
      <c r="AL215" s="16">
        <f>VLOOKUP($B215,'[1]TK KHOILUONG'!$B:$AT,37,0)</f>
        <v>0</v>
      </c>
      <c r="AM215" s="16">
        <f>VLOOKUP($B215,'[1]TK KHOILUONG'!$B:$AT,38,0)</f>
        <v>0</v>
      </c>
      <c r="AN215" s="34">
        <f>VLOOKUP($B215,'[1]TK KHOILUONG'!$B:$AT,39,0)</f>
        <v>0</v>
      </c>
      <c r="AO215" s="16">
        <f>VLOOKUP($B215,'[1]TK KHOILUONG'!$B:$AT,40,0)</f>
        <v>0</v>
      </c>
      <c r="AP215" s="16">
        <f>VLOOKUP($B215,'[1]TK KHOILUONG'!$B:$AT,41,0)</f>
        <v>0</v>
      </c>
      <c r="AQ215" s="34">
        <f>VLOOKUP($B215,'[1]TK KHOILUONG'!$B:$AT,42,0)</f>
        <v>0</v>
      </c>
      <c r="AR215" s="34">
        <f>VLOOKUP($B215,'[1]TK KHOILUONG'!$B:$AT,43,0)</f>
        <v>0</v>
      </c>
      <c r="AS215" s="34">
        <f>VLOOKUP($B215,'[1]TK KHOILUONG'!$B:$AT,44,0)</f>
        <v>0</v>
      </c>
      <c r="AT215" s="44">
        <f t="shared" si="4"/>
        <v>0</v>
      </c>
    </row>
    <row r="216" spans="1:46" s="6" customFormat="1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VLOOKUP($B216,'[1]TK KHOILUONG'!$B:$AT,4,0)</f>
        <v>6</v>
      </c>
      <c r="F216" s="16">
        <f>VLOOKUP($B216,'[1]TK KHOILUONG'!$B:$AT,5,0)</f>
        <v>0</v>
      </c>
      <c r="G216" s="16">
        <f>VLOOKUP($B216,'[1]TK KHOILUONG'!$B:$AT,6,0)</f>
        <v>0</v>
      </c>
      <c r="H216" s="16">
        <f>VLOOKUP($B216,'[1]TK KHOILUONG'!$B:$AT,7,0)</f>
        <v>0</v>
      </c>
      <c r="I216" s="16">
        <f>VLOOKUP($B216,'[1]TK KHOILUONG'!$B:$AT,8,0)</f>
        <v>0</v>
      </c>
      <c r="J216" s="16">
        <f>VLOOKUP($B216,'[1]TK KHOILUONG'!$B:$AT,9,0)</f>
        <v>0</v>
      </c>
      <c r="K216" s="16">
        <f>VLOOKUP($B216,'[1]TK KHOILUONG'!$B:$AT,10,0)</f>
        <v>0</v>
      </c>
      <c r="L216" s="16">
        <f>VLOOKUP($B216,'[1]TK KHOILUONG'!$B:$AT,11,0)</f>
        <v>0</v>
      </c>
      <c r="M216" s="34">
        <f>VLOOKUP($B216,'[1]TK KHOILUONG'!$B:$AT,12,0)</f>
        <v>6</v>
      </c>
      <c r="N216" s="16">
        <f>VLOOKUP($B216,'[1]TK KHOILUONG'!$B:$AT,13,0)</f>
        <v>3.3000000000000003</v>
      </c>
      <c r="O216" s="16">
        <f>VLOOKUP($B216,'[1]TK KHOILUONG'!$B:$AT,14,0)</f>
        <v>5.0999999999999996</v>
      </c>
      <c r="P216" s="16">
        <f>VLOOKUP($B216,'[1]TK KHOILUONG'!$B:$AT,15,0)</f>
        <v>0</v>
      </c>
      <c r="Q216" s="16">
        <f>VLOOKUP($B216,'[1]TK KHOILUONG'!$B:$AT,16,0)</f>
        <v>0</v>
      </c>
      <c r="R216" s="34">
        <f>VLOOKUP($B216,'[1]TK KHOILUONG'!$B:$AT,17,0)</f>
        <v>8.4</v>
      </c>
      <c r="S216" s="16">
        <f>VLOOKUP($B216,'[1]TK KHOILUONG'!$B:$AT,18,0)</f>
        <v>130</v>
      </c>
      <c r="T216" s="16">
        <f>VLOOKUP($B216,'[1]TK KHOILUONG'!$B:$AT,19,0)</f>
        <v>380</v>
      </c>
      <c r="U216" s="16">
        <f>VLOOKUP($B216,'[1]TK KHOILUONG'!$B:$AT,20,0)</f>
        <v>240</v>
      </c>
      <c r="V216" s="34">
        <f>VLOOKUP($B216,'[1]TK KHOILUONG'!$B:$AT,21,0)</f>
        <v>27</v>
      </c>
      <c r="W216" s="16">
        <f>VLOOKUP($B216,'[1]TK KHOILUONG'!$B:$AT,22,0)</f>
        <v>0</v>
      </c>
      <c r="X216" s="16">
        <f>VLOOKUP($B216,'[1]TK KHOILUONG'!$B:$AT,23,0)</f>
        <v>0</v>
      </c>
      <c r="Y216" s="16">
        <f>VLOOKUP($B216,'[1]TK KHOILUONG'!$B:$AT,24,0)</f>
        <v>0</v>
      </c>
      <c r="Z216" s="34">
        <f>VLOOKUP($B216,'[1]TK KHOILUONG'!$B:$AT,25,0)</f>
        <v>0</v>
      </c>
      <c r="AA216" s="16">
        <f>VLOOKUP($B216,'[1]TK KHOILUONG'!$B:$AT,26,0)</f>
        <v>0</v>
      </c>
      <c r="AB216" s="16">
        <f>VLOOKUP($B216,'[1]TK KHOILUONG'!$B:$AT,27,0)</f>
        <v>0</v>
      </c>
      <c r="AC216" s="16">
        <f>VLOOKUP($B216,'[1]TK KHOILUONG'!$B:$AT,28,0)</f>
        <v>0</v>
      </c>
      <c r="AD216" s="34">
        <f>VLOOKUP($B216,'[1]TK KHOILUONG'!$B:$AT,29,0)</f>
        <v>0</v>
      </c>
      <c r="AE216" s="16">
        <f>VLOOKUP($B216,'[1]TK KHOILUONG'!$B:$AT,30,0)</f>
        <v>0</v>
      </c>
      <c r="AF216" s="16">
        <f>VLOOKUP($B216,'[1]TK KHOILUONG'!$B:$AT,31,0)</f>
        <v>0</v>
      </c>
      <c r="AG216" s="16">
        <f>VLOOKUP($B216,'[1]TK KHOILUONG'!$B:$AT,32,0)</f>
        <v>0</v>
      </c>
      <c r="AH216" s="34">
        <f>VLOOKUP($B216,'[1]TK KHOILUONG'!$B:$AT,33,0)</f>
        <v>0</v>
      </c>
      <c r="AI216" s="16">
        <f>VLOOKUP($B216,'[1]TK KHOILUONG'!$B:$AT,34,0)</f>
        <v>0</v>
      </c>
      <c r="AJ216" s="16">
        <f>VLOOKUP($B216,'[1]TK KHOILUONG'!$B:$AT,35,0)</f>
        <v>0</v>
      </c>
      <c r="AK216" s="34">
        <f>VLOOKUP($B216,'[1]TK KHOILUONG'!$B:$AT,36,0)</f>
        <v>0</v>
      </c>
      <c r="AL216" s="16">
        <f>VLOOKUP($B216,'[1]TK KHOILUONG'!$B:$AT,37,0)</f>
        <v>0</v>
      </c>
      <c r="AM216" s="16">
        <f>VLOOKUP($B216,'[1]TK KHOILUONG'!$B:$AT,38,0)</f>
        <v>0</v>
      </c>
      <c r="AN216" s="34">
        <f>VLOOKUP($B216,'[1]TK KHOILUONG'!$B:$AT,39,0)</f>
        <v>0</v>
      </c>
      <c r="AO216" s="16">
        <f>VLOOKUP($B216,'[1]TK KHOILUONG'!$B:$AT,40,0)</f>
        <v>0</v>
      </c>
      <c r="AP216" s="16">
        <f>VLOOKUP($B216,'[1]TK KHOILUONG'!$B:$AT,41,0)</f>
        <v>0</v>
      </c>
      <c r="AQ216" s="34">
        <f>VLOOKUP($B216,'[1]TK KHOILUONG'!$B:$AT,42,0)</f>
        <v>0</v>
      </c>
      <c r="AR216" s="34">
        <f>VLOOKUP($B216,'[1]TK KHOILUONG'!$B:$AT,43,0)</f>
        <v>0</v>
      </c>
      <c r="AS216" s="34">
        <f>VLOOKUP($B216,'[1]TK KHOILUONG'!$B:$AT,44,0)</f>
        <v>2</v>
      </c>
      <c r="AT216" s="44">
        <f t="shared" si="4"/>
        <v>43.4</v>
      </c>
    </row>
    <row r="217" spans="1:46" s="6" customFormat="1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VLOOKUP($B217,'[1]TK KHOILUONG'!$B:$AT,4,0)</f>
        <v>20</v>
      </c>
      <c r="F217" s="16">
        <f>VLOOKUP($B217,'[1]TK KHOILUONG'!$B:$AT,5,0)</f>
        <v>0</v>
      </c>
      <c r="G217" s="16">
        <f>VLOOKUP($B217,'[1]TK KHOILUONG'!$B:$AT,6,0)</f>
        <v>0</v>
      </c>
      <c r="H217" s="16">
        <f>VLOOKUP($B217,'[1]TK KHOILUONG'!$B:$AT,7,0)</f>
        <v>0</v>
      </c>
      <c r="I217" s="16">
        <f>VLOOKUP($B217,'[1]TK KHOILUONG'!$B:$AT,8,0)</f>
        <v>0</v>
      </c>
      <c r="J217" s="16">
        <f>VLOOKUP($B217,'[1]TK KHOILUONG'!$B:$AT,9,0)</f>
        <v>0</v>
      </c>
      <c r="K217" s="16">
        <f>VLOOKUP($B217,'[1]TK KHOILUONG'!$B:$AT,10,0)</f>
        <v>0</v>
      </c>
      <c r="L217" s="16">
        <f>VLOOKUP($B217,'[1]TK KHOILUONG'!$B:$AT,11,0)</f>
        <v>0</v>
      </c>
      <c r="M217" s="34">
        <f>VLOOKUP($B217,'[1]TK KHOILUONG'!$B:$AT,12,0)</f>
        <v>20</v>
      </c>
      <c r="N217" s="16">
        <f>VLOOKUP($B217,'[1]TK KHOILUONG'!$B:$AT,13,0)</f>
        <v>4.2</v>
      </c>
      <c r="O217" s="16">
        <f>VLOOKUP($B217,'[1]TK KHOILUONG'!$B:$AT,14,0)</f>
        <v>3</v>
      </c>
      <c r="P217" s="16">
        <f>VLOOKUP($B217,'[1]TK KHOILUONG'!$B:$AT,15,0)</f>
        <v>0</v>
      </c>
      <c r="Q217" s="16">
        <f>VLOOKUP($B217,'[1]TK KHOILUONG'!$B:$AT,16,0)</f>
        <v>0</v>
      </c>
      <c r="R217" s="34">
        <f>VLOOKUP($B217,'[1]TK KHOILUONG'!$B:$AT,17,0)</f>
        <v>7.2</v>
      </c>
      <c r="S217" s="16">
        <f>VLOOKUP($B217,'[1]TK KHOILUONG'!$B:$AT,18,0)</f>
        <v>1006</v>
      </c>
      <c r="T217" s="16">
        <f>VLOOKUP($B217,'[1]TK KHOILUONG'!$B:$AT,19,0)</f>
        <v>1259</v>
      </c>
      <c r="U217" s="16">
        <f>VLOOKUP($B217,'[1]TK KHOILUONG'!$B:$AT,20,0)</f>
        <v>305</v>
      </c>
      <c r="V217" s="34">
        <f>VLOOKUP($B217,'[1]TK KHOILUONG'!$B:$AT,21,0)</f>
        <v>196</v>
      </c>
      <c r="W217" s="16">
        <f>VLOOKUP($B217,'[1]TK KHOILUONG'!$B:$AT,22,0)</f>
        <v>0</v>
      </c>
      <c r="X217" s="16">
        <f>VLOOKUP($B217,'[1]TK KHOILUONG'!$B:$AT,23,0)</f>
        <v>0</v>
      </c>
      <c r="Y217" s="16">
        <f>VLOOKUP($B217,'[1]TK KHOILUONG'!$B:$AT,24,0)</f>
        <v>0</v>
      </c>
      <c r="Z217" s="34">
        <f>VLOOKUP($B217,'[1]TK KHOILUONG'!$B:$AT,25,0)</f>
        <v>0</v>
      </c>
      <c r="AA217" s="16">
        <f>VLOOKUP($B217,'[1]TK KHOILUONG'!$B:$AT,26,0)</f>
        <v>0</v>
      </c>
      <c r="AB217" s="16">
        <f>VLOOKUP($B217,'[1]TK KHOILUONG'!$B:$AT,27,0)</f>
        <v>0</v>
      </c>
      <c r="AC217" s="16">
        <f>VLOOKUP($B217,'[1]TK KHOILUONG'!$B:$AT,28,0)</f>
        <v>0</v>
      </c>
      <c r="AD217" s="34">
        <f>VLOOKUP($B217,'[1]TK KHOILUONG'!$B:$AT,29,0)</f>
        <v>0</v>
      </c>
      <c r="AE217" s="16">
        <f>VLOOKUP($B217,'[1]TK KHOILUONG'!$B:$AT,30,0)</f>
        <v>0</v>
      </c>
      <c r="AF217" s="16">
        <f>VLOOKUP($B217,'[1]TK KHOILUONG'!$B:$AT,31,0)</f>
        <v>0</v>
      </c>
      <c r="AG217" s="16">
        <f>VLOOKUP($B217,'[1]TK KHOILUONG'!$B:$AT,32,0)</f>
        <v>0</v>
      </c>
      <c r="AH217" s="34">
        <f>VLOOKUP($B217,'[1]TK KHOILUONG'!$B:$AT,33,0)</f>
        <v>0</v>
      </c>
      <c r="AI217" s="16">
        <f>VLOOKUP($B217,'[1]TK KHOILUONG'!$B:$AT,34,0)</f>
        <v>0</v>
      </c>
      <c r="AJ217" s="16">
        <f>VLOOKUP($B217,'[1]TK KHOILUONG'!$B:$AT,35,0)</f>
        <v>0</v>
      </c>
      <c r="AK217" s="34">
        <f>VLOOKUP($B217,'[1]TK KHOILUONG'!$B:$AT,36,0)</f>
        <v>0</v>
      </c>
      <c r="AL217" s="16">
        <f>VLOOKUP($B217,'[1]TK KHOILUONG'!$B:$AT,37,0)</f>
        <v>0</v>
      </c>
      <c r="AM217" s="16">
        <f>VLOOKUP($B217,'[1]TK KHOILUONG'!$B:$AT,38,0)</f>
        <v>0</v>
      </c>
      <c r="AN217" s="34">
        <f>VLOOKUP($B217,'[1]TK KHOILUONG'!$B:$AT,39,0)</f>
        <v>0</v>
      </c>
      <c r="AO217" s="16">
        <f>VLOOKUP($B217,'[1]TK KHOILUONG'!$B:$AT,40,0)</f>
        <v>0</v>
      </c>
      <c r="AP217" s="16">
        <f>VLOOKUP($B217,'[1]TK KHOILUONG'!$B:$AT,41,0)</f>
        <v>0</v>
      </c>
      <c r="AQ217" s="34">
        <f>VLOOKUP($B217,'[1]TK KHOILUONG'!$B:$AT,42,0)</f>
        <v>0</v>
      </c>
      <c r="AR217" s="34">
        <f>VLOOKUP($B217,'[1]TK KHOILUONG'!$B:$AT,43,0)</f>
        <v>0</v>
      </c>
      <c r="AS217" s="34">
        <f>VLOOKUP($B217,'[1]TK KHOILUONG'!$B:$AT,44,0)</f>
        <v>0</v>
      </c>
      <c r="AT217" s="44">
        <f t="shared" si="4"/>
        <v>223.2</v>
      </c>
    </row>
    <row r="218" spans="1:46" s="6" customFormat="1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VLOOKUP($B218,'[1]TK KHOILUONG'!$B:$AT,4,0)</f>
        <v>2</v>
      </c>
      <c r="F218" s="16">
        <f>VLOOKUP($B218,'[1]TK KHOILUONG'!$B:$AT,5,0)</f>
        <v>0</v>
      </c>
      <c r="G218" s="16">
        <f>VLOOKUP($B218,'[1]TK KHOILUONG'!$B:$AT,6,0)</f>
        <v>0</v>
      </c>
      <c r="H218" s="16">
        <f>VLOOKUP($B218,'[1]TK KHOILUONG'!$B:$AT,7,0)</f>
        <v>0</v>
      </c>
      <c r="I218" s="16">
        <f>VLOOKUP($B218,'[1]TK KHOILUONG'!$B:$AT,8,0)</f>
        <v>0</v>
      </c>
      <c r="J218" s="16">
        <f>VLOOKUP($B218,'[1]TK KHOILUONG'!$B:$AT,9,0)</f>
        <v>0</v>
      </c>
      <c r="K218" s="16">
        <f>VLOOKUP($B218,'[1]TK KHOILUONG'!$B:$AT,10,0)</f>
        <v>0</v>
      </c>
      <c r="L218" s="16">
        <f>VLOOKUP($B218,'[1]TK KHOILUONG'!$B:$AT,11,0)</f>
        <v>0</v>
      </c>
      <c r="M218" s="34">
        <f>VLOOKUP($B218,'[1]TK KHOILUONG'!$B:$AT,12,0)</f>
        <v>2</v>
      </c>
      <c r="N218" s="16">
        <f>VLOOKUP($B218,'[1]TK KHOILUONG'!$B:$AT,13,0)</f>
        <v>5.25</v>
      </c>
      <c r="O218" s="16">
        <f>VLOOKUP($B218,'[1]TK KHOILUONG'!$B:$AT,14,0)</f>
        <v>3.6</v>
      </c>
      <c r="P218" s="16">
        <f>VLOOKUP($B218,'[1]TK KHOILUONG'!$B:$AT,15,0)</f>
        <v>0</v>
      </c>
      <c r="Q218" s="16">
        <f>VLOOKUP($B218,'[1]TK KHOILUONG'!$B:$AT,16,0)</f>
        <v>0</v>
      </c>
      <c r="R218" s="34">
        <f>VLOOKUP($B218,'[1]TK KHOILUONG'!$B:$AT,17,0)</f>
        <v>8.85</v>
      </c>
      <c r="S218" s="16">
        <f>VLOOKUP($B218,'[1]TK KHOILUONG'!$B:$AT,18,0)</f>
        <v>168</v>
      </c>
      <c r="T218" s="16">
        <f>VLOOKUP($B218,'[1]TK KHOILUONG'!$B:$AT,19,0)</f>
        <v>528</v>
      </c>
      <c r="U218" s="16">
        <f>VLOOKUP($B218,'[1]TK KHOILUONG'!$B:$AT,20,0)</f>
        <v>257</v>
      </c>
      <c r="V218" s="34">
        <f>VLOOKUP($B218,'[1]TK KHOILUONG'!$B:$AT,21,0)</f>
        <v>43.900000000000006</v>
      </c>
      <c r="W218" s="16">
        <f>VLOOKUP($B218,'[1]TK KHOILUONG'!$B:$AT,22,0)</f>
        <v>0</v>
      </c>
      <c r="X218" s="16">
        <f>VLOOKUP($B218,'[1]TK KHOILUONG'!$B:$AT,23,0)</f>
        <v>0</v>
      </c>
      <c r="Y218" s="16">
        <f>VLOOKUP($B218,'[1]TK KHOILUONG'!$B:$AT,24,0)</f>
        <v>0</v>
      </c>
      <c r="Z218" s="34">
        <f>VLOOKUP($B218,'[1]TK KHOILUONG'!$B:$AT,25,0)</f>
        <v>0</v>
      </c>
      <c r="AA218" s="16">
        <f>VLOOKUP($B218,'[1]TK KHOILUONG'!$B:$AT,26,0)</f>
        <v>0</v>
      </c>
      <c r="AB218" s="16">
        <f>VLOOKUP($B218,'[1]TK KHOILUONG'!$B:$AT,27,0)</f>
        <v>0</v>
      </c>
      <c r="AC218" s="16">
        <f>VLOOKUP($B218,'[1]TK KHOILUONG'!$B:$AT,28,0)</f>
        <v>0</v>
      </c>
      <c r="AD218" s="34">
        <f>VLOOKUP($B218,'[1]TK KHOILUONG'!$B:$AT,29,0)</f>
        <v>0</v>
      </c>
      <c r="AE218" s="16">
        <f>VLOOKUP($B218,'[1]TK KHOILUONG'!$B:$AT,30,0)</f>
        <v>0</v>
      </c>
      <c r="AF218" s="16">
        <f>VLOOKUP($B218,'[1]TK KHOILUONG'!$B:$AT,31,0)</f>
        <v>0</v>
      </c>
      <c r="AG218" s="16">
        <f>VLOOKUP($B218,'[1]TK KHOILUONG'!$B:$AT,32,0)</f>
        <v>0</v>
      </c>
      <c r="AH218" s="34">
        <f>VLOOKUP($B218,'[1]TK KHOILUONG'!$B:$AT,33,0)</f>
        <v>0</v>
      </c>
      <c r="AI218" s="16">
        <f>VLOOKUP($B218,'[1]TK KHOILUONG'!$B:$AT,34,0)</f>
        <v>0</v>
      </c>
      <c r="AJ218" s="16">
        <f>VLOOKUP($B218,'[1]TK KHOILUONG'!$B:$AT,35,0)</f>
        <v>0</v>
      </c>
      <c r="AK218" s="34">
        <f>VLOOKUP($B218,'[1]TK KHOILUONG'!$B:$AT,36,0)</f>
        <v>0</v>
      </c>
      <c r="AL218" s="16">
        <f>VLOOKUP($B218,'[1]TK KHOILUONG'!$B:$AT,37,0)</f>
        <v>0</v>
      </c>
      <c r="AM218" s="16">
        <f>VLOOKUP($B218,'[1]TK KHOILUONG'!$B:$AT,38,0)</f>
        <v>0</v>
      </c>
      <c r="AN218" s="34">
        <f>VLOOKUP($B218,'[1]TK KHOILUONG'!$B:$AT,39,0)</f>
        <v>0</v>
      </c>
      <c r="AO218" s="16">
        <f>VLOOKUP($B218,'[1]TK KHOILUONG'!$B:$AT,40,0)</f>
        <v>0</v>
      </c>
      <c r="AP218" s="16">
        <f>VLOOKUP($B218,'[1]TK KHOILUONG'!$B:$AT,41,0)</f>
        <v>0</v>
      </c>
      <c r="AQ218" s="34">
        <f>VLOOKUP($B218,'[1]TK KHOILUONG'!$B:$AT,42,0)</f>
        <v>0</v>
      </c>
      <c r="AR218" s="34">
        <f>VLOOKUP($B218,'[1]TK KHOILUONG'!$B:$AT,43,0)</f>
        <v>0</v>
      </c>
      <c r="AS218" s="34">
        <f>VLOOKUP($B218,'[1]TK KHOILUONG'!$B:$AT,44,0)</f>
        <v>0</v>
      </c>
      <c r="AT218" s="44">
        <f t="shared" si="4"/>
        <v>54.75</v>
      </c>
    </row>
    <row r="219" spans="1:46" s="6" customFormat="1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VLOOKUP($B219,'[1]TK KHOILUONG'!$B:$AT,4,0)</f>
        <v>0</v>
      </c>
      <c r="F219" s="16">
        <f>VLOOKUP($B219,'[1]TK KHOILUONG'!$B:$AT,5,0)</f>
        <v>0</v>
      </c>
      <c r="G219" s="16">
        <f>VLOOKUP($B219,'[1]TK KHOILUONG'!$B:$AT,6,0)</f>
        <v>0</v>
      </c>
      <c r="H219" s="16">
        <f>VLOOKUP($B219,'[1]TK KHOILUONG'!$B:$AT,7,0)</f>
        <v>0</v>
      </c>
      <c r="I219" s="16">
        <f>VLOOKUP($B219,'[1]TK KHOILUONG'!$B:$AT,8,0)</f>
        <v>0</v>
      </c>
      <c r="J219" s="16">
        <f>VLOOKUP($B219,'[1]TK KHOILUONG'!$B:$AT,9,0)</f>
        <v>0</v>
      </c>
      <c r="K219" s="16">
        <f>VLOOKUP($B219,'[1]TK KHOILUONG'!$B:$AT,10,0)</f>
        <v>0</v>
      </c>
      <c r="L219" s="16">
        <f>VLOOKUP($B219,'[1]TK KHOILUONG'!$B:$AT,11,0)</f>
        <v>0</v>
      </c>
      <c r="M219" s="34">
        <f>VLOOKUP($B219,'[1]TK KHOILUONG'!$B:$AT,12,0)</f>
        <v>0</v>
      </c>
      <c r="N219" s="16">
        <f>VLOOKUP($B219,'[1]TK KHOILUONG'!$B:$AT,13,0)</f>
        <v>0</v>
      </c>
      <c r="O219" s="16">
        <f>VLOOKUP($B219,'[1]TK KHOILUONG'!$B:$AT,14,0)</f>
        <v>0</v>
      </c>
      <c r="P219" s="16">
        <f>VLOOKUP($B219,'[1]TK KHOILUONG'!$B:$AT,15,0)</f>
        <v>0</v>
      </c>
      <c r="Q219" s="16">
        <f>VLOOKUP($B219,'[1]TK KHOILUONG'!$B:$AT,16,0)</f>
        <v>0</v>
      </c>
      <c r="R219" s="34">
        <f>VLOOKUP($B219,'[1]TK KHOILUONG'!$B:$AT,17,0)</f>
        <v>0</v>
      </c>
      <c r="S219" s="16">
        <f>VLOOKUP($B219,'[1]TK KHOILUONG'!$B:$AT,18,0)</f>
        <v>139</v>
      </c>
      <c r="T219" s="16">
        <f>VLOOKUP($B219,'[1]TK KHOILUONG'!$B:$AT,19,0)</f>
        <v>140</v>
      </c>
      <c r="U219" s="16">
        <f>VLOOKUP($B219,'[1]TK KHOILUONG'!$B:$AT,20,0)</f>
        <v>214</v>
      </c>
      <c r="V219" s="34">
        <f>VLOOKUP($B219,'[1]TK KHOILUONG'!$B:$AT,21,0)</f>
        <v>6.5</v>
      </c>
      <c r="W219" s="16">
        <f>VLOOKUP($B219,'[1]TK KHOILUONG'!$B:$AT,22,0)</f>
        <v>0</v>
      </c>
      <c r="X219" s="16">
        <f>VLOOKUP($B219,'[1]TK KHOILUONG'!$B:$AT,23,0)</f>
        <v>0</v>
      </c>
      <c r="Y219" s="16">
        <f>VLOOKUP($B219,'[1]TK KHOILUONG'!$B:$AT,24,0)</f>
        <v>0</v>
      </c>
      <c r="Z219" s="34">
        <f>VLOOKUP($B219,'[1]TK KHOILUONG'!$B:$AT,25,0)</f>
        <v>0</v>
      </c>
      <c r="AA219" s="16">
        <f>VLOOKUP($B219,'[1]TK KHOILUONG'!$B:$AT,26,0)</f>
        <v>0</v>
      </c>
      <c r="AB219" s="16">
        <f>VLOOKUP($B219,'[1]TK KHOILUONG'!$B:$AT,27,0)</f>
        <v>0</v>
      </c>
      <c r="AC219" s="16">
        <f>VLOOKUP($B219,'[1]TK KHOILUONG'!$B:$AT,28,0)</f>
        <v>0</v>
      </c>
      <c r="AD219" s="34">
        <f>VLOOKUP($B219,'[1]TK KHOILUONG'!$B:$AT,29,0)</f>
        <v>0</v>
      </c>
      <c r="AE219" s="16">
        <f>VLOOKUP($B219,'[1]TK KHOILUONG'!$B:$AT,30,0)</f>
        <v>0</v>
      </c>
      <c r="AF219" s="16">
        <f>VLOOKUP($B219,'[1]TK KHOILUONG'!$B:$AT,31,0)</f>
        <v>0</v>
      </c>
      <c r="AG219" s="16">
        <f>VLOOKUP($B219,'[1]TK KHOILUONG'!$B:$AT,32,0)</f>
        <v>0</v>
      </c>
      <c r="AH219" s="34">
        <f>VLOOKUP($B219,'[1]TK KHOILUONG'!$B:$AT,33,0)</f>
        <v>0</v>
      </c>
      <c r="AI219" s="16">
        <f>VLOOKUP($B219,'[1]TK KHOILUONG'!$B:$AT,34,0)</f>
        <v>0</v>
      </c>
      <c r="AJ219" s="16">
        <f>VLOOKUP($B219,'[1]TK KHOILUONG'!$B:$AT,35,0)</f>
        <v>0</v>
      </c>
      <c r="AK219" s="34">
        <f>VLOOKUP($B219,'[1]TK KHOILUONG'!$B:$AT,36,0)</f>
        <v>0</v>
      </c>
      <c r="AL219" s="16">
        <f>VLOOKUP($B219,'[1]TK KHOILUONG'!$B:$AT,37,0)</f>
        <v>0</v>
      </c>
      <c r="AM219" s="16">
        <f>VLOOKUP($B219,'[1]TK KHOILUONG'!$B:$AT,38,0)</f>
        <v>0</v>
      </c>
      <c r="AN219" s="34">
        <f>VLOOKUP($B219,'[1]TK KHOILUONG'!$B:$AT,39,0)</f>
        <v>0</v>
      </c>
      <c r="AO219" s="16">
        <f>VLOOKUP($B219,'[1]TK KHOILUONG'!$B:$AT,40,0)</f>
        <v>0</v>
      </c>
      <c r="AP219" s="16">
        <f>VLOOKUP($B219,'[1]TK KHOILUONG'!$B:$AT,41,0)</f>
        <v>0</v>
      </c>
      <c r="AQ219" s="34">
        <f>VLOOKUP($B219,'[1]TK KHOILUONG'!$B:$AT,42,0)</f>
        <v>0</v>
      </c>
      <c r="AR219" s="34">
        <f>VLOOKUP($B219,'[1]TK KHOILUONG'!$B:$AT,43,0)</f>
        <v>0</v>
      </c>
      <c r="AS219" s="34">
        <f>VLOOKUP($B219,'[1]TK KHOILUONG'!$B:$AT,44,0)</f>
        <v>0</v>
      </c>
      <c r="AT219" s="44">
        <f t="shared" si="4"/>
        <v>6.5</v>
      </c>
    </row>
    <row r="220" spans="1:46" s="6" customFormat="1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VLOOKUP($B220,'[1]TK KHOILUONG'!$B:$AT,4,0)</f>
        <v>0</v>
      </c>
      <c r="F220" s="16">
        <f>VLOOKUP($B220,'[1]TK KHOILUONG'!$B:$AT,5,0)</f>
        <v>0</v>
      </c>
      <c r="G220" s="16">
        <f>VLOOKUP($B220,'[1]TK KHOILUONG'!$B:$AT,6,0)</f>
        <v>0</v>
      </c>
      <c r="H220" s="16">
        <f>VLOOKUP($B220,'[1]TK KHOILUONG'!$B:$AT,7,0)</f>
        <v>0</v>
      </c>
      <c r="I220" s="16">
        <f>VLOOKUP($B220,'[1]TK KHOILUONG'!$B:$AT,8,0)</f>
        <v>0</v>
      </c>
      <c r="J220" s="16">
        <f>VLOOKUP($B220,'[1]TK KHOILUONG'!$B:$AT,9,0)</f>
        <v>0</v>
      </c>
      <c r="K220" s="16">
        <f>VLOOKUP($B220,'[1]TK KHOILUONG'!$B:$AT,10,0)</f>
        <v>0</v>
      </c>
      <c r="L220" s="16">
        <f>VLOOKUP($B220,'[1]TK KHOILUONG'!$B:$AT,11,0)</f>
        <v>0</v>
      </c>
      <c r="M220" s="34">
        <f>VLOOKUP($B220,'[1]TK KHOILUONG'!$B:$AT,12,0)</f>
        <v>0</v>
      </c>
      <c r="N220" s="16">
        <f>VLOOKUP($B220,'[1]TK KHOILUONG'!$B:$AT,13,0)</f>
        <v>0</v>
      </c>
      <c r="O220" s="16">
        <f>VLOOKUP($B220,'[1]TK KHOILUONG'!$B:$AT,14,0)</f>
        <v>0</v>
      </c>
      <c r="P220" s="16">
        <f>VLOOKUP($B220,'[1]TK KHOILUONG'!$B:$AT,15,0)</f>
        <v>0</v>
      </c>
      <c r="Q220" s="16">
        <f>VLOOKUP($B220,'[1]TK KHOILUONG'!$B:$AT,16,0)</f>
        <v>0</v>
      </c>
      <c r="R220" s="34">
        <f>VLOOKUP($B220,'[1]TK KHOILUONG'!$B:$AT,17,0)</f>
        <v>0</v>
      </c>
      <c r="S220" s="16">
        <f>VLOOKUP($B220,'[1]TK KHOILUONG'!$B:$AT,18,0)</f>
        <v>122</v>
      </c>
      <c r="T220" s="16">
        <f>VLOOKUP($B220,'[1]TK KHOILUONG'!$B:$AT,19,0)</f>
        <v>111</v>
      </c>
      <c r="U220" s="16">
        <f>VLOOKUP($B220,'[1]TK KHOILUONG'!$B:$AT,20,0)</f>
        <v>186</v>
      </c>
      <c r="V220" s="34">
        <f>VLOOKUP($B220,'[1]TK KHOILUONG'!$B:$AT,21,0)</f>
        <v>4.7</v>
      </c>
      <c r="W220" s="16">
        <f>VLOOKUP($B220,'[1]TK KHOILUONG'!$B:$AT,22,0)</f>
        <v>0</v>
      </c>
      <c r="X220" s="16">
        <f>VLOOKUP($B220,'[1]TK KHOILUONG'!$B:$AT,23,0)</f>
        <v>0</v>
      </c>
      <c r="Y220" s="16">
        <f>VLOOKUP($B220,'[1]TK KHOILUONG'!$B:$AT,24,0)</f>
        <v>0</v>
      </c>
      <c r="Z220" s="34">
        <f>VLOOKUP($B220,'[1]TK KHOILUONG'!$B:$AT,25,0)</f>
        <v>0</v>
      </c>
      <c r="AA220" s="16">
        <f>VLOOKUP($B220,'[1]TK KHOILUONG'!$B:$AT,26,0)</f>
        <v>0</v>
      </c>
      <c r="AB220" s="16">
        <f>VLOOKUP($B220,'[1]TK KHOILUONG'!$B:$AT,27,0)</f>
        <v>0</v>
      </c>
      <c r="AC220" s="16">
        <f>VLOOKUP($B220,'[1]TK KHOILUONG'!$B:$AT,28,0)</f>
        <v>0</v>
      </c>
      <c r="AD220" s="34">
        <f>VLOOKUP($B220,'[1]TK KHOILUONG'!$B:$AT,29,0)</f>
        <v>0</v>
      </c>
      <c r="AE220" s="16">
        <f>VLOOKUP($B220,'[1]TK KHOILUONG'!$B:$AT,30,0)</f>
        <v>0</v>
      </c>
      <c r="AF220" s="16">
        <f>VLOOKUP($B220,'[1]TK KHOILUONG'!$B:$AT,31,0)</f>
        <v>0</v>
      </c>
      <c r="AG220" s="16">
        <f>VLOOKUP($B220,'[1]TK KHOILUONG'!$B:$AT,32,0)</f>
        <v>0</v>
      </c>
      <c r="AH220" s="34">
        <f>VLOOKUP($B220,'[1]TK KHOILUONG'!$B:$AT,33,0)</f>
        <v>0</v>
      </c>
      <c r="AI220" s="16">
        <f>VLOOKUP($B220,'[1]TK KHOILUONG'!$B:$AT,34,0)</f>
        <v>0</v>
      </c>
      <c r="AJ220" s="16">
        <f>VLOOKUP($B220,'[1]TK KHOILUONG'!$B:$AT,35,0)</f>
        <v>0</v>
      </c>
      <c r="AK220" s="34">
        <f>VLOOKUP($B220,'[1]TK KHOILUONG'!$B:$AT,36,0)</f>
        <v>0</v>
      </c>
      <c r="AL220" s="16">
        <f>VLOOKUP($B220,'[1]TK KHOILUONG'!$B:$AT,37,0)</f>
        <v>0</v>
      </c>
      <c r="AM220" s="16">
        <f>VLOOKUP($B220,'[1]TK KHOILUONG'!$B:$AT,38,0)</f>
        <v>0</v>
      </c>
      <c r="AN220" s="34">
        <f>VLOOKUP($B220,'[1]TK KHOILUONG'!$B:$AT,39,0)</f>
        <v>0</v>
      </c>
      <c r="AO220" s="16">
        <f>VLOOKUP($B220,'[1]TK KHOILUONG'!$B:$AT,40,0)</f>
        <v>0</v>
      </c>
      <c r="AP220" s="16">
        <f>VLOOKUP($B220,'[1]TK KHOILUONG'!$B:$AT,41,0)</f>
        <v>0</v>
      </c>
      <c r="AQ220" s="34">
        <f>VLOOKUP($B220,'[1]TK KHOILUONG'!$B:$AT,42,0)</f>
        <v>0</v>
      </c>
      <c r="AR220" s="34">
        <f>VLOOKUP($B220,'[1]TK KHOILUONG'!$B:$AT,43,0)</f>
        <v>0</v>
      </c>
      <c r="AS220" s="34">
        <f>VLOOKUP($B220,'[1]TK KHOILUONG'!$B:$AT,44,0)</f>
        <v>0</v>
      </c>
      <c r="AT220" s="44">
        <f t="shared" si="4"/>
        <v>4.7</v>
      </c>
    </row>
    <row r="221" spans="1:46" s="6" customFormat="1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VLOOKUP($B221,'[1]TK KHOILUONG'!$B:$AT,4,0)</f>
        <v>0</v>
      </c>
      <c r="F221" s="16">
        <f>VLOOKUP($B221,'[1]TK KHOILUONG'!$B:$AT,5,0)</f>
        <v>0</v>
      </c>
      <c r="G221" s="16">
        <f>VLOOKUP($B221,'[1]TK KHOILUONG'!$B:$AT,6,0)</f>
        <v>0</v>
      </c>
      <c r="H221" s="16">
        <f>VLOOKUP($B221,'[1]TK KHOILUONG'!$B:$AT,7,0)</f>
        <v>0</v>
      </c>
      <c r="I221" s="16">
        <f>VLOOKUP($B221,'[1]TK KHOILUONG'!$B:$AT,8,0)</f>
        <v>0</v>
      </c>
      <c r="J221" s="16">
        <f>VLOOKUP($B221,'[1]TK KHOILUONG'!$B:$AT,9,0)</f>
        <v>0</v>
      </c>
      <c r="K221" s="16">
        <f>VLOOKUP($B221,'[1]TK KHOILUONG'!$B:$AT,10,0)</f>
        <v>0</v>
      </c>
      <c r="L221" s="16">
        <f>VLOOKUP($B221,'[1]TK KHOILUONG'!$B:$AT,11,0)</f>
        <v>0</v>
      </c>
      <c r="M221" s="34">
        <f>VLOOKUP($B221,'[1]TK KHOILUONG'!$B:$AT,12,0)</f>
        <v>0</v>
      </c>
      <c r="N221" s="16">
        <f>VLOOKUP($B221,'[1]TK KHOILUONG'!$B:$AT,13,0)</f>
        <v>0</v>
      </c>
      <c r="O221" s="16">
        <f>VLOOKUP($B221,'[1]TK KHOILUONG'!$B:$AT,14,0)</f>
        <v>0</v>
      </c>
      <c r="P221" s="16">
        <f>VLOOKUP($B221,'[1]TK KHOILUONG'!$B:$AT,15,0)</f>
        <v>0</v>
      </c>
      <c r="Q221" s="16">
        <f>VLOOKUP($B221,'[1]TK KHOILUONG'!$B:$AT,16,0)</f>
        <v>0</v>
      </c>
      <c r="R221" s="34">
        <f>VLOOKUP($B221,'[1]TK KHOILUONG'!$B:$AT,17,0)</f>
        <v>0</v>
      </c>
      <c r="S221" s="16">
        <f>VLOOKUP($B221,'[1]TK KHOILUONG'!$B:$AT,18,0)</f>
        <v>111</v>
      </c>
      <c r="T221" s="16">
        <f>VLOOKUP($B221,'[1]TK KHOILUONG'!$B:$AT,19,0)</f>
        <v>122</v>
      </c>
      <c r="U221" s="16">
        <f>VLOOKUP($B221,'[1]TK KHOILUONG'!$B:$AT,20,0)</f>
        <v>197</v>
      </c>
      <c r="V221" s="34">
        <f>VLOOKUP($B221,'[1]TK KHOILUONG'!$B:$AT,21,0)</f>
        <v>3.6</v>
      </c>
      <c r="W221" s="16">
        <f>VLOOKUP($B221,'[1]TK KHOILUONG'!$B:$AT,22,0)</f>
        <v>0</v>
      </c>
      <c r="X221" s="16">
        <f>VLOOKUP($B221,'[1]TK KHOILUONG'!$B:$AT,23,0)</f>
        <v>0</v>
      </c>
      <c r="Y221" s="16">
        <f>VLOOKUP($B221,'[1]TK KHOILUONG'!$B:$AT,24,0)</f>
        <v>0</v>
      </c>
      <c r="Z221" s="34">
        <f>VLOOKUP($B221,'[1]TK KHOILUONG'!$B:$AT,25,0)</f>
        <v>0</v>
      </c>
      <c r="AA221" s="16">
        <f>VLOOKUP($B221,'[1]TK KHOILUONG'!$B:$AT,26,0)</f>
        <v>0</v>
      </c>
      <c r="AB221" s="16">
        <f>VLOOKUP($B221,'[1]TK KHOILUONG'!$B:$AT,27,0)</f>
        <v>0</v>
      </c>
      <c r="AC221" s="16">
        <f>VLOOKUP($B221,'[1]TK KHOILUONG'!$B:$AT,28,0)</f>
        <v>0</v>
      </c>
      <c r="AD221" s="34">
        <f>VLOOKUP($B221,'[1]TK KHOILUONG'!$B:$AT,29,0)</f>
        <v>0</v>
      </c>
      <c r="AE221" s="16">
        <f>VLOOKUP($B221,'[1]TK KHOILUONG'!$B:$AT,30,0)</f>
        <v>0</v>
      </c>
      <c r="AF221" s="16">
        <f>VLOOKUP($B221,'[1]TK KHOILUONG'!$B:$AT,31,0)</f>
        <v>0</v>
      </c>
      <c r="AG221" s="16">
        <f>VLOOKUP($B221,'[1]TK KHOILUONG'!$B:$AT,32,0)</f>
        <v>0</v>
      </c>
      <c r="AH221" s="34">
        <f>VLOOKUP($B221,'[1]TK KHOILUONG'!$B:$AT,33,0)</f>
        <v>0</v>
      </c>
      <c r="AI221" s="16">
        <f>VLOOKUP($B221,'[1]TK KHOILUONG'!$B:$AT,34,0)</f>
        <v>0</v>
      </c>
      <c r="AJ221" s="16">
        <f>VLOOKUP($B221,'[1]TK KHOILUONG'!$B:$AT,35,0)</f>
        <v>0</v>
      </c>
      <c r="AK221" s="34">
        <f>VLOOKUP($B221,'[1]TK KHOILUONG'!$B:$AT,36,0)</f>
        <v>0</v>
      </c>
      <c r="AL221" s="16">
        <f>VLOOKUP($B221,'[1]TK KHOILUONG'!$B:$AT,37,0)</f>
        <v>0</v>
      </c>
      <c r="AM221" s="16">
        <f>VLOOKUP($B221,'[1]TK KHOILUONG'!$B:$AT,38,0)</f>
        <v>0</v>
      </c>
      <c r="AN221" s="34">
        <f>VLOOKUP($B221,'[1]TK KHOILUONG'!$B:$AT,39,0)</f>
        <v>0</v>
      </c>
      <c r="AO221" s="16">
        <f>VLOOKUP($B221,'[1]TK KHOILUONG'!$B:$AT,40,0)</f>
        <v>0</v>
      </c>
      <c r="AP221" s="16">
        <f>VLOOKUP($B221,'[1]TK KHOILUONG'!$B:$AT,41,0)</f>
        <v>0</v>
      </c>
      <c r="AQ221" s="34">
        <f>VLOOKUP($B221,'[1]TK KHOILUONG'!$B:$AT,42,0)</f>
        <v>0</v>
      </c>
      <c r="AR221" s="34">
        <f>VLOOKUP($B221,'[1]TK KHOILUONG'!$B:$AT,43,0)</f>
        <v>0</v>
      </c>
      <c r="AS221" s="34">
        <f>VLOOKUP($B221,'[1]TK KHOILUONG'!$B:$AT,44,0)</f>
        <v>0</v>
      </c>
      <c r="AT221" s="44">
        <f t="shared" si="4"/>
        <v>3.6</v>
      </c>
    </row>
    <row r="222" spans="1:46" s="6" customFormat="1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VLOOKUP($B222,'[1]TK KHOILUONG'!$B:$AT,4,0)</f>
        <v>0</v>
      </c>
      <c r="F222" s="16">
        <f>VLOOKUP($B222,'[1]TK KHOILUONG'!$B:$AT,5,0)</f>
        <v>4</v>
      </c>
      <c r="G222" s="16">
        <f>VLOOKUP($B222,'[1]TK KHOILUONG'!$B:$AT,6,0)</f>
        <v>0</v>
      </c>
      <c r="H222" s="16">
        <f>VLOOKUP($B222,'[1]TK KHOILUONG'!$B:$AT,7,0)</f>
        <v>0</v>
      </c>
      <c r="I222" s="16">
        <f>VLOOKUP($B222,'[1]TK KHOILUONG'!$B:$AT,8,0)</f>
        <v>0</v>
      </c>
      <c r="J222" s="16">
        <f>VLOOKUP($B222,'[1]TK KHOILUONG'!$B:$AT,9,0)</f>
        <v>0</v>
      </c>
      <c r="K222" s="16">
        <f>VLOOKUP($B222,'[1]TK KHOILUONG'!$B:$AT,10,0)</f>
        <v>0</v>
      </c>
      <c r="L222" s="16">
        <f>VLOOKUP($B222,'[1]TK KHOILUONG'!$B:$AT,11,0)</f>
        <v>0</v>
      </c>
      <c r="M222" s="34">
        <f>VLOOKUP($B222,'[1]TK KHOILUONG'!$B:$AT,12,0)</f>
        <v>6</v>
      </c>
      <c r="N222" s="16">
        <f>VLOOKUP($B222,'[1]TK KHOILUONG'!$B:$AT,13,0)</f>
        <v>5.0999999999999996</v>
      </c>
      <c r="O222" s="16">
        <f>VLOOKUP($B222,'[1]TK KHOILUONG'!$B:$AT,14,0)</f>
        <v>5.7</v>
      </c>
      <c r="P222" s="16">
        <f>VLOOKUP($B222,'[1]TK KHOILUONG'!$B:$AT,15,0)</f>
        <v>0</v>
      </c>
      <c r="Q222" s="16">
        <f>VLOOKUP($B222,'[1]TK KHOILUONG'!$B:$AT,16,0)</f>
        <v>0</v>
      </c>
      <c r="R222" s="34">
        <f>VLOOKUP($B222,'[1]TK KHOILUONG'!$B:$AT,17,0)</f>
        <v>10.8</v>
      </c>
      <c r="S222" s="16">
        <f>VLOOKUP($B222,'[1]TK KHOILUONG'!$B:$AT,18,0)</f>
        <v>0</v>
      </c>
      <c r="T222" s="16">
        <f>VLOOKUP($B222,'[1]TK KHOILUONG'!$B:$AT,19,0)</f>
        <v>0</v>
      </c>
      <c r="U222" s="16">
        <f>VLOOKUP($B222,'[1]TK KHOILUONG'!$B:$AT,20,0)</f>
        <v>0</v>
      </c>
      <c r="V222" s="34">
        <f>VLOOKUP($B222,'[1]TK KHOILUONG'!$B:$AT,21,0)</f>
        <v>0</v>
      </c>
      <c r="W222" s="16">
        <f>VLOOKUP($B222,'[1]TK KHOILUONG'!$B:$AT,22,0)</f>
        <v>0</v>
      </c>
      <c r="X222" s="16">
        <f>VLOOKUP($B222,'[1]TK KHOILUONG'!$B:$AT,23,0)</f>
        <v>0</v>
      </c>
      <c r="Y222" s="16">
        <f>VLOOKUP($B222,'[1]TK KHOILUONG'!$B:$AT,24,0)</f>
        <v>0</v>
      </c>
      <c r="Z222" s="34">
        <f>VLOOKUP($B222,'[1]TK KHOILUONG'!$B:$AT,25,0)</f>
        <v>0</v>
      </c>
      <c r="AA222" s="16">
        <f>VLOOKUP($B222,'[1]TK KHOILUONG'!$B:$AT,26,0)</f>
        <v>0</v>
      </c>
      <c r="AB222" s="16">
        <f>VLOOKUP($B222,'[1]TK KHOILUONG'!$B:$AT,27,0)</f>
        <v>0</v>
      </c>
      <c r="AC222" s="16">
        <f>VLOOKUP($B222,'[1]TK KHOILUONG'!$B:$AT,28,0)</f>
        <v>0</v>
      </c>
      <c r="AD222" s="34">
        <f>VLOOKUP($B222,'[1]TK KHOILUONG'!$B:$AT,29,0)</f>
        <v>0</v>
      </c>
      <c r="AE222" s="16">
        <f>VLOOKUP($B222,'[1]TK KHOILUONG'!$B:$AT,30,0)</f>
        <v>0</v>
      </c>
      <c r="AF222" s="16">
        <f>VLOOKUP($B222,'[1]TK KHOILUONG'!$B:$AT,31,0)</f>
        <v>0</v>
      </c>
      <c r="AG222" s="16">
        <f>VLOOKUP($B222,'[1]TK KHOILUONG'!$B:$AT,32,0)</f>
        <v>0</v>
      </c>
      <c r="AH222" s="34">
        <f>VLOOKUP($B222,'[1]TK KHOILUONG'!$B:$AT,33,0)</f>
        <v>0</v>
      </c>
      <c r="AI222" s="16">
        <f>VLOOKUP($B222,'[1]TK KHOILUONG'!$B:$AT,34,0)</f>
        <v>0</v>
      </c>
      <c r="AJ222" s="16">
        <f>VLOOKUP($B222,'[1]TK KHOILUONG'!$B:$AT,35,0)</f>
        <v>0</v>
      </c>
      <c r="AK222" s="34">
        <f>VLOOKUP($B222,'[1]TK KHOILUONG'!$B:$AT,36,0)</f>
        <v>0</v>
      </c>
      <c r="AL222" s="16">
        <f>VLOOKUP($B222,'[1]TK KHOILUONG'!$B:$AT,37,0)</f>
        <v>0</v>
      </c>
      <c r="AM222" s="16">
        <f>VLOOKUP($B222,'[1]TK KHOILUONG'!$B:$AT,38,0)</f>
        <v>0</v>
      </c>
      <c r="AN222" s="34">
        <f>VLOOKUP($B222,'[1]TK KHOILUONG'!$B:$AT,39,0)</f>
        <v>0</v>
      </c>
      <c r="AO222" s="16">
        <f>VLOOKUP($B222,'[1]TK KHOILUONG'!$B:$AT,40,0)</f>
        <v>0</v>
      </c>
      <c r="AP222" s="16">
        <f>VLOOKUP($B222,'[1]TK KHOILUONG'!$B:$AT,41,0)</f>
        <v>0</v>
      </c>
      <c r="AQ222" s="34">
        <f>VLOOKUP($B222,'[1]TK KHOILUONG'!$B:$AT,42,0)</f>
        <v>0</v>
      </c>
      <c r="AR222" s="34">
        <f>VLOOKUP($B222,'[1]TK KHOILUONG'!$B:$AT,43,0)</f>
        <v>0</v>
      </c>
      <c r="AS222" s="34">
        <f>VLOOKUP($B222,'[1]TK KHOILUONG'!$B:$AT,44,0)</f>
        <v>0.8</v>
      </c>
      <c r="AT222" s="44">
        <f t="shared" si="4"/>
        <v>17.600000000000001</v>
      </c>
    </row>
    <row r="223" spans="1:46" s="6" customFormat="1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VLOOKUP($B223,'[1]TK KHOILUONG'!$B:$AT,4,0)</f>
        <v>0</v>
      </c>
      <c r="F223" s="16">
        <f>VLOOKUP($B223,'[1]TK KHOILUONG'!$B:$AT,5,0)</f>
        <v>0</v>
      </c>
      <c r="G223" s="16">
        <f>VLOOKUP($B223,'[1]TK KHOILUONG'!$B:$AT,6,0)</f>
        <v>0</v>
      </c>
      <c r="H223" s="16">
        <f>VLOOKUP($B223,'[1]TK KHOILUONG'!$B:$AT,7,0)</f>
        <v>0</v>
      </c>
      <c r="I223" s="16">
        <f>VLOOKUP($B223,'[1]TK KHOILUONG'!$B:$AT,8,0)</f>
        <v>0</v>
      </c>
      <c r="J223" s="16">
        <f>VLOOKUP($B223,'[1]TK KHOILUONG'!$B:$AT,9,0)</f>
        <v>0</v>
      </c>
      <c r="K223" s="16">
        <f>VLOOKUP($B223,'[1]TK KHOILUONG'!$B:$AT,10,0)</f>
        <v>0</v>
      </c>
      <c r="L223" s="16">
        <f>VLOOKUP($B223,'[1]TK KHOILUONG'!$B:$AT,11,0)</f>
        <v>0</v>
      </c>
      <c r="M223" s="34">
        <f>VLOOKUP($B223,'[1]TK KHOILUONG'!$B:$AT,12,0)</f>
        <v>0</v>
      </c>
      <c r="N223" s="16">
        <f>VLOOKUP($B223,'[1]TK KHOILUONG'!$B:$AT,13,0)</f>
        <v>0</v>
      </c>
      <c r="O223" s="16">
        <f>VLOOKUP($B223,'[1]TK KHOILUONG'!$B:$AT,14,0)</f>
        <v>0</v>
      </c>
      <c r="P223" s="16">
        <f>VLOOKUP($B223,'[1]TK KHOILUONG'!$B:$AT,15,0)</f>
        <v>0</v>
      </c>
      <c r="Q223" s="16">
        <f>VLOOKUP($B223,'[1]TK KHOILUONG'!$B:$AT,16,0)</f>
        <v>0</v>
      </c>
      <c r="R223" s="34">
        <f>VLOOKUP($B223,'[1]TK KHOILUONG'!$B:$AT,17,0)</f>
        <v>0</v>
      </c>
      <c r="S223" s="16">
        <f>VLOOKUP($B223,'[1]TK KHOILUONG'!$B:$AT,18,0)</f>
        <v>0</v>
      </c>
      <c r="T223" s="16">
        <f>VLOOKUP($B223,'[1]TK KHOILUONG'!$B:$AT,19,0)</f>
        <v>0</v>
      </c>
      <c r="U223" s="16">
        <f>VLOOKUP($B223,'[1]TK KHOILUONG'!$B:$AT,20,0)</f>
        <v>0</v>
      </c>
      <c r="V223" s="34">
        <f>VLOOKUP($B223,'[1]TK KHOILUONG'!$B:$AT,21,0)</f>
        <v>0</v>
      </c>
      <c r="W223" s="16">
        <f>VLOOKUP($B223,'[1]TK KHOILUONG'!$B:$AT,22,0)</f>
        <v>0</v>
      </c>
      <c r="X223" s="16">
        <f>VLOOKUP($B223,'[1]TK KHOILUONG'!$B:$AT,23,0)</f>
        <v>0</v>
      </c>
      <c r="Y223" s="16">
        <f>VLOOKUP($B223,'[1]TK KHOILUONG'!$B:$AT,24,0)</f>
        <v>0</v>
      </c>
      <c r="Z223" s="34">
        <f>VLOOKUP($B223,'[1]TK KHOILUONG'!$B:$AT,25,0)</f>
        <v>0</v>
      </c>
      <c r="AA223" s="16">
        <f>VLOOKUP($B223,'[1]TK KHOILUONG'!$B:$AT,26,0)</f>
        <v>0</v>
      </c>
      <c r="AB223" s="16">
        <f>VLOOKUP($B223,'[1]TK KHOILUONG'!$B:$AT,27,0)</f>
        <v>0</v>
      </c>
      <c r="AC223" s="16">
        <f>VLOOKUP($B223,'[1]TK KHOILUONG'!$B:$AT,28,0)</f>
        <v>0</v>
      </c>
      <c r="AD223" s="34">
        <f>VLOOKUP($B223,'[1]TK KHOILUONG'!$B:$AT,29,0)</f>
        <v>0</v>
      </c>
      <c r="AE223" s="16">
        <f>VLOOKUP($B223,'[1]TK KHOILUONG'!$B:$AT,30,0)</f>
        <v>0</v>
      </c>
      <c r="AF223" s="16">
        <f>VLOOKUP($B223,'[1]TK KHOILUONG'!$B:$AT,31,0)</f>
        <v>0</v>
      </c>
      <c r="AG223" s="16">
        <f>VLOOKUP($B223,'[1]TK KHOILUONG'!$B:$AT,32,0)</f>
        <v>0</v>
      </c>
      <c r="AH223" s="34">
        <f>VLOOKUP($B223,'[1]TK KHOILUONG'!$B:$AT,33,0)</f>
        <v>0</v>
      </c>
      <c r="AI223" s="16">
        <f>VLOOKUP($B223,'[1]TK KHOILUONG'!$B:$AT,34,0)</f>
        <v>0</v>
      </c>
      <c r="AJ223" s="16">
        <f>VLOOKUP($B223,'[1]TK KHOILUONG'!$B:$AT,35,0)</f>
        <v>0</v>
      </c>
      <c r="AK223" s="34">
        <f>VLOOKUP($B223,'[1]TK KHOILUONG'!$B:$AT,36,0)</f>
        <v>0</v>
      </c>
      <c r="AL223" s="16">
        <f>VLOOKUP($B223,'[1]TK KHOILUONG'!$B:$AT,37,0)</f>
        <v>0</v>
      </c>
      <c r="AM223" s="16">
        <f>VLOOKUP($B223,'[1]TK KHOILUONG'!$B:$AT,38,0)</f>
        <v>0</v>
      </c>
      <c r="AN223" s="34">
        <f>VLOOKUP($B223,'[1]TK KHOILUONG'!$B:$AT,39,0)</f>
        <v>0</v>
      </c>
      <c r="AO223" s="16">
        <f>VLOOKUP($B223,'[1]TK KHOILUONG'!$B:$AT,40,0)</f>
        <v>0</v>
      </c>
      <c r="AP223" s="16">
        <f>VLOOKUP($B223,'[1]TK KHOILUONG'!$B:$AT,41,0)</f>
        <v>0</v>
      </c>
      <c r="AQ223" s="34">
        <f>VLOOKUP($B223,'[1]TK KHOILUONG'!$B:$AT,42,0)</f>
        <v>0</v>
      </c>
      <c r="AR223" s="34">
        <f>VLOOKUP($B223,'[1]TK KHOILUONG'!$B:$AT,43,0)</f>
        <v>0</v>
      </c>
      <c r="AS223" s="34">
        <f>VLOOKUP($B223,'[1]TK KHOILUONG'!$B:$AT,44,0)</f>
        <v>0</v>
      </c>
      <c r="AT223" s="44">
        <f t="shared" si="4"/>
        <v>0</v>
      </c>
    </row>
    <row r="224" spans="1:46" s="6" customFormat="1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VLOOKUP($B224,'[1]TK KHOILUONG'!$B:$AT,4,0)</f>
        <v>0</v>
      </c>
      <c r="F224" s="16">
        <f>VLOOKUP($B224,'[1]TK KHOILUONG'!$B:$AT,5,0)</f>
        <v>0</v>
      </c>
      <c r="G224" s="16">
        <f>VLOOKUP($B224,'[1]TK KHOILUONG'!$B:$AT,6,0)</f>
        <v>0</v>
      </c>
      <c r="H224" s="16">
        <f>VLOOKUP($B224,'[1]TK KHOILUONG'!$B:$AT,7,0)</f>
        <v>0</v>
      </c>
      <c r="I224" s="16">
        <f>VLOOKUP($B224,'[1]TK KHOILUONG'!$B:$AT,8,0)</f>
        <v>0</v>
      </c>
      <c r="J224" s="16">
        <f>VLOOKUP($B224,'[1]TK KHOILUONG'!$B:$AT,9,0)</f>
        <v>0</v>
      </c>
      <c r="K224" s="16">
        <f>VLOOKUP($B224,'[1]TK KHOILUONG'!$B:$AT,10,0)</f>
        <v>0</v>
      </c>
      <c r="L224" s="16">
        <f>VLOOKUP($B224,'[1]TK KHOILUONG'!$B:$AT,11,0)</f>
        <v>0</v>
      </c>
      <c r="M224" s="34">
        <f>VLOOKUP($B224,'[1]TK KHOILUONG'!$B:$AT,12,0)</f>
        <v>0</v>
      </c>
      <c r="N224" s="16">
        <f>VLOOKUP($B224,'[1]TK KHOILUONG'!$B:$AT,13,0)</f>
        <v>0</v>
      </c>
      <c r="O224" s="16">
        <f>VLOOKUP($B224,'[1]TK KHOILUONG'!$B:$AT,14,0)</f>
        <v>0</v>
      </c>
      <c r="P224" s="16">
        <f>VLOOKUP($B224,'[1]TK KHOILUONG'!$B:$AT,15,0)</f>
        <v>0</v>
      </c>
      <c r="Q224" s="16">
        <f>VLOOKUP($B224,'[1]TK KHOILUONG'!$B:$AT,16,0)</f>
        <v>0</v>
      </c>
      <c r="R224" s="34">
        <f>VLOOKUP($B224,'[1]TK KHOILUONG'!$B:$AT,17,0)</f>
        <v>0</v>
      </c>
      <c r="S224" s="16">
        <f>VLOOKUP($B224,'[1]TK KHOILUONG'!$B:$AT,18,0)</f>
        <v>0</v>
      </c>
      <c r="T224" s="16">
        <f>VLOOKUP($B224,'[1]TK KHOILUONG'!$B:$AT,19,0)</f>
        <v>0</v>
      </c>
      <c r="U224" s="16">
        <f>VLOOKUP($B224,'[1]TK KHOILUONG'!$B:$AT,20,0)</f>
        <v>0</v>
      </c>
      <c r="V224" s="34">
        <f>VLOOKUP($B224,'[1]TK KHOILUONG'!$B:$AT,21,0)</f>
        <v>0</v>
      </c>
      <c r="W224" s="16">
        <f>VLOOKUP($B224,'[1]TK KHOILUONG'!$B:$AT,22,0)</f>
        <v>0</v>
      </c>
      <c r="X224" s="16">
        <f>VLOOKUP($B224,'[1]TK KHOILUONG'!$B:$AT,23,0)</f>
        <v>0</v>
      </c>
      <c r="Y224" s="16">
        <f>VLOOKUP($B224,'[1]TK KHOILUONG'!$B:$AT,24,0)</f>
        <v>0</v>
      </c>
      <c r="Z224" s="34">
        <f>VLOOKUP($B224,'[1]TK KHOILUONG'!$B:$AT,25,0)</f>
        <v>0</v>
      </c>
      <c r="AA224" s="16">
        <f>VLOOKUP($B224,'[1]TK KHOILUONG'!$B:$AT,26,0)</f>
        <v>0</v>
      </c>
      <c r="AB224" s="16">
        <f>VLOOKUP($B224,'[1]TK KHOILUONG'!$B:$AT,27,0)</f>
        <v>0</v>
      </c>
      <c r="AC224" s="16">
        <f>VLOOKUP($B224,'[1]TK KHOILUONG'!$B:$AT,28,0)</f>
        <v>0</v>
      </c>
      <c r="AD224" s="34">
        <f>VLOOKUP($B224,'[1]TK KHOILUONG'!$B:$AT,29,0)</f>
        <v>0</v>
      </c>
      <c r="AE224" s="16">
        <f>VLOOKUP($B224,'[1]TK KHOILUONG'!$B:$AT,30,0)</f>
        <v>0</v>
      </c>
      <c r="AF224" s="16">
        <f>VLOOKUP($B224,'[1]TK KHOILUONG'!$B:$AT,31,0)</f>
        <v>0</v>
      </c>
      <c r="AG224" s="16">
        <f>VLOOKUP($B224,'[1]TK KHOILUONG'!$B:$AT,32,0)</f>
        <v>0</v>
      </c>
      <c r="AH224" s="34">
        <f>VLOOKUP($B224,'[1]TK KHOILUONG'!$B:$AT,33,0)</f>
        <v>0</v>
      </c>
      <c r="AI224" s="16">
        <f>VLOOKUP($B224,'[1]TK KHOILUONG'!$B:$AT,34,0)</f>
        <v>0</v>
      </c>
      <c r="AJ224" s="16">
        <f>VLOOKUP($B224,'[1]TK KHOILUONG'!$B:$AT,35,0)</f>
        <v>0</v>
      </c>
      <c r="AK224" s="34">
        <f>VLOOKUP($B224,'[1]TK KHOILUONG'!$B:$AT,36,0)</f>
        <v>0</v>
      </c>
      <c r="AL224" s="16">
        <f>VLOOKUP($B224,'[1]TK KHOILUONG'!$B:$AT,37,0)</f>
        <v>0</v>
      </c>
      <c r="AM224" s="16">
        <f>VLOOKUP($B224,'[1]TK KHOILUONG'!$B:$AT,38,0)</f>
        <v>0</v>
      </c>
      <c r="AN224" s="34">
        <f>VLOOKUP($B224,'[1]TK KHOILUONG'!$B:$AT,39,0)</f>
        <v>0</v>
      </c>
      <c r="AO224" s="16">
        <f>VLOOKUP($B224,'[1]TK KHOILUONG'!$B:$AT,40,0)</f>
        <v>0</v>
      </c>
      <c r="AP224" s="16">
        <f>VLOOKUP($B224,'[1]TK KHOILUONG'!$B:$AT,41,0)</f>
        <v>0</v>
      </c>
      <c r="AQ224" s="34">
        <f>VLOOKUP($B224,'[1]TK KHOILUONG'!$B:$AT,42,0)</f>
        <v>0</v>
      </c>
      <c r="AR224" s="34">
        <f>VLOOKUP($B224,'[1]TK KHOILUONG'!$B:$AT,43,0)</f>
        <v>0</v>
      </c>
      <c r="AS224" s="34">
        <f>VLOOKUP($B224,'[1]TK KHOILUONG'!$B:$AT,44,0)</f>
        <v>0</v>
      </c>
      <c r="AT224" s="44">
        <f t="shared" si="4"/>
        <v>0</v>
      </c>
    </row>
    <row r="225" spans="1:46" s="6" customFormat="1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VLOOKUP($B225,'[1]TK KHOILUONG'!$B:$AT,4,0)</f>
        <v>0</v>
      </c>
      <c r="F225" s="16">
        <f>VLOOKUP($B225,'[1]TK KHOILUONG'!$B:$AT,5,0)</f>
        <v>0</v>
      </c>
      <c r="G225" s="16">
        <f>VLOOKUP($B225,'[1]TK KHOILUONG'!$B:$AT,6,0)</f>
        <v>0</v>
      </c>
      <c r="H225" s="16">
        <f>VLOOKUP($B225,'[1]TK KHOILUONG'!$B:$AT,7,0)</f>
        <v>0</v>
      </c>
      <c r="I225" s="16">
        <f>VLOOKUP($B225,'[1]TK KHOILUONG'!$B:$AT,8,0)</f>
        <v>0</v>
      </c>
      <c r="J225" s="16">
        <f>VLOOKUP($B225,'[1]TK KHOILUONG'!$B:$AT,9,0)</f>
        <v>0</v>
      </c>
      <c r="K225" s="16">
        <f>VLOOKUP($B225,'[1]TK KHOILUONG'!$B:$AT,10,0)</f>
        <v>0</v>
      </c>
      <c r="L225" s="16">
        <f>VLOOKUP($B225,'[1]TK KHOILUONG'!$B:$AT,11,0)</f>
        <v>0</v>
      </c>
      <c r="M225" s="34">
        <f>VLOOKUP($B225,'[1]TK KHOILUONG'!$B:$AT,12,0)</f>
        <v>0</v>
      </c>
      <c r="N225" s="16">
        <f>VLOOKUP($B225,'[1]TK KHOILUONG'!$B:$AT,13,0)</f>
        <v>0</v>
      </c>
      <c r="O225" s="16">
        <f>VLOOKUP($B225,'[1]TK KHOILUONG'!$B:$AT,14,0)</f>
        <v>0</v>
      </c>
      <c r="P225" s="16">
        <f>VLOOKUP($B225,'[1]TK KHOILUONG'!$B:$AT,15,0)</f>
        <v>0</v>
      </c>
      <c r="Q225" s="16">
        <f>VLOOKUP($B225,'[1]TK KHOILUONG'!$B:$AT,16,0)</f>
        <v>0</v>
      </c>
      <c r="R225" s="34">
        <f>VLOOKUP($B225,'[1]TK KHOILUONG'!$B:$AT,17,0)</f>
        <v>0</v>
      </c>
      <c r="S225" s="16">
        <f>VLOOKUP($B225,'[1]TK KHOILUONG'!$B:$AT,18,0)</f>
        <v>0</v>
      </c>
      <c r="T225" s="16">
        <f>VLOOKUP($B225,'[1]TK KHOILUONG'!$B:$AT,19,0)</f>
        <v>0</v>
      </c>
      <c r="U225" s="16">
        <f>VLOOKUP($B225,'[1]TK KHOILUONG'!$B:$AT,20,0)</f>
        <v>0</v>
      </c>
      <c r="V225" s="34">
        <f>VLOOKUP($B225,'[1]TK KHOILUONG'!$B:$AT,21,0)</f>
        <v>0</v>
      </c>
      <c r="W225" s="16">
        <f>VLOOKUP($B225,'[1]TK KHOILUONG'!$B:$AT,22,0)</f>
        <v>0</v>
      </c>
      <c r="X225" s="16">
        <f>VLOOKUP($B225,'[1]TK KHOILUONG'!$B:$AT,23,0)</f>
        <v>0</v>
      </c>
      <c r="Y225" s="16">
        <f>VLOOKUP($B225,'[1]TK KHOILUONG'!$B:$AT,24,0)</f>
        <v>0</v>
      </c>
      <c r="Z225" s="34">
        <f>VLOOKUP($B225,'[1]TK KHOILUONG'!$B:$AT,25,0)</f>
        <v>0</v>
      </c>
      <c r="AA225" s="16">
        <f>VLOOKUP($B225,'[1]TK KHOILUONG'!$B:$AT,26,0)</f>
        <v>0</v>
      </c>
      <c r="AB225" s="16">
        <f>VLOOKUP($B225,'[1]TK KHOILUONG'!$B:$AT,27,0)</f>
        <v>0</v>
      </c>
      <c r="AC225" s="16">
        <f>VLOOKUP($B225,'[1]TK KHOILUONG'!$B:$AT,28,0)</f>
        <v>0</v>
      </c>
      <c r="AD225" s="34">
        <f>VLOOKUP($B225,'[1]TK KHOILUONG'!$B:$AT,29,0)</f>
        <v>0</v>
      </c>
      <c r="AE225" s="16">
        <f>VLOOKUP($B225,'[1]TK KHOILUONG'!$B:$AT,30,0)</f>
        <v>0</v>
      </c>
      <c r="AF225" s="16">
        <f>VLOOKUP($B225,'[1]TK KHOILUONG'!$B:$AT,31,0)</f>
        <v>0</v>
      </c>
      <c r="AG225" s="16">
        <f>VLOOKUP($B225,'[1]TK KHOILUONG'!$B:$AT,32,0)</f>
        <v>0</v>
      </c>
      <c r="AH225" s="34">
        <f>VLOOKUP($B225,'[1]TK KHOILUONG'!$B:$AT,33,0)</f>
        <v>0</v>
      </c>
      <c r="AI225" s="16">
        <f>VLOOKUP($B225,'[1]TK KHOILUONG'!$B:$AT,34,0)</f>
        <v>0</v>
      </c>
      <c r="AJ225" s="16">
        <f>VLOOKUP($B225,'[1]TK KHOILUONG'!$B:$AT,35,0)</f>
        <v>0</v>
      </c>
      <c r="AK225" s="34">
        <f>VLOOKUP($B225,'[1]TK KHOILUONG'!$B:$AT,36,0)</f>
        <v>0</v>
      </c>
      <c r="AL225" s="16">
        <f>VLOOKUP($B225,'[1]TK KHOILUONG'!$B:$AT,37,0)</f>
        <v>0</v>
      </c>
      <c r="AM225" s="16">
        <f>VLOOKUP($B225,'[1]TK KHOILUONG'!$B:$AT,38,0)</f>
        <v>0</v>
      </c>
      <c r="AN225" s="34">
        <f>VLOOKUP($B225,'[1]TK KHOILUONG'!$B:$AT,39,0)</f>
        <v>0</v>
      </c>
      <c r="AO225" s="16">
        <f>VLOOKUP($B225,'[1]TK KHOILUONG'!$B:$AT,40,0)</f>
        <v>0</v>
      </c>
      <c r="AP225" s="16">
        <f>VLOOKUP($B225,'[1]TK KHOILUONG'!$B:$AT,41,0)</f>
        <v>0</v>
      </c>
      <c r="AQ225" s="34">
        <f>VLOOKUP($B225,'[1]TK KHOILUONG'!$B:$AT,42,0)</f>
        <v>0</v>
      </c>
      <c r="AR225" s="34">
        <f>VLOOKUP($B225,'[1]TK KHOILUONG'!$B:$AT,43,0)</f>
        <v>0</v>
      </c>
      <c r="AS225" s="34">
        <f>VLOOKUP($B225,'[1]TK KHOILUONG'!$B:$AT,44,0)</f>
        <v>0</v>
      </c>
      <c r="AT225" s="44">
        <f t="shared" si="4"/>
        <v>0</v>
      </c>
    </row>
    <row r="226" spans="1:46" s="6" customFormat="1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VLOOKUP($B226,'[1]TK KHOILUONG'!$B:$AT,4,0)</f>
        <v>0</v>
      </c>
      <c r="F226" s="16">
        <f>VLOOKUP($B226,'[1]TK KHOILUONG'!$B:$AT,5,0)</f>
        <v>0</v>
      </c>
      <c r="G226" s="16">
        <f>VLOOKUP($B226,'[1]TK KHOILUONG'!$B:$AT,6,0)</f>
        <v>0</v>
      </c>
      <c r="H226" s="16">
        <f>VLOOKUP($B226,'[1]TK KHOILUONG'!$B:$AT,7,0)</f>
        <v>0</v>
      </c>
      <c r="I226" s="16">
        <f>VLOOKUP($B226,'[1]TK KHOILUONG'!$B:$AT,8,0)</f>
        <v>0</v>
      </c>
      <c r="J226" s="16">
        <f>VLOOKUP($B226,'[1]TK KHOILUONG'!$B:$AT,9,0)</f>
        <v>0</v>
      </c>
      <c r="K226" s="16">
        <f>VLOOKUP($B226,'[1]TK KHOILUONG'!$B:$AT,10,0)</f>
        <v>0</v>
      </c>
      <c r="L226" s="16">
        <f>VLOOKUP($B226,'[1]TK KHOILUONG'!$B:$AT,11,0)</f>
        <v>0</v>
      </c>
      <c r="M226" s="34">
        <f>VLOOKUP($B226,'[1]TK KHOILUONG'!$B:$AT,12,0)</f>
        <v>0</v>
      </c>
      <c r="N226" s="16">
        <f>VLOOKUP($B226,'[1]TK KHOILUONG'!$B:$AT,13,0)</f>
        <v>0</v>
      </c>
      <c r="O226" s="16">
        <f>VLOOKUP($B226,'[1]TK KHOILUONG'!$B:$AT,14,0)</f>
        <v>0</v>
      </c>
      <c r="P226" s="16">
        <f>VLOOKUP($B226,'[1]TK KHOILUONG'!$B:$AT,15,0)</f>
        <v>0</v>
      </c>
      <c r="Q226" s="16">
        <f>VLOOKUP($B226,'[1]TK KHOILUONG'!$B:$AT,16,0)</f>
        <v>0</v>
      </c>
      <c r="R226" s="34">
        <f>VLOOKUP($B226,'[1]TK KHOILUONG'!$B:$AT,17,0)</f>
        <v>0</v>
      </c>
      <c r="S226" s="16">
        <f>VLOOKUP($B226,'[1]TK KHOILUONG'!$B:$AT,18,0)</f>
        <v>0</v>
      </c>
      <c r="T226" s="16">
        <f>VLOOKUP($B226,'[1]TK KHOILUONG'!$B:$AT,19,0)</f>
        <v>0</v>
      </c>
      <c r="U226" s="16">
        <f>VLOOKUP($B226,'[1]TK KHOILUONG'!$B:$AT,20,0)</f>
        <v>96</v>
      </c>
      <c r="V226" s="34">
        <f>VLOOKUP($B226,'[1]TK KHOILUONG'!$B:$AT,21,0)</f>
        <v>-9.6000000000000014</v>
      </c>
      <c r="W226" s="16">
        <f>VLOOKUP($B226,'[1]TK KHOILUONG'!$B:$AT,22,0)</f>
        <v>0</v>
      </c>
      <c r="X226" s="16">
        <f>VLOOKUP($B226,'[1]TK KHOILUONG'!$B:$AT,23,0)</f>
        <v>0</v>
      </c>
      <c r="Y226" s="16">
        <f>VLOOKUP($B226,'[1]TK KHOILUONG'!$B:$AT,24,0)</f>
        <v>0</v>
      </c>
      <c r="Z226" s="34">
        <f>VLOOKUP($B226,'[1]TK KHOILUONG'!$B:$AT,25,0)</f>
        <v>0</v>
      </c>
      <c r="AA226" s="16">
        <f>VLOOKUP($B226,'[1]TK KHOILUONG'!$B:$AT,26,0)</f>
        <v>0</v>
      </c>
      <c r="AB226" s="16">
        <f>VLOOKUP($B226,'[1]TK KHOILUONG'!$B:$AT,27,0)</f>
        <v>0</v>
      </c>
      <c r="AC226" s="16">
        <f>VLOOKUP($B226,'[1]TK KHOILUONG'!$B:$AT,28,0)</f>
        <v>0</v>
      </c>
      <c r="AD226" s="34">
        <f>VLOOKUP($B226,'[1]TK KHOILUONG'!$B:$AT,29,0)</f>
        <v>0</v>
      </c>
      <c r="AE226" s="16">
        <f>VLOOKUP($B226,'[1]TK KHOILUONG'!$B:$AT,30,0)</f>
        <v>0</v>
      </c>
      <c r="AF226" s="16">
        <f>VLOOKUP($B226,'[1]TK KHOILUONG'!$B:$AT,31,0)</f>
        <v>0</v>
      </c>
      <c r="AG226" s="16">
        <f>VLOOKUP($B226,'[1]TK KHOILUONG'!$B:$AT,32,0)</f>
        <v>0</v>
      </c>
      <c r="AH226" s="34">
        <f>VLOOKUP($B226,'[1]TK KHOILUONG'!$B:$AT,33,0)</f>
        <v>0</v>
      </c>
      <c r="AI226" s="16">
        <f>VLOOKUP($B226,'[1]TK KHOILUONG'!$B:$AT,34,0)</f>
        <v>0</v>
      </c>
      <c r="AJ226" s="16">
        <f>VLOOKUP($B226,'[1]TK KHOILUONG'!$B:$AT,35,0)</f>
        <v>0</v>
      </c>
      <c r="AK226" s="34">
        <f>VLOOKUP($B226,'[1]TK KHOILUONG'!$B:$AT,36,0)</f>
        <v>0</v>
      </c>
      <c r="AL226" s="16">
        <f>VLOOKUP($B226,'[1]TK KHOILUONG'!$B:$AT,37,0)</f>
        <v>0</v>
      </c>
      <c r="AM226" s="16">
        <f>VLOOKUP($B226,'[1]TK KHOILUONG'!$B:$AT,38,0)</f>
        <v>0</v>
      </c>
      <c r="AN226" s="34">
        <f>VLOOKUP($B226,'[1]TK KHOILUONG'!$B:$AT,39,0)</f>
        <v>0</v>
      </c>
      <c r="AO226" s="16">
        <f>VLOOKUP($B226,'[1]TK KHOILUONG'!$B:$AT,40,0)</f>
        <v>0</v>
      </c>
      <c r="AP226" s="16">
        <f>VLOOKUP($B226,'[1]TK KHOILUONG'!$B:$AT,41,0)</f>
        <v>0</v>
      </c>
      <c r="AQ226" s="34">
        <f>VLOOKUP($B226,'[1]TK KHOILUONG'!$B:$AT,42,0)</f>
        <v>0</v>
      </c>
      <c r="AR226" s="34">
        <f>VLOOKUP($B226,'[1]TK KHOILUONG'!$B:$AT,43,0)</f>
        <v>0</v>
      </c>
      <c r="AS226" s="34">
        <f>VLOOKUP($B226,'[1]TK KHOILUONG'!$B:$AT,44,0)</f>
        <v>0</v>
      </c>
      <c r="AT226" s="44">
        <f t="shared" si="4"/>
        <v>-9.6</v>
      </c>
    </row>
    <row r="227" spans="1:46" s="6" customFormat="1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VLOOKUP($B227,'[1]TK KHOILUONG'!$B:$AT,4,0)</f>
        <v>0</v>
      </c>
      <c r="F227" s="16">
        <f>VLOOKUP($B227,'[1]TK KHOILUONG'!$B:$AT,5,0)</f>
        <v>0</v>
      </c>
      <c r="G227" s="16">
        <f>VLOOKUP($B227,'[1]TK KHOILUONG'!$B:$AT,6,0)</f>
        <v>0</v>
      </c>
      <c r="H227" s="16">
        <f>VLOOKUP($B227,'[1]TK KHOILUONG'!$B:$AT,7,0)</f>
        <v>0</v>
      </c>
      <c r="I227" s="16">
        <f>VLOOKUP($B227,'[1]TK KHOILUONG'!$B:$AT,8,0)</f>
        <v>0</v>
      </c>
      <c r="J227" s="16">
        <f>VLOOKUP($B227,'[1]TK KHOILUONG'!$B:$AT,9,0)</f>
        <v>0</v>
      </c>
      <c r="K227" s="16">
        <f>VLOOKUP($B227,'[1]TK KHOILUONG'!$B:$AT,10,0)</f>
        <v>0</v>
      </c>
      <c r="L227" s="16">
        <f>VLOOKUP($B227,'[1]TK KHOILUONG'!$B:$AT,11,0)</f>
        <v>0</v>
      </c>
      <c r="M227" s="34">
        <f>VLOOKUP($B227,'[1]TK KHOILUONG'!$B:$AT,12,0)</f>
        <v>0</v>
      </c>
      <c r="N227" s="16">
        <f>VLOOKUP($B227,'[1]TK KHOILUONG'!$B:$AT,13,0)</f>
        <v>0</v>
      </c>
      <c r="O227" s="16">
        <f>VLOOKUP($B227,'[1]TK KHOILUONG'!$B:$AT,14,0)</f>
        <v>0</v>
      </c>
      <c r="P227" s="16">
        <f>VLOOKUP($B227,'[1]TK KHOILUONG'!$B:$AT,15,0)</f>
        <v>0</v>
      </c>
      <c r="Q227" s="16">
        <f>VLOOKUP($B227,'[1]TK KHOILUONG'!$B:$AT,16,0)</f>
        <v>0</v>
      </c>
      <c r="R227" s="34">
        <f>VLOOKUP($B227,'[1]TK KHOILUONG'!$B:$AT,17,0)</f>
        <v>0</v>
      </c>
      <c r="S227" s="16">
        <f>VLOOKUP($B227,'[1]TK KHOILUONG'!$B:$AT,18,0)</f>
        <v>262</v>
      </c>
      <c r="T227" s="16">
        <f>VLOOKUP($B227,'[1]TK KHOILUONG'!$B:$AT,19,0)</f>
        <v>473</v>
      </c>
      <c r="U227" s="16">
        <f>VLOOKUP($B227,'[1]TK KHOILUONG'!$B:$AT,20,0)</f>
        <v>288</v>
      </c>
      <c r="V227" s="34">
        <f>VLOOKUP($B227,'[1]TK KHOILUONG'!$B:$AT,21,0)</f>
        <v>44.7</v>
      </c>
      <c r="W227" s="16">
        <f>VLOOKUP($B227,'[1]TK KHOILUONG'!$B:$AT,22,0)</f>
        <v>0</v>
      </c>
      <c r="X227" s="16">
        <f>VLOOKUP($B227,'[1]TK KHOILUONG'!$B:$AT,23,0)</f>
        <v>0</v>
      </c>
      <c r="Y227" s="16">
        <f>VLOOKUP($B227,'[1]TK KHOILUONG'!$B:$AT,24,0)</f>
        <v>0</v>
      </c>
      <c r="Z227" s="34">
        <f>VLOOKUP($B227,'[1]TK KHOILUONG'!$B:$AT,25,0)</f>
        <v>0</v>
      </c>
      <c r="AA227" s="16">
        <f>VLOOKUP($B227,'[1]TK KHOILUONG'!$B:$AT,26,0)</f>
        <v>0</v>
      </c>
      <c r="AB227" s="16">
        <f>VLOOKUP($B227,'[1]TK KHOILUONG'!$B:$AT,27,0)</f>
        <v>0</v>
      </c>
      <c r="AC227" s="16">
        <f>VLOOKUP($B227,'[1]TK KHOILUONG'!$B:$AT,28,0)</f>
        <v>0</v>
      </c>
      <c r="AD227" s="34">
        <f>VLOOKUP($B227,'[1]TK KHOILUONG'!$B:$AT,29,0)</f>
        <v>0</v>
      </c>
      <c r="AE227" s="16">
        <f>VLOOKUP($B227,'[1]TK KHOILUONG'!$B:$AT,30,0)</f>
        <v>0</v>
      </c>
      <c r="AF227" s="16">
        <f>VLOOKUP($B227,'[1]TK KHOILUONG'!$B:$AT,31,0)</f>
        <v>0</v>
      </c>
      <c r="AG227" s="16">
        <f>VLOOKUP($B227,'[1]TK KHOILUONG'!$B:$AT,32,0)</f>
        <v>0</v>
      </c>
      <c r="AH227" s="34">
        <f>VLOOKUP($B227,'[1]TK KHOILUONG'!$B:$AT,33,0)</f>
        <v>0</v>
      </c>
      <c r="AI227" s="16">
        <f>VLOOKUP($B227,'[1]TK KHOILUONG'!$B:$AT,34,0)</f>
        <v>0</v>
      </c>
      <c r="AJ227" s="16">
        <f>VLOOKUP($B227,'[1]TK KHOILUONG'!$B:$AT,35,0)</f>
        <v>0</v>
      </c>
      <c r="AK227" s="34">
        <f>VLOOKUP($B227,'[1]TK KHOILUONG'!$B:$AT,36,0)</f>
        <v>0</v>
      </c>
      <c r="AL227" s="16">
        <f>VLOOKUP($B227,'[1]TK KHOILUONG'!$B:$AT,37,0)</f>
        <v>0</v>
      </c>
      <c r="AM227" s="16">
        <f>VLOOKUP($B227,'[1]TK KHOILUONG'!$B:$AT,38,0)</f>
        <v>0</v>
      </c>
      <c r="AN227" s="34">
        <f>VLOOKUP($B227,'[1]TK KHOILUONG'!$B:$AT,39,0)</f>
        <v>0</v>
      </c>
      <c r="AO227" s="16">
        <f>VLOOKUP($B227,'[1]TK KHOILUONG'!$B:$AT,40,0)</f>
        <v>0</v>
      </c>
      <c r="AP227" s="16">
        <f>VLOOKUP($B227,'[1]TK KHOILUONG'!$B:$AT,41,0)</f>
        <v>0</v>
      </c>
      <c r="AQ227" s="34">
        <f>VLOOKUP($B227,'[1]TK KHOILUONG'!$B:$AT,42,0)</f>
        <v>0</v>
      </c>
      <c r="AR227" s="34">
        <f>VLOOKUP($B227,'[1]TK KHOILUONG'!$B:$AT,43,0)</f>
        <v>0</v>
      </c>
      <c r="AS227" s="34">
        <f>VLOOKUP($B227,'[1]TK KHOILUONG'!$B:$AT,44,0)</f>
        <v>0</v>
      </c>
      <c r="AT227" s="44">
        <f t="shared" si="4"/>
        <v>44.7</v>
      </c>
    </row>
    <row r="228" spans="1:46" s="6" customFormat="1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VLOOKUP($B228,'[1]TK KHOILUONG'!$B:$AT,4,0)</f>
        <v>0</v>
      </c>
      <c r="F228" s="16">
        <f>VLOOKUP($B228,'[1]TK KHOILUONG'!$B:$AT,5,0)</f>
        <v>0</v>
      </c>
      <c r="G228" s="16">
        <f>VLOOKUP($B228,'[1]TK KHOILUONG'!$B:$AT,6,0)</f>
        <v>0</v>
      </c>
      <c r="H228" s="16">
        <f>VLOOKUP($B228,'[1]TK KHOILUONG'!$B:$AT,7,0)</f>
        <v>0</v>
      </c>
      <c r="I228" s="16">
        <f>VLOOKUP($B228,'[1]TK KHOILUONG'!$B:$AT,8,0)</f>
        <v>0</v>
      </c>
      <c r="J228" s="16">
        <f>VLOOKUP($B228,'[1]TK KHOILUONG'!$B:$AT,9,0)</f>
        <v>0</v>
      </c>
      <c r="K228" s="16">
        <f>VLOOKUP($B228,'[1]TK KHOILUONG'!$B:$AT,10,0)</f>
        <v>0</v>
      </c>
      <c r="L228" s="16">
        <f>VLOOKUP($B228,'[1]TK KHOILUONG'!$B:$AT,11,0)</f>
        <v>0</v>
      </c>
      <c r="M228" s="34">
        <f>VLOOKUP($B228,'[1]TK KHOILUONG'!$B:$AT,12,0)</f>
        <v>0</v>
      </c>
      <c r="N228" s="16">
        <f>VLOOKUP($B228,'[1]TK KHOILUONG'!$B:$AT,13,0)</f>
        <v>0</v>
      </c>
      <c r="O228" s="16">
        <f>VLOOKUP($B228,'[1]TK KHOILUONG'!$B:$AT,14,0)</f>
        <v>0</v>
      </c>
      <c r="P228" s="16">
        <f>VLOOKUP($B228,'[1]TK KHOILUONG'!$B:$AT,15,0)</f>
        <v>0</v>
      </c>
      <c r="Q228" s="16">
        <f>VLOOKUP($B228,'[1]TK KHOILUONG'!$B:$AT,16,0)</f>
        <v>0</v>
      </c>
      <c r="R228" s="34">
        <f>VLOOKUP($B228,'[1]TK KHOILUONG'!$B:$AT,17,0)</f>
        <v>0</v>
      </c>
      <c r="S228" s="16">
        <f>VLOOKUP($B228,'[1]TK KHOILUONG'!$B:$AT,18,0)</f>
        <v>0</v>
      </c>
      <c r="T228" s="16">
        <f>VLOOKUP($B228,'[1]TK KHOILUONG'!$B:$AT,19,0)</f>
        <v>0</v>
      </c>
      <c r="U228" s="16">
        <f>VLOOKUP($B228,'[1]TK KHOILUONG'!$B:$AT,20,0)</f>
        <v>0</v>
      </c>
      <c r="V228" s="34">
        <f>VLOOKUP($B228,'[1]TK KHOILUONG'!$B:$AT,21,0)</f>
        <v>0</v>
      </c>
      <c r="W228" s="16">
        <f>VLOOKUP($B228,'[1]TK KHOILUONG'!$B:$AT,22,0)</f>
        <v>0</v>
      </c>
      <c r="X228" s="16">
        <f>VLOOKUP($B228,'[1]TK KHOILUONG'!$B:$AT,23,0)</f>
        <v>0</v>
      </c>
      <c r="Y228" s="16">
        <f>VLOOKUP($B228,'[1]TK KHOILUONG'!$B:$AT,24,0)</f>
        <v>0</v>
      </c>
      <c r="Z228" s="34">
        <f>VLOOKUP($B228,'[1]TK KHOILUONG'!$B:$AT,25,0)</f>
        <v>0</v>
      </c>
      <c r="AA228" s="16">
        <f>VLOOKUP($B228,'[1]TK KHOILUONG'!$B:$AT,26,0)</f>
        <v>0</v>
      </c>
      <c r="AB228" s="16">
        <f>VLOOKUP($B228,'[1]TK KHOILUONG'!$B:$AT,27,0)</f>
        <v>0</v>
      </c>
      <c r="AC228" s="16">
        <f>VLOOKUP($B228,'[1]TK KHOILUONG'!$B:$AT,28,0)</f>
        <v>0</v>
      </c>
      <c r="AD228" s="34">
        <f>VLOOKUP($B228,'[1]TK KHOILUONG'!$B:$AT,29,0)</f>
        <v>0</v>
      </c>
      <c r="AE228" s="16">
        <f>VLOOKUP($B228,'[1]TK KHOILUONG'!$B:$AT,30,0)</f>
        <v>0</v>
      </c>
      <c r="AF228" s="16">
        <f>VLOOKUP($B228,'[1]TK KHOILUONG'!$B:$AT,31,0)</f>
        <v>0</v>
      </c>
      <c r="AG228" s="16">
        <f>VLOOKUP($B228,'[1]TK KHOILUONG'!$B:$AT,32,0)</f>
        <v>0</v>
      </c>
      <c r="AH228" s="34">
        <f>VLOOKUP($B228,'[1]TK KHOILUONG'!$B:$AT,33,0)</f>
        <v>0</v>
      </c>
      <c r="AI228" s="16">
        <f>VLOOKUP($B228,'[1]TK KHOILUONG'!$B:$AT,34,0)</f>
        <v>0</v>
      </c>
      <c r="AJ228" s="16">
        <f>VLOOKUP($B228,'[1]TK KHOILUONG'!$B:$AT,35,0)</f>
        <v>0</v>
      </c>
      <c r="AK228" s="34">
        <f>VLOOKUP($B228,'[1]TK KHOILUONG'!$B:$AT,36,0)</f>
        <v>0</v>
      </c>
      <c r="AL228" s="16">
        <f>VLOOKUP($B228,'[1]TK KHOILUONG'!$B:$AT,37,0)</f>
        <v>0</v>
      </c>
      <c r="AM228" s="16">
        <f>VLOOKUP($B228,'[1]TK KHOILUONG'!$B:$AT,38,0)</f>
        <v>0</v>
      </c>
      <c r="AN228" s="34">
        <f>VLOOKUP($B228,'[1]TK KHOILUONG'!$B:$AT,39,0)</f>
        <v>0</v>
      </c>
      <c r="AO228" s="16">
        <f>VLOOKUP($B228,'[1]TK KHOILUONG'!$B:$AT,40,0)</f>
        <v>0</v>
      </c>
      <c r="AP228" s="16">
        <f>VLOOKUP($B228,'[1]TK KHOILUONG'!$B:$AT,41,0)</f>
        <v>0</v>
      </c>
      <c r="AQ228" s="34">
        <f>VLOOKUP($B228,'[1]TK KHOILUONG'!$B:$AT,42,0)</f>
        <v>0</v>
      </c>
      <c r="AR228" s="34">
        <f>VLOOKUP($B228,'[1]TK KHOILUONG'!$B:$AT,43,0)</f>
        <v>0</v>
      </c>
      <c r="AS228" s="34">
        <f>VLOOKUP($B228,'[1]TK KHOILUONG'!$B:$AT,44,0)</f>
        <v>0</v>
      </c>
      <c r="AT228" s="44">
        <f t="shared" si="4"/>
        <v>0</v>
      </c>
    </row>
    <row r="229" spans="1:46" s="6" customFormat="1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VLOOKUP($B229,'[1]TK KHOILUONG'!$B:$AT,4,0)</f>
        <v>0</v>
      </c>
      <c r="F229" s="16">
        <f>VLOOKUP($B229,'[1]TK KHOILUONG'!$B:$AT,5,0)</f>
        <v>0</v>
      </c>
      <c r="G229" s="16">
        <f>VLOOKUP($B229,'[1]TK KHOILUONG'!$B:$AT,6,0)</f>
        <v>0</v>
      </c>
      <c r="H229" s="16">
        <f>VLOOKUP($B229,'[1]TK KHOILUONG'!$B:$AT,7,0)</f>
        <v>0</v>
      </c>
      <c r="I229" s="16">
        <f>VLOOKUP($B229,'[1]TK KHOILUONG'!$B:$AT,8,0)</f>
        <v>0</v>
      </c>
      <c r="J229" s="16">
        <f>VLOOKUP($B229,'[1]TK KHOILUONG'!$B:$AT,9,0)</f>
        <v>0</v>
      </c>
      <c r="K229" s="16">
        <f>VLOOKUP($B229,'[1]TK KHOILUONG'!$B:$AT,10,0)</f>
        <v>0</v>
      </c>
      <c r="L229" s="16">
        <f>VLOOKUP($B229,'[1]TK KHOILUONG'!$B:$AT,11,0)</f>
        <v>0</v>
      </c>
      <c r="M229" s="34">
        <f>VLOOKUP($B229,'[1]TK KHOILUONG'!$B:$AT,12,0)</f>
        <v>0</v>
      </c>
      <c r="N229" s="16">
        <f>VLOOKUP($B229,'[1]TK KHOILUONG'!$B:$AT,13,0)</f>
        <v>1.05</v>
      </c>
      <c r="O229" s="16">
        <f>VLOOKUP($B229,'[1]TK KHOILUONG'!$B:$AT,14,0)</f>
        <v>7.4999999999999991</v>
      </c>
      <c r="P229" s="16">
        <f>VLOOKUP($B229,'[1]TK KHOILUONG'!$B:$AT,15,0)</f>
        <v>0</v>
      </c>
      <c r="Q229" s="16">
        <f>VLOOKUP($B229,'[1]TK KHOILUONG'!$B:$AT,16,0)</f>
        <v>0</v>
      </c>
      <c r="R229" s="34">
        <f>VLOOKUP($B229,'[1]TK KHOILUONG'!$B:$AT,17,0)</f>
        <v>8.5499999999999989</v>
      </c>
      <c r="S229" s="16">
        <f>VLOOKUP($B229,'[1]TK KHOILUONG'!$B:$AT,18,0)</f>
        <v>83</v>
      </c>
      <c r="T229" s="16">
        <f>VLOOKUP($B229,'[1]TK KHOILUONG'!$B:$AT,19,0)</f>
        <v>73</v>
      </c>
      <c r="U229" s="16">
        <f>VLOOKUP($B229,'[1]TK KHOILUONG'!$B:$AT,20,0)</f>
        <v>117</v>
      </c>
      <c r="V229" s="34">
        <f>VLOOKUP($B229,'[1]TK KHOILUONG'!$B:$AT,21,0)</f>
        <v>3.9000000000000004</v>
      </c>
      <c r="W229" s="16">
        <f>VLOOKUP($B229,'[1]TK KHOILUONG'!$B:$AT,22,0)</f>
        <v>0</v>
      </c>
      <c r="X229" s="16">
        <f>VLOOKUP($B229,'[1]TK KHOILUONG'!$B:$AT,23,0)</f>
        <v>0</v>
      </c>
      <c r="Y229" s="16">
        <f>VLOOKUP($B229,'[1]TK KHOILUONG'!$B:$AT,24,0)</f>
        <v>0</v>
      </c>
      <c r="Z229" s="34">
        <f>VLOOKUP($B229,'[1]TK KHOILUONG'!$B:$AT,25,0)</f>
        <v>0</v>
      </c>
      <c r="AA229" s="16">
        <f>VLOOKUP($B229,'[1]TK KHOILUONG'!$B:$AT,26,0)</f>
        <v>0</v>
      </c>
      <c r="AB229" s="16">
        <f>VLOOKUP($B229,'[1]TK KHOILUONG'!$B:$AT,27,0)</f>
        <v>0</v>
      </c>
      <c r="AC229" s="16">
        <f>VLOOKUP($B229,'[1]TK KHOILUONG'!$B:$AT,28,0)</f>
        <v>0</v>
      </c>
      <c r="AD229" s="34">
        <f>VLOOKUP($B229,'[1]TK KHOILUONG'!$B:$AT,29,0)</f>
        <v>0</v>
      </c>
      <c r="AE229" s="16">
        <f>VLOOKUP($B229,'[1]TK KHOILUONG'!$B:$AT,30,0)</f>
        <v>0</v>
      </c>
      <c r="AF229" s="16">
        <f>VLOOKUP($B229,'[1]TK KHOILUONG'!$B:$AT,31,0)</f>
        <v>0</v>
      </c>
      <c r="AG229" s="16">
        <f>VLOOKUP($B229,'[1]TK KHOILUONG'!$B:$AT,32,0)</f>
        <v>0</v>
      </c>
      <c r="AH229" s="34">
        <f>VLOOKUP($B229,'[1]TK KHOILUONG'!$B:$AT,33,0)</f>
        <v>0</v>
      </c>
      <c r="AI229" s="16">
        <f>VLOOKUP($B229,'[1]TK KHOILUONG'!$B:$AT,34,0)</f>
        <v>0</v>
      </c>
      <c r="AJ229" s="16">
        <f>VLOOKUP($B229,'[1]TK KHOILUONG'!$B:$AT,35,0)</f>
        <v>0</v>
      </c>
      <c r="AK229" s="34">
        <f>VLOOKUP($B229,'[1]TK KHOILUONG'!$B:$AT,36,0)</f>
        <v>0</v>
      </c>
      <c r="AL229" s="16">
        <f>VLOOKUP($B229,'[1]TK KHOILUONG'!$B:$AT,37,0)</f>
        <v>0</v>
      </c>
      <c r="AM229" s="16">
        <f>VLOOKUP($B229,'[1]TK KHOILUONG'!$B:$AT,38,0)</f>
        <v>0</v>
      </c>
      <c r="AN229" s="34">
        <f>VLOOKUP($B229,'[1]TK KHOILUONG'!$B:$AT,39,0)</f>
        <v>0</v>
      </c>
      <c r="AO229" s="16">
        <f>VLOOKUP($B229,'[1]TK KHOILUONG'!$B:$AT,40,0)</f>
        <v>0</v>
      </c>
      <c r="AP229" s="16">
        <f>VLOOKUP($B229,'[1]TK KHOILUONG'!$B:$AT,41,0)</f>
        <v>0</v>
      </c>
      <c r="AQ229" s="34">
        <f>VLOOKUP($B229,'[1]TK KHOILUONG'!$B:$AT,42,0)</f>
        <v>0</v>
      </c>
      <c r="AR229" s="34">
        <f>VLOOKUP($B229,'[1]TK KHOILUONG'!$B:$AT,43,0)</f>
        <v>0</v>
      </c>
      <c r="AS229" s="34">
        <f>VLOOKUP($B229,'[1]TK KHOILUONG'!$B:$AT,44,0)</f>
        <v>1.4</v>
      </c>
      <c r="AT229" s="44">
        <f t="shared" si="4"/>
        <v>13.85</v>
      </c>
    </row>
    <row r="230" spans="1:46" s="6" customFormat="1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VLOOKUP($B230,'[1]TK KHOILUONG'!$B:$AT,4,0)</f>
        <v>0</v>
      </c>
      <c r="F230" s="16">
        <f>VLOOKUP($B230,'[1]TK KHOILUONG'!$B:$AT,5,0)</f>
        <v>0</v>
      </c>
      <c r="G230" s="16">
        <f>VLOOKUP($B230,'[1]TK KHOILUONG'!$B:$AT,6,0)</f>
        <v>0</v>
      </c>
      <c r="H230" s="16">
        <f>VLOOKUP($B230,'[1]TK KHOILUONG'!$B:$AT,7,0)</f>
        <v>0</v>
      </c>
      <c r="I230" s="16">
        <f>VLOOKUP($B230,'[1]TK KHOILUONG'!$B:$AT,8,0)</f>
        <v>0</v>
      </c>
      <c r="J230" s="16">
        <f>VLOOKUP($B230,'[1]TK KHOILUONG'!$B:$AT,9,0)</f>
        <v>0</v>
      </c>
      <c r="K230" s="16">
        <f>VLOOKUP($B230,'[1]TK KHOILUONG'!$B:$AT,10,0)</f>
        <v>0</v>
      </c>
      <c r="L230" s="16">
        <f>VLOOKUP($B230,'[1]TK KHOILUONG'!$B:$AT,11,0)</f>
        <v>0</v>
      </c>
      <c r="M230" s="34">
        <f>VLOOKUP($B230,'[1]TK KHOILUONG'!$B:$AT,12,0)</f>
        <v>0</v>
      </c>
      <c r="N230" s="16">
        <f>VLOOKUP($B230,'[1]TK KHOILUONG'!$B:$AT,13,0)</f>
        <v>0.6</v>
      </c>
      <c r="O230" s="16">
        <f>VLOOKUP($B230,'[1]TK KHOILUONG'!$B:$AT,14,0)</f>
        <v>0</v>
      </c>
      <c r="P230" s="16">
        <f>VLOOKUP($B230,'[1]TK KHOILUONG'!$B:$AT,15,0)</f>
        <v>0</v>
      </c>
      <c r="Q230" s="16">
        <f>VLOOKUP($B230,'[1]TK KHOILUONG'!$B:$AT,16,0)</f>
        <v>0</v>
      </c>
      <c r="R230" s="34">
        <f>VLOOKUP($B230,'[1]TK KHOILUONG'!$B:$AT,17,0)</f>
        <v>0.6</v>
      </c>
      <c r="S230" s="16">
        <f>VLOOKUP($B230,'[1]TK KHOILUONG'!$B:$AT,18,0)</f>
        <v>0</v>
      </c>
      <c r="T230" s="16">
        <f>VLOOKUP($B230,'[1]TK KHOILUONG'!$B:$AT,19,0)</f>
        <v>0</v>
      </c>
      <c r="U230" s="16">
        <f>VLOOKUP($B230,'[1]TK KHOILUONG'!$B:$AT,20,0)</f>
        <v>0</v>
      </c>
      <c r="V230" s="34">
        <f>VLOOKUP($B230,'[1]TK KHOILUONG'!$B:$AT,21,0)</f>
        <v>0</v>
      </c>
      <c r="W230" s="16">
        <f>VLOOKUP($B230,'[1]TK KHOILUONG'!$B:$AT,22,0)</f>
        <v>0</v>
      </c>
      <c r="X230" s="16">
        <f>VLOOKUP($B230,'[1]TK KHOILUONG'!$B:$AT,23,0)</f>
        <v>0</v>
      </c>
      <c r="Y230" s="16">
        <f>VLOOKUP($B230,'[1]TK KHOILUONG'!$B:$AT,24,0)</f>
        <v>0</v>
      </c>
      <c r="Z230" s="34">
        <f>VLOOKUP($B230,'[1]TK KHOILUONG'!$B:$AT,25,0)</f>
        <v>0</v>
      </c>
      <c r="AA230" s="16">
        <f>VLOOKUP($B230,'[1]TK KHOILUONG'!$B:$AT,26,0)</f>
        <v>0</v>
      </c>
      <c r="AB230" s="16">
        <f>VLOOKUP($B230,'[1]TK KHOILUONG'!$B:$AT,27,0)</f>
        <v>0</v>
      </c>
      <c r="AC230" s="16">
        <f>VLOOKUP($B230,'[1]TK KHOILUONG'!$B:$AT,28,0)</f>
        <v>0</v>
      </c>
      <c r="AD230" s="34">
        <f>VLOOKUP($B230,'[1]TK KHOILUONG'!$B:$AT,29,0)</f>
        <v>0</v>
      </c>
      <c r="AE230" s="16">
        <f>VLOOKUP($B230,'[1]TK KHOILUONG'!$B:$AT,30,0)</f>
        <v>0</v>
      </c>
      <c r="AF230" s="16">
        <f>VLOOKUP($B230,'[1]TK KHOILUONG'!$B:$AT,31,0)</f>
        <v>0</v>
      </c>
      <c r="AG230" s="16">
        <f>VLOOKUP($B230,'[1]TK KHOILUONG'!$B:$AT,32,0)</f>
        <v>0</v>
      </c>
      <c r="AH230" s="34">
        <f>VLOOKUP($B230,'[1]TK KHOILUONG'!$B:$AT,33,0)</f>
        <v>0</v>
      </c>
      <c r="AI230" s="16">
        <f>VLOOKUP($B230,'[1]TK KHOILUONG'!$B:$AT,34,0)</f>
        <v>0</v>
      </c>
      <c r="AJ230" s="16">
        <f>VLOOKUP($B230,'[1]TK KHOILUONG'!$B:$AT,35,0)</f>
        <v>0</v>
      </c>
      <c r="AK230" s="34">
        <f>VLOOKUP($B230,'[1]TK KHOILUONG'!$B:$AT,36,0)</f>
        <v>0</v>
      </c>
      <c r="AL230" s="16">
        <f>VLOOKUP($B230,'[1]TK KHOILUONG'!$B:$AT,37,0)</f>
        <v>0</v>
      </c>
      <c r="AM230" s="16">
        <f>VLOOKUP($B230,'[1]TK KHOILUONG'!$B:$AT,38,0)</f>
        <v>0</v>
      </c>
      <c r="AN230" s="34">
        <f>VLOOKUP($B230,'[1]TK KHOILUONG'!$B:$AT,39,0)</f>
        <v>0</v>
      </c>
      <c r="AO230" s="16">
        <f>VLOOKUP($B230,'[1]TK KHOILUONG'!$B:$AT,40,0)</f>
        <v>0</v>
      </c>
      <c r="AP230" s="16">
        <f>VLOOKUP($B230,'[1]TK KHOILUONG'!$B:$AT,41,0)</f>
        <v>0</v>
      </c>
      <c r="AQ230" s="34">
        <f>VLOOKUP($B230,'[1]TK KHOILUONG'!$B:$AT,42,0)</f>
        <v>0</v>
      </c>
      <c r="AR230" s="34">
        <f>VLOOKUP($B230,'[1]TK KHOILUONG'!$B:$AT,43,0)</f>
        <v>0</v>
      </c>
      <c r="AS230" s="34">
        <f>VLOOKUP($B230,'[1]TK KHOILUONG'!$B:$AT,44,0)</f>
        <v>0</v>
      </c>
      <c r="AT230" s="44">
        <f t="shared" si="4"/>
        <v>0.6</v>
      </c>
    </row>
    <row r="231" spans="1:46" s="6" customFormat="1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VLOOKUP($B231,'[1]TK KHOILUONG'!$B:$AT,4,0)</f>
        <v>0</v>
      </c>
      <c r="F231" s="16">
        <f>VLOOKUP($B231,'[1]TK KHOILUONG'!$B:$AT,5,0)</f>
        <v>0</v>
      </c>
      <c r="G231" s="16">
        <f>VLOOKUP($B231,'[1]TK KHOILUONG'!$B:$AT,6,0)</f>
        <v>0</v>
      </c>
      <c r="H231" s="16">
        <f>VLOOKUP($B231,'[1]TK KHOILUONG'!$B:$AT,7,0)</f>
        <v>0</v>
      </c>
      <c r="I231" s="16">
        <f>VLOOKUP($B231,'[1]TK KHOILUONG'!$B:$AT,8,0)</f>
        <v>0</v>
      </c>
      <c r="J231" s="16">
        <f>VLOOKUP($B231,'[1]TK KHOILUONG'!$B:$AT,9,0)</f>
        <v>0</v>
      </c>
      <c r="K231" s="16">
        <f>VLOOKUP($B231,'[1]TK KHOILUONG'!$B:$AT,10,0)</f>
        <v>0</v>
      </c>
      <c r="L231" s="16">
        <f>VLOOKUP($B231,'[1]TK KHOILUONG'!$B:$AT,11,0)</f>
        <v>0</v>
      </c>
      <c r="M231" s="34">
        <f>VLOOKUP($B231,'[1]TK KHOILUONG'!$B:$AT,12,0)</f>
        <v>0</v>
      </c>
      <c r="N231" s="16">
        <f>VLOOKUP($B231,'[1]TK KHOILUONG'!$B:$AT,13,0)</f>
        <v>1.2</v>
      </c>
      <c r="O231" s="16">
        <f>VLOOKUP($B231,'[1]TK KHOILUONG'!$B:$AT,14,0)</f>
        <v>0</v>
      </c>
      <c r="P231" s="16">
        <f>VLOOKUP($B231,'[1]TK KHOILUONG'!$B:$AT,15,0)</f>
        <v>0</v>
      </c>
      <c r="Q231" s="16">
        <f>VLOOKUP($B231,'[1]TK KHOILUONG'!$B:$AT,16,0)</f>
        <v>0</v>
      </c>
      <c r="R231" s="34">
        <f>VLOOKUP($B231,'[1]TK KHOILUONG'!$B:$AT,17,0)</f>
        <v>1.2</v>
      </c>
      <c r="S231" s="16">
        <f>VLOOKUP($B231,'[1]TK KHOILUONG'!$B:$AT,18,0)</f>
        <v>179</v>
      </c>
      <c r="T231" s="16">
        <f>VLOOKUP($B231,'[1]TK KHOILUONG'!$B:$AT,19,0)</f>
        <v>119</v>
      </c>
      <c r="U231" s="16">
        <f>VLOOKUP($B231,'[1]TK KHOILUONG'!$B:$AT,20,0)</f>
        <v>664</v>
      </c>
      <c r="V231" s="34">
        <f>VLOOKUP($B231,'[1]TK KHOILUONG'!$B:$AT,21,0)</f>
        <v>-36.6</v>
      </c>
      <c r="W231" s="16">
        <f>VLOOKUP($B231,'[1]TK KHOILUONG'!$B:$AT,22,0)</f>
        <v>0</v>
      </c>
      <c r="X231" s="16">
        <f>VLOOKUP($B231,'[1]TK KHOILUONG'!$B:$AT,23,0)</f>
        <v>0</v>
      </c>
      <c r="Y231" s="16">
        <f>VLOOKUP($B231,'[1]TK KHOILUONG'!$B:$AT,24,0)</f>
        <v>0</v>
      </c>
      <c r="Z231" s="34">
        <f>VLOOKUP($B231,'[1]TK KHOILUONG'!$B:$AT,25,0)</f>
        <v>0</v>
      </c>
      <c r="AA231" s="16">
        <f>VLOOKUP($B231,'[1]TK KHOILUONG'!$B:$AT,26,0)</f>
        <v>0</v>
      </c>
      <c r="AB231" s="16">
        <f>VLOOKUP($B231,'[1]TK KHOILUONG'!$B:$AT,27,0)</f>
        <v>0</v>
      </c>
      <c r="AC231" s="16">
        <f>VLOOKUP($B231,'[1]TK KHOILUONG'!$B:$AT,28,0)</f>
        <v>0</v>
      </c>
      <c r="AD231" s="34">
        <f>VLOOKUP($B231,'[1]TK KHOILUONG'!$B:$AT,29,0)</f>
        <v>0</v>
      </c>
      <c r="AE231" s="16">
        <f>VLOOKUP($B231,'[1]TK KHOILUONG'!$B:$AT,30,0)</f>
        <v>0</v>
      </c>
      <c r="AF231" s="16">
        <f>VLOOKUP($B231,'[1]TK KHOILUONG'!$B:$AT,31,0)</f>
        <v>0</v>
      </c>
      <c r="AG231" s="16">
        <f>VLOOKUP($B231,'[1]TK KHOILUONG'!$B:$AT,32,0)</f>
        <v>0</v>
      </c>
      <c r="AH231" s="34">
        <f>VLOOKUP($B231,'[1]TK KHOILUONG'!$B:$AT,33,0)</f>
        <v>0</v>
      </c>
      <c r="AI231" s="16">
        <f>VLOOKUP($B231,'[1]TK KHOILUONG'!$B:$AT,34,0)</f>
        <v>0</v>
      </c>
      <c r="AJ231" s="16">
        <f>VLOOKUP($B231,'[1]TK KHOILUONG'!$B:$AT,35,0)</f>
        <v>0</v>
      </c>
      <c r="AK231" s="34">
        <f>VLOOKUP($B231,'[1]TK KHOILUONG'!$B:$AT,36,0)</f>
        <v>0</v>
      </c>
      <c r="AL231" s="16">
        <f>VLOOKUP($B231,'[1]TK KHOILUONG'!$B:$AT,37,0)</f>
        <v>0</v>
      </c>
      <c r="AM231" s="16">
        <f>VLOOKUP($B231,'[1]TK KHOILUONG'!$B:$AT,38,0)</f>
        <v>0</v>
      </c>
      <c r="AN231" s="34">
        <f>VLOOKUP($B231,'[1]TK KHOILUONG'!$B:$AT,39,0)</f>
        <v>0</v>
      </c>
      <c r="AO231" s="16">
        <f>VLOOKUP($B231,'[1]TK KHOILUONG'!$B:$AT,40,0)</f>
        <v>0</v>
      </c>
      <c r="AP231" s="16">
        <f>VLOOKUP($B231,'[1]TK KHOILUONG'!$B:$AT,41,0)</f>
        <v>0</v>
      </c>
      <c r="AQ231" s="34">
        <f>VLOOKUP($B231,'[1]TK KHOILUONG'!$B:$AT,42,0)</f>
        <v>0</v>
      </c>
      <c r="AR231" s="34">
        <f>VLOOKUP($B231,'[1]TK KHOILUONG'!$B:$AT,43,0)</f>
        <v>0</v>
      </c>
      <c r="AS231" s="34">
        <f>VLOOKUP($B231,'[1]TK KHOILUONG'!$B:$AT,44,0)</f>
        <v>0</v>
      </c>
      <c r="AT231" s="44">
        <f t="shared" si="4"/>
        <v>-35.4</v>
      </c>
    </row>
    <row r="232" spans="1:46" s="6" customFormat="1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VLOOKUP($B232,'[1]TK KHOILUONG'!$B:$AT,4,0)</f>
        <v>0</v>
      </c>
      <c r="F232" s="16">
        <f>VLOOKUP($B232,'[1]TK KHOILUONG'!$B:$AT,5,0)</f>
        <v>0</v>
      </c>
      <c r="G232" s="16">
        <f>VLOOKUP($B232,'[1]TK KHOILUONG'!$B:$AT,6,0)</f>
        <v>0</v>
      </c>
      <c r="H232" s="16">
        <f>VLOOKUP($B232,'[1]TK KHOILUONG'!$B:$AT,7,0)</f>
        <v>0</v>
      </c>
      <c r="I232" s="16">
        <f>VLOOKUP($B232,'[1]TK KHOILUONG'!$B:$AT,8,0)</f>
        <v>0</v>
      </c>
      <c r="J232" s="16">
        <f>VLOOKUP($B232,'[1]TK KHOILUONG'!$B:$AT,9,0)</f>
        <v>0</v>
      </c>
      <c r="K232" s="16">
        <f>VLOOKUP($B232,'[1]TK KHOILUONG'!$B:$AT,10,0)</f>
        <v>0</v>
      </c>
      <c r="L232" s="16">
        <f>VLOOKUP($B232,'[1]TK KHOILUONG'!$B:$AT,11,0)</f>
        <v>0</v>
      </c>
      <c r="M232" s="34">
        <f>VLOOKUP($B232,'[1]TK KHOILUONG'!$B:$AT,12,0)</f>
        <v>0</v>
      </c>
      <c r="N232" s="16">
        <f>VLOOKUP($B232,'[1]TK KHOILUONG'!$B:$AT,13,0)</f>
        <v>0</v>
      </c>
      <c r="O232" s="16">
        <f>VLOOKUP($B232,'[1]TK KHOILUONG'!$B:$AT,14,0)</f>
        <v>0</v>
      </c>
      <c r="P232" s="16">
        <f>VLOOKUP($B232,'[1]TK KHOILUONG'!$B:$AT,15,0)</f>
        <v>0</v>
      </c>
      <c r="Q232" s="16">
        <f>VLOOKUP($B232,'[1]TK KHOILUONG'!$B:$AT,16,0)</f>
        <v>0</v>
      </c>
      <c r="R232" s="34">
        <f>VLOOKUP($B232,'[1]TK KHOILUONG'!$B:$AT,17,0)</f>
        <v>0</v>
      </c>
      <c r="S232" s="16">
        <f>VLOOKUP($B232,'[1]TK KHOILUONG'!$B:$AT,18,0)</f>
        <v>0</v>
      </c>
      <c r="T232" s="16">
        <f>VLOOKUP($B232,'[1]TK KHOILUONG'!$B:$AT,19,0)</f>
        <v>0</v>
      </c>
      <c r="U232" s="16">
        <f>VLOOKUP($B232,'[1]TK KHOILUONG'!$B:$AT,20,0)</f>
        <v>0</v>
      </c>
      <c r="V232" s="34">
        <f>VLOOKUP($B232,'[1]TK KHOILUONG'!$B:$AT,21,0)</f>
        <v>0</v>
      </c>
      <c r="W232" s="16">
        <f>VLOOKUP($B232,'[1]TK KHOILUONG'!$B:$AT,22,0)</f>
        <v>0</v>
      </c>
      <c r="X232" s="16">
        <f>VLOOKUP($B232,'[1]TK KHOILUONG'!$B:$AT,23,0)</f>
        <v>0</v>
      </c>
      <c r="Y232" s="16">
        <f>VLOOKUP($B232,'[1]TK KHOILUONG'!$B:$AT,24,0)</f>
        <v>0</v>
      </c>
      <c r="Z232" s="34">
        <f>VLOOKUP($B232,'[1]TK KHOILUONG'!$B:$AT,25,0)</f>
        <v>0</v>
      </c>
      <c r="AA232" s="16">
        <f>VLOOKUP($B232,'[1]TK KHOILUONG'!$B:$AT,26,0)</f>
        <v>0</v>
      </c>
      <c r="AB232" s="16">
        <f>VLOOKUP($B232,'[1]TK KHOILUONG'!$B:$AT,27,0)</f>
        <v>0</v>
      </c>
      <c r="AC232" s="16">
        <f>VLOOKUP($B232,'[1]TK KHOILUONG'!$B:$AT,28,0)</f>
        <v>0</v>
      </c>
      <c r="AD232" s="34">
        <f>VLOOKUP($B232,'[1]TK KHOILUONG'!$B:$AT,29,0)</f>
        <v>0</v>
      </c>
      <c r="AE232" s="16">
        <f>VLOOKUP($B232,'[1]TK KHOILUONG'!$B:$AT,30,0)</f>
        <v>0</v>
      </c>
      <c r="AF232" s="16">
        <f>VLOOKUP($B232,'[1]TK KHOILUONG'!$B:$AT,31,0)</f>
        <v>0</v>
      </c>
      <c r="AG232" s="16">
        <f>VLOOKUP($B232,'[1]TK KHOILUONG'!$B:$AT,32,0)</f>
        <v>0</v>
      </c>
      <c r="AH232" s="34">
        <f>VLOOKUP($B232,'[1]TK KHOILUONG'!$B:$AT,33,0)</f>
        <v>0</v>
      </c>
      <c r="AI232" s="16">
        <f>VLOOKUP($B232,'[1]TK KHOILUONG'!$B:$AT,34,0)</f>
        <v>0</v>
      </c>
      <c r="AJ232" s="16">
        <f>VLOOKUP($B232,'[1]TK KHOILUONG'!$B:$AT,35,0)</f>
        <v>0</v>
      </c>
      <c r="AK232" s="34">
        <f>VLOOKUP($B232,'[1]TK KHOILUONG'!$B:$AT,36,0)</f>
        <v>0</v>
      </c>
      <c r="AL232" s="16">
        <f>VLOOKUP($B232,'[1]TK KHOILUONG'!$B:$AT,37,0)</f>
        <v>0</v>
      </c>
      <c r="AM232" s="16">
        <f>VLOOKUP($B232,'[1]TK KHOILUONG'!$B:$AT,38,0)</f>
        <v>0</v>
      </c>
      <c r="AN232" s="34">
        <f>VLOOKUP($B232,'[1]TK KHOILUONG'!$B:$AT,39,0)</f>
        <v>0</v>
      </c>
      <c r="AO232" s="16">
        <f>VLOOKUP($B232,'[1]TK KHOILUONG'!$B:$AT,40,0)</f>
        <v>0</v>
      </c>
      <c r="AP232" s="16">
        <f>VLOOKUP($B232,'[1]TK KHOILUONG'!$B:$AT,41,0)</f>
        <v>0</v>
      </c>
      <c r="AQ232" s="34">
        <f>VLOOKUP($B232,'[1]TK KHOILUONG'!$B:$AT,42,0)</f>
        <v>0</v>
      </c>
      <c r="AR232" s="34">
        <f>VLOOKUP($B232,'[1]TK KHOILUONG'!$B:$AT,43,0)</f>
        <v>0</v>
      </c>
      <c r="AS232" s="34">
        <f>VLOOKUP($B232,'[1]TK KHOILUONG'!$B:$AT,44,0)</f>
        <v>0</v>
      </c>
      <c r="AT232" s="44">
        <f t="shared" si="4"/>
        <v>0</v>
      </c>
    </row>
    <row r="233" spans="1:46" s="6" customFormat="1" ht="30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VLOOKUP($B233,'[1]TK KHOILUONG'!$B:$AT,4,0)</f>
        <v>2</v>
      </c>
      <c r="F233" s="16">
        <f>VLOOKUP($B233,'[1]TK KHOILUONG'!$B:$AT,5,0)</f>
        <v>0</v>
      </c>
      <c r="G233" s="16">
        <f>VLOOKUP($B233,'[1]TK KHOILUONG'!$B:$AT,6,0)</f>
        <v>0</v>
      </c>
      <c r="H233" s="16">
        <f>VLOOKUP($B233,'[1]TK KHOILUONG'!$B:$AT,7,0)</f>
        <v>0</v>
      </c>
      <c r="I233" s="16">
        <f>VLOOKUP($B233,'[1]TK KHOILUONG'!$B:$AT,8,0)</f>
        <v>0</v>
      </c>
      <c r="J233" s="16">
        <f>VLOOKUP($B233,'[1]TK KHOILUONG'!$B:$AT,9,0)</f>
        <v>0</v>
      </c>
      <c r="K233" s="16">
        <f>VLOOKUP($B233,'[1]TK KHOILUONG'!$B:$AT,10,0)</f>
        <v>0</v>
      </c>
      <c r="L233" s="16">
        <f>VLOOKUP($B233,'[1]TK KHOILUONG'!$B:$AT,11,0)</f>
        <v>0</v>
      </c>
      <c r="M233" s="34">
        <f>VLOOKUP($B233,'[1]TK KHOILUONG'!$B:$AT,12,0)</f>
        <v>2</v>
      </c>
      <c r="N233" s="16">
        <f>VLOOKUP($B233,'[1]TK KHOILUONG'!$B:$AT,13,0)</f>
        <v>3</v>
      </c>
      <c r="O233" s="16">
        <f>VLOOKUP($B233,'[1]TK KHOILUONG'!$B:$AT,14,0)</f>
        <v>2.4</v>
      </c>
      <c r="P233" s="16">
        <f>VLOOKUP($B233,'[1]TK KHOILUONG'!$B:$AT,15,0)</f>
        <v>0</v>
      </c>
      <c r="Q233" s="16">
        <f>VLOOKUP($B233,'[1]TK KHOILUONG'!$B:$AT,16,0)</f>
        <v>0</v>
      </c>
      <c r="R233" s="34">
        <f>VLOOKUP($B233,'[1]TK KHOILUONG'!$B:$AT,17,0)</f>
        <v>5.4</v>
      </c>
      <c r="S233" s="16">
        <f>VLOOKUP($B233,'[1]TK KHOILUONG'!$B:$AT,18,0)</f>
        <v>182</v>
      </c>
      <c r="T233" s="16">
        <f>VLOOKUP($B233,'[1]TK KHOILUONG'!$B:$AT,19,0)</f>
        <v>20</v>
      </c>
      <c r="U233" s="16">
        <f>VLOOKUP($B233,'[1]TK KHOILUONG'!$B:$AT,20,0)</f>
        <v>100</v>
      </c>
      <c r="V233" s="34">
        <f>VLOOKUP($B233,'[1]TK KHOILUONG'!$B:$AT,21,0)</f>
        <v>10.200000000000001</v>
      </c>
      <c r="W233" s="16">
        <f>VLOOKUP($B233,'[1]TK KHOILUONG'!$B:$AT,22,0)</f>
        <v>0</v>
      </c>
      <c r="X233" s="16">
        <f>VLOOKUP($B233,'[1]TK KHOILUONG'!$B:$AT,23,0)</f>
        <v>0</v>
      </c>
      <c r="Y233" s="16">
        <f>VLOOKUP($B233,'[1]TK KHOILUONG'!$B:$AT,24,0)</f>
        <v>0</v>
      </c>
      <c r="Z233" s="34">
        <f>VLOOKUP($B233,'[1]TK KHOILUONG'!$B:$AT,25,0)</f>
        <v>0</v>
      </c>
      <c r="AA233" s="16">
        <f>VLOOKUP($B233,'[1]TK KHOILUONG'!$B:$AT,26,0)</f>
        <v>0</v>
      </c>
      <c r="AB233" s="16">
        <f>VLOOKUP($B233,'[1]TK KHOILUONG'!$B:$AT,27,0)</f>
        <v>0</v>
      </c>
      <c r="AC233" s="16">
        <f>VLOOKUP($B233,'[1]TK KHOILUONG'!$B:$AT,28,0)</f>
        <v>0</v>
      </c>
      <c r="AD233" s="34">
        <f>VLOOKUP($B233,'[1]TK KHOILUONG'!$B:$AT,29,0)</f>
        <v>0</v>
      </c>
      <c r="AE233" s="16">
        <f>VLOOKUP($B233,'[1]TK KHOILUONG'!$B:$AT,30,0)</f>
        <v>0</v>
      </c>
      <c r="AF233" s="16">
        <f>VLOOKUP($B233,'[1]TK KHOILUONG'!$B:$AT,31,0)</f>
        <v>0</v>
      </c>
      <c r="AG233" s="16">
        <f>VLOOKUP($B233,'[1]TK KHOILUONG'!$B:$AT,32,0)</f>
        <v>0</v>
      </c>
      <c r="AH233" s="34">
        <f>VLOOKUP($B233,'[1]TK KHOILUONG'!$B:$AT,33,0)</f>
        <v>0</v>
      </c>
      <c r="AI233" s="16">
        <f>VLOOKUP($B233,'[1]TK KHOILUONG'!$B:$AT,34,0)</f>
        <v>0</v>
      </c>
      <c r="AJ233" s="16">
        <f>VLOOKUP($B233,'[1]TK KHOILUONG'!$B:$AT,35,0)</f>
        <v>0</v>
      </c>
      <c r="AK233" s="34">
        <f>VLOOKUP($B233,'[1]TK KHOILUONG'!$B:$AT,36,0)</f>
        <v>0</v>
      </c>
      <c r="AL233" s="16">
        <f>VLOOKUP($B233,'[1]TK KHOILUONG'!$B:$AT,37,0)</f>
        <v>0</v>
      </c>
      <c r="AM233" s="16">
        <f>VLOOKUP($B233,'[1]TK KHOILUONG'!$B:$AT,38,0)</f>
        <v>0</v>
      </c>
      <c r="AN233" s="34">
        <f>VLOOKUP($B233,'[1]TK KHOILUONG'!$B:$AT,39,0)</f>
        <v>0</v>
      </c>
      <c r="AO233" s="16">
        <f>VLOOKUP($B233,'[1]TK KHOILUONG'!$B:$AT,40,0)</f>
        <v>0</v>
      </c>
      <c r="AP233" s="16">
        <f>VLOOKUP($B233,'[1]TK KHOILUONG'!$B:$AT,41,0)</f>
        <v>0</v>
      </c>
      <c r="AQ233" s="34">
        <f>VLOOKUP($B233,'[1]TK KHOILUONG'!$B:$AT,42,0)</f>
        <v>0</v>
      </c>
      <c r="AR233" s="34">
        <f>VLOOKUP($B233,'[1]TK KHOILUONG'!$B:$AT,43,0)</f>
        <v>0</v>
      </c>
      <c r="AS233" s="34">
        <f>VLOOKUP($B233,'[1]TK KHOILUONG'!$B:$AT,44,0)</f>
        <v>0.5</v>
      </c>
      <c r="AT233" s="44">
        <f t="shared" si="4"/>
        <v>18.100000000000001</v>
      </c>
    </row>
    <row r="234" spans="1:46" s="6" customFormat="1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VLOOKUP($B234,'[1]TK KHOILUONG'!$B:$AT,4,0)</f>
        <v>0</v>
      </c>
      <c r="F234" s="16">
        <f>VLOOKUP($B234,'[1]TK KHOILUONG'!$B:$AT,5,0)</f>
        <v>0</v>
      </c>
      <c r="G234" s="16">
        <f>VLOOKUP($B234,'[1]TK KHOILUONG'!$B:$AT,6,0)</f>
        <v>0</v>
      </c>
      <c r="H234" s="16">
        <f>VLOOKUP($B234,'[1]TK KHOILUONG'!$B:$AT,7,0)</f>
        <v>0</v>
      </c>
      <c r="I234" s="16">
        <f>VLOOKUP($B234,'[1]TK KHOILUONG'!$B:$AT,8,0)</f>
        <v>0</v>
      </c>
      <c r="J234" s="16">
        <f>VLOOKUP($B234,'[1]TK KHOILUONG'!$B:$AT,9,0)</f>
        <v>0</v>
      </c>
      <c r="K234" s="16">
        <f>VLOOKUP($B234,'[1]TK KHOILUONG'!$B:$AT,10,0)</f>
        <v>0</v>
      </c>
      <c r="L234" s="16">
        <f>VLOOKUP($B234,'[1]TK KHOILUONG'!$B:$AT,11,0)</f>
        <v>0</v>
      </c>
      <c r="M234" s="34">
        <f>VLOOKUP($B234,'[1]TK KHOILUONG'!$B:$AT,12,0)</f>
        <v>0</v>
      </c>
      <c r="N234" s="16">
        <f>VLOOKUP($B234,'[1]TK KHOILUONG'!$B:$AT,13,0)</f>
        <v>0</v>
      </c>
      <c r="O234" s="16">
        <f>VLOOKUP($B234,'[1]TK KHOILUONG'!$B:$AT,14,0)</f>
        <v>0</v>
      </c>
      <c r="P234" s="16">
        <f>VLOOKUP($B234,'[1]TK KHOILUONG'!$B:$AT,15,0)</f>
        <v>0</v>
      </c>
      <c r="Q234" s="16">
        <f>VLOOKUP($B234,'[1]TK KHOILUONG'!$B:$AT,16,0)</f>
        <v>0</v>
      </c>
      <c r="R234" s="34">
        <f>VLOOKUP($B234,'[1]TK KHOILUONG'!$B:$AT,17,0)</f>
        <v>0</v>
      </c>
      <c r="S234" s="16">
        <f>VLOOKUP($B234,'[1]TK KHOILUONG'!$B:$AT,18,0)</f>
        <v>0</v>
      </c>
      <c r="T234" s="16">
        <f>VLOOKUP($B234,'[1]TK KHOILUONG'!$B:$AT,19,0)</f>
        <v>0</v>
      </c>
      <c r="U234" s="16">
        <f>VLOOKUP($B234,'[1]TK KHOILUONG'!$B:$AT,20,0)</f>
        <v>0</v>
      </c>
      <c r="V234" s="34">
        <f>VLOOKUP($B234,'[1]TK KHOILUONG'!$B:$AT,21,0)</f>
        <v>0</v>
      </c>
      <c r="W234" s="16">
        <f>VLOOKUP($B234,'[1]TK KHOILUONG'!$B:$AT,22,0)</f>
        <v>0</v>
      </c>
      <c r="X234" s="16">
        <f>VLOOKUP($B234,'[1]TK KHOILUONG'!$B:$AT,23,0)</f>
        <v>0</v>
      </c>
      <c r="Y234" s="16">
        <f>VLOOKUP($B234,'[1]TK KHOILUONG'!$B:$AT,24,0)</f>
        <v>0</v>
      </c>
      <c r="Z234" s="34">
        <f>VLOOKUP($B234,'[1]TK KHOILUONG'!$B:$AT,25,0)</f>
        <v>0</v>
      </c>
      <c r="AA234" s="16">
        <f>VLOOKUP($B234,'[1]TK KHOILUONG'!$B:$AT,26,0)</f>
        <v>0</v>
      </c>
      <c r="AB234" s="16">
        <f>VLOOKUP($B234,'[1]TK KHOILUONG'!$B:$AT,27,0)</f>
        <v>0</v>
      </c>
      <c r="AC234" s="16">
        <f>VLOOKUP($B234,'[1]TK KHOILUONG'!$B:$AT,28,0)</f>
        <v>0</v>
      </c>
      <c r="AD234" s="34">
        <f>VLOOKUP($B234,'[1]TK KHOILUONG'!$B:$AT,29,0)</f>
        <v>0</v>
      </c>
      <c r="AE234" s="16">
        <f>VLOOKUP($B234,'[1]TK KHOILUONG'!$B:$AT,30,0)</f>
        <v>0</v>
      </c>
      <c r="AF234" s="16">
        <f>VLOOKUP($B234,'[1]TK KHOILUONG'!$B:$AT,31,0)</f>
        <v>0</v>
      </c>
      <c r="AG234" s="16">
        <f>VLOOKUP($B234,'[1]TK KHOILUONG'!$B:$AT,32,0)</f>
        <v>0</v>
      </c>
      <c r="AH234" s="34">
        <f>VLOOKUP($B234,'[1]TK KHOILUONG'!$B:$AT,33,0)</f>
        <v>0</v>
      </c>
      <c r="AI234" s="16">
        <f>VLOOKUP($B234,'[1]TK KHOILUONG'!$B:$AT,34,0)</f>
        <v>0</v>
      </c>
      <c r="AJ234" s="16">
        <f>VLOOKUP($B234,'[1]TK KHOILUONG'!$B:$AT,35,0)</f>
        <v>0</v>
      </c>
      <c r="AK234" s="34">
        <f>VLOOKUP($B234,'[1]TK KHOILUONG'!$B:$AT,36,0)</f>
        <v>0</v>
      </c>
      <c r="AL234" s="16">
        <f>VLOOKUP($B234,'[1]TK KHOILUONG'!$B:$AT,37,0)</f>
        <v>0</v>
      </c>
      <c r="AM234" s="16">
        <f>VLOOKUP($B234,'[1]TK KHOILUONG'!$B:$AT,38,0)</f>
        <v>0</v>
      </c>
      <c r="AN234" s="34">
        <f>VLOOKUP($B234,'[1]TK KHOILUONG'!$B:$AT,39,0)</f>
        <v>0</v>
      </c>
      <c r="AO234" s="16">
        <f>VLOOKUP($B234,'[1]TK KHOILUONG'!$B:$AT,40,0)</f>
        <v>0</v>
      </c>
      <c r="AP234" s="16">
        <f>VLOOKUP($B234,'[1]TK KHOILUONG'!$B:$AT,41,0)</f>
        <v>0</v>
      </c>
      <c r="AQ234" s="34">
        <f>VLOOKUP($B234,'[1]TK KHOILUONG'!$B:$AT,42,0)</f>
        <v>0</v>
      </c>
      <c r="AR234" s="34">
        <f>VLOOKUP($B234,'[1]TK KHOILUONG'!$B:$AT,43,0)</f>
        <v>0</v>
      </c>
      <c r="AS234" s="34">
        <f>VLOOKUP($B234,'[1]TK KHOILUONG'!$B:$AT,44,0)</f>
        <v>0</v>
      </c>
      <c r="AT234" s="44">
        <f t="shared" si="4"/>
        <v>0</v>
      </c>
    </row>
    <row r="235" spans="1:46" s="6" customFormat="1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VLOOKUP($B235,'[1]TK KHOILUONG'!$B:$AT,4,0)</f>
        <v>0</v>
      </c>
      <c r="F235" s="16">
        <f>VLOOKUP($B235,'[1]TK KHOILUONG'!$B:$AT,5,0)</f>
        <v>0</v>
      </c>
      <c r="G235" s="16">
        <f>VLOOKUP($B235,'[1]TK KHOILUONG'!$B:$AT,6,0)</f>
        <v>0</v>
      </c>
      <c r="H235" s="16">
        <f>VLOOKUP($B235,'[1]TK KHOILUONG'!$B:$AT,7,0)</f>
        <v>0</v>
      </c>
      <c r="I235" s="16">
        <f>VLOOKUP($B235,'[1]TK KHOILUONG'!$B:$AT,8,0)</f>
        <v>0</v>
      </c>
      <c r="J235" s="16">
        <f>VLOOKUP($B235,'[1]TK KHOILUONG'!$B:$AT,9,0)</f>
        <v>0</v>
      </c>
      <c r="K235" s="16">
        <f>VLOOKUP($B235,'[1]TK KHOILUONG'!$B:$AT,10,0)</f>
        <v>0</v>
      </c>
      <c r="L235" s="16">
        <f>VLOOKUP($B235,'[1]TK KHOILUONG'!$B:$AT,11,0)</f>
        <v>0</v>
      </c>
      <c r="M235" s="34">
        <f>VLOOKUP($B235,'[1]TK KHOILUONG'!$B:$AT,12,0)</f>
        <v>0</v>
      </c>
      <c r="N235" s="16">
        <f>VLOOKUP($B235,'[1]TK KHOILUONG'!$B:$AT,13,0)</f>
        <v>0</v>
      </c>
      <c r="O235" s="16">
        <f>VLOOKUP($B235,'[1]TK KHOILUONG'!$B:$AT,14,0)</f>
        <v>0</v>
      </c>
      <c r="P235" s="16">
        <f>VLOOKUP($B235,'[1]TK KHOILUONG'!$B:$AT,15,0)</f>
        <v>0</v>
      </c>
      <c r="Q235" s="16">
        <f>VLOOKUP($B235,'[1]TK KHOILUONG'!$B:$AT,16,0)</f>
        <v>0</v>
      </c>
      <c r="R235" s="34">
        <f>VLOOKUP($B235,'[1]TK KHOILUONG'!$B:$AT,17,0)</f>
        <v>0</v>
      </c>
      <c r="S235" s="16">
        <f>VLOOKUP($B235,'[1]TK KHOILUONG'!$B:$AT,18,0)</f>
        <v>0</v>
      </c>
      <c r="T235" s="16">
        <f>VLOOKUP($B235,'[1]TK KHOILUONG'!$B:$AT,19,0)</f>
        <v>0</v>
      </c>
      <c r="U235" s="16">
        <f>VLOOKUP($B235,'[1]TK KHOILUONG'!$B:$AT,20,0)</f>
        <v>0</v>
      </c>
      <c r="V235" s="34">
        <f>VLOOKUP($B235,'[1]TK KHOILUONG'!$B:$AT,21,0)</f>
        <v>0</v>
      </c>
      <c r="W235" s="16">
        <f>VLOOKUP($B235,'[1]TK KHOILUONG'!$B:$AT,22,0)</f>
        <v>0</v>
      </c>
      <c r="X235" s="16">
        <f>VLOOKUP($B235,'[1]TK KHOILUONG'!$B:$AT,23,0)</f>
        <v>0</v>
      </c>
      <c r="Y235" s="16">
        <f>VLOOKUP($B235,'[1]TK KHOILUONG'!$B:$AT,24,0)</f>
        <v>0</v>
      </c>
      <c r="Z235" s="34">
        <f>VLOOKUP($B235,'[1]TK KHOILUONG'!$B:$AT,25,0)</f>
        <v>0</v>
      </c>
      <c r="AA235" s="16">
        <f>VLOOKUP($B235,'[1]TK KHOILUONG'!$B:$AT,26,0)</f>
        <v>0</v>
      </c>
      <c r="AB235" s="16">
        <f>VLOOKUP($B235,'[1]TK KHOILUONG'!$B:$AT,27,0)</f>
        <v>0</v>
      </c>
      <c r="AC235" s="16">
        <f>VLOOKUP($B235,'[1]TK KHOILUONG'!$B:$AT,28,0)</f>
        <v>0</v>
      </c>
      <c r="AD235" s="34">
        <f>VLOOKUP($B235,'[1]TK KHOILUONG'!$B:$AT,29,0)</f>
        <v>0</v>
      </c>
      <c r="AE235" s="16">
        <f>VLOOKUP($B235,'[1]TK KHOILUONG'!$B:$AT,30,0)</f>
        <v>0</v>
      </c>
      <c r="AF235" s="16">
        <f>VLOOKUP($B235,'[1]TK KHOILUONG'!$B:$AT,31,0)</f>
        <v>0</v>
      </c>
      <c r="AG235" s="16">
        <f>VLOOKUP($B235,'[1]TK KHOILUONG'!$B:$AT,32,0)</f>
        <v>0</v>
      </c>
      <c r="AH235" s="34">
        <f>VLOOKUP($B235,'[1]TK KHOILUONG'!$B:$AT,33,0)</f>
        <v>0</v>
      </c>
      <c r="AI235" s="16">
        <f>VLOOKUP($B235,'[1]TK KHOILUONG'!$B:$AT,34,0)</f>
        <v>0</v>
      </c>
      <c r="AJ235" s="16">
        <f>VLOOKUP($B235,'[1]TK KHOILUONG'!$B:$AT,35,0)</f>
        <v>0</v>
      </c>
      <c r="AK235" s="34">
        <f>VLOOKUP($B235,'[1]TK KHOILUONG'!$B:$AT,36,0)</f>
        <v>0</v>
      </c>
      <c r="AL235" s="16">
        <f>VLOOKUP($B235,'[1]TK KHOILUONG'!$B:$AT,37,0)</f>
        <v>0</v>
      </c>
      <c r="AM235" s="16">
        <f>VLOOKUP($B235,'[1]TK KHOILUONG'!$B:$AT,38,0)</f>
        <v>0</v>
      </c>
      <c r="AN235" s="34">
        <f>VLOOKUP($B235,'[1]TK KHOILUONG'!$B:$AT,39,0)</f>
        <v>0</v>
      </c>
      <c r="AO235" s="16">
        <f>VLOOKUP($B235,'[1]TK KHOILUONG'!$B:$AT,40,0)</f>
        <v>0</v>
      </c>
      <c r="AP235" s="16">
        <f>VLOOKUP($B235,'[1]TK KHOILUONG'!$B:$AT,41,0)</f>
        <v>0</v>
      </c>
      <c r="AQ235" s="34">
        <f>VLOOKUP($B235,'[1]TK KHOILUONG'!$B:$AT,42,0)</f>
        <v>0</v>
      </c>
      <c r="AR235" s="34">
        <f>VLOOKUP($B235,'[1]TK KHOILUONG'!$B:$AT,43,0)</f>
        <v>0</v>
      </c>
      <c r="AS235" s="34">
        <f>VLOOKUP($B235,'[1]TK KHOILUONG'!$B:$AT,44,0)</f>
        <v>0</v>
      </c>
      <c r="AT235" s="44">
        <f t="shared" si="4"/>
        <v>0</v>
      </c>
    </row>
    <row r="236" spans="1:46" s="6" customFormat="1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VLOOKUP($B236,'[1]TK KHOILUONG'!$B:$AT,4,0)</f>
        <v>0</v>
      </c>
      <c r="F236" s="16">
        <f>VLOOKUP($B236,'[1]TK KHOILUONG'!$B:$AT,5,0)</f>
        <v>0</v>
      </c>
      <c r="G236" s="16">
        <f>VLOOKUP($B236,'[1]TK KHOILUONG'!$B:$AT,6,0)</f>
        <v>0</v>
      </c>
      <c r="H236" s="16">
        <f>VLOOKUP($B236,'[1]TK KHOILUONG'!$B:$AT,7,0)</f>
        <v>0</v>
      </c>
      <c r="I236" s="16">
        <f>VLOOKUP($B236,'[1]TK KHOILUONG'!$B:$AT,8,0)</f>
        <v>0</v>
      </c>
      <c r="J236" s="16">
        <f>VLOOKUP($B236,'[1]TK KHOILUONG'!$B:$AT,9,0)</f>
        <v>0</v>
      </c>
      <c r="K236" s="16">
        <f>VLOOKUP($B236,'[1]TK KHOILUONG'!$B:$AT,10,0)</f>
        <v>0</v>
      </c>
      <c r="L236" s="16">
        <f>VLOOKUP($B236,'[1]TK KHOILUONG'!$B:$AT,11,0)</f>
        <v>0</v>
      </c>
      <c r="M236" s="34">
        <f>VLOOKUP($B236,'[1]TK KHOILUONG'!$B:$AT,12,0)</f>
        <v>0</v>
      </c>
      <c r="N236" s="16">
        <f>VLOOKUP($B236,'[1]TK KHOILUONG'!$B:$AT,13,0)</f>
        <v>0</v>
      </c>
      <c r="O236" s="16">
        <f>VLOOKUP($B236,'[1]TK KHOILUONG'!$B:$AT,14,0)</f>
        <v>0</v>
      </c>
      <c r="P236" s="16">
        <f>VLOOKUP($B236,'[1]TK KHOILUONG'!$B:$AT,15,0)</f>
        <v>0</v>
      </c>
      <c r="Q236" s="16">
        <f>VLOOKUP($B236,'[1]TK KHOILUONG'!$B:$AT,16,0)</f>
        <v>0</v>
      </c>
      <c r="R236" s="34">
        <f>VLOOKUP($B236,'[1]TK KHOILUONG'!$B:$AT,17,0)</f>
        <v>0</v>
      </c>
      <c r="S236" s="16">
        <f>VLOOKUP($B236,'[1]TK KHOILUONG'!$B:$AT,18,0)</f>
        <v>0</v>
      </c>
      <c r="T236" s="16">
        <f>VLOOKUP($B236,'[1]TK KHOILUONG'!$B:$AT,19,0)</f>
        <v>0</v>
      </c>
      <c r="U236" s="16">
        <f>VLOOKUP($B236,'[1]TK KHOILUONG'!$B:$AT,20,0)</f>
        <v>0</v>
      </c>
      <c r="V236" s="34">
        <f>VLOOKUP($B236,'[1]TK KHOILUONG'!$B:$AT,21,0)</f>
        <v>0</v>
      </c>
      <c r="W236" s="16">
        <f>VLOOKUP($B236,'[1]TK KHOILUONG'!$B:$AT,22,0)</f>
        <v>0</v>
      </c>
      <c r="X236" s="16">
        <f>VLOOKUP($B236,'[1]TK KHOILUONG'!$B:$AT,23,0)</f>
        <v>0</v>
      </c>
      <c r="Y236" s="16">
        <f>VLOOKUP($B236,'[1]TK KHOILUONG'!$B:$AT,24,0)</f>
        <v>0</v>
      </c>
      <c r="Z236" s="34">
        <f>VLOOKUP($B236,'[1]TK KHOILUONG'!$B:$AT,25,0)</f>
        <v>0</v>
      </c>
      <c r="AA236" s="16">
        <f>VLOOKUP($B236,'[1]TK KHOILUONG'!$B:$AT,26,0)</f>
        <v>0</v>
      </c>
      <c r="AB236" s="16">
        <f>VLOOKUP($B236,'[1]TK KHOILUONG'!$B:$AT,27,0)</f>
        <v>0</v>
      </c>
      <c r="AC236" s="16">
        <f>VLOOKUP($B236,'[1]TK KHOILUONG'!$B:$AT,28,0)</f>
        <v>0</v>
      </c>
      <c r="AD236" s="34">
        <f>VLOOKUP($B236,'[1]TK KHOILUONG'!$B:$AT,29,0)</f>
        <v>0</v>
      </c>
      <c r="AE236" s="16">
        <f>VLOOKUP($B236,'[1]TK KHOILUONG'!$B:$AT,30,0)</f>
        <v>0</v>
      </c>
      <c r="AF236" s="16">
        <f>VLOOKUP($B236,'[1]TK KHOILUONG'!$B:$AT,31,0)</f>
        <v>0</v>
      </c>
      <c r="AG236" s="16">
        <f>VLOOKUP($B236,'[1]TK KHOILUONG'!$B:$AT,32,0)</f>
        <v>0</v>
      </c>
      <c r="AH236" s="34">
        <f>VLOOKUP($B236,'[1]TK KHOILUONG'!$B:$AT,33,0)</f>
        <v>0</v>
      </c>
      <c r="AI236" s="16">
        <f>VLOOKUP($B236,'[1]TK KHOILUONG'!$B:$AT,34,0)</f>
        <v>0</v>
      </c>
      <c r="AJ236" s="16">
        <f>VLOOKUP($B236,'[1]TK KHOILUONG'!$B:$AT,35,0)</f>
        <v>0</v>
      </c>
      <c r="AK236" s="34">
        <f>VLOOKUP($B236,'[1]TK KHOILUONG'!$B:$AT,36,0)</f>
        <v>0</v>
      </c>
      <c r="AL236" s="16">
        <f>VLOOKUP($B236,'[1]TK KHOILUONG'!$B:$AT,37,0)</f>
        <v>0</v>
      </c>
      <c r="AM236" s="16">
        <f>VLOOKUP($B236,'[1]TK KHOILUONG'!$B:$AT,38,0)</f>
        <v>0</v>
      </c>
      <c r="AN236" s="34">
        <f>VLOOKUP($B236,'[1]TK KHOILUONG'!$B:$AT,39,0)</f>
        <v>0</v>
      </c>
      <c r="AO236" s="16">
        <f>VLOOKUP($B236,'[1]TK KHOILUONG'!$B:$AT,40,0)</f>
        <v>0</v>
      </c>
      <c r="AP236" s="16">
        <f>VLOOKUP($B236,'[1]TK KHOILUONG'!$B:$AT,41,0)</f>
        <v>0</v>
      </c>
      <c r="AQ236" s="34">
        <f>VLOOKUP($B236,'[1]TK KHOILUONG'!$B:$AT,42,0)</f>
        <v>0</v>
      </c>
      <c r="AR236" s="34">
        <f>VLOOKUP($B236,'[1]TK KHOILUONG'!$B:$AT,43,0)</f>
        <v>0</v>
      </c>
      <c r="AS236" s="34">
        <f>VLOOKUP($B236,'[1]TK KHOILUONG'!$B:$AT,44,0)</f>
        <v>0</v>
      </c>
      <c r="AT236" s="44">
        <f t="shared" si="4"/>
        <v>0</v>
      </c>
    </row>
    <row r="237" spans="1:46" s="6" customFormat="1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VLOOKUP($B237,'[1]TK KHOILUONG'!$B:$AT,4,0)</f>
        <v>0</v>
      </c>
      <c r="F237" s="16">
        <f>VLOOKUP($B237,'[1]TK KHOILUONG'!$B:$AT,5,0)</f>
        <v>0</v>
      </c>
      <c r="G237" s="16">
        <f>VLOOKUP($B237,'[1]TK KHOILUONG'!$B:$AT,6,0)</f>
        <v>0</v>
      </c>
      <c r="H237" s="16">
        <f>VLOOKUP($B237,'[1]TK KHOILUONG'!$B:$AT,7,0)</f>
        <v>0</v>
      </c>
      <c r="I237" s="16">
        <f>VLOOKUP($B237,'[1]TK KHOILUONG'!$B:$AT,8,0)</f>
        <v>0</v>
      </c>
      <c r="J237" s="16">
        <f>VLOOKUP($B237,'[1]TK KHOILUONG'!$B:$AT,9,0)</f>
        <v>0</v>
      </c>
      <c r="K237" s="16">
        <f>VLOOKUP($B237,'[1]TK KHOILUONG'!$B:$AT,10,0)</f>
        <v>0</v>
      </c>
      <c r="L237" s="16">
        <f>VLOOKUP($B237,'[1]TK KHOILUONG'!$B:$AT,11,0)</f>
        <v>0</v>
      </c>
      <c r="M237" s="34">
        <f>VLOOKUP($B237,'[1]TK KHOILUONG'!$B:$AT,12,0)</f>
        <v>0</v>
      </c>
      <c r="N237" s="16">
        <f>VLOOKUP($B237,'[1]TK KHOILUONG'!$B:$AT,13,0)</f>
        <v>0</v>
      </c>
      <c r="O237" s="16">
        <f>VLOOKUP($B237,'[1]TK KHOILUONG'!$B:$AT,14,0)</f>
        <v>0</v>
      </c>
      <c r="P237" s="16">
        <f>VLOOKUP($B237,'[1]TK KHOILUONG'!$B:$AT,15,0)</f>
        <v>0</v>
      </c>
      <c r="Q237" s="16">
        <f>VLOOKUP($B237,'[1]TK KHOILUONG'!$B:$AT,16,0)</f>
        <v>0</v>
      </c>
      <c r="R237" s="34">
        <f>VLOOKUP($B237,'[1]TK KHOILUONG'!$B:$AT,17,0)</f>
        <v>0</v>
      </c>
      <c r="S237" s="16">
        <f>VLOOKUP($B237,'[1]TK KHOILUONG'!$B:$AT,18,0)</f>
        <v>0</v>
      </c>
      <c r="T237" s="16">
        <f>VLOOKUP($B237,'[1]TK KHOILUONG'!$B:$AT,19,0)</f>
        <v>0</v>
      </c>
      <c r="U237" s="16">
        <f>VLOOKUP($B237,'[1]TK KHOILUONG'!$B:$AT,20,0)</f>
        <v>0</v>
      </c>
      <c r="V237" s="34">
        <f>VLOOKUP($B237,'[1]TK KHOILUONG'!$B:$AT,21,0)</f>
        <v>0</v>
      </c>
      <c r="W237" s="16">
        <f>VLOOKUP($B237,'[1]TK KHOILUONG'!$B:$AT,22,0)</f>
        <v>0</v>
      </c>
      <c r="X237" s="16">
        <f>VLOOKUP($B237,'[1]TK KHOILUONG'!$B:$AT,23,0)</f>
        <v>0</v>
      </c>
      <c r="Y237" s="16">
        <f>VLOOKUP($B237,'[1]TK KHOILUONG'!$B:$AT,24,0)</f>
        <v>0</v>
      </c>
      <c r="Z237" s="34">
        <f>VLOOKUP($B237,'[1]TK KHOILUONG'!$B:$AT,25,0)</f>
        <v>0</v>
      </c>
      <c r="AA237" s="16">
        <f>VLOOKUP($B237,'[1]TK KHOILUONG'!$B:$AT,26,0)</f>
        <v>0</v>
      </c>
      <c r="AB237" s="16">
        <f>VLOOKUP($B237,'[1]TK KHOILUONG'!$B:$AT,27,0)</f>
        <v>0</v>
      </c>
      <c r="AC237" s="16">
        <f>VLOOKUP($B237,'[1]TK KHOILUONG'!$B:$AT,28,0)</f>
        <v>0</v>
      </c>
      <c r="AD237" s="34">
        <f>VLOOKUP($B237,'[1]TK KHOILUONG'!$B:$AT,29,0)</f>
        <v>0</v>
      </c>
      <c r="AE237" s="16">
        <f>VLOOKUP($B237,'[1]TK KHOILUONG'!$B:$AT,30,0)</f>
        <v>0</v>
      </c>
      <c r="AF237" s="16">
        <f>VLOOKUP($B237,'[1]TK KHOILUONG'!$B:$AT,31,0)</f>
        <v>0</v>
      </c>
      <c r="AG237" s="16">
        <f>VLOOKUP($B237,'[1]TK KHOILUONG'!$B:$AT,32,0)</f>
        <v>0</v>
      </c>
      <c r="AH237" s="34">
        <f>VLOOKUP($B237,'[1]TK KHOILUONG'!$B:$AT,33,0)</f>
        <v>0</v>
      </c>
      <c r="AI237" s="16">
        <f>VLOOKUP($B237,'[1]TK KHOILUONG'!$B:$AT,34,0)</f>
        <v>0</v>
      </c>
      <c r="AJ237" s="16">
        <f>VLOOKUP($B237,'[1]TK KHOILUONG'!$B:$AT,35,0)</f>
        <v>0</v>
      </c>
      <c r="AK237" s="34">
        <f>VLOOKUP($B237,'[1]TK KHOILUONG'!$B:$AT,36,0)</f>
        <v>0</v>
      </c>
      <c r="AL237" s="16">
        <f>VLOOKUP($B237,'[1]TK KHOILUONG'!$B:$AT,37,0)</f>
        <v>0</v>
      </c>
      <c r="AM237" s="16">
        <f>VLOOKUP($B237,'[1]TK KHOILUONG'!$B:$AT,38,0)</f>
        <v>0</v>
      </c>
      <c r="AN237" s="34">
        <f>VLOOKUP($B237,'[1]TK KHOILUONG'!$B:$AT,39,0)</f>
        <v>0</v>
      </c>
      <c r="AO237" s="16">
        <f>VLOOKUP($B237,'[1]TK KHOILUONG'!$B:$AT,40,0)</f>
        <v>0</v>
      </c>
      <c r="AP237" s="16">
        <f>VLOOKUP($B237,'[1]TK KHOILUONG'!$B:$AT,41,0)</f>
        <v>0</v>
      </c>
      <c r="AQ237" s="34">
        <f>VLOOKUP($B237,'[1]TK KHOILUONG'!$B:$AT,42,0)</f>
        <v>0</v>
      </c>
      <c r="AR237" s="34">
        <f>VLOOKUP($B237,'[1]TK KHOILUONG'!$B:$AT,43,0)</f>
        <v>0</v>
      </c>
      <c r="AS237" s="34">
        <f>VLOOKUP($B237,'[1]TK KHOILUONG'!$B:$AT,44,0)</f>
        <v>0</v>
      </c>
      <c r="AT237" s="44">
        <f t="shared" si="4"/>
        <v>0</v>
      </c>
    </row>
    <row r="238" spans="1:46" s="6" customFormat="1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VLOOKUP($B238,'[1]TK KHOILUONG'!$B:$AT,4,0)</f>
        <v>0</v>
      </c>
      <c r="F238" s="16">
        <f>VLOOKUP($B238,'[1]TK KHOILUONG'!$B:$AT,5,0)</f>
        <v>0</v>
      </c>
      <c r="G238" s="16">
        <f>VLOOKUP($B238,'[1]TK KHOILUONG'!$B:$AT,6,0)</f>
        <v>0</v>
      </c>
      <c r="H238" s="16">
        <f>VLOOKUP($B238,'[1]TK KHOILUONG'!$B:$AT,7,0)</f>
        <v>0</v>
      </c>
      <c r="I238" s="16">
        <f>VLOOKUP($B238,'[1]TK KHOILUONG'!$B:$AT,8,0)</f>
        <v>0</v>
      </c>
      <c r="J238" s="16">
        <f>VLOOKUP($B238,'[1]TK KHOILUONG'!$B:$AT,9,0)</f>
        <v>0</v>
      </c>
      <c r="K238" s="16">
        <f>VLOOKUP($B238,'[1]TK KHOILUONG'!$B:$AT,10,0)</f>
        <v>0</v>
      </c>
      <c r="L238" s="16">
        <f>VLOOKUP($B238,'[1]TK KHOILUONG'!$B:$AT,11,0)</f>
        <v>0</v>
      </c>
      <c r="M238" s="34">
        <f>VLOOKUP($B238,'[1]TK KHOILUONG'!$B:$AT,12,0)</f>
        <v>0</v>
      </c>
      <c r="N238" s="16">
        <f>VLOOKUP($B238,'[1]TK KHOILUONG'!$B:$AT,13,0)</f>
        <v>2.85</v>
      </c>
      <c r="O238" s="16">
        <f>VLOOKUP($B238,'[1]TK KHOILUONG'!$B:$AT,14,0)</f>
        <v>6.5999999999999988</v>
      </c>
      <c r="P238" s="16">
        <f>VLOOKUP($B238,'[1]TK KHOILUONG'!$B:$AT,15,0)</f>
        <v>0</v>
      </c>
      <c r="Q238" s="16">
        <f>VLOOKUP($B238,'[1]TK KHOILUONG'!$B:$AT,16,0)</f>
        <v>0</v>
      </c>
      <c r="R238" s="34">
        <f>VLOOKUP($B238,'[1]TK KHOILUONG'!$B:$AT,17,0)</f>
        <v>9.4499999999999993</v>
      </c>
      <c r="S238" s="16">
        <f>VLOOKUP($B238,'[1]TK KHOILUONG'!$B:$AT,18,0)</f>
        <v>79</v>
      </c>
      <c r="T238" s="16">
        <f>VLOOKUP($B238,'[1]TK KHOILUONG'!$B:$AT,19,0)</f>
        <v>80</v>
      </c>
      <c r="U238" s="16">
        <f>VLOOKUP($B238,'[1]TK KHOILUONG'!$B:$AT,20,0)</f>
        <v>56</v>
      </c>
      <c r="V238" s="34">
        <f>VLOOKUP($B238,'[1]TK KHOILUONG'!$B:$AT,21,0)</f>
        <v>10.3</v>
      </c>
      <c r="W238" s="16">
        <f>VLOOKUP($B238,'[1]TK KHOILUONG'!$B:$AT,22,0)</f>
        <v>0</v>
      </c>
      <c r="X238" s="16">
        <f>VLOOKUP($B238,'[1]TK KHOILUONG'!$B:$AT,23,0)</f>
        <v>0</v>
      </c>
      <c r="Y238" s="16">
        <f>VLOOKUP($B238,'[1]TK KHOILUONG'!$B:$AT,24,0)</f>
        <v>0</v>
      </c>
      <c r="Z238" s="34">
        <f>VLOOKUP($B238,'[1]TK KHOILUONG'!$B:$AT,25,0)</f>
        <v>0</v>
      </c>
      <c r="AA238" s="16">
        <f>VLOOKUP($B238,'[1]TK KHOILUONG'!$B:$AT,26,0)</f>
        <v>0</v>
      </c>
      <c r="AB238" s="16">
        <f>VLOOKUP($B238,'[1]TK KHOILUONG'!$B:$AT,27,0)</f>
        <v>0</v>
      </c>
      <c r="AC238" s="16">
        <f>VLOOKUP($B238,'[1]TK KHOILUONG'!$B:$AT,28,0)</f>
        <v>0</v>
      </c>
      <c r="AD238" s="34">
        <f>VLOOKUP($B238,'[1]TK KHOILUONG'!$B:$AT,29,0)</f>
        <v>0</v>
      </c>
      <c r="AE238" s="16">
        <f>VLOOKUP($B238,'[1]TK KHOILUONG'!$B:$AT,30,0)</f>
        <v>0</v>
      </c>
      <c r="AF238" s="16">
        <f>VLOOKUP($B238,'[1]TK KHOILUONG'!$B:$AT,31,0)</f>
        <v>0</v>
      </c>
      <c r="AG238" s="16">
        <f>VLOOKUP($B238,'[1]TK KHOILUONG'!$B:$AT,32,0)</f>
        <v>0</v>
      </c>
      <c r="AH238" s="34">
        <f>VLOOKUP($B238,'[1]TK KHOILUONG'!$B:$AT,33,0)</f>
        <v>0</v>
      </c>
      <c r="AI238" s="16">
        <f>VLOOKUP($B238,'[1]TK KHOILUONG'!$B:$AT,34,0)</f>
        <v>0</v>
      </c>
      <c r="AJ238" s="16">
        <f>VLOOKUP($B238,'[1]TK KHOILUONG'!$B:$AT,35,0)</f>
        <v>0</v>
      </c>
      <c r="AK238" s="34">
        <f>VLOOKUP($B238,'[1]TK KHOILUONG'!$B:$AT,36,0)</f>
        <v>0</v>
      </c>
      <c r="AL238" s="16">
        <f>VLOOKUP($B238,'[1]TK KHOILUONG'!$B:$AT,37,0)</f>
        <v>0</v>
      </c>
      <c r="AM238" s="16">
        <f>VLOOKUP($B238,'[1]TK KHOILUONG'!$B:$AT,38,0)</f>
        <v>0</v>
      </c>
      <c r="AN238" s="34">
        <f>VLOOKUP($B238,'[1]TK KHOILUONG'!$B:$AT,39,0)</f>
        <v>0</v>
      </c>
      <c r="AO238" s="16">
        <f>VLOOKUP($B238,'[1]TK KHOILUONG'!$B:$AT,40,0)</f>
        <v>0</v>
      </c>
      <c r="AP238" s="16">
        <f>VLOOKUP($B238,'[1]TK KHOILUONG'!$B:$AT,41,0)</f>
        <v>0</v>
      </c>
      <c r="AQ238" s="34">
        <f>VLOOKUP($B238,'[1]TK KHOILUONG'!$B:$AT,42,0)</f>
        <v>0</v>
      </c>
      <c r="AR238" s="34">
        <f>VLOOKUP($B238,'[1]TK KHOILUONG'!$B:$AT,43,0)</f>
        <v>0</v>
      </c>
      <c r="AS238" s="34">
        <f>VLOOKUP($B238,'[1]TK KHOILUONG'!$B:$AT,44,0)</f>
        <v>0</v>
      </c>
      <c r="AT238" s="44">
        <f t="shared" si="4"/>
        <v>19.75</v>
      </c>
    </row>
    <row r="239" spans="1:46" s="6" customFormat="1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VLOOKUP($B239,'[1]TK KHOILUONG'!$B:$AT,4,0)</f>
        <v>0</v>
      </c>
      <c r="F239" s="16">
        <f>VLOOKUP($B239,'[1]TK KHOILUONG'!$B:$AT,5,0)</f>
        <v>0</v>
      </c>
      <c r="G239" s="16">
        <f>VLOOKUP($B239,'[1]TK KHOILUONG'!$B:$AT,6,0)</f>
        <v>0</v>
      </c>
      <c r="H239" s="16">
        <f>VLOOKUP($B239,'[1]TK KHOILUONG'!$B:$AT,7,0)</f>
        <v>0</v>
      </c>
      <c r="I239" s="16">
        <f>VLOOKUP($B239,'[1]TK KHOILUONG'!$B:$AT,8,0)</f>
        <v>0</v>
      </c>
      <c r="J239" s="16">
        <f>VLOOKUP($B239,'[1]TK KHOILUONG'!$B:$AT,9,0)</f>
        <v>0</v>
      </c>
      <c r="K239" s="16">
        <f>VLOOKUP($B239,'[1]TK KHOILUONG'!$B:$AT,10,0)</f>
        <v>0</v>
      </c>
      <c r="L239" s="16">
        <f>VLOOKUP($B239,'[1]TK KHOILUONG'!$B:$AT,11,0)</f>
        <v>0</v>
      </c>
      <c r="M239" s="34">
        <f>VLOOKUP($B239,'[1]TK KHOILUONG'!$B:$AT,12,0)</f>
        <v>0</v>
      </c>
      <c r="N239" s="16">
        <f>VLOOKUP($B239,'[1]TK KHOILUONG'!$B:$AT,13,0)</f>
        <v>0</v>
      </c>
      <c r="O239" s="16">
        <f>VLOOKUP($B239,'[1]TK KHOILUONG'!$B:$AT,14,0)</f>
        <v>0</v>
      </c>
      <c r="P239" s="16">
        <f>VLOOKUP($B239,'[1]TK KHOILUONG'!$B:$AT,15,0)</f>
        <v>0</v>
      </c>
      <c r="Q239" s="16">
        <f>VLOOKUP($B239,'[1]TK KHOILUONG'!$B:$AT,16,0)</f>
        <v>0</v>
      </c>
      <c r="R239" s="34">
        <f>VLOOKUP($B239,'[1]TK KHOILUONG'!$B:$AT,17,0)</f>
        <v>0</v>
      </c>
      <c r="S239" s="16">
        <f>VLOOKUP($B239,'[1]TK KHOILUONG'!$B:$AT,18,0)</f>
        <v>52</v>
      </c>
      <c r="T239" s="16">
        <f>VLOOKUP($B239,'[1]TK KHOILUONG'!$B:$AT,19,0)</f>
        <v>117</v>
      </c>
      <c r="U239" s="16">
        <f>VLOOKUP($B239,'[1]TK KHOILUONG'!$B:$AT,20,0)</f>
        <v>115</v>
      </c>
      <c r="V239" s="34">
        <f>VLOOKUP($B239,'[1]TK KHOILUONG'!$B:$AT,21,0)</f>
        <v>5.4</v>
      </c>
      <c r="W239" s="16">
        <f>VLOOKUP($B239,'[1]TK KHOILUONG'!$B:$AT,22,0)</f>
        <v>0</v>
      </c>
      <c r="X239" s="16">
        <f>VLOOKUP($B239,'[1]TK KHOILUONG'!$B:$AT,23,0)</f>
        <v>0</v>
      </c>
      <c r="Y239" s="16">
        <f>VLOOKUP($B239,'[1]TK KHOILUONG'!$B:$AT,24,0)</f>
        <v>0</v>
      </c>
      <c r="Z239" s="34">
        <f>VLOOKUP($B239,'[1]TK KHOILUONG'!$B:$AT,25,0)</f>
        <v>0</v>
      </c>
      <c r="AA239" s="16">
        <f>VLOOKUP($B239,'[1]TK KHOILUONG'!$B:$AT,26,0)</f>
        <v>0</v>
      </c>
      <c r="AB239" s="16">
        <f>VLOOKUP($B239,'[1]TK KHOILUONG'!$B:$AT,27,0)</f>
        <v>0</v>
      </c>
      <c r="AC239" s="16">
        <f>VLOOKUP($B239,'[1]TK KHOILUONG'!$B:$AT,28,0)</f>
        <v>0</v>
      </c>
      <c r="AD239" s="34">
        <f>VLOOKUP($B239,'[1]TK KHOILUONG'!$B:$AT,29,0)</f>
        <v>0</v>
      </c>
      <c r="AE239" s="16">
        <f>VLOOKUP($B239,'[1]TK KHOILUONG'!$B:$AT,30,0)</f>
        <v>0</v>
      </c>
      <c r="AF239" s="16">
        <f>VLOOKUP($B239,'[1]TK KHOILUONG'!$B:$AT,31,0)</f>
        <v>0</v>
      </c>
      <c r="AG239" s="16">
        <f>VLOOKUP($B239,'[1]TK KHOILUONG'!$B:$AT,32,0)</f>
        <v>0</v>
      </c>
      <c r="AH239" s="34">
        <f>VLOOKUP($B239,'[1]TK KHOILUONG'!$B:$AT,33,0)</f>
        <v>0</v>
      </c>
      <c r="AI239" s="16">
        <f>VLOOKUP($B239,'[1]TK KHOILUONG'!$B:$AT,34,0)</f>
        <v>0</v>
      </c>
      <c r="AJ239" s="16">
        <f>VLOOKUP($B239,'[1]TK KHOILUONG'!$B:$AT,35,0)</f>
        <v>0</v>
      </c>
      <c r="AK239" s="34">
        <f>VLOOKUP($B239,'[1]TK KHOILUONG'!$B:$AT,36,0)</f>
        <v>0</v>
      </c>
      <c r="AL239" s="16">
        <f>VLOOKUP($B239,'[1]TK KHOILUONG'!$B:$AT,37,0)</f>
        <v>0</v>
      </c>
      <c r="AM239" s="16">
        <f>VLOOKUP($B239,'[1]TK KHOILUONG'!$B:$AT,38,0)</f>
        <v>0</v>
      </c>
      <c r="AN239" s="34">
        <f>VLOOKUP($B239,'[1]TK KHOILUONG'!$B:$AT,39,0)</f>
        <v>0</v>
      </c>
      <c r="AO239" s="16">
        <f>VLOOKUP($B239,'[1]TK KHOILUONG'!$B:$AT,40,0)</f>
        <v>0</v>
      </c>
      <c r="AP239" s="16">
        <f>VLOOKUP($B239,'[1]TK KHOILUONG'!$B:$AT,41,0)</f>
        <v>0</v>
      </c>
      <c r="AQ239" s="34">
        <f>VLOOKUP($B239,'[1]TK KHOILUONG'!$B:$AT,42,0)</f>
        <v>0</v>
      </c>
      <c r="AR239" s="34">
        <f>VLOOKUP($B239,'[1]TK KHOILUONG'!$B:$AT,43,0)</f>
        <v>0</v>
      </c>
      <c r="AS239" s="34">
        <f>VLOOKUP($B239,'[1]TK KHOILUONG'!$B:$AT,44,0)</f>
        <v>0</v>
      </c>
      <c r="AT239" s="44">
        <f t="shared" si="4"/>
        <v>5.4</v>
      </c>
    </row>
    <row r="240" spans="1:46" s="6" customFormat="1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VLOOKUP($B240,'[1]TK KHOILUONG'!$B:$AT,4,0)</f>
        <v>8</v>
      </c>
      <c r="F240" s="16">
        <f>VLOOKUP($B240,'[1]TK KHOILUONG'!$B:$AT,5,0)</f>
        <v>0</v>
      </c>
      <c r="G240" s="16">
        <f>VLOOKUP($B240,'[1]TK KHOILUONG'!$B:$AT,6,0)</f>
        <v>0</v>
      </c>
      <c r="H240" s="16">
        <f>VLOOKUP($B240,'[1]TK KHOILUONG'!$B:$AT,7,0)</f>
        <v>0</v>
      </c>
      <c r="I240" s="16">
        <f>VLOOKUP($B240,'[1]TK KHOILUONG'!$B:$AT,8,0)</f>
        <v>0</v>
      </c>
      <c r="J240" s="16">
        <f>VLOOKUP($B240,'[1]TK KHOILUONG'!$B:$AT,9,0)</f>
        <v>0</v>
      </c>
      <c r="K240" s="16">
        <f>VLOOKUP($B240,'[1]TK KHOILUONG'!$B:$AT,10,0)</f>
        <v>0</v>
      </c>
      <c r="L240" s="16">
        <f>VLOOKUP($B240,'[1]TK KHOILUONG'!$B:$AT,11,0)</f>
        <v>0</v>
      </c>
      <c r="M240" s="34">
        <f>VLOOKUP($B240,'[1]TK KHOILUONG'!$B:$AT,12,0)</f>
        <v>8</v>
      </c>
      <c r="N240" s="16">
        <f>VLOOKUP($B240,'[1]TK KHOILUONG'!$B:$AT,13,0)</f>
        <v>7.6499999999999977</v>
      </c>
      <c r="O240" s="16">
        <f>VLOOKUP($B240,'[1]TK KHOILUONG'!$B:$AT,14,0)</f>
        <v>6.8999999999999986</v>
      </c>
      <c r="P240" s="16">
        <f>VLOOKUP($B240,'[1]TK KHOILUONG'!$B:$AT,15,0)</f>
        <v>0</v>
      </c>
      <c r="Q240" s="16">
        <f>VLOOKUP($B240,'[1]TK KHOILUONG'!$B:$AT,16,0)</f>
        <v>0</v>
      </c>
      <c r="R240" s="34">
        <f>VLOOKUP($B240,'[1]TK KHOILUONG'!$B:$AT,17,0)</f>
        <v>14.549999999999997</v>
      </c>
      <c r="S240" s="16">
        <f>VLOOKUP($B240,'[1]TK KHOILUONG'!$B:$AT,18,0)</f>
        <v>512</v>
      </c>
      <c r="T240" s="16">
        <f>VLOOKUP($B240,'[1]TK KHOILUONG'!$B:$AT,19,0)</f>
        <v>116</v>
      </c>
      <c r="U240" s="16">
        <f>VLOOKUP($B240,'[1]TK KHOILUONG'!$B:$AT,20,0)</f>
        <v>205</v>
      </c>
      <c r="V240" s="34">
        <f>VLOOKUP($B240,'[1]TK KHOILUONG'!$B:$AT,21,0)</f>
        <v>42.300000000000004</v>
      </c>
      <c r="W240" s="16">
        <f>VLOOKUP($B240,'[1]TK KHOILUONG'!$B:$AT,22,0)</f>
        <v>0</v>
      </c>
      <c r="X240" s="16">
        <f>VLOOKUP($B240,'[1]TK KHOILUONG'!$B:$AT,23,0)</f>
        <v>0</v>
      </c>
      <c r="Y240" s="16">
        <f>VLOOKUP($B240,'[1]TK KHOILUONG'!$B:$AT,24,0)</f>
        <v>0</v>
      </c>
      <c r="Z240" s="34">
        <f>VLOOKUP($B240,'[1]TK KHOILUONG'!$B:$AT,25,0)</f>
        <v>0</v>
      </c>
      <c r="AA240" s="16">
        <f>VLOOKUP($B240,'[1]TK KHOILUONG'!$B:$AT,26,0)</f>
        <v>0</v>
      </c>
      <c r="AB240" s="16">
        <f>VLOOKUP($B240,'[1]TK KHOILUONG'!$B:$AT,27,0)</f>
        <v>0</v>
      </c>
      <c r="AC240" s="16">
        <f>VLOOKUP($B240,'[1]TK KHOILUONG'!$B:$AT,28,0)</f>
        <v>0</v>
      </c>
      <c r="AD240" s="34">
        <f>VLOOKUP($B240,'[1]TK KHOILUONG'!$B:$AT,29,0)</f>
        <v>0</v>
      </c>
      <c r="AE240" s="16">
        <f>VLOOKUP($B240,'[1]TK KHOILUONG'!$B:$AT,30,0)</f>
        <v>0</v>
      </c>
      <c r="AF240" s="16">
        <f>VLOOKUP($B240,'[1]TK KHOILUONG'!$B:$AT,31,0)</f>
        <v>0</v>
      </c>
      <c r="AG240" s="16">
        <f>VLOOKUP($B240,'[1]TK KHOILUONG'!$B:$AT,32,0)</f>
        <v>0</v>
      </c>
      <c r="AH240" s="34">
        <f>VLOOKUP($B240,'[1]TK KHOILUONG'!$B:$AT,33,0)</f>
        <v>0</v>
      </c>
      <c r="AI240" s="16">
        <f>VLOOKUP($B240,'[1]TK KHOILUONG'!$B:$AT,34,0)</f>
        <v>0</v>
      </c>
      <c r="AJ240" s="16">
        <f>VLOOKUP($B240,'[1]TK KHOILUONG'!$B:$AT,35,0)</f>
        <v>0</v>
      </c>
      <c r="AK240" s="34">
        <f>VLOOKUP($B240,'[1]TK KHOILUONG'!$B:$AT,36,0)</f>
        <v>0</v>
      </c>
      <c r="AL240" s="16">
        <f>VLOOKUP($B240,'[1]TK KHOILUONG'!$B:$AT,37,0)</f>
        <v>0</v>
      </c>
      <c r="AM240" s="16">
        <f>VLOOKUP($B240,'[1]TK KHOILUONG'!$B:$AT,38,0)</f>
        <v>0</v>
      </c>
      <c r="AN240" s="34">
        <f>VLOOKUP($B240,'[1]TK KHOILUONG'!$B:$AT,39,0)</f>
        <v>0</v>
      </c>
      <c r="AO240" s="16">
        <f>VLOOKUP($B240,'[1]TK KHOILUONG'!$B:$AT,40,0)</f>
        <v>0</v>
      </c>
      <c r="AP240" s="16">
        <f>VLOOKUP($B240,'[1]TK KHOILUONG'!$B:$AT,41,0)</f>
        <v>0</v>
      </c>
      <c r="AQ240" s="34">
        <f>VLOOKUP($B240,'[1]TK KHOILUONG'!$B:$AT,42,0)</f>
        <v>0</v>
      </c>
      <c r="AR240" s="34">
        <f>VLOOKUP($B240,'[1]TK KHOILUONG'!$B:$AT,43,0)</f>
        <v>0</v>
      </c>
      <c r="AS240" s="34">
        <f>VLOOKUP($B240,'[1]TK KHOILUONG'!$B:$AT,44,0)</f>
        <v>0.8</v>
      </c>
      <c r="AT240" s="44">
        <f t="shared" si="4"/>
        <v>65.650000000000006</v>
      </c>
    </row>
    <row r="241" spans="1:46" s="6" customFormat="1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VLOOKUP($B241,'[1]TK KHOILUONG'!$B:$AT,4,0)</f>
        <v>4</v>
      </c>
      <c r="F241" s="16">
        <f>VLOOKUP($B241,'[1]TK KHOILUONG'!$B:$AT,5,0)</f>
        <v>4</v>
      </c>
      <c r="G241" s="16">
        <f>VLOOKUP($B241,'[1]TK KHOILUONG'!$B:$AT,6,0)</f>
        <v>0</v>
      </c>
      <c r="H241" s="16">
        <f>VLOOKUP($B241,'[1]TK KHOILUONG'!$B:$AT,7,0)</f>
        <v>0</v>
      </c>
      <c r="I241" s="16">
        <f>VLOOKUP($B241,'[1]TK KHOILUONG'!$B:$AT,8,0)</f>
        <v>0</v>
      </c>
      <c r="J241" s="16">
        <f>VLOOKUP($B241,'[1]TK KHOILUONG'!$B:$AT,9,0)</f>
        <v>0</v>
      </c>
      <c r="K241" s="16">
        <f>VLOOKUP($B241,'[1]TK KHOILUONG'!$B:$AT,10,0)</f>
        <v>0</v>
      </c>
      <c r="L241" s="16">
        <f>VLOOKUP($B241,'[1]TK KHOILUONG'!$B:$AT,11,0)</f>
        <v>0</v>
      </c>
      <c r="M241" s="34">
        <f>VLOOKUP($B241,'[1]TK KHOILUONG'!$B:$AT,12,0)</f>
        <v>10</v>
      </c>
      <c r="N241" s="16">
        <f>VLOOKUP($B241,'[1]TK KHOILUONG'!$B:$AT,13,0)</f>
        <v>4.3500000000000005</v>
      </c>
      <c r="O241" s="16">
        <f>VLOOKUP($B241,'[1]TK KHOILUONG'!$B:$AT,14,0)</f>
        <v>3.6000000000000005</v>
      </c>
      <c r="P241" s="16">
        <f>VLOOKUP($B241,'[1]TK KHOILUONG'!$B:$AT,15,0)</f>
        <v>0</v>
      </c>
      <c r="Q241" s="16">
        <f>VLOOKUP($B241,'[1]TK KHOILUONG'!$B:$AT,16,0)</f>
        <v>0</v>
      </c>
      <c r="R241" s="34">
        <f>VLOOKUP($B241,'[1]TK KHOILUONG'!$B:$AT,17,0)</f>
        <v>7.9500000000000011</v>
      </c>
      <c r="S241" s="16">
        <f>VLOOKUP($B241,'[1]TK KHOILUONG'!$B:$AT,18,0)</f>
        <v>72</v>
      </c>
      <c r="T241" s="16">
        <f>VLOOKUP($B241,'[1]TK KHOILUONG'!$B:$AT,19,0)</f>
        <v>0</v>
      </c>
      <c r="U241" s="16">
        <f>VLOOKUP($B241,'[1]TK KHOILUONG'!$B:$AT,20,0)</f>
        <v>72</v>
      </c>
      <c r="V241" s="34">
        <f>VLOOKUP($B241,'[1]TK KHOILUONG'!$B:$AT,21,0)</f>
        <v>0</v>
      </c>
      <c r="W241" s="16">
        <f>VLOOKUP($B241,'[1]TK KHOILUONG'!$B:$AT,22,0)</f>
        <v>0</v>
      </c>
      <c r="X241" s="16">
        <f>VLOOKUP($B241,'[1]TK KHOILUONG'!$B:$AT,23,0)</f>
        <v>0</v>
      </c>
      <c r="Y241" s="16">
        <f>VLOOKUP($B241,'[1]TK KHOILUONG'!$B:$AT,24,0)</f>
        <v>0</v>
      </c>
      <c r="Z241" s="34">
        <f>VLOOKUP($B241,'[1]TK KHOILUONG'!$B:$AT,25,0)</f>
        <v>0</v>
      </c>
      <c r="AA241" s="16">
        <f>VLOOKUP($B241,'[1]TK KHOILUONG'!$B:$AT,26,0)</f>
        <v>0</v>
      </c>
      <c r="AB241" s="16">
        <f>VLOOKUP($B241,'[1]TK KHOILUONG'!$B:$AT,27,0)</f>
        <v>0</v>
      </c>
      <c r="AC241" s="16">
        <f>VLOOKUP($B241,'[1]TK KHOILUONG'!$B:$AT,28,0)</f>
        <v>0</v>
      </c>
      <c r="AD241" s="34">
        <f>VLOOKUP($B241,'[1]TK KHOILUONG'!$B:$AT,29,0)</f>
        <v>0</v>
      </c>
      <c r="AE241" s="16">
        <f>VLOOKUP($B241,'[1]TK KHOILUONG'!$B:$AT,30,0)</f>
        <v>0</v>
      </c>
      <c r="AF241" s="16">
        <f>VLOOKUP($B241,'[1]TK KHOILUONG'!$B:$AT,31,0)</f>
        <v>0</v>
      </c>
      <c r="AG241" s="16">
        <f>VLOOKUP($B241,'[1]TK KHOILUONG'!$B:$AT,32,0)</f>
        <v>0</v>
      </c>
      <c r="AH241" s="34">
        <f>VLOOKUP($B241,'[1]TK KHOILUONG'!$B:$AT,33,0)</f>
        <v>0</v>
      </c>
      <c r="AI241" s="16">
        <f>VLOOKUP($B241,'[1]TK KHOILUONG'!$B:$AT,34,0)</f>
        <v>0</v>
      </c>
      <c r="AJ241" s="16">
        <f>VLOOKUP($B241,'[1]TK KHOILUONG'!$B:$AT,35,0)</f>
        <v>0</v>
      </c>
      <c r="AK241" s="34">
        <f>VLOOKUP($B241,'[1]TK KHOILUONG'!$B:$AT,36,0)</f>
        <v>0</v>
      </c>
      <c r="AL241" s="16">
        <f>VLOOKUP($B241,'[1]TK KHOILUONG'!$B:$AT,37,0)</f>
        <v>0</v>
      </c>
      <c r="AM241" s="16">
        <f>VLOOKUP($B241,'[1]TK KHOILUONG'!$B:$AT,38,0)</f>
        <v>0</v>
      </c>
      <c r="AN241" s="34">
        <f>VLOOKUP($B241,'[1]TK KHOILUONG'!$B:$AT,39,0)</f>
        <v>0</v>
      </c>
      <c r="AO241" s="16">
        <f>VLOOKUP($B241,'[1]TK KHOILUONG'!$B:$AT,40,0)</f>
        <v>0</v>
      </c>
      <c r="AP241" s="16">
        <f>VLOOKUP($B241,'[1]TK KHOILUONG'!$B:$AT,41,0)</f>
        <v>0</v>
      </c>
      <c r="AQ241" s="34">
        <f>VLOOKUP($B241,'[1]TK KHOILUONG'!$B:$AT,42,0)</f>
        <v>0</v>
      </c>
      <c r="AR241" s="34">
        <f>VLOOKUP($B241,'[1]TK KHOILUONG'!$B:$AT,43,0)</f>
        <v>0</v>
      </c>
      <c r="AS241" s="34">
        <f>VLOOKUP($B241,'[1]TK KHOILUONG'!$B:$AT,44,0)</f>
        <v>0</v>
      </c>
      <c r="AT241" s="44">
        <f t="shared" si="4"/>
        <v>17.95</v>
      </c>
    </row>
    <row r="242" spans="1:46" s="6" customFormat="1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VLOOKUP($B242,'[1]TK KHOILUONG'!$B:$AT,4,0)</f>
        <v>0</v>
      </c>
      <c r="F242" s="16">
        <f>VLOOKUP($B242,'[1]TK KHOILUONG'!$B:$AT,5,0)</f>
        <v>0</v>
      </c>
      <c r="G242" s="16">
        <f>VLOOKUP($B242,'[1]TK KHOILUONG'!$B:$AT,6,0)</f>
        <v>0</v>
      </c>
      <c r="H242" s="16">
        <f>VLOOKUP($B242,'[1]TK KHOILUONG'!$B:$AT,7,0)</f>
        <v>0</v>
      </c>
      <c r="I242" s="16">
        <f>VLOOKUP($B242,'[1]TK KHOILUONG'!$B:$AT,8,0)</f>
        <v>0</v>
      </c>
      <c r="J242" s="16">
        <f>VLOOKUP($B242,'[1]TK KHOILUONG'!$B:$AT,9,0)</f>
        <v>0</v>
      </c>
      <c r="K242" s="16">
        <f>VLOOKUP($B242,'[1]TK KHOILUONG'!$B:$AT,10,0)</f>
        <v>0</v>
      </c>
      <c r="L242" s="16">
        <f>VLOOKUP($B242,'[1]TK KHOILUONG'!$B:$AT,11,0)</f>
        <v>0</v>
      </c>
      <c r="M242" s="34">
        <f>VLOOKUP($B242,'[1]TK KHOILUONG'!$B:$AT,12,0)</f>
        <v>0</v>
      </c>
      <c r="N242" s="16">
        <f>VLOOKUP($B242,'[1]TK KHOILUONG'!$B:$AT,13,0)</f>
        <v>2.85</v>
      </c>
      <c r="O242" s="16">
        <f>VLOOKUP($B242,'[1]TK KHOILUONG'!$B:$AT,14,0)</f>
        <v>1.65</v>
      </c>
      <c r="P242" s="16">
        <f>VLOOKUP($B242,'[1]TK KHOILUONG'!$B:$AT,15,0)</f>
        <v>0</v>
      </c>
      <c r="Q242" s="16">
        <f>VLOOKUP($B242,'[1]TK KHOILUONG'!$B:$AT,16,0)</f>
        <v>0</v>
      </c>
      <c r="R242" s="34">
        <f>VLOOKUP($B242,'[1]TK KHOILUONG'!$B:$AT,17,0)</f>
        <v>4.5</v>
      </c>
      <c r="S242" s="16">
        <f>VLOOKUP($B242,'[1]TK KHOILUONG'!$B:$AT,18,0)</f>
        <v>381</v>
      </c>
      <c r="T242" s="16">
        <f>VLOOKUP($B242,'[1]TK KHOILUONG'!$B:$AT,19,0)</f>
        <v>107</v>
      </c>
      <c r="U242" s="16">
        <f>VLOOKUP($B242,'[1]TK KHOILUONG'!$B:$AT,20,0)</f>
        <v>222</v>
      </c>
      <c r="V242" s="34">
        <f>VLOOKUP($B242,'[1]TK KHOILUONG'!$B:$AT,21,0)</f>
        <v>26.6</v>
      </c>
      <c r="W242" s="16">
        <f>VLOOKUP($B242,'[1]TK KHOILUONG'!$B:$AT,22,0)</f>
        <v>0</v>
      </c>
      <c r="X242" s="16">
        <f>VLOOKUP($B242,'[1]TK KHOILUONG'!$B:$AT,23,0)</f>
        <v>0</v>
      </c>
      <c r="Y242" s="16">
        <f>VLOOKUP($B242,'[1]TK KHOILUONG'!$B:$AT,24,0)</f>
        <v>0</v>
      </c>
      <c r="Z242" s="34">
        <f>VLOOKUP($B242,'[1]TK KHOILUONG'!$B:$AT,25,0)</f>
        <v>0</v>
      </c>
      <c r="AA242" s="16">
        <f>VLOOKUP($B242,'[1]TK KHOILUONG'!$B:$AT,26,0)</f>
        <v>0</v>
      </c>
      <c r="AB242" s="16">
        <f>VLOOKUP($B242,'[1]TK KHOILUONG'!$B:$AT,27,0)</f>
        <v>0</v>
      </c>
      <c r="AC242" s="16">
        <f>VLOOKUP($B242,'[1]TK KHOILUONG'!$B:$AT,28,0)</f>
        <v>0</v>
      </c>
      <c r="AD242" s="34">
        <f>VLOOKUP($B242,'[1]TK KHOILUONG'!$B:$AT,29,0)</f>
        <v>0</v>
      </c>
      <c r="AE242" s="16">
        <f>VLOOKUP($B242,'[1]TK KHOILUONG'!$B:$AT,30,0)</f>
        <v>0</v>
      </c>
      <c r="AF242" s="16">
        <f>VLOOKUP($B242,'[1]TK KHOILUONG'!$B:$AT,31,0)</f>
        <v>0</v>
      </c>
      <c r="AG242" s="16">
        <f>VLOOKUP($B242,'[1]TK KHOILUONG'!$B:$AT,32,0)</f>
        <v>0</v>
      </c>
      <c r="AH242" s="34">
        <f>VLOOKUP($B242,'[1]TK KHOILUONG'!$B:$AT,33,0)</f>
        <v>0</v>
      </c>
      <c r="AI242" s="16">
        <f>VLOOKUP($B242,'[1]TK KHOILUONG'!$B:$AT,34,0)</f>
        <v>0</v>
      </c>
      <c r="AJ242" s="16">
        <f>VLOOKUP($B242,'[1]TK KHOILUONG'!$B:$AT,35,0)</f>
        <v>0</v>
      </c>
      <c r="AK242" s="34">
        <f>VLOOKUP($B242,'[1]TK KHOILUONG'!$B:$AT,36,0)</f>
        <v>0</v>
      </c>
      <c r="AL242" s="16">
        <f>VLOOKUP($B242,'[1]TK KHOILUONG'!$B:$AT,37,0)</f>
        <v>0</v>
      </c>
      <c r="AM242" s="16">
        <f>VLOOKUP($B242,'[1]TK KHOILUONG'!$B:$AT,38,0)</f>
        <v>0</v>
      </c>
      <c r="AN242" s="34">
        <f>VLOOKUP($B242,'[1]TK KHOILUONG'!$B:$AT,39,0)</f>
        <v>0</v>
      </c>
      <c r="AO242" s="16">
        <f>VLOOKUP($B242,'[1]TK KHOILUONG'!$B:$AT,40,0)</f>
        <v>0</v>
      </c>
      <c r="AP242" s="16">
        <f>VLOOKUP($B242,'[1]TK KHOILUONG'!$B:$AT,41,0)</f>
        <v>0</v>
      </c>
      <c r="AQ242" s="34">
        <f>VLOOKUP($B242,'[1]TK KHOILUONG'!$B:$AT,42,0)</f>
        <v>0</v>
      </c>
      <c r="AR242" s="34">
        <f>VLOOKUP($B242,'[1]TK KHOILUONG'!$B:$AT,43,0)</f>
        <v>0</v>
      </c>
      <c r="AS242" s="34">
        <f>VLOOKUP($B242,'[1]TK KHOILUONG'!$B:$AT,44,0)</f>
        <v>0</v>
      </c>
      <c r="AT242" s="44">
        <f t="shared" si="4"/>
        <v>31.1</v>
      </c>
    </row>
    <row r="243" spans="1:46" s="6" customFormat="1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VLOOKUP($B243,'[1]TK KHOILUONG'!$B:$AT,4,0)</f>
        <v>8</v>
      </c>
      <c r="F243" s="16">
        <f>VLOOKUP($B243,'[1]TK KHOILUONG'!$B:$AT,5,0)</f>
        <v>0</v>
      </c>
      <c r="G243" s="16">
        <f>VLOOKUP($B243,'[1]TK KHOILUONG'!$B:$AT,6,0)</f>
        <v>0</v>
      </c>
      <c r="H243" s="16">
        <f>VLOOKUP($B243,'[1]TK KHOILUONG'!$B:$AT,7,0)</f>
        <v>0</v>
      </c>
      <c r="I243" s="16">
        <f>VLOOKUP($B243,'[1]TK KHOILUONG'!$B:$AT,8,0)</f>
        <v>0</v>
      </c>
      <c r="J243" s="16">
        <f>VLOOKUP($B243,'[1]TK KHOILUONG'!$B:$AT,9,0)</f>
        <v>0</v>
      </c>
      <c r="K243" s="16">
        <f>VLOOKUP($B243,'[1]TK KHOILUONG'!$B:$AT,10,0)</f>
        <v>0</v>
      </c>
      <c r="L243" s="16">
        <f>VLOOKUP($B243,'[1]TK KHOILUONG'!$B:$AT,11,0)</f>
        <v>0</v>
      </c>
      <c r="M243" s="34">
        <f>VLOOKUP($B243,'[1]TK KHOILUONG'!$B:$AT,12,0)</f>
        <v>8</v>
      </c>
      <c r="N243" s="16">
        <f>VLOOKUP($B243,'[1]TK KHOILUONG'!$B:$AT,13,0)</f>
        <v>4.3500000000000005</v>
      </c>
      <c r="O243" s="16">
        <f>VLOOKUP($B243,'[1]TK KHOILUONG'!$B:$AT,14,0)</f>
        <v>2.25</v>
      </c>
      <c r="P243" s="16">
        <f>VLOOKUP($B243,'[1]TK KHOILUONG'!$B:$AT,15,0)</f>
        <v>0</v>
      </c>
      <c r="Q243" s="16">
        <f>VLOOKUP($B243,'[1]TK KHOILUONG'!$B:$AT,16,0)</f>
        <v>0</v>
      </c>
      <c r="R243" s="34">
        <f>VLOOKUP($B243,'[1]TK KHOILUONG'!$B:$AT,17,0)</f>
        <v>6.6000000000000005</v>
      </c>
      <c r="S243" s="16">
        <f>VLOOKUP($B243,'[1]TK KHOILUONG'!$B:$AT,18,0)</f>
        <v>94</v>
      </c>
      <c r="T243" s="16">
        <f>VLOOKUP($B243,'[1]TK KHOILUONG'!$B:$AT,19,0)</f>
        <v>229</v>
      </c>
      <c r="U243" s="16">
        <f>VLOOKUP($B243,'[1]TK KHOILUONG'!$B:$AT,20,0)</f>
        <v>127</v>
      </c>
      <c r="V243" s="34">
        <f>VLOOKUP($B243,'[1]TK KHOILUONG'!$B:$AT,21,0)</f>
        <v>19.600000000000001</v>
      </c>
      <c r="W243" s="16">
        <f>VLOOKUP($B243,'[1]TK KHOILUONG'!$B:$AT,22,0)</f>
        <v>0</v>
      </c>
      <c r="X243" s="16">
        <f>VLOOKUP($B243,'[1]TK KHOILUONG'!$B:$AT,23,0)</f>
        <v>0</v>
      </c>
      <c r="Y243" s="16">
        <f>VLOOKUP($B243,'[1]TK KHOILUONG'!$B:$AT,24,0)</f>
        <v>0</v>
      </c>
      <c r="Z243" s="34">
        <f>VLOOKUP($B243,'[1]TK KHOILUONG'!$B:$AT,25,0)</f>
        <v>0</v>
      </c>
      <c r="AA243" s="16">
        <f>VLOOKUP($B243,'[1]TK KHOILUONG'!$B:$AT,26,0)</f>
        <v>0</v>
      </c>
      <c r="AB243" s="16">
        <f>VLOOKUP($B243,'[1]TK KHOILUONG'!$B:$AT,27,0)</f>
        <v>0</v>
      </c>
      <c r="AC243" s="16">
        <f>VLOOKUP($B243,'[1]TK KHOILUONG'!$B:$AT,28,0)</f>
        <v>0</v>
      </c>
      <c r="AD243" s="34">
        <f>VLOOKUP($B243,'[1]TK KHOILUONG'!$B:$AT,29,0)</f>
        <v>0</v>
      </c>
      <c r="AE243" s="16">
        <f>VLOOKUP($B243,'[1]TK KHOILUONG'!$B:$AT,30,0)</f>
        <v>0</v>
      </c>
      <c r="AF243" s="16">
        <f>VLOOKUP($B243,'[1]TK KHOILUONG'!$B:$AT,31,0)</f>
        <v>0</v>
      </c>
      <c r="AG243" s="16">
        <f>VLOOKUP($B243,'[1]TK KHOILUONG'!$B:$AT,32,0)</f>
        <v>0</v>
      </c>
      <c r="AH243" s="34">
        <f>VLOOKUP($B243,'[1]TK KHOILUONG'!$B:$AT,33,0)</f>
        <v>0</v>
      </c>
      <c r="AI243" s="16">
        <f>VLOOKUP($B243,'[1]TK KHOILUONG'!$B:$AT,34,0)</f>
        <v>0</v>
      </c>
      <c r="AJ243" s="16">
        <f>VLOOKUP($B243,'[1]TK KHOILUONG'!$B:$AT,35,0)</f>
        <v>0</v>
      </c>
      <c r="AK243" s="34">
        <f>VLOOKUP($B243,'[1]TK KHOILUONG'!$B:$AT,36,0)</f>
        <v>0</v>
      </c>
      <c r="AL243" s="16">
        <f>VLOOKUP($B243,'[1]TK KHOILUONG'!$B:$AT,37,0)</f>
        <v>0</v>
      </c>
      <c r="AM243" s="16">
        <f>VLOOKUP($B243,'[1]TK KHOILUONG'!$B:$AT,38,0)</f>
        <v>0</v>
      </c>
      <c r="AN243" s="34">
        <f>VLOOKUP($B243,'[1]TK KHOILUONG'!$B:$AT,39,0)</f>
        <v>0</v>
      </c>
      <c r="AO243" s="16">
        <f>VLOOKUP($B243,'[1]TK KHOILUONG'!$B:$AT,40,0)</f>
        <v>0</v>
      </c>
      <c r="AP243" s="16">
        <f>VLOOKUP($B243,'[1]TK KHOILUONG'!$B:$AT,41,0)</f>
        <v>0</v>
      </c>
      <c r="AQ243" s="34">
        <f>VLOOKUP($B243,'[1]TK KHOILUONG'!$B:$AT,42,0)</f>
        <v>0</v>
      </c>
      <c r="AR243" s="34">
        <f>VLOOKUP($B243,'[1]TK KHOILUONG'!$B:$AT,43,0)</f>
        <v>0</v>
      </c>
      <c r="AS243" s="34">
        <f>VLOOKUP($B243,'[1]TK KHOILUONG'!$B:$AT,44,0)</f>
        <v>0.9</v>
      </c>
      <c r="AT243" s="44">
        <f t="shared" si="4"/>
        <v>35.1</v>
      </c>
    </row>
    <row r="244" spans="1:46" s="6" customFormat="1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VLOOKUP($B244,'[1]TK KHOILUONG'!$B:$AT,4,0)</f>
        <v>0</v>
      </c>
      <c r="F244" s="16">
        <f>VLOOKUP($B244,'[1]TK KHOILUONG'!$B:$AT,5,0)</f>
        <v>0</v>
      </c>
      <c r="G244" s="16">
        <f>VLOOKUP($B244,'[1]TK KHOILUONG'!$B:$AT,6,0)</f>
        <v>0</v>
      </c>
      <c r="H244" s="16">
        <f>VLOOKUP($B244,'[1]TK KHOILUONG'!$B:$AT,7,0)</f>
        <v>0</v>
      </c>
      <c r="I244" s="16">
        <f>VLOOKUP($B244,'[1]TK KHOILUONG'!$B:$AT,8,0)</f>
        <v>0</v>
      </c>
      <c r="J244" s="16">
        <f>VLOOKUP($B244,'[1]TK KHOILUONG'!$B:$AT,9,0)</f>
        <v>0</v>
      </c>
      <c r="K244" s="16">
        <f>VLOOKUP($B244,'[1]TK KHOILUONG'!$B:$AT,10,0)</f>
        <v>0</v>
      </c>
      <c r="L244" s="16">
        <f>VLOOKUP($B244,'[1]TK KHOILUONG'!$B:$AT,11,0)</f>
        <v>0</v>
      </c>
      <c r="M244" s="34">
        <f>VLOOKUP($B244,'[1]TK KHOILUONG'!$B:$AT,12,0)</f>
        <v>0</v>
      </c>
      <c r="N244" s="16">
        <f>VLOOKUP($B244,'[1]TK KHOILUONG'!$B:$AT,13,0)</f>
        <v>0</v>
      </c>
      <c r="O244" s="16">
        <f>VLOOKUP($B244,'[1]TK KHOILUONG'!$B:$AT,14,0)</f>
        <v>0</v>
      </c>
      <c r="P244" s="16">
        <f>VLOOKUP($B244,'[1]TK KHOILUONG'!$B:$AT,15,0)</f>
        <v>0</v>
      </c>
      <c r="Q244" s="16">
        <f>VLOOKUP($B244,'[1]TK KHOILUONG'!$B:$AT,16,0)</f>
        <v>0</v>
      </c>
      <c r="R244" s="34">
        <f>VLOOKUP($B244,'[1]TK KHOILUONG'!$B:$AT,17,0)</f>
        <v>0</v>
      </c>
      <c r="S244" s="16">
        <f>VLOOKUP($B244,'[1]TK KHOILUONG'!$B:$AT,18,0)</f>
        <v>0</v>
      </c>
      <c r="T244" s="16">
        <f>VLOOKUP($B244,'[1]TK KHOILUONG'!$B:$AT,19,0)</f>
        <v>0</v>
      </c>
      <c r="U244" s="16">
        <f>VLOOKUP($B244,'[1]TK KHOILUONG'!$B:$AT,20,0)</f>
        <v>0</v>
      </c>
      <c r="V244" s="34">
        <f>VLOOKUP($B244,'[1]TK KHOILUONG'!$B:$AT,21,0)</f>
        <v>0</v>
      </c>
      <c r="W244" s="16">
        <f>VLOOKUP($B244,'[1]TK KHOILUONG'!$B:$AT,22,0)</f>
        <v>0</v>
      </c>
      <c r="X244" s="16">
        <f>VLOOKUP($B244,'[1]TK KHOILUONG'!$B:$AT,23,0)</f>
        <v>0</v>
      </c>
      <c r="Y244" s="16">
        <f>VLOOKUP($B244,'[1]TK KHOILUONG'!$B:$AT,24,0)</f>
        <v>0</v>
      </c>
      <c r="Z244" s="34">
        <f>VLOOKUP($B244,'[1]TK KHOILUONG'!$B:$AT,25,0)</f>
        <v>0</v>
      </c>
      <c r="AA244" s="16">
        <f>VLOOKUP($B244,'[1]TK KHOILUONG'!$B:$AT,26,0)</f>
        <v>0</v>
      </c>
      <c r="AB244" s="16">
        <f>VLOOKUP($B244,'[1]TK KHOILUONG'!$B:$AT,27,0)</f>
        <v>0</v>
      </c>
      <c r="AC244" s="16">
        <f>VLOOKUP($B244,'[1]TK KHOILUONG'!$B:$AT,28,0)</f>
        <v>0</v>
      </c>
      <c r="AD244" s="34">
        <f>VLOOKUP($B244,'[1]TK KHOILUONG'!$B:$AT,29,0)</f>
        <v>0</v>
      </c>
      <c r="AE244" s="16">
        <f>VLOOKUP($B244,'[1]TK KHOILUONG'!$B:$AT,30,0)</f>
        <v>0</v>
      </c>
      <c r="AF244" s="16">
        <f>VLOOKUP($B244,'[1]TK KHOILUONG'!$B:$AT,31,0)</f>
        <v>0</v>
      </c>
      <c r="AG244" s="16">
        <f>VLOOKUP($B244,'[1]TK KHOILUONG'!$B:$AT,32,0)</f>
        <v>0</v>
      </c>
      <c r="AH244" s="34">
        <f>VLOOKUP($B244,'[1]TK KHOILUONG'!$B:$AT,33,0)</f>
        <v>0</v>
      </c>
      <c r="AI244" s="16">
        <f>VLOOKUP($B244,'[1]TK KHOILUONG'!$B:$AT,34,0)</f>
        <v>0</v>
      </c>
      <c r="AJ244" s="16">
        <f>VLOOKUP($B244,'[1]TK KHOILUONG'!$B:$AT,35,0)</f>
        <v>0</v>
      </c>
      <c r="AK244" s="34">
        <f>VLOOKUP($B244,'[1]TK KHOILUONG'!$B:$AT,36,0)</f>
        <v>0</v>
      </c>
      <c r="AL244" s="16">
        <f>VLOOKUP($B244,'[1]TK KHOILUONG'!$B:$AT,37,0)</f>
        <v>0</v>
      </c>
      <c r="AM244" s="16">
        <f>VLOOKUP($B244,'[1]TK KHOILUONG'!$B:$AT,38,0)</f>
        <v>0</v>
      </c>
      <c r="AN244" s="34">
        <f>VLOOKUP($B244,'[1]TK KHOILUONG'!$B:$AT,39,0)</f>
        <v>0</v>
      </c>
      <c r="AO244" s="16">
        <f>VLOOKUP($B244,'[1]TK KHOILUONG'!$B:$AT,40,0)</f>
        <v>0</v>
      </c>
      <c r="AP244" s="16">
        <f>VLOOKUP($B244,'[1]TK KHOILUONG'!$B:$AT,41,0)</f>
        <v>0</v>
      </c>
      <c r="AQ244" s="34">
        <f>VLOOKUP($B244,'[1]TK KHOILUONG'!$B:$AT,42,0)</f>
        <v>0</v>
      </c>
      <c r="AR244" s="34">
        <f>VLOOKUP($B244,'[1]TK KHOILUONG'!$B:$AT,43,0)</f>
        <v>0</v>
      </c>
      <c r="AS244" s="34">
        <f>VLOOKUP($B244,'[1]TK KHOILUONG'!$B:$AT,44,0)</f>
        <v>0</v>
      </c>
      <c r="AT244" s="44">
        <f t="shared" si="4"/>
        <v>0</v>
      </c>
    </row>
    <row r="245" spans="1:46" s="6" customFormat="1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VLOOKUP($B245,'[1]TK KHOILUONG'!$B:$AT,4,0)</f>
        <v>0</v>
      </c>
      <c r="F245" s="16">
        <f>VLOOKUP($B245,'[1]TK KHOILUONG'!$B:$AT,5,0)</f>
        <v>0</v>
      </c>
      <c r="G245" s="16">
        <f>VLOOKUP($B245,'[1]TK KHOILUONG'!$B:$AT,6,0)</f>
        <v>0</v>
      </c>
      <c r="H245" s="16">
        <f>VLOOKUP($B245,'[1]TK KHOILUONG'!$B:$AT,7,0)</f>
        <v>0</v>
      </c>
      <c r="I245" s="16">
        <f>VLOOKUP($B245,'[1]TK KHOILUONG'!$B:$AT,8,0)</f>
        <v>0</v>
      </c>
      <c r="J245" s="16">
        <f>VLOOKUP($B245,'[1]TK KHOILUONG'!$B:$AT,9,0)</f>
        <v>0</v>
      </c>
      <c r="K245" s="16">
        <f>VLOOKUP($B245,'[1]TK KHOILUONG'!$B:$AT,10,0)</f>
        <v>0</v>
      </c>
      <c r="L245" s="16">
        <f>VLOOKUP($B245,'[1]TK KHOILUONG'!$B:$AT,11,0)</f>
        <v>0</v>
      </c>
      <c r="M245" s="34">
        <f>VLOOKUP($B245,'[1]TK KHOILUONG'!$B:$AT,12,0)</f>
        <v>0</v>
      </c>
      <c r="N245" s="16">
        <f>VLOOKUP($B245,'[1]TK KHOILUONG'!$B:$AT,13,0)</f>
        <v>0</v>
      </c>
      <c r="O245" s="16">
        <f>VLOOKUP($B245,'[1]TK KHOILUONG'!$B:$AT,14,0)</f>
        <v>0</v>
      </c>
      <c r="P245" s="16">
        <f>VLOOKUP($B245,'[1]TK KHOILUONG'!$B:$AT,15,0)</f>
        <v>0</v>
      </c>
      <c r="Q245" s="16">
        <f>VLOOKUP($B245,'[1]TK KHOILUONG'!$B:$AT,16,0)</f>
        <v>0</v>
      </c>
      <c r="R245" s="34">
        <f>VLOOKUP($B245,'[1]TK KHOILUONG'!$B:$AT,17,0)</f>
        <v>0</v>
      </c>
      <c r="S245" s="16">
        <f>VLOOKUP($B245,'[1]TK KHOILUONG'!$B:$AT,18,0)</f>
        <v>0</v>
      </c>
      <c r="T245" s="16">
        <f>VLOOKUP($B245,'[1]TK KHOILUONG'!$B:$AT,19,0)</f>
        <v>0</v>
      </c>
      <c r="U245" s="16">
        <f>VLOOKUP($B245,'[1]TK KHOILUONG'!$B:$AT,20,0)</f>
        <v>0</v>
      </c>
      <c r="V245" s="34">
        <f>VLOOKUP($B245,'[1]TK KHOILUONG'!$B:$AT,21,0)</f>
        <v>0</v>
      </c>
      <c r="W245" s="16">
        <f>VLOOKUP($B245,'[1]TK KHOILUONG'!$B:$AT,22,0)</f>
        <v>0</v>
      </c>
      <c r="X245" s="16">
        <f>VLOOKUP($B245,'[1]TK KHOILUONG'!$B:$AT,23,0)</f>
        <v>0</v>
      </c>
      <c r="Y245" s="16">
        <f>VLOOKUP($B245,'[1]TK KHOILUONG'!$B:$AT,24,0)</f>
        <v>0</v>
      </c>
      <c r="Z245" s="34">
        <f>VLOOKUP($B245,'[1]TK KHOILUONG'!$B:$AT,25,0)</f>
        <v>0</v>
      </c>
      <c r="AA245" s="16">
        <f>VLOOKUP($B245,'[1]TK KHOILUONG'!$B:$AT,26,0)</f>
        <v>0</v>
      </c>
      <c r="AB245" s="16">
        <f>VLOOKUP($B245,'[1]TK KHOILUONG'!$B:$AT,27,0)</f>
        <v>0</v>
      </c>
      <c r="AC245" s="16">
        <f>VLOOKUP($B245,'[1]TK KHOILUONG'!$B:$AT,28,0)</f>
        <v>0</v>
      </c>
      <c r="AD245" s="34">
        <f>VLOOKUP($B245,'[1]TK KHOILUONG'!$B:$AT,29,0)</f>
        <v>0</v>
      </c>
      <c r="AE245" s="16">
        <f>VLOOKUP($B245,'[1]TK KHOILUONG'!$B:$AT,30,0)</f>
        <v>0</v>
      </c>
      <c r="AF245" s="16">
        <f>VLOOKUP($B245,'[1]TK KHOILUONG'!$B:$AT,31,0)</f>
        <v>0</v>
      </c>
      <c r="AG245" s="16">
        <f>VLOOKUP($B245,'[1]TK KHOILUONG'!$B:$AT,32,0)</f>
        <v>0</v>
      </c>
      <c r="AH245" s="34">
        <f>VLOOKUP($B245,'[1]TK KHOILUONG'!$B:$AT,33,0)</f>
        <v>0</v>
      </c>
      <c r="AI245" s="16">
        <f>VLOOKUP($B245,'[1]TK KHOILUONG'!$B:$AT,34,0)</f>
        <v>0</v>
      </c>
      <c r="AJ245" s="16">
        <f>VLOOKUP($B245,'[1]TK KHOILUONG'!$B:$AT,35,0)</f>
        <v>0</v>
      </c>
      <c r="AK245" s="34">
        <f>VLOOKUP($B245,'[1]TK KHOILUONG'!$B:$AT,36,0)</f>
        <v>0</v>
      </c>
      <c r="AL245" s="16">
        <f>VLOOKUP($B245,'[1]TK KHOILUONG'!$B:$AT,37,0)</f>
        <v>0</v>
      </c>
      <c r="AM245" s="16">
        <f>VLOOKUP($B245,'[1]TK KHOILUONG'!$B:$AT,38,0)</f>
        <v>0</v>
      </c>
      <c r="AN245" s="34">
        <f>VLOOKUP($B245,'[1]TK KHOILUONG'!$B:$AT,39,0)</f>
        <v>0</v>
      </c>
      <c r="AO245" s="16">
        <f>VLOOKUP($B245,'[1]TK KHOILUONG'!$B:$AT,40,0)</f>
        <v>0</v>
      </c>
      <c r="AP245" s="16">
        <f>VLOOKUP($B245,'[1]TK KHOILUONG'!$B:$AT,41,0)</f>
        <v>0</v>
      </c>
      <c r="AQ245" s="34">
        <f>VLOOKUP($B245,'[1]TK KHOILUONG'!$B:$AT,42,0)</f>
        <v>0</v>
      </c>
      <c r="AR245" s="34">
        <f>VLOOKUP($B245,'[1]TK KHOILUONG'!$B:$AT,43,0)</f>
        <v>0</v>
      </c>
      <c r="AS245" s="34">
        <f>VLOOKUP($B245,'[1]TK KHOILUONG'!$B:$AT,44,0)</f>
        <v>0</v>
      </c>
      <c r="AT245" s="44">
        <f t="shared" si="4"/>
        <v>0</v>
      </c>
    </row>
    <row r="246" spans="1:46" s="6" customFormat="1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VLOOKUP($B246,'[1]TK KHOILUONG'!$B:$AT,4,0)</f>
        <v>0</v>
      </c>
      <c r="F246" s="16">
        <f>VLOOKUP($B246,'[1]TK KHOILUONG'!$B:$AT,5,0)</f>
        <v>0</v>
      </c>
      <c r="G246" s="16">
        <f>VLOOKUP($B246,'[1]TK KHOILUONG'!$B:$AT,6,0)</f>
        <v>0</v>
      </c>
      <c r="H246" s="16">
        <f>VLOOKUP($B246,'[1]TK KHOILUONG'!$B:$AT,7,0)</f>
        <v>0</v>
      </c>
      <c r="I246" s="16">
        <f>VLOOKUP($B246,'[1]TK KHOILUONG'!$B:$AT,8,0)</f>
        <v>0</v>
      </c>
      <c r="J246" s="16">
        <f>VLOOKUP($B246,'[1]TK KHOILUONG'!$B:$AT,9,0)</f>
        <v>0</v>
      </c>
      <c r="K246" s="16">
        <f>VLOOKUP($B246,'[1]TK KHOILUONG'!$B:$AT,10,0)</f>
        <v>0</v>
      </c>
      <c r="L246" s="16">
        <f>VLOOKUP($B246,'[1]TK KHOILUONG'!$B:$AT,11,0)</f>
        <v>0</v>
      </c>
      <c r="M246" s="34">
        <f>VLOOKUP($B246,'[1]TK KHOILUONG'!$B:$AT,12,0)</f>
        <v>0</v>
      </c>
      <c r="N246" s="16">
        <f>VLOOKUP($B246,'[1]TK KHOILUONG'!$B:$AT,13,0)</f>
        <v>0</v>
      </c>
      <c r="O246" s="16">
        <f>VLOOKUP($B246,'[1]TK KHOILUONG'!$B:$AT,14,0)</f>
        <v>0</v>
      </c>
      <c r="P246" s="16">
        <f>VLOOKUP($B246,'[1]TK KHOILUONG'!$B:$AT,15,0)</f>
        <v>0</v>
      </c>
      <c r="Q246" s="16">
        <f>VLOOKUP($B246,'[1]TK KHOILUONG'!$B:$AT,16,0)</f>
        <v>0</v>
      </c>
      <c r="R246" s="34">
        <f>VLOOKUP($B246,'[1]TK KHOILUONG'!$B:$AT,17,0)</f>
        <v>0</v>
      </c>
      <c r="S246" s="16">
        <f>VLOOKUP($B246,'[1]TK KHOILUONG'!$B:$AT,18,0)</f>
        <v>0</v>
      </c>
      <c r="T246" s="16">
        <f>VLOOKUP($B246,'[1]TK KHOILUONG'!$B:$AT,19,0)</f>
        <v>0</v>
      </c>
      <c r="U246" s="16">
        <f>VLOOKUP($B246,'[1]TK KHOILUONG'!$B:$AT,20,0)</f>
        <v>0</v>
      </c>
      <c r="V246" s="34">
        <f>VLOOKUP($B246,'[1]TK KHOILUONG'!$B:$AT,21,0)</f>
        <v>0</v>
      </c>
      <c r="W246" s="16">
        <f>VLOOKUP($B246,'[1]TK KHOILUONG'!$B:$AT,22,0)</f>
        <v>0</v>
      </c>
      <c r="X246" s="16">
        <f>VLOOKUP($B246,'[1]TK KHOILUONG'!$B:$AT,23,0)</f>
        <v>0</v>
      </c>
      <c r="Y246" s="16">
        <f>VLOOKUP($B246,'[1]TK KHOILUONG'!$B:$AT,24,0)</f>
        <v>0</v>
      </c>
      <c r="Z246" s="34">
        <f>VLOOKUP($B246,'[1]TK KHOILUONG'!$B:$AT,25,0)</f>
        <v>0</v>
      </c>
      <c r="AA246" s="16">
        <f>VLOOKUP($B246,'[1]TK KHOILUONG'!$B:$AT,26,0)</f>
        <v>0</v>
      </c>
      <c r="AB246" s="16">
        <f>VLOOKUP($B246,'[1]TK KHOILUONG'!$B:$AT,27,0)</f>
        <v>0</v>
      </c>
      <c r="AC246" s="16">
        <f>VLOOKUP($B246,'[1]TK KHOILUONG'!$B:$AT,28,0)</f>
        <v>0</v>
      </c>
      <c r="AD246" s="34">
        <f>VLOOKUP($B246,'[1]TK KHOILUONG'!$B:$AT,29,0)</f>
        <v>0</v>
      </c>
      <c r="AE246" s="16">
        <f>VLOOKUP($B246,'[1]TK KHOILUONG'!$B:$AT,30,0)</f>
        <v>0</v>
      </c>
      <c r="AF246" s="16">
        <f>VLOOKUP($B246,'[1]TK KHOILUONG'!$B:$AT,31,0)</f>
        <v>0</v>
      </c>
      <c r="AG246" s="16">
        <f>VLOOKUP($B246,'[1]TK KHOILUONG'!$B:$AT,32,0)</f>
        <v>0</v>
      </c>
      <c r="AH246" s="34">
        <f>VLOOKUP($B246,'[1]TK KHOILUONG'!$B:$AT,33,0)</f>
        <v>0</v>
      </c>
      <c r="AI246" s="16">
        <f>VLOOKUP($B246,'[1]TK KHOILUONG'!$B:$AT,34,0)</f>
        <v>0</v>
      </c>
      <c r="AJ246" s="16">
        <f>VLOOKUP($B246,'[1]TK KHOILUONG'!$B:$AT,35,0)</f>
        <v>0</v>
      </c>
      <c r="AK246" s="34">
        <f>VLOOKUP($B246,'[1]TK KHOILUONG'!$B:$AT,36,0)</f>
        <v>0</v>
      </c>
      <c r="AL246" s="16">
        <f>VLOOKUP($B246,'[1]TK KHOILUONG'!$B:$AT,37,0)</f>
        <v>0</v>
      </c>
      <c r="AM246" s="16">
        <f>VLOOKUP($B246,'[1]TK KHOILUONG'!$B:$AT,38,0)</f>
        <v>0</v>
      </c>
      <c r="AN246" s="34">
        <f>VLOOKUP($B246,'[1]TK KHOILUONG'!$B:$AT,39,0)</f>
        <v>0</v>
      </c>
      <c r="AO246" s="16">
        <f>VLOOKUP($B246,'[1]TK KHOILUONG'!$B:$AT,40,0)</f>
        <v>0</v>
      </c>
      <c r="AP246" s="16">
        <f>VLOOKUP($B246,'[1]TK KHOILUONG'!$B:$AT,41,0)</f>
        <v>0</v>
      </c>
      <c r="AQ246" s="34">
        <f>VLOOKUP($B246,'[1]TK KHOILUONG'!$B:$AT,42,0)</f>
        <v>0</v>
      </c>
      <c r="AR246" s="34">
        <f>VLOOKUP($B246,'[1]TK KHOILUONG'!$B:$AT,43,0)</f>
        <v>0</v>
      </c>
      <c r="AS246" s="34">
        <f>VLOOKUP($B246,'[1]TK KHOILUONG'!$B:$AT,44,0)</f>
        <v>0</v>
      </c>
      <c r="AT246" s="44">
        <f t="shared" si="4"/>
        <v>0</v>
      </c>
    </row>
    <row r="247" spans="1:46" s="6" customFormat="1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VLOOKUP($B247,'[1]TK KHOILUONG'!$B:$AT,4,0)</f>
        <v>0</v>
      </c>
      <c r="F247" s="16">
        <f>VLOOKUP($B247,'[1]TK KHOILUONG'!$B:$AT,5,0)</f>
        <v>0</v>
      </c>
      <c r="G247" s="16">
        <f>VLOOKUP($B247,'[1]TK KHOILUONG'!$B:$AT,6,0)</f>
        <v>0</v>
      </c>
      <c r="H247" s="16">
        <f>VLOOKUP($B247,'[1]TK KHOILUONG'!$B:$AT,7,0)</f>
        <v>0</v>
      </c>
      <c r="I247" s="16">
        <f>VLOOKUP($B247,'[1]TK KHOILUONG'!$B:$AT,8,0)</f>
        <v>0</v>
      </c>
      <c r="J247" s="16">
        <f>VLOOKUP($B247,'[1]TK KHOILUONG'!$B:$AT,9,0)</f>
        <v>0</v>
      </c>
      <c r="K247" s="16">
        <f>VLOOKUP($B247,'[1]TK KHOILUONG'!$B:$AT,10,0)</f>
        <v>0</v>
      </c>
      <c r="L247" s="16">
        <f>VLOOKUP($B247,'[1]TK KHOILUONG'!$B:$AT,11,0)</f>
        <v>0</v>
      </c>
      <c r="M247" s="34">
        <f>VLOOKUP($B247,'[1]TK KHOILUONG'!$B:$AT,12,0)</f>
        <v>0</v>
      </c>
      <c r="N247" s="16">
        <f>VLOOKUP($B247,'[1]TK KHOILUONG'!$B:$AT,13,0)</f>
        <v>0</v>
      </c>
      <c r="O247" s="16">
        <f>VLOOKUP($B247,'[1]TK KHOILUONG'!$B:$AT,14,0)</f>
        <v>0</v>
      </c>
      <c r="P247" s="16">
        <f>VLOOKUP($B247,'[1]TK KHOILUONG'!$B:$AT,15,0)</f>
        <v>0</v>
      </c>
      <c r="Q247" s="16">
        <f>VLOOKUP($B247,'[1]TK KHOILUONG'!$B:$AT,16,0)</f>
        <v>0</v>
      </c>
      <c r="R247" s="34">
        <f>VLOOKUP($B247,'[1]TK KHOILUONG'!$B:$AT,17,0)</f>
        <v>0</v>
      </c>
      <c r="S247" s="16">
        <f>VLOOKUP($B247,'[1]TK KHOILUONG'!$B:$AT,18,0)</f>
        <v>0</v>
      </c>
      <c r="T247" s="16">
        <f>VLOOKUP($B247,'[1]TK KHOILUONG'!$B:$AT,19,0)</f>
        <v>0</v>
      </c>
      <c r="U247" s="16">
        <f>VLOOKUP($B247,'[1]TK KHOILUONG'!$B:$AT,20,0)</f>
        <v>0</v>
      </c>
      <c r="V247" s="34">
        <f>VLOOKUP($B247,'[1]TK KHOILUONG'!$B:$AT,21,0)</f>
        <v>0</v>
      </c>
      <c r="W247" s="16">
        <f>VLOOKUP($B247,'[1]TK KHOILUONG'!$B:$AT,22,0)</f>
        <v>0</v>
      </c>
      <c r="X247" s="16">
        <f>VLOOKUP($B247,'[1]TK KHOILUONG'!$B:$AT,23,0)</f>
        <v>0</v>
      </c>
      <c r="Y247" s="16">
        <f>VLOOKUP($B247,'[1]TK KHOILUONG'!$B:$AT,24,0)</f>
        <v>0</v>
      </c>
      <c r="Z247" s="34">
        <f>VLOOKUP($B247,'[1]TK KHOILUONG'!$B:$AT,25,0)</f>
        <v>0</v>
      </c>
      <c r="AA247" s="16">
        <f>VLOOKUP($B247,'[1]TK KHOILUONG'!$B:$AT,26,0)</f>
        <v>0</v>
      </c>
      <c r="AB247" s="16">
        <f>VLOOKUP($B247,'[1]TK KHOILUONG'!$B:$AT,27,0)</f>
        <v>0</v>
      </c>
      <c r="AC247" s="16">
        <f>VLOOKUP($B247,'[1]TK KHOILUONG'!$B:$AT,28,0)</f>
        <v>0</v>
      </c>
      <c r="AD247" s="34">
        <f>VLOOKUP($B247,'[1]TK KHOILUONG'!$B:$AT,29,0)</f>
        <v>0</v>
      </c>
      <c r="AE247" s="16">
        <f>VLOOKUP($B247,'[1]TK KHOILUONG'!$B:$AT,30,0)</f>
        <v>0</v>
      </c>
      <c r="AF247" s="16">
        <f>VLOOKUP($B247,'[1]TK KHOILUONG'!$B:$AT,31,0)</f>
        <v>0</v>
      </c>
      <c r="AG247" s="16">
        <f>VLOOKUP($B247,'[1]TK KHOILUONG'!$B:$AT,32,0)</f>
        <v>0</v>
      </c>
      <c r="AH247" s="34">
        <f>VLOOKUP($B247,'[1]TK KHOILUONG'!$B:$AT,33,0)</f>
        <v>0</v>
      </c>
      <c r="AI247" s="16">
        <f>VLOOKUP($B247,'[1]TK KHOILUONG'!$B:$AT,34,0)</f>
        <v>0</v>
      </c>
      <c r="AJ247" s="16">
        <f>VLOOKUP($B247,'[1]TK KHOILUONG'!$B:$AT,35,0)</f>
        <v>0</v>
      </c>
      <c r="AK247" s="34">
        <f>VLOOKUP($B247,'[1]TK KHOILUONG'!$B:$AT,36,0)</f>
        <v>0</v>
      </c>
      <c r="AL247" s="16">
        <f>VLOOKUP($B247,'[1]TK KHOILUONG'!$B:$AT,37,0)</f>
        <v>0</v>
      </c>
      <c r="AM247" s="16">
        <f>VLOOKUP($B247,'[1]TK KHOILUONG'!$B:$AT,38,0)</f>
        <v>0</v>
      </c>
      <c r="AN247" s="34">
        <f>VLOOKUP($B247,'[1]TK KHOILUONG'!$B:$AT,39,0)</f>
        <v>0</v>
      </c>
      <c r="AO247" s="16">
        <f>VLOOKUP($B247,'[1]TK KHOILUONG'!$B:$AT,40,0)</f>
        <v>0</v>
      </c>
      <c r="AP247" s="16">
        <f>VLOOKUP($B247,'[1]TK KHOILUONG'!$B:$AT,41,0)</f>
        <v>0</v>
      </c>
      <c r="AQ247" s="34">
        <f>VLOOKUP($B247,'[1]TK KHOILUONG'!$B:$AT,42,0)</f>
        <v>0</v>
      </c>
      <c r="AR247" s="34">
        <f>VLOOKUP($B247,'[1]TK KHOILUONG'!$B:$AT,43,0)</f>
        <v>0</v>
      </c>
      <c r="AS247" s="34">
        <f>VLOOKUP($B247,'[1]TK KHOILUONG'!$B:$AT,44,0)</f>
        <v>0</v>
      </c>
      <c r="AT247" s="44">
        <f t="shared" si="4"/>
        <v>0</v>
      </c>
    </row>
    <row r="248" spans="1:46" s="6" customFormat="1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VLOOKUP($B248,'[1]TK KHOILUONG'!$B:$AT,4,0)</f>
        <v>2</v>
      </c>
      <c r="F248" s="16">
        <f>VLOOKUP($B248,'[1]TK KHOILUONG'!$B:$AT,5,0)</f>
        <v>0</v>
      </c>
      <c r="G248" s="16">
        <f>VLOOKUP($B248,'[1]TK KHOILUONG'!$B:$AT,6,0)</f>
        <v>0</v>
      </c>
      <c r="H248" s="16">
        <f>VLOOKUP($B248,'[1]TK KHOILUONG'!$B:$AT,7,0)</f>
        <v>0</v>
      </c>
      <c r="I248" s="16">
        <f>VLOOKUP($B248,'[1]TK KHOILUONG'!$B:$AT,8,0)</f>
        <v>0</v>
      </c>
      <c r="J248" s="16">
        <f>VLOOKUP($B248,'[1]TK KHOILUONG'!$B:$AT,9,0)</f>
        <v>0</v>
      </c>
      <c r="K248" s="16">
        <f>VLOOKUP($B248,'[1]TK KHOILUONG'!$B:$AT,10,0)</f>
        <v>0</v>
      </c>
      <c r="L248" s="16">
        <f>VLOOKUP($B248,'[1]TK KHOILUONG'!$B:$AT,11,0)</f>
        <v>0</v>
      </c>
      <c r="M248" s="34">
        <f>VLOOKUP($B248,'[1]TK KHOILUONG'!$B:$AT,12,0)</f>
        <v>2</v>
      </c>
      <c r="N248" s="16">
        <f>VLOOKUP($B248,'[1]TK KHOILUONG'!$B:$AT,13,0)</f>
        <v>0</v>
      </c>
      <c r="O248" s="16">
        <f>VLOOKUP($B248,'[1]TK KHOILUONG'!$B:$AT,14,0)</f>
        <v>0.45</v>
      </c>
      <c r="P248" s="16">
        <f>VLOOKUP($B248,'[1]TK KHOILUONG'!$B:$AT,15,0)</f>
        <v>0</v>
      </c>
      <c r="Q248" s="16">
        <f>VLOOKUP($B248,'[1]TK KHOILUONG'!$B:$AT,16,0)</f>
        <v>0</v>
      </c>
      <c r="R248" s="34">
        <f>VLOOKUP($B248,'[1]TK KHOILUONG'!$B:$AT,17,0)</f>
        <v>0.45</v>
      </c>
      <c r="S248" s="16">
        <f>VLOOKUP($B248,'[1]TK KHOILUONG'!$B:$AT,18,0)</f>
        <v>210</v>
      </c>
      <c r="T248" s="16">
        <f>VLOOKUP($B248,'[1]TK KHOILUONG'!$B:$AT,19,0)</f>
        <v>496</v>
      </c>
      <c r="U248" s="16">
        <f>VLOOKUP($B248,'[1]TK KHOILUONG'!$B:$AT,20,0)</f>
        <v>432</v>
      </c>
      <c r="V248" s="34">
        <f>VLOOKUP($B248,'[1]TK KHOILUONG'!$B:$AT,21,0)</f>
        <v>27.400000000000002</v>
      </c>
      <c r="W248" s="16">
        <f>VLOOKUP($B248,'[1]TK KHOILUONG'!$B:$AT,22,0)</f>
        <v>0</v>
      </c>
      <c r="X248" s="16">
        <f>VLOOKUP($B248,'[1]TK KHOILUONG'!$B:$AT,23,0)</f>
        <v>0</v>
      </c>
      <c r="Y248" s="16">
        <f>VLOOKUP($B248,'[1]TK KHOILUONG'!$B:$AT,24,0)</f>
        <v>0</v>
      </c>
      <c r="Z248" s="34">
        <f>VLOOKUP($B248,'[1]TK KHOILUONG'!$B:$AT,25,0)</f>
        <v>0</v>
      </c>
      <c r="AA248" s="16">
        <f>VLOOKUP($B248,'[1]TK KHOILUONG'!$B:$AT,26,0)</f>
        <v>0</v>
      </c>
      <c r="AB248" s="16">
        <f>VLOOKUP($B248,'[1]TK KHOILUONG'!$B:$AT,27,0)</f>
        <v>0</v>
      </c>
      <c r="AC248" s="16">
        <f>VLOOKUP($B248,'[1]TK KHOILUONG'!$B:$AT,28,0)</f>
        <v>0</v>
      </c>
      <c r="AD248" s="34">
        <f>VLOOKUP($B248,'[1]TK KHOILUONG'!$B:$AT,29,0)</f>
        <v>0</v>
      </c>
      <c r="AE248" s="16">
        <f>VLOOKUP($B248,'[1]TK KHOILUONG'!$B:$AT,30,0)</f>
        <v>0</v>
      </c>
      <c r="AF248" s="16">
        <f>VLOOKUP($B248,'[1]TK KHOILUONG'!$B:$AT,31,0)</f>
        <v>0</v>
      </c>
      <c r="AG248" s="16">
        <f>VLOOKUP($B248,'[1]TK KHOILUONG'!$B:$AT,32,0)</f>
        <v>0</v>
      </c>
      <c r="AH248" s="34">
        <f>VLOOKUP($B248,'[1]TK KHOILUONG'!$B:$AT,33,0)</f>
        <v>0</v>
      </c>
      <c r="AI248" s="16">
        <f>VLOOKUP($B248,'[1]TK KHOILUONG'!$B:$AT,34,0)</f>
        <v>0</v>
      </c>
      <c r="AJ248" s="16">
        <f>VLOOKUP($B248,'[1]TK KHOILUONG'!$B:$AT,35,0)</f>
        <v>0</v>
      </c>
      <c r="AK248" s="34">
        <f>VLOOKUP($B248,'[1]TK KHOILUONG'!$B:$AT,36,0)</f>
        <v>0</v>
      </c>
      <c r="AL248" s="16">
        <f>VLOOKUP($B248,'[1]TK KHOILUONG'!$B:$AT,37,0)</f>
        <v>0</v>
      </c>
      <c r="AM248" s="16">
        <f>VLOOKUP($B248,'[1]TK KHOILUONG'!$B:$AT,38,0)</f>
        <v>0</v>
      </c>
      <c r="AN248" s="34">
        <f>VLOOKUP($B248,'[1]TK KHOILUONG'!$B:$AT,39,0)</f>
        <v>0</v>
      </c>
      <c r="AO248" s="16">
        <f>VLOOKUP($B248,'[1]TK KHOILUONG'!$B:$AT,40,0)</f>
        <v>0</v>
      </c>
      <c r="AP248" s="16">
        <f>VLOOKUP($B248,'[1]TK KHOILUONG'!$B:$AT,41,0)</f>
        <v>0</v>
      </c>
      <c r="AQ248" s="34">
        <f>VLOOKUP($B248,'[1]TK KHOILUONG'!$B:$AT,42,0)</f>
        <v>0</v>
      </c>
      <c r="AR248" s="34">
        <f>VLOOKUP($B248,'[1]TK KHOILUONG'!$B:$AT,43,0)</f>
        <v>0</v>
      </c>
      <c r="AS248" s="34">
        <f>VLOOKUP($B248,'[1]TK KHOILUONG'!$B:$AT,44,0)</f>
        <v>0</v>
      </c>
      <c r="AT248" s="44">
        <f t="shared" si="4"/>
        <v>29.85</v>
      </c>
    </row>
    <row r="249" spans="1:46" s="6" customFormat="1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VLOOKUP($B249,'[1]TK KHOILUONG'!$B:$AT,4,0)</f>
        <v>0</v>
      </c>
      <c r="F249" s="16">
        <f>VLOOKUP($B249,'[1]TK KHOILUONG'!$B:$AT,5,0)</f>
        <v>12</v>
      </c>
      <c r="G249" s="16">
        <f>VLOOKUP($B249,'[1]TK KHOILUONG'!$B:$AT,6,0)</f>
        <v>0</v>
      </c>
      <c r="H249" s="16">
        <f>VLOOKUP($B249,'[1]TK KHOILUONG'!$B:$AT,7,0)</f>
        <v>0</v>
      </c>
      <c r="I249" s="16">
        <f>VLOOKUP($B249,'[1]TK KHOILUONG'!$B:$AT,8,0)</f>
        <v>0</v>
      </c>
      <c r="J249" s="16">
        <f>VLOOKUP($B249,'[1]TK KHOILUONG'!$B:$AT,9,0)</f>
        <v>0</v>
      </c>
      <c r="K249" s="16">
        <f>VLOOKUP($B249,'[1]TK KHOILUONG'!$B:$AT,10,0)</f>
        <v>0</v>
      </c>
      <c r="L249" s="16">
        <f>VLOOKUP($B249,'[1]TK KHOILUONG'!$B:$AT,11,0)</f>
        <v>0</v>
      </c>
      <c r="M249" s="34">
        <f>VLOOKUP($B249,'[1]TK KHOILUONG'!$B:$AT,12,0)</f>
        <v>18</v>
      </c>
      <c r="N249" s="16">
        <f>VLOOKUP($B249,'[1]TK KHOILUONG'!$B:$AT,13,0)</f>
        <v>5.25</v>
      </c>
      <c r="O249" s="16">
        <f>VLOOKUP($B249,'[1]TK KHOILUONG'!$B:$AT,14,0)</f>
        <v>5.0999999999999996</v>
      </c>
      <c r="P249" s="16">
        <f>VLOOKUP($B249,'[1]TK KHOILUONG'!$B:$AT,15,0)</f>
        <v>0</v>
      </c>
      <c r="Q249" s="16">
        <f>VLOOKUP($B249,'[1]TK KHOILUONG'!$B:$AT,16,0)</f>
        <v>0</v>
      </c>
      <c r="R249" s="34">
        <f>VLOOKUP($B249,'[1]TK KHOILUONG'!$B:$AT,17,0)</f>
        <v>10.35</v>
      </c>
      <c r="S249" s="16">
        <f>VLOOKUP($B249,'[1]TK KHOILUONG'!$B:$AT,18,0)</f>
        <v>0</v>
      </c>
      <c r="T249" s="16">
        <f>VLOOKUP($B249,'[1]TK KHOILUONG'!$B:$AT,19,0)</f>
        <v>0</v>
      </c>
      <c r="U249" s="16">
        <f>VLOOKUP($B249,'[1]TK KHOILUONG'!$B:$AT,20,0)</f>
        <v>0</v>
      </c>
      <c r="V249" s="34">
        <f>VLOOKUP($B249,'[1]TK KHOILUONG'!$B:$AT,21,0)</f>
        <v>0</v>
      </c>
      <c r="W249" s="16">
        <f>VLOOKUP($B249,'[1]TK KHOILUONG'!$B:$AT,22,0)</f>
        <v>0</v>
      </c>
      <c r="X249" s="16">
        <f>VLOOKUP($B249,'[1]TK KHOILUONG'!$B:$AT,23,0)</f>
        <v>0</v>
      </c>
      <c r="Y249" s="16">
        <f>VLOOKUP($B249,'[1]TK KHOILUONG'!$B:$AT,24,0)</f>
        <v>0</v>
      </c>
      <c r="Z249" s="34">
        <f>VLOOKUP($B249,'[1]TK KHOILUONG'!$B:$AT,25,0)</f>
        <v>0</v>
      </c>
      <c r="AA249" s="16">
        <f>VLOOKUP($B249,'[1]TK KHOILUONG'!$B:$AT,26,0)</f>
        <v>0</v>
      </c>
      <c r="AB249" s="16">
        <f>VLOOKUP($B249,'[1]TK KHOILUONG'!$B:$AT,27,0)</f>
        <v>0</v>
      </c>
      <c r="AC249" s="16">
        <f>VLOOKUP($B249,'[1]TK KHOILUONG'!$B:$AT,28,0)</f>
        <v>0</v>
      </c>
      <c r="AD249" s="34">
        <f>VLOOKUP($B249,'[1]TK KHOILUONG'!$B:$AT,29,0)</f>
        <v>0</v>
      </c>
      <c r="AE249" s="16">
        <f>VLOOKUP($B249,'[1]TK KHOILUONG'!$B:$AT,30,0)</f>
        <v>0</v>
      </c>
      <c r="AF249" s="16">
        <f>VLOOKUP($B249,'[1]TK KHOILUONG'!$B:$AT,31,0)</f>
        <v>0</v>
      </c>
      <c r="AG249" s="16">
        <f>VLOOKUP($B249,'[1]TK KHOILUONG'!$B:$AT,32,0)</f>
        <v>0</v>
      </c>
      <c r="AH249" s="34">
        <f>VLOOKUP($B249,'[1]TK KHOILUONG'!$B:$AT,33,0)</f>
        <v>0</v>
      </c>
      <c r="AI249" s="16">
        <f>VLOOKUP($B249,'[1]TK KHOILUONG'!$B:$AT,34,0)</f>
        <v>0</v>
      </c>
      <c r="AJ249" s="16">
        <f>VLOOKUP($B249,'[1]TK KHOILUONG'!$B:$AT,35,0)</f>
        <v>0</v>
      </c>
      <c r="AK249" s="34">
        <f>VLOOKUP($B249,'[1]TK KHOILUONG'!$B:$AT,36,0)</f>
        <v>0</v>
      </c>
      <c r="AL249" s="16">
        <f>VLOOKUP($B249,'[1]TK KHOILUONG'!$B:$AT,37,0)</f>
        <v>0</v>
      </c>
      <c r="AM249" s="16">
        <f>VLOOKUP($B249,'[1]TK KHOILUONG'!$B:$AT,38,0)</f>
        <v>0</v>
      </c>
      <c r="AN249" s="34">
        <f>VLOOKUP($B249,'[1]TK KHOILUONG'!$B:$AT,39,0)</f>
        <v>0</v>
      </c>
      <c r="AO249" s="16">
        <f>VLOOKUP($B249,'[1]TK KHOILUONG'!$B:$AT,40,0)</f>
        <v>0</v>
      </c>
      <c r="AP249" s="16">
        <f>VLOOKUP($B249,'[1]TK KHOILUONG'!$B:$AT,41,0)</f>
        <v>0</v>
      </c>
      <c r="AQ249" s="34">
        <f>VLOOKUP($B249,'[1]TK KHOILUONG'!$B:$AT,42,0)</f>
        <v>0</v>
      </c>
      <c r="AR249" s="34">
        <f>VLOOKUP($B249,'[1]TK KHOILUONG'!$B:$AT,43,0)</f>
        <v>0</v>
      </c>
      <c r="AS249" s="34">
        <f>VLOOKUP($B249,'[1]TK KHOILUONG'!$B:$AT,44,0)</f>
        <v>0</v>
      </c>
      <c r="AT249" s="44">
        <f t="shared" si="4"/>
        <v>28.35</v>
      </c>
    </row>
    <row r="250" spans="1:46" s="6" customFormat="1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VLOOKUP($B250,'[1]TK KHOILUONG'!$B:$AT,4,0)</f>
        <v>0</v>
      </c>
      <c r="F250" s="16">
        <f>VLOOKUP($B250,'[1]TK KHOILUONG'!$B:$AT,5,0)</f>
        <v>6</v>
      </c>
      <c r="G250" s="16">
        <f>VLOOKUP($B250,'[1]TK KHOILUONG'!$B:$AT,6,0)</f>
        <v>0</v>
      </c>
      <c r="H250" s="16">
        <f>VLOOKUP($B250,'[1]TK KHOILUONG'!$B:$AT,7,0)</f>
        <v>0</v>
      </c>
      <c r="I250" s="16">
        <f>VLOOKUP($B250,'[1]TK KHOILUONG'!$B:$AT,8,0)</f>
        <v>0</v>
      </c>
      <c r="J250" s="16">
        <f>VLOOKUP($B250,'[1]TK KHOILUONG'!$B:$AT,9,0)</f>
        <v>0</v>
      </c>
      <c r="K250" s="16">
        <f>VLOOKUP($B250,'[1]TK KHOILUONG'!$B:$AT,10,0)</f>
        <v>0</v>
      </c>
      <c r="L250" s="16">
        <f>VLOOKUP($B250,'[1]TK KHOILUONG'!$B:$AT,11,0)</f>
        <v>0</v>
      </c>
      <c r="M250" s="34">
        <f>VLOOKUP($B250,'[1]TK KHOILUONG'!$B:$AT,12,0)</f>
        <v>9</v>
      </c>
      <c r="N250" s="16">
        <f>VLOOKUP($B250,'[1]TK KHOILUONG'!$B:$AT,13,0)</f>
        <v>2.85</v>
      </c>
      <c r="O250" s="16">
        <f>VLOOKUP($B250,'[1]TK KHOILUONG'!$B:$AT,14,0)</f>
        <v>2.85</v>
      </c>
      <c r="P250" s="16">
        <f>VLOOKUP($B250,'[1]TK KHOILUONG'!$B:$AT,15,0)</f>
        <v>0</v>
      </c>
      <c r="Q250" s="16">
        <f>VLOOKUP($B250,'[1]TK KHOILUONG'!$B:$AT,16,0)</f>
        <v>0</v>
      </c>
      <c r="R250" s="34">
        <f>VLOOKUP($B250,'[1]TK KHOILUONG'!$B:$AT,17,0)</f>
        <v>5.7</v>
      </c>
      <c r="S250" s="16">
        <f>VLOOKUP($B250,'[1]TK KHOILUONG'!$B:$AT,18,0)</f>
        <v>0</v>
      </c>
      <c r="T250" s="16">
        <f>VLOOKUP($B250,'[1]TK KHOILUONG'!$B:$AT,19,0)</f>
        <v>0</v>
      </c>
      <c r="U250" s="16">
        <f>VLOOKUP($B250,'[1]TK KHOILUONG'!$B:$AT,20,0)</f>
        <v>0</v>
      </c>
      <c r="V250" s="34">
        <f>VLOOKUP($B250,'[1]TK KHOILUONG'!$B:$AT,21,0)</f>
        <v>0</v>
      </c>
      <c r="W250" s="16">
        <f>VLOOKUP($B250,'[1]TK KHOILUONG'!$B:$AT,22,0)</f>
        <v>0</v>
      </c>
      <c r="X250" s="16">
        <f>VLOOKUP($B250,'[1]TK KHOILUONG'!$B:$AT,23,0)</f>
        <v>0</v>
      </c>
      <c r="Y250" s="16">
        <f>VLOOKUP($B250,'[1]TK KHOILUONG'!$B:$AT,24,0)</f>
        <v>0</v>
      </c>
      <c r="Z250" s="34">
        <f>VLOOKUP($B250,'[1]TK KHOILUONG'!$B:$AT,25,0)</f>
        <v>0</v>
      </c>
      <c r="AA250" s="16">
        <f>VLOOKUP($B250,'[1]TK KHOILUONG'!$B:$AT,26,0)</f>
        <v>0</v>
      </c>
      <c r="AB250" s="16">
        <f>VLOOKUP($B250,'[1]TK KHOILUONG'!$B:$AT,27,0)</f>
        <v>0</v>
      </c>
      <c r="AC250" s="16">
        <f>VLOOKUP($B250,'[1]TK KHOILUONG'!$B:$AT,28,0)</f>
        <v>0</v>
      </c>
      <c r="AD250" s="34">
        <f>VLOOKUP($B250,'[1]TK KHOILUONG'!$B:$AT,29,0)</f>
        <v>0</v>
      </c>
      <c r="AE250" s="16">
        <f>VLOOKUP($B250,'[1]TK KHOILUONG'!$B:$AT,30,0)</f>
        <v>0</v>
      </c>
      <c r="AF250" s="16">
        <f>VLOOKUP($B250,'[1]TK KHOILUONG'!$B:$AT,31,0)</f>
        <v>0</v>
      </c>
      <c r="AG250" s="16">
        <f>VLOOKUP($B250,'[1]TK KHOILUONG'!$B:$AT,32,0)</f>
        <v>0</v>
      </c>
      <c r="AH250" s="34">
        <f>VLOOKUP($B250,'[1]TK KHOILUONG'!$B:$AT,33,0)</f>
        <v>0</v>
      </c>
      <c r="AI250" s="16">
        <f>VLOOKUP($B250,'[1]TK KHOILUONG'!$B:$AT,34,0)</f>
        <v>0</v>
      </c>
      <c r="AJ250" s="16">
        <f>VLOOKUP($B250,'[1]TK KHOILUONG'!$B:$AT,35,0)</f>
        <v>0</v>
      </c>
      <c r="AK250" s="34">
        <f>VLOOKUP($B250,'[1]TK KHOILUONG'!$B:$AT,36,0)</f>
        <v>0</v>
      </c>
      <c r="AL250" s="16">
        <f>VLOOKUP($B250,'[1]TK KHOILUONG'!$B:$AT,37,0)</f>
        <v>0</v>
      </c>
      <c r="AM250" s="16">
        <f>VLOOKUP($B250,'[1]TK KHOILUONG'!$B:$AT,38,0)</f>
        <v>0</v>
      </c>
      <c r="AN250" s="34">
        <f>VLOOKUP($B250,'[1]TK KHOILUONG'!$B:$AT,39,0)</f>
        <v>0</v>
      </c>
      <c r="AO250" s="16">
        <f>VLOOKUP($B250,'[1]TK KHOILUONG'!$B:$AT,40,0)</f>
        <v>0</v>
      </c>
      <c r="AP250" s="16">
        <f>VLOOKUP($B250,'[1]TK KHOILUONG'!$B:$AT,41,0)</f>
        <v>0</v>
      </c>
      <c r="AQ250" s="34">
        <f>VLOOKUP($B250,'[1]TK KHOILUONG'!$B:$AT,42,0)</f>
        <v>0</v>
      </c>
      <c r="AR250" s="34">
        <f>VLOOKUP($B250,'[1]TK KHOILUONG'!$B:$AT,43,0)</f>
        <v>0</v>
      </c>
      <c r="AS250" s="34">
        <f>VLOOKUP($B250,'[1]TK KHOILUONG'!$B:$AT,44,0)</f>
        <v>0</v>
      </c>
      <c r="AT250" s="44">
        <f t="shared" si="4"/>
        <v>14.7</v>
      </c>
    </row>
    <row r="251" spans="1:46" s="6" customFormat="1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VLOOKUP($B251,'[1]TK KHOILUONG'!$B:$AT,4,0)</f>
        <v>0</v>
      </c>
      <c r="F251" s="16">
        <f>VLOOKUP($B251,'[1]TK KHOILUONG'!$B:$AT,5,0)</f>
        <v>0</v>
      </c>
      <c r="G251" s="16">
        <f>VLOOKUP($B251,'[1]TK KHOILUONG'!$B:$AT,6,0)</f>
        <v>0</v>
      </c>
      <c r="H251" s="16">
        <f>VLOOKUP($B251,'[1]TK KHOILUONG'!$B:$AT,7,0)</f>
        <v>0</v>
      </c>
      <c r="I251" s="16">
        <f>VLOOKUP($B251,'[1]TK KHOILUONG'!$B:$AT,8,0)</f>
        <v>0</v>
      </c>
      <c r="J251" s="16">
        <f>VLOOKUP($B251,'[1]TK KHOILUONG'!$B:$AT,9,0)</f>
        <v>0</v>
      </c>
      <c r="K251" s="16">
        <f>VLOOKUP($B251,'[1]TK KHOILUONG'!$B:$AT,10,0)</f>
        <v>0</v>
      </c>
      <c r="L251" s="16">
        <f>VLOOKUP($B251,'[1]TK KHOILUONG'!$B:$AT,11,0)</f>
        <v>0</v>
      </c>
      <c r="M251" s="34">
        <f>VLOOKUP($B251,'[1]TK KHOILUONG'!$B:$AT,12,0)</f>
        <v>0</v>
      </c>
      <c r="N251" s="16">
        <f>VLOOKUP($B251,'[1]TK KHOILUONG'!$B:$AT,13,0)</f>
        <v>5.7</v>
      </c>
      <c r="O251" s="16">
        <f>VLOOKUP($B251,'[1]TK KHOILUONG'!$B:$AT,14,0)</f>
        <v>7.1999999999999993</v>
      </c>
      <c r="P251" s="16">
        <f>VLOOKUP($B251,'[1]TK KHOILUONG'!$B:$AT,15,0)</f>
        <v>0</v>
      </c>
      <c r="Q251" s="16">
        <f>VLOOKUP($B251,'[1]TK KHOILUONG'!$B:$AT,16,0)</f>
        <v>0</v>
      </c>
      <c r="R251" s="34">
        <f>VLOOKUP($B251,'[1]TK KHOILUONG'!$B:$AT,17,0)</f>
        <v>12.899999999999999</v>
      </c>
      <c r="S251" s="16">
        <f>VLOOKUP($B251,'[1]TK KHOILUONG'!$B:$AT,18,0)</f>
        <v>0</v>
      </c>
      <c r="T251" s="16">
        <f>VLOOKUP($B251,'[1]TK KHOILUONG'!$B:$AT,19,0)</f>
        <v>0</v>
      </c>
      <c r="U251" s="16">
        <f>VLOOKUP($B251,'[1]TK KHOILUONG'!$B:$AT,20,0)</f>
        <v>0</v>
      </c>
      <c r="V251" s="34">
        <f>VLOOKUP($B251,'[1]TK KHOILUONG'!$B:$AT,21,0)</f>
        <v>0</v>
      </c>
      <c r="W251" s="16">
        <f>VLOOKUP($B251,'[1]TK KHOILUONG'!$B:$AT,22,0)</f>
        <v>0</v>
      </c>
      <c r="X251" s="16">
        <f>VLOOKUP($B251,'[1]TK KHOILUONG'!$B:$AT,23,0)</f>
        <v>0</v>
      </c>
      <c r="Y251" s="16">
        <f>VLOOKUP($B251,'[1]TK KHOILUONG'!$B:$AT,24,0)</f>
        <v>0</v>
      </c>
      <c r="Z251" s="34">
        <f>VLOOKUP($B251,'[1]TK KHOILUONG'!$B:$AT,25,0)</f>
        <v>0</v>
      </c>
      <c r="AA251" s="16">
        <f>VLOOKUP($B251,'[1]TK KHOILUONG'!$B:$AT,26,0)</f>
        <v>0</v>
      </c>
      <c r="AB251" s="16">
        <f>VLOOKUP($B251,'[1]TK KHOILUONG'!$B:$AT,27,0)</f>
        <v>0</v>
      </c>
      <c r="AC251" s="16">
        <f>VLOOKUP($B251,'[1]TK KHOILUONG'!$B:$AT,28,0)</f>
        <v>0</v>
      </c>
      <c r="AD251" s="34">
        <f>VLOOKUP($B251,'[1]TK KHOILUONG'!$B:$AT,29,0)</f>
        <v>0</v>
      </c>
      <c r="AE251" s="16">
        <f>VLOOKUP($B251,'[1]TK KHOILUONG'!$B:$AT,30,0)</f>
        <v>0</v>
      </c>
      <c r="AF251" s="16">
        <f>VLOOKUP($B251,'[1]TK KHOILUONG'!$B:$AT,31,0)</f>
        <v>0</v>
      </c>
      <c r="AG251" s="16">
        <f>VLOOKUP($B251,'[1]TK KHOILUONG'!$B:$AT,32,0)</f>
        <v>0</v>
      </c>
      <c r="AH251" s="34">
        <f>VLOOKUP($B251,'[1]TK KHOILUONG'!$B:$AT,33,0)</f>
        <v>0</v>
      </c>
      <c r="AI251" s="16">
        <f>VLOOKUP($B251,'[1]TK KHOILUONG'!$B:$AT,34,0)</f>
        <v>0</v>
      </c>
      <c r="AJ251" s="16">
        <f>VLOOKUP($B251,'[1]TK KHOILUONG'!$B:$AT,35,0)</f>
        <v>0</v>
      </c>
      <c r="AK251" s="34">
        <f>VLOOKUP($B251,'[1]TK KHOILUONG'!$B:$AT,36,0)</f>
        <v>0</v>
      </c>
      <c r="AL251" s="16">
        <f>VLOOKUP($B251,'[1]TK KHOILUONG'!$B:$AT,37,0)</f>
        <v>0</v>
      </c>
      <c r="AM251" s="16">
        <f>VLOOKUP($B251,'[1]TK KHOILUONG'!$B:$AT,38,0)</f>
        <v>0</v>
      </c>
      <c r="AN251" s="34">
        <f>VLOOKUP($B251,'[1]TK KHOILUONG'!$B:$AT,39,0)</f>
        <v>0</v>
      </c>
      <c r="AO251" s="16">
        <f>VLOOKUP($B251,'[1]TK KHOILUONG'!$B:$AT,40,0)</f>
        <v>0</v>
      </c>
      <c r="AP251" s="16">
        <f>VLOOKUP($B251,'[1]TK KHOILUONG'!$B:$AT,41,0)</f>
        <v>0</v>
      </c>
      <c r="AQ251" s="34">
        <f>VLOOKUP($B251,'[1]TK KHOILUONG'!$B:$AT,42,0)</f>
        <v>0</v>
      </c>
      <c r="AR251" s="34">
        <f>VLOOKUP($B251,'[1]TK KHOILUONG'!$B:$AT,43,0)</f>
        <v>0</v>
      </c>
      <c r="AS251" s="34">
        <f>VLOOKUP($B251,'[1]TK KHOILUONG'!$B:$AT,44,0)</f>
        <v>0</v>
      </c>
      <c r="AT251" s="44">
        <f t="shared" si="4"/>
        <v>12.9</v>
      </c>
    </row>
    <row r="252" spans="1:46" s="6" customFormat="1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VLOOKUP($B252,'[1]TK KHOILUONG'!$B:$AT,4,0)</f>
        <v>0</v>
      </c>
      <c r="F252" s="16">
        <f>VLOOKUP($B252,'[1]TK KHOILUONG'!$B:$AT,5,0)</f>
        <v>0</v>
      </c>
      <c r="G252" s="16">
        <f>VLOOKUP($B252,'[1]TK KHOILUONG'!$B:$AT,6,0)</f>
        <v>0</v>
      </c>
      <c r="H252" s="16">
        <f>VLOOKUP($B252,'[1]TK KHOILUONG'!$B:$AT,7,0)</f>
        <v>0</v>
      </c>
      <c r="I252" s="16">
        <f>VLOOKUP($B252,'[1]TK KHOILUONG'!$B:$AT,8,0)</f>
        <v>0</v>
      </c>
      <c r="J252" s="16">
        <f>VLOOKUP($B252,'[1]TK KHOILUONG'!$B:$AT,9,0)</f>
        <v>0</v>
      </c>
      <c r="K252" s="16">
        <f>VLOOKUP($B252,'[1]TK KHOILUONG'!$B:$AT,10,0)</f>
        <v>0</v>
      </c>
      <c r="L252" s="16">
        <f>VLOOKUP($B252,'[1]TK KHOILUONG'!$B:$AT,11,0)</f>
        <v>0</v>
      </c>
      <c r="M252" s="34">
        <f>VLOOKUP($B252,'[1]TK KHOILUONG'!$B:$AT,12,0)</f>
        <v>0</v>
      </c>
      <c r="N252" s="16">
        <f>VLOOKUP($B252,'[1]TK KHOILUONG'!$B:$AT,13,0)</f>
        <v>4.6499999999999995</v>
      </c>
      <c r="O252" s="16">
        <f>VLOOKUP($B252,'[1]TK KHOILUONG'!$B:$AT,14,0)</f>
        <v>4.8</v>
      </c>
      <c r="P252" s="16">
        <f>VLOOKUP($B252,'[1]TK KHOILUONG'!$B:$AT,15,0)</f>
        <v>0</v>
      </c>
      <c r="Q252" s="16">
        <f>VLOOKUP($B252,'[1]TK KHOILUONG'!$B:$AT,16,0)</f>
        <v>0</v>
      </c>
      <c r="R252" s="34">
        <f>VLOOKUP($B252,'[1]TK KHOILUONG'!$B:$AT,17,0)</f>
        <v>9.4499999999999993</v>
      </c>
      <c r="S252" s="16">
        <f>VLOOKUP($B252,'[1]TK KHOILUONG'!$B:$AT,18,0)</f>
        <v>56</v>
      </c>
      <c r="T252" s="16">
        <f>VLOOKUP($B252,'[1]TK KHOILUONG'!$B:$AT,19,0)</f>
        <v>575</v>
      </c>
      <c r="U252" s="16">
        <f>VLOOKUP($B252,'[1]TK KHOILUONG'!$B:$AT,20,0)</f>
        <v>368</v>
      </c>
      <c r="V252" s="34">
        <f>VLOOKUP($B252,'[1]TK KHOILUONG'!$B:$AT,21,0)</f>
        <v>26.3</v>
      </c>
      <c r="W252" s="16">
        <f>VLOOKUP($B252,'[1]TK KHOILUONG'!$B:$AT,22,0)</f>
        <v>0</v>
      </c>
      <c r="X252" s="16">
        <f>VLOOKUP($B252,'[1]TK KHOILUONG'!$B:$AT,23,0)</f>
        <v>0</v>
      </c>
      <c r="Y252" s="16">
        <f>VLOOKUP($B252,'[1]TK KHOILUONG'!$B:$AT,24,0)</f>
        <v>0</v>
      </c>
      <c r="Z252" s="34">
        <f>VLOOKUP($B252,'[1]TK KHOILUONG'!$B:$AT,25,0)</f>
        <v>0</v>
      </c>
      <c r="AA252" s="16">
        <f>VLOOKUP($B252,'[1]TK KHOILUONG'!$B:$AT,26,0)</f>
        <v>0</v>
      </c>
      <c r="AB252" s="16">
        <f>VLOOKUP($B252,'[1]TK KHOILUONG'!$B:$AT,27,0)</f>
        <v>0</v>
      </c>
      <c r="AC252" s="16">
        <f>VLOOKUP($B252,'[1]TK KHOILUONG'!$B:$AT,28,0)</f>
        <v>0</v>
      </c>
      <c r="AD252" s="34">
        <f>VLOOKUP($B252,'[1]TK KHOILUONG'!$B:$AT,29,0)</f>
        <v>0</v>
      </c>
      <c r="AE252" s="16">
        <f>VLOOKUP($B252,'[1]TK KHOILUONG'!$B:$AT,30,0)</f>
        <v>0</v>
      </c>
      <c r="AF252" s="16">
        <f>VLOOKUP($B252,'[1]TK KHOILUONG'!$B:$AT,31,0)</f>
        <v>0</v>
      </c>
      <c r="AG252" s="16">
        <f>VLOOKUP($B252,'[1]TK KHOILUONG'!$B:$AT,32,0)</f>
        <v>0</v>
      </c>
      <c r="AH252" s="34">
        <f>VLOOKUP($B252,'[1]TK KHOILUONG'!$B:$AT,33,0)</f>
        <v>0</v>
      </c>
      <c r="AI252" s="16">
        <f>VLOOKUP($B252,'[1]TK KHOILUONG'!$B:$AT,34,0)</f>
        <v>0</v>
      </c>
      <c r="AJ252" s="16">
        <f>VLOOKUP($B252,'[1]TK KHOILUONG'!$B:$AT,35,0)</f>
        <v>0</v>
      </c>
      <c r="AK252" s="34">
        <f>VLOOKUP($B252,'[1]TK KHOILUONG'!$B:$AT,36,0)</f>
        <v>0</v>
      </c>
      <c r="AL252" s="16">
        <f>VLOOKUP($B252,'[1]TK KHOILUONG'!$B:$AT,37,0)</f>
        <v>0</v>
      </c>
      <c r="AM252" s="16">
        <f>VLOOKUP($B252,'[1]TK KHOILUONG'!$B:$AT,38,0)</f>
        <v>0</v>
      </c>
      <c r="AN252" s="34">
        <f>VLOOKUP($B252,'[1]TK KHOILUONG'!$B:$AT,39,0)</f>
        <v>0</v>
      </c>
      <c r="AO252" s="16">
        <f>VLOOKUP($B252,'[1]TK KHOILUONG'!$B:$AT,40,0)</f>
        <v>0</v>
      </c>
      <c r="AP252" s="16">
        <f>VLOOKUP($B252,'[1]TK KHOILUONG'!$B:$AT,41,0)</f>
        <v>0</v>
      </c>
      <c r="AQ252" s="34">
        <f>VLOOKUP($B252,'[1]TK KHOILUONG'!$B:$AT,42,0)</f>
        <v>0</v>
      </c>
      <c r="AR252" s="34">
        <f>VLOOKUP($B252,'[1]TK KHOILUONG'!$B:$AT,43,0)</f>
        <v>0</v>
      </c>
      <c r="AS252" s="34">
        <f>VLOOKUP($B252,'[1]TK KHOILUONG'!$B:$AT,44,0)</f>
        <v>0</v>
      </c>
      <c r="AT252" s="44">
        <f t="shared" si="4"/>
        <v>35.75</v>
      </c>
    </row>
    <row r="253" spans="1:46" s="6" customFormat="1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VLOOKUP($B253,'[1]TK KHOILUONG'!$B:$AT,4,0)</f>
        <v>4</v>
      </c>
      <c r="F253" s="16">
        <f>VLOOKUP($B253,'[1]TK KHOILUONG'!$B:$AT,5,0)</f>
        <v>0</v>
      </c>
      <c r="G253" s="16">
        <f>VLOOKUP($B253,'[1]TK KHOILUONG'!$B:$AT,6,0)</f>
        <v>0</v>
      </c>
      <c r="H253" s="16">
        <f>VLOOKUP($B253,'[1]TK KHOILUONG'!$B:$AT,7,0)</f>
        <v>0</v>
      </c>
      <c r="I253" s="16">
        <f>VLOOKUP($B253,'[1]TK KHOILUONG'!$B:$AT,8,0)</f>
        <v>0</v>
      </c>
      <c r="J253" s="16">
        <f>VLOOKUP($B253,'[1]TK KHOILUONG'!$B:$AT,9,0)</f>
        <v>0</v>
      </c>
      <c r="K253" s="16">
        <f>VLOOKUP($B253,'[1]TK KHOILUONG'!$B:$AT,10,0)</f>
        <v>0</v>
      </c>
      <c r="L253" s="16">
        <f>VLOOKUP($B253,'[1]TK KHOILUONG'!$B:$AT,11,0)</f>
        <v>0</v>
      </c>
      <c r="M253" s="34">
        <f>VLOOKUP($B253,'[1]TK KHOILUONG'!$B:$AT,12,0)</f>
        <v>4</v>
      </c>
      <c r="N253" s="16">
        <f>VLOOKUP($B253,'[1]TK KHOILUONG'!$B:$AT,13,0)</f>
        <v>3</v>
      </c>
      <c r="O253" s="16">
        <f>VLOOKUP($B253,'[1]TK KHOILUONG'!$B:$AT,14,0)</f>
        <v>5.7</v>
      </c>
      <c r="P253" s="16">
        <f>VLOOKUP($B253,'[1]TK KHOILUONG'!$B:$AT,15,0)</f>
        <v>0</v>
      </c>
      <c r="Q253" s="16">
        <f>VLOOKUP($B253,'[1]TK KHOILUONG'!$B:$AT,16,0)</f>
        <v>0</v>
      </c>
      <c r="R253" s="34">
        <f>VLOOKUP($B253,'[1]TK KHOILUONG'!$B:$AT,17,0)</f>
        <v>8.6999999999999993</v>
      </c>
      <c r="S253" s="16">
        <f>VLOOKUP($B253,'[1]TK KHOILUONG'!$B:$AT,18,0)</f>
        <v>92</v>
      </c>
      <c r="T253" s="16">
        <f>VLOOKUP($B253,'[1]TK KHOILUONG'!$B:$AT,19,0)</f>
        <v>482</v>
      </c>
      <c r="U253" s="16">
        <f>VLOOKUP($B253,'[1]TK KHOILUONG'!$B:$AT,20,0)</f>
        <v>307</v>
      </c>
      <c r="V253" s="34">
        <f>VLOOKUP($B253,'[1]TK KHOILUONG'!$B:$AT,21,0)</f>
        <v>26.700000000000003</v>
      </c>
      <c r="W253" s="16">
        <f>VLOOKUP($B253,'[1]TK KHOILUONG'!$B:$AT,22,0)</f>
        <v>0</v>
      </c>
      <c r="X253" s="16">
        <f>VLOOKUP($B253,'[1]TK KHOILUONG'!$B:$AT,23,0)</f>
        <v>0</v>
      </c>
      <c r="Y253" s="16">
        <f>VLOOKUP($B253,'[1]TK KHOILUONG'!$B:$AT,24,0)</f>
        <v>0</v>
      </c>
      <c r="Z253" s="34">
        <f>VLOOKUP($B253,'[1]TK KHOILUONG'!$B:$AT,25,0)</f>
        <v>0</v>
      </c>
      <c r="AA253" s="16">
        <f>VLOOKUP($B253,'[1]TK KHOILUONG'!$B:$AT,26,0)</f>
        <v>0</v>
      </c>
      <c r="AB253" s="16">
        <f>VLOOKUP($B253,'[1]TK KHOILUONG'!$B:$AT,27,0)</f>
        <v>0</v>
      </c>
      <c r="AC253" s="16">
        <f>VLOOKUP($B253,'[1]TK KHOILUONG'!$B:$AT,28,0)</f>
        <v>0</v>
      </c>
      <c r="AD253" s="34">
        <f>VLOOKUP($B253,'[1]TK KHOILUONG'!$B:$AT,29,0)</f>
        <v>0</v>
      </c>
      <c r="AE253" s="16">
        <f>VLOOKUP($B253,'[1]TK KHOILUONG'!$B:$AT,30,0)</f>
        <v>0</v>
      </c>
      <c r="AF253" s="16">
        <f>VLOOKUP($B253,'[1]TK KHOILUONG'!$B:$AT,31,0)</f>
        <v>0</v>
      </c>
      <c r="AG253" s="16">
        <f>VLOOKUP($B253,'[1]TK KHOILUONG'!$B:$AT,32,0)</f>
        <v>0</v>
      </c>
      <c r="AH253" s="34">
        <f>VLOOKUP($B253,'[1]TK KHOILUONG'!$B:$AT,33,0)</f>
        <v>0</v>
      </c>
      <c r="AI253" s="16">
        <f>VLOOKUP($B253,'[1]TK KHOILUONG'!$B:$AT,34,0)</f>
        <v>0</v>
      </c>
      <c r="AJ253" s="16">
        <f>VLOOKUP($B253,'[1]TK KHOILUONG'!$B:$AT,35,0)</f>
        <v>0</v>
      </c>
      <c r="AK253" s="34">
        <f>VLOOKUP($B253,'[1]TK KHOILUONG'!$B:$AT,36,0)</f>
        <v>0</v>
      </c>
      <c r="AL253" s="16">
        <f>VLOOKUP($B253,'[1]TK KHOILUONG'!$B:$AT,37,0)</f>
        <v>0</v>
      </c>
      <c r="AM253" s="16">
        <f>VLOOKUP($B253,'[1]TK KHOILUONG'!$B:$AT,38,0)</f>
        <v>0</v>
      </c>
      <c r="AN253" s="34">
        <f>VLOOKUP($B253,'[1]TK KHOILUONG'!$B:$AT,39,0)</f>
        <v>0</v>
      </c>
      <c r="AO253" s="16">
        <f>VLOOKUP($B253,'[1]TK KHOILUONG'!$B:$AT,40,0)</f>
        <v>0</v>
      </c>
      <c r="AP253" s="16">
        <f>VLOOKUP($B253,'[1]TK KHOILUONG'!$B:$AT,41,0)</f>
        <v>0</v>
      </c>
      <c r="AQ253" s="34">
        <f>VLOOKUP($B253,'[1]TK KHOILUONG'!$B:$AT,42,0)</f>
        <v>0</v>
      </c>
      <c r="AR253" s="34">
        <f>VLOOKUP($B253,'[1]TK KHOILUONG'!$B:$AT,43,0)</f>
        <v>0</v>
      </c>
      <c r="AS253" s="34">
        <f>VLOOKUP($B253,'[1]TK KHOILUONG'!$B:$AT,44,0)</f>
        <v>0</v>
      </c>
      <c r="AT253" s="44">
        <f t="shared" si="4"/>
        <v>39.4</v>
      </c>
    </row>
    <row r="254" spans="1:46" s="6" customFormat="1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VLOOKUP($B254,'[1]TK KHOILUONG'!$B:$AT,4,0)</f>
        <v>0</v>
      </c>
      <c r="F254" s="16">
        <f>VLOOKUP($B254,'[1]TK KHOILUONG'!$B:$AT,5,0)</f>
        <v>0</v>
      </c>
      <c r="G254" s="16">
        <f>VLOOKUP($B254,'[1]TK KHOILUONG'!$B:$AT,6,0)</f>
        <v>0</v>
      </c>
      <c r="H254" s="16">
        <f>VLOOKUP($B254,'[1]TK KHOILUONG'!$B:$AT,7,0)</f>
        <v>0</v>
      </c>
      <c r="I254" s="16">
        <f>VLOOKUP($B254,'[1]TK KHOILUONG'!$B:$AT,8,0)</f>
        <v>0</v>
      </c>
      <c r="J254" s="16">
        <f>VLOOKUP($B254,'[1]TK KHOILUONG'!$B:$AT,9,0)</f>
        <v>0</v>
      </c>
      <c r="K254" s="16">
        <f>VLOOKUP($B254,'[1]TK KHOILUONG'!$B:$AT,10,0)</f>
        <v>0</v>
      </c>
      <c r="L254" s="16">
        <f>VLOOKUP($B254,'[1]TK KHOILUONG'!$B:$AT,11,0)</f>
        <v>0</v>
      </c>
      <c r="M254" s="34">
        <f>VLOOKUP($B254,'[1]TK KHOILUONG'!$B:$AT,12,0)</f>
        <v>0</v>
      </c>
      <c r="N254" s="16">
        <f>VLOOKUP($B254,'[1]TK KHOILUONG'!$B:$AT,13,0)</f>
        <v>0</v>
      </c>
      <c r="O254" s="16">
        <f>VLOOKUP($B254,'[1]TK KHOILUONG'!$B:$AT,14,0)</f>
        <v>0</v>
      </c>
      <c r="P254" s="16">
        <f>VLOOKUP($B254,'[1]TK KHOILUONG'!$B:$AT,15,0)</f>
        <v>0</v>
      </c>
      <c r="Q254" s="16">
        <f>VLOOKUP($B254,'[1]TK KHOILUONG'!$B:$AT,16,0)</f>
        <v>0</v>
      </c>
      <c r="R254" s="34">
        <f>VLOOKUP($B254,'[1]TK KHOILUONG'!$B:$AT,17,0)</f>
        <v>0</v>
      </c>
      <c r="S254" s="16">
        <f>VLOOKUP($B254,'[1]TK KHOILUONG'!$B:$AT,18,0)</f>
        <v>0</v>
      </c>
      <c r="T254" s="16">
        <f>VLOOKUP($B254,'[1]TK KHOILUONG'!$B:$AT,19,0)</f>
        <v>0</v>
      </c>
      <c r="U254" s="16">
        <f>VLOOKUP($B254,'[1]TK KHOILUONG'!$B:$AT,20,0)</f>
        <v>0</v>
      </c>
      <c r="V254" s="34">
        <f>VLOOKUP($B254,'[1]TK KHOILUONG'!$B:$AT,21,0)</f>
        <v>0</v>
      </c>
      <c r="W254" s="16">
        <f>VLOOKUP($B254,'[1]TK KHOILUONG'!$B:$AT,22,0)</f>
        <v>0</v>
      </c>
      <c r="X254" s="16">
        <f>VLOOKUP($B254,'[1]TK KHOILUONG'!$B:$AT,23,0)</f>
        <v>0</v>
      </c>
      <c r="Y254" s="16">
        <f>VLOOKUP($B254,'[1]TK KHOILUONG'!$B:$AT,24,0)</f>
        <v>0</v>
      </c>
      <c r="Z254" s="34">
        <f>VLOOKUP($B254,'[1]TK KHOILUONG'!$B:$AT,25,0)</f>
        <v>0</v>
      </c>
      <c r="AA254" s="16">
        <f>VLOOKUP($B254,'[1]TK KHOILUONG'!$B:$AT,26,0)</f>
        <v>0</v>
      </c>
      <c r="AB254" s="16">
        <f>VLOOKUP($B254,'[1]TK KHOILUONG'!$B:$AT,27,0)</f>
        <v>0</v>
      </c>
      <c r="AC254" s="16">
        <f>VLOOKUP($B254,'[1]TK KHOILUONG'!$B:$AT,28,0)</f>
        <v>0</v>
      </c>
      <c r="AD254" s="34">
        <f>VLOOKUP($B254,'[1]TK KHOILUONG'!$B:$AT,29,0)</f>
        <v>0</v>
      </c>
      <c r="AE254" s="16">
        <f>VLOOKUP($B254,'[1]TK KHOILUONG'!$B:$AT,30,0)</f>
        <v>0</v>
      </c>
      <c r="AF254" s="16">
        <f>VLOOKUP($B254,'[1]TK KHOILUONG'!$B:$AT,31,0)</f>
        <v>0</v>
      </c>
      <c r="AG254" s="16">
        <f>VLOOKUP($B254,'[1]TK KHOILUONG'!$B:$AT,32,0)</f>
        <v>0</v>
      </c>
      <c r="AH254" s="34">
        <f>VLOOKUP($B254,'[1]TK KHOILUONG'!$B:$AT,33,0)</f>
        <v>0</v>
      </c>
      <c r="AI254" s="16">
        <f>VLOOKUP($B254,'[1]TK KHOILUONG'!$B:$AT,34,0)</f>
        <v>0</v>
      </c>
      <c r="AJ254" s="16">
        <f>VLOOKUP($B254,'[1]TK KHOILUONG'!$B:$AT,35,0)</f>
        <v>0</v>
      </c>
      <c r="AK254" s="34">
        <f>VLOOKUP($B254,'[1]TK KHOILUONG'!$B:$AT,36,0)</f>
        <v>0</v>
      </c>
      <c r="AL254" s="16">
        <f>VLOOKUP($B254,'[1]TK KHOILUONG'!$B:$AT,37,0)</f>
        <v>0</v>
      </c>
      <c r="AM254" s="16">
        <f>VLOOKUP($B254,'[1]TK KHOILUONG'!$B:$AT,38,0)</f>
        <v>0</v>
      </c>
      <c r="AN254" s="34">
        <f>VLOOKUP($B254,'[1]TK KHOILUONG'!$B:$AT,39,0)</f>
        <v>0</v>
      </c>
      <c r="AO254" s="16">
        <f>VLOOKUP($B254,'[1]TK KHOILUONG'!$B:$AT,40,0)</f>
        <v>0</v>
      </c>
      <c r="AP254" s="16">
        <f>VLOOKUP($B254,'[1]TK KHOILUONG'!$B:$AT,41,0)</f>
        <v>0</v>
      </c>
      <c r="AQ254" s="34">
        <f>VLOOKUP($B254,'[1]TK KHOILUONG'!$B:$AT,42,0)</f>
        <v>0</v>
      </c>
      <c r="AR254" s="34">
        <f>VLOOKUP($B254,'[1]TK KHOILUONG'!$B:$AT,43,0)</f>
        <v>0</v>
      </c>
      <c r="AS254" s="34">
        <f>VLOOKUP($B254,'[1]TK KHOILUONG'!$B:$AT,44,0)</f>
        <v>0</v>
      </c>
      <c r="AT254" s="44">
        <f t="shared" si="4"/>
        <v>0</v>
      </c>
    </row>
    <row r="255" spans="1:46" s="6" customFormat="1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VLOOKUP($B255,'[1]TK KHOILUONG'!$B:$AT,4,0)</f>
        <v>0</v>
      </c>
      <c r="F255" s="16">
        <f>VLOOKUP($B255,'[1]TK KHOILUONG'!$B:$AT,5,0)</f>
        <v>0</v>
      </c>
      <c r="G255" s="16">
        <f>VLOOKUP($B255,'[1]TK KHOILUONG'!$B:$AT,6,0)</f>
        <v>0</v>
      </c>
      <c r="H255" s="16">
        <f>VLOOKUP($B255,'[1]TK KHOILUONG'!$B:$AT,7,0)</f>
        <v>0</v>
      </c>
      <c r="I255" s="16">
        <f>VLOOKUP($B255,'[1]TK KHOILUONG'!$B:$AT,8,0)</f>
        <v>0</v>
      </c>
      <c r="J255" s="16">
        <f>VLOOKUP($B255,'[1]TK KHOILUONG'!$B:$AT,9,0)</f>
        <v>0</v>
      </c>
      <c r="K255" s="16">
        <f>VLOOKUP($B255,'[1]TK KHOILUONG'!$B:$AT,10,0)</f>
        <v>0</v>
      </c>
      <c r="L255" s="16">
        <f>VLOOKUP($B255,'[1]TK KHOILUONG'!$B:$AT,11,0)</f>
        <v>0</v>
      </c>
      <c r="M255" s="34">
        <f>VLOOKUP($B255,'[1]TK KHOILUONG'!$B:$AT,12,0)</f>
        <v>0</v>
      </c>
      <c r="N255" s="16">
        <f>VLOOKUP($B255,'[1]TK KHOILUONG'!$B:$AT,13,0)</f>
        <v>1.2</v>
      </c>
      <c r="O255" s="16">
        <f>VLOOKUP($B255,'[1]TK KHOILUONG'!$B:$AT,14,0)</f>
        <v>3.6</v>
      </c>
      <c r="P255" s="16">
        <f>VLOOKUP($B255,'[1]TK KHOILUONG'!$B:$AT,15,0)</f>
        <v>0</v>
      </c>
      <c r="Q255" s="16">
        <f>VLOOKUP($B255,'[1]TK KHOILUONG'!$B:$AT,16,0)</f>
        <v>0</v>
      </c>
      <c r="R255" s="34">
        <f>VLOOKUP($B255,'[1]TK KHOILUONG'!$B:$AT,17,0)</f>
        <v>4.8</v>
      </c>
      <c r="S255" s="16">
        <f>VLOOKUP($B255,'[1]TK KHOILUONG'!$B:$AT,18,0)</f>
        <v>698</v>
      </c>
      <c r="T255" s="16">
        <f>VLOOKUP($B255,'[1]TK KHOILUONG'!$B:$AT,19,0)</f>
        <v>615</v>
      </c>
      <c r="U255" s="16">
        <f>VLOOKUP($B255,'[1]TK KHOILUONG'!$B:$AT,20,0)</f>
        <v>349</v>
      </c>
      <c r="V255" s="34">
        <f>VLOOKUP($B255,'[1]TK KHOILUONG'!$B:$AT,21,0)</f>
        <v>96.4</v>
      </c>
      <c r="W255" s="16">
        <f>VLOOKUP($B255,'[1]TK KHOILUONG'!$B:$AT,22,0)</f>
        <v>0</v>
      </c>
      <c r="X255" s="16">
        <f>VLOOKUP($B255,'[1]TK KHOILUONG'!$B:$AT,23,0)</f>
        <v>0</v>
      </c>
      <c r="Y255" s="16">
        <f>VLOOKUP($B255,'[1]TK KHOILUONG'!$B:$AT,24,0)</f>
        <v>0</v>
      </c>
      <c r="Z255" s="34">
        <f>VLOOKUP($B255,'[1]TK KHOILUONG'!$B:$AT,25,0)</f>
        <v>0</v>
      </c>
      <c r="AA255" s="16">
        <f>VLOOKUP($B255,'[1]TK KHOILUONG'!$B:$AT,26,0)</f>
        <v>0</v>
      </c>
      <c r="AB255" s="16">
        <f>VLOOKUP($B255,'[1]TK KHOILUONG'!$B:$AT,27,0)</f>
        <v>0</v>
      </c>
      <c r="AC255" s="16">
        <f>VLOOKUP($B255,'[1]TK KHOILUONG'!$B:$AT,28,0)</f>
        <v>0</v>
      </c>
      <c r="AD255" s="34">
        <f>VLOOKUP($B255,'[1]TK KHOILUONG'!$B:$AT,29,0)</f>
        <v>0</v>
      </c>
      <c r="AE255" s="16">
        <f>VLOOKUP($B255,'[1]TK KHOILUONG'!$B:$AT,30,0)</f>
        <v>0</v>
      </c>
      <c r="AF255" s="16">
        <f>VLOOKUP($B255,'[1]TK KHOILUONG'!$B:$AT,31,0)</f>
        <v>0</v>
      </c>
      <c r="AG255" s="16">
        <f>VLOOKUP($B255,'[1]TK KHOILUONG'!$B:$AT,32,0)</f>
        <v>0</v>
      </c>
      <c r="AH255" s="34">
        <f>VLOOKUP($B255,'[1]TK KHOILUONG'!$B:$AT,33,0)</f>
        <v>0</v>
      </c>
      <c r="AI255" s="16">
        <f>VLOOKUP($B255,'[1]TK KHOILUONG'!$B:$AT,34,0)</f>
        <v>0</v>
      </c>
      <c r="AJ255" s="16">
        <f>VLOOKUP($B255,'[1]TK KHOILUONG'!$B:$AT,35,0)</f>
        <v>0</v>
      </c>
      <c r="AK255" s="34">
        <f>VLOOKUP($B255,'[1]TK KHOILUONG'!$B:$AT,36,0)</f>
        <v>0</v>
      </c>
      <c r="AL255" s="16">
        <f>VLOOKUP($B255,'[1]TK KHOILUONG'!$B:$AT,37,0)</f>
        <v>0</v>
      </c>
      <c r="AM255" s="16">
        <f>VLOOKUP($B255,'[1]TK KHOILUONG'!$B:$AT,38,0)</f>
        <v>0</v>
      </c>
      <c r="AN255" s="34">
        <f>VLOOKUP($B255,'[1]TK KHOILUONG'!$B:$AT,39,0)</f>
        <v>0</v>
      </c>
      <c r="AO255" s="16">
        <f>VLOOKUP($B255,'[1]TK KHOILUONG'!$B:$AT,40,0)</f>
        <v>0</v>
      </c>
      <c r="AP255" s="16">
        <f>VLOOKUP($B255,'[1]TK KHOILUONG'!$B:$AT,41,0)</f>
        <v>0</v>
      </c>
      <c r="AQ255" s="34">
        <f>VLOOKUP($B255,'[1]TK KHOILUONG'!$B:$AT,42,0)</f>
        <v>0</v>
      </c>
      <c r="AR255" s="34">
        <f>VLOOKUP($B255,'[1]TK KHOILUONG'!$B:$AT,43,0)</f>
        <v>0</v>
      </c>
      <c r="AS255" s="34">
        <f>VLOOKUP($B255,'[1]TK KHOILUONG'!$B:$AT,44,0)</f>
        <v>0</v>
      </c>
      <c r="AT255" s="44">
        <f t="shared" si="4"/>
        <v>101.2</v>
      </c>
    </row>
    <row r="256" spans="1:46" s="6" customFormat="1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VLOOKUP($B256,'[1]TK KHOILUONG'!$B:$AT,4,0)</f>
        <v>0</v>
      </c>
      <c r="F256" s="16">
        <f>VLOOKUP($B256,'[1]TK KHOILUONG'!$B:$AT,5,0)</f>
        <v>2</v>
      </c>
      <c r="G256" s="16">
        <f>VLOOKUP($B256,'[1]TK KHOILUONG'!$B:$AT,6,0)</f>
        <v>0</v>
      </c>
      <c r="H256" s="16">
        <f>VLOOKUP($B256,'[1]TK KHOILUONG'!$B:$AT,7,0)</f>
        <v>0</v>
      </c>
      <c r="I256" s="16">
        <f>VLOOKUP($B256,'[1]TK KHOILUONG'!$B:$AT,8,0)</f>
        <v>0</v>
      </c>
      <c r="J256" s="16">
        <f>VLOOKUP($B256,'[1]TK KHOILUONG'!$B:$AT,9,0)</f>
        <v>0</v>
      </c>
      <c r="K256" s="16">
        <f>VLOOKUP($B256,'[1]TK KHOILUONG'!$B:$AT,10,0)</f>
        <v>0</v>
      </c>
      <c r="L256" s="16">
        <f>VLOOKUP($B256,'[1]TK KHOILUONG'!$B:$AT,11,0)</f>
        <v>0</v>
      </c>
      <c r="M256" s="34">
        <f>VLOOKUP($B256,'[1]TK KHOILUONG'!$B:$AT,12,0)</f>
        <v>3</v>
      </c>
      <c r="N256" s="16">
        <f>VLOOKUP($B256,'[1]TK KHOILUONG'!$B:$AT,13,0)</f>
        <v>3.6</v>
      </c>
      <c r="O256" s="16">
        <f>VLOOKUP($B256,'[1]TK KHOILUONG'!$B:$AT,14,0)</f>
        <v>3.7500000000000004</v>
      </c>
      <c r="P256" s="16">
        <f>VLOOKUP($B256,'[1]TK KHOILUONG'!$B:$AT,15,0)</f>
        <v>0</v>
      </c>
      <c r="Q256" s="16">
        <f>VLOOKUP($B256,'[1]TK KHOILUONG'!$B:$AT,16,0)</f>
        <v>0</v>
      </c>
      <c r="R256" s="34">
        <f>VLOOKUP($B256,'[1]TK KHOILUONG'!$B:$AT,17,0)</f>
        <v>7.3500000000000005</v>
      </c>
      <c r="S256" s="16">
        <f>VLOOKUP($B256,'[1]TK KHOILUONG'!$B:$AT,18,0)</f>
        <v>0</v>
      </c>
      <c r="T256" s="16">
        <f>VLOOKUP($B256,'[1]TK KHOILUONG'!$B:$AT,19,0)</f>
        <v>0</v>
      </c>
      <c r="U256" s="16">
        <f>VLOOKUP($B256,'[1]TK KHOILUONG'!$B:$AT,20,0)</f>
        <v>0</v>
      </c>
      <c r="V256" s="34">
        <f>VLOOKUP($B256,'[1]TK KHOILUONG'!$B:$AT,21,0)</f>
        <v>0</v>
      </c>
      <c r="W256" s="16">
        <f>VLOOKUP($B256,'[1]TK KHOILUONG'!$B:$AT,22,0)</f>
        <v>0</v>
      </c>
      <c r="X256" s="16">
        <f>VLOOKUP($B256,'[1]TK KHOILUONG'!$B:$AT,23,0)</f>
        <v>0</v>
      </c>
      <c r="Y256" s="16">
        <f>VLOOKUP($B256,'[1]TK KHOILUONG'!$B:$AT,24,0)</f>
        <v>0</v>
      </c>
      <c r="Z256" s="34">
        <f>VLOOKUP($B256,'[1]TK KHOILUONG'!$B:$AT,25,0)</f>
        <v>0</v>
      </c>
      <c r="AA256" s="16">
        <f>VLOOKUP($B256,'[1]TK KHOILUONG'!$B:$AT,26,0)</f>
        <v>0</v>
      </c>
      <c r="AB256" s="16">
        <f>VLOOKUP($B256,'[1]TK KHOILUONG'!$B:$AT,27,0)</f>
        <v>0</v>
      </c>
      <c r="AC256" s="16">
        <f>VLOOKUP($B256,'[1]TK KHOILUONG'!$B:$AT,28,0)</f>
        <v>0</v>
      </c>
      <c r="AD256" s="34">
        <f>VLOOKUP($B256,'[1]TK KHOILUONG'!$B:$AT,29,0)</f>
        <v>0</v>
      </c>
      <c r="AE256" s="16">
        <f>VLOOKUP($B256,'[1]TK KHOILUONG'!$B:$AT,30,0)</f>
        <v>0</v>
      </c>
      <c r="AF256" s="16">
        <f>VLOOKUP($B256,'[1]TK KHOILUONG'!$B:$AT,31,0)</f>
        <v>0</v>
      </c>
      <c r="AG256" s="16">
        <f>VLOOKUP($B256,'[1]TK KHOILUONG'!$B:$AT,32,0)</f>
        <v>0</v>
      </c>
      <c r="AH256" s="34">
        <f>VLOOKUP($B256,'[1]TK KHOILUONG'!$B:$AT,33,0)</f>
        <v>0</v>
      </c>
      <c r="AI256" s="16">
        <f>VLOOKUP($B256,'[1]TK KHOILUONG'!$B:$AT,34,0)</f>
        <v>0</v>
      </c>
      <c r="AJ256" s="16">
        <f>VLOOKUP($B256,'[1]TK KHOILUONG'!$B:$AT,35,0)</f>
        <v>0</v>
      </c>
      <c r="AK256" s="34">
        <f>VLOOKUP($B256,'[1]TK KHOILUONG'!$B:$AT,36,0)</f>
        <v>0</v>
      </c>
      <c r="AL256" s="16">
        <f>VLOOKUP($B256,'[1]TK KHOILUONG'!$B:$AT,37,0)</f>
        <v>0</v>
      </c>
      <c r="AM256" s="16">
        <f>VLOOKUP($B256,'[1]TK KHOILUONG'!$B:$AT,38,0)</f>
        <v>0</v>
      </c>
      <c r="AN256" s="34">
        <f>VLOOKUP($B256,'[1]TK KHOILUONG'!$B:$AT,39,0)</f>
        <v>0</v>
      </c>
      <c r="AO256" s="16">
        <f>VLOOKUP($B256,'[1]TK KHOILUONG'!$B:$AT,40,0)</f>
        <v>0</v>
      </c>
      <c r="AP256" s="16">
        <f>VLOOKUP($B256,'[1]TK KHOILUONG'!$B:$AT,41,0)</f>
        <v>0</v>
      </c>
      <c r="AQ256" s="34">
        <f>VLOOKUP($B256,'[1]TK KHOILUONG'!$B:$AT,42,0)</f>
        <v>0</v>
      </c>
      <c r="AR256" s="34">
        <f>VLOOKUP($B256,'[1]TK KHOILUONG'!$B:$AT,43,0)</f>
        <v>0</v>
      </c>
      <c r="AS256" s="34">
        <f>VLOOKUP($B256,'[1]TK KHOILUONG'!$B:$AT,44,0)</f>
        <v>0.8</v>
      </c>
      <c r="AT256" s="44">
        <f t="shared" si="4"/>
        <v>11.15</v>
      </c>
    </row>
    <row r="257" spans="1:46" s="6" customFormat="1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VLOOKUP($B257,'[1]TK KHOILUONG'!$B:$AT,4,0)</f>
        <v>4</v>
      </c>
      <c r="F257" s="16">
        <f>VLOOKUP($B257,'[1]TK KHOILUONG'!$B:$AT,5,0)</f>
        <v>0</v>
      </c>
      <c r="G257" s="16">
        <f>VLOOKUP($B257,'[1]TK KHOILUONG'!$B:$AT,6,0)</f>
        <v>0</v>
      </c>
      <c r="H257" s="16">
        <f>VLOOKUP($B257,'[1]TK KHOILUONG'!$B:$AT,7,0)</f>
        <v>0</v>
      </c>
      <c r="I257" s="16">
        <f>VLOOKUP($B257,'[1]TK KHOILUONG'!$B:$AT,8,0)</f>
        <v>0</v>
      </c>
      <c r="J257" s="16">
        <f>VLOOKUP($B257,'[1]TK KHOILUONG'!$B:$AT,9,0)</f>
        <v>0</v>
      </c>
      <c r="K257" s="16">
        <f>VLOOKUP($B257,'[1]TK KHOILUONG'!$B:$AT,10,0)</f>
        <v>0</v>
      </c>
      <c r="L257" s="16">
        <f>VLOOKUP($B257,'[1]TK KHOILUONG'!$B:$AT,11,0)</f>
        <v>0</v>
      </c>
      <c r="M257" s="34">
        <f>VLOOKUP($B257,'[1]TK KHOILUONG'!$B:$AT,12,0)</f>
        <v>4</v>
      </c>
      <c r="N257" s="16">
        <f>VLOOKUP($B257,'[1]TK KHOILUONG'!$B:$AT,13,0)</f>
        <v>5.2499999999999991</v>
      </c>
      <c r="O257" s="16">
        <f>VLOOKUP($B257,'[1]TK KHOILUONG'!$B:$AT,14,0)</f>
        <v>3</v>
      </c>
      <c r="P257" s="16">
        <f>VLOOKUP($B257,'[1]TK KHOILUONG'!$B:$AT,15,0)</f>
        <v>0</v>
      </c>
      <c r="Q257" s="16">
        <f>VLOOKUP($B257,'[1]TK KHOILUONG'!$B:$AT,16,0)</f>
        <v>0</v>
      </c>
      <c r="R257" s="34">
        <f>VLOOKUP($B257,'[1]TK KHOILUONG'!$B:$AT,17,0)</f>
        <v>8.25</v>
      </c>
      <c r="S257" s="16">
        <f>VLOOKUP($B257,'[1]TK KHOILUONG'!$B:$AT,18,0)</f>
        <v>406</v>
      </c>
      <c r="T257" s="16">
        <f>VLOOKUP($B257,'[1]TK KHOILUONG'!$B:$AT,19,0)</f>
        <v>269</v>
      </c>
      <c r="U257" s="16">
        <f>VLOOKUP($B257,'[1]TK KHOILUONG'!$B:$AT,20,0)</f>
        <v>217</v>
      </c>
      <c r="V257" s="34">
        <f>VLOOKUP($B257,'[1]TK KHOILUONG'!$B:$AT,21,0)</f>
        <v>45.800000000000004</v>
      </c>
      <c r="W257" s="16">
        <f>VLOOKUP($B257,'[1]TK KHOILUONG'!$B:$AT,22,0)</f>
        <v>0</v>
      </c>
      <c r="X257" s="16">
        <f>VLOOKUP($B257,'[1]TK KHOILUONG'!$B:$AT,23,0)</f>
        <v>0</v>
      </c>
      <c r="Y257" s="16">
        <f>VLOOKUP($B257,'[1]TK KHOILUONG'!$B:$AT,24,0)</f>
        <v>0</v>
      </c>
      <c r="Z257" s="34">
        <f>VLOOKUP($B257,'[1]TK KHOILUONG'!$B:$AT,25,0)</f>
        <v>0</v>
      </c>
      <c r="AA257" s="16">
        <f>VLOOKUP($B257,'[1]TK KHOILUONG'!$B:$AT,26,0)</f>
        <v>0</v>
      </c>
      <c r="AB257" s="16">
        <f>VLOOKUP($B257,'[1]TK KHOILUONG'!$B:$AT,27,0)</f>
        <v>0</v>
      </c>
      <c r="AC257" s="16">
        <f>VLOOKUP($B257,'[1]TK KHOILUONG'!$B:$AT,28,0)</f>
        <v>0</v>
      </c>
      <c r="AD257" s="34">
        <f>VLOOKUP($B257,'[1]TK KHOILUONG'!$B:$AT,29,0)</f>
        <v>0</v>
      </c>
      <c r="AE257" s="16">
        <f>VLOOKUP($B257,'[1]TK KHOILUONG'!$B:$AT,30,0)</f>
        <v>0</v>
      </c>
      <c r="AF257" s="16">
        <f>VLOOKUP($B257,'[1]TK KHOILUONG'!$B:$AT,31,0)</f>
        <v>0</v>
      </c>
      <c r="AG257" s="16">
        <f>VLOOKUP($B257,'[1]TK KHOILUONG'!$B:$AT,32,0)</f>
        <v>0</v>
      </c>
      <c r="AH257" s="34">
        <f>VLOOKUP($B257,'[1]TK KHOILUONG'!$B:$AT,33,0)</f>
        <v>0</v>
      </c>
      <c r="AI257" s="16">
        <f>VLOOKUP($B257,'[1]TK KHOILUONG'!$B:$AT,34,0)</f>
        <v>0</v>
      </c>
      <c r="AJ257" s="16">
        <f>VLOOKUP($B257,'[1]TK KHOILUONG'!$B:$AT,35,0)</f>
        <v>0</v>
      </c>
      <c r="AK257" s="34">
        <f>VLOOKUP($B257,'[1]TK KHOILUONG'!$B:$AT,36,0)</f>
        <v>0</v>
      </c>
      <c r="AL257" s="16">
        <f>VLOOKUP($B257,'[1]TK KHOILUONG'!$B:$AT,37,0)</f>
        <v>0</v>
      </c>
      <c r="AM257" s="16">
        <f>VLOOKUP($B257,'[1]TK KHOILUONG'!$B:$AT,38,0)</f>
        <v>0</v>
      </c>
      <c r="AN257" s="34">
        <f>VLOOKUP($B257,'[1]TK KHOILUONG'!$B:$AT,39,0)</f>
        <v>0</v>
      </c>
      <c r="AO257" s="16">
        <f>VLOOKUP($B257,'[1]TK KHOILUONG'!$B:$AT,40,0)</f>
        <v>0</v>
      </c>
      <c r="AP257" s="16">
        <f>VLOOKUP($B257,'[1]TK KHOILUONG'!$B:$AT,41,0)</f>
        <v>0</v>
      </c>
      <c r="AQ257" s="34">
        <f>VLOOKUP($B257,'[1]TK KHOILUONG'!$B:$AT,42,0)</f>
        <v>0</v>
      </c>
      <c r="AR257" s="34">
        <f>VLOOKUP($B257,'[1]TK KHOILUONG'!$B:$AT,43,0)</f>
        <v>0</v>
      </c>
      <c r="AS257" s="34">
        <f>VLOOKUP($B257,'[1]TK KHOILUONG'!$B:$AT,44,0)</f>
        <v>0.5</v>
      </c>
      <c r="AT257" s="44">
        <f t="shared" si="4"/>
        <v>58.55</v>
      </c>
    </row>
    <row r="258" spans="1:46" s="6" customFormat="1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VLOOKUP($B258,'[1]TK KHOILUONG'!$B:$AT,4,0)</f>
        <v>0</v>
      </c>
      <c r="F258" s="16">
        <f>VLOOKUP($B258,'[1]TK KHOILUONG'!$B:$AT,5,0)</f>
        <v>0</v>
      </c>
      <c r="G258" s="16">
        <f>VLOOKUP($B258,'[1]TK KHOILUONG'!$B:$AT,6,0)</f>
        <v>0</v>
      </c>
      <c r="H258" s="16">
        <f>VLOOKUP($B258,'[1]TK KHOILUONG'!$B:$AT,7,0)</f>
        <v>0</v>
      </c>
      <c r="I258" s="16">
        <f>VLOOKUP($B258,'[1]TK KHOILUONG'!$B:$AT,8,0)</f>
        <v>0</v>
      </c>
      <c r="J258" s="16">
        <f>VLOOKUP($B258,'[1]TK KHOILUONG'!$B:$AT,9,0)</f>
        <v>0</v>
      </c>
      <c r="K258" s="16">
        <f>VLOOKUP($B258,'[1]TK KHOILUONG'!$B:$AT,10,0)</f>
        <v>0</v>
      </c>
      <c r="L258" s="16">
        <f>VLOOKUP($B258,'[1]TK KHOILUONG'!$B:$AT,11,0)</f>
        <v>0</v>
      </c>
      <c r="M258" s="34">
        <f>VLOOKUP($B258,'[1]TK KHOILUONG'!$B:$AT,12,0)</f>
        <v>0</v>
      </c>
      <c r="N258" s="16">
        <f>VLOOKUP($B258,'[1]TK KHOILUONG'!$B:$AT,13,0)</f>
        <v>0</v>
      </c>
      <c r="O258" s="16">
        <f>VLOOKUP($B258,'[1]TK KHOILUONG'!$B:$AT,14,0)</f>
        <v>0</v>
      </c>
      <c r="P258" s="16">
        <f>VLOOKUP($B258,'[1]TK KHOILUONG'!$B:$AT,15,0)</f>
        <v>0</v>
      </c>
      <c r="Q258" s="16">
        <f>VLOOKUP($B258,'[1]TK KHOILUONG'!$B:$AT,16,0)</f>
        <v>0</v>
      </c>
      <c r="R258" s="34">
        <f>VLOOKUP($B258,'[1]TK KHOILUONG'!$B:$AT,17,0)</f>
        <v>0</v>
      </c>
      <c r="S258" s="16">
        <f>VLOOKUP($B258,'[1]TK KHOILUONG'!$B:$AT,18,0)</f>
        <v>0</v>
      </c>
      <c r="T258" s="16">
        <f>VLOOKUP($B258,'[1]TK KHOILUONG'!$B:$AT,19,0)</f>
        <v>0</v>
      </c>
      <c r="U258" s="16">
        <f>VLOOKUP($B258,'[1]TK KHOILUONG'!$B:$AT,20,0)</f>
        <v>0</v>
      </c>
      <c r="V258" s="34">
        <f>VLOOKUP($B258,'[1]TK KHOILUONG'!$B:$AT,21,0)</f>
        <v>0</v>
      </c>
      <c r="W258" s="16">
        <f>VLOOKUP($B258,'[1]TK KHOILUONG'!$B:$AT,22,0)</f>
        <v>0</v>
      </c>
      <c r="X258" s="16">
        <f>VLOOKUP($B258,'[1]TK KHOILUONG'!$B:$AT,23,0)</f>
        <v>0</v>
      </c>
      <c r="Y258" s="16">
        <f>VLOOKUP($B258,'[1]TK KHOILUONG'!$B:$AT,24,0)</f>
        <v>0</v>
      </c>
      <c r="Z258" s="34">
        <f>VLOOKUP($B258,'[1]TK KHOILUONG'!$B:$AT,25,0)</f>
        <v>0</v>
      </c>
      <c r="AA258" s="16">
        <f>VLOOKUP($B258,'[1]TK KHOILUONG'!$B:$AT,26,0)</f>
        <v>0</v>
      </c>
      <c r="AB258" s="16">
        <f>VLOOKUP($B258,'[1]TK KHOILUONG'!$B:$AT,27,0)</f>
        <v>0</v>
      </c>
      <c r="AC258" s="16">
        <f>VLOOKUP($B258,'[1]TK KHOILUONG'!$B:$AT,28,0)</f>
        <v>0</v>
      </c>
      <c r="AD258" s="34">
        <f>VLOOKUP($B258,'[1]TK KHOILUONG'!$B:$AT,29,0)</f>
        <v>0</v>
      </c>
      <c r="AE258" s="16">
        <f>VLOOKUP($B258,'[1]TK KHOILUONG'!$B:$AT,30,0)</f>
        <v>0</v>
      </c>
      <c r="AF258" s="16">
        <f>VLOOKUP($B258,'[1]TK KHOILUONG'!$B:$AT,31,0)</f>
        <v>0</v>
      </c>
      <c r="AG258" s="16">
        <f>VLOOKUP($B258,'[1]TK KHOILUONG'!$B:$AT,32,0)</f>
        <v>0</v>
      </c>
      <c r="AH258" s="34">
        <f>VLOOKUP($B258,'[1]TK KHOILUONG'!$B:$AT,33,0)</f>
        <v>0</v>
      </c>
      <c r="AI258" s="16">
        <f>VLOOKUP($B258,'[1]TK KHOILUONG'!$B:$AT,34,0)</f>
        <v>0</v>
      </c>
      <c r="AJ258" s="16">
        <f>VLOOKUP($B258,'[1]TK KHOILUONG'!$B:$AT,35,0)</f>
        <v>0</v>
      </c>
      <c r="AK258" s="34">
        <f>VLOOKUP($B258,'[1]TK KHOILUONG'!$B:$AT,36,0)</f>
        <v>0</v>
      </c>
      <c r="AL258" s="16">
        <f>VLOOKUP($B258,'[1]TK KHOILUONG'!$B:$AT,37,0)</f>
        <v>0</v>
      </c>
      <c r="AM258" s="16">
        <f>VLOOKUP($B258,'[1]TK KHOILUONG'!$B:$AT,38,0)</f>
        <v>0</v>
      </c>
      <c r="AN258" s="34">
        <f>VLOOKUP($B258,'[1]TK KHOILUONG'!$B:$AT,39,0)</f>
        <v>0</v>
      </c>
      <c r="AO258" s="16">
        <f>VLOOKUP($B258,'[1]TK KHOILUONG'!$B:$AT,40,0)</f>
        <v>0</v>
      </c>
      <c r="AP258" s="16">
        <f>VLOOKUP($B258,'[1]TK KHOILUONG'!$B:$AT,41,0)</f>
        <v>0</v>
      </c>
      <c r="AQ258" s="34">
        <f>VLOOKUP($B258,'[1]TK KHOILUONG'!$B:$AT,42,0)</f>
        <v>0</v>
      </c>
      <c r="AR258" s="34">
        <f>VLOOKUP($B258,'[1]TK KHOILUONG'!$B:$AT,43,0)</f>
        <v>0</v>
      </c>
      <c r="AS258" s="34">
        <f>VLOOKUP($B258,'[1]TK KHOILUONG'!$B:$AT,44,0)</f>
        <v>0</v>
      </c>
      <c r="AT258" s="44">
        <f t="shared" si="4"/>
        <v>0</v>
      </c>
    </row>
    <row r="259" spans="1:46" s="6" customFormat="1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VLOOKUP($B259,'[1]TK KHOILUONG'!$B:$AT,4,0)</f>
        <v>0</v>
      </c>
      <c r="F259" s="16">
        <f>VLOOKUP($B259,'[1]TK KHOILUONG'!$B:$AT,5,0)</f>
        <v>0</v>
      </c>
      <c r="G259" s="16">
        <f>VLOOKUP($B259,'[1]TK KHOILUONG'!$B:$AT,6,0)</f>
        <v>0</v>
      </c>
      <c r="H259" s="16">
        <f>VLOOKUP($B259,'[1]TK KHOILUONG'!$B:$AT,7,0)</f>
        <v>0</v>
      </c>
      <c r="I259" s="16">
        <f>VLOOKUP($B259,'[1]TK KHOILUONG'!$B:$AT,8,0)</f>
        <v>0</v>
      </c>
      <c r="J259" s="16">
        <f>VLOOKUP($B259,'[1]TK KHOILUONG'!$B:$AT,9,0)</f>
        <v>0</v>
      </c>
      <c r="K259" s="16">
        <f>VLOOKUP($B259,'[1]TK KHOILUONG'!$B:$AT,10,0)</f>
        <v>0</v>
      </c>
      <c r="L259" s="16">
        <f>VLOOKUP($B259,'[1]TK KHOILUONG'!$B:$AT,11,0)</f>
        <v>0</v>
      </c>
      <c r="M259" s="34">
        <f>VLOOKUP($B259,'[1]TK KHOILUONG'!$B:$AT,12,0)</f>
        <v>0</v>
      </c>
      <c r="N259" s="16">
        <f>VLOOKUP($B259,'[1]TK KHOILUONG'!$B:$AT,13,0)</f>
        <v>0</v>
      </c>
      <c r="O259" s="16">
        <f>VLOOKUP($B259,'[1]TK KHOILUONG'!$B:$AT,14,0)</f>
        <v>0</v>
      </c>
      <c r="P259" s="16">
        <f>VLOOKUP($B259,'[1]TK KHOILUONG'!$B:$AT,15,0)</f>
        <v>0</v>
      </c>
      <c r="Q259" s="16">
        <f>VLOOKUP($B259,'[1]TK KHOILUONG'!$B:$AT,16,0)</f>
        <v>0</v>
      </c>
      <c r="R259" s="34">
        <f>VLOOKUP($B259,'[1]TK KHOILUONG'!$B:$AT,17,0)</f>
        <v>0</v>
      </c>
      <c r="S259" s="16">
        <f>VLOOKUP($B259,'[1]TK KHOILUONG'!$B:$AT,18,0)</f>
        <v>194</v>
      </c>
      <c r="T259" s="16">
        <f>VLOOKUP($B259,'[1]TK KHOILUONG'!$B:$AT,19,0)</f>
        <v>62</v>
      </c>
      <c r="U259" s="16">
        <f>VLOOKUP($B259,'[1]TK KHOILUONG'!$B:$AT,20,0)</f>
        <v>77</v>
      </c>
      <c r="V259" s="34">
        <f>VLOOKUP($B259,'[1]TK KHOILUONG'!$B:$AT,21,0)</f>
        <v>17.900000000000002</v>
      </c>
      <c r="W259" s="16">
        <f>VLOOKUP($B259,'[1]TK KHOILUONG'!$B:$AT,22,0)</f>
        <v>0</v>
      </c>
      <c r="X259" s="16">
        <f>VLOOKUP($B259,'[1]TK KHOILUONG'!$B:$AT,23,0)</f>
        <v>0</v>
      </c>
      <c r="Y259" s="16">
        <f>VLOOKUP($B259,'[1]TK KHOILUONG'!$B:$AT,24,0)</f>
        <v>0</v>
      </c>
      <c r="Z259" s="34">
        <f>VLOOKUP($B259,'[1]TK KHOILUONG'!$B:$AT,25,0)</f>
        <v>0</v>
      </c>
      <c r="AA259" s="16">
        <f>VLOOKUP($B259,'[1]TK KHOILUONG'!$B:$AT,26,0)</f>
        <v>0</v>
      </c>
      <c r="AB259" s="16">
        <f>VLOOKUP($B259,'[1]TK KHOILUONG'!$B:$AT,27,0)</f>
        <v>0</v>
      </c>
      <c r="AC259" s="16">
        <f>VLOOKUP($B259,'[1]TK KHOILUONG'!$B:$AT,28,0)</f>
        <v>0</v>
      </c>
      <c r="AD259" s="34">
        <f>VLOOKUP($B259,'[1]TK KHOILUONG'!$B:$AT,29,0)</f>
        <v>0</v>
      </c>
      <c r="AE259" s="16">
        <f>VLOOKUP($B259,'[1]TK KHOILUONG'!$B:$AT,30,0)</f>
        <v>0</v>
      </c>
      <c r="AF259" s="16">
        <f>VLOOKUP($B259,'[1]TK KHOILUONG'!$B:$AT,31,0)</f>
        <v>0</v>
      </c>
      <c r="AG259" s="16">
        <f>VLOOKUP($B259,'[1]TK KHOILUONG'!$B:$AT,32,0)</f>
        <v>0</v>
      </c>
      <c r="AH259" s="34">
        <f>VLOOKUP($B259,'[1]TK KHOILUONG'!$B:$AT,33,0)</f>
        <v>0</v>
      </c>
      <c r="AI259" s="16">
        <f>VLOOKUP($B259,'[1]TK KHOILUONG'!$B:$AT,34,0)</f>
        <v>0</v>
      </c>
      <c r="AJ259" s="16">
        <f>VLOOKUP($B259,'[1]TK KHOILUONG'!$B:$AT,35,0)</f>
        <v>0</v>
      </c>
      <c r="AK259" s="34">
        <f>VLOOKUP($B259,'[1]TK KHOILUONG'!$B:$AT,36,0)</f>
        <v>0</v>
      </c>
      <c r="AL259" s="16">
        <f>VLOOKUP($B259,'[1]TK KHOILUONG'!$B:$AT,37,0)</f>
        <v>0</v>
      </c>
      <c r="AM259" s="16">
        <f>VLOOKUP($B259,'[1]TK KHOILUONG'!$B:$AT,38,0)</f>
        <v>0</v>
      </c>
      <c r="AN259" s="34">
        <f>VLOOKUP($B259,'[1]TK KHOILUONG'!$B:$AT,39,0)</f>
        <v>0</v>
      </c>
      <c r="AO259" s="16">
        <f>VLOOKUP($B259,'[1]TK KHOILUONG'!$B:$AT,40,0)</f>
        <v>0</v>
      </c>
      <c r="AP259" s="16">
        <f>VLOOKUP($B259,'[1]TK KHOILUONG'!$B:$AT,41,0)</f>
        <v>0</v>
      </c>
      <c r="AQ259" s="34">
        <f>VLOOKUP($B259,'[1]TK KHOILUONG'!$B:$AT,42,0)</f>
        <v>0</v>
      </c>
      <c r="AR259" s="34">
        <f>VLOOKUP($B259,'[1]TK KHOILUONG'!$B:$AT,43,0)</f>
        <v>0</v>
      </c>
      <c r="AS259" s="34">
        <f>VLOOKUP($B259,'[1]TK KHOILUONG'!$B:$AT,44,0)</f>
        <v>0</v>
      </c>
      <c r="AT259" s="44">
        <f t="shared" si="4"/>
        <v>17.899999999999999</v>
      </c>
    </row>
    <row r="260" spans="1:46" s="6" customFormat="1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VLOOKUP($B260,'[1]TK KHOILUONG'!$B:$AT,4,0)</f>
        <v>0</v>
      </c>
      <c r="F260" s="16">
        <f>VLOOKUP($B260,'[1]TK KHOILUONG'!$B:$AT,5,0)</f>
        <v>0</v>
      </c>
      <c r="G260" s="16">
        <f>VLOOKUP($B260,'[1]TK KHOILUONG'!$B:$AT,6,0)</f>
        <v>0</v>
      </c>
      <c r="H260" s="16">
        <f>VLOOKUP($B260,'[1]TK KHOILUONG'!$B:$AT,7,0)</f>
        <v>0</v>
      </c>
      <c r="I260" s="16">
        <f>VLOOKUP($B260,'[1]TK KHOILUONG'!$B:$AT,8,0)</f>
        <v>0</v>
      </c>
      <c r="J260" s="16">
        <f>VLOOKUP($B260,'[1]TK KHOILUONG'!$B:$AT,9,0)</f>
        <v>0</v>
      </c>
      <c r="K260" s="16">
        <f>VLOOKUP($B260,'[1]TK KHOILUONG'!$B:$AT,10,0)</f>
        <v>0</v>
      </c>
      <c r="L260" s="16">
        <f>VLOOKUP($B260,'[1]TK KHOILUONG'!$B:$AT,11,0)</f>
        <v>0</v>
      </c>
      <c r="M260" s="34">
        <f>VLOOKUP($B260,'[1]TK KHOILUONG'!$B:$AT,12,0)</f>
        <v>0</v>
      </c>
      <c r="N260" s="16">
        <f>VLOOKUP($B260,'[1]TK KHOILUONG'!$B:$AT,13,0)</f>
        <v>0</v>
      </c>
      <c r="O260" s="16">
        <f>VLOOKUP($B260,'[1]TK KHOILUONG'!$B:$AT,14,0)</f>
        <v>0</v>
      </c>
      <c r="P260" s="16">
        <f>VLOOKUP($B260,'[1]TK KHOILUONG'!$B:$AT,15,0)</f>
        <v>0</v>
      </c>
      <c r="Q260" s="16">
        <f>VLOOKUP($B260,'[1]TK KHOILUONG'!$B:$AT,16,0)</f>
        <v>0</v>
      </c>
      <c r="R260" s="34">
        <f>VLOOKUP($B260,'[1]TK KHOILUONG'!$B:$AT,17,0)</f>
        <v>0</v>
      </c>
      <c r="S260" s="16">
        <f>VLOOKUP($B260,'[1]TK KHOILUONG'!$B:$AT,18,0)</f>
        <v>191</v>
      </c>
      <c r="T260" s="16">
        <f>VLOOKUP($B260,'[1]TK KHOILUONG'!$B:$AT,19,0)</f>
        <v>66</v>
      </c>
      <c r="U260" s="16">
        <f>VLOOKUP($B260,'[1]TK KHOILUONG'!$B:$AT,20,0)</f>
        <v>121</v>
      </c>
      <c r="V260" s="34">
        <f>VLOOKUP($B260,'[1]TK KHOILUONG'!$B:$AT,21,0)</f>
        <v>13.600000000000001</v>
      </c>
      <c r="W260" s="16">
        <f>VLOOKUP($B260,'[1]TK KHOILUONG'!$B:$AT,22,0)</f>
        <v>0</v>
      </c>
      <c r="X260" s="16">
        <f>VLOOKUP($B260,'[1]TK KHOILUONG'!$B:$AT,23,0)</f>
        <v>0</v>
      </c>
      <c r="Y260" s="16">
        <f>VLOOKUP($B260,'[1]TK KHOILUONG'!$B:$AT,24,0)</f>
        <v>0</v>
      </c>
      <c r="Z260" s="34">
        <f>VLOOKUP($B260,'[1]TK KHOILUONG'!$B:$AT,25,0)</f>
        <v>0</v>
      </c>
      <c r="AA260" s="16">
        <f>VLOOKUP($B260,'[1]TK KHOILUONG'!$B:$AT,26,0)</f>
        <v>0</v>
      </c>
      <c r="AB260" s="16">
        <f>VLOOKUP($B260,'[1]TK KHOILUONG'!$B:$AT,27,0)</f>
        <v>0</v>
      </c>
      <c r="AC260" s="16">
        <f>VLOOKUP($B260,'[1]TK KHOILUONG'!$B:$AT,28,0)</f>
        <v>0</v>
      </c>
      <c r="AD260" s="34">
        <f>VLOOKUP($B260,'[1]TK KHOILUONG'!$B:$AT,29,0)</f>
        <v>0</v>
      </c>
      <c r="AE260" s="16">
        <f>VLOOKUP($B260,'[1]TK KHOILUONG'!$B:$AT,30,0)</f>
        <v>0</v>
      </c>
      <c r="AF260" s="16">
        <f>VLOOKUP($B260,'[1]TK KHOILUONG'!$B:$AT,31,0)</f>
        <v>0</v>
      </c>
      <c r="AG260" s="16">
        <f>VLOOKUP($B260,'[1]TK KHOILUONG'!$B:$AT,32,0)</f>
        <v>0</v>
      </c>
      <c r="AH260" s="34">
        <f>VLOOKUP($B260,'[1]TK KHOILUONG'!$B:$AT,33,0)</f>
        <v>0</v>
      </c>
      <c r="AI260" s="16">
        <f>VLOOKUP($B260,'[1]TK KHOILUONG'!$B:$AT,34,0)</f>
        <v>0</v>
      </c>
      <c r="AJ260" s="16">
        <f>VLOOKUP($B260,'[1]TK KHOILUONG'!$B:$AT,35,0)</f>
        <v>0</v>
      </c>
      <c r="AK260" s="34">
        <f>VLOOKUP($B260,'[1]TK KHOILUONG'!$B:$AT,36,0)</f>
        <v>0</v>
      </c>
      <c r="AL260" s="16">
        <f>VLOOKUP($B260,'[1]TK KHOILUONG'!$B:$AT,37,0)</f>
        <v>0</v>
      </c>
      <c r="AM260" s="16">
        <f>VLOOKUP($B260,'[1]TK KHOILUONG'!$B:$AT,38,0)</f>
        <v>0</v>
      </c>
      <c r="AN260" s="34">
        <f>VLOOKUP($B260,'[1]TK KHOILUONG'!$B:$AT,39,0)</f>
        <v>0</v>
      </c>
      <c r="AO260" s="16">
        <f>VLOOKUP($B260,'[1]TK KHOILUONG'!$B:$AT,40,0)</f>
        <v>0</v>
      </c>
      <c r="AP260" s="16">
        <f>VLOOKUP($B260,'[1]TK KHOILUONG'!$B:$AT,41,0)</f>
        <v>0</v>
      </c>
      <c r="AQ260" s="34">
        <f>VLOOKUP($B260,'[1]TK KHOILUONG'!$B:$AT,42,0)</f>
        <v>0</v>
      </c>
      <c r="AR260" s="34">
        <f>VLOOKUP($B260,'[1]TK KHOILUONG'!$B:$AT,43,0)</f>
        <v>0</v>
      </c>
      <c r="AS260" s="34">
        <f>VLOOKUP($B260,'[1]TK KHOILUONG'!$B:$AT,44,0)</f>
        <v>0</v>
      </c>
      <c r="AT260" s="44">
        <f t="shared" si="4"/>
        <v>13.6</v>
      </c>
    </row>
    <row r="261" spans="1:46" s="6" customFormat="1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VLOOKUP($B261,'[1]TK KHOILUONG'!$B:$AT,4,0)</f>
        <v>6</v>
      </c>
      <c r="F261" s="16">
        <f>VLOOKUP($B261,'[1]TK KHOILUONG'!$B:$AT,5,0)</f>
        <v>0</v>
      </c>
      <c r="G261" s="16">
        <f>VLOOKUP($B261,'[1]TK KHOILUONG'!$B:$AT,6,0)</f>
        <v>0</v>
      </c>
      <c r="H261" s="16">
        <f>VLOOKUP($B261,'[1]TK KHOILUONG'!$B:$AT,7,0)</f>
        <v>0</v>
      </c>
      <c r="I261" s="16">
        <f>VLOOKUP($B261,'[1]TK KHOILUONG'!$B:$AT,8,0)</f>
        <v>0</v>
      </c>
      <c r="J261" s="16">
        <f>VLOOKUP($B261,'[1]TK KHOILUONG'!$B:$AT,9,0)</f>
        <v>0</v>
      </c>
      <c r="K261" s="16">
        <f>VLOOKUP($B261,'[1]TK KHOILUONG'!$B:$AT,10,0)</f>
        <v>0</v>
      </c>
      <c r="L261" s="16">
        <f>VLOOKUP($B261,'[1]TK KHOILUONG'!$B:$AT,11,0)</f>
        <v>0</v>
      </c>
      <c r="M261" s="34">
        <f>VLOOKUP($B261,'[1]TK KHOILUONG'!$B:$AT,12,0)</f>
        <v>6</v>
      </c>
      <c r="N261" s="16">
        <f>VLOOKUP($B261,'[1]TK KHOILUONG'!$B:$AT,13,0)</f>
        <v>1.2</v>
      </c>
      <c r="O261" s="16">
        <f>VLOOKUP($B261,'[1]TK KHOILUONG'!$B:$AT,14,0)</f>
        <v>0.6</v>
      </c>
      <c r="P261" s="16">
        <f>VLOOKUP($B261,'[1]TK KHOILUONG'!$B:$AT,15,0)</f>
        <v>0</v>
      </c>
      <c r="Q261" s="16">
        <f>VLOOKUP($B261,'[1]TK KHOILUONG'!$B:$AT,16,0)</f>
        <v>0</v>
      </c>
      <c r="R261" s="34">
        <f>VLOOKUP($B261,'[1]TK KHOILUONG'!$B:$AT,17,0)</f>
        <v>1.7999999999999998</v>
      </c>
      <c r="S261" s="16">
        <f>VLOOKUP($B261,'[1]TK KHOILUONG'!$B:$AT,18,0)</f>
        <v>58</v>
      </c>
      <c r="T261" s="16">
        <f>VLOOKUP($B261,'[1]TK KHOILUONG'!$B:$AT,19,0)</f>
        <v>139</v>
      </c>
      <c r="U261" s="16">
        <f>VLOOKUP($B261,'[1]TK KHOILUONG'!$B:$AT,20,0)</f>
        <v>128</v>
      </c>
      <c r="V261" s="34">
        <f>VLOOKUP($B261,'[1]TK KHOILUONG'!$B:$AT,21,0)</f>
        <v>6.9</v>
      </c>
      <c r="W261" s="16">
        <f>VLOOKUP($B261,'[1]TK KHOILUONG'!$B:$AT,22,0)</f>
        <v>0</v>
      </c>
      <c r="X261" s="16">
        <f>VLOOKUP($B261,'[1]TK KHOILUONG'!$B:$AT,23,0)</f>
        <v>0</v>
      </c>
      <c r="Y261" s="16">
        <f>VLOOKUP($B261,'[1]TK KHOILUONG'!$B:$AT,24,0)</f>
        <v>0</v>
      </c>
      <c r="Z261" s="34">
        <f>VLOOKUP($B261,'[1]TK KHOILUONG'!$B:$AT,25,0)</f>
        <v>0</v>
      </c>
      <c r="AA261" s="16">
        <f>VLOOKUP($B261,'[1]TK KHOILUONG'!$B:$AT,26,0)</f>
        <v>0</v>
      </c>
      <c r="AB261" s="16">
        <f>VLOOKUP($B261,'[1]TK KHOILUONG'!$B:$AT,27,0)</f>
        <v>0</v>
      </c>
      <c r="AC261" s="16">
        <f>VLOOKUP($B261,'[1]TK KHOILUONG'!$B:$AT,28,0)</f>
        <v>0</v>
      </c>
      <c r="AD261" s="34">
        <f>VLOOKUP($B261,'[1]TK KHOILUONG'!$B:$AT,29,0)</f>
        <v>0</v>
      </c>
      <c r="AE261" s="16">
        <f>VLOOKUP($B261,'[1]TK KHOILUONG'!$B:$AT,30,0)</f>
        <v>0</v>
      </c>
      <c r="AF261" s="16">
        <f>VLOOKUP($B261,'[1]TK KHOILUONG'!$B:$AT,31,0)</f>
        <v>0</v>
      </c>
      <c r="AG261" s="16">
        <f>VLOOKUP($B261,'[1]TK KHOILUONG'!$B:$AT,32,0)</f>
        <v>0</v>
      </c>
      <c r="AH261" s="34">
        <f>VLOOKUP($B261,'[1]TK KHOILUONG'!$B:$AT,33,0)</f>
        <v>0</v>
      </c>
      <c r="AI261" s="16">
        <f>VLOOKUP($B261,'[1]TK KHOILUONG'!$B:$AT,34,0)</f>
        <v>0</v>
      </c>
      <c r="AJ261" s="16">
        <f>VLOOKUP($B261,'[1]TK KHOILUONG'!$B:$AT,35,0)</f>
        <v>0</v>
      </c>
      <c r="AK261" s="34">
        <f>VLOOKUP($B261,'[1]TK KHOILUONG'!$B:$AT,36,0)</f>
        <v>0</v>
      </c>
      <c r="AL261" s="16">
        <f>VLOOKUP($B261,'[1]TK KHOILUONG'!$B:$AT,37,0)</f>
        <v>0</v>
      </c>
      <c r="AM261" s="16">
        <f>VLOOKUP($B261,'[1]TK KHOILUONG'!$B:$AT,38,0)</f>
        <v>0</v>
      </c>
      <c r="AN261" s="34">
        <f>VLOOKUP($B261,'[1]TK KHOILUONG'!$B:$AT,39,0)</f>
        <v>0</v>
      </c>
      <c r="AO261" s="16">
        <f>VLOOKUP($B261,'[1]TK KHOILUONG'!$B:$AT,40,0)</f>
        <v>0</v>
      </c>
      <c r="AP261" s="16">
        <f>VLOOKUP($B261,'[1]TK KHOILUONG'!$B:$AT,41,0)</f>
        <v>0</v>
      </c>
      <c r="AQ261" s="34">
        <f>VLOOKUP($B261,'[1]TK KHOILUONG'!$B:$AT,42,0)</f>
        <v>0</v>
      </c>
      <c r="AR261" s="34">
        <f>VLOOKUP($B261,'[1]TK KHOILUONG'!$B:$AT,43,0)</f>
        <v>0</v>
      </c>
      <c r="AS261" s="34">
        <f>VLOOKUP($B261,'[1]TK KHOILUONG'!$B:$AT,44,0)</f>
        <v>0</v>
      </c>
      <c r="AT261" s="44">
        <f t="shared" si="4"/>
        <v>14.7</v>
      </c>
    </row>
    <row r="262" spans="1:46" s="6" customFormat="1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VLOOKUP($B262,'[1]TK KHOILUONG'!$B:$AT,4,0)</f>
        <v>0</v>
      </c>
      <c r="F262" s="16">
        <f>VLOOKUP($B262,'[1]TK KHOILUONG'!$B:$AT,5,0)</f>
        <v>0</v>
      </c>
      <c r="G262" s="16">
        <f>VLOOKUP($B262,'[1]TK KHOILUONG'!$B:$AT,6,0)</f>
        <v>0</v>
      </c>
      <c r="H262" s="16">
        <f>VLOOKUP($B262,'[1]TK KHOILUONG'!$B:$AT,7,0)</f>
        <v>0</v>
      </c>
      <c r="I262" s="16">
        <f>VLOOKUP($B262,'[1]TK KHOILUONG'!$B:$AT,8,0)</f>
        <v>0</v>
      </c>
      <c r="J262" s="16">
        <f>VLOOKUP($B262,'[1]TK KHOILUONG'!$B:$AT,9,0)</f>
        <v>0</v>
      </c>
      <c r="K262" s="16">
        <f>VLOOKUP($B262,'[1]TK KHOILUONG'!$B:$AT,10,0)</f>
        <v>0</v>
      </c>
      <c r="L262" s="16">
        <f>VLOOKUP($B262,'[1]TK KHOILUONG'!$B:$AT,11,0)</f>
        <v>0</v>
      </c>
      <c r="M262" s="34">
        <f>VLOOKUP($B262,'[1]TK KHOILUONG'!$B:$AT,12,0)</f>
        <v>0</v>
      </c>
      <c r="N262" s="16">
        <f>VLOOKUP($B262,'[1]TK KHOILUONG'!$B:$AT,13,0)</f>
        <v>0</v>
      </c>
      <c r="O262" s="16">
        <f>VLOOKUP($B262,'[1]TK KHOILUONG'!$B:$AT,14,0)</f>
        <v>0</v>
      </c>
      <c r="P262" s="16">
        <f>VLOOKUP($B262,'[1]TK KHOILUONG'!$B:$AT,15,0)</f>
        <v>0</v>
      </c>
      <c r="Q262" s="16">
        <f>VLOOKUP($B262,'[1]TK KHOILUONG'!$B:$AT,16,0)</f>
        <v>0</v>
      </c>
      <c r="R262" s="34">
        <f>VLOOKUP($B262,'[1]TK KHOILUONG'!$B:$AT,17,0)</f>
        <v>0</v>
      </c>
      <c r="S262" s="16">
        <f>VLOOKUP($B262,'[1]TK KHOILUONG'!$B:$AT,18,0)</f>
        <v>222</v>
      </c>
      <c r="T262" s="16">
        <f>VLOOKUP($B262,'[1]TK KHOILUONG'!$B:$AT,19,0)</f>
        <v>31</v>
      </c>
      <c r="U262" s="16">
        <f>VLOOKUP($B262,'[1]TK KHOILUONG'!$B:$AT,20,0)</f>
        <v>132</v>
      </c>
      <c r="V262" s="34">
        <f>VLOOKUP($B262,'[1]TK KHOILUONG'!$B:$AT,21,0)</f>
        <v>12.100000000000001</v>
      </c>
      <c r="W262" s="16">
        <f>VLOOKUP($B262,'[1]TK KHOILUONG'!$B:$AT,22,0)</f>
        <v>0</v>
      </c>
      <c r="X262" s="16">
        <f>VLOOKUP($B262,'[1]TK KHOILUONG'!$B:$AT,23,0)</f>
        <v>0</v>
      </c>
      <c r="Y262" s="16">
        <f>VLOOKUP($B262,'[1]TK KHOILUONG'!$B:$AT,24,0)</f>
        <v>0</v>
      </c>
      <c r="Z262" s="34">
        <f>VLOOKUP($B262,'[1]TK KHOILUONG'!$B:$AT,25,0)</f>
        <v>0</v>
      </c>
      <c r="AA262" s="16">
        <f>VLOOKUP($B262,'[1]TK KHOILUONG'!$B:$AT,26,0)</f>
        <v>0</v>
      </c>
      <c r="AB262" s="16">
        <f>VLOOKUP($B262,'[1]TK KHOILUONG'!$B:$AT,27,0)</f>
        <v>0</v>
      </c>
      <c r="AC262" s="16">
        <f>VLOOKUP($B262,'[1]TK KHOILUONG'!$B:$AT,28,0)</f>
        <v>0</v>
      </c>
      <c r="AD262" s="34">
        <f>VLOOKUP($B262,'[1]TK KHOILUONG'!$B:$AT,29,0)</f>
        <v>0</v>
      </c>
      <c r="AE262" s="16">
        <f>VLOOKUP($B262,'[1]TK KHOILUONG'!$B:$AT,30,0)</f>
        <v>0</v>
      </c>
      <c r="AF262" s="16">
        <f>VLOOKUP($B262,'[1]TK KHOILUONG'!$B:$AT,31,0)</f>
        <v>0</v>
      </c>
      <c r="AG262" s="16">
        <f>VLOOKUP($B262,'[1]TK KHOILUONG'!$B:$AT,32,0)</f>
        <v>0</v>
      </c>
      <c r="AH262" s="34">
        <f>VLOOKUP($B262,'[1]TK KHOILUONG'!$B:$AT,33,0)</f>
        <v>0</v>
      </c>
      <c r="AI262" s="16">
        <f>VLOOKUP($B262,'[1]TK KHOILUONG'!$B:$AT,34,0)</f>
        <v>0</v>
      </c>
      <c r="AJ262" s="16">
        <f>VLOOKUP($B262,'[1]TK KHOILUONG'!$B:$AT,35,0)</f>
        <v>0</v>
      </c>
      <c r="AK262" s="34">
        <f>VLOOKUP($B262,'[1]TK KHOILUONG'!$B:$AT,36,0)</f>
        <v>0</v>
      </c>
      <c r="AL262" s="16">
        <f>VLOOKUP($B262,'[1]TK KHOILUONG'!$B:$AT,37,0)</f>
        <v>0</v>
      </c>
      <c r="AM262" s="16">
        <f>VLOOKUP($B262,'[1]TK KHOILUONG'!$B:$AT,38,0)</f>
        <v>0</v>
      </c>
      <c r="AN262" s="34">
        <f>VLOOKUP($B262,'[1]TK KHOILUONG'!$B:$AT,39,0)</f>
        <v>0</v>
      </c>
      <c r="AO262" s="16">
        <f>VLOOKUP($B262,'[1]TK KHOILUONG'!$B:$AT,40,0)</f>
        <v>0</v>
      </c>
      <c r="AP262" s="16">
        <f>VLOOKUP($B262,'[1]TK KHOILUONG'!$B:$AT,41,0)</f>
        <v>0</v>
      </c>
      <c r="AQ262" s="34">
        <f>VLOOKUP($B262,'[1]TK KHOILUONG'!$B:$AT,42,0)</f>
        <v>0</v>
      </c>
      <c r="AR262" s="34">
        <f>VLOOKUP($B262,'[1]TK KHOILUONG'!$B:$AT,43,0)</f>
        <v>0</v>
      </c>
      <c r="AS262" s="34">
        <f>VLOOKUP($B262,'[1]TK KHOILUONG'!$B:$AT,44,0)</f>
        <v>0</v>
      </c>
      <c r="AT262" s="44">
        <f t="shared" ref="AT262:AT325" si="5">IF(D262="","",ROUND(M262+R262+V262+Z262+AD262+AH262+AK262+AN262+AQ262+SUM(AR262:AS262),2))</f>
        <v>12.1</v>
      </c>
    </row>
    <row r="263" spans="1:46" s="6" customFormat="1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VLOOKUP($B263,'[1]TK KHOILUONG'!$B:$AT,4,0)</f>
        <v>0</v>
      </c>
      <c r="F263" s="16">
        <f>VLOOKUP($B263,'[1]TK KHOILUONG'!$B:$AT,5,0)</f>
        <v>8</v>
      </c>
      <c r="G263" s="16">
        <f>VLOOKUP($B263,'[1]TK KHOILUONG'!$B:$AT,6,0)</f>
        <v>0</v>
      </c>
      <c r="H263" s="16">
        <f>VLOOKUP($B263,'[1]TK KHOILUONG'!$B:$AT,7,0)</f>
        <v>0</v>
      </c>
      <c r="I263" s="16">
        <f>VLOOKUP($B263,'[1]TK KHOILUONG'!$B:$AT,8,0)</f>
        <v>0</v>
      </c>
      <c r="J263" s="16">
        <f>VLOOKUP($B263,'[1]TK KHOILUONG'!$B:$AT,9,0)</f>
        <v>0</v>
      </c>
      <c r="K263" s="16">
        <f>VLOOKUP($B263,'[1]TK KHOILUONG'!$B:$AT,10,0)</f>
        <v>0</v>
      </c>
      <c r="L263" s="16">
        <f>VLOOKUP($B263,'[1]TK KHOILUONG'!$B:$AT,11,0)</f>
        <v>0</v>
      </c>
      <c r="M263" s="34">
        <f>VLOOKUP($B263,'[1]TK KHOILUONG'!$B:$AT,12,0)</f>
        <v>12</v>
      </c>
      <c r="N263" s="16">
        <f>VLOOKUP($B263,'[1]TK KHOILUONG'!$B:$AT,13,0)</f>
        <v>1.65</v>
      </c>
      <c r="O263" s="16">
        <f>VLOOKUP($B263,'[1]TK KHOILUONG'!$B:$AT,14,0)</f>
        <v>5.9999999999999991</v>
      </c>
      <c r="P263" s="16">
        <f>VLOOKUP($B263,'[1]TK KHOILUONG'!$B:$AT,15,0)</f>
        <v>0</v>
      </c>
      <c r="Q263" s="16">
        <f>VLOOKUP($B263,'[1]TK KHOILUONG'!$B:$AT,16,0)</f>
        <v>0</v>
      </c>
      <c r="R263" s="34">
        <f>VLOOKUP($B263,'[1]TK KHOILUONG'!$B:$AT,17,0)</f>
        <v>7.6499999999999986</v>
      </c>
      <c r="S263" s="16">
        <f>VLOOKUP($B263,'[1]TK KHOILUONG'!$B:$AT,18,0)</f>
        <v>0</v>
      </c>
      <c r="T263" s="16">
        <f>VLOOKUP($B263,'[1]TK KHOILUONG'!$B:$AT,19,0)</f>
        <v>0</v>
      </c>
      <c r="U263" s="16">
        <f>VLOOKUP($B263,'[1]TK KHOILUONG'!$B:$AT,20,0)</f>
        <v>0</v>
      </c>
      <c r="V263" s="34">
        <f>VLOOKUP($B263,'[1]TK KHOILUONG'!$B:$AT,21,0)</f>
        <v>0</v>
      </c>
      <c r="W263" s="16">
        <f>VLOOKUP($B263,'[1]TK KHOILUONG'!$B:$AT,22,0)</f>
        <v>0</v>
      </c>
      <c r="X263" s="16">
        <f>VLOOKUP($B263,'[1]TK KHOILUONG'!$B:$AT,23,0)</f>
        <v>0</v>
      </c>
      <c r="Y263" s="16">
        <f>VLOOKUP($B263,'[1]TK KHOILUONG'!$B:$AT,24,0)</f>
        <v>0</v>
      </c>
      <c r="Z263" s="34">
        <f>VLOOKUP($B263,'[1]TK KHOILUONG'!$B:$AT,25,0)</f>
        <v>0</v>
      </c>
      <c r="AA263" s="16">
        <f>VLOOKUP($B263,'[1]TK KHOILUONG'!$B:$AT,26,0)</f>
        <v>0</v>
      </c>
      <c r="AB263" s="16">
        <f>VLOOKUP($B263,'[1]TK KHOILUONG'!$B:$AT,27,0)</f>
        <v>0</v>
      </c>
      <c r="AC263" s="16">
        <f>VLOOKUP($B263,'[1]TK KHOILUONG'!$B:$AT,28,0)</f>
        <v>0</v>
      </c>
      <c r="AD263" s="34">
        <f>VLOOKUP($B263,'[1]TK KHOILUONG'!$B:$AT,29,0)</f>
        <v>0</v>
      </c>
      <c r="AE263" s="16">
        <f>VLOOKUP($B263,'[1]TK KHOILUONG'!$B:$AT,30,0)</f>
        <v>0</v>
      </c>
      <c r="AF263" s="16">
        <f>VLOOKUP($B263,'[1]TK KHOILUONG'!$B:$AT,31,0)</f>
        <v>0</v>
      </c>
      <c r="AG263" s="16">
        <f>VLOOKUP($B263,'[1]TK KHOILUONG'!$B:$AT,32,0)</f>
        <v>0</v>
      </c>
      <c r="AH263" s="34">
        <f>VLOOKUP($B263,'[1]TK KHOILUONG'!$B:$AT,33,0)</f>
        <v>0</v>
      </c>
      <c r="AI263" s="16">
        <f>VLOOKUP($B263,'[1]TK KHOILUONG'!$B:$AT,34,0)</f>
        <v>0</v>
      </c>
      <c r="AJ263" s="16">
        <f>VLOOKUP($B263,'[1]TK KHOILUONG'!$B:$AT,35,0)</f>
        <v>0</v>
      </c>
      <c r="AK263" s="34">
        <f>VLOOKUP($B263,'[1]TK KHOILUONG'!$B:$AT,36,0)</f>
        <v>0</v>
      </c>
      <c r="AL263" s="16">
        <f>VLOOKUP($B263,'[1]TK KHOILUONG'!$B:$AT,37,0)</f>
        <v>0</v>
      </c>
      <c r="AM263" s="16">
        <f>VLOOKUP($B263,'[1]TK KHOILUONG'!$B:$AT,38,0)</f>
        <v>0</v>
      </c>
      <c r="AN263" s="34">
        <f>VLOOKUP($B263,'[1]TK KHOILUONG'!$B:$AT,39,0)</f>
        <v>0</v>
      </c>
      <c r="AO263" s="16">
        <f>VLOOKUP($B263,'[1]TK KHOILUONG'!$B:$AT,40,0)</f>
        <v>0</v>
      </c>
      <c r="AP263" s="16">
        <f>VLOOKUP($B263,'[1]TK KHOILUONG'!$B:$AT,41,0)</f>
        <v>0</v>
      </c>
      <c r="AQ263" s="34">
        <f>VLOOKUP($B263,'[1]TK KHOILUONG'!$B:$AT,42,0)</f>
        <v>0</v>
      </c>
      <c r="AR263" s="34">
        <f>VLOOKUP($B263,'[1]TK KHOILUONG'!$B:$AT,43,0)</f>
        <v>0</v>
      </c>
      <c r="AS263" s="34">
        <f>VLOOKUP($B263,'[1]TK KHOILUONG'!$B:$AT,44,0)</f>
        <v>0.5</v>
      </c>
      <c r="AT263" s="44">
        <f t="shared" si="5"/>
        <v>20.149999999999999</v>
      </c>
    </row>
    <row r="264" spans="1:46" s="6" customFormat="1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VLOOKUP($B264,'[1]TK KHOILUONG'!$B:$AT,4,0)</f>
        <v>0</v>
      </c>
      <c r="F264" s="16">
        <f>VLOOKUP($B264,'[1]TK KHOILUONG'!$B:$AT,5,0)</f>
        <v>0</v>
      </c>
      <c r="G264" s="16">
        <f>VLOOKUP($B264,'[1]TK KHOILUONG'!$B:$AT,6,0)</f>
        <v>0</v>
      </c>
      <c r="H264" s="16">
        <f>VLOOKUP($B264,'[1]TK KHOILUONG'!$B:$AT,7,0)</f>
        <v>0</v>
      </c>
      <c r="I264" s="16">
        <f>VLOOKUP($B264,'[1]TK KHOILUONG'!$B:$AT,8,0)</f>
        <v>0</v>
      </c>
      <c r="J264" s="16">
        <f>VLOOKUP($B264,'[1]TK KHOILUONG'!$B:$AT,9,0)</f>
        <v>0</v>
      </c>
      <c r="K264" s="16">
        <f>VLOOKUP($B264,'[1]TK KHOILUONG'!$B:$AT,10,0)</f>
        <v>0</v>
      </c>
      <c r="L264" s="16">
        <f>VLOOKUP($B264,'[1]TK KHOILUONG'!$B:$AT,11,0)</f>
        <v>0</v>
      </c>
      <c r="M264" s="34">
        <f>VLOOKUP($B264,'[1]TK KHOILUONG'!$B:$AT,12,0)</f>
        <v>0</v>
      </c>
      <c r="N264" s="16">
        <f>VLOOKUP($B264,'[1]TK KHOILUONG'!$B:$AT,13,0)</f>
        <v>7.35</v>
      </c>
      <c r="O264" s="16">
        <f>VLOOKUP($B264,'[1]TK KHOILUONG'!$B:$AT,14,0)</f>
        <v>1.5</v>
      </c>
      <c r="P264" s="16">
        <f>VLOOKUP($B264,'[1]TK KHOILUONG'!$B:$AT,15,0)</f>
        <v>0</v>
      </c>
      <c r="Q264" s="16">
        <f>VLOOKUP($B264,'[1]TK KHOILUONG'!$B:$AT,16,0)</f>
        <v>0</v>
      </c>
      <c r="R264" s="34">
        <f>VLOOKUP($B264,'[1]TK KHOILUONG'!$B:$AT,17,0)</f>
        <v>8.85</v>
      </c>
      <c r="S264" s="16">
        <f>VLOOKUP($B264,'[1]TK KHOILUONG'!$B:$AT,18,0)</f>
        <v>319</v>
      </c>
      <c r="T264" s="16">
        <f>VLOOKUP($B264,'[1]TK KHOILUONG'!$B:$AT,19,0)</f>
        <v>156</v>
      </c>
      <c r="U264" s="16">
        <f>VLOOKUP($B264,'[1]TK KHOILUONG'!$B:$AT,20,0)</f>
        <v>235</v>
      </c>
      <c r="V264" s="34">
        <f>VLOOKUP($B264,'[1]TK KHOILUONG'!$B:$AT,21,0)</f>
        <v>24</v>
      </c>
      <c r="W264" s="16">
        <f>VLOOKUP($B264,'[1]TK KHOILUONG'!$B:$AT,22,0)</f>
        <v>0</v>
      </c>
      <c r="X264" s="16">
        <f>VLOOKUP($B264,'[1]TK KHOILUONG'!$B:$AT,23,0)</f>
        <v>0</v>
      </c>
      <c r="Y264" s="16">
        <f>VLOOKUP($B264,'[1]TK KHOILUONG'!$B:$AT,24,0)</f>
        <v>0</v>
      </c>
      <c r="Z264" s="34">
        <f>VLOOKUP($B264,'[1]TK KHOILUONG'!$B:$AT,25,0)</f>
        <v>0</v>
      </c>
      <c r="AA264" s="16">
        <f>VLOOKUP($B264,'[1]TK KHOILUONG'!$B:$AT,26,0)</f>
        <v>0</v>
      </c>
      <c r="AB264" s="16">
        <f>VLOOKUP($B264,'[1]TK KHOILUONG'!$B:$AT,27,0)</f>
        <v>0</v>
      </c>
      <c r="AC264" s="16">
        <f>VLOOKUP($B264,'[1]TK KHOILUONG'!$B:$AT,28,0)</f>
        <v>0</v>
      </c>
      <c r="AD264" s="34">
        <f>VLOOKUP($B264,'[1]TK KHOILUONG'!$B:$AT,29,0)</f>
        <v>0</v>
      </c>
      <c r="AE264" s="16">
        <f>VLOOKUP($B264,'[1]TK KHOILUONG'!$B:$AT,30,0)</f>
        <v>0</v>
      </c>
      <c r="AF264" s="16">
        <f>VLOOKUP($B264,'[1]TK KHOILUONG'!$B:$AT,31,0)</f>
        <v>0</v>
      </c>
      <c r="AG264" s="16">
        <f>VLOOKUP($B264,'[1]TK KHOILUONG'!$B:$AT,32,0)</f>
        <v>0</v>
      </c>
      <c r="AH264" s="34">
        <f>VLOOKUP($B264,'[1]TK KHOILUONG'!$B:$AT,33,0)</f>
        <v>0</v>
      </c>
      <c r="AI264" s="16">
        <f>VLOOKUP($B264,'[1]TK KHOILUONG'!$B:$AT,34,0)</f>
        <v>0</v>
      </c>
      <c r="AJ264" s="16">
        <f>VLOOKUP($B264,'[1]TK KHOILUONG'!$B:$AT,35,0)</f>
        <v>0</v>
      </c>
      <c r="AK264" s="34">
        <f>VLOOKUP($B264,'[1]TK KHOILUONG'!$B:$AT,36,0)</f>
        <v>0</v>
      </c>
      <c r="AL264" s="16">
        <f>VLOOKUP($B264,'[1]TK KHOILUONG'!$B:$AT,37,0)</f>
        <v>0</v>
      </c>
      <c r="AM264" s="16">
        <f>VLOOKUP($B264,'[1]TK KHOILUONG'!$B:$AT,38,0)</f>
        <v>0</v>
      </c>
      <c r="AN264" s="34">
        <f>VLOOKUP($B264,'[1]TK KHOILUONG'!$B:$AT,39,0)</f>
        <v>0</v>
      </c>
      <c r="AO264" s="16">
        <f>VLOOKUP($B264,'[1]TK KHOILUONG'!$B:$AT,40,0)</f>
        <v>0</v>
      </c>
      <c r="AP264" s="16">
        <f>VLOOKUP($B264,'[1]TK KHOILUONG'!$B:$AT,41,0)</f>
        <v>0</v>
      </c>
      <c r="AQ264" s="34">
        <f>VLOOKUP($B264,'[1]TK KHOILUONG'!$B:$AT,42,0)</f>
        <v>0</v>
      </c>
      <c r="AR264" s="34">
        <f>VLOOKUP($B264,'[1]TK KHOILUONG'!$B:$AT,43,0)</f>
        <v>0</v>
      </c>
      <c r="AS264" s="34">
        <f>VLOOKUP($B264,'[1]TK KHOILUONG'!$B:$AT,44,0)</f>
        <v>0</v>
      </c>
      <c r="AT264" s="44">
        <f t="shared" si="5"/>
        <v>32.85</v>
      </c>
    </row>
    <row r="265" spans="1:46" s="6" customFormat="1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VLOOKUP($B265,'[1]TK KHOILUONG'!$B:$AT,4,0)</f>
        <v>0</v>
      </c>
      <c r="F265" s="16">
        <f>VLOOKUP($B265,'[1]TK KHOILUONG'!$B:$AT,5,0)</f>
        <v>0</v>
      </c>
      <c r="G265" s="16">
        <f>VLOOKUP($B265,'[1]TK KHOILUONG'!$B:$AT,6,0)</f>
        <v>0</v>
      </c>
      <c r="H265" s="16">
        <f>VLOOKUP($B265,'[1]TK KHOILUONG'!$B:$AT,7,0)</f>
        <v>0</v>
      </c>
      <c r="I265" s="16">
        <f>VLOOKUP($B265,'[1]TK KHOILUONG'!$B:$AT,8,0)</f>
        <v>0</v>
      </c>
      <c r="J265" s="16">
        <f>VLOOKUP($B265,'[1]TK KHOILUONG'!$B:$AT,9,0)</f>
        <v>0</v>
      </c>
      <c r="K265" s="16">
        <f>VLOOKUP($B265,'[1]TK KHOILUONG'!$B:$AT,10,0)</f>
        <v>0</v>
      </c>
      <c r="L265" s="16">
        <f>VLOOKUP($B265,'[1]TK KHOILUONG'!$B:$AT,11,0)</f>
        <v>0</v>
      </c>
      <c r="M265" s="34">
        <f>VLOOKUP($B265,'[1]TK KHOILUONG'!$B:$AT,12,0)</f>
        <v>0</v>
      </c>
      <c r="N265" s="16">
        <f>VLOOKUP($B265,'[1]TK KHOILUONG'!$B:$AT,13,0)</f>
        <v>0</v>
      </c>
      <c r="O265" s="16">
        <f>VLOOKUP($B265,'[1]TK KHOILUONG'!$B:$AT,14,0)</f>
        <v>0</v>
      </c>
      <c r="P265" s="16">
        <f>VLOOKUP($B265,'[1]TK KHOILUONG'!$B:$AT,15,0)</f>
        <v>0</v>
      </c>
      <c r="Q265" s="16">
        <f>VLOOKUP($B265,'[1]TK KHOILUONG'!$B:$AT,16,0)</f>
        <v>0</v>
      </c>
      <c r="R265" s="34">
        <f>VLOOKUP($B265,'[1]TK KHOILUONG'!$B:$AT,17,0)</f>
        <v>0</v>
      </c>
      <c r="S265" s="16">
        <f>VLOOKUP($B265,'[1]TK KHOILUONG'!$B:$AT,18,0)</f>
        <v>0</v>
      </c>
      <c r="T265" s="16">
        <f>VLOOKUP($B265,'[1]TK KHOILUONG'!$B:$AT,19,0)</f>
        <v>0</v>
      </c>
      <c r="U265" s="16">
        <f>VLOOKUP($B265,'[1]TK KHOILUONG'!$B:$AT,20,0)</f>
        <v>0</v>
      </c>
      <c r="V265" s="34">
        <f>VLOOKUP($B265,'[1]TK KHOILUONG'!$B:$AT,21,0)</f>
        <v>0</v>
      </c>
      <c r="W265" s="16">
        <f>VLOOKUP($B265,'[1]TK KHOILUONG'!$B:$AT,22,0)</f>
        <v>0</v>
      </c>
      <c r="X265" s="16">
        <f>VLOOKUP($B265,'[1]TK KHOILUONG'!$B:$AT,23,0)</f>
        <v>0</v>
      </c>
      <c r="Y265" s="16">
        <f>VLOOKUP($B265,'[1]TK KHOILUONG'!$B:$AT,24,0)</f>
        <v>0</v>
      </c>
      <c r="Z265" s="34">
        <f>VLOOKUP($B265,'[1]TK KHOILUONG'!$B:$AT,25,0)</f>
        <v>0</v>
      </c>
      <c r="AA265" s="16">
        <f>VLOOKUP($B265,'[1]TK KHOILUONG'!$B:$AT,26,0)</f>
        <v>0</v>
      </c>
      <c r="AB265" s="16">
        <f>VLOOKUP($B265,'[1]TK KHOILUONG'!$B:$AT,27,0)</f>
        <v>0</v>
      </c>
      <c r="AC265" s="16">
        <f>VLOOKUP($B265,'[1]TK KHOILUONG'!$B:$AT,28,0)</f>
        <v>0</v>
      </c>
      <c r="AD265" s="34">
        <f>VLOOKUP($B265,'[1]TK KHOILUONG'!$B:$AT,29,0)</f>
        <v>0</v>
      </c>
      <c r="AE265" s="16">
        <f>VLOOKUP($B265,'[1]TK KHOILUONG'!$B:$AT,30,0)</f>
        <v>0</v>
      </c>
      <c r="AF265" s="16">
        <f>VLOOKUP($B265,'[1]TK KHOILUONG'!$B:$AT,31,0)</f>
        <v>0</v>
      </c>
      <c r="AG265" s="16">
        <f>VLOOKUP($B265,'[1]TK KHOILUONG'!$B:$AT,32,0)</f>
        <v>0</v>
      </c>
      <c r="AH265" s="34">
        <f>VLOOKUP($B265,'[1]TK KHOILUONG'!$B:$AT,33,0)</f>
        <v>0</v>
      </c>
      <c r="AI265" s="16">
        <f>VLOOKUP($B265,'[1]TK KHOILUONG'!$B:$AT,34,0)</f>
        <v>0</v>
      </c>
      <c r="AJ265" s="16">
        <f>VLOOKUP($B265,'[1]TK KHOILUONG'!$B:$AT,35,0)</f>
        <v>0</v>
      </c>
      <c r="AK265" s="34">
        <f>VLOOKUP($B265,'[1]TK KHOILUONG'!$B:$AT,36,0)</f>
        <v>0</v>
      </c>
      <c r="AL265" s="16">
        <f>VLOOKUP($B265,'[1]TK KHOILUONG'!$B:$AT,37,0)</f>
        <v>0</v>
      </c>
      <c r="AM265" s="16">
        <f>VLOOKUP($B265,'[1]TK KHOILUONG'!$B:$AT,38,0)</f>
        <v>0</v>
      </c>
      <c r="AN265" s="34">
        <f>VLOOKUP($B265,'[1]TK KHOILUONG'!$B:$AT,39,0)</f>
        <v>0</v>
      </c>
      <c r="AO265" s="16">
        <f>VLOOKUP($B265,'[1]TK KHOILUONG'!$B:$AT,40,0)</f>
        <v>0</v>
      </c>
      <c r="AP265" s="16">
        <f>VLOOKUP($B265,'[1]TK KHOILUONG'!$B:$AT,41,0)</f>
        <v>0</v>
      </c>
      <c r="AQ265" s="34">
        <f>VLOOKUP($B265,'[1]TK KHOILUONG'!$B:$AT,42,0)</f>
        <v>0</v>
      </c>
      <c r="AR265" s="34">
        <f>VLOOKUP($B265,'[1]TK KHOILUONG'!$B:$AT,43,0)</f>
        <v>0</v>
      </c>
      <c r="AS265" s="34">
        <f>VLOOKUP($B265,'[1]TK KHOILUONG'!$B:$AT,44,0)</f>
        <v>0</v>
      </c>
      <c r="AT265" s="44">
        <f t="shared" si="5"/>
        <v>0</v>
      </c>
    </row>
    <row r="266" spans="1:46" s="6" customFormat="1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VLOOKUP($B266,'[1]TK KHOILUONG'!$B:$AT,4,0)</f>
        <v>0</v>
      </c>
      <c r="F266" s="16">
        <f>VLOOKUP($B266,'[1]TK KHOILUONG'!$B:$AT,5,0)</f>
        <v>0</v>
      </c>
      <c r="G266" s="16">
        <f>VLOOKUP($B266,'[1]TK KHOILUONG'!$B:$AT,6,0)</f>
        <v>0</v>
      </c>
      <c r="H266" s="16">
        <f>VLOOKUP($B266,'[1]TK KHOILUONG'!$B:$AT,7,0)</f>
        <v>0</v>
      </c>
      <c r="I266" s="16">
        <f>VLOOKUP($B266,'[1]TK KHOILUONG'!$B:$AT,8,0)</f>
        <v>0</v>
      </c>
      <c r="J266" s="16">
        <f>VLOOKUP($B266,'[1]TK KHOILUONG'!$B:$AT,9,0)</f>
        <v>0</v>
      </c>
      <c r="K266" s="16">
        <f>VLOOKUP($B266,'[1]TK KHOILUONG'!$B:$AT,10,0)</f>
        <v>0</v>
      </c>
      <c r="L266" s="16">
        <f>VLOOKUP($B266,'[1]TK KHOILUONG'!$B:$AT,11,0)</f>
        <v>0</v>
      </c>
      <c r="M266" s="34">
        <f>VLOOKUP($B266,'[1]TK KHOILUONG'!$B:$AT,12,0)</f>
        <v>0</v>
      </c>
      <c r="N266" s="16">
        <f>VLOOKUP($B266,'[1]TK KHOILUONG'!$B:$AT,13,0)</f>
        <v>3.9000000000000004</v>
      </c>
      <c r="O266" s="16">
        <f>VLOOKUP($B266,'[1]TK KHOILUONG'!$B:$AT,14,0)</f>
        <v>3.0000000000000004</v>
      </c>
      <c r="P266" s="16">
        <f>VLOOKUP($B266,'[1]TK KHOILUONG'!$B:$AT,15,0)</f>
        <v>0</v>
      </c>
      <c r="Q266" s="16">
        <f>VLOOKUP($B266,'[1]TK KHOILUONG'!$B:$AT,16,0)</f>
        <v>0</v>
      </c>
      <c r="R266" s="34">
        <f>VLOOKUP($B266,'[1]TK KHOILUONG'!$B:$AT,17,0)</f>
        <v>6.9</v>
      </c>
      <c r="S266" s="16">
        <f>VLOOKUP($B266,'[1]TK KHOILUONG'!$B:$AT,18,0)</f>
        <v>124</v>
      </c>
      <c r="T266" s="16">
        <f>VLOOKUP($B266,'[1]TK KHOILUONG'!$B:$AT,19,0)</f>
        <v>79</v>
      </c>
      <c r="U266" s="16">
        <f>VLOOKUP($B266,'[1]TK KHOILUONG'!$B:$AT,20,0)</f>
        <v>92</v>
      </c>
      <c r="V266" s="34">
        <f>VLOOKUP($B266,'[1]TK KHOILUONG'!$B:$AT,21,0)</f>
        <v>11.100000000000001</v>
      </c>
      <c r="W266" s="16">
        <f>VLOOKUP($B266,'[1]TK KHOILUONG'!$B:$AT,22,0)</f>
        <v>0</v>
      </c>
      <c r="X266" s="16">
        <f>VLOOKUP($B266,'[1]TK KHOILUONG'!$B:$AT,23,0)</f>
        <v>0</v>
      </c>
      <c r="Y266" s="16">
        <f>VLOOKUP($B266,'[1]TK KHOILUONG'!$B:$AT,24,0)</f>
        <v>0</v>
      </c>
      <c r="Z266" s="34">
        <f>VLOOKUP($B266,'[1]TK KHOILUONG'!$B:$AT,25,0)</f>
        <v>0</v>
      </c>
      <c r="AA266" s="16">
        <f>VLOOKUP($B266,'[1]TK KHOILUONG'!$B:$AT,26,0)</f>
        <v>0</v>
      </c>
      <c r="AB266" s="16">
        <f>VLOOKUP($B266,'[1]TK KHOILUONG'!$B:$AT,27,0)</f>
        <v>0</v>
      </c>
      <c r="AC266" s="16">
        <f>VLOOKUP($B266,'[1]TK KHOILUONG'!$B:$AT,28,0)</f>
        <v>0</v>
      </c>
      <c r="AD266" s="34">
        <f>VLOOKUP($B266,'[1]TK KHOILUONG'!$B:$AT,29,0)</f>
        <v>0</v>
      </c>
      <c r="AE266" s="16">
        <f>VLOOKUP($B266,'[1]TK KHOILUONG'!$B:$AT,30,0)</f>
        <v>0</v>
      </c>
      <c r="AF266" s="16">
        <f>VLOOKUP($B266,'[1]TK KHOILUONG'!$B:$AT,31,0)</f>
        <v>0</v>
      </c>
      <c r="AG266" s="16">
        <f>VLOOKUP($B266,'[1]TK KHOILUONG'!$B:$AT,32,0)</f>
        <v>0</v>
      </c>
      <c r="AH266" s="34">
        <f>VLOOKUP($B266,'[1]TK KHOILUONG'!$B:$AT,33,0)</f>
        <v>0</v>
      </c>
      <c r="AI266" s="16">
        <f>VLOOKUP($B266,'[1]TK KHOILUONG'!$B:$AT,34,0)</f>
        <v>0</v>
      </c>
      <c r="AJ266" s="16">
        <f>VLOOKUP($B266,'[1]TK KHOILUONG'!$B:$AT,35,0)</f>
        <v>0</v>
      </c>
      <c r="AK266" s="34">
        <f>VLOOKUP($B266,'[1]TK KHOILUONG'!$B:$AT,36,0)</f>
        <v>0</v>
      </c>
      <c r="AL266" s="16">
        <f>VLOOKUP($B266,'[1]TK KHOILUONG'!$B:$AT,37,0)</f>
        <v>0</v>
      </c>
      <c r="AM266" s="16">
        <f>VLOOKUP($B266,'[1]TK KHOILUONG'!$B:$AT,38,0)</f>
        <v>0</v>
      </c>
      <c r="AN266" s="34">
        <f>VLOOKUP($B266,'[1]TK KHOILUONG'!$B:$AT,39,0)</f>
        <v>0</v>
      </c>
      <c r="AO266" s="16">
        <f>VLOOKUP($B266,'[1]TK KHOILUONG'!$B:$AT,40,0)</f>
        <v>0</v>
      </c>
      <c r="AP266" s="16">
        <f>VLOOKUP($B266,'[1]TK KHOILUONG'!$B:$AT,41,0)</f>
        <v>0</v>
      </c>
      <c r="AQ266" s="34">
        <f>VLOOKUP($B266,'[1]TK KHOILUONG'!$B:$AT,42,0)</f>
        <v>0</v>
      </c>
      <c r="AR266" s="34">
        <f>VLOOKUP($B266,'[1]TK KHOILUONG'!$B:$AT,43,0)</f>
        <v>0</v>
      </c>
      <c r="AS266" s="34">
        <f>VLOOKUP($B266,'[1]TK KHOILUONG'!$B:$AT,44,0)</f>
        <v>0.5</v>
      </c>
      <c r="AT266" s="44">
        <f t="shared" si="5"/>
        <v>18.5</v>
      </c>
    </row>
    <row r="267" spans="1:46" s="6" customFormat="1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>
        <f>VLOOKUP($B267,'[1]TK KHOILUONG'!$B:$AT,4,0)</f>
        <v>0</v>
      </c>
      <c r="F267" s="16">
        <f>VLOOKUP($B267,'[1]TK KHOILUONG'!$B:$AT,5,0)</f>
        <v>0</v>
      </c>
      <c r="G267" s="16">
        <f>VLOOKUP($B267,'[1]TK KHOILUONG'!$B:$AT,6,0)</f>
        <v>0</v>
      </c>
      <c r="H267" s="16">
        <f>VLOOKUP($B267,'[1]TK KHOILUONG'!$B:$AT,7,0)</f>
        <v>0</v>
      </c>
      <c r="I267" s="16">
        <f>VLOOKUP($B267,'[1]TK KHOILUONG'!$B:$AT,8,0)</f>
        <v>0</v>
      </c>
      <c r="J267" s="16">
        <f>VLOOKUP($B267,'[1]TK KHOILUONG'!$B:$AT,9,0)</f>
        <v>0</v>
      </c>
      <c r="K267" s="16">
        <f>VLOOKUP($B267,'[1]TK KHOILUONG'!$B:$AT,10,0)</f>
        <v>0</v>
      </c>
      <c r="L267" s="16">
        <f>VLOOKUP($B267,'[1]TK KHOILUONG'!$B:$AT,11,0)</f>
        <v>0</v>
      </c>
      <c r="M267" s="34">
        <f>VLOOKUP($B267,'[1]TK KHOILUONG'!$B:$AT,12,0)</f>
        <v>0</v>
      </c>
      <c r="N267" s="16">
        <f>VLOOKUP($B267,'[1]TK KHOILUONG'!$B:$AT,13,0)</f>
        <v>0</v>
      </c>
      <c r="O267" s="16">
        <f>VLOOKUP($B267,'[1]TK KHOILUONG'!$B:$AT,14,0)</f>
        <v>0</v>
      </c>
      <c r="P267" s="16">
        <f>VLOOKUP($B267,'[1]TK KHOILUONG'!$B:$AT,15,0)</f>
        <v>0</v>
      </c>
      <c r="Q267" s="16">
        <f>VLOOKUP($B267,'[1]TK KHOILUONG'!$B:$AT,16,0)</f>
        <v>0</v>
      </c>
      <c r="R267" s="34">
        <f>VLOOKUP($B267,'[1]TK KHOILUONG'!$B:$AT,17,0)</f>
        <v>0</v>
      </c>
      <c r="S267" s="16">
        <f>VLOOKUP($B267,'[1]TK KHOILUONG'!$B:$AT,18,0)</f>
        <v>0</v>
      </c>
      <c r="T267" s="16">
        <f>VLOOKUP($B267,'[1]TK KHOILUONG'!$B:$AT,19,0)</f>
        <v>0</v>
      </c>
      <c r="U267" s="16">
        <f>VLOOKUP($B267,'[1]TK KHOILUONG'!$B:$AT,20,0)</f>
        <v>0</v>
      </c>
      <c r="V267" s="34">
        <f>VLOOKUP($B267,'[1]TK KHOILUONG'!$B:$AT,21,0)</f>
        <v>0</v>
      </c>
      <c r="W267" s="16">
        <f>VLOOKUP($B267,'[1]TK KHOILUONG'!$B:$AT,22,0)</f>
        <v>0</v>
      </c>
      <c r="X267" s="16">
        <f>VLOOKUP($B267,'[1]TK KHOILUONG'!$B:$AT,23,0)</f>
        <v>0</v>
      </c>
      <c r="Y267" s="16">
        <f>VLOOKUP($B267,'[1]TK KHOILUONG'!$B:$AT,24,0)</f>
        <v>0</v>
      </c>
      <c r="Z267" s="34">
        <f>VLOOKUP($B267,'[1]TK KHOILUONG'!$B:$AT,25,0)</f>
        <v>0</v>
      </c>
      <c r="AA267" s="16">
        <f>VLOOKUP($B267,'[1]TK KHOILUONG'!$B:$AT,26,0)</f>
        <v>0</v>
      </c>
      <c r="AB267" s="16">
        <f>VLOOKUP($B267,'[1]TK KHOILUONG'!$B:$AT,27,0)</f>
        <v>0</v>
      </c>
      <c r="AC267" s="16">
        <f>VLOOKUP($B267,'[1]TK KHOILUONG'!$B:$AT,28,0)</f>
        <v>0</v>
      </c>
      <c r="AD267" s="34">
        <f>VLOOKUP($B267,'[1]TK KHOILUONG'!$B:$AT,29,0)</f>
        <v>0</v>
      </c>
      <c r="AE267" s="16">
        <f>VLOOKUP($B267,'[1]TK KHOILUONG'!$B:$AT,30,0)</f>
        <v>0</v>
      </c>
      <c r="AF267" s="16">
        <f>VLOOKUP($B267,'[1]TK KHOILUONG'!$B:$AT,31,0)</f>
        <v>0</v>
      </c>
      <c r="AG267" s="16">
        <f>VLOOKUP($B267,'[1]TK KHOILUONG'!$B:$AT,32,0)</f>
        <v>0</v>
      </c>
      <c r="AH267" s="34">
        <f>VLOOKUP($B267,'[1]TK KHOILUONG'!$B:$AT,33,0)</f>
        <v>0</v>
      </c>
      <c r="AI267" s="16">
        <f>VLOOKUP($B267,'[1]TK KHOILUONG'!$B:$AT,34,0)</f>
        <v>0</v>
      </c>
      <c r="AJ267" s="16">
        <f>VLOOKUP($B267,'[1]TK KHOILUONG'!$B:$AT,35,0)</f>
        <v>0</v>
      </c>
      <c r="AK267" s="34">
        <f>VLOOKUP($B267,'[1]TK KHOILUONG'!$B:$AT,36,0)</f>
        <v>0</v>
      </c>
      <c r="AL267" s="16">
        <f>VLOOKUP($B267,'[1]TK KHOILUONG'!$B:$AT,37,0)</f>
        <v>0</v>
      </c>
      <c r="AM267" s="16">
        <f>VLOOKUP($B267,'[1]TK KHOILUONG'!$B:$AT,38,0)</f>
        <v>0</v>
      </c>
      <c r="AN267" s="34">
        <f>VLOOKUP($B267,'[1]TK KHOILUONG'!$B:$AT,39,0)</f>
        <v>0</v>
      </c>
      <c r="AO267" s="16">
        <f>VLOOKUP($B267,'[1]TK KHOILUONG'!$B:$AT,40,0)</f>
        <v>0</v>
      </c>
      <c r="AP267" s="16">
        <f>VLOOKUP($B267,'[1]TK KHOILUONG'!$B:$AT,41,0)</f>
        <v>0</v>
      </c>
      <c r="AQ267" s="34">
        <f>VLOOKUP($B267,'[1]TK KHOILUONG'!$B:$AT,42,0)</f>
        <v>0</v>
      </c>
      <c r="AR267" s="34">
        <f>VLOOKUP($B267,'[1]TK KHOILUONG'!$B:$AT,43,0)</f>
        <v>0</v>
      </c>
      <c r="AS267" s="34">
        <f>VLOOKUP($B267,'[1]TK KHOILUONG'!$B:$AT,44,0)</f>
        <v>0</v>
      </c>
      <c r="AT267" s="44">
        <f t="shared" si="5"/>
        <v>0</v>
      </c>
    </row>
    <row r="268" spans="1:46" s="6" customFormat="1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VLOOKUP($B268,'[1]TK KHOILUONG'!$B:$AT,4,0)</f>
        <v>0</v>
      </c>
      <c r="F268" s="16">
        <f>VLOOKUP($B268,'[1]TK KHOILUONG'!$B:$AT,5,0)</f>
        <v>0</v>
      </c>
      <c r="G268" s="16">
        <f>VLOOKUP($B268,'[1]TK KHOILUONG'!$B:$AT,6,0)</f>
        <v>0</v>
      </c>
      <c r="H268" s="16">
        <f>VLOOKUP($B268,'[1]TK KHOILUONG'!$B:$AT,7,0)</f>
        <v>0</v>
      </c>
      <c r="I268" s="16">
        <f>VLOOKUP($B268,'[1]TK KHOILUONG'!$B:$AT,8,0)</f>
        <v>0</v>
      </c>
      <c r="J268" s="16">
        <f>VLOOKUP($B268,'[1]TK KHOILUONG'!$B:$AT,9,0)</f>
        <v>0</v>
      </c>
      <c r="K268" s="16">
        <f>VLOOKUP($B268,'[1]TK KHOILUONG'!$B:$AT,10,0)</f>
        <v>0</v>
      </c>
      <c r="L268" s="16">
        <f>VLOOKUP($B268,'[1]TK KHOILUONG'!$B:$AT,11,0)</f>
        <v>0</v>
      </c>
      <c r="M268" s="34">
        <f>VLOOKUP($B268,'[1]TK KHOILUONG'!$B:$AT,12,0)</f>
        <v>0</v>
      </c>
      <c r="N268" s="16">
        <f>VLOOKUP($B268,'[1]TK KHOILUONG'!$B:$AT,13,0)</f>
        <v>0</v>
      </c>
      <c r="O268" s="16">
        <f>VLOOKUP($B268,'[1]TK KHOILUONG'!$B:$AT,14,0)</f>
        <v>0</v>
      </c>
      <c r="P268" s="16">
        <f>VLOOKUP($B268,'[1]TK KHOILUONG'!$B:$AT,15,0)</f>
        <v>0</v>
      </c>
      <c r="Q268" s="16">
        <f>VLOOKUP($B268,'[1]TK KHOILUONG'!$B:$AT,16,0)</f>
        <v>0</v>
      </c>
      <c r="R268" s="34">
        <f>VLOOKUP($B268,'[1]TK KHOILUONG'!$B:$AT,17,0)</f>
        <v>0</v>
      </c>
      <c r="S268" s="16">
        <f>VLOOKUP($B268,'[1]TK KHOILUONG'!$B:$AT,18,0)</f>
        <v>0</v>
      </c>
      <c r="T268" s="16">
        <f>VLOOKUP($B268,'[1]TK KHOILUONG'!$B:$AT,19,0)</f>
        <v>0</v>
      </c>
      <c r="U268" s="16">
        <f>VLOOKUP($B268,'[1]TK KHOILUONG'!$B:$AT,20,0)</f>
        <v>230</v>
      </c>
      <c r="V268" s="34">
        <f>VLOOKUP($B268,'[1]TK KHOILUONG'!$B:$AT,21,0)</f>
        <v>-23</v>
      </c>
      <c r="W268" s="16">
        <f>VLOOKUP($B268,'[1]TK KHOILUONG'!$B:$AT,22,0)</f>
        <v>0</v>
      </c>
      <c r="X268" s="16">
        <f>VLOOKUP($B268,'[1]TK KHOILUONG'!$B:$AT,23,0)</f>
        <v>0</v>
      </c>
      <c r="Y268" s="16">
        <f>VLOOKUP($B268,'[1]TK KHOILUONG'!$B:$AT,24,0)</f>
        <v>0</v>
      </c>
      <c r="Z268" s="34">
        <f>VLOOKUP($B268,'[1]TK KHOILUONG'!$B:$AT,25,0)</f>
        <v>0</v>
      </c>
      <c r="AA268" s="16">
        <f>VLOOKUP($B268,'[1]TK KHOILUONG'!$B:$AT,26,0)</f>
        <v>0</v>
      </c>
      <c r="AB268" s="16">
        <f>VLOOKUP($B268,'[1]TK KHOILUONG'!$B:$AT,27,0)</f>
        <v>0</v>
      </c>
      <c r="AC268" s="16">
        <f>VLOOKUP($B268,'[1]TK KHOILUONG'!$B:$AT,28,0)</f>
        <v>0</v>
      </c>
      <c r="AD268" s="34">
        <f>VLOOKUP($B268,'[1]TK KHOILUONG'!$B:$AT,29,0)</f>
        <v>0</v>
      </c>
      <c r="AE268" s="16">
        <f>VLOOKUP($B268,'[1]TK KHOILUONG'!$B:$AT,30,0)</f>
        <v>0</v>
      </c>
      <c r="AF268" s="16">
        <f>VLOOKUP($B268,'[1]TK KHOILUONG'!$B:$AT,31,0)</f>
        <v>0</v>
      </c>
      <c r="AG268" s="16">
        <f>VLOOKUP($B268,'[1]TK KHOILUONG'!$B:$AT,32,0)</f>
        <v>0</v>
      </c>
      <c r="AH268" s="34">
        <f>VLOOKUP($B268,'[1]TK KHOILUONG'!$B:$AT,33,0)</f>
        <v>0</v>
      </c>
      <c r="AI268" s="16">
        <f>VLOOKUP($B268,'[1]TK KHOILUONG'!$B:$AT,34,0)</f>
        <v>0</v>
      </c>
      <c r="AJ268" s="16">
        <f>VLOOKUP($B268,'[1]TK KHOILUONG'!$B:$AT,35,0)</f>
        <v>0</v>
      </c>
      <c r="AK268" s="34">
        <f>VLOOKUP($B268,'[1]TK KHOILUONG'!$B:$AT,36,0)</f>
        <v>0</v>
      </c>
      <c r="AL268" s="16">
        <f>VLOOKUP($B268,'[1]TK KHOILUONG'!$B:$AT,37,0)</f>
        <v>0</v>
      </c>
      <c r="AM268" s="16">
        <f>VLOOKUP($B268,'[1]TK KHOILUONG'!$B:$AT,38,0)</f>
        <v>0</v>
      </c>
      <c r="AN268" s="34">
        <f>VLOOKUP($B268,'[1]TK KHOILUONG'!$B:$AT,39,0)</f>
        <v>0</v>
      </c>
      <c r="AO268" s="16">
        <f>VLOOKUP($B268,'[1]TK KHOILUONG'!$B:$AT,40,0)</f>
        <v>0</v>
      </c>
      <c r="AP268" s="16">
        <f>VLOOKUP($B268,'[1]TK KHOILUONG'!$B:$AT,41,0)</f>
        <v>0</v>
      </c>
      <c r="AQ268" s="34">
        <f>VLOOKUP($B268,'[1]TK KHOILUONG'!$B:$AT,42,0)</f>
        <v>0</v>
      </c>
      <c r="AR268" s="34">
        <f>VLOOKUP($B268,'[1]TK KHOILUONG'!$B:$AT,43,0)</f>
        <v>0</v>
      </c>
      <c r="AS268" s="34">
        <f>VLOOKUP($B268,'[1]TK KHOILUONG'!$B:$AT,44,0)</f>
        <v>0</v>
      </c>
      <c r="AT268" s="44">
        <f t="shared" si="5"/>
        <v>-23</v>
      </c>
    </row>
    <row r="269" spans="1:46" s="6" customFormat="1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VLOOKUP($B269,'[1]TK KHOILUONG'!$B:$AT,4,0)</f>
        <v>0</v>
      </c>
      <c r="F269" s="16">
        <f>VLOOKUP($B269,'[1]TK KHOILUONG'!$B:$AT,5,0)</f>
        <v>0</v>
      </c>
      <c r="G269" s="16">
        <f>VLOOKUP($B269,'[1]TK KHOILUONG'!$B:$AT,6,0)</f>
        <v>0</v>
      </c>
      <c r="H269" s="16">
        <f>VLOOKUP($B269,'[1]TK KHOILUONG'!$B:$AT,7,0)</f>
        <v>0</v>
      </c>
      <c r="I269" s="16">
        <f>VLOOKUP($B269,'[1]TK KHOILUONG'!$B:$AT,8,0)</f>
        <v>0</v>
      </c>
      <c r="J269" s="16">
        <f>VLOOKUP($B269,'[1]TK KHOILUONG'!$B:$AT,9,0)</f>
        <v>0</v>
      </c>
      <c r="K269" s="16">
        <f>VLOOKUP($B269,'[1]TK KHOILUONG'!$B:$AT,10,0)</f>
        <v>0</v>
      </c>
      <c r="L269" s="16">
        <f>VLOOKUP($B269,'[1]TK KHOILUONG'!$B:$AT,11,0)</f>
        <v>0</v>
      </c>
      <c r="M269" s="34">
        <f>VLOOKUP($B269,'[1]TK KHOILUONG'!$B:$AT,12,0)</f>
        <v>0</v>
      </c>
      <c r="N269" s="16">
        <f>VLOOKUP($B269,'[1]TK KHOILUONG'!$B:$AT,13,0)</f>
        <v>1.05</v>
      </c>
      <c r="O269" s="16">
        <f>VLOOKUP($B269,'[1]TK KHOILUONG'!$B:$AT,14,0)</f>
        <v>0</v>
      </c>
      <c r="P269" s="16">
        <f>VLOOKUP($B269,'[1]TK KHOILUONG'!$B:$AT,15,0)</f>
        <v>0</v>
      </c>
      <c r="Q269" s="16">
        <f>VLOOKUP($B269,'[1]TK KHOILUONG'!$B:$AT,16,0)</f>
        <v>0</v>
      </c>
      <c r="R269" s="34">
        <f>VLOOKUP($B269,'[1]TK KHOILUONG'!$B:$AT,17,0)</f>
        <v>1.05</v>
      </c>
      <c r="S269" s="16">
        <f>VLOOKUP($B269,'[1]TK KHOILUONG'!$B:$AT,18,0)</f>
        <v>0</v>
      </c>
      <c r="T269" s="16">
        <f>VLOOKUP($B269,'[1]TK KHOILUONG'!$B:$AT,19,0)</f>
        <v>0</v>
      </c>
      <c r="U269" s="16">
        <f>VLOOKUP($B269,'[1]TK KHOILUONG'!$B:$AT,20,0)</f>
        <v>0</v>
      </c>
      <c r="V269" s="34">
        <f>VLOOKUP($B269,'[1]TK KHOILUONG'!$B:$AT,21,0)</f>
        <v>0</v>
      </c>
      <c r="W269" s="16">
        <f>VLOOKUP($B269,'[1]TK KHOILUONG'!$B:$AT,22,0)</f>
        <v>0</v>
      </c>
      <c r="X269" s="16">
        <f>VLOOKUP($B269,'[1]TK KHOILUONG'!$B:$AT,23,0)</f>
        <v>0</v>
      </c>
      <c r="Y269" s="16">
        <f>VLOOKUP($B269,'[1]TK KHOILUONG'!$B:$AT,24,0)</f>
        <v>0</v>
      </c>
      <c r="Z269" s="34">
        <f>VLOOKUP($B269,'[1]TK KHOILUONG'!$B:$AT,25,0)</f>
        <v>0</v>
      </c>
      <c r="AA269" s="16">
        <f>VLOOKUP($B269,'[1]TK KHOILUONG'!$B:$AT,26,0)</f>
        <v>0</v>
      </c>
      <c r="AB269" s="16">
        <f>VLOOKUP($B269,'[1]TK KHOILUONG'!$B:$AT,27,0)</f>
        <v>0</v>
      </c>
      <c r="AC269" s="16">
        <f>VLOOKUP($B269,'[1]TK KHOILUONG'!$B:$AT,28,0)</f>
        <v>0</v>
      </c>
      <c r="AD269" s="34">
        <f>VLOOKUP($B269,'[1]TK KHOILUONG'!$B:$AT,29,0)</f>
        <v>0</v>
      </c>
      <c r="AE269" s="16">
        <f>VLOOKUP($B269,'[1]TK KHOILUONG'!$B:$AT,30,0)</f>
        <v>0</v>
      </c>
      <c r="AF269" s="16">
        <f>VLOOKUP($B269,'[1]TK KHOILUONG'!$B:$AT,31,0)</f>
        <v>0</v>
      </c>
      <c r="AG269" s="16">
        <f>VLOOKUP($B269,'[1]TK KHOILUONG'!$B:$AT,32,0)</f>
        <v>0</v>
      </c>
      <c r="AH269" s="34">
        <f>VLOOKUP($B269,'[1]TK KHOILUONG'!$B:$AT,33,0)</f>
        <v>0</v>
      </c>
      <c r="AI269" s="16">
        <f>VLOOKUP($B269,'[1]TK KHOILUONG'!$B:$AT,34,0)</f>
        <v>0</v>
      </c>
      <c r="AJ269" s="16">
        <f>VLOOKUP($B269,'[1]TK KHOILUONG'!$B:$AT,35,0)</f>
        <v>0</v>
      </c>
      <c r="AK269" s="34">
        <f>VLOOKUP($B269,'[1]TK KHOILUONG'!$B:$AT,36,0)</f>
        <v>0</v>
      </c>
      <c r="AL269" s="16">
        <f>VLOOKUP($B269,'[1]TK KHOILUONG'!$B:$AT,37,0)</f>
        <v>0</v>
      </c>
      <c r="AM269" s="16">
        <f>VLOOKUP($B269,'[1]TK KHOILUONG'!$B:$AT,38,0)</f>
        <v>0</v>
      </c>
      <c r="AN269" s="34">
        <f>VLOOKUP($B269,'[1]TK KHOILUONG'!$B:$AT,39,0)</f>
        <v>0</v>
      </c>
      <c r="AO269" s="16">
        <f>VLOOKUP($B269,'[1]TK KHOILUONG'!$B:$AT,40,0)</f>
        <v>0</v>
      </c>
      <c r="AP269" s="16">
        <f>VLOOKUP($B269,'[1]TK KHOILUONG'!$B:$AT,41,0)</f>
        <v>0</v>
      </c>
      <c r="AQ269" s="34">
        <f>VLOOKUP($B269,'[1]TK KHOILUONG'!$B:$AT,42,0)</f>
        <v>0</v>
      </c>
      <c r="AR269" s="34">
        <f>VLOOKUP($B269,'[1]TK KHOILUONG'!$B:$AT,43,0)</f>
        <v>0</v>
      </c>
      <c r="AS269" s="34">
        <f>VLOOKUP($B269,'[1]TK KHOILUONG'!$B:$AT,44,0)</f>
        <v>0</v>
      </c>
      <c r="AT269" s="44">
        <f t="shared" si="5"/>
        <v>1.05</v>
      </c>
    </row>
    <row r="270" spans="1:46" s="6" customFormat="1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VLOOKUP($B270,'[1]TK KHOILUONG'!$B:$AT,4,0)</f>
        <v>0</v>
      </c>
      <c r="F270" s="16">
        <f>VLOOKUP($B270,'[1]TK KHOILUONG'!$B:$AT,5,0)</f>
        <v>0</v>
      </c>
      <c r="G270" s="16">
        <f>VLOOKUP($B270,'[1]TK KHOILUONG'!$B:$AT,6,0)</f>
        <v>0</v>
      </c>
      <c r="H270" s="16">
        <f>VLOOKUP($B270,'[1]TK KHOILUONG'!$B:$AT,7,0)</f>
        <v>0</v>
      </c>
      <c r="I270" s="16">
        <f>VLOOKUP($B270,'[1]TK KHOILUONG'!$B:$AT,8,0)</f>
        <v>0</v>
      </c>
      <c r="J270" s="16">
        <f>VLOOKUP($B270,'[1]TK KHOILUONG'!$B:$AT,9,0)</f>
        <v>0</v>
      </c>
      <c r="K270" s="16">
        <f>VLOOKUP($B270,'[1]TK KHOILUONG'!$B:$AT,10,0)</f>
        <v>0</v>
      </c>
      <c r="L270" s="16">
        <f>VLOOKUP($B270,'[1]TK KHOILUONG'!$B:$AT,11,0)</f>
        <v>0</v>
      </c>
      <c r="M270" s="34">
        <f>VLOOKUP($B270,'[1]TK KHOILUONG'!$B:$AT,12,0)</f>
        <v>0</v>
      </c>
      <c r="N270" s="16">
        <f>VLOOKUP($B270,'[1]TK KHOILUONG'!$B:$AT,13,0)</f>
        <v>2.85</v>
      </c>
      <c r="O270" s="16">
        <f>VLOOKUP($B270,'[1]TK KHOILUONG'!$B:$AT,14,0)</f>
        <v>4.8</v>
      </c>
      <c r="P270" s="16">
        <f>VLOOKUP($B270,'[1]TK KHOILUONG'!$B:$AT,15,0)</f>
        <v>0</v>
      </c>
      <c r="Q270" s="16">
        <f>VLOOKUP($B270,'[1]TK KHOILUONG'!$B:$AT,16,0)</f>
        <v>0</v>
      </c>
      <c r="R270" s="34">
        <f>VLOOKUP($B270,'[1]TK KHOILUONG'!$B:$AT,17,0)</f>
        <v>7.65</v>
      </c>
      <c r="S270" s="16">
        <f>VLOOKUP($B270,'[1]TK KHOILUONG'!$B:$AT,18,0)</f>
        <v>0</v>
      </c>
      <c r="T270" s="16">
        <f>VLOOKUP($B270,'[1]TK KHOILUONG'!$B:$AT,19,0)</f>
        <v>0</v>
      </c>
      <c r="U270" s="16">
        <f>VLOOKUP($B270,'[1]TK KHOILUONG'!$B:$AT,20,0)</f>
        <v>0</v>
      </c>
      <c r="V270" s="34">
        <f>VLOOKUP($B270,'[1]TK KHOILUONG'!$B:$AT,21,0)</f>
        <v>0</v>
      </c>
      <c r="W270" s="16">
        <f>VLOOKUP($B270,'[1]TK KHOILUONG'!$B:$AT,22,0)</f>
        <v>0</v>
      </c>
      <c r="X270" s="16">
        <f>VLOOKUP($B270,'[1]TK KHOILUONG'!$B:$AT,23,0)</f>
        <v>0</v>
      </c>
      <c r="Y270" s="16">
        <f>VLOOKUP($B270,'[1]TK KHOILUONG'!$B:$AT,24,0)</f>
        <v>0</v>
      </c>
      <c r="Z270" s="34">
        <f>VLOOKUP($B270,'[1]TK KHOILUONG'!$B:$AT,25,0)</f>
        <v>0</v>
      </c>
      <c r="AA270" s="16">
        <f>VLOOKUP($B270,'[1]TK KHOILUONG'!$B:$AT,26,0)</f>
        <v>0</v>
      </c>
      <c r="AB270" s="16">
        <f>VLOOKUP($B270,'[1]TK KHOILUONG'!$B:$AT,27,0)</f>
        <v>0</v>
      </c>
      <c r="AC270" s="16">
        <f>VLOOKUP($B270,'[1]TK KHOILUONG'!$B:$AT,28,0)</f>
        <v>0</v>
      </c>
      <c r="AD270" s="34">
        <f>VLOOKUP($B270,'[1]TK KHOILUONG'!$B:$AT,29,0)</f>
        <v>0</v>
      </c>
      <c r="AE270" s="16">
        <f>VLOOKUP($B270,'[1]TK KHOILUONG'!$B:$AT,30,0)</f>
        <v>0</v>
      </c>
      <c r="AF270" s="16">
        <f>VLOOKUP($B270,'[1]TK KHOILUONG'!$B:$AT,31,0)</f>
        <v>0</v>
      </c>
      <c r="AG270" s="16">
        <f>VLOOKUP($B270,'[1]TK KHOILUONG'!$B:$AT,32,0)</f>
        <v>0</v>
      </c>
      <c r="AH270" s="34">
        <f>VLOOKUP($B270,'[1]TK KHOILUONG'!$B:$AT,33,0)</f>
        <v>0</v>
      </c>
      <c r="AI270" s="16">
        <f>VLOOKUP($B270,'[1]TK KHOILUONG'!$B:$AT,34,0)</f>
        <v>0</v>
      </c>
      <c r="AJ270" s="16">
        <f>VLOOKUP($B270,'[1]TK KHOILUONG'!$B:$AT,35,0)</f>
        <v>0</v>
      </c>
      <c r="AK270" s="34">
        <f>VLOOKUP($B270,'[1]TK KHOILUONG'!$B:$AT,36,0)</f>
        <v>0</v>
      </c>
      <c r="AL270" s="16">
        <f>VLOOKUP($B270,'[1]TK KHOILUONG'!$B:$AT,37,0)</f>
        <v>0</v>
      </c>
      <c r="AM270" s="16">
        <f>VLOOKUP($B270,'[1]TK KHOILUONG'!$B:$AT,38,0)</f>
        <v>0</v>
      </c>
      <c r="AN270" s="34">
        <f>VLOOKUP($B270,'[1]TK KHOILUONG'!$B:$AT,39,0)</f>
        <v>0</v>
      </c>
      <c r="AO270" s="16">
        <f>VLOOKUP($B270,'[1]TK KHOILUONG'!$B:$AT,40,0)</f>
        <v>0</v>
      </c>
      <c r="AP270" s="16">
        <f>VLOOKUP($B270,'[1]TK KHOILUONG'!$B:$AT,41,0)</f>
        <v>0</v>
      </c>
      <c r="AQ270" s="34">
        <f>VLOOKUP($B270,'[1]TK KHOILUONG'!$B:$AT,42,0)</f>
        <v>0</v>
      </c>
      <c r="AR270" s="34">
        <f>VLOOKUP($B270,'[1]TK KHOILUONG'!$B:$AT,43,0)</f>
        <v>0</v>
      </c>
      <c r="AS270" s="34">
        <f>VLOOKUP($B270,'[1]TK KHOILUONG'!$B:$AT,44,0)</f>
        <v>0.3</v>
      </c>
      <c r="AT270" s="44">
        <f t="shared" si="5"/>
        <v>7.95</v>
      </c>
    </row>
    <row r="271" spans="1:46" s="6" customFormat="1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VLOOKUP($B271,'[1]TK KHOILUONG'!$B:$AT,4,0)</f>
        <v>0</v>
      </c>
      <c r="F271" s="16">
        <f>VLOOKUP($B271,'[1]TK KHOILUONG'!$B:$AT,5,0)</f>
        <v>0</v>
      </c>
      <c r="G271" s="16">
        <f>VLOOKUP($B271,'[1]TK KHOILUONG'!$B:$AT,6,0)</f>
        <v>0</v>
      </c>
      <c r="H271" s="16">
        <f>VLOOKUP($B271,'[1]TK KHOILUONG'!$B:$AT,7,0)</f>
        <v>0</v>
      </c>
      <c r="I271" s="16">
        <f>VLOOKUP($B271,'[1]TK KHOILUONG'!$B:$AT,8,0)</f>
        <v>0</v>
      </c>
      <c r="J271" s="16">
        <f>VLOOKUP($B271,'[1]TK KHOILUONG'!$B:$AT,9,0)</f>
        <v>0</v>
      </c>
      <c r="K271" s="16">
        <f>VLOOKUP($B271,'[1]TK KHOILUONG'!$B:$AT,10,0)</f>
        <v>0</v>
      </c>
      <c r="L271" s="16">
        <f>VLOOKUP($B271,'[1]TK KHOILUONG'!$B:$AT,11,0)</f>
        <v>0</v>
      </c>
      <c r="M271" s="34">
        <f>VLOOKUP($B271,'[1]TK KHOILUONG'!$B:$AT,12,0)</f>
        <v>0</v>
      </c>
      <c r="N271" s="16">
        <f>VLOOKUP($B271,'[1]TK KHOILUONG'!$B:$AT,13,0)</f>
        <v>0</v>
      </c>
      <c r="O271" s="16">
        <f>VLOOKUP($B271,'[1]TK KHOILUONG'!$B:$AT,14,0)</f>
        <v>0</v>
      </c>
      <c r="P271" s="16">
        <f>VLOOKUP($B271,'[1]TK KHOILUONG'!$B:$AT,15,0)</f>
        <v>0</v>
      </c>
      <c r="Q271" s="16">
        <f>VLOOKUP($B271,'[1]TK KHOILUONG'!$B:$AT,16,0)</f>
        <v>0</v>
      </c>
      <c r="R271" s="34">
        <f>VLOOKUP($B271,'[1]TK KHOILUONG'!$B:$AT,17,0)</f>
        <v>0</v>
      </c>
      <c r="S271" s="16">
        <f>VLOOKUP($B271,'[1]TK KHOILUONG'!$B:$AT,18,0)</f>
        <v>0</v>
      </c>
      <c r="T271" s="16">
        <f>VLOOKUP($B271,'[1]TK KHOILUONG'!$B:$AT,19,0)</f>
        <v>0</v>
      </c>
      <c r="U271" s="16">
        <f>VLOOKUP($B271,'[1]TK KHOILUONG'!$B:$AT,20,0)</f>
        <v>0</v>
      </c>
      <c r="V271" s="34">
        <f>VLOOKUP($B271,'[1]TK KHOILUONG'!$B:$AT,21,0)</f>
        <v>0</v>
      </c>
      <c r="W271" s="16">
        <f>VLOOKUP($B271,'[1]TK KHOILUONG'!$B:$AT,22,0)</f>
        <v>0</v>
      </c>
      <c r="X271" s="16">
        <f>VLOOKUP($B271,'[1]TK KHOILUONG'!$B:$AT,23,0)</f>
        <v>0</v>
      </c>
      <c r="Y271" s="16">
        <f>VLOOKUP($B271,'[1]TK KHOILUONG'!$B:$AT,24,0)</f>
        <v>0</v>
      </c>
      <c r="Z271" s="34">
        <f>VLOOKUP($B271,'[1]TK KHOILUONG'!$B:$AT,25,0)</f>
        <v>0</v>
      </c>
      <c r="AA271" s="16">
        <f>VLOOKUP($B271,'[1]TK KHOILUONG'!$B:$AT,26,0)</f>
        <v>0</v>
      </c>
      <c r="AB271" s="16">
        <f>VLOOKUP($B271,'[1]TK KHOILUONG'!$B:$AT,27,0)</f>
        <v>0</v>
      </c>
      <c r="AC271" s="16">
        <f>VLOOKUP($B271,'[1]TK KHOILUONG'!$B:$AT,28,0)</f>
        <v>0</v>
      </c>
      <c r="AD271" s="34">
        <f>VLOOKUP($B271,'[1]TK KHOILUONG'!$B:$AT,29,0)</f>
        <v>0</v>
      </c>
      <c r="AE271" s="16">
        <f>VLOOKUP($B271,'[1]TK KHOILUONG'!$B:$AT,30,0)</f>
        <v>0</v>
      </c>
      <c r="AF271" s="16">
        <f>VLOOKUP($B271,'[1]TK KHOILUONG'!$B:$AT,31,0)</f>
        <v>0</v>
      </c>
      <c r="AG271" s="16">
        <f>VLOOKUP($B271,'[1]TK KHOILUONG'!$B:$AT,32,0)</f>
        <v>0</v>
      </c>
      <c r="AH271" s="34">
        <f>VLOOKUP($B271,'[1]TK KHOILUONG'!$B:$AT,33,0)</f>
        <v>0</v>
      </c>
      <c r="AI271" s="16">
        <f>VLOOKUP($B271,'[1]TK KHOILUONG'!$B:$AT,34,0)</f>
        <v>0</v>
      </c>
      <c r="AJ271" s="16">
        <f>VLOOKUP($B271,'[1]TK KHOILUONG'!$B:$AT,35,0)</f>
        <v>0</v>
      </c>
      <c r="AK271" s="34">
        <f>VLOOKUP($B271,'[1]TK KHOILUONG'!$B:$AT,36,0)</f>
        <v>0</v>
      </c>
      <c r="AL271" s="16">
        <f>VLOOKUP($B271,'[1]TK KHOILUONG'!$B:$AT,37,0)</f>
        <v>0</v>
      </c>
      <c r="AM271" s="16">
        <f>VLOOKUP($B271,'[1]TK KHOILUONG'!$B:$AT,38,0)</f>
        <v>0</v>
      </c>
      <c r="AN271" s="34">
        <f>VLOOKUP($B271,'[1]TK KHOILUONG'!$B:$AT,39,0)</f>
        <v>0</v>
      </c>
      <c r="AO271" s="16">
        <f>VLOOKUP($B271,'[1]TK KHOILUONG'!$B:$AT,40,0)</f>
        <v>0</v>
      </c>
      <c r="AP271" s="16">
        <f>VLOOKUP($B271,'[1]TK KHOILUONG'!$B:$AT,41,0)</f>
        <v>0</v>
      </c>
      <c r="AQ271" s="34">
        <f>VLOOKUP($B271,'[1]TK KHOILUONG'!$B:$AT,42,0)</f>
        <v>0</v>
      </c>
      <c r="AR271" s="34">
        <f>VLOOKUP($B271,'[1]TK KHOILUONG'!$B:$AT,43,0)</f>
        <v>0</v>
      </c>
      <c r="AS271" s="34">
        <f>VLOOKUP($B271,'[1]TK KHOILUONG'!$B:$AT,44,0)</f>
        <v>0</v>
      </c>
      <c r="AT271" s="44">
        <f t="shared" si="5"/>
        <v>0</v>
      </c>
    </row>
    <row r="272" spans="1:46" s="6" customFormat="1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VLOOKUP($B272,'[1]TK KHOILUONG'!$B:$AT,4,0)</f>
        <v>0</v>
      </c>
      <c r="F272" s="16">
        <f>VLOOKUP($B272,'[1]TK KHOILUONG'!$B:$AT,5,0)</f>
        <v>2</v>
      </c>
      <c r="G272" s="16">
        <f>VLOOKUP($B272,'[1]TK KHOILUONG'!$B:$AT,6,0)</f>
        <v>0</v>
      </c>
      <c r="H272" s="16">
        <f>VLOOKUP($B272,'[1]TK KHOILUONG'!$B:$AT,7,0)</f>
        <v>0</v>
      </c>
      <c r="I272" s="16">
        <f>VLOOKUP($B272,'[1]TK KHOILUONG'!$B:$AT,8,0)</f>
        <v>0</v>
      </c>
      <c r="J272" s="16">
        <f>VLOOKUP($B272,'[1]TK KHOILUONG'!$B:$AT,9,0)</f>
        <v>0</v>
      </c>
      <c r="K272" s="16">
        <f>VLOOKUP($B272,'[1]TK KHOILUONG'!$B:$AT,10,0)</f>
        <v>0</v>
      </c>
      <c r="L272" s="16">
        <f>VLOOKUP($B272,'[1]TK KHOILUONG'!$B:$AT,11,0)</f>
        <v>0</v>
      </c>
      <c r="M272" s="34">
        <f>VLOOKUP($B272,'[1]TK KHOILUONG'!$B:$AT,12,0)</f>
        <v>3</v>
      </c>
      <c r="N272" s="16">
        <f>VLOOKUP($B272,'[1]TK KHOILUONG'!$B:$AT,13,0)</f>
        <v>4.5</v>
      </c>
      <c r="O272" s="16">
        <f>VLOOKUP($B272,'[1]TK KHOILUONG'!$B:$AT,14,0)</f>
        <v>3.45</v>
      </c>
      <c r="P272" s="16">
        <f>VLOOKUP($B272,'[1]TK KHOILUONG'!$B:$AT,15,0)</f>
        <v>0</v>
      </c>
      <c r="Q272" s="16">
        <f>VLOOKUP($B272,'[1]TK KHOILUONG'!$B:$AT,16,0)</f>
        <v>0</v>
      </c>
      <c r="R272" s="34">
        <f>VLOOKUP($B272,'[1]TK KHOILUONG'!$B:$AT,17,0)</f>
        <v>7.95</v>
      </c>
      <c r="S272" s="16">
        <f>VLOOKUP($B272,'[1]TK KHOILUONG'!$B:$AT,18,0)</f>
        <v>0</v>
      </c>
      <c r="T272" s="16">
        <f>VLOOKUP($B272,'[1]TK KHOILUONG'!$B:$AT,19,0)</f>
        <v>0</v>
      </c>
      <c r="U272" s="16">
        <f>VLOOKUP($B272,'[1]TK KHOILUONG'!$B:$AT,20,0)</f>
        <v>0</v>
      </c>
      <c r="V272" s="34">
        <f>VLOOKUP($B272,'[1]TK KHOILUONG'!$B:$AT,21,0)</f>
        <v>0</v>
      </c>
      <c r="W272" s="16">
        <f>VLOOKUP($B272,'[1]TK KHOILUONG'!$B:$AT,22,0)</f>
        <v>0</v>
      </c>
      <c r="X272" s="16">
        <f>VLOOKUP($B272,'[1]TK KHOILUONG'!$B:$AT,23,0)</f>
        <v>0</v>
      </c>
      <c r="Y272" s="16">
        <f>VLOOKUP($B272,'[1]TK KHOILUONG'!$B:$AT,24,0)</f>
        <v>0</v>
      </c>
      <c r="Z272" s="34">
        <f>VLOOKUP($B272,'[1]TK KHOILUONG'!$B:$AT,25,0)</f>
        <v>0</v>
      </c>
      <c r="AA272" s="16">
        <f>VLOOKUP($B272,'[1]TK KHOILUONG'!$B:$AT,26,0)</f>
        <v>0</v>
      </c>
      <c r="AB272" s="16">
        <f>VLOOKUP($B272,'[1]TK KHOILUONG'!$B:$AT,27,0)</f>
        <v>0</v>
      </c>
      <c r="AC272" s="16">
        <f>VLOOKUP($B272,'[1]TK KHOILUONG'!$B:$AT,28,0)</f>
        <v>0</v>
      </c>
      <c r="AD272" s="34">
        <f>VLOOKUP($B272,'[1]TK KHOILUONG'!$B:$AT,29,0)</f>
        <v>0</v>
      </c>
      <c r="AE272" s="16">
        <f>VLOOKUP($B272,'[1]TK KHOILUONG'!$B:$AT,30,0)</f>
        <v>0</v>
      </c>
      <c r="AF272" s="16">
        <f>VLOOKUP($B272,'[1]TK KHOILUONG'!$B:$AT,31,0)</f>
        <v>0</v>
      </c>
      <c r="AG272" s="16">
        <f>VLOOKUP($B272,'[1]TK KHOILUONG'!$B:$AT,32,0)</f>
        <v>0</v>
      </c>
      <c r="AH272" s="34">
        <f>VLOOKUP($B272,'[1]TK KHOILUONG'!$B:$AT,33,0)</f>
        <v>0</v>
      </c>
      <c r="AI272" s="16">
        <f>VLOOKUP($B272,'[1]TK KHOILUONG'!$B:$AT,34,0)</f>
        <v>0</v>
      </c>
      <c r="AJ272" s="16">
        <f>VLOOKUP($B272,'[1]TK KHOILUONG'!$B:$AT,35,0)</f>
        <v>0</v>
      </c>
      <c r="AK272" s="34">
        <f>VLOOKUP($B272,'[1]TK KHOILUONG'!$B:$AT,36,0)</f>
        <v>0</v>
      </c>
      <c r="AL272" s="16">
        <f>VLOOKUP($B272,'[1]TK KHOILUONG'!$B:$AT,37,0)</f>
        <v>0</v>
      </c>
      <c r="AM272" s="16">
        <f>VLOOKUP($B272,'[1]TK KHOILUONG'!$B:$AT,38,0)</f>
        <v>0</v>
      </c>
      <c r="AN272" s="34">
        <f>VLOOKUP($B272,'[1]TK KHOILUONG'!$B:$AT,39,0)</f>
        <v>0</v>
      </c>
      <c r="AO272" s="16">
        <f>VLOOKUP($B272,'[1]TK KHOILUONG'!$B:$AT,40,0)</f>
        <v>0</v>
      </c>
      <c r="AP272" s="16">
        <f>VLOOKUP($B272,'[1]TK KHOILUONG'!$B:$AT,41,0)</f>
        <v>0</v>
      </c>
      <c r="AQ272" s="34">
        <f>VLOOKUP($B272,'[1]TK KHOILUONG'!$B:$AT,42,0)</f>
        <v>0</v>
      </c>
      <c r="AR272" s="34">
        <f>VLOOKUP($B272,'[1]TK KHOILUONG'!$B:$AT,43,0)</f>
        <v>0</v>
      </c>
      <c r="AS272" s="34">
        <f>VLOOKUP($B272,'[1]TK KHOILUONG'!$B:$AT,44,0)</f>
        <v>0</v>
      </c>
      <c r="AT272" s="44">
        <f t="shared" si="5"/>
        <v>10.95</v>
      </c>
    </row>
    <row r="273" spans="1:46" s="6" customFormat="1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VLOOKUP($B273,'[1]TK KHOILUONG'!$B:$AT,4,0)</f>
        <v>0</v>
      </c>
      <c r="F273" s="16">
        <f>VLOOKUP($B273,'[1]TK KHOILUONG'!$B:$AT,5,0)</f>
        <v>0</v>
      </c>
      <c r="G273" s="16">
        <f>VLOOKUP($B273,'[1]TK KHOILUONG'!$B:$AT,6,0)</f>
        <v>0</v>
      </c>
      <c r="H273" s="16">
        <f>VLOOKUP($B273,'[1]TK KHOILUONG'!$B:$AT,7,0)</f>
        <v>0</v>
      </c>
      <c r="I273" s="16">
        <f>VLOOKUP($B273,'[1]TK KHOILUONG'!$B:$AT,8,0)</f>
        <v>0</v>
      </c>
      <c r="J273" s="16">
        <f>VLOOKUP($B273,'[1]TK KHOILUONG'!$B:$AT,9,0)</f>
        <v>0</v>
      </c>
      <c r="K273" s="16">
        <f>VLOOKUP($B273,'[1]TK KHOILUONG'!$B:$AT,10,0)</f>
        <v>0</v>
      </c>
      <c r="L273" s="16">
        <f>VLOOKUP($B273,'[1]TK KHOILUONG'!$B:$AT,11,0)</f>
        <v>0</v>
      </c>
      <c r="M273" s="34">
        <f>VLOOKUP($B273,'[1]TK KHOILUONG'!$B:$AT,12,0)</f>
        <v>0</v>
      </c>
      <c r="N273" s="16">
        <f>VLOOKUP($B273,'[1]TK KHOILUONG'!$B:$AT,13,0)</f>
        <v>0</v>
      </c>
      <c r="O273" s="16">
        <f>VLOOKUP($B273,'[1]TK KHOILUONG'!$B:$AT,14,0)</f>
        <v>0.6</v>
      </c>
      <c r="P273" s="16">
        <f>VLOOKUP($B273,'[1]TK KHOILUONG'!$B:$AT,15,0)</f>
        <v>0</v>
      </c>
      <c r="Q273" s="16">
        <f>VLOOKUP($B273,'[1]TK KHOILUONG'!$B:$AT,16,0)</f>
        <v>0</v>
      </c>
      <c r="R273" s="34">
        <f>VLOOKUP($B273,'[1]TK KHOILUONG'!$B:$AT,17,0)</f>
        <v>0.6</v>
      </c>
      <c r="S273" s="16">
        <f>VLOOKUP($B273,'[1]TK KHOILUONG'!$B:$AT,18,0)</f>
        <v>89</v>
      </c>
      <c r="T273" s="16">
        <f>VLOOKUP($B273,'[1]TK KHOILUONG'!$B:$AT,19,0)</f>
        <v>0</v>
      </c>
      <c r="U273" s="16">
        <f>VLOOKUP($B273,'[1]TK KHOILUONG'!$B:$AT,20,0)</f>
        <v>89</v>
      </c>
      <c r="V273" s="34">
        <f>VLOOKUP($B273,'[1]TK KHOILUONG'!$B:$AT,21,0)</f>
        <v>0</v>
      </c>
      <c r="W273" s="16">
        <f>VLOOKUP($B273,'[1]TK KHOILUONG'!$B:$AT,22,0)</f>
        <v>0</v>
      </c>
      <c r="X273" s="16">
        <f>VLOOKUP($B273,'[1]TK KHOILUONG'!$B:$AT,23,0)</f>
        <v>0</v>
      </c>
      <c r="Y273" s="16">
        <f>VLOOKUP($B273,'[1]TK KHOILUONG'!$B:$AT,24,0)</f>
        <v>0</v>
      </c>
      <c r="Z273" s="34">
        <f>VLOOKUP($B273,'[1]TK KHOILUONG'!$B:$AT,25,0)</f>
        <v>0</v>
      </c>
      <c r="AA273" s="16">
        <f>VLOOKUP($B273,'[1]TK KHOILUONG'!$B:$AT,26,0)</f>
        <v>0</v>
      </c>
      <c r="AB273" s="16">
        <f>VLOOKUP($B273,'[1]TK KHOILUONG'!$B:$AT,27,0)</f>
        <v>0</v>
      </c>
      <c r="AC273" s="16">
        <f>VLOOKUP($B273,'[1]TK KHOILUONG'!$B:$AT,28,0)</f>
        <v>0</v>
      </c>
      <c r="AD273" s="34">
        <f>VLOOKUP($B273,'[1]TK KHOILUONG'!$B:$AT,29,0)</f>
        <v>0</v>
      </c>
      <c r="AE273" s="16">
        <f>VLOOKUP($B273,'[1]TK KHOILUONG'!$B:$AT,30,0)</f>
        <v>0</v>
      </c>
      <c r="AF273" s="16">
        <f>VLOOKUP($B273,'[1]TK KHOILUONG'!$B:$AT,31,0)</f>
        <v>0</v>
      </c>
      <c r="AG273" s="16">
        <f>VLOOKUP($B273,'[1]TK KHOILUONG'!$B:$AT,32,0)</f>
        <v>0</v>
      </c>
      <c r="AH273" s="34">
        <f>VLOOKUP($B273,'[1]TK KHOILUONG'!$B:$AT,33,0)</f>
        <v>0</v>
      </c>
      <c r="AI273" s="16">
        <f>VLOOKUP($B273,'[1]TK KHOILUONG'!$B:$AT,34,0)</f>
        <v>0</v>
      </c>
      <c r="AJ273" s="16">
        <f>VLOOKUP($B273,'[1]TK KHOILUONG'!$B:$AT,35,0)</f>
        <v>0</v>
      </c>
      <c r="AK273" s="34">
        <f>VLOOKUP($B273,'[1]TK KHOILUONG'!$B:$AT,36,0)</f>
        <v>0</v>
      </c>
      <c r="AL273" s="16">
        <f>VLOOKUP($B273,'[1]TK KHOILUONG'!$B:$AT,37,0)</f>
        <v>0</v>
      </c>
      <c r="AM273" s="16">
        <f>VLOOKUP($B273,'[1]TK KHOILUONG'!$B:$AT,38,0)</f>
        <v>0</v>
      </c>
      <c r="AN273" s="34">
        <f>VLOOKUP($B273,'[1]TK KHOILUONG'!$B:$AT,39,0)</f>
        <v>0</v>
      </c>
      <c r="AO273" s="16">
        <f>VLOOKUP($B273,'[1]TK KHOILUONG'!$B:$AT,40,0)</f>
        <v>0</v>
      </c>
      <c r="AP273" s="16">
        <f>VLOOKUP($B273,'[1]TK KHOILUONG'!$B:$AT,41,0)</f>
        <v>0</v>
      </c>
      <c r="AQ273" s="34">
        <f>VLOOKUP($B273,'[1]TK KHOILUONG'!$B:$AT,42,0)</f>
        <v>0</v>
      </c>
      <c r="AR273" s="34">
        <f>VLOOKUP($B273,'[1]TK KHOILUONG'!$B:$AT,43,0)</f>
        <v>0</v>
      </c>
      <c r="AS273" s="34">
        <f>VLOOKUP($B273,'[1]TK KHOILUONG'!$B:$AT,44,0)</f>
        <v>0</v>
      </c>
      <c r="AT273" s="44">
        <f t="shared" si="5"/>
        <v>0.6</v>
      </c>
    </row>
    <row r="274" spans="1:46" s="6" customFormat="1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VLOOKUP($B274,'[1]TK KHOILUONG'!$B:$AT,4,0)</f>
        <v>0</v>
      </c>
      <c r="F274" s="16">
        <f>VLOOKUP($B274,'[1]TK KHOILUONG'!$B:$AT,5,0)</f>
        <v>0</v>
      </c>
      <c r="G274" s="16">
        <f>VLOOKUP($B274,'[1]TK KHOILUONG'!$B:$AT,6,0)</f>
        <v>0</v>
      </c>
      <c r="H274" s="16">
        <f>VLOOKUP($B274,'[1]TK KHOILUONG'!$B:$AT,7,0)</f>
        <v>0</v>
      </c>
      <c r="I274" s="16">
        <f>VLOOKUP($B274,'[1]TK KHOILUONG'!$B:$AT,8,0)</f>
        <v>0</v>
      </c>
      <c r="J274" s="16">
        <f>VLOOKUP($B274,'[1]TK KHOILUONG'!$B:$AT,9,0)</f>
        <v>0</v>
      </c>
      <c r="K274" s="16">
        <f>VLOOKUP($B274,'[1]TK KHOILUONG'!$B:$AT,10,0)</f>
        <v>0</v>
      </c>
      <c r="L274" s="16">
        <f>VLOOKUP($B274,'[1]TK KHOILUONG'!$B:$AT,11,0)</f>
        <v>0</v>
      </c>
      <c r="M274" s="34">
        <f>VLOOKUP($B274,'[1]TK KHOILUONG'!$B:$AT,12,0)</f>
        <v>0</v>
      </c>
      <c r="N274" s="16">
        <f>VLOOKUP($B274,'[1]TK KHOILUONG'!$B:$AT,13,0)</f>
        <v>0</v>
      </c>
      <c r="O274" s="16">
        <f>VLOOKUP($B274,'[1]TK KHOILUONG'!$B:$AT,14,0)</f>
        <v>0</v>
      </c>
      <c r="P274" s="16">
        <f>VLOOKUP($B274,'[1]TK KHOILUONG'!$B:$AT,15,0)</f>
        <v>0</v>
      </c>
      <c r="Q274" s="16">
        <f>VLOOKUP($B274,'[1]TK KHOILUONG'!$B:$AT,16,0)</f>
        <v>0</v>
      </c>
      <c r="R274" s="34">
        <f>VLOOKUP($B274,'[1]TK KHOILUONG'!$B:$AT,17,0)</f>
        <v>0</v>
      </c>
      <c r="S274" s="16">
        <f>VLOOKUP($B274,'[1]TK KHOILUONG'!$B:$AT,18,0)</f>
        <v>0</v>
      </c>
      <c r="T274" s="16">
        <f>VLOOKUP($B274,'[1]TK KHOILUONG'!$B:$AT,19,0)</f>
        <v>0</v>
      </c>
      <c r="U274" s="16">
        <f>VLOOKUP($B274,'[1]TK KHOILUONG'!$B:$AT,20,0)</f>
        <v>0</v>
      </c>
      <c r="V274" s="34">
        <f>VLOOKUP($B274,'[1]TK KHOILUONG'!$B:$AT,21,0)</f>
        <v>0</v>
      </c>
      <c r="W274" s="16">
        <f>VLOOKUP($B274,'[1]TK KHOILUONG'!$B:$AT,22,0)</f>
        <v>0</v>
      </c>
      <c r="X274" s="16">
        <f>VLOOKUP($B274,'[1]TK KHOILUONG'!$B:$AT,23,0)</f>
        <v>0</v>
      </c>
      <c r="Y274" s="16">
        <f>VLOOKUP($B274,'[1]TK KHOILUONG'!$B:$AT,24,0)</f>
        <v>0</v>
      </c>
      <c r="Z274" s="34">
        <f>VLOOKUP($B274,'[1]TK KHOILUONG'!$B:$AT,25,0)</f>
        <v>0</v>
      </c>
      <c r="AA274" s="16">
        <f>VLOOKUP($B274,'[1]TK KHOILUONG'!$B:$AT,26,0)</f>
        <v>0</v>
      </c>
      <c r="AB274" s="16">
        <f>VLOOKUP($B274,'[1]TK KHOILUONG'!$B:$AT,27,0)</f>
        <v>0</v>
      </c>
      <c r="AC274" s="16">
        <f>VLOOKUP($B274,'[1]TK KHOILUONG'!$B:$AT,28,0)</f>
        <v>0</v>
      </c>
      <c r="AD274" s="34">
        <f>VLOOKUP($B274,'[1]TK KHOILUONG'!$B:$AT,29,0)</f>
        <v>0</v>
      </c>
      <c r="AE274" s="16">
        <f>VLOOKUP($B274,'[1]TK KHOILUONG'!$B:$AT,30,0)</f>
        <v>0</v>
      </c>
      <c r="AF274" s="16">
        <f>VLOOKUP($B274,'[1]TK KHOILUONG'!$B:$AT,31,0)</f>
        <v>0</v>
      </c>
      <c r="AG274" s="16">
        <f>VLOOKUP($B274,'[1]TK KHOILUONG'!$B:$AT,32,0)</f>
        <v>0</v>
      </c>
      <c r="AH274" s="34">
        <f>VLOOKUP($B274,'[1]TK KHOILUONG'!$B:$AT,33,0)</f>
        <v>0</v>
      </c>
      <c r="AI274" s="16">
        <f>VLOOKUP($B274,'[1]TK KHOILUONG'!$B:$AT,34,0)</f>
        <v>0</v>
      </c>
      <c r="AJ274" s="16">
        <f>VLOOKUP($B274,'[1]TK KHOILUONG'!$B:$AT,35,0)</f>
        <v>0</v>
      </c>
      <c r="AK274" s="34">
        <f>VLOOKUP($B274,'[1]TK KHOILUONG'!$B:$AT,36,0)</f>
        <v>0</v>
      </c>
      <c r="AL274" s="16">
        <f>VLOOKUP($B274,'[1]TK KHOILUONG'!$B:$AT,37,0)</f>
        <v>0</v>
      </c>
      <c r="AM274" s="16">
        <f>VLOOKUP($B274,'[1]TK KHOILUONG'!$B:$AT,38,0)</f>
        <v>0</v>
      </c>
      <c r="AN274" s="34">
        <f>VLOOKUP($B274,'[1]TK KHOILUONG'!$B:$AT,39,0)</f>
        <v>0</v>
      </c>
      <c r="AO274" s="16">
        <f>VLOOKUP($B274,'[1]TK KHOILUONG'!$B:$AT,40,0)</f>
        <v>0</v>
      </c>
      <c r="AP274" s="16">
        <f>VLOOKUP($B274,'[1]TK KHOILUONG'!$B:$AT,41,0)</f>
        <v>0</v>
      </c>
      <c r="AQ274" s="34">
        <f>VLOOKUP($B274,'[1]TK KHOILUONG'!$B:$AT,42,0)</f>
        <v>0</v>
      </c>
      <c r="AR274" s="34">
        <f>VLOOKUP($B274,'[1]TK KHOILUONG'!$B:$AT,43,0)</f>
        <v>0</v>
      </c>
      <c r="AS274" s="34">
        <f>VLOOKUP($B274,'[1]TK KHOILUONG'!$B:$AT,44,0)</f>
        <v>0</v>
      </c>
      <c r="AT274" s="44">
        <f t="shared" si="5"/>
        <v>0</v>
      </c>
    </row>
    <row r="275" spans="1:46" s="6" customFormat="1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VLOOKUP($B275,'[1]TK KHOILUONG'!$B:$AT,4,0)</f>
        <v>0</v>
      </c>
      <c r="F275" s="16">
        <f>VLOOKUP($B275,'[1]TK KHOILUONG'!$B:$AT,5,0)</f>
        <v>0</v>
      </c>
      <c r="G275" s="16">
        <f>VLOOKUP($B275,'[1]TK KHOILUONG'!$B:$AT,6,0)</f>
        <v>0</v>
      </c>
      <c r="H275" s="16">
        <f>VLOOKUP($B275,'[1]TK KHOILUONG'!$B:$AT,7,0)</f>
        <v>0</v>
      </c>
      <c r="I275" s="16">
        <f>VLOOKUP($B275,'[1]TK KHOILUONG'!$B:$AT,8,0)</f>
        <v>0</v>
      </c>
      <c r="J275" s="16">
        <f>VLOOKUP($B275,'[1]TK KHOILUONG'!$B:$AT,9,0)</f>
        <v>0</v>
      </c>
      <c r="K275" s="16">
        <f>VLOOKUP($B275,'[1]TK KHOILUONG'!$B:$AT,10,0)</f>
        <v>0</v>
      </c>
      <c r="L275" s="16">
        <f>VLOOKUP($B275,'[1]TK KHOILUONG'!$B:$AT,11,0)</f>
        <v>0</v>
      </c>
      <c r="M275" s="34">
        <f>VLOOKUP($B275,'[1]TK KHOILUONG'!$B:$AT,12,0)</f>
        <v>0</v>
      </c>
      <c r="N275" s="16">
        <f>VLOOKUP($B275,'[1]TK KHOILUONG'!$B:$AT,13,0)</f>
        <v>0</v>
      </c>
      <c r="O275" s="16">
        <f>VLOOKUP($B275,'[1]TK KHOILUONG'!$B:$AT,14,0)</f>
        <v>0</v>
      </c>
      <c r="P275" s="16">
        <f>VLOOKUP($B275,'[1]TK KHOILUONG'!$B:$AT,15,0)</f>
        <v>0</v>
      </c>
      <c r="Q275" s="16">
        <f>VLOOKUP($B275,'[1]TK KHOILUONG'!$B:$AT,16,0)</f>
        <v>0</v>
      </c>
      <c r="R275" s="34">
        <f>VLOOKUP($B275,'[1]TK KHOILUONG'!$B:$AT,17,0)</f>
        <v>0</v>
      </c>
      <c r="S275" s="16">
        <f>VLOOKUP($B275,'[1]TK KHOILUONG'!$B:$AT,18,0)</f>
        <v>0</v>
      </c>
      <c r="T275" s="16">
        <f>VLOOKUP($B275,'[1]TK KHOILUONG'!$B:$AT,19,0)</f>
        <v>0</v>
      </c>
      <c r="U275" s="16">
        <f>VLOOKUP($B275,'[1]TK KHOILUONG'!$B:$AT,20,0)</f>
        <v>0</v>
      </c>
      <c r="V275" s="34">
        <f>VLOOKUP($B275,'[1]TK KHOILUONG'!$B:$AT,21,0)</f>
        <v>0</v>
      </c>
      <c r="W275" s="16">
        <f>VLOOKUP($B275,'[1]TK KHOILUONG'!$B:$AT,22,0)</f>
        <v>0</v>
      </c>
      <c r="X275" s="16">
        <f>VLOOKUP($B275,'[1]TK KHOILUONG'!$B:$AT,23,0)</f>
        <v>0</v>
      </c>
      <c r="Y275" s="16">
        <f>VLOOKUP($B275,'[1]TK KHOILUONG'!$B:$AT,24,0)</f>
        <v>0</v>
      </c>
      <c r="Z275" s="34">
        <f>VLOOKUP($B275,'[1]TK KHOILUONG'!$B:$AT,25,0)</f>
        <v>0</v>
      </c>
      <c r="AA275" s="16">
        <f>VLOOKUP($B275,'[1]TK KHOILUONG'!$B:$AT,26,0)</f>
        <v>0</v>
      </c>
      <c r="AB275" s="16">
        <f>VLOOKUP($B275,'[1]TK KHOILUONG'!$B:$AT,27,0)</f>
        <v>0</v>
      </c>
      <c r="AC275" s="16">
        <f>VLOOKUP($B275,'[1]TK KHOILUONG'!$B:$AT,28,0)</f>
        <v>0</v>
      </c>
      <c r="AD275" s="34">
        <f>VLOOKUP($B275,'[1]TK KHOILUONG'!$B:$AT,29,0)</f>
        <v>0</v>
      </c>
      <c r="AE275" s="16">
        <f>VLOOKUP($B275,'[1]TK KHOILUONG'!$B:$AT,30,0)</f>
        <v>0</v>
      </c>
      <c r="AF275" s="16">
        <f>VLOOKUP($B275,'[1]TK KHOILUONG'!$B:$AT,31,0)</f>
        <v>0</v>
      </c>
      <c r="AG275" s="16">
        <f>VLOOKUP($B275,'[1]TK KHOILUONG'!$B:$AT,32,0)</f>
        <v>0</v>
      </c>
      <c r="AH275" s="34">
        <f>VLOOKUP($B275,'[1]TK KHOILUONG'!$B:$AT,33,0)</f>
        <v>0</v>
      </c>
      <c r="AI275" s="16">
        <f>VLOOKUP($B275,'[1]TK KHOILUONG'!$B:$AT,34,0)</f>
        <v>0</v>
      </c>
      <c r="AJ275" s="16">
        <f>VLOOKUP($B275,'[1]TK KHOILUONG'!$B:$AT,35,0)</f>
        <v>0</v>
      </c>
      <c r="AK275" s="34">
        <f>VLOOKUP($B275,'[1]TK KHOILUONG'!$B:$AT,36,0)</f>
        <v>0</v>
      </c>
      <c r="AL275" s="16">
        <f>VLOOKUP($B275,'[1]TK KHOILUONG'!$B:$AT,37,0)</f>
        <v>0</v>
      </c>
      <c r="AM275" s="16">
        <f>VLOOKUP($B275,'[1]TK KHOILUONG'!$B:$AT,38,0)</f>
        <v>0</v>
      </c>
      <c r="AN275" s="34">
        <f>VLOOKUP($B275,'[1]TK KHOILUONG'!$B:$AT,39,0)</f>
        <v>0</v>
      </c>
      <c r="AO275" s="16">
        <f>VLOOKUP($B275,'[1]TK KHOILUONG'!$B:$AT,40,0)</f>
        <v>0</v>
      </c>
      <c r="AP275" s="16">
        <f>VLOOKUP($B275,'[1]TK KHOILUONG'!$B:$AT,41,0)</f>
        <v>0</v>
      </c>
      <c r="AQ275" s="34">
        <f>VLOOKUP($B275,'[1]TK KHOILUONG'!$B:$AT,42,0)</f>
        <v>0</v>
      </c>
      <c r="AR275" s="34">
        <f>VLOOKUP($B275,'[1]TK KHOILUONG'!$B:$AT,43,0)</f>
        <v>0</v>
      </c>
      <c r="AS275" s="34">
        <f>VLOOKUP($B275,'[1]TK KHOILUONG'!$B:$AT,44,0)</f>
        <v>0</v>
      </c>
      <c r="AT275" s="44">
        <f t="shared" si="5"/>
        <v>0</v>
      </c>
    </row>
    <row r="276" spans="1:46" s="6" customFormat="1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VLOOKUP($B276,'[1]TK KHOILUONG'!$B:$AT,4,0)</f>
        <v>0</v>
      </c>
      <c r="F276" s="16">
        <f>VLOOKUP($B276,'[1]TK KHOILUONG'!$B:$AT,5,0)</f>
        <v>0</v>
      </c>
      <c r="G276" s="16">
        <f>VLOOKUP($B276,'[1]TK KHOILUONG'!$B:$AT,6,0)</f>
        <v>0</v>
      </c>
      <c r="H276" s="16">
        <f>VLOOKUP($B276,'[1]TK KHOILUONG'!$B:$AT,7,0)</f>
        <v>0</v>
      </c>
      <c r="I276" s="16">
        <f>VLOOKUP($B276,'[1]TK KHOILUONG'!$B:$AT,8,0)</f>
        <v>0</v>
      </c>
      <c r="J276" s="16">
        <f>VLOOKUP($B276,'[1]TK KHOILUONG'!$B:$AT,9,0)</f>
        <v>0</v>
      </c>
      <c r="K276" s="16">
        <f>VLOOKUP($B276,'[1]TK KHOILUONG'!$B:$AT,10,0)</f>
        <v>0</v>
      </c>
      <c r="L276" s="16">
        <f>VLOOKUP($B276,'[1]TK KHOILUONG'!$B:$AT,11,0)</f>
        <v>0</v>
      </c>
      <c r="M276" s="34">
        <f>VLOOKUP($B276,'[1]TK KHOILUONG'!$B:$AT,12,0)</f>
        <v>0</v>
      </c>
      <c r="N276" s="16">
        <f>VLOOKUP($B276,'[1]TK KHOILUONG'!$B:$AT,13,0)</f>
        <v>0.6</v>
      </c>
      <c r="O276" s="16">
        <f>VLOOKUP($B276,'[1]TK KHOILUONG'!$B:$AT,14,0)</f>
        <v>0</v>
      </c>
      <c r="P276" s="16">
        <f>VLOOKUP($B276,'[1]TK KHOILUONG'!$B:$AT,15,0)</f>
        <v>0</v>
      </c>
      <c r="Q276" s="16">
        <f>VLOOKUP($B276,'[1]TK KHOILUONG'!$B:$AT,16,0)</f>
        <v>0</v>
      </c>
      <c r="R276" s="34">
        <f>VLOOKUP($B276,'[1]TK KHOILUONG'!$B:$AT,17,0)</f>
        <v>0.6</v>
      </c>
      <c r="S276" s="16">
        <f>VLOOKUP($B276,'[1]TK KHOILUONG'!$B:$AT,18,0)</f>
        <v>116</v>
      </c>
      <c r="T276" s="16">
        <f>VLOOKUP($B276,'[1]TK KHOILUONG'!$B:$AT,19,0)</f>
        <v>86</v>
      </c>
      <c r="U276" s="16">
        <f>VLOOKUP($B276,'[1]TK KHOILUONG'!$B:$AT,20,0)</f>
        <v>116</v>
      </c>
      <c r="V276" s="34">
        <f>VLOOKUP($B276,'[1]TK KHOILUONG'!$B:$AT,21,0)</f>
        <v>8.6</v>
      </c>
      <c r="W276" s="16">
        <f>VLOOKUP($B276,'[1]TK KHOILUONG'!$B:$AT,22,0)</f>
        <v>0</v>
      </c>
      <c r="X276" s="16">
        <f>VLOOKUP($B276,'[1]TK KHOILUONG'!$B:$AT,23,0)</f>
        <v>0</v>
      </c>
      <c r="Y276" s="16">
        <f>VLOOKUP($B276,'[1]TK KHOILUONG'!$B:$AT,24,0)</f>
        <v>0</v>
      </c>
      <c r="Z276" s="34">
        <f>VLOOKUP($B276,'[1]TK KHOILUONG'!$B:$AT,25,0)</f>
        <v>0</v>
      </c>
      <c r="AA276" s="16">
        <f>VLOOKUP($B276,'[1]TK KHOILUONG'!$B:$AT,26,0)</f>
        <v>0</v>
      </c>
      <c r="AB276" s="16">
        <f>VLOOKUP($B276,'[1]TK KHOILUONG'!$B:$AT,27,0)</f>
        <v>0</v>
      </c>
      <c r="AC276" s="16">
        <f>VLOOKUP($B276,'[1]TK KHOILUONG'!$B:$AT,28,0)</f>
        <v>0</v>
      </c>
      <c r="AD276" s="34">
        <f>VLOOKUP($B276,'[1]TK KHOILUONG'!$B:$AT,29,0)</f>
        <v>0</v>
      </c>
      <c r="AE276" s="16">
        <f>VLOOKUP($B276,'[1]TK KHOILUONG'!$B:$AT,30,0)</f>
        <v>0</v>
      </c>
      <c r="AF276" s="16">
        <f>VLOOKUP($B276,'[1]TK KHOILUONG'!$B:$AT,31,0)</f>
        <v>0</v>
      </c>
      <c r="AG276" s="16">
        <f>VLOOKUP($B276,'[1]TK KHOILUONG'!$B:$AT,32,0)</f>
        <v>0</v>
      </c>
      <c r="AH276" s="34">
        <f>VLOOKUP($B276,'[1]TK KHOILUONG'!$B:$AT,33,0)</f>
        <v>0</v>
      </c>
      <c r="AI276" s="16">
        <f>VLOOKUP($B276,'[1]TK KHOILUONG'!$B:$AT,34,0)</f>
        <v>0</v>
      </c>
      <c r="AJ276" s="16">
        <f>VLOOKUP($B276,'[1]TK KHOILUONG'!$B:$AT,35,0)</f>
        <v>0</v>
      </c>
      <c r="AK276" s="34">
        <f>VLOOKUP($B276,'[1]TK KHOILUONG'!$B:$AT,36,0)</f>
        <v>0</v>
      </c>
      <c r="AL276" s="16">
        <f>VLOOKUP($B276,'[1]TK KHOILUONG'!$B:$AT,37,0)</f>
        <v>0</v>
      </c>
      <c r="AM276" s="16">
        <f>VLOOKUP($B276,'[1]TK KHOILUONG'!$B:$AT,38,0)</f>
        <v>0</v>
      </c>
      <c r="AN276" s="34">
        <f>VLOOKUP($B276,'[1]TK KHOILUONG'!$B:$AT,39,0)</f>
        <v>0</v>
      </c>
      <c r="AO276" s="16">
        <f>VLOOKUP($B276,'[1]TK KHOILUONG'!$B:$AT,40,0)</f>
        <v>0</v>
      </c>
      <c r="AP276" s="16">
        <f>VLOOKUP($B276,'[1]TK KHOILUONG'!$B:$AT,41,0)</f>
        <v>0</v>
      </c>
      <c r="AQ276" s="34">
        <f>VLOOKUP($B276,'[1]TK KHOILUONG'!$B:$AT,42,0)</f>
        <v>0</v>
      </c>
      <c r="AR276" s="34">
        <f>VLOOKUP($B276,'[1]TK KHOILUONG'!$B:$AT,43,0)</f>
        <v>0</v>
      </c>
      <c r="AS276" s="34">
        <f>VLOOKUP($B276,'[1]TK KHOILUONG'!$B:$AT,44,0)</f>
        <v>0</v>
      </c>
      <c r="AT276" s="44">
        <f t="shared" si="5"/>
        <v>9.1999999999999993</v>
      </c>
    </row>
    <row r="277" spans="1:46" s="6" customFormat="1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VLOOKUP($B277,'[1]TK KHOILUONG'!$B:$AT,4,0)</f>
        <v>0</v>
      </c>
      <c r="F277" s="16">
        <f>VLOOKUP($B277,'[1]TK KHOILUONG'!$B:$AT,5,0)</f>
        <v>0</v>
      </c>
      <c r="G277" s="16">
        <f>VLOOKUP($B277,'[1]TK KHOILUONG'!$B:$AT,6,0)</f>
        <v>0</v>
      </c>
      <c r="H277" s="16">
        <f>VLOOKUP($B277,'[1]TK KHOILUONG'!$B:$AT,7,0)</f>
        <v>0</v>
      </c>
      <c r="I277" s="16">
        <f>VLOOKUP($B277,'[1]TK KHOILUONG'!$B:$AT,8,0)</f>
        <v>0</v>
      </c>
      <c r="J277" s="16">
        <f>VLOOKUP($B277,'[1]TK KHOILUONG'!$B:$AT,9,0)</f>
        <v>0</v>
      </c>
      <c r="K277" s="16">
        <f>VLOOKUP($B277,'[1]TK KHOILUONG'!$B:$AT,10,0)</f>
        <v>0</v>
      </c>
      <c r="L277" s="16">
        <f>VLOOKUP($B277,'[1]TK KHOILUONG'!$B:$AT,11,0)</f>
        <v>0</v>
      </c>
      <c r="M277" s="34">
        <f>VLOOKUP($B277,'[1]TK KHOILUONG'!$B:$AT,12,0)</f>
        <v>0</v>
      </c>
      <c r="N277" s="16">
        <f>VLOOKUP($B277,'[1]TK KHOILUONG'!$B:$AT,13,0)</f>
        <v>0</v>
      </c>
      <c r="O277" s="16">
        <f>VLOOKUP($B277,'[1]TK KHOILUONG'!$B:$AT,14,0)</f>
        <v>0</v>
      </c>
      <c r="P277" s="16">
        <f>VLOOKUP($B277,'[1]TK KHOILUONG'!$B:$AT,15,0)</f>
        <v>0</v>
      </c>
      <c r="Q277" s="16">
        <f>VLOOKUP($B277,'[1]TK KHOILUONG'!$B:$AT,16,0)</f>
        <v>0</v>
      </c>
      <c r="R277" s="34">
        <f>VLOOKUP($B277,'[1]TK KHOILUONG'!$B:$AT,17,0)</f>
        <v>0</v>
      </c>
      <c r="S277" s="16">
        <f>VLOOKUP($B277,'[1]TK KHOILUONG'!$B:$AT,18,0)</f>
        <v>0</v>
      </c>
      <c r="T277" s="16">
        <f>VLOOKUP($B277,'[1]TK KHOILUONG'!$B:$AT,19,0)</f>
        <v>0</v>
      </c>
      <c r="U277" s="16">
        <f>VLOOKUP($B277,'[1]TK KHOILUONG'!$B:$AT,20,0)</f>
        <v>0</v>
      </c>
      <c r="V277" s="34">
        <f>VLOOKUP($B277,'[1]TK KHOILUONG'!$B:$AT,21,0)</f>
        <v>0</v>
      </c>
      <c r="W277" s="16">
        <f>VLOOKUP($B277,'[1]TK KHOILUONG'!$B:$AT,22,0)</f>
        <v>0</v>
      </c>
      <c r="X277" s="16">
        <f>VLOOKUP($B277,'[1]TK KHOILUONG'!$B:$AT,23,0)</f>
        <v>0</v>
      </c>
      <c r="Y277" s="16">
        <f>VLOOKUP($B277,'[1]TK KHOILUONG'!$B:$AT,24,0)</f>
        <v>0</v>
      </c>
      <c r="Z277" s="34">
        <f>VLOOKUP($B277,'[1]TK KHOILUONG'!$B:$AT,25,0)</f>
        <v>0</v>
      </c>
      <c r="AA277" s="16">
        <f>VLOOKUP($B277,'[1]TK KHOILUONG'!$B:$AT,26,0)</f>
        <v>0</v>
      </c>
      <c r="AB277" s="16">
        <f>VLOOKUP($B277,'[1]TK KHOILUONG'!$B:$AT,27,0)</f>
        <v>0</v>
      </c>
      <c r="AC277" s="16">
        <f>VLOOKUP($B277,'[1]TK KHOILUONG'!$B:$AT,28,0)</f>
        <v>0</v>
      </c>
      <c r="AD277" s="34">
        <f>VLOOKUP($B277,'[1]TK KHOILUONG'!$B:$AT,29,0)</f>
        <v>0</v>
      </c>
      <c r="AE277" s="16">
        <f>VLOOKUP($B277,'[1]TK KHOILUONG'!$B:$AT,30,0)</f>
        <v>0</v>
      </c>
      <c r="AF277" s="16">
        <f>VLOOKUP($B277,'[1]TK KHOILUONG'!$B:$AT,31,0)</f>
        <v>0</v>
      </c>
      <c r="AG277" s="16">
        <f>VLOOKUP($B277,'[1]TK KHOILUONG'!$B:$AT,32,0)</f>
        <v>0</v>
      </c>
      <c r="AH277" s="34">
        <f>VLOOKUP($B277,'[1]TK KHOILUONG'!$B:$AT,33,0)</f>
        <v>0</v>
      </c>
      <c r="AI277" s="16">
        <f>VLOOKUP($B277,'[1]TK KHOILUONG'!$B:$AT,34,0)</f>
        <v>0</v>
      </c>
      <c r="AJ277" s="16">
        <f>VLOOKUP($B277,'[1]TK KHOILUONG'!$B:$AT,35,0)</f>
        <v>0</v>
      </c>
      <c r="AK277" s="34">
        <f>VLOOKUP($B277,'[1]TK KHOILUONG'!$B:$AT,36,0)</f>
        <v>0</v>
      </c>
      <c r="AL277" s="16">
        <f>VLOOKUP($B277,'[1]TK KHOILUONG'!$B:$AT,37,0)</f>
        <v>0</v>
      </c>
      <c r="AM277" s="16">
        <f>VLOOKUP($B277,'[1]TK KHOILUONG'!$B:$AT,38,0)</f>
        <v>0</v>
      </c>
      <c r="AN277" s="34">
        <f>VLOOKUP($B277,'[1]TK KHOILUONG'!$B:$AT,39,0)</f>
        <v>0</v>
      </c>
      <c r="AO277" s="16">
        <f>VLOOKUP($B277,'[1]TK KHOILUONG'!$B:$AT,40,0)</f>
        <v>0</v>
      </c>
      <c r="AP277" s="16">
        <f>VLOOKUP($B277,'[1]TK KHOILUONG'!$B:$AT,41,0)</f>
        <v>0</v>
      </c>
      <c r="AQ277" s="34">
        <f>VLOOKUP($B277,'[1]TK KHOILUONG'!$B:$AT,42,0)</f>
        <v>0</v>
      </c>
      <c r="AR277" s="34">
        <f>VLOOKUP($B277,'[1]TK KHOILUONG'!$B:$AT,43,0)</f>
        <v>0</v>
      </c>
      <c r="AS277" s="34">
        <f>VLOOKUP($B277,'[1]TK KHOILUONG'!$B:$AT,44,0)</f>
        <v>0</v>
      </c>
      <c r="AT277" s="44">
        <f t="shared" si="5"/>
        <v>0</v>
      </c>
    </row>
    <row r="278" spans="1:46" s="6" customFormat="1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VLOOKUP($B278,'[1]TK KHOILUONG'!$B:$AT,4,0)</f>
        <v>0</v>
      </c>
      <c r="F278" s="16">
        <f>VLOOKUP($B278,'[1]TK KHOILUONG'!$B:$AT,5,0)</f>
        <v>0</v>
      </c>
      <c r="G278" s="16">
        <f>VLOOKUP($B278,'[1]TK KHOILUONG'!$B:$AT,6,0)</f>
        <v>0</v>
      </c>
      <c r="H278" s="16">
        <f>VLOOKUP($B278,'[1]TK KHOILUONG'!$B:$AT,7,0)</f>
        <v>0</v>
      </c>
      <c r="I278" s="16">
        <f>VLOOKUP($B278,'[1]TK KHOILUONG'!$B:$AT,8,0)</f>
        <v>0</v>
      </c>
      <c r="J278" s="16">
        <f>VLOOKUP($B278,'[1]TK KHOILUONG'!$B:$AT,9,0)</f>
        <v>0</v>
      </c>
      <c r="K278" s="16">
        <f>VLOOKUP($B278,'[1]TK KHOILUONG'!$B:$AT,10,0)</f>
        <v>0</v>
      </c>
      <c r="L278" s="16">
        <f>VLOOKUP($B278,'[1]TK KHOILUONG'!$B:$AT,11,0)</f>
        <v>0</v>
      </c>
      <c r="M278" s="34">
        <f>VLOOKUP($B278,'[1]TK KHOILUONG'!$B:$AT,12,0)</f>
        <v>0</v>
      </c>
      <c r="N278" s="16">
        <f>VLOOKUP($B278,'[1]TK KHOILUONG'!$B:$AT,13,0)</f>
        <v>0</v>
      </c>
      <c r="O278" s="16">
        <f>VLOOKUP($B278,'[1]TK KHOILUONG'!$B:$AT,14,0)</f>
        <v>0</v>
      </c>
      <c r="P278" s="16">
        <f>VLOOKUP($B278,'[1]TK KHOILUONG'!$B:$AT,15,0)</f>
        <v>0</v>
      </c>
      <c r="Q278" s="16">
        <f>VLOOKUP($B278,'[1]TK KHOILUONG'!$B:$AT,16,0)</f>
        <v>0</v>
      </c>
      <c r="R278" s="34">
        <f>VLOOKUP($B278,'[1]TK KHOILUONG'!$B:$AT,17,0)</f>
        <v>0</v>
      </c>
      <c r="S278" s="16">
        <f>VLOOKUP($B278,'[1]TK KHOILUONG'!$B:$AT,18,0)</f>
        <v>0</v>
      </c>
      <c r="T278" s="16">
        <f>VLOOKUP($B278,'[1]TK KHOILUONG'!$B:$AT,19,0)</f>
        <v>0</v>
      </c>
      <c r="U278" s="16">
        <f>VLOOKUP($B278,'[1]TK KHOILUONG'!$B:$AT,20,0)</f>
        <v>0</v>
      </c>
      <c r="V278" s="34">
        <f>VLOOKUP($B278,'[1]TK KHOILUONG'!$B:$AT,21,0)</f>
        <v>0</v>
      </c>
      <c r="W278" s="16">
        <f>VLOOKUP($B278,'[1]TK KHOILUONG'!$B:$AT,22,0)</f>
        <v>0</v>
      </c>
      <c r="X278" s="16">
        <f>VLOOKUP($B278,'[1]TK KHOILUONG'!$B:$AT,23,0)</f>
        <v>0</v>
      </c>
      <c r="Y278" s="16">
        <f>VLOOKUP($B278,'[1]TK KHOILUONG'!$B:$AT,24,0)</f>
        <v>0</v>
      </c>
      <c r="Z278" s="34">
        <f>VLOOKUP($B278,'[1]TK KHOILUONG'!$B:$AT,25,0)</f>
        <v>0</v>
      </c>
      <c r="AA278" s="16">
        <f>VLOOKUP($B278,'[1]TK KHOILUONG'!$B:$AT,26,0)</f>
        <v>0</v>
      </c>
      <c r="AB278" s="16">
        <f>VLOOKUP($B278,'[1]TK KHOILUONG'!$B:$AT,27,0)</f>
        <v>0</v>
      </c>
      <c r="AC278" s="16">
        <f>VLOOKUP($B278,'[1]TK KHOILUONG'!$B:$AT,28,0)</f>
        <v>0</v>
      </c>
      <c r="AD278" s="34">
        <f>VLOOKUP($B278,'[1]TK KHOILUONG'!$B:$AT,29,0)</f>
        <v>0</v>
      </c>
      <c r="AE278" s="16">
        <f>VLOOKUP($B278,'[1]TK KHOILUONG'!$B:$AT,30,0)</f>
        <v>0</v>
      </c>
      <c r="AF278" s="16">
        <f>VLOOKUP($B278,'[1]TK KHOILUONG'!$B:$AT,31,0)</f>
        <v>0</v>
      </c>
      <c r="AG278" s="16">
        <f>VLOOKUP($B278,'[1]TK KHOILUONG'!$B:$AT,32,0)</f>
        <v>0</v>
      </c>
      <c r="AH278" s="34">
        <f>VLOOKUP($B278,'[1]TK KHOILUONG'!$B:$AT,33,0)</f>
        <v>0</v>
      </c>
      <c r="AI278" s="16">
        <f>VLOOKUP($B278,'[1]TK KHOILUONG'!$B:$AT,34,0)</f>
        <v>0</v>
      </c>
      <c r="AJ278" s="16">
        <f>VLOOKUP($B278,'[1]TK KHOILUONG'!$B:$AT,35,0)</f>
        <v>0</v>
      </c>
      <c r="AK278" s="34">
        <f>VLOOKUP($B278,'[1]TK KHOILUONG'!$B:$AT,36,0)</f>
        <v>0</v>
      </c>
      <c r="AL278" s="16">
        <f>VLOOKUP($B278,'[1]TK KHOILUONG'!$B:$AT,37,0)</f>
        <v>0</v>
      </c>
      <c r="AM278" s="16">
        <f>VLOOKUP($B278,'[1]TK KHOILUONG'!$B:$AT,38,0)</f>
        <v>0</v>
      </c>
      <c r="AN278" s="34">
        <f>VLOOKUP($B278,'[1]TK KHOILUONG'!$B:$AT,39,0)</f>
        <v>0</v>
      </c>
      <c r="AO278" s="16">
        <f>VLOOKUP($B278,'[1]TK KHOILUONG'!$B:$AT,40,0)</f>
        <v>0</v>
      </c>
      <c r="AP278" s="16">
        <f>VLOOKUP($B278,'[1]TK KHOILUONG'!$B:$AT,41,0)</f>
        <v>0</v>
      </c>
      <c r="AQ278" s="34">
        <f>VLOOKUP($B278,'[1]TK KHOILUONG'!$B:$AT,42,0)</f>
        <v>0</v>
      </c>
      <c r="AR278" s="34">
        <f>VLOOKUP($B278,'[1]TK KHOILUONG'!$B:$AT,43,0)</f>
        <v>0</v>
      </c>
      <c r="AS278" s="34">
        <f>VLOOKUP($B278,'[1]TK KHOILUONG'!$B:$AT,44,0)</f>
        <v>0</v>
      </c>
      <c r="AT278" s="44">
        <f t="shared" si="5"/>
        <v>0</v>
      </c>
    </row>
    <row r="279" spans="1:46" s="6" customFormat="1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VLOOKUP($B279,'[1]TK KHOILUONG'!$B:$AT,4,0)</f>
        <v>0</v>
      </c>
      <c r="F279" s="16">
        <f>VLOOKUP($B279,'[1]TK KHOILUONG'!$B:$AT,5,0)</f>
        <v>0</v>
      </c>
      <c r="G279" s="16">
        <f>VLOOKUP($B279,'[1]TK KHOILUONG'!$B:$AT,6,0)</f>
        <v>0</v>
      </c>
      <c r="H279" s="16">
        <f>VLOOKUP($B279,'[1]TK KHOILUONG'!$B:$AT,7,0)</f>
        <v>0</v>
      </c>
      <c r="I279" s="16">
        <f>VLOOKUP($B279,'[1]TK KHOILUONG'!$B:$AT,8,0)</f>
        <v>0</v>
      </c>
      <c r="J279" s="16">
        <f>VLOOKUP($B279,'[1]TK KHOILUONG'!$B:$AT,9,0)</f>
        <v>0</v>
      </c>
      <c r="K279" s="16">
        <f>VLOOKUP($B279,'[1]TK KHOILUONG'!$B:$AT,10,0)</f>
        <v>0</v>
      </c>
      <c r="L279" s="16">
        <f>VLOOKUP($B279,'[1]TK KHOILUONG'!$B:$AT,11,0)</f>
        <v>0</v>
      </c>
      <c r="M279" s="34">
        <f>VLOOKUP($B279,'[1]TK KHOILUONG'!$B:$AT,12,0)</f>
        <v>0</v>
      </c>
      <c r="N279" s="16">
        <f>VLOOKUP($B279,'[1]TK KHOILUONG'!$B:$AT,13,0)</f>
        <v>0</v>
      </c>
      <c r="O279" s="16">
        <f>VLOOKUP($B279,'[1]TK KHOILUONG'!$B:$AT,14,0)</f>
        <v>0</v>
      </c>
      <c r="P279" s="16">
        <f>VLOOKUP($B279,'[1]TK KHOILUONG'!$B:$AT,15,0)</f>
        <v>0</v>
      </c>
      <c r="Q279" s="16">
        <f>VLOOKUP($B279,'[1]TK KHOILUONG'!$B:$AT,16,0)</f>
        <v>0</v>
      </c>
      <c r="R279" s="34">
        <f>VLOOKUP($B279,'[1]TK KHOILUONG'!$B:$AT,17,0)</f>
        <v>0</v>
      </c>
      <c r="S279" s="16">
        <f>VLOOKUP($B279,'[1]TK KHOILUONG'!$B:$AT,18,0)</f>
        <v>0</v>
      </c>
      <c r="T279" s="16">
        <f>VLOOKUP($B279,'[1]TK KHOILUONG'!$B:$AT,19,0)</f>
        <v>0</v>
      </c>
      <c r="U279" s="16">
        <f>VLOOKUP($B279,'[1]TK KHOILUONG'!$B:$AT,20,0)</f>
        <v>0</v>
      </c>
      <c r="V279" s="34">
        <f>VLOOKUP($B279,'[1]TK KHOILUONG'!$B:$AT,21,0)</f>
        <v>0</v>
      </c>
      <c r="W279" s="16">
        <f>VLOOKUP($B279,'[1]TK KHOILUONG'!$B:$AT,22,0)</f>
        <v>0</v>
      </c>
      <c r="X279" s="16">
        <f>VLOOKUP($B279,'[1]TK KHOILUONG'!$B:$AT,23,0)</f>
        <v>0</v>
      </c>
      <c r="Y279" s="16">
        <f>VLOOKUP($B279,'[1]TK KHOILUONG'!$B:$AT,24,0)</f>
        <v>0</v>
      </c>
      <c r="Z279" s="34">
        <f>VLOOKUP($B279,'[1]TK KHOILUONG'!$B:$AT,25,0)</f>
        <v>0</v>
      </c>
      <c r="AA279" s="16">
        <f>VLOOKUP($B279,'[1]TK KHOILUONG'!$B:$AT,26,0)</f>
        <v>0</v>
      </c>
      <c r="AB279" s="16">
        <f>VLOOKUP($B279,'[1]TK KHOILUONG'!$B:$AT,27,0)</f>
        <v>0</v>
      </c>
      <c r="AC279" s="16">
        <f>VLOOKUP($B279,'[1]TK KHOILUONG'!$B:$AT,28,0)</f>
        <v>0</v>
      </c>
      <c r="AD279" s="34">
        <f>VLOOKUP($B279,'[1]TK KHOILUONG'!$B:$AT,29,0)</f>
        <v>0</v>
      </c>
      <c r="AE279" s="16">
        <f>VLOOKUP($B279,'[1]TK KHOILUONG'!$B:$AT,30,0)</f>
        <v>0</v>
      </c>
      <c r="AF279" s="16">
        <f>VLOOKUP($B279,'[1]TK KHOILUONG'!$B:$AT,31,0)</f>
        <v>0</v>
      </c>
      <c r="AG279" s="16">
        <f>VLOOKUP($B279,'[1]TK KHOILUONG'!$B:$AT,32,0)</f>
        <v>0</v>
      </c>
      <c r="AH279" s="34">
        <f>VLOOKUP($B279,'[1]TK KHOILUONG'!$B:$AT,33,0)</f>
        <v>0</v>
      </c>
      <c r="AI279" s="16">
        <f>VLOOKUP($B279,'[1]TK KHOILUONG'!$B:$AT,34,0)</f>
        <v>0</v>
      </c>
      <c r="AJ279" s="16">
        <f>VLOOKUP($B279,'[1]TK KHOILUONG'!$B:$AT,35,0)</f>
        <v>0</v>
      </c>
      <c r="AK279" s="34">
        <f>VLOOKUP($B279,'[1]TK KHOILUONG'!$B:$AT,36,0)</f>
        <v>0</v>
      </c>
      <c r="AL279" s="16">
        <f>VLOOKUP($B279,'[1]TK KHOILUONG'!$B:$AT,37,0)</f>
        <v>0</v>
      </c>
      <c r="AM279" s="16">
        <f>VLOOKUP($B279,'[1]TK KHOILUONG'!$B:$AT,38,0)</f>
        <v>0</v>
      </c>
      <c r="AN279" s="34">
        <f>VLOOKUP($B279,'[1]TK KHOILUONG'!$B:$AT,39,0)</f>
        <v>0</v>
      </c>
      <c r="AO279" s="16">
        <f>VLOOKUP($B279,'[1]TK KHOILUONG'!$B:$AT,40,0)</f>
        <v>0</v>
      </c>
      <c r="AP279" s="16">
        <f>VLOOKUP($B279,'[1]TK KHOILUONG'!$B:$AT,41,0)</f>
        <v>0</v>
      </c>
      <c r="AQ279" s="34">
        <f>VLOOKUP($B279,'[1]TK KHOILUONG'!$B:$AT,42,0)</f>
        <v>0</v>
      </c>
      <c r="AR279" s="34">
        <f>VLOOKUP($B279,'[1]TK KHOILUONG'!$B:$AT,43,0)</f>
        <v>0</v>
      </c>
      <c r="AS279" s="34">
        <f>VLOOKUP($B279,'[1]TK KHOILUONG'!$B:$AT,44,0)</f>
        <v>0</v>
      </c>
      <c r="AT279" s="44">
        <f t="shared" si="5"/>
        <v>0</v>
      </c>
    </row>
    <row r="280" spans="1:46" s="6" customFormat="1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VLOOKUP($B280,'[1]TK KHOILUONG'!$B:$AT,4,0)</f>
        <v>0</v>
      </c>
      <c r="F280" s="16">
        <f>VLOOKUP($B280,'[1]TK KHOILUONG'!$B:$AT,5,0)</f>
        <v>0</v>
      </c>
      <c r="G280" s="16">
        <f>VLOOKUP($B280,'[1]TK KHOILUONG'!$B:$AT,6,0)</f>
        <v>0</v>
      </c>
      <c r="H280" s="16">
        <f>VLOOKUP($B280,'[1]TK KHOILUONG'!$B:$AT,7,0)</f>
        <v>0</v>
      </c>
      <c r="I280" s="16">
        <f>VLOOKUP($B280,'[1]TK KHOILUONG'!$B:$AT,8,0)</f>
        <v>0</v>
      </c>
      <c r="J280" s="16">
        <f>VLOOKUP($B280,'[1]TK KHOILUONG'!$B:$AT,9,0)</f>
        <v>0</v>
      </c>
      <c r="K280" s="16">
        <f>VLOOKUP($B280,'[1]TK KHOILUONG'!$B:$AT,10,0)</f>
        <v>0</v>
      </c>
      <c r="L280" s="16">
        <f>VLOOKUP($B280,'[1]TK KHOILUONG'!$B:$AT,11,0)</f>
        <v>0</v>
      </c>
      <c r="M280" s="34">
        <f>VLOOKUP($B280,'[1]TK KHOILUONG'!$B:$AT,12,0)</f>
        <v>0</v>
      </c>
      <c r="N280" s="16">
        <f>VLOOKUP($B280,'[1]TK KHOILUONG'!$B:$AT,13,0)</f>
        <v>0</v>
      </c>
      <c r="O280" s="16">
        <f>VLOOKUP($B280,'[1]TK KHOILUONG'!$B:$AT,14,0)</f>
        <v>0</v>
      </c>
      <c r="P280" s="16">
        <f>VLOOKUP($B280,'[1]TK KHOILUONG'!$B:$AT,15,0)</f>
        <v>0</v>
      </c>
      <c r="Q280" s="16">
        <f>VLOOKUP($B280,'[1]TK KHOILUONG'!$B:$AT,16,0)</f>
        <v>0</v>
      </c>
      <c r="R280" s="34">
        <f>VLOOKUP($B280,'[1]TK KHOILUONG'!$B:$AT,17,0)</f>
        <v>0</v>
      </c>
      <c r="S280" s="16">
        <f>VLOOKUP($B280,'[1]TK KHOILUONG'!$B:$AT,18,0)</f>
        <v>0</v>
      </c>
      <c r="T280" s="16">
        <f>VLOOKUP($B280,'[1]TK KHOILUONG'!$B:$AT,19,0)</f>
        <v>0</v>
      </c>
      <c r="U280" s="16">
        <f>VLOOKUP($B280,'[1]TK KHOILUONG'!$B:$AT,20,0)</f>
        <v>0</v>
      </c>
      <c r="V280" s="34">
        <f>VLOOKUP($B280,'[1]TK KHOILUONG'!$B:$AT,21,0)</f>
        <v>0</v>
      </c>
      <c r="W280" s="16">
        <f>VLOOKUP($B280,'[1]TK KHOILUONG'!$B:$AT,22,0)</f>
        <v>0</v>
      </c>
      <c r="X280" s="16">
        <f>VLOOKUP($B280,'[1]TK KHOILUONG'!$B:$AT,23,0)</f>
        <v>0</v>
      </c>
      <c r="Y280" s="16">
        <f>VLOOKUP($B280,'[1]TK KHOILUONG'!$B:$AT,24,0)</f>
        <v>0</v>
      </c>
      <c r="Z280" s="34">
        <f>VLOOKUP($B280,'[1]TK KHOILUONG'!$B:$AT,25,0)</f>
        <v>0</v>
      </c>
      <c r="AA280" s="16">
        <f>VLOOKUP($B280,'[1]TK KHOILUONG'!$B:$AT,26,0)</f>
        <v>0</v>
      </c>
      <c r="AB280" s="16">
        <f>VLOOKUP($B280,'[1]TK KHOILUONG'!$B:$AT,27,0)</f>
        <v>0</v>
      </c>
      <c r="AC280" s="16">
        <f>VLOOKUP($B280,'[1]TK KHOILUONG'!$B:$AT,28,0)</f>
        <v>0</v>
      </c>
      <c r="AD280" s="34">
        <f>VLOOKUP($B280,'[1]TK KHOILUONG'!$B:$AT,29,0)</f>
        <v>0</v>
      </c>
      <c r="AE280" s="16">
        <f>VLOOKUP($B280,'[1]TK KHOILUONG'!$B:$AT,30,0)</f>
        <v>0</v>
      </c>
      <c r="AF280" s="16">
        <f>VLOOKUP($B280,'[1]TK KHOILUONG'!$B:$AT,31,0)</f>
        <v>0</v>
      </c>
      <c r="AG280" s="16">
        <f>VLOOKUP($B280,'[1]TK KHOILUONG'!$B:$AT,32,0)</f>
        <v>0</v>
      </c>
      <c r="AH280" s="34">
        <f>VLOOKUP($B280,'[1]TK KHOILUONG'!$B:$AT,33,0)</f>
        <v>0</v>
      </c>
      <c r="AI280" s="16">
        <f>VLOOKUP($B280,'[1]TK KHOILUONG'!$B:$AT,34,0)</f>
        <v>0</v>
      </c>
      <c r="AJ280" s="16">
        <f>VLOOKUP($B280,'[1]TK KHOILUONG'!$B:$AT,35,0)</f>
        <v>0</v>
      </c>
      <c r="AK280" s="34">
        <f>VLOOKUP($B280,'[1]TK KHOILUONG'!$B:$AT,36,0)</f>
        <v>0</v>
      </c>
      <c r="AL280" s="16">
        <f>VLOOKUP($B280,'[1]TK KHOILUONG'!$B:$AT,37,0)</f>
        <v>0</v>
      </c>
      <c r="AM280" s="16">
        <f>VLOOKUP($B280,'[1]TK KHOILUONG'!$B:$AT,38,0)</f>
        <v>0</v>
      </c>
      <c r="AN280" s="34">
        <f>VLOOKUP($B280,'[1]TK KHOILUONG'!$B:$AT,39,0)</f>
        <v>0</v>
      </c>
      <c r="AO280" s="16">
        <f>VLOOKUP($B280,'[1]TK KHOILUONG'!$B:$AT,40,0)</f>
        <v>0</v>
      </c>
      <c r="AP280" s="16">
        <f>VLOOKUP($B280,'[1]TK KHOILUONG'!$B:$AT,41,0)</f>
        <v>0</v>
      </c>
      <c r="AQ280" s="34">
        <f>VLOOKUP($B280,'[1]TK KHOILUONG'!$B:$AT,42,0)</f>
        <v>0</v>
      </c>
      <c r="AR280" s="34">
        <f>VLOOKUP($B280,'[1]TK KHOILUONG'!$B:$AT,43,0)</f>
        <v>0</v>
      </c>
      <c r="AS280" s="34">
        <f>VLOOKUP($B280,'[1]TK KHOILUONG'!$B:$AT,44,0)</f>
        <v>0</v>
      </c>
      <c r="AT280" s="44">
        <f t="shared" si="5"/>
        <v>0</v>
      </c>
    </row>
    <row r="281" spans="1:46" s="6" customFormat="1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VLOOKUP($B281,'[1]TK KHOILUONG'!$B:$AT,4,0)</f>
        <v>0</v>
      </c>
      <c r="F281" s="16">
        <f>VLOOKUP($B281,'[1]TK KHOILUONG'!$B:$AT,5,0)</f>
        <v>0</v>
      </c>
      <c r="G281" s="16">
        <f>VLOOKUP($B281,'[1]TK KHOILUONG'!$B:$AT,6,0)</f>
        <v>0</v>
      </c>
      <c r="H281" s="16">
        <f>VLOOKUP($B281,'[1]TK KHOILUONG'!$B:$AT,7,0)</f>
        <v>0</v>
      </c>
      <c r="I281" s="16">
        <f>VLOOKUP($B281,'[1]TK KHOILUONG'!$B:$AT,8,0)</f>
        <v>0</v>
      </c>
      <c r="J281" s="16">
        <f>VLOOKUP($B281,'[1]TK KHOILUONG'!$B:$AT,9,0)</f>
        <v>0</v>
      </c>
      <c r="K281" s="16">
        <f>VLOOKUP($B281,'[1]TK KHOILUONG'!$B:$AT,10,0)</f>
        <v>0</v>
      </c>
      <c r="L281" s="16">
        <f>VLOOKUP($B281,'[1]TK KHOILUONG'!$B:$AT,11,0)</f>
        <v>0</v>
      </c>
      <c r="M281" s="34">
        <f>VLOOKUP($B281,'[1]TK KHOILUONG'!$B:$AT,12,0)</f>
        <v>0</v>
      </c>
      <c r="N281" s="16">
        <f>VLOOKUP($B281,'[1]TK KHOILUONG'!$B:$AT,13,0)</f>
        <v>6.6</v>
      </c>
      <c r="O281" s="16">
        <f>VLOOKUP($B281,'[1]TK KHOILUONG'!$B:$AT,14,0)</f>
        <v>1.65</v>
      </c>
      <c r="P281" s="16">
        <f>VLOOKUP($B281,'[1]TK KHOILUONG'!$B:$AT,15,0)</f>
        <v>0</v>
      </c>
      <c r="Q281" s="16">
        <f>VLOOKUP($B281,'[1]TK KHOILUONG'!$B:$AT,16,0)</f>
        <v>0</v>
      </c>
      <c r="R281" s="34">
        <f>VLOOKUP($B281,'[1]TK KHOILUONG'!$B:$AT,17,0)</f>
        <v>8.25</v>
      </c>
      <c r="S281" s="16">
        <f>VLOOKUP($B281,'[1]TK KHOILUONG'!$B:$AT,18,0)</f>
        <v>475</v>
      </c>
      <c r="T281" s="16">
        <f>VLOOKUP($B281,'[1]TK KHOILUONG'!$B:$AT,19,0)</f>
        <v>0</v>
      </c>
      <c r="U281" s="16">
        <f>VLOOKUP($B281,'[1]TK KHOILUONG'!$B:$AT,20,0)</f>
        <v>260</v>
      </c>
      <c r="V281" s="34">
        <f>VLOOKUP($B281,'[1]TK KHOILUONG'!$B:$AT,21,0)</f>
        <v>21.5</v>
      </c>
      <c r="W281" s="16">
        <f>VLOOKUP($B281,'[1]TK KHOILUONG'!$B:$AT,22,0)</f>
        <v>0</v>
      </c>
      <c r="X281" s="16">
        <f>VLOOKUP($B281,'[1]TK KHOILUONG'!$B:$AT,23,0)</f>
        <v>0</v>
      </c>
      <c r="Y281" s="16">
        <f>VLOOKUP($B281,'[1]TK KHOILUONG'!$B:$AT,24,0)</f>
        <v>0</v>
      </c>
      <c r="Z281" s="34">
        <f>VLOOKUP($B281,'[1]TK KHOILUONG'!$B:$AT,25,0)</f>
        <v>0</v>
      </c>
      <c r="AA281" s="16">
        <f>VLOOKUP($B281,'[1]TK KHOILUONG'!$B:$AT,26,0)</f>
        <v>0</v>
      </c>
      <c r="AB281" s="16">
        <f>VLOOKUP($B281,'[1]TK KHOILUONG'!$B:$AT,27,0)</f>
        <v>0</v>
      </c>
      <c r="AC281" s="16">
        <f>VLOOKUP($B281,'[1]TK KHOILUONG'!$B:$AT,28,0)</f>
        <v>0</v>
      </c>
      <c r="AD281" s="34">
        <f>VLOOKUP($B281,'[1]TK KHOILUONG'!$B:$AT,29,0)</f>
        <v>0</v>
      </c>
      <c r="AE281" s="16">
        <f>VLOOKUP($B281,'[1]TK KHOILUONG'!$B:$AT,30,0)</f>
        <v>0</v>
      </c>
      <c r="AF281" s="16">
        <f>VLOOKUP($B281,'[1]TK KHOILUONG'!$B:$AT,31,0)</f>
        <v>0</v>
      </c>
      <c r="AG281" s="16">
        <f>VLOOKUP($B281,'[1]TK KHOILUONG'!$B:$AT,32,0)</f>
        <v>0</v>
      </c>
      <c r="AH281" s="34">
        <f>VLOOKUP($B281,'[1]TK KHOILUONG'!$B:$AT,33,0)</f>
        <v>0</v>
      </c>
      <c r="AI281" s="16">
        <f>VLOOKUP($B281,'[1]TK KHOILUONG'!$B:$AT,34,0)</f>
        <v>0</v>
      </c>
      <c r="AJ281" s="16">
        <f>VLOOKUP($B281,'[1]TK KHOILUONG'!$B:$AT,35,0)</f>
        <v>0</v>
      </c>
      <c r="AK281" s="34">
        <f>VLOOKUP($B281,'[1]TK KHOILUONG'!$B:$AT,36,0)</f>
        <v>0</v>
      </c>
      <c r="AL281" s="16">
        <f>VLOOKUP($B281,'[1]TK KHOILUONG'!$B:$AT,37,0)</f>
        <v>0</v>
      </c>
      <c r="AM281" s="16">
        <f>VLOOKUP($B281,'[1]TK KHOILUONG'!$B:$AT,38,0)</f>
        <v>0</v>
      </c>
      <c r="AN281" s="34">
        <f>VLOOKUP($B281,'[1]TK KHOILUONG'!$B:$AT,39,0)</f>
        <v>0</v>
      </c>
      <c r="AO281" s="16">
        <f>VLOOKUP($B281,'[1]TK KHOILUONG'!$B:$AT,40,0)</f>
        <v>0</v>
      </c>
      <c r="AP281" s="16">
        <f>VLOOKUP($B281,'[1]TK KHOILUONG'!$B:$AT,41,0)</f>
        <v>0</v>
      </c>
      <c r="AQ281" s="34">
        <f>VLOOKUP($B281,'[1]TK KHOILUONG'!$B:$AT,42,0)</f>
        <v>0</v>
      </c>
      <c r="AR281" s="34">
        <f>VLOOKUP($B281,'[1]TK KHOILUONG'!$B:$AT,43,0)</f>
        <v>0</v>
      </c>
      <c r="AS281" s="34">
        <f>VLOOKUP($B281,'[1]TK KHOILUONG'!$B:$AT,44,0)</f>
        <v>0</v>
      </c>
      <c r="AT281" s="44">
        <f t="shared" si="5"/>
        <v>29.75</v>
      </c>
    </row>
    <row r="282" spans="1:46" s="6" customFormat="1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>
        <f>VLOOKUP($B282,'[1]TK KHOILUONG'!$B:$AT,4,0)</f>
        <v>0</v>
      </c>
      <c r="F282" s="16">
        <f>VLOOKUP($B282,'[1]TK KHOILUONG'!$B:$AT,5,0)</f>
        <v>0</v>
      </c>
      <c r="G282" s="16">
        <f>VLOOKUP($B282,'[1]TK KHOILUONG'!$B:$AT,6,0)</f>
        <v>0</v>
      </c>
      <c r="H282" s="16">
        <f>VLOOKUP($B282,'[1]TK KHOILUONG'!$B:$AT,7,0)</f>
        <v>0</v>
      </c>
      <c r="I282" s="16">
        <f>VLOOKUP($B282,'[1]TK KHOILUONG'!$B:$AT,8,0)</f>
        <v>0</v>
      </c>
      <c r="J282" s="16">
        <f>VLOOKUP($B282,'[1]TK KHOILUONG'!$B:$AT,9,0)</f>
        <v>0</v>
      </c>
      <c r="K282" s="16">
        <f>VLOOKUP($B282,'[1]TK KHOILUONG'!$B:$AT,10,0)</f>
        <v>0</v>
      </c>
      <c r="L282" s="16">
        <f>VLOOKUP($B282,'[1]TK KHOILUONG'!$B:$AT,11,0)</f>
        <v>0</v>
      </c>
      <c r="M282" s="34">
        <f>VLOOKUP($B282,'[1]TK KHOILUONG'!$B:$AT,12,0)</f>
        <v>0</v>
      </c>
      <c r="N282" s="16">
        <f>VLOOKUP($B282,'[1]TK KHOILUONG'!$B:$AT,13,0)</f>
        <v>0</v>
      </c>
      <c r="O282" s="16">
        <f>VLOOKUP($B282,'[1]TK KHOILUONG'!$B:$AT,14,0)</f>
        <v>0</v>
      </c>
      <c r="P282" s="16">
        <f>VLOOKUP($B282,'[1]TK KHOILUONG'!$B:$AT,15,0)</f>
        <v>0</v>
      </c>
      <c r="Q282" s="16">
        <f>VLOOKUP($B282,'[1]TK KHOILUONG'!$B:$AT,16,0)</f>
        <v>0</v>
      </c>
      <c r="R282" s="34">
        <f>VLOOKUP($B282,'[1]TK KHOILUONG'!$B:$AT,17,0)</f>
        <v>0</v>
      </c>
      <c r="S282" s="16">
        <f>VLOOKUP($B282,'[1]TK KHOILUONG'!$B:$AT,18,0)</f>
        <v>0</v>
      </c>
      <c r="T282" s="16">
        <f>VLOOKUP($B282,'[1]TK KHOILUONG'!$B:$AT,19,0)</f>
        <v>0</v>
      </c>
      <c r="U282" s="16">
        <f>VLOOKUP($B282,'[1]TK KHOILUONG'!$B:$AT,20,0)</f>
        <v>0</v>
      </c>
      <c r="V282" s="34">
        <f>VLOOKUP($B282,'[1]TK KHOILUONG'!$B:$AT,21,0)</f>
        <v>0</v>
      </c>
      <c r="W282" s="16">
        <f>VLOOKUP($B282,'[1]TK KHOILUONG'!$B:$AT,22,0)</f>
        <v>0</v>
      </c>
      <c r="X282" s="16">
        <f>VLOOKUP($B282,'[1]TK KHOILUONG'!$B:$AT,23,0)</f>
        <v>0</v>
      </c>
      <c r="Y282" s="16">
        <f>VLOOKUP($B282,'[1]TK KHOILUONG'!$B:$AT,24,0)</f>
        <v>0</v>
      </c>
      <c r="Z282" s="34">
        <f>VLOOKUP($B282,'[1]TK KHOILUONG'!$B:$AT,25,0)</f>
        <v>0</v>
      </c>
      <c r="AA282" s="16">
        <f>VLOOKUP($B282,'[1]TK KHOILUONG'!$B:$AT,26,0)</f>
        <v>0</v>
      </c>
      <c r="AB282" s="16">
        <f>VLOOKUP($B282,'[1]TK KHOILUONG'!$B:$AT,27,0)</f>
        <v>0</v>
      </c>
      <c r="AC282" s="16">
        <f>VLOOKUP($B282,'[1]TK KHOILUONG'!$B:$AT,28,0)</f>
        <v>0</v>
      </c>
      <c r="AD282" s="34">
        <f>VLOOKUP($B282,'[1]TK KHOILUONG'!$B:$AT,29,0)</f>
        <v>0</v>
      </c>
      <c r="AE282" s="16">
        <f>VLOOKUP($B282,'[1]TK KHOILUONG'!$B:$AT,30,0)</f>
        <v>0</v>
      </c>
      <c r="AF282" s="16">
        <f>VLOOKUP($B282,'[1]TK KHOILUONG'!$B:$AT,31,0)</f>
        <v>0</v>
      </c>
      <c r="AG282" s="16">
        <f>VLOOKUP($B282,'[1]TK KHOILUONG'!$B:$AT,32,0)</f>
        <v>0</v>
      </c>
      <c r="AH282" s="34">
        <f>VLOOKUP($B282,'[1]TK KHOILUONG'!$B:$AT,33,0)</f>
        <v>0</v>
      </c>
      <c r="AI282" s="16">
        <f>VLOOKUP($B282,'[1]TK KHOILUONG'!$B:$AT,34,0)</f>
        <v>0</v>
      </c>
      <c r="AJ282" s="16">
        <f>VLOOKUP($B282,'[1]TK KHOILUONG'!$B:$AT,35,0)</f>
        <v>0</v>
      </c>
      <c r="AK282" s="34">
        <f>VLOOKUP($B282,'[1]TK KHOILUONG'!$B:$AT,36,0)</f>
        <v>0</v>
      </c>
      <c r="AL282" s="16">
        <f>VLOOKUP($B282,'[1]TK KHOILUONG'!$B:$AT,37,0)</f>
        <v>0</v>
      </c>
      <c r="AM282" s="16">
        <f>VLOOKUP($B282,'[1]TK KHOILUONG'!$B:$AT,38,0)</f>
        <v>0</v>
      </c>
      <c r="AN282" s="34">
        <f>VLOOKUP($B282,'[1]TK KHOILUONG'!$B:$AT,39,0)</f>
        <v>0</v>
      </c>
      <c r="AO282" s="16">
        <f>VLOOKUP($B282,'[1]TK KHOILUONG'!$B:$AT,40,0)</f>
        <v>0</v>
      </c>
      <c r="AP282" s="16">
        <f>VLOOKUP($B282,'[1]TK KHOILUONG'!$B:$AT,41,0)</f>
        <v>0</v>
      </c>
      <c r="AQ282" s="34">
        <f>VLOOKUP($B282,'[1]TK KHOILUONG'!$B:$AT,42,0)</f>
        <v>0</v>
      </c>
      <c r="AR282" s="34">
        <f>VLOOKUP($B282,'[1]TK KHOILUONG'!$B:$AT,43,0)</f>
        <v>0</v>
      </c>
      <c r="AS282" s="34">
        <f>VLOOKUP($B282,'[1]TK KHOILUONG'!$B:$AT,44,0)</f>
        <v>0</v>
      </c>
      <c r="AT282" s="44">
        <f t="shared" si="5"/>
        <v>0</v>
      </c>
    </row>
    <row r="283" spans="1:46" s="6" customFormat="1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VLOOKUP($B283,'[1]TK KHOILUONG'!$B:$AT,4,0)</f>
        <v>4</v>
      </c>
      <c r="F283" s="16">
        <f>VLOOKUP($B283,'[1]TK KHOILUONG'!$B:$AT,5,0)</f>
        <v>4</v>
      </c>
      <c r="G283" s="16">
        <f>VLOOKUP($B283,'[1]TK KHOILUONG'!$B:$AT,6,0)</f>
        <v>0</v>
      </c>
      <c r="H283" s="16">
        <f>VLOOKUP($B283,'[1]TK KHOILUONG'!$B:$AT,7,0)</f>
        <v>0</v>
      </c>
      <c r="I283" s="16">
        <f>VLOOKUP($B283,'[1]TK KHOILUONG'!$B:$AT,8,0)</f>
        <v>0</v>
      </c>
      <c r="J283" s="16">
        <f>VLOOKUP($B283,'[1]TK KHOILUONG'!$B:$AT,9,0)</f>
        <v>0</v>
      </c>
      <c r="K283" s="16">
        <f>VLOOKUP($B283,'[1]TK KHOILUONG'!$B:$AT,10,0)</f>
        <v>0</v>
      </c>
      <c r="L283" s="16">
        <f>VLOOKUP($B283,'[1]TK KHOILUONG'!$B:$AT,11,0)</f>
        <v>0</v>
      </c>
      <c r="M283" s="34">
        <f>VLOOKUP($B283,'[1]TK KHOILUONG'!$B:$AT,12,0)</f>
        <v>10</v>
      </c>
      <c r="N283" s="16">
        <f>VLOOKUP($B283,'[1]TK KHOILUONG'!$B:$AT,13,0)</f>
        <v>8.6999999999999993</v>
      </c>
      <c r="O283" s="16">
        <f>VLOOKUP($B283,'[1]TK KHOILUONG'!$B:$AT,14,0)</f>
        <v>3</v>
      </c>
      <c r="P283" s="16">
        <f>VLOOKUP($B283,'[1]TK KHOILUONG'!$B:$AT,15,0)</f>
        <v>0</v>
      </c>
      <c r="Q283" s="16">
        <f>VLOOKUP($B283,'[1]TK KHOILUONG'!$B:$AT,16,0)</f>
        <v>0</v>
      </c>
      <c r="R283" s="34">
        <f>VLOOKUP($B283,'[1]TK KHOILUONG'!$B:$AT,17,0)</f>
        <v>11.7</v>
      </c>
      <c r="S283" s="16">
        <f>VLOOKUP($B283,'[1]TK KHOILUONG'!$B:$AT,18,0)</f>
        <v>32</v>
      </c>
      <c r="T283" s="16">
        <f>VLOOKUP($B283,'[1]TK KHOILUONG'!$B:$AT,19,0)</f>
        <v>24</v>
      </c>
      <c r="U283" s="16">
        <f>VLOOKUP($B283,'[1]TK KHOILUONG'!$B:$AT,20,0)</f>
        <v>56</v>
      </c>
      <c r="V283" s="34">
        <f>VLOOKUP($B283,'[1]TK KHOILUONG'!$B:$AT,21,0)</f>
        <v>0</v>
      </c>
      <c r="W283" s="16">
        <f>VLOOKUP($B283,'[1]TK KHOILUONG'!$B:$AT,22,0)</f>
        <v>0</v>
      </c>
      <c r="X283" s="16">
        <f>VLOOKUP($B283,'[1]TK KHOILUONG'!$B:$AT,23,0)</f>
        <v>0</v>
      </c>
      <c r="Y283" s="16">
        <f>VLOOKUP($B283,'[1]TK KHOILUONG'!$B:$AT,24,0)</f>
        <v>0</v>
      </c>
      <c r="Z283" s="34">
        <f>VLOOKUP($B283,'[1]TK KHOILUONG'!$B:$AT,25,0)</f>
        <v>0</v>
      </c>
      <c r="AA283" s="16">
        <f>VLOOKUP($B283,'[1]TK KHOILUONG'!$B:$AT,26,0)</f>
        <v>0</v>
      </c>
      <c r="AB283" s="16">
        <f>VLOOKUP($B283,'[1]TK KHOILUONG'!$B:$AT,27,0)</f>
        <v>0</v>
      </c>
      <c r="AC283" s="16">
        <f>VLOOKUP($B283,'[1]TK KHOILUONG'!$B:$AT,28,0)</f>
        <v>0</v>
      </c>
      <c r="AD283" s="34">
        <f>VLOOKUP($B283,'[1]TK KHOILUONG'!$B:$AT,29,0)</f>
        <v>0</v>
      </c>
      <c r="AE283" s="16">
        <f>VLOOKUP($B283,'[1]TK KHOILUONG'!$B:$AT,30,0)</f>
        <v>0</v>
      </c>
      <c r="AF283" s="16">
        <f>VLOOKUP($B283,'[1]TK KHOILUONG'!$B:$AT,31,0)</f>
        <v>0</v>
      </c>
      <c r="AG283" s="16">
        <f>VLOOKUP($B283,'[1]TK KHOILUONG'!$B:$AT,32,0)</f>
        <v>0</v>
      </c>
      <c r="AH283" s="34">
        <f>VLOOKUP($B283,'[1]TK KHOILUONG'!$B:$AT,33,0)</f>
        <v>0</v>
      </c>
      <c r="AI283" s="16">
        <f>VLOOKUP($B283,'[1]TK KHOILUONG'!$B:$AT,34,0)</f>
        <v>0</v>
      </c>
      <c r="AJ283" s="16">
        <f>VLOOKUP($B283,'[1]TK KHOILUONG'!$B:$AT,35,0)</f>
        <v>0</v>
      </c>
      <c r="AK283" s="34">
        <f>VLOOKUP($B283,'[1]TK KHOILUONG'!$B:$AT,36,0)</f>
        <v>0</v>
      </c>
      <c r="AL283" s="16">
        <f>VLOOKUP($B283,'[1]TK KHOILUONG'!$B:$AT,37,0)</f>
        <v>0</v>
      </c>
      <c r="AM283" s="16">
        <f>VLOOKUP($B283,'[1]TK KHOILUONG'!$B:$AT,38,0)</f>
        <v>0</v>
      </c>
      <c r="AN283" s="34">
        <f>VLOOKUP($B283,'[1]TK KHOILUONG'!$B:$AT,39,0)</f>
        <v>0</v>
      </c>
      <c r="AO283" s="16">
        <f>VLOOKUP($B283,'[1]TK KHOILUONG'!$B:$AT,40,0)</f>
        <v>0</v>
      </c>
      <c r="AP283" s="16">
        <f>VLOOKUP($B283,'[1]TK KHOILUONG'!$B:$AT,41,0)</f>
        <v>0</v>
      </c>
      <c r="AQ283" s="34">
        <f>VLOOKUP($B283,'[1]TK KHOILUONG'!$B:$AT,42,0)</f>
        <v>0</v>
      </c>
      <c r="AR283" s="34">
        <f>VLOOKUP($B283,'[1]TK KHOILUONG'!$B:$AT,43,0)</f>
        <v>0</v>
      </c>
      <c r="AS283" s="34">
        <f>VLOOKUP($B283,'[1]TK KHOILUONG'!$B:$AT,44,0)</f>
        <v>0</v>
      </c>
      <c r="AT283" s="44">
        <f t="shared" si="5"/>
        <v>21.7</v>
      </c>
    </row>
    <row r="284" spans="1:46" s="6" customFormat="1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VLOOKUP($B284,'[1]TK KHOILUONG'!$B:$AT,4,0)</f>
        <v>4</v>
      </c>
      <c r="F284" s="16">
        <f>VLOOKUP($B284,'[1]TK KHOILUONG'!$B:$AT,5,0)</f>
        <v>4</v>
      </c>
      <c r="G284" s="16">
        <f>VLOOKUP($B284,'[1]TK KHOILUONG'!$B:$AT,6,0)</f>
        <v>0</v>
      </c>
      <c r="H284" s="16">
        <f>VLOOKUP($B284,'[1]TK KHOILUONG'!$B:$AT,7,0)</f>
        <v>0</v>
      </c>
      <c r="I284" s="16">
        <f>VLOOKUP($B284,'[1]TK KHOILUONG'!$B:$AT,8,0)</f>
        <v>0</v>
      </c>
      <c r="J284" s="16">
        <f>VLOOKUP($B284,'[1]TK KHOILUONG'!$B:$AT,9,0)</f>
        <v>0</v>
      </c>
      <c r="K284" s="16">
        <f>VLOOKUP($B284,'[1]TK KHOILUONG'!$B:$AT,10,0)</f>
        <v>0</v>
      </c>
      <c r="L284" s="16">
        <f>VLOOKUP($B284,'[1]TK KHOILUONG'!$B:$AT,11,0)</f>
        <v>0</v>
      </c>
      <c r="M284" s="34">
        <f>VLOOKUP($B284,'[1]TK KHOILUONG'!$B:$AT,12,0)</f>
        <v>10</v>
      </c>
      <c r="N284" s="16">
        <f>VLOOKUP($B284,'[1]TK KHOILUONG'!$B:$AT,13,0)</f>
        <v>6.7499999999999991</v>
      </c>
      <c r="O284" s="16">
        <f>VLOOKUP($B284,'[1]TK KHOILUONG'!$B:$AT,14,0)</f>
        <v>8.5500000000000007</v>
      </c>
      <c r="P284" s="16">
        <f>VLOOKUP($B284,'[1]TK KHOILUONG'!$B:$AT,15,0)</f>
        <v>0</v>
      </c>
      <c r="Q284" s="16">
        <f>VLOOKUP($B284,'[1]TK KHOILUONG'!$B:$AT,16,0)</f>
        <v>0</v>
      </c>
      <c r="R284" s="34">
        <f>VLOOKUP($B284,'[1]TK KHOILUONG'!$B:$AT,17,0)</f>
        <v>15.3</v>
      </c>
      <c r="S284" s="16">
        <f>VLOOKUP($B284,'[1]TK KHOILUONG'!$B:$AT,18,0)</f>
        <v>67</v>
      </c>
      <c r="T284" s="16">
        <f>VLOOKUP($B284,'[1]TK KHOILUONG'!$B:$AT,19,0)</f>
        <v>27</v>
      </c>
      <c r="U284" s="16">
        <f>VLOOKUP($B284,'[1]TK KHOILUONG'!$B:$AT,20,0)</f>
        <v>67</v>
      </c>
      <c r="V284" s="34">
        <f>VLOOKUP($B284,'[1]TK KHOILUONG'!$B:$AT,21,0)</f>
        <v>2.7</v>
      </c>
      <c r="W284" s="16">
        <f>VLOOKUP($B284,'[1]TK KHOILUONG'!$B:$AT,22,0)</f>
        <v>0</v>
      </c>
      <c r="X284" s="16">
        <f>VLOOKUP($B284,'[1]TK KHOILUONG'!$B:$AT,23,0)</f>
        <v>0</v>
      </c>
      <c r="Y284" s="16">
        <f>VLOOKUP($B284,'[1]TK KHOILUONG'!$B:$AT,24,0)</f>
        <v>0</v>
      </c>
      <c r="Z284" s="34">
        <f>VLOOKUP($B284,'[1]TK KHOILUONG'!$B:$AT,25,0)</f>
        <v>0</v>
      </c>
      <c r="AA284" s="16">
        <f>VLOOKUP($B284,'[1]TK KHOILUONG'!$B:$AT,26,0)</f>
        <v>0</v>
      </c>
      <c r="AB284" s="16">
        <f>VLOOKUP($B284,'[1]TK KHOILUONG'!$B:$AT,27,0)</f>
        <v>0</v>
      </c>
      <c r="AC284" s="16">
        <f>VLOOKUP($B284,'[1]TK KHOILUONG'!$B:$AT,28,0)</f>
        <v>0</v>
      </c>
      <c r="AD284" s="34">
        <f>VLOOKUP($B284,'[1]TK KHOILUONG'!$B:$AT,29,0)</f>
        <v>0</v>
      </c>
      <c r="AE284" s="16">
        <f>VLOOKUP($B284,'[1]TK KHOILUONG'!$B:$AT,30,0)</f>
        <v>0</v>
      </c>
      <c r="AF284" s="16">
        <f>VLOOKUP($B284,'[1]TK KHOILUONG'!$B:$AT,31,0)</f>
        <v>0</v>
      </c>
      <c r="AG284" s="16">
        <f>VLOOKUP($B284,'[1]TK KHOILUONG'!$B:$AT,32,0)</f>
        <v>0</v>
      </c>
      <c r="AH284" s="34">
        <f>VLOOKUP($B284,'[1]TK KHOILUONG'!$B:$AT,33,0)</f>
        <v>0</v>
      </c>
      <c r="AI284" s="16">
        <f>VLOOKUP($B284,'[1]TK KHOILUONG'!$B:$AT,34,0)</f>
        <v>0</v>
      </c>
      <c r="AJ284" s="16">
        <f>VLOOKUP($B284,'[1]TK KHOILUONG'!$B:$AT,35,0)</f>
        <v>0</v>
      </c>
      <c r="AK284" s="34">
        <f>VLOOKUP($B284,'[1]TK KHOILUONG'!$B:$AT,36,0)</f>
        <v>0</v>
      </c>
      <c r="AL284" s="16">
        <f>VLOOKUP($B284,'[1]TK KHOILUONG'!$B:$AT,37,0)</f>
        <v>0</v>
      </c>
      <c r="AM284" s="16">
        <f>VLOOKUP($B284,'[1]TK KHOILUONG'!$B:$AT,38,0)</f>
        <v>0</v>
      </c>
      <c r="AN284" s="34">
        <f>VLOOKUP($B284,'[1]TK KHOILUONG'!$B:$AT,39,0)</f>
        <v>0</v>
      </c>
      <c r="AO284" s="16">
        <f>VLOOKUP($B284,'[1]TK KHOILUONG'!$B:$AT,40,0)</f>
        <v>0</v>
      </c>
      <c r="AP284" s="16">
        <f>VLOOKUP($B284,'[1]TK KHOILUONG'!$B:$AT,41,0)</f>
        <v>0</v>
      </c>
      <c r="AQ284" s="34">
        <f>VLOOKUP($B284,'[1]TK KHOILUONG'!$B:$AT,42,0)</f>
        <v>0</v>
      </c>
      <c r="AR284" s="34">
        <f>VLOOKUP($B284,'[1]TK KHOILUONG'!$B:$AT,43,0)</f>
        <v>0</v>
      </c>
      <c r="AS284" s="34">
        <f>VLOOKUP($B284,'[1]TK KHOILUONG'!$B:$AT,44,0)</f>
        <v>0.5</v>
      </c>
      <c r="AT284" s="44">
        <f t="shared" si="5"/>
        <v>28.5</v>
      </c>
    </row>
    <row r="285" spans="1:46" s="6" customFormat="1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VLOOKUP($B285,'[1]TK KHOILUONG'!$B:$AT,4,0)</f>
        <v>0</v>
      </c>
      <c r="F285" s="16">
        <f>VLOOKUP($B285,'[1]TK KHOILUONG'!$B:$AT,5,0)</f>
        <v>4</v>
      </c>
      <c r="G285" s="16">
        <f>VLOOKUP($B285,'[1]TK KHOILUONG'!$B:$AT,6,0)</f>
        <v>0</v>
      </c>
      <c r="H285" s="16">
        <f>VLOOKUP($B285,'[1]TK KHOILUONG'!$B:$AT,7,0)</f>
        <v>0</v>
      </c>
      <c r="I285" s="16">
        <f>VLOOKUP($B285,'[1]TK KHOILUONG'!$B:$AT,8,0)</f>
        <v>0</v>
      </c>
      <c r="J285" s="16">
        <f>VLOOKUP($B285,'[1]TK KHOILUONG'!$B:$AT,9,0)</f>
        <v>0</v>
      </c>
      <c r="K285" s="16">
        <f>VLOOKUP($B285,'[1]TK KHOILUONG'!$B:$AT,10,0)</f>
        <v>0</v>
      </c>
      <c r="L285" s="16">
        <f>VLOOKUP($B285,'[1]TK KHOILUONG'!$B:$AT,11,0)</f>
        <v>0</v>
      </c>
      <c r="M285" s="34">
        <f>VLOOKUP($B285,'[1]TK KHOILUONG'!$B:$AT,12,0)</f>
        <v>6</v>
      </c>
      <c r="N285" s="16">
        <f>VLOOKUP($B285,'[1]TK KHOILUONG'!$B:$AT,13,0)</f>
        <v>0</v>
      </c>
      <c r="O285" s="16">
        <f>VLOOKUP($B285,'[1]TK KHOILUONG'!$B:$AT,14,0)</f>
        <v>0</v>
      </c>
      <c r="P285" s="16">
        <f>VLOOKUP($B285,'[1]TK KHOILUONG'!$B:$AT,15,0)</f>
        <v>0</v>
      </c>
      <c r="Q285" s="16">
        <f>VLOOKUP($B285,'[1]TK KHOILUONG'!$B:$AT,16,0)</f>
        <v>0</v>
      </c>
      <c r="R285" s="34">
        <f>VLOOKUP($B285,'[1]TK KHOILUONG'!$B:$AT,17,0)</f>
        <v>0</v>
      </c>
      <c r="S285" s="16">
        <f>VLOOKUP($B285,'[1]TK KHOILUONG'!$B:$AT,18,0)</f>
        <v>0</v>
      </c>
      <c r="T285" s="16">
        <f>VLOOKUP($B285,'[1]TK KHOILUONG'!$B:$AT,19,0)</f>
        <v>0</v>
      </c>
      <c r="U285" s="16">
        <f>VLOOKUP($B285,'[1]TK KHOILUONG'!$B:$AT,20,0)</f>
        <v>0</v>
      </c>
      <c r="V285" s="34">
        <f>VLOOKUP($B285,'[1]TK KHOILUONG'!$B:$AT,21,0)</f>
        <v>0</v>
      </c>
      <c r="W285" s="16">
        <f>VLOOKUP($B285,'[1]TK KHOILUONG'!$B:$AT,22,0)</f>
        <v>0</v>
      </c>
      <c r="X285" s="16">
        <f>VLOOKUP($B285,'[1]TK KHOILUONG'!$B:$AT,23,0)</f>
        <v>0</v>
      </c>
      <c r="Y285" s="16">
        <f>VLOOKUP($B285,'[1]TK KHOILUONG'!$B:$AT,24,0)</f>
        <v>0</v>
      </c>
      <c r="Z285" s="34">
        <f>VLOOKUP($B285,'[1]TK KHOILUONG'!$B:$AT,25,0)</f>
        <v>0</v>
      </c>
      <c r="AA285" s="16">
        <f>VLOOKUP($B285,'[1]TK KHOILUONG'!$B:$AT,26,0)</f>
        <v>0</v>
      </c>
      <c r="AB285" s="16">
        <f>VLOOKUP($B285,'[1]TK KHOILUONG'!$B:$AT,27,0)</f>
        <v>0</v>
      </c>
      <c r="AC285" s="16">
        <f>VLOOKUP($B285,'[1]TK KHOILUONG'!$B:$AT,28,0)</f>
        <v>0</v>
      </c>
      <c r="AD285" s="34">
        <f>VLOOKUP($B285,'[1]TK KHOILUONG'!$B:$AT,29,0)</f>
        <v>0</v>
      </c>
      <c r="AE285" s="16">
        <f>VLOOKUP($B285,'[1]TK KHOILUONG'!$B:$AT,30,0)</f>
        <v>0</v>
      </c>
      <c r="AF285" s="16">
        <f>VLOOKUP($B285,'[1]TK KHOILUONG'!$B:$AT,31,0)</f>
        <v>0</v>
      </c>
      <c r="AG285" s="16">
        <f>VLOOKUP($B285,'[1]TK KHOILUONG'!$B:$AT,32,0)</f>
        <v>0</v>
      </c>
      <c r="AH285" s="34">
        <f>VLOOKUP($B285,'[1]TK KHOILUONG'!$B:$AT,33,0)</f>
        <v>0</v>
      </c>
      <c r="AI285" s="16">
        <f>VLOOKUP($B285,'[1]TK KHOILUONG'!$B:$AT,34,0)</f>
        <v>0</v>
      </c>
      <c r="AJ285" s="16">
        <f>VLOOKUP($B285,'[1]TK KHOILUONG'!$B:$AT,35,0)</f>
        <v>0</v>
      </c>
      <c r="AK285" s="34">
        <f>VLOOKUP($B285,'[1]TK KHOILUONG'!$B:$AT,36,0)</f>
        <v>0</v>
      </c>
      <c r="AL285" s="16">
        <f>VLOOKUP($B285,'[1]TK KHOILUONG'!$B:$AT,37,0)</f>
        <v>0</v>
      </c>
      <c r="AM285" s="16">
        <f>VLOOKUP($B285,'[1]TK KHOILUONG'!$B:$AT,38,0)</f>
        <v>0</v>
      </c>
      <c r="AN285" s="34">
        <f>VLOOKUP($B285,'[1]TK KHOILUONG'!$B:$AT,39,0)</f>
        <v>0</v>
      </c>
      <c r="AO285" s="16">
        <f>VLOOKUP($B285,'[1]TK KHOILUONG'!$B:$AT,40,0)</f>
        <v>0</v>
      </c>
      <c r="AP285" s="16">
        <f>VLOOKUP($B285,'[1]TK KHOILUONG'!$B:$AT,41,0)</f>
        <v>0</v>
      </c>
      <c r="AQ285" s="34">
        <f>VLOOKUP($B285,'[1]TK KHOILUONG'!$B:$AT,42,0)</f>
        <v>0</v>
      </c>
      <c r="AR285" s="34">
        <f>VLOOKUP($B285,'[1]TK KHOILUONG'!$B:$AT,43,0)</f>
        <v>0</v>
      </c>
      <c r="AS285" s="34">
        <f>VLOOKUP($B285,'[1]TK KHOILUONG'!$B:$AT,44,0)</f>
        <v>0</v>
      </c>
      <c r="AT285" s="44">
        <f t="shared" si="5"/>
        <v>6</v>
      </c>
    </row>
    <row r="286" spans="1:46" s="6" customFormat="1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VLOOKUP($B286,'[1]TK KHOILUONG'!$B:$AT,4,0)</f>
        <v>6</v>
      </c>
      <c r="F286" s="16">
        <f>VLOOKUP($B286,'[1]TK KHOILUONG'!$B:$AT,5,0)</f>
        <v>4</v>
      </c>
      <c r="G286" s="16">
        <f>VLOOKUP($B286,'[1]TK KHOILUONG'!$B:$AT,6,0)</f>
        <v>0</v>
      </c>
      <c r="H286" s="16">
        <f>VLOOKUP($B286,'[1]TK KHOILUONG'!$B:$AT,7,0)</f>
        <v>0</v>
      </c>
      <c r="I286" s="16">
        <f>VLOOKUP($B286,'[1]TK KHOILUONG'!$B:$AT,8,0)</f>
        <v>0</v>
      </c>
      <c r="J286" s="16">
        <f>VLOOKUP($B286,'[1]TK KHOILUONG'!$B:$AT,9,0)</f>
        <v>0</v>
      </c>
      <c r="K286" s="16">
        <f>VLOOKUP($B286,'[1]TK KHOILUONG'!$B:$AT,10,0)</f>
        <v>0</v>
      </c>
      <c r="L286" s="16">
        <f>VLOOKUP($B286,'[1]TK KHOILUONG'!$B:$AT,11,0)</f>
        <v>0</v>
      </c>
      <c r="M286" s="34">
        <f>VLOOKUP($B286,'[1]TK KHOILUONG'!$B:$AT,12,0)</f>
        <v>12</v>
      </c>
      <c r="N286" s="16">
        <f>VLOOKUP($B286,'[1]TK KHOILUONG'!$B:$AT,13,0)</f>
        <v>8.6999999999999993</v>
      </c>
      <c r="O286" s="16">
        <f>VLOOKUP($B286,'[1]TK KHOILUONG'!$B:$AT,14,0)</f>
        <v>5.4</v>
      </c>
      <c r="P286" s="16">
        <f>VLOOKUP($B286,'[1]TK KHOILUONG'!$B:$AT,15,0)</f>
        <v>0</v>
      </c>
      <c r="Q286" s="16">
        <f>VLOOKUP($B286,'[1]TK KHOILUONG'!$B:$AT,16,0)</f>
        <v>0</v>
      </c>
      <c r="R286" s="34">
        <f>VLOOKUP($B286,'[1]TK KHOILUONG'!$B:$AT,17,0)</f>
        <v>14.1</v>
      </c>
      <c r="S286" s="16">
        <f>VLOOKUP($B286,'[1]TK KHOILUONG'!$B:$AT,18,0)</f>
        <v>113</v>
      </c>
      <c r="T286" s="16">
        <f>VLOOKUP($B286,'[1]TK KHOILUONG'!$B:$AT,19,0)</f>
        <v>119</v>
      </c>
      <c r="U286" s="16">
        <f>VLOOKUP($B286,'[1]TK KHOILUONG'!$B:$AT,20,0)</f>
        <v>100</v>
      </c>
      <c r="V286" s="34">
        <f>VLOOKUP($B286,'[1]TK KHOILUONG'!$B:$AT,21,0)</f>
        <v>13.200000000000001</v>
      </c>
      <c r="W286" s="16">
        <f>VLOOKUP($B286,'[1]TK KHOILUONG'!$B:$AT,22,0)</f>
        <v>0</v>
      </c>
      <c r="X286" s="16">
        <f>VLOOKUP($B286,'[1]TK KHOILUONG'!$B:$AT,23,0)</f>
        <v>0</v>
      </c>
      <c r="Y286" s="16">
        <f>VLOOKUP($B286,'[1]TK KHOILUONG'!$B:$AT,24,0)</f>
        <v>0</v>
      </c>
      <c r="Z286" s="34">
        <f>VLOOKUP($B286,'[1]TK KHOILUONG'!$B:$AT,25,0)</f>
        <v>0</v>
      </c>
      <c r="AA286" s="16">
        <f>VLOOKUP($B286,'[1]TK KHOILUONG'!$B:$AT,26,0)</f>
        <v>0</v>
      </c>
      <c r="AB286" s="16">
        <f>VLOOKUP($B286,'[1]TK KHOILUONG'!$B:$AT,27,0)</f>
        <v>0</v>
      </c>
      <c r="AC286" s="16">
        <f>VLOOKUP($B286,'[1]TK KHOILUONG'!$B:$AT,28,0)</f>
        <v>0</v>
      </c>
      <c r="AD286" s="34">
        <f>VLOOKUP($B286,'[1]TK KHOILUONG'!$B:$AT,29,0)</f>
        <v>0</v>
      </c>
      <c r="AE286" s="16">
        <f>VLOOKUP($B286,'[1]TK KHOILUONG'!$B:$AT,30,0)</f>
        <v>0</v>
      </c>
      <c r="AF286" s="16">
        <f>VLOOKUP($B286,'[1]TK KHOILUONG'!$B:$AT,31,0)</f>
        <v>0</v>
      </c>
      <c r="AG286" s="16">
        <f>VLOOKUP($B286,'[1]TK KHOILUONG'!$B:$AT,32,0)</f>
        <v>0</v>
      </c>
      <c r="AH286" s="34">
        <f>VLOOKUP($B286,'[1]TK KHOILUONG'!$B:$AT,33,0)</f>
        <v>0</v>
      </c>
      <c r="AI286" s="16">
        <f>VLOOKUP($B286,'[1]TK KHOILUONG'!$B:$AT,34,0)</f>
        <v>0</v>
      </c>
      <c r="AJ286" s="16">
        <f>VLOOKUP($B286,'[1]TK KHOILUONG'!$B:$AT,35,0)</f>
        <v>0</v>
      </c>
      <c r="AK286" s="34">
        <f>VLOOKUP($B286,'[1]TK KHOILUONG'!$B:$AT,36,0)</f>
        <v>0</v>
      </c>
      <c r="AL286" s="16">
        <f>VLOOKUP($B286,'[1]TK KHOILUONG'!$B:$AT,37,0)</f>
        <v>0</v>
      </c>
      <c r="AM286" s="16">
        <f>VLOOKUP($B286,'[1]TK KHOILUONG'!$B:$AT,38,0)</f>
        <v>0</v>
      </c>
      <c r="AN286" s="34">
        <f>VLOOKUP($B286,'[1]TK KHOILUONG'!$B:$AT,39,0)</f>
        <v>0</v>
      </c>
      <c r="AO286" s="16">
        <f>VLOOKUP($B286,'[1]TK KHOILUONG'!$B:$AT,40,0)</f>
        <v>0</v>
      </c>
      <c r="AP286" s="16">
        <f>VLOOKUP($B286,'[1]TK KHOILUONG'!$B:$AT,41,0)</f>
        <v>0</v>
      </c>
      <c r="AQ286" s="34">
        <f>VLOOKUP($B286,'[1]TK KHOILUONG'!$B:$AT,42,0)</f>
        <v>0</v>
      </c>
      <c r="AR286" s="34">
        <f>VLOOKUP($B286,'[1]TK KHOILUONG'!$B:$AT,43,0)</f>
        <v>0</v>
      </c>
      <c r="AS286" s="34">
        <f>VLOOKUP($B286,'[1]TK KHOILUONG'!$B:$AT,44,0)</f>
        <v>0.5</v>
      </c>
      <c r="AT286" s="44">
        <f t="shared" si="5"/>
        <v>39.799999999999997</v>
      </c>
    </row>
    <row r="287" spans="1:46" s="6" customFormat="1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VLOOKUP($B287,'[1]TK KHOILUONG'!$B:$AT,4,0)</f>
        <v>4</v>
      </c>
      <c r="F287" s="16">
        <f>VLOOKUP($B287,'[1]TK KHOILUONG'!$B:$AT,5,0)</f>
        <v>4</v>
      </c>
      <c r="G287" s="16">
        <f>VLOOKUP($B287,'[1]TK KHOILUONG'!$B:$AT,6,0)</f>
        <v>0</v>
      </c>
      <c r="H287" s="16">
        <f>VLOOKUP($B287,'[1]TK KHOILUONG'!$B:$AT,7,0)</f>
        <v>0</v>
      </c>
      <c r="I287" s="16">
        <f>VLOOKUP($B287,'[1]TK KHOILUONG'!$B:$AT,8,0)</f>
        <v>0</v>
      </c>
      <c r="J287" s="16">
        <f>VLOOKUP($B287,'[1]TK KHOILUONG'!$B:$AT,9,0)</f>
        <v>0</v>
      </c>
      <c r="K287" s="16">
        <f>VLOOKUP($B287,'[1]TK KHOILUONG'!$B:$AT,10,0)</f>
        <v>0</v>
      </c>
      <c r="L287" s="16">
        <f>VLOOKUP($B287,'[1]TK KHOILUONG'!$B:$AT,11,0)</f>
        <v>0</v>
      </c>
      <c r="M287" s="34">
        <f>VLOOKUP($B287,'[1]TK KHOILUONG'!$B:$AT,12,0)</f>
        <v>10</v>
      </c>
      <c r="N287" s="16">
        <f>VLOOKUP($B287,'[1]TK KHOILUONG'!$B:$AT,13,0)</f>
        <v>5.9999999999999991</v>
      </c>
      <c r="O287" s="16">
        <f>VLOOKUP($B287,'[1]TK KHOILUONG'!$B:$AT,14,0)</f>
        <v>5.2499999999999991</v>
      </c>
      <c r="P287" s="16">
        <f>VLOOKUP($B287,'[1]TK KHOILUONG'!$B:$AT,15,0)</f>
        <v>0</v>
      </c>
      <c r="Q287" s="16">
        <f>VLOOKUP($B287,'[1]TK KHOILUONG'!$B:$AT,16,0)</f>
        <v>0</v>
      </c>
      <c r="R287" s="34">
        <f>VLOOKUP($B287,'[1]TK KHOILUONG'!$B:$AT,17,0)</f>
        <v>11.249999999999998</v>
      </c>
      <c r="S287" s="16">
        <f>VLOOKUP($B287,'[1]TK KHOILUONG'!$B:$AT,18,0)</f>
        <v>46</v>
      </c>
      <c r="T287" s="16">
        <f>VLOOKUP($B287,'[1]TK KHOILUONG'!$B:$AT,19,0)</f>
        <v>37</v>
      </c>
      <c r="U287" s="16">
        <f>VLOOKUP($B287,'[1]TK KHOILUONG'!$B:$AT,20,0)</f>
        <v>46</v>
      </c>
      <c r="V287" s="34">
        <f>VLOOKUP($B287,'[1]TK KHOILUONG'!$B:$AT,21,0)</f>
        <v>3.7</v>
      </c>
      <c r="W287" s="16">
        <f>VLOOKUP($B287,'[1]TK KHOILUONG'!$B:$AT,22,0)</f>
        <v>0</v>
      </c>
      <c r="X287" s="16">
        <f>VLOOKUP($B287,'[1]TK KHOILUONG'!$B:$AT,23,0)</f>
        <v>0</v>
      </c>
      <c r="Y287" s="16">
        <f>VLOOKUP($B287,'[1]TK KHOILUONG'!$B:$AT,24,0)</f>
        <v>0</v>
      </c>
      <c r="Z287" s="34">
        <f>VLOOKUP($B287,'[1]TK KHOILUONG'!$B:$AT,25,0)</f>
        <v>0</v>
      </c>
      <c r="AA287" s="16">
        <f>VLOOKUP($B287,'[1]TK KHOILUONG'!$B:$AT,26,0)</f>
        <v>0</v>
      </c>
      <c r="AB287" s="16">
        <f>VLOOKUP($B287,'[1]TK KHOILUONG'!$B:$AT,27,0)</f>
        <v>0</v>
      </c>
      <c r="AC287" s="16">
        <f>VLOOKUP($B287,'[1]TK KHOILUONG'!$B:$AT,28,0)</f>
        <v>0</v>
      </c>
      <c r="AD287" s="34">
        <f>VLOOKUP($B287,'[1]TK KHOILUONG'!$B:$AT,29,0)</f>
        <v>0</v>
      </c>
      <c r="AE287" s="16">
        <f>VLOOKUP($B287,'[1]TK KHOILUONG'!$B:$AT,30,0)</f>
        <v>0</v>
      </c>
      <c r="AF287" s="16">
        <f>VLOOKUP($B287,'[1]TK KHOILUONG'!$B:$AT,31,0)</f>
        <v>0</v>
      </c>
      <c r="AG287" s="16">
        <f>VLOOKUP($B287,'[1]TK KHOILUONG'!$B:$AT,32,0)</f>
        <v>0</v>
      </c>
      <c r="AH287" s="34">
        <f>VLOOKUP($B287,'[1]TK KHOILUONG'!$B:$AT,33,0)</f>
        <v>0</v>
      </c>
      <c r="AI287" s="16">
        <f>VLOOKUP($B287,'[1]TK KHOILUONG'!$B:$AT,34,0)</f>
        <v>0</v>
      </c>
      <c r="AJ287" s="16">
        <f>VLOOKUP($B287,'[1]TK KHOILUONG'!$B:$AT,35,0)</f>
        <v>0</v>
      </c>
      <c r="AK287" s="34">
        <f>VLOOKUP($B287,'[1]TK KHOILUONG'!$B:$AT,36,0)</f>
        <v>0</v>
      </c>
      <c r="AL287" s="16">
        <f>VLOOKUP($B287,'[1]TK KHOILUONG'!$B:$AT,37,0)</f>
        <v>0</v>
      </c>
      <c r="AM287" s="16">
        <f>VLOOKUP($B287,'[1]TK KHOILUONG'!$B:$AT,38,0)</f>
        <v>0</v>
      </c>
      <c r="AN287" s="34">
        <f>VLOOKUP($B287,'[1]TK KHOILUONG'!$B:$AT,39,0)</f>
        <v>0</v>
      </c>
      <c r="AO287" s="16">
        <f>VLOOKUP($B287,'[1]TK KHOILUONG'!$B:$AT,40,0)</f>
        <v>0</v>
      </c>
      <c r="AP287" s="16">
        <f>VLOOKUP($B287,'[1]TK KHOILUONG'!$B:$AT,41,0)</f>
        <v>0</v>
      </c>
      <c r="AQ287" s="34">
        <f>VLOOKUP($B287,'[1]TK KHOILUONG'!$B:$AT,42,0)</f>
        <v>0</v>
      </c>
      <c r="AR287" s="34">
        <f>VLOOKUP($B287,'[1]TK KHOILUONG'!$B:$AT,43,0)</f>
        <v>0</v>
      </c>
      <c r="AS287" s="34">
        <f>VLOOKUP($B287,'[1]TK KHOILUONG'!$B:$AT,44,0)</f>
        <v>1.7</v>
      </c>
      <c r="AT287" s="44">
        <f t="shared" si="5"/>
        <v>26.65</v>
      </c>
    </row>
    <row r="288" spans="1:46" s="6" customFormat="1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VLOOKUP($B288,'[1]TK KHOILUONG'!$B:$AT,4,0)</f>
        <v>6</v>
      </c>
      <c r="F288" s="16">
        <f>VLOOKUP($B288,'[1]TK KHOILUONG'!$B:$AT,5,0)</f>
        <v>0</v>
      </c>
      <c r="G288" s="16">
        <f>VLOOKUP($B288,'[1]TK KHOILUONG'!$B:$AT,6,0)</f>
        <v>0</v>
      </c>
      <c r="H288" s="16">
        <f>VLOOKUP($B288,'[1]TK KHOILUONG'!$B:$AT,7,0)</f>
        <v>0</v>
      </c>
      <c r="I288" s="16">
        <f>VLOOKUP($B288,'[1]TK KHOILUONG'!$B:$AT,8,0)</f>
        <v>0</v>
      </c>
      <c r="J288" s="16">
        <f>VLOOKUP($B288,'[1]TK KHOILUONG'!$B:$AT,9,0)</f>
        <v>0</v>
      </c>
      <c r="K288" s="16">
        <f>VLOOKUP($B288,'[1]TK KHOILUONG'!$B:$AT,10,0)</f>
        <v>0</v>
      </c>
      <c r="L288" s="16">
        <f>VLOOKUP($B288,'[1]TK KHOILUONG'!$B:$AT,11,0)</f>
        <v>0</v>
      </c>
      <c r="M288" s="34">
        <f>VLOOKUP($B288,'[1]TK KHOILUONG'!$B:$AT,12,0)</f>
        <v>6</v>
      </c>
      <c r="N288" s="16">
        <f>VLOOKUP($B288,'[1]TK KHOILUONG'!$B:$AT,13,0)</f>
        <v>5.3999999999999995</v>
      </c>
      <c r="O288" s="16">
        <f>VLOOKUP($B288,'[1]TK KHOILUONG'!$B:$AT,14,0)</f>
        <v>6.1499999999999995</v>
      </c>
      <c r="P288" s="16">
        <f>VLOOKUP($B288,'[1]TK KHOILUONG'!$B:$AT,15,0)</f>
        <v>0</v>
      </c>
      <c r="Q288" s="16">
        <f>VLOOKUP($B288,'[1]TK KHOILUONG'!$B:$AT,16,0)</f>
        <v>0</v>
      </c>
      <c r="R288" s="34">
        <f>VLOOKUP($B288,'[1]TK KHOILUONG'!$B:$AT,17,0)</f>
        <v>11.549999999999999</v>
      </c>
      <c r="S288" s="16">
        <f>VLOOKUP($B288,'[1]TK KHOILUONG'!$B:$AT,18,0)</f>
        <v>119</v>
      </c>
      <c r="T288" s="16">
        <f>VLOOKUP($B288,'[1]TK KHOILUONG'!$B:$AT,19,0)</f>
        <v>76</v>
      </c>
      <c r="U288" s="16">
        <f>VLOOKUP($B288,'[1]TK KHOILUONG'!$B:$AT,20,0)</f>
        <v>97</v>
      </c>
      <c r="V288" s="34">
        <f>VLOOKUP($B288,'[1]TK KHOILUONG'!$B:$AT,21,0)</f>
        <v>9.8000000000000007</v>
      </c>
      <c r="W288" s="16">
        <f>VLOOKUP($B288,'[1]TK KHOILUONG'!$B:$AT,22,0)</f>
        <v>0</v>
      </c>
      <c r="X288" s="16">
        <f>VLOOKUP($B288,'[1]TK KHOILUONG'!$B:$AT,23,0)</f>
        <v>0</v>
      </c>
      <c r="Y288" s="16">
        <f>VLOOKUP($B288,'[1]TK KHOILUONG'!$B:$AT,24,0)</f>
        <v>0</v>
      </c>
      <c r="Z288" s="34">
        <f>VLOOKUP($B288,'[1]TK KHOILUONG'!$B:$AT,25,0)</f>
        <v>0</v>
      </c>
      <c r="AA288" s="16">
        <f>VLOOKUP($B288,'[1]TK KHOILUONG'!$B:$AT,26,0)</f>
        <v>0</v>
      </c>
      <c r="AB288" s="16">
        <f>VLOOKUP($B288,'[1]TK KHOILUONG'!$B:$AT,27,0)</f>
        <v>0</v>
      </c>
      <c r="AC288" s="16">
        <f>VLOOKUP($B288,'[1]TK KHOILUONG'!$B:$AT,28,0)</f>
        <v>0</v>
      </c>
      <c r="AD288" s="34">
        <f>VLOOKUP($B288,'[1]TK KHOILUONG'!$B:$AT,29,0)</f>
        <v>0</v>
      </c>
      <c r="AE288" s="16">
        <f>VLOOKUP($B288,'[1]TK KHOILUONG'!$B:$AT,30,0)</f>
        <v>0</v>
      </c>
      <c r="AF288" s="16">
        <f>VLOOKUP($B288,'[1]TK KHOILUONG'!$B:$AT,31,0)</f>
        <v>0</v>
      </c>
      <c r="AG288" s="16">
        <f>VLOOKUP($B288,'[1]TK KHOILUONG'!$B:$AT,32,0)</f>
        <v>0</v>
      </c>
      <c r="AH288" s="34">
        <f>VLOOKUP($B288,'[1]TK KHOILUONG'!$B:$AT,33,0)</f>
        <v>0</v>
      </c>
      <c r="AI288" s="16">
        <f>VLOOKUP($B288,'[1]TK KHOILUONG'!$B:$AT,34,0)</f>
        <v>0</v>
      </c>
      <c r="AJ288" s="16">
        <f>VLOOKUP($B288,'[1]TK KHOILUONG'!$B:$AT,35,0)</f>
        <v>0</v>
      </c>
      <c r="AK288" s="34">
        <f>VLOOKUP($B288,'[1]TK KHOILUONG'!$B:$AT,36,0)</f>
        <v>0</v>
      </c>
      <c r="AL288" s="16">
        <f>VLOOKUP($B288,'[1]TK KHOILUONG'!$B:$AT,37,0)</f>
        <v>0</v>
      </c>
      <c r="AM288" s="16">
        <f>VLOOKUP($B288,'[1]TK KHOILUONG'!$B:$AT,38,0)</f>
        <v>0</v>
      </c>
      <c r="AN288" s="34">
        <f>VLOOKUP($B288,'[1]TK KHOILUONG'!$B:$AT,39,0)</f>
        <v>0</v>
      </c>
      <c r="AO288" s="16">
        <f>VLOOKUP($B288,'[1]TK KHOILUONG'!$B:$AT,40,0)</f>
        <v>0</v>
      </c>
      <c r="AP288" s="16">
        <f>VLOOKUP($B288,'[1]TK KHOILUONG'!$B:$AT,41,0)</f>
        <v>0</v>
      </c>
      <c r="AQ288" s="34">
        <f>VLOOKUP($B288,'[1]TK KHOILUONG'!$B:$AT,42,0)</f>
        <v>0</v>
      </c>
      <c r="AR288" s="34">
        <f>VLOOKUP($B288,'[1]TK KHOILUONG'!$B:$AT,43,0)</f>
        <v>0</v>
      </c>
      <c r="AS288" s="34">
        <f>VLOOKUP($B288,'[1]TK KHOILUONG'!$B:$AT,44,0)</f>
        <v>1.7</v>
      </c>
      <c r="AT288" s="44">
        <f t="shared" si="5"/>
        <v>29.05</v>
      </c>
    </row>
    <row r="289" spans="1:46" s="6" customFormat="1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VLOOKUP($B289,'[1]TK KHOILUONG'!$B:$AT,4,0)</f>
        <v>6</v>
      </c>
      <c r="F289" s="16">
        <f>VLOOKUP($B289,'[1]TK KHOILUONG'!$B:$AT,5,0)</f>
        <v>0</v>
      </c>
      <c r="G289" s="16">
        <f>VLOOKUP($B289,'[1]TK KHOILUONG'!$B:$AT,6,0)</f>
        <v>0</v>
      </c>
      <c r="H289" s="16">
        <f>VLOOKUP($B289,'[1]TK KHOILUONG'!$B:$AT,7,0)</f>
        <v>0</v>
      </c>
      <c r="I289" s="16">
        <f>VLOOKUP($B289,'[1]TK KHOILUONG'!$B:$AT,8,0)</f>
        <v>0</v>
      </c>
      <c r="J289" s="16">
        <f>VLOOKUP($B289,'[1]TK KHOILUONG'!$B:$AT,9,0)</f>
        <v>0</v>
      </c>
      <c r="K289" s="16">
        <f>VLOOKUP($B289,'[1]TK KHOILUONG'!$B:$AT,10,0)</f>
        <v>0</v>
      </c>
      <c r="L289" s="16">
        <f>VLOOKUP($B289,'[1]TK KHOILUONG'!$B:$AT,11,0)</f>
        <v>0</v>
      </c>
      <c r="M289" s="34">
        <f>VLOOKUP($B289,'[1]TK KHOILUONG'!$B:$AT,12,0)</f>
        <v>6</v>
      </c>
      <c r="N289" s="16">
        <f>VLOOKUP($B289,'[1]TK KHOILUONG'!$B:$AT,13,0)</f>
        <v>5.3999999999999995</v>
      </c>
      <c r="O289" s="16">
        <f>VLOOKUP($B289,'[1]TK KHOILUONG'!$B:$AT,14,0)</f>
        <v>5.1000000000000005</v>
      </c>
      <c r="P289" s="16">
        <f>VLOOKUP($B289,'[1]TK KHOILUONG'!$B:$AT,15,0)</f>
        <v>0</v>
      </c>
      <c r="Q289" s="16">
        <f>VLOOKUP($B289,'[1]TK KHOILUONG'!$B:$AT,16,0)</f>
        <v>0</v>
      </c>
      <c r="R289" s="34">
        <f>VLOOKUP($B289,'[1]TK KHOILUONG'!$B:$AT,17,0)</f>
        <v>10.5</v>
      </c>
      <c r="S289" s="16">
        <f>VLOOKUP($B289,'[1]TK KHOILUONG'!$B:$AT,18,0)</f>
        <v>64</v>
      </c>
      <c r="T289" s="16">
        <f>VLOOKUP($B289,'[1]TK KHOILUONG'!$B:$AT,19,0)</f>
        <v>48</v>
      </c>
      <c r="U289" s="16">
        <f>VLOOKUP($B289,'[1]TK KHOILUONG'!$B:$AT,20,0)</f>
        <v>64</v>
      </c>
      <c r="V289" s="34">
        <f>VLOOKUP($B289,'[1]TK KHOILUONG'!$B:$AT,21,0)</f>
        <v>4.8000000000000007</v>
      </c>
      <c r="W289" s="16">
        <f>VLOOKUP($B289,'[1]TK KHOILUONG'!$B:$AT,22,0)</f>
        <v>0</v>
      </c>
      <c r="X289" s="16">
        <f>VLOOKUP($B289,'[1]TK KHOILUONG'!$B:$AT,23,0)</f>
        <v>0</v>
      </c>
      <c r="Y289" s="16">
        <f>VLOOKUP($B289,'[1]TK KHOILUONG'!$B:$AT,24,0)</f>
        <v>0</v>
      </c>
      <c r="Z289" s="34">
        <f>VLOOKUP($B289,'[1]TK KHOILUONG'!$B:$AT,25,0)</f>
        <v>0</v>
      </c>
      <c r="AA289" s="16">
        <f>VLOOKUP($B289,'[1]TK KHOILUONG'!$B:$AT,26,0)</f>
        <v>0</v>
      </c>
      <c r="AB289" s="16">
        <f>VLOOKUP($B289,'[1]TK KHOILUONG'!$B:$AT,27,0)</f>
        <v>0</v>
      </c>
      <c r="AC289" s="16">
        <f>VLOOKUP($B289,'[1]TK KHOILUONG'!$B:$AT,28,0)</f>
        <v>0</v>
      </c>
      <c r="AD289" s="34">
        <f>VLOOKUP($B289,'[1]TK KHOILUONG'!$B:$AT,29,0)</f>
        <v>0</v>
      </c>
      <c r="AE289" s="16">
        <f>VLOOKUP($B289,'[1]TK KHOILUONG'!$B:$AT,30,0)</f>
        <v>0</v>
      </c>
      <c r="AF289" s="16">
        <f>VLOOKUP($B289,'[1]TK KHOILUONG'!$B:$AT,31,0)</f>
        <v>0</v>
      </c>
      <c r="AG289" s="16">
        <f>VLOOKUP($B289,'[1]TK KHOILUONG'!$B:$AT,32,0)</f>
        <v>0</v>
      </c>
      <c r="AH289" s="34">
        <f>VLOOKUP($B289,'[1]TK KHOILUONG'!$B:$AT,33,0)</f>
        <v>0</v>
      </c>
      <c r="AI289" s="16">
        <f>VLOOKUP($B289,'[1]TK KHOILUONG'!$B:$AT,34,0)</f>
        <v>0</v>
      </c>
      <c r="AJ289" s="16">
        <f>VLOOKUP($B289,'[1]TK KHOILUONG'!$B:$AT,35,0)</f>
        <v>0</v>
      </c>
      <c r="AK289" s="34">
        <f>VLOOKUP($B289,'[1]TK KHOILUONG'!$B:$AT,36,0)</f>
        <v>0</v>
      </c>
      <c r="AL289" s="16">
        <f>VLOOKUP($B289,'[1]TK KHOILUONG'!$B:$AT,37,0)</f>
        <v>0</v>
      </c>
      <c r="AM289" s="16">
        <f>VLOOKUP($B289,'[1]TK KHOILUONG'!$B:$AT,38,0)</f>
        <v>0</v>
      </c>
      <c r="AN289" s="34">
        <f>VLOOKUP($B289,'[1]TK KHOILUONG'!$B:$AT,39,0)</f>
        <v>0</v>
      </c>
      <c r="AO289" s="16">
        <f>VLOOKUP($B289,'[1]TK KHOILUONG'!$B:$AT,40,0)</f>
        <v>0</v>
      </c>
      <c r="AP289" s="16">
        <f>VLOOKUP($B289,'[1]TK KHOILUONG'!$B:$AT,41,0)</f>
        <v>0</v>
      </c>
      <c r="AQ289" s="34">
        <f>VLOOKUP($B289,'[1]TK KHOILUONG'!$B:$AT,42,0)</f>
        <v>0</v>
      </c>
      <c r="AR289" s="34">
        <f>VLOOKUP($B289,'[1]TK KHOILUONG'!$B:$AT,43,0)</f>
        <v>0</v>
      </c>
      <c r="AS289" s="34">
        <f>VLOOKUP($B289,'[1]TK KHOILUONG'!$B:$AT,44,0)</f>
        <v>2.6</v>
      </c>
      <c r="AT289" s="44">
        <f t="shared" si="5"/>
        <v>23.9</v>
      </c>
    </row>
    <row r="290" spans="1:46" s="6" customFormat="1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VLOOKUP($B290,'[1]TK KHOILUONG'!$B:$AT,4,0)</f>
        <v>0</v>
      </c>
      <c r="F290" s="16">
        <f>VLOOKUP($B290,'[1]TK KHOILUONG'!$B:$AT,5,0)</f>
        <v>0</v>
      </c>
      <c r="G290" s="16">
        <f>VLOOKUP($B290,'[1]TK KHOILUONG'!$B:$AT,6,0)</f>
        <v>0</v>
      </c>
      <c r="H290" s="16">
        <f>VLOOKUP($B290,'[1]TK KHOILUONG'!$B:$AT,7,0)</f>
        <v>0</v>
      </c>
      <c r="I290" s="16">
        <f>VLOOKUP($B290,'[1]TK KHOILUONG'!$B:$AT,8,0)</f>
        <v>0</v>
      </c>
      <c r="J290" s="16">
        <f>VLOOKUP($B290,'[1]TK KHOILUONG'!$B:$AT,9,0)</f>
        <v>0</v>
      </c>
      <c r="K290" s="16">
        <f>VLOOKUP($B290,'[1]TK KHOILUONG'!$B:$AT,10,0)</f>
        <v>0</v>
      </c>
      <c r="L290" s="16">
        <f>VLOOKUP($B290,'[1]TK KHOILUONG'!$B:$AT,11,0)</f>
        <v>0</v>
      </c>
      <c r="M290" s="34">
        <f>VLOOKUP($B290,'[1]TK KHOILUONG'!$B:$AT,12,0)</f>
        <v>0</v>
      </c>
      <c r="N290" s="16">
        <f>VLOOKUP($B290,'[1]TK KHOILUONG'!$B:$AT,13,0)</f>
        <v>17.399999999999988</v>
      </c>
      <c r="O290" s="16">
        <f>VLOOKUP($B290,'[1]TK KHOILUONG'!$B:$AT,14,0)</f>
        <v>13.499999999999995</v>
      </c>
      <c r="P290" s="16">
        <f>VLOOKUP($B290,'[1]TK KHOILUONG'!$B:$AT,15,0)</f>
        <v>0</v>
      </c>
      <c r="Q290" s="16">
        <f>VLOOKUP($B290,'[1]TK KHOILUONG'!$B:$AT,16,0)</f>
        <v>0</v>
      </c>
      <c r="R290" s="34">
        <f>VLOOKUP($B290,'[1]TK KHOILUONG'!$B:$AT,17,0)</f>
        <v>30.899999999999984</v>
      </c>
      <c r="S290" s="16">
        <f>VLOOKUP($B290,'[1]TK KHOILUONG'!$B:$AT,18,0)</f>
        <v>0</v>
      </c>
      <c r="T290" s="16">
        <f>VLOOKUP($B290,'[1]TK KHOILUONG'!$B:$AT,19,0)</f>
        <v>48</v>
      </c>
      <c r="U290" s="16">
        <f>VLOOKUP($B290,'[1]TK KHOILUONG'!$B:$AT,20,0)</f>
        <v>0</v>
      </c>
      <c r="V290" s="34">
        <f>VLOOKUP($B290,'[1]TK KHOILUONG'!$B:$AT,21,0)</f>
        <v>4.8000000000000007</v>
      </c>
      <c r="W290" s="16">
        <f>VLOOKUP($B290,'[1]TK KHOILUONG'!$B:$AT,22,0)</f>
        <v>0</v>
      </c>
      <c r="X290" s="16">
        <f>VLOOKUP($B290,'[1]TK KHOILUONG'!$B:$AT,23,0)</f>
        <v>0</v>
      </c>
      <c r="Y290" s="16">
        <f>VLOOKUP($B290,'[1]TK KHOILUONG'!$B:$AT,24,0)</f>
        <v>0</v>
      </c>
      <c r="Z290" s="34">
        <f>VLOOKUP($B290,'[1]TK KHOILUONG'!$B:$AT,25,0)</f>
        <v>0</v>
      </c>
      <c r="AA290" s="16">
        <f>VLOOKUP($B290,'[1]TK KHOILUONG'!$B:$AT,26,0)</f>
        <v>0</v>
      </c>
      <c r="AB290" s="16">
        <f>VLOOKUP($B290,'[1]TK KHOILUONG'!$B:$AT,27,0)</f>
        <v>0</v>
      </c>
      <c r="AC290" s="16">
        <f>VLOOKUP($B290,'[1]TK KHOILUONG'!$B:$AT,28,0)</f>
        <v>0</v>
      </c>
      <c r="AD290" s="34">
        <f>VLOOKUP($B290,'[1]TK KHOILUONG'!$B:$AT,29,0)</f>
        <v>0</v>
      </c>
      <c r="AE290" s="16">
        <f>VLOOKUP($B290,'[1]TK KHOILUONG'!$B:$AT,30,0)</f>
        <v>0</v>
      </c>
      <c r="AF290" s="16">
        <f>VLOOKUP($B290,'[1]TK KHOILUONG'!$B:$AT,31,0)</f>
        <v>0</v>
      </c>
      <c r="AG290" s="16">
        <f>VLOOKUP($B290,'[1]TK KHOILUONG'!$B:$AT,32,0)</f>
        <v>0</v>
      </c>
      <c r="AH290" s="34">
        <f>VLOOKUP($B290,'[1]TK KHOILUONG'!$B:$AT,33,0)</f>
        <v>0</v>
      </c>
      <c r="AI290" s="16">
        <f>VLOOKUP($B290,'[1]TK KHOILUONG'!$B:$AT,34,0)</f>
        <v>0</v>
      </c>
      <c r="AJ290" s="16">
        <f>VLOOKUP($B290,'[1]TK KHOILUONG'!$B:$AT,35,0)</f>
        <v>0</v>
      </c>
      <c r="AK290" s="34">
        <f>VLOOKUP($B290,'[1]TK KHOILUONG'!$B:$AT,36,0)</f>
        <v>0</v>
      </c>
      <c r="AL290" s="16">
        <f>VLOOKUP($B290,'[1]TK KHOILUONG'!$B:$AT,37,0)</f>
        <v>0</v>
      </c>
      <c r="AM290" s="16">
        <f>VLOOKUP($B290,'[1]TK KHOILUONG'!$B:$AT,38,0)</f>
        <v>0</v>
      </c>
      <c r="AN290" s="34">
        <f>VLOOKUP($B290,'[1]TK KHOILUONG'!$B:$AT,39,0)</f>
        <v>0</v>
      </c>
      <c r="AO290" s="16">
        <f>VLOOKUP($B290,'[1]TK KHOILUONG'!$B:$AT,40,0)</f>
        <v>0</v>
      </c>
      <c r="AP290" s="16">
        <f>VLOOKUP($B290,'[1]TK KHOILUONG'!$B:$AT,41,0)</f>
        <v>0</v>
      </c>
      <c r="AQ290" s="34">
        <f>VLOOKUP($B290,'[1]TK KHOILUONG'!$B:$AT,42,0)</f>
        <v>0</v>
      </c>
      <c r="AR290" s="34">
        <f>VLOOKUP($B290,'[1]TK KHOILUONG'!$B:$AT,43,0)</f>
        <v>0</v>
      </c>
      <c r="AS290" s="34">
        <f>VLOOKUP($B290,'[1]TK KHOILUONG'!$B:$AT,44,0)</f>
        <v>2.2999999999999998</v>
      </c>
      <c r="AT290" s="44">
        <f t="shared" si="5"/>
        <v>38</v>
      </c>
    </row>
    <row r="291" spans="1:46" s="6" customFormat="1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VLOOKUP($B291,'[1]TK KHOILUONG'!$B:$AT,4,0)</f>
        <v>2</v>
      </c>
      <c r="F291" s="16">
        <f>VLOOKUP($B291,'[1]TK KHOILUONG'!$B:$AT,5,0)</f>
        <v>4</v>
      </c>
      <c r="G291" s="16">
        <f>VLOOKUP($B291,'[1]TK KHOILUONG'!$B:$AT,6,0)</f>
        <v>0</v>
      </c>
      <c r="H291" s="16">
        <f>VLOOKUP($B291,'[1]TK KHOILUONG'!$B:$AT,7,0)</f>
        <v>0</v>
      </c>
      <c r="I291" s="16">
        <f>VLOOKUP($B291,'[1]TK KHOILUONG'!$B:$AT,8,0)</f>
        <v>0</v>
      </c>
      <c r="J291" s="16">
        <f>VLOOKUP($B291,'[1]TK KHOILUONG'!$B:$AT,9,0)</f>
        <v>0</v>
      </c>
      <c r="K291" s="16">
        <f>VLOOKUP($B291,'[1]TK KHOILUONG'!$B:$AT,10,0)</f>
        <v>0</v>
      </c>
      <c r="L291" s="16">
        <f>VLOOKUP($B291,'[1]TK KHOILUONG'!$B:$AT,11,0)</f>
        <v>0</v>
      </c>
      <c r="M291" s="34">
        <f>VLOOKUP($B291,'[1]TK KHOILUONG'!$B:$AT,12,0)</f>
        <v>8</v>
      </c>
      <c r="N291" s="16">
        <f>VLOOKUP($B291,'[1]TK KHOILUONG'!$B:$AT,13,0)</f>
        <v>0</v>
      </c>
      <c r="O291" s="16">
        <f>VLOOKUP($B291,'[1]TK KHOILUONG'!$B:$AT,14,0)</f>
        <v>0</v>
      </c>
      <c r="P291" s="16">
        <f>VLOOKUP($B291,'[1]TK KHOILUONG'!$B:$AT,15,0)</f>
        <v>0</v>
      </c>
      <c r="Q291" s="16">
        <f>VLOOKUP($B291,'[1]TK KHOILUONG'!$B:$AT,16,0)</f>
        <v>0</v>
      </c>
      <c r="R291" s="34">
        <f>VLOOKUP($B291,'[1]TK KHOILUONG'!$B:$AT,17,0)</f>
        <v>0</v>
      </c>
      <c r="S291" s="16">
        <f>VLOOKUP($B291,'[1]TK KHOILUONG'!$B:$AT,18,0)</f>
        <v>13</v>
      </c>
      <c r="T291" s="16">
        <f>VLOOKUP($B291,'[1]TK KHOILUONG'!$B:$AT,19,0)</f>
        <v>0</v>
      </c>
      <c r="U291" s="16">
        <f>VLOOKUP($B291,'[1]TK KHOILUONG'!$B:$AT,20,0)</f>
        <v>13</v>
      </c>
      <c r="V291" s="34">
        <f>VLOOKUP($B291,'[1]TK KHOILUONG'!$B:$AT,21,0)</f>
        <v>0</v>
      </c>
      <c r="W291" s="16">
        <f>VLOOKUP($B291,'[1]TK KHOILUONG'!$B:$AT,22,0)</f>
        <v>0</v>
      </c>
      <c r="X291" s="16">
        <f>VLOOKUP($B291,'[1]TK KHOILUONG'!$B:$AT,23,0)</f>
        <v>0</v>
      </c>
      <c r="Y291" s="16">
        <f>VLOOKUP($B291,'[1]TK KHOILUONG'!$B:$AT,24,0)</f>
        <v>0</v>
      </c>
      <c r="Z291" s="34">
        <f>VLOOKUP($B291,'[1]TK KHOILUONG'!$B:$AT,25,0)</f>
        <v>0</v>
      </c>
      <c r="AA291" s="16">
        <f>VLOOKUP($B291,'[1]TK KHOILUONG'!$B:$AT,26,0)</f>
        <v>0</v>
      </c>
      <c r="AB291" s="16">
        <f>VLOOKUP($B291,'[1]TK KHOILUONG'!$B:$AT,27,0)</f>
        <v>0</v>
      </c>
      <c r="AC291" s="16">
        <f>VLOOKUP($B291,'[1]TK KHOILUONG'!$B:$AT,28,0)</f>
        <v>0</v>
      </c>
      <c r="AD291" s="34">
        <f>VLOOKUP($B291,'[1]TK KHOILUONG'!$B:$AT,29,0)</f>
        <v>0</v>
      </c>
      <c r="AE291" s="16">
        <f>VLOOKUP($B291,'[1]TK KHOILUONG'!$B:$AT,30,0)</f>
        <v>0</v>
      </c>
      <c r="AF291" s="16">
        <f>VLOOKUP($B291,'[1]TK KHOILUONG'!$B:$AT,31,0)</f>
        <v>0</v>
      </c>
      <c r="AG291" s="16">
        <f>VLOOKUP($B291,'[1]TK KHOILUONG'!$B:$AT,32,0)</f>
        <v>0</v>
      </c>
      <c r="AH291" s="34">
        <f>VLOOKUP($B291,'[1]TK KHOILUONG'!$B:$AT,33,0)</f>
        <v>0</v>
      </c>
      <c r="AI291" s="16">
        <f>VLOOKUP($B291,'[1]TK KHOILUONG'!$B:$AT,34,0)</f>
        <v>0</v>
      </c>
      <c r="AJ291" s="16">
        <f>VLOOKUP($B291,'[1]TK KHOILUONG'!$B:$AT,35,0)</f>
        <v>0</v>
      </c>
      <c r="AK291" s="34">
        <f>VLOOKUP($B291,'[1]TK KHOILUONG'!$B:$AT,36,0)</f>
        <v>0</v>
      </c>
      <c r="AL291" s="16">
        <f>VLOOKUP($B291,'[1]TK KHOILUONG'!$B:$AT,37,0)</f>
        <v>0</v>
      </c>
      <c r="AM291" s="16">
        <f>VLOOKUP($B291,'[1]TK KHOILUONG'!$B:$AT,38,0)</f>
        <v>0</v>
      </c>
      <c r="AN291" s="34">
        <f>VLOOKUP($B291,'[1]TK KHOILUONG'!$B:$AT,39,0)</f>
        <v>0</v>
      </c>
      <c r="AO291" s="16">
        <f>VLOOKUP($B291,'[1]TK KHOILUONG'!$B:$AT,40,0)</f>
        <v>0</v>
      </c>
      <c r="AP291" s="16">
        <f>VLOOKUP($B291,'[1]TK KHOILUONG'!$B:$AT,41,0)</f>
        <v>0</v>
      </c>
      <c r="AQ291" s="34">
        <f>VLOOKUP($B291,'[1]TK KHOILUONG'!$B:$AT,42,0)</f>
        <v>0</v>
      </c>
      <c r="AR291" s="34">
        <f>VLOOKUP($B291,'[1]TK KHOILUONG'!$B:$AT,43,0)</f>
        <v>0</v>
      </c>
      <c r="AS291" s="34">
        <f>VLOOKUP($B291,'[1]TK KHOILUONG'!$B:$AT,44,0)</f>
        <v>0</v>
      </c>
      <c r="AT291" s="44">
        <f t="shared" si="5"/>
        <v>8</v>
      </c>
    </row>
    <row r="292" spans="1:46" s="6" customFormat="1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VLOOKUP($B292,'[1]TK KHOILUONG'!$B:$AT,4,0)</f>
        <v>6</v>
      </c>
      <c r="F292" s="16">
        <f>VLOOKUP($B292,'[1]TK KHOILUONG'!$B:$AT,5,0)</f>
        <v>4</v>
      </c>
      <c r="G292" s="16">
        <f>VLOOKUP($B292,'[1]TK KHOILUONG'!$B:$AT,6,0)</f>
        <v>0</v>
      </c>
      <c r="H292" s="16">
        <f>VLOOKUP($B292,'[1]TK KHOILUONG'!$B:$AT,7,0)</f>
        <v>0</v>
      </c>
      <c r="I292" s="16">
        <f>VLOOKUP($B292,'[1]TK KHOILUONG'!$B:$AT,8,0)</f>
        <v>0</v>
      </c>
      <c r="J292" s="16">
        <f>VLOOKUP($B292,'[1]TK KHOILUONG'!$B:$AT,9,0)</f>
        <v>0</v>
      </c>
      <c r="K292" s="16">
        <f>VLOOKUP($B292,'[1]TK KHOILUONG'!$B:$AT,10,0)</f>
        <v>0</v>
      </c>
      <c r="L292" s="16">
        <f>VLOOKUP($B292,'[1]TK KHOILUONG'!$B:$AT,11,0)</f>
        <v>0</v>
      </c>
      <c r="M292" s="34">
        <f>VLOOKUP($B292,'[1]TK KHOILUONG'!$B:$AT,12,0)</f>
        <v>12</v>
      </c>
      <c r="N292" s="16">
        <f>VLOOKUP($B292,'[1]TK KHOILUONG'!$B:$AT,13,0)</f>
        <v>10.799999999999997</v>
      </c>
      <c r="O292" s="16">
        <f>VLOOKUP($B292,'[1]TK KHOILUONG'!$B:$AT,14,0)</f>
        <v>6</v>
      </c>
      <c r="P292" s="16">
        <f>VLOOKUP($B292,'[1]TK KHOILUONG'!$B:$AT,15,0)</f>
        <v>0</v>
      </c>
      <c r="Q292" s="16">
        <f>VLOOKUP($B292,'[1]TK KHOILUONG'!$B:$AT,16,0)</f>
        <v>0</v>
      </c>
      <c r="R292" s="34">
        <f>VLOOKUP($B292,'[1]TK KHOILUONG'!$B:$AT,17,0)</f>
        <v>16.799999999999997</v>
      </c>
      <c r="S292" s="16">
        <f>VLOOKUP($B292,'[1]TK KHOILUONG'!$B:$AT,18,0)</f>
        <v>72</v>
      </c>
      <c r="T292" s="16">
        <f>VLOOKUP($B292,'[1]TK KHOILUONG'!$B:$AT,19,0)</f>
        <v>166</v>
      </c>
      <c r="U292" s="16">
        <f>VLOOKUP($B292,'[1]TK KHOILUONG'!$B:$AT,20,0)</f>
        <v>61</v>
      </c>
      <c r="V292" s="34">
        <f>VLOOKUP($B292,'[1]TK KHOILUONG'!$B:$AT,21,0)</f>
        <v>17.7</v>
      </c>
      <c r="W292" s="16">
        <f>VLOOKUP($B292,'[1]TK KHOILUONG'!$B:$AT,22,0)</f>
        <v>0</v>
      </c>
      <c r="X292" s="16">
        <f>VLOOKUP($B292,'[1]TK KHOILUONG'!$B:$AT,23,0)</f>
        <v>0</v>
      </c>
      <c r="Y292" s="16">
        <f>VLOOKUP($B292,'[1]TK KHOILUONG'!$B:$AT,24,0)</f>
        <v>0</v>
      </c>
      <c r="Z292" s="34">
        <f>VLOOKUP($B292,'[1]TK KHOILUONG'!$B:$AT,25,0)</f>
        <v>0</v>
      </c>
      <c r="AA292" s="16">
        <f>VLOOKUP($B292,'[1]TK KHOILUONG'!$B:$AT,26,0)</f>
        <v>0</v>
      </c>
      <c r="AB292" s="16">
        <f>VLOOKUP($B292,'[1]TK KHOILUONG'!$B:$AT,27,0)</f>
        <v>0</v>
      </c>
      <c r="AC292" s="16">
        <f>VLOOKUP($B292,'[1]TK KHOILUONG'!$B:$AT,28,0)</f>
        <v>0</v>
      </c>
      <c r="AD292" s="34">
        <f>VLOOKUP($B292,'[1]TK KHOILUONG'!$B:$AT,29,0)</f>
        <v>0</v>
      </c>
      <c r="AE292" s="16">
        <f>VLOOKUP($B292,'[1]TK KHOILUONG'!$B:$AT,30,0)</f>
        <v>0</v>
      </c>
      <c r="AF292" s="16">
        <f>VLOOKUP($B292,'[1]TK KHOILUONG'!$B:$AT,31,0)</f>
        <v>0</v>
      </c>
      <c r="AG292" s="16">
        <f>VLOOKUP($B292,'[1]TK KHOILUONG'!$B:$AT,32,0)</f>
        <v>0</v>
      </c>
      <c r="AH292" s="34">
        <f>VLOOKUP($B292,'[1]TK KHOILUONG'!$B:$AT,33,0)</f>
        <v>0</v>
      </c>
      <c r="AI292" s="16">
        <f>VLOOKUP($B292,'[1]TK KHOILUONG'!$B:$AT,34,0)</f>
        <v>0</v>
      </c>
      <c r="AJ292" s="16">
        <f>VLOOKUP($B292,'[1]TK KHOILUONG'!$B:$AT,35,0)</f>
        <v>0</v>
      </c>
      <c r="AK292" s="34">
        <f>VLOOKUP($B292,'[1]TK KHOILUONG'!$B:$AT,36,0)</f>
        <v>0</v>
      </c>
      <c r="AL292" s="16">
        <f>VLOOKUP($B292,'[1]TK KHOILUONG'!$B:$AT,37,0)</f>
        <v>0</v>
      </c>
      <c r="AM292" s="16">
        <f>VLOOKUP($B292,'[1]TK KHOILUONG'!$B:$AT,38,0)</f>
        <v>0</v>
      </c>
      <c r="AN292" s="34">
        <f>VLOOKUP($B292,'[1]TK KHOILUONG'!$B:$AT,39,0)</f>
        <v>0</v>
      </c>
      <c r="AO292" s="16">
        <f>VLOOKUP($B292,'[1]TK KHOILUONG'!$B:$AT,40,0)</f>
        <v>0</v>
      </c>
      <c r="AP292" s="16">
        <f>VLOOKUP($B292,'[1]TK KHOILUONG'!$B:$AT,41,0)</f>
        <v>0</v>
      </c>
      <c r="AQ292" s="34">
        <f>VLOOKUP($B292,'[1]TK KHOILUONG'!$B:$AT,42,0)</f>
        <v>0</v>
      </c>
      <c r="AR292" s="34">
        <f>VLOOKUP($B292,'[1]TK KHOILUONG'!$B:$AT,43,0)</f>
        <v>0</v>
      </c>
      <c r="AS292" s="34">
        <f>VLOOKUP($B292,'[1]TK KHOILUONG'!$B:$AT,44,0)</f>
        <v>0</v>
      </c>
      <c r="AT292" s="44">
        <f t="shared" si="5"/>
        <v>46.5</v>
      </c>
    </row>
    <row r="293" spans="1:46" s="6" customFormat="1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>
        <f>VLOOKUP($B293,'[1]TK KHOILUONG'!$B:$AT,4,0)</f>
        <v>4</v>
      </c>
      <c r="F293" s="16">
        <f>VLOOKUP($B293,'[1]TK KHOILUONG'!$B:$AT,5,0)</f>
        <v>4</v>
      </c>
      <c r="G293" s="16">
        <f>VLOOKUP($B293,'[1]TK KHOILUONG'!$B:$AT,6,0)</f>
        <v>0</v>
      </c>
      <c r="H293" s="16">
        <f>VLOOKUP($B293,'[1]TK KHOILUONG'!$B:$AT,7,0)</f>
        <v>0</v>
      </c>
      <c r="I293" s="16">
        <f>VLOOKUP($B293,'[1]TK KHOILUONG'!$B:$AT,8,0)</f>
        <v>0</v>
      </c>
      <c r="J293" s="16">
        <f>VLOOKUP($B293,'[1]TK KHOILUONG'!$B:$AT,9,0)</f>
        <v>0</v>
      </c>
      <c r="K293" s="16">
        <f>VLOOKUP($B293,'[1]TK KHOILUONG'!$B:$AT,10,0)</f>
        <v>0</v>
      </c>
      <c r="L293" s="16">
        <f>VLOOKUP($B293,'[1]TK KHOILUONG'!$B:$AT,11,0)</f>
        <v>0</v>
      </c>
      <c r="M293" s="34">
        <f>VLOOKUP($B293,'[1]TK KHOILUONG'!$B:$AT,12,0)</f>
        <v>10</v>
      </c>
      <c r="N293" s="16">
        <f>VLOOKUP($B293,'[1]TK KHOILUONG'!$B:$AT,13,0)</f>
        <v>6.9</v>
      </c>
      <c r="O293" s="16">
        <f>VLOOKUP($B293,'[1]TK KHOILUONG'!$B:$AT,14,0)</f>
        <v>7.9499999999999993</v>
      </c>
      <c r="P293" s="16">
        <f>VLOOKUP($B293,'[1]TK KHOILUONG'!$B:$AT,15,0)</f>
        <v>0</v>
      </c>
      <c r="Q293" s="16">
        <f>VLOOKUP($B293,'[1]TK KHOILUONG'!$B:$AT,16,0)</f>
        <v>0</v>
      </c>
      <c r="R293" s="34">
        <f>VLOOKUP($B293,'[1]TK KHOILUONG'!$B:$AT,17,0)</f>
        <v>14.85</v>
      </c>
      <c r="S293" s="16">
        <f>VLOOKUP($B293,'[1]TK KHOILUONG'!$B:$AT,18,0)</f>
        <v>37</v>
      </c>
      <c r="T293" s="16">
        <f>VLOOKUP($B293,'[1]TK KHOILUONG'!$B:$AT,19,0)</f>
        <v>13</v>
      </c>
      <c r="U293" s="16">
        <f>VLOOKUP($B293,'[1]TK KHOILUONG'!$B:$AT,20,0)</f>
        <v>37</v>
      </c>
      <c r="V293" s="34">
        <f>VLOOKUP($B293,'[1]TK KHOILUONG'!$B:$AT,21,0)</f>
        <v>1.3</v>
      </c>
      <c r="W293" s="16">
        <f>VLOOKUP($B293,'[1]TK KHOILUONG'!$B:$AT,22,0)</f>
        <v>0</v>
      </c>
      <c r="X293" s="16">
        <f>VLOOKUP($B293,'[1]TK KHOILUONG'!$B:$AT,23,0)</f>
        <v>0</v>
      </c>
      <c r="Y293" s="16">
        <f>VLOOKUP($B293,'[1]TK KHOILUONG'!$B:$AT,24,0)</f>
        <v>0</v>
      </c>
      <c r="Z293" s="34">
        <f>VLOOKUP($B293,'[1]TK KHOILUONG'!$B:$AT,25,0)</f>
        <v>0</v>
      </c>
      <c r="AA293" s="16">
        <f>VLOOKUP($B293,'[1]TK KHOILUONG'!$B:$AT,26,0)</f>
        <v>0</v>
      </c>
      <c r="AB293" s="16">
        <f>VLOOKUP($B293,'[1]TK KHOILUONG'!$B:$AT,27,0)</f>
        <v>0</v>
      </c>
      <c r="AC293" s="16">
        <f>VLOOKUP($B293,'[1]TK KHOILUONG'!$B:$AT,28,0)</f>
        <v>0</v>
      </c>
      <c r="AD293" s="34">
        <f>VLOOKUP($B293,'[1]TK KHOILUONG'!$B:$AT,29,0)</f>
        <v>0</v>
      </c>
      <c r="AE293" s="16">
        <f>VLOOKUP($B293,'[1]TK KHOILUONG'!$B:$AT,30,0)</f>
        <v>0</v>
      </c>
      <c r="AF293" s="16">
        <f>VLOOKUP($B293,'[1]TK KHOILUONG'!$B:$AT,31,0)</f>
        <v>0</v>
      </c>
      <c r="AG293" s="16">
        <f>VLOOKUP($B293,'[1]TK KHOILUONG'!$B:$AT,32,0)</f>
        <v>0</v>
      </c>
      <c r="AH293" s="34">
        <f>VLOOKUP($B293,'[1]TK KHOILUONG'!$B:$AT,33,0)</f>
        <v>0</v>
      </c>
      <c r="AI293" s="16">
        <f>VLOOKUP($B293,'[1]TK KHOILUONG'!$B:$AT,34,0)</f>
        <v>0</v>
      </c>
      <c r="AJ293" s="16">
        <f>VLOOKUP($B293,'[1]TK KHOILUONG'!$B:$AT,35,0)</f>
        <v>0</v>
      </c>
      <c r="AK293" s="34">
        <f>VLOOKUP($B293,'[1]TK KHOILUONG'!$B:$AT,36,0)</f>
        <v>0</v>
      </c>
      <c r="AL293" s="16">
        <f>VLOOKUP($B293,'[1]TK KHOILUONG'!$B:$AT,37,0)</f>
        <v>0</v>
      </c>
      <c r="AM293" s="16">
        <f>VLOOKUP($B293,'[1]TK KHOILUONG'!$B:$AT,38,0)</f>
        <v>0</v>
      </c>
      <c r="AN293" s="34">
        <f>VLOOKUP($B293,'[1]TK KHOILUONG'!$B:$AT,39,0)</f>
        <v>0</v>
      </c>
      <c r="AO293" s="16">
        <f>VLOOKUP($B293,'[1]TK KHOILUONG'!$B:$AT,40,0)</f>
        <v>0</v>
      </c>
      <c r="AP293" s="16">
        <f>VLOOKUP($B293,'[1]TK KHOILUONG'!$B:$AT,41,0)</f>
        <v>0</v>
      </c>
      <c r="AQ293" s="34">
        <f>VLOOKUP($B293,'[1]TK KHOILUONG'!$B:$AT,42,0)</f>
        <v>0</v>
      </c>
      <c r="AR293" s="34">
        <f>VLOOKUP($B293,'[1]TK KHOILUONG'!$B:$AT,43,0)</f>
        <v>0</v>
      </c>
      <c r="AS293" s="34">
        <f>VLOOKUP($B293,'[1]TK KHOILUONG'!$B:$AT,44,0)</f>
        <v>2.1</v>
      </c>
      <c r="AT293" s="44">
        <f t="shared" si="5"/>
        <v>28.25</v>
      </c>
    </row>
    <row r="294" spans="1:46" s="6" customFormat="1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VLOOKUP($B294,'[1]TK KHOILUONG'!$B:$AT,4,0)</f>
        <v>0</v>
      </c>
      <c r="F294" s="16">
        <f>VLOOKUP($B294,'[1]TK KHOILUONG'!$B:$AT,5,0)</f>
        <v>0</v>
      </c>
      <c r="G294" s="16">
        <f>VLOOKUP($B294,'[1]TK KHOILUONG'!$B:$AT,6,0)</f>
        <v>0</v>
      </c>
      <c r="H294" s="16">
        <f>VLOOKUP($B294,'[1]TK KHOILUONG'!$B:$AT,7,0)</f>
        <v>0</v>
      </c>
      <c r="I294" s="16">
        <f>VLOOKUP($B294,'[1]TK KHOILUONG'!$B:$AT,8,0)</f>
        <v>0</v>
      </c>
      <c r="J294" s="16">
        <f>VLOOKUP($B294,'[1]TK KHOILUONG'!$B:$AT,9,0)</f>
        <v>0</v>
      </c>
      <c r="K294" s="16">
        <f>VLOOKUP($B294,'[1]TK KHOILUONG'!$B:$AT,10,0)</f>
        <v>0</v>
      </c>
      <c r="L294" s="16">
        <f>VLOOKUP($B294,'[1]TK KHOILUONG'!$B:$AT,11,0)</f>
        <v>0</v>
      </c>
      <c r="M294" s="34">
        <f>VLOOKUP($B294,'[1]TK KHOILUONG'!$B:$AT,12,0)</f>
        <v>0</v>
      </c>
      <c r="N294" s="16">
        <f>VLOOKUP($B294,'[1]TK KHOILUONG'!$B:$AT,13,0)</f>
        <v>0</v>
      </c>
      <c r="O294" s="16">
        <f>VLOOKUP($B294,'[1]TK KHOILUONG'!$B:$AT,14,0)</f>
        <v>0</v>
      </c>
      <c r="P294" s="16">
        <f>VLOOKUP($B294,'[1]TK KHOILUONG'!$B:$AT,15,0)</f>
        <v>0</v>
      </c>
      <c r="Q294" s="16">
        <f>VLOOKUP($B294,'[1]TK KHOILUONG'!$B:$AT,16,0)</f>
        <v>0</v>
      </c>
      <c r="R294" s="34">
        <f>VLOOKUP($B294,'[1]TK KHOILUONG'!$B:$AT,17,0)</f>
        <v>0</v>
      </c>
      <c r="S294" s="16">
        <f>VLOOKUP($B294,'[1]TK KHOILUONG'!$B:$AT,18,0)</f>
        <v>0</v>
      </c>
      <c r="T294" s="16">
        <f>VLOOKUP($B294,'[1]TK KHOILUONG'!$B:$AT,19,0)</f>
        <v>0</v>
      </c>
      <c r="U294" s="16">
        <f>VLOOKUP($B294,'[1]TK KHOILUONG'!$B:$AT,20,0)</f>
        <v>0</v>
      </c>
      <c r="V294" s="34">
        <f>VLOOKUP($B294,'[1]TK KHOILUONG'!$B:$AT,21,0)</f>
        <v>0</v>
      </c>
      <c r="W294" s="16">
        <f>VLOOKUP($B294,'[1]TK KHOILUONG'!$B:$AT,22,0)</f>
        <v>0</v>
      </c>
      <c r="X294" s="16">
        <f>VLOOKUP($B294,'[1]TK KHOILUONG'!$B:$AT,23,0)</f>
        <v>0</v>
      </c>
      <c r="Y294" s="16">
        <f>VLOOKUP($B294,'[1]TK KHOILUONG'!$B:$AT,24,0)</f>
        <v>0</v>
      </c>
      <c r="Z294" s="34">
        <f>VLOOKUP($B294,'[1]TK KHOILUONG'!$B:$AT,25,0)</f>
        <v>0</v>
      </c>
      <c r="AA294" s="16">
        <f>VLOOKUP($B294,'[1]TK KHOILUONG'!$B:$AT,26,0)</f>
        <v>0</v>
      </c>
      <c r="AB294" s="16">
        <f>VLOOKUP($B294,'[1]TK KHOILUONG'!$B:$AT,27,0)</f>
        <v>0</v>
      </c>
      <c r="AC294" s="16">
        <f>VLOOKUP($B294,'[1]TK KHOILUONG'!$B:$AT,28,0)</f>
        <v>0</v>
      </c>
      <c r="AD294" s="34">
        <f>VLOOKUP($B294,'[1]TK KHOILUONG'!$B:$AT,29,0)</f>
        <v>0</v>
      </c>
      <c r="AE294" s="16">
        <f>VLOOKUP($B294,'[1]TK KHOILUONG'!$B:$AT,30,0)</f>
        <v>0</v>
      </c>
      <c r="AF294" s="16">
        <f>VLOOKUP($B294,'[1]TK KHOILUONG'!$B:$AT,31,0)</f>
        <v>0</v>
      </c>
      <c r="AG294" s="16">
        <f>VLOOKUP($B294,'[1]TK KHOILUONG'!$B:$AT,32,0)</f>
        <v>0</v>
      </c>
      <c r="AH294" s="34">
        <f>VLOOKUP($B294,'[1]TK KHOILUONG'!$B:$AT,33,0)</f>
        <v>0</v>
      </c>
      <c r="AI294" s="16">
        <f>VLOOKUP($B294,'[1]TK KHOILUONG'!$B:$AT,34,0)</f>
        <v>0</v>
      </c>
      <c r="AJ294" s="16">
        <f>VLOOKUP($B294,'[1]TK KHOILUONG'!$B:$AT,35,0)</f>
        <v>0</v>
      </c>
      <c r="AK294" s="34">
        <f>VLOOKUP($B294,'[1]TK KHOILUONG'!$B:$AT,36,0)</f>
        <v>0</v>
      </c>
      <c r="AL294" s="16">
        <f>VLOOKUP($B294,'[1]TK KHOILUONG'!$B:$AT,37,0)</f>
        <v>0</v>
      </c>
      <c r="AM294" s="16">
        <f>VLOOKUP($B294,'[1]TK KHOILUONG'!$B:$AT,38,0)</f>
        <v>0</v>
      </c>
      <c r="AN294" s="34">
        <f>VLOOKUP($B294,'[1]TK KHOILUONG'!$B:$AT,39,0)</f>
        <v>0</v>
      </c>
      <c r="AO294" s="16">
        <f>VLOOKUP($B294,'[1]TK KHOILUONG'!$B:$AT,40,0)</f>
        <v>0</v>
      </c>
      <c r="AP294" s="16">
        <f>VLOOKUP($B294,'[1]TK KHOILUONG'!$B:$AT,41,0)</f>
        <v>0</v>
      </c>
      <c r="AQ294" s="34">
        <f>VLOOKUP($B294,'[1]TK KHOILUONG'!$B:$AT,42,0)</f>
        <v>0</v>
      </c>
      <c r="AR294" s="34">
        <f>VLOOKUP($B294,'[1]TK KHOILUONG'!$B:$AT,43,0)</f>
        <v>0</v>
      </c>
      <c r="AS294" s="34">
        <f>VLOOKUP($B294,'[1]TK KHOILUONG'!$B:$AT,44,0)</f>
        <v>0</v>
      </c>
      <c r="AT294" s="44">
        <f t="shared" si="5"/>
        <v>0</v>
      </c>
    </row>
    <row r="295" spans="1:46" s="6" customFormat="1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VLOOKUP($B295,'[1]TK KHOILUONG'!$B:$AT,4,0)</f>
        <v>0</v>
      </c>
      <c r="F295" s="16">
        <f>VLOOKUP($B295,'[1]TK KHOILUONG'!$B:$AT,5,0)</f>
        <v>0</v>
      </c>
      <c r="G295" s="16">
        <f>VLOOKUP($B295,'[1]TK KHOILUONG'!$B:$AT,6,0)</f>
        <v>0</v>
      </c>
      <c r="H295" s="16">
        <f>VLOOKUP($B295,'[1]TK KHOILUONG'!$B:$AT,7,0)</f>
        <v>0</v>
      </c>
      <c r="I295" s="16">
        <f>VLOOKUP($B295,'[1]TK KHOILUONG'!$B:$AT,8,0)</f>
        <v>0</v>
      </c>
      <c r="J295" s="16">
        <f>VLOOKUP($B295,'[1]TK KHOILUONG'!$B:$AT,9,0)</f>
        <v>0</v>
      </c>
      <c r="K295" s="16">
        <f>VLOOKUP($B295,'[1]TK KHOILUONG'!$B:$AT,10,0)</f>
        <v>0</v>
      </c>
      <c r="L295" s="16">
        <f>VLOOKUP($B295,'[1]TK KHOILUONG'!$B:$AT,11,0)</f>
        <v>0</v>
      </c>
      <c r="M295" s="34">
        <f>VLOOKUP($B295,'[1]TK KHOILUONG'!$B:$AT,12,0)</f>
        <v>0</v>
      </c>
      <c r="N295" s="16">
        <f>VLOOKUP($B295,'[1]TK KHOILUONG'!$B:$AT,13,0)</f>
        <v>10.349999999999994</v>
      </c>
      <c r="O295" s="16">
        <f>VLOOKUP($B295,'[1]TK KHOILUONG'!$B:$AT,14,0)</f>
        <v>17.849999999999998</v>
      </c>
      <c r="P295" s="16">
        <f>VLOOKUP($B295,'[1]TK KHOILUONG'!$B:$AT,15,0)</f>
        <v>0</v>
      </c>
      <c r="Q295" s="16">
        <f>VLOOKUP($B295,'[1]TK KHOILUONG'!$B:$AT,16,0)</f>
        <v>0</v>
      </c>
      <c r="R295" s="34">
        <f>VLOOKUP($B295,'[1]TK KHOILUONG'!$B:$AT,17,0)</f>
        <v>28.199999999999992</v>
      </c>
      <c r="S295" s="16">
        <f>VLOOKUP($B295,'[1]TK KHOILUONG'!$B:$AT,18,0)</f>
        <v>27</v>
      </c>
      <c r="T295" s="16">
        <f>VLOOKUP($B295,'[1]TK KHOILUONG'!$B:$AT,19,0)</f>
        <v>19</v>
      </c>
      <c r="U295" s="16">
        <f>VLOOKUP($B295,'[1]TK KHOILUONG'!$B:$AT,20,0)</f>
        <v>0</v>
      </c>
      <c r="V295" s="34">
        <f>VLOOKUP($B295,'[1]TK KHOILUONG'!$B:$AT,21,0)</f>
        <v>4.6000000000000005</v>
      </c>
      <c r="W295" s="16">
        <f>VLOOKUP($B295,'[1]TK KHOILUONG'!$B:$AT,22,0)</f>
        <v>0</v>
      </c>
      <c r="X295" s="16">
        <f>VLOOKUP($B295,'[1]TK KHOILUONG'!$B:$AT,23,0)</f>
        <v>0</v>
      </c>
      <c r="Y295" s="16">
        <f>VLOOKUP($B295,'[1]TK KHOILUONG'!$B:$AT,24,0)</f>
        <v>0</v>
      </c>
      <c r="Z295" s="34">
        <f>VLOOKUP($B295,'[1]TK KHOILUONG'!$B:$AT,25,0)</f>
        <v>0</v>
      </c>
      <c r="AA295" s="16">
        <f>VLOOKUP($B295,'[1]TK KHOILUONG'!$B:$AT,26,0)</f>
        <v>0</v>
      </c>
      <c r="AB295" s="16">
        <f>VLOOKUP($B295,'[1]TK KHOILUONG'!$B:$AT,27,0)</f>
        <v>0</v>
      </c>
      <c r="AC295" s="16">
        <f>VLOOKUP($B295,'[1]TK KHOILUONG'!$B:$AT,28,0)</f>
        <v>0</v>
      </c>
      <c r="AD295" s="34">
        <f>VLOOKUP($B295,'[1]TK KHOILUONG'!$B:$AT,29,0)</f>
        <v>0</v>
      </c>
      <c r="AE295" s="16">
        <f>VLOOKUP($B295,'[1]TK KHOILUONG'!$B:$AT,30,0)</f>
        <v>0</v>
      </c>
      <c r="AF295" s="16">
        <f>VLOOKUP($B295,'[1]TK KHOILUONG'!$B:$AT,31,0)</f>
        <v>0</v>
      </c>
      <c r="AG295" s="16">
        <f>VLOOKUP($B295,'[1]TK KHOILUONG'!$B:$AT,32,0)</f>
        <v>0</v>
      </c>
      <c r="AH295" s="34">
        <f>VLOOKUP($B295,'[1]TK KHOILUONG'!$B:$AT,33,0)</f>
        <v>0</v>
      </c>
      <c r="AI295" s="16">
        <f>VLOOKUP($B295,'[1]TK KHOILUONG'!$B:$AT,34,0)</f>
        <v>0</v>
      </c>
      <c r="AJ295" s="16">
        <f>VLOOKUP($B295,'[1]TK KHOILUONG'!$B:$AT,35,0)</f>
        <v>0</v>
      </c>
      <c r="AK295" s="34">
        <f>VLOOKUP($B295,'[1]TK KHOILUONG'!$B:$AT,36,0)</f>
        <v>0</v>
      </c>
      <c r="AL295" s="16">
        <f>VLOOKUP($B295,'[1]TK KHOILUONG'!$B:$AT,37,0)</f>
        <v>0</v>
      </c>
      <c r="AM295" s="16">
        <f>VLOOKUP($B295,'[1]TK KHOILUONG'!$B:$AT,38,0)</f>
        <v>0</v>
      </c>
      <c r="AN295" s="34">
        <f>VLOOKUP($B295,'[1]TK KHOILUONG'!$B:$AT,39,0)</f>
        <v>0</v>
      </c>
      <c r="AO295" s="16">
        <f>VLOOKUP($B295,'[1]TK KHOILUONG'!$B:$AT,40,0)</f>
        <v>0</v>
      </c>
      <c r="AP295" s="16">
        <f>VLOOKUP($B295,'[1]TK KHOILUONG'!$B:$AT,41,0)</f>
        <v>0</v>
      </c>
      <c r="AQ295" s="34">
        <f>VLOOKUP($B295,'[1]TK KHOILUONG'!$B:$AT,42,0)</f>
        <v>0</v>
      </c>
      <c r="AR295" s="34">
        <f>VLOOKUP($B295,'[1]TK KHOILUONG'!$B:$AT,43,0)</f>
        <v>0</v>
      </c>
      <c r="AS295" s="34">
        <f>VLOOKUP($B295,'[1]TK KHOILUONG'!$B:$AT,44,0)</f>
        <v>6.5</v>
      </c>
      <c r="AT295" s="44">
        <f t="shared" si="5"/>
        <v>39.299999999999997</v>
      </c>
    </row>
    <row r="296" spans="1:46" s="6" customFormat="1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VLOOKUP($B296,'[1]TK KHOILUONG'!$B:$AT,4,0)</f>
        <v>0</v>
      </c>
      <c r="F296" s="16">
        <f>VLOOKUP($B296,'[1]TK KHOILUONG'!$B:$AT,5,0)</f>
        <v>12</v>
      </c>
      <c r="G296" s="16">
        <f>VLOOKUP($B296,'[1]TK KHOILUONG'!$B:$AT,6,0)</f>
        <v>0</v>
      </c>
      <c r="H296" s="16">
        <f>VLOOKUP($B296,'[1]TK KHOILUONG'!$B:$AT,7,0)</f>
        <v>0</v>
      </c>
      <c r="I296" s="16">
        <f>VLOOKUP($B296,'[1]TK KHOILUONG'!$B:$AT,8,0)</f>
        <v>0</v>
      </c>
      <c r="J296" s="16">
        <f>VLOOKUP($B296,'[1]TK KHOILUONG'!$B:$AT,9,0)</f>
        <v>0</v>
      </c>
      <c r="K296" s="16">
        <f>VLOOKUP($B296,'[1]TK KHOILUONG'!$B:$AT,10,0)</f>
        <v>0</v>
      </c>
      <c r="L296" s="16">
        <f>VLOOKUP($B296,'[1]TK KHOILUONG'!$B:$AT,11,0)</f>
        <v>0</v>
      </c>
      <c r="M296" s="34">
        <f>VLOOKUP($B296,'[1]TK KHOILUONG'!$B:$AT,12,0)</f>
        <v>18</v>
      </c>
      <c r="N296" s="16">
        <f>VLOOKUP($B296,'[1]TK KHOILUONG'!$B:$AT,13,0)</f>
        <v>5.3999999999999995</v>
      </c>
      <c r="O296" s="16">
        <f>VLOOKUP($B296,'[1]TK KHOILUONG'!$B:$AT,14,0)</f>
        <v>6.45</v>
      </c>
      <c r="P296" s="16">
        <f>VLOOKUP($B296,'[1]TK KHOILUONG'!$B:$AT,15,0)</f>
        <v>0</v>
      </c>
      <c r="Q296" s="16">
        <f>VLOOKUP($B296,'[1]TK KHOILUONG'!$B:$AT,16,0)</f>
        <v>0</v>
      </c>
      <c r="R296" s="34">
        <f>VLOOKUP($B296,'[1]TK KHOILUONG'!$B:$AT,17,0)</f>
        <v>11.85</v>
      </c>
      <c r="S296" s="16">
        <f>VLOOKUP($B296,'[1]TK KHOILUONG'!$B:$AT,18,0)</f>
        <v>0</v>
      </c>
      <c r="T296" s="16">
        <f>VLOOKUP($B296,'[1]TK KHOILUONG'!$B:$AT,19,0)</f>
        <v>13</v>
      </c>
      <c r="U296" s="16">
        <f>VLOOKUP($B296,'[1]TK KHOILUONG'!$B:$AT,20,0)</f>
        <v>0</v>
      </c>
      <c r="V296" s="34">
        <f>VLOOKUP($B296,'[1]TK KHOILUONG'!$B:$AT,21,0)</f>
        <v>1.3</v>
      </c>
      <c r="W296" s="16">
        <f>VLOOKUP($B296,'[1]TK KHOILUONG'!$B:$AT,22,0)</f>
        <v>0</v>
      </c>
      <c r="X296" s="16">
        <f>VLOOKUP($B296,'[1]TK KHOILUONG'!$B:$AT,23,0)</f>
        <v>0</v>
      </c>
      <c r="Y296" s="16">
        <f>VLOOKUP($B296,'[1]TK KHOILUONG'!$B:$AT,24,0)</f>
        <v>0</v>
      </c>
      <c r="Z296" s="34">
        <f>VLOOKUP($B296,'[1]TK KHOILUONG'!$B:$AT,25,0)</f>
        <v>0</v>
      </c>
      <c r="AA296" s="16">
        <f>VLOOKUP($B296,'[1]TK KHOILUONG'!$B:$AT,26,0)</f>
        <v>0</v>
      </c>
      <c r="AB296" s="16">
        <f>VLOOKUP($B296,'[1]TK KHOILUONG'!$B:$AT,27,0)</f>
        <v>0</v>
      </c>
      <c r="AC296" s="16">
        <f>VLOOKUP($B296,'[1]TK KHOILUONG'!$B:$AT,28,0)</f>
        <v>0</v>
      </c>
      <c r="AD296" s="34">
        <f>VLOOKUP($B296,'[1]TK KHOILUONG'!$B:$AT,29,0)</f>
        <v>0</v>
      </c>
      <c r="AE296" s="16">
        <f>VLOOKUP($B296,'[1]TK KHOILUONG'!$B:$AT,30,0)</f>
        <v>0</v>
      </c>
      <c r="AF296" s="16">
        <f>VLOOKUP($B296,'[1]TK KHOILUONG'!$B:$AT,31,0)</f>
        <v>0</v>
      </c>
      <c r="AG296" s="16">
        <f>VLOOKUP($B296,'[1]TK KHOILUONG'!$B:$AT,32,0)</f>
        <v>0</v>
      </c>
      <c r="AH296" s="34">
        <f>VLOOKUP($B296,'[1]TK KHOILUONG'!$B:$AT,33,0)</f>
        <v>0</v>
      </c>
      <c r="AI296" s="16">
        <f>VLOOKUP($B296,'[1]TK KHOILUONG'!$B:$AT,34,0)</f>
        <v>0</v>
      </c>
      <c r="AJ296" s="16">
        <f>VLOOKUP($B296,'[1]TK KHOILUONG'!$B:$AT,35,0)</f>
        <v>0</v>
      </c>
      <c r="AK296" s="34">
        <f>VLOOKUP($B296,'[1]TK KHOILUONG'!$B:$AT,36,0)</f>
        <v>0</v>
      </c>
      <c r="AL296" s="16">
        <f>VLOOKUP($B296,'[1]TK KHOILUONG'!$B:$AT,37,0)</f>
        <v>0</v>
      </c>
      <c r="AM296" s="16">
        <f>VLOOKUP($B296,'[1]TK KHOILUONG'!$B:$AT,38,0)</f>
        <v>0</v>
      </c>
      <c r="AN296" s="34">
        <f>VLOOKUP($B296,'[1]TK KHOILUONG'!$B:$AT,39,0)</f>
        <v>0</v>
      </c>
      <c r="AO296" s="16">
        <f>VLOOKUP($B296,'[1]TK KHOILUONG'!$B:$AT,40,0)</f>
        <v>0</v>
      </c>
      <c r="AP296" s="16">
        <f>VLOOKUP($B296,'[1]TK KHOILUONG'!$B:$AT,41,0)</f>
        <v>0</v>
      </c>
      <c r="AQ296" s="34">
        <f>VLOOKUP($B296,'[1]TK KHOILUONG'!$B:$AT,42,0)</f>
        <v>0</v>
      </c>
      <c r="AR296" s="34">
        <f>VLOOKUP($B296,'[1]TK KHOILUONG'!$B:$AT,43,0)</f>
        <v>0</v>
      </c>
      <c r="AS296" s="34">
        <f>VLOOKUP($B296,'[1]TK KHOILUONG'!$B:$AT,44,0)</f>
        <v>0.5</v>
      </c>
      <c r="AT296" s="44">
        <f t="shared" si="5"/>
        <v>31.65</v>
      </c>
    </row>
    <row r="297" spans="1:46" s="6" customFormat="1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VLOOKUP($B297,'[1]TK KHOILUONG'!$B:$AT,4,0)</f>
        <v>4</v>
      </c>
      <c r="F297" s="16">
        <f>VLOOKUP($B297,'[1]TK KHOILUONG'!$B:$AT,5,0)</f>
        <v>4</v>
      </c>
      <c r="G297" s="16">
        <f>VLOOKUP($B297,'[1]TK KHOILUONG'!$B:$AT,6,0)</f>
        <v>0</v>
      </c>
      <c r="H297" s="16">
        <f>VLOOKUP($B297,'[1]TK KHOILUONG'!$B:$AT,7,0)</f>
        <v>0</v>
      </c>
      <c r="I297" s="16">
        <f>VLOOKUP($B297,'[1]TK KHOILUONG'!$B:$AT,8,0)</f>
        <v>0</v>
      </c>
      <c r="J297" s="16">
        <f>VLOOKUP($B297,'[1]TK KHOILUONG'!$B:$AT,9,0)</f>
        <v>0</v>
      </c>
      <c r="K297" s="16">
        <f>VLOOKUP($B297,'[1]TK KHOILUONG'!$B:$AT,10,0)</f>
        <v>0</v>
      </c>
      <c r="L297" s="16">
        <f>VLOOKUP($B297,'[1]TK KHOILUONG'!$B:$AT,11,0)</f>
        <v>0</v>
      </c>
      <c r="M297" s="34">
        <f>VLOOKUP($B297,'[1]TK KHOILUONG'!$B:$AT,12,0)</f>
        <v>10</v>
      </c>
      <c r="N297" s="16">
        <f>VLOOKUP($B297,'[1]TK KHOILUONG'!$B:$AT,13,0)</f>
        <v>0</v>
      </c>
      <c r="O297" s="16">
        <f>VLOOKUP($B297,'[1]TK KHOILUONG'!$B:$AT,14,0)</f>
        <v>0</v>
      </c>
      <c r="P297" s="16">
        <f>VLOOKUP($B297,'[1]TK KHOILUONG'!$B:$AT,15,0)</f>
        <v>0</v>
      </c>
      <c r="Q297" s="16">
        <f>VLOOKUP($B297,'[1]TK KHOILUONG'!$B:$AT,16,0)</f>
        <v>0</v>
      </c>
      <c r="R297" s="34">
        <f>VLOOKUP($B297,'[1]TK KHOILUONG'!$B:$AT,17,0)</f>
        <v>0</v>
      </c>
      <c r="S297" s="16">
        <f>VLOOKUP($B297,'[1]TK KHOILUONG'!$B:$AT,18,0)</f>
        <v>0</v>
      </c>
      <c r="T297" s="16">
        <f>VLOOKUP($B297,'[1]TK KHOILUONG'!$B:$AT,19,0)</f>
        <v>0</v>
      </c>
      <c r="U297" s="16">
        <f>VLOOKUP($B297,'[1]TK KHOILUONG'!$B:$AT,20,0)</f>
        <v>49</v>
      </c>
      <c r="V297" s="34">
        <f>VLOOKUP($B297,'[1]TK KHOILUONG'!$B:$AT,21,0)</f>
        <v>-4.9000000000000004</v>
      </c>
      <c r="W297" s="16">
        <f>VLOOKUP($B297,'[1]TK KHOILUONG'!$B:$AT,22,0)</f>
        <v>0</v>
      </c>
      <c r="X297" s="16">
        <f>VLOOKUP($B297,'[1]TK KHOILUONG'!$B:$AT,23,0)</f>
        <v>0</v>
      </c>
      <c r="Y297" s="16">
        <f>VLOOKUP($B297,'[1]TK KHOILUONG'!$B:$AT,24,0)</f>
        <v>0</v>
      </c>
      <c r="Z297" s="34">
        <f>VLOOKUP($B297,'[1]TK KHOILUONG'!$B:$AT,25,0)</f>
        <v>0</v>
      </c>
      <c r="AA297" s="16">
        <f>VLOOKUP($B297,'[1]TK KHOILUONG'!$B:$AT,26,0)</f>
        <v>0</v>
      </c>
      <c r="AB297" s="16">
        <f>VLOOKUP($B297,'[1]TK KHOILUONG'!$B:$AT,27,0)</f>
        <v>0</v>
      </c>
      <c r="AC297" s="16">
        <f>VLOOKUP($B297,'[1]TK KHOILUONG'!$B:$AT,28,0)</f>
        <v>0</v>
      </c>
      <c r="AD297" s="34">
        <f>VLOOKUP($B297,'[1]TK KHOILUONG'!$B:$AT,29,0)</f>
        <v>0</v>
      </c>
      <c r="AE297" s="16">
        <f>VLOOKUP($B297,'[1]TK KHOILUONG'!$B:$AT,30,0)</f>
        <v>0</v>
      </c>
      <c r="AF297" s="16">
        <f>VLOOKUP($B297,'[1]TK KHOILUONG'!$B:$AT,31,0)</f>
        <v>0</v>
      </c>
      <c r="AG297" s="16">
        <f>VLOOKUP($B297,'[1]TK KHOILUONG'!$B:$AT,32,0)</f>
        <v>0</v>
      </c>
      <c r="AH297" s="34">
        <f>VLOOKUP($B297,'[1]TK KHOILUONG'!$B:$AT,33,0)</f>
        <v>0</v>
      </c>
      <c r="AI297" s="16">
        <f>VLOOKUP($B297,'[1]TK KHOILUONG'!$B:$AT,34,0)</f>
        <v>0</v>
      </c>
      <c r="AJ297" s="16">
        <f>VLOOKUP($B297,'[1]TK KHOILUONG'!$B:$AT,35,0)</f>
        <v>0</v>
      </c>
      <c r="AK297" s="34">
        <f>VLOOKUP($B297,'[1]TK KHOILUONG'!$B:$AT,36,0)</f>
        <v>0</v>
      </c>
      <c r="AL297" s="16">
        <f>VLOOKUP($B297,'[1]TK KHOILUONG'!$B:$AT,37,0)</f>
        <v>0</v>
      </c>
      <c r="AM297" s="16">
        <f>VLOOKUP($B297,'[1]TK KHOILUONG'!$B:$AT,38,0)</f>
        <v>0</v>
      </c>
      <c r="AN297" s="34">
        <f>VLOOKUP($B297,'[1]TK KHOILUONG'!$B:$AT,39,0)</f>
        <v>0</v>
      </c>
      <c r="AO297" s="16">
        <f>VLOOKUP($B297,'[1]TK KHOILUONG'!$B:$AT,40,0)</f>
        <v>0</v>
      </c>
      <c r="AP297" s="16">
        <f>VLOOKUP($B297,'[1]TK KHOILUONG'!$B:$AT,41,0)</f>
        <v>0</v>
      </c>
      <c r="AQ297" s="34">
        <f>VLOOKUP($B297,'[1]TK KHOILUONG'!$B:$AT,42,0)</f>
        <v>0</v>
      </c>
      <c r="AR297" s="34">
        <f>VLOOKUP($B297,'[1]TK KHOILUONG'!$B:$AT,43,0)</f>
        <v>0</v>
      </c>
      <c r="AS297" s="34">
        <f>VLOOKUP($B297,'[1]TK KHOILUONG'!$B:$AT,44,0)</f>
        <v>0</v>
      </c>
      <c r="AT297" s="44">
        <f t="shared" si="5"/>
        <v>5.0999999999999996</v>
      </c>
    </row>
    <row r="298" spans="1:46" s="6" customFormat="1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VLOOKUP($B298,'[1]TK KHOILUONG'!$B:$AT,4,0)</f>
        <v>2</v>
      </c>
      <c r="F298" s="16">
        <f>VLOOKUP($B298,'[1]TK KHOILUONG'!$B:$AT,5,0)</f>
        <v>0</v>
      </c>
      <c r="G298" s="16">
        <f>VLOOKUP($B298,'[1]TK KHOILUONG'!$B:$AT,6,0)</f>
        <v>0</v>
      </c>
      <c r="H298" s="16">
        <f>VLOOKUP($B298,'[1]TK KHOILUONG'!$B:$AT,7,0)</f>
        <v>0</v>
      </c>
      <c r="I298" s="16">
        <f>VLOOKUP($B298,'[1]TK KHOILUONG'!$B:$AT,8,0)</f>
        <v>0</v>
      </c>
      <c r="J298" s="16">
        <f>VLOOKUP($B298,'[1]TK KHOILUONG'!$B:$AT,9,0)</f>
        <v>0</v>
      </c>
      <c r="K298" s="16">
        <f>VLOOKUP($B298,'[1]TK KHOILUONG'!$B:$AT,10,0)</f>
        <v>0</v>
      </c>
      <c r="L298" s="16">
        <f>VLOOKUP($B298,'[1]TK KHOILUONG'!$B:$AT,11,0)</f>
        <v>0</v>
      </c>
      <c r="M298" s="34">
        <f>VLOOKUP($B298,'[1]TK KHOILUONG'!$B:$AT,12,0)</f>
        <v>2</v>
      </c>
      <c r="N298" s="16">
        <f>VLOOKUP($B298,'[1]TK KHOILUONG'!$B:$AT,13,0)</f>
        <v>5.55</v>
      </c>
      <c r="O298" s="16">
        <f>VLOOKUP($B298,'[1]TK KHOILUONG'!$B:$AT,14,0)</f>
        <v>6.4499999999999993</v>
      </c>
      <c r="P298" s="16">
        <f>VLOOKUP($B298,'[1]TK KHOILUONG'!$B:$AT,15,0)</f>
        <v>0</v>
      </c>
      <c r="Q298" s="16">
        <f>VLOOKUP($B298,'[1]TK KHOILUONG'!$B:$AT,16,0)</f>
        <v>0</v>
      </c>
      <c r="R298" s="34">
        <f>VLOOKUP($B298,'[1]TK KHOILUONG'!$B:$AT,17,0)</f>
        <v>12</v>
      </c>
      <c r="S298" s="16">
        <f>VLOOKUP($B298,'[1]TK KHOILUONG'!$B:$AT,18,0)</f>
        <v>380</v>
      </c>
      <c r="T298" s="16">
        <f>VLOOKUP($B298,'[1]TK KHOILUONG'!$B:$AT,19,0)</f>
        <v>357</v>
      </c>
      <c r="U298" s="16">
        <f>VLOOKUP($B298,'[1]TK KHOILUONG'!$B:$AT,20,0)</f>
        <v>388</v>
      </c>
      <c r="V298" s="34">
        <f>VLOOKUP($B298,'[1]TK KHOILUONG'!$B:$AT,21,0)</f>
        <v>34.9</v>
      </c>
      <c r="W298" s="16">
        <f>VLOOKUP($B298,'[1]TK KHOILUONG'!$B:$AT,22,0)</f>
        <v>0</v>
      </c>
      <c r="X298" s="16">
        <f>VLOOKUP($B298,'[1]TK KHOILUONG'!$B:$AT,23,0)</f>
        <v>0</v>
      </c>
      <c r="Y298" s="16">
        <f>VLOOKUP($B298,'[1]TK KHOILUONG'!$B:$AT,24,0)</f>
        <v>0</v>
      </c>
      <c r="Z298" s="34">
        <f>VLOOKUP($B298,'[1]TK KHOILUONG'!$B:$AT,25,0)</f>
        <v>0</v>
      </c>
      <c r="AA298" s="16">
        <f>VLOOKUP($B298,'[1]TK KHOILUONG'!$B:$AT,26,0)</f>
        <v>0</v>
      </c>
      <c r="AB298" s="16">
        <f>VLOOKUP($B298,'[1]TK KHOILUONG'!$B:$AT,27,0)</f>
        <v>0</v>
      </c>
      <c r="AC298" s="16">
        <f>VLOOKUP($B298,'[1]TK KHOILUONG'!$B:$AT,28,0)</f>
        <v>0</v>
      </c>
      <c r="AD298" s="34">
        <f>VLOOKUP($B298,'[1]TK KHOILUONG'!$B:$AT,29,0)</f>
        <v>0</v>
      </c>
      <c r="AE298" s="16">
        <f>VLOOKUP($B298,'[1]TK KHOILUONG'!$B:$AT,30,0)</f>
        <v>0</v>
      </c>
      <c r="AF298" s="16">
        <f>VLOOKUP($B298,'[1]TK KHOILUONG'!$B:$AT,31,0)</f>
        <v>0</v>
      </c>
      <c r="AG298" s="16">
        <f>VLOOKUP($B298,'[1]TK KHOILUONG'!$B:$AT,32,0)</f>
        <v>0</v>
      </c>
      <c r="AH298" s="34">
        <f>VLOOKUP($B298,'[1]TK KHOILUONG'!$B:$AT,33,0)</f>
        <v>0</v>
      </c>
      <c r="AI298" s="16">
        <f>VLOOKUP($B298,'[1]TK KHOILUONG'!$B:$AT,34,0)</f>
        <v>0</v>
      </c>
      <c r="AJ298" s="16">
        <f>VLOOKUP($B298,'[1]TK KHOILUONG'!$B:$AT,35,0)</f>
        <v>0</v>
      </c>
      <c r="AK298" s="34">
        <f>VLOOKUP($B298,'[1]TK KHOILUONG'!$B:$AT,36,0)</f>
        <v>0</v>
      </c>
      <c r="AL298" s="16">
        <f>VLOOKUP($B298,'[1]TK KHOILUONG'!$B:$AT,37,0)</f>
        <v>0</v>
      </c>
      <c r="AM298" s="16">
        <f>VLOOKUP($B298,'[1]TK KHOILUONG'!$B:$AT,38,0)</f>
        <v>0</v>
      </c>
      <c r="AN298" s="34">
        <f>VLOOKUP($B298,'[1]TK KHOILUONG'!$B:$AT,39,0)</f>
        <v>0</v>
      </c>
      <c r="AO298" s="16">
        <f>VLOOKUP($B298,'[1]TK KHOILUONG'!$B:$AT,40,0)</f>
        <v>0</v>
      </c>
      <c r="AP298" s="16">
        <f>VLOOKUP($B298,'[1]TK KHOILUONG'!$B:$AT,41,0)</f>
        <v>0</v>
      </c>
      <c r="AQ298" s="34">
        <f>VLOOKUP($B298,'[1]TK KHOILUONG'!$B:$AT,42,0)</f>
        <v>0</v>
      </c>
      <c r="AR298" s="34">
        <f>VLOOKUP($B298,'[1]TK KHOILUONG'!$B:$AT,43,0)</f>
        <v>0</v>
      </c>
      <c r="AS298" s="34">
        <f>VLOOKUP($B298,'[1]TK KHOILUONG'!$B:$AT,44,0)</f>
        <v>1.5</v>
      </c>
      <c r="AT298" s="44">
        <f t="shared" si="5"/>
        <v>50.4</v>
      </c>
    </row>
    <row r="299" spans="1:46" s="6" customFormat="1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VLOOKUP($B299,'[1]TK KHOILUONG'!$B:$AT,4,0)</f>
        <v>0</v>
      </c>
      <c r="F299" s="16">
        <f>VLOOKUP($B299,'[1]TK KHOILUONG'!$B:$AT,5,0)</f>
        <v>0</v>
      </c>
      <c r="G299" s="16">
        <f>VLOOKUP($B299,'[1]TK KHOILUONG'!$B:$AT,6,0)</f>
        <v>0</v>
      </c>
      <c r="H299" s="16">
        <f>VLOOKUP($B299,'[1]TK KHOILUONG'!$B:$AT,7,0)</f>
        <v>0</v>
      </c>
      <c r="I299" s="16">
        <f>VLOOKUP($B299,'[1]TK KHOILUONG'!$B:$AT,8,0)</f>
        <v>0</v>
      </c>
      <c r="J299" s="16">
        <f>VLOOKUP($B299,'[1]TK KHOILUONG'!$B:$AT,9,0)</f>
        <v>0</v>
      </c>
      <c r="K299" s="16">
        <f>VLOOKUP($B299,'[1]TK KHOILUONG'!$B:$AT,10,0)</f>
        <v>0</v>
      </c>
      <c r="L299" s="16">
        <f>VLOOKUP($B299,'[1]TK KHOILUONG'!$B:$AT,11,0)</f>
        <v>0</v>
      </c>
      <c r="M299" s="34">
        <f>VLOOKUP($B299,'[1]TK KHOILUONG'!$B:$AT,12,0)</f>
        <v>0</v>
      </c>
      <c r="N299" s="16">
        <f>VLOOKUP($B299,'[1]TK KHOILUONG'!$B:$AT,13,0)</f>
        <v>6.6</v>
      </c>
      <c r="O299" s="16">
        <f>VLOOKUP($B299,'[1]TK KHOILUONG'!$B:$AT,14,0)</f>
        <v>2.25</v>
      </c>
      <c r="P299" s="16">
        <f>VLOOKUP($B299,'[1]TK KHOILUONG'!$B:$AT,15,0)</f>
        <v>0</v>
      </c>
      <c r="Q299" s="16">
        <f>VLOOKUP($B299,'[1]TK KHOILUONG'!$B:$AT,16,0)</f>
        <v>0</v>
      </c>
      <c r="R299" s="34">
        <f>VLOOKUP($B299,'[1]TK KHOILUONG'!$B:$AT,17,0)</f>
        <v>8.85</v>
      </c>
      <c r="S299" s="16">
        <f>VLOOKUP($B299,'[1]TK KHOILUONG'!$B:$AT,18,0)</f>
        <v>312</v>
      </c>
      <c r="T299" s="16">
        <f>VLOOKUP($B299,'[1]TK KHOILUONG'!$B:$AT,19,0)</f>
        <v>317</v>
      </c>
      <c r="U299" s="16">
        <f>VLOOKUP($B299,'[1]TK KHOILUONG'!$B:$AT,20,0)</f>
        <v>369</v>
      </c>
      <c r="V299" s="34">
        <f>VLOOKUP($B299,'[1]TK KHOILUONG'!$B:$AT,21,0)</f>
        <v>26</v>
      </c>
      <c r="W299" s="16">
        <f>VLOOKUP($B299,'[1]TK KHOILUONG'!$B:$AT,22,0)</f>
        <v>0</v>
      </c>
      <c r="X299" s="16">
        <f>VLOOKUP($B299,'[1]TK KHOILUONG'!$B:$AT,23,0)</f>
        <v>0</v>
      </c>
      <c r="Y299" s="16">
        <f>VLOOKUP($B299,'[1]TK KHOILUONG'!$B:$AT,24,0)</f>
        <v>0</v>
      </c>
      <c r="Z299" s="34">
        <f>VLOOKUP($B299,'[1]TK KHOILUONG'!$B:$AT,25,0)</f>
        <v>0</v>
      </c>
      <c r="AA299" s="16">
        <f>VLOOKUP($B299,'[1]TK KHOILUONG'!$B:$AT,26,0)</f>
        <v>0</v>
      </c>
      <c r="AB299" s="16">
        <f>VLOOKUP($B299,'[1]TK KHOILUONG'!$B:$AT,27,0)</f>
        <v>0</v>
      </c>
      <c r="AC299" s="16">
        <f>VLOOKUP($B299,'[1]TK KHOILUONG'!$B:$AT,28,0)</f>
        <v>0</v>
      </c>
      <c r="AD299" s="34">
        <f>VLOOKUP($B299,'[1]TK KHOILUONG'!$B:$AT,29,0)</f>
        <v>0</v>
      </c>
      <c r="AE299" s="16">
        <f>VLOOKUP($B299,'[1]TK KHOILUONG'!$B:$AT,30,0)</f>
        <v>0</v>
      </c>
      <c r="AF299" s="16">
        <f>VLOOKUP($B299,'[1]TK KHOILUONG'!$B:$AT,31,0)</f>
        <v>0</v>
      </c>
      <c r="AG299" s="16">
        <f>VLOOKUP($B299,'[1]TK KHOILUONG'!$B:$AT,32,0)</f>
        <v>0</v>
      </c>
      <c r="AH299" s="34">
        <f>VLOOKUP($B299,'[1]TK KHOILUONG'!$B:$AT,33,0)</f>
        <v>0</v>
      </c>
      <c r="AI299" s="16">
        <f>VLOOKUP($B299,'[1]TK KHOILUONG'!$B:$AT,34,0)</f>
        <v>0</v>
      </c>
      <c r="AJ299" s="16">
        <f>VLOOKUP($B299,'[1]TK KHOILUONG'!$B:$AT,35,0)</f>
        <v>0</v>
      </c>
      <c r="AK299" s="34">
        <f>VLOOKUP($B299,'[1]TK KHOILUONG'!$B:$AT,36,0)</f>
        <v>0</v>
      </c>
      <c r="AL299" s="16">
        <f>VLOOKUP($B299,'[1]TK KHOILUONG'!$B:$AT,37,0)</f>
        <v>0</v>
      </c>
      <c r="AM299" s="16">
        <f>VLOOKUP($B299,'[1]TK KHOILUONG'!$B:$AT,38,0)</f>
        <v>0</v>
      </c>
      <c r="AN299" s="34">
        <f>VLOOKUP($B299,'[1]TK KHOILUONG'!$B:$AT,39,0)</f>
        <v>0</v>
      </c>
      <c r="AO299" s="16">
        <f>VLOOKUP($B299,'[1]TK KHOILUONG'!$B:$AT,40,0)</f>
        <v>0</v>
      </c>
      <c r="AP299" s="16">
        <f>VLOOKUP($B299,'[1]TK KHOILUONG'!$B:$AT,41,0)</f>
        <v>0</v>
      </c>
      <c r="AQ299" s="34">
        <f>VLOOKUP($B299,'[1]TK KHOILUONG'!$B:$AT,42,0)</f>
        <v>0</v>
      </c>
      <c r="AR299" s="34">
        <f>VLOOKUP($B299,'[1]TK KHOILUONG'!$B:$AT,43,0)</f>
        <v>0</v>
      </c>
      <c r="AS299" s="34">
        <f>VLOOKUP($B299,'[1]TK KHOILUONG'!$B:$AT,44,0)</f>
        <v>0.9</v>
      </c>
      <c r="AT299" s="44">
        <f t="shared" si="5"/>
        <v>35.75</v>
      </c>
    </row>
    <row r="300" spans="1:46" s="6" customFormat="1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VLOOKUP($B300,'[1]TK KHOILUONG'!$B:$AT,4,0)</f>
        <v>0</v>
      </c>
      <c r="F300" s="16">
        <f>VLOOKUP($B300,'[1]TK KHOILUONG'!$B:$AT,5,0)</f>
        <v>0</v>
      </c>
      <c r="G300" s="16">
        <f>VLOOKUP($B300,'[1]TK KHOILUONG'!$B:$AT,6,0)</f>
        <v>0</v>
      </c>
      <c r="H300" s="16">
        <f>VLOOKUP($B300,'[1]TK KHOILUONG'!$B:$AT,7,0)</f>
        <v>0</v>
      </c>
      <c r="I300" s="16">
        <f>VLOOKUP($B300,'[1]TK KHOILUONG'!$B:$AT,8,0)</f>
        <v>0</v>
      </c>
      <c r="J300" s="16">
        <f>VLOOKUP($B300,'[1]TK KHOILUONG'!$B:$AT,9,0)</f>
        <v>0</v>
      </c>
      <c r="K300" s="16">
        <f>VLOOKUP($B300,'[1]TK KHOILUONG'!$B:$AT,10,0)</f>
        <v>0</v>
      </c>
      <c r="L300" s="16">
        <f>VLOOKUP($B300,'[1]TK KHOILUONG'!$B:$AT,11,0)</f>
        <v>0</v>
      </c>
      <c r="M300" s="34">
        <f>VLOOKUP($B300,'[1]TK KHOILUONG'!$B:$AT,12,0)</f>
        <v>0</v>
      </c>
      <c r="N300" s="16">
        <f>VLOOKUP($B300,'[1]TK KHOILUONG'!$B:$AT,13,0)</f>
        <v>8.5499999999999989</v>
      </c>
      <c r="O300" s="16">
        <f>VLOOKUP($B300,'[1]TK KHOILUONG'!$B:$AT,14,0)</f>
        <v>2.85</v>
      </c>
      <c r="P300" s="16">
        <f>VLOOKUP($B300,'[1]TK KHOILUONG'!$B:$AT,15,0)</f>
        <v>0</v>
      </c>
      <c r="Q300" s="16">
        <f>VLOOKUP($B300,'[1]TK KHOILUONG'!$B:$AT,16,0)</f>
        <v>0</v>
      </c>
      <c r="R300" s="34">
        <f>VLOOKUP($B300,'[1]TK KHOILUONG'!$B:$AT,17,0)</f>
        <v>11.399999999999999</v>
      </c>
      <c r="S300" s="16">
        <f>VLOOKUP($B300,'[1]TK KHOILUONG'!$B:$AT,18,0)</f>
        <v>357</v>
      </c>
      <c r="T300" s="16">
        <f>VLOOKUP($B300,'[1]TK KHOILUONG'!$B:$AT,19,0)</f>
        <v>354</v>
      </c>
      <c r="U300" s="16">
        <f>VLOOKUP($B300,'[1]TK KHOILUONG'!$B:$AT,20,0)</f>
        <v>243</v>
      </c>
      <c r="V300" s="34">
        <f>VLOOKUP($B300,'[1]TK KHOILUONG'!$B:$AT,21,0)</f>
        <v>46.800000000000004</v>
      </c>
      <c r="W300" s="16">
        <f>VLOOKUP($B300,'[1]TK KHOILUONG'!$B:$AT,22,0)</f>
        <v>0</v>
      </c>
      <c r="X300" s="16">
        <f>VLOOKUP($B300,'[1]TK KHOILUONG'!$B:$AT,23,0)</f>
        <v>0</v>
      </c>
      <c r="Y300" s="16">
        <f>VLOOKUP($B300,'[1]TK KHOILUONG'!$B:$AT,24,0)</f>
        <v>0</v>
      </c>
      <c r="Z300" s="34">
        <f>VLOOKUP($B300,'[1]TK KHOILUONG'!$B:$AT,25,0)</f>
        <v>0</v>
      </c>
      <c r="AA300" s="16">
        <f>VLOOKUP($B300,'[1]TK KHOILUONG'!$B:$AT,26,0)</f>
        <v>0</v>
      </c>
      <c r="AB300" s="16">
        <f>VLOOKUP($B300,'[1]TK KHOILUONG'!$B:$AT,27,0)</f>
        <v>0</v>
      </c>
      <c r="AC300" s="16">
        <f>VLOOKUP($B300,'[1]TK KHOILUONG'!$B:$AT,28,0)</f>
        <v>0</v>
      </c>
      <c r="AD300" s="34">
        <f>VLOOKUP($B300,'[1]TK KHOILUONG'!$B:$AT,29,0)</f>
        <v>0</v>
      </c>
      <c r="AE300" s="16">
        <f>VLOOKUP($B300,'[1]TK KHOILUONG'!$B:$AT,30,0)</f>
        <v>0</v>
      </c>
      <c r="AF300" s="16">
        <f>VLOOKUP($B300,'[1]TK KHOILUONG'!$B:$AT,31,0)</f>
        <v>0</v>
      </c>
      <c r="AG300" s="16">
        <f>VLOOKUP($B300,'[1]TK KHOILUONG'!$B:$AT,32,0)</f>
        <v>0</v>
      </c>
      <c r="AH300" s="34">
        <f>VLOOKUP($B300,'[1]TK KHOILUONG'!$B:$AT,33,0)</f>
        <v>0</v>
      </c>
      <c r="AI300" s="16">
        <f>VLOOKUP($B300,'[1]TK KHOILUONG'!$B:$AT,34,0)</f>
        <v>0</v>
      </c>
      <c r="AJ300" s="16">
        <f>VLOOKUP($B300,'[1]TK KHOILUONG'!$B:$AT,35,0)</f>
        <v>0</v>
      </c>
      <c r="AK300" s="34">
        <f>VLOOKUP($B300,'[1]TK KHOILUONG'!$B:$AT,36,0)</f>
        <v>0</v>
      </c>
      <c r="AL300" s="16">
        <f>VLOOKUP($B300,'[1]TK KHOILUONG'!$B:$AT,37,0)</f>
        <v>0</v>
      </c>
      <c r="AM300" s="16">
        <f>VLOOKUP($B300,'[1]TK KHOILUONG'!$B:$AT,38,0)</f>
        <v>0</v>
      </c>
      <c r="AN300" s="34">
        <f>VLOOKUP($B300,'[1]TK KHOILUONG'!$B:$AT,39,0)</f>
        <v>0</v>
      </c>
      <c r="AO300" s="16">
        <f>VLOOKUP($B300,'[1]TK KHOILUONG'!$B:$AT,40,0)</f>
        <v>0</v>
      </c>
      <c r="AP300" s="16">
        <f>VLOOKUP($B300,'[1]TK KHOILUONG'!$B:$AT,41,0)</f>
        <v>0</v>
      </c>
      <c r="AQ300" s="34">
        <f>VLOOKUP($B300,'[1]TK KHOILUONG'!$B:$AT,42,0)</f>
        <v>0</v>
      </c>
      <c r="AR300" s="34">
        <f>VLOOKUP($B300,'[1]TK KHOILUONG'!$B:$AT,43,0)</f>
        <v>0</v>
      </c>
      <c r="AS300" s="34">
        <f>VLOOKUP($B300,'[1]TK KHOILUONG'!$B:$AT,44,0)</f>
        <v>1.8</v>
      </c>
      <c r="AT300" s="44">
        <f t="shared" si="5"/>
        <v>60</v>
      </c>
    </row>
    <row r="301" spans="1:46" s="6" customFormat="1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VLOOKUP($B301,'[1]TK KHOILUONG'!$B:$AT,4,0)</f>
        <v>5</v>
      </c>
      <c r="F301" s="16">
        <f>VLOOKUP($B301,'[1]TK KHOILUONG'!$B:$AT,5,0)</f>
        <v>0</v>
      </c>
      <c r="G301" s="16">
        <f>VLOOKUP($B301,'[1]TK KHOILUONG'!$B:$AT,6,0)</f>
        <v>0</v>
      </c>
      <c r="H301" s="16">
        <f>VLOOKUP($B301,'[1]TK KHOILUONG'!$B:$AT,7,0)</f>
        <v>0</v>
      </c>
      <c r="I301" s="16">
        <f>VLOOKUP($B301,'[1]TK KHOILUONG'!$B:$AT,8,0)</f>
        <v>0</v>
      </c>
      <c r="J301" s="16">
        <f>VLOOKUP($B301,'[1]TK KHOILUONG'!$B:$AT,9,0)</f>
        <v>0</v>
      </c>
      <c r="K301" s="16">
        <f>VLOOKUP($B301,'[1]TK KHOILUONG'!$B:$AT,10,0)</f>
        <v>0</v>
      </c>
      <c r="L301" s="16">
        <f>VLOOKUP($B301,'[1]TK KHOILUONG'!$B:$AT,11,0)</f>
        <v>0</v>
      </c>
      <c r="M301" s="34">
        <f>VLOOKUP($B301,'[1]TK KHOILUONG'!$B:$AT,12,0)</f>
        <v>5</v>
      </c>
      <c r="N301" s="16">
        <f>VLOOKUP($B301,'[1]TK KHOILUONG'!$B:$AT,13,0)</f>
        <v>3.45</v>
      </c>
      <c r="O301" s="16">
        <f>VLOOKUP($B301,'[1]TK KHOILUONG'!$B:$AT,14,0)</f>
        <v>4.2</v>
      </c>
      <c r="P301" s="16">
        <f>VLOOKUP($B301,'[1]TK KHOILUONG'!$B:$AT,15,0)</f>
        <v>0</v>
      </c>
      <c r="Q301" s="16">
        <f>VLOOKUP($B301,'[1]TK KHOILUONG'!$B:$AT,16,0)</f>
        <v>0</v>
      </c>
      <c r="R301" s="34">
        <f>VLOOKUP($B301,'[1]TK KHOILUONG'!$B:$AT,17,0)</f>
        <v>7.65</v>
      </c>
      <c r="S301" s="16">
        <f>VLOOKUP($B301,'[1]TK KHOILUONG'!$B:$AT,18,0)</f>
        <v>194</v>
      </c>
      <c r="T301" s="16">
        <f>VLOOKUP($B301,'[1]TK KHOILUONG'!$B:$AT,19,0)</f>
        <v>356</v>
      </c>
      <c r="U301" s="16">
        <f>VLOOKUP($B301,'[1]TK KHOILUONG'!$B:$AT,20,0)</f>
        <v>167</v>
      </c>
      <c r="V301" s="34">
        <f>VLOOKUP($B301,'[1]TK KHOILUONG'!$B:$AT,21,0)</f>
        <v>38.300000000000004</v>
      </c>
      <c r="W301" s="16">
        <f>VLOOKUP($B301,'[1]TK KHOILUONG'!$B:$AT,22,0)</f>
        <v>0</v>
      </c>
      <c r="X301" s="16">
        <f>VLOOKUP($B301,'[1]TK KHOILUONG'!$B:$AT,23,0)</f>
        <v>0</v>
      </c>
      <c r="Y301" s="16">
        <f>VLOOKUP($B301,'[1]TK KHOILUONG'!$B:$AT,24,0)</f>
        <v>0</v>
      </c>
      <c r="Z301" s="34">
        <f>VLOOKUP($B301,'[1]TK KHOILUONG'!$B:$AT,25,0)</f>
        <v>0</v>
      </c>
      <c r="AA301" s="16">
        <f>VLOOKUP($B301,'[1]TK KHOILUONG'!$B:$AT,26,0)</f>
        <v>0</v>
      </c>
      <c r="AB301" s="16">
        <f>VLOOKUP($B301,'[1]TK KHOILUONG'!$B:$AT,27,0)</f>
        <v>0</v>
      </c>
      <c r="AC301" s="16">
        <f>VLOOKUP($B301,'[1]TK KHOILUONG'!$B:$AT,28,0)</f>
        <v>0</v>
      </c>
      <c r="AD301" s="34">
        <f>VLOOKUP($B301,'[1]TK KHOILUONG'!$B:$AT,29,0)</f>
        <v>0</v>
      </c>
      <c r="AE301" s="16">
        <f>VLOOKUP($B301,'[1]TK KHOILUONG'!$B:$AT,30,0)</f>
        <v>0</v>
      </c>
      <c r="AF301" s="16">
        <f>VLOOKUP($B301,'[1]TK KHOILUONG'!$B:$AT,31,0)</f>
        <v>0</v>
      </c>
      <c r="AG301" s="16">
        <f>VLOOKUP($B301,'[1]TK KHOILUONG'!$B:$AT,32,0)</f>
        <v>0</v>
      </c>
      <c r="AH301" s="34">
        <f>VLOOKUP($B301,'[1]TK KHOILUONG'!$B:$AT,33,0)</f>
        <v>0</v>
      </c>
      <c r="AI301" s="16">
        <f>VLOOKUP($B301,'[1]TK KHOILUONG'!$B:$AT,34,0)</f>
        <v>0</v>
      </c>
      <c r="AJ301" s="16">
        <f>VLOOKUP($B301,'[1]TK KHOILUONG'!$B:$AT,35,0)</f>
        <v>0</v>
      </c>
      <c r="AK301" s="34">
        <f>VLOOKUP($B301,'[1]TK KHOILUONG'!$B:$AT,36,0)</f>
        <v>0</v>
      </c>
      <c r="AL301" s="16">
        <f>VLOOKUP($B301,'[1]TK KHOILUONG'!$B:$AT,37,0)</f>
        <v>0</v>
      </c>
      <c r="AM301" s="16">
        <f>VLOOKUP($B301,'[1]TK KHOILUONG'!$B:$AT,38,0)</f>
        <v>0</v>
      </c>
      <c r="AN301" s="34">
        <f>VLOOKUP($B301,'[1]TK KHOILUONG'!$B:$AT,39,0)</f>
        <v>0</v>
      </c>
      <c r="AO301" s="16">
        <f>VLOOKUP($B301,'[1]TK KHOILUONG'!$B:$AT,40,0)</f>
        <v>0</v>
      </c>
      <c r="AP301" s="16">
        <f>VLOOKUP($B301,'[1]TK KHOILUONG'!$B:$AT,41,0)</f>
        <v>0</v>
      </c>
      <c r="AQ301" s="34">
        <f>VLOOKUP($B301,'[1]TK KHOILUONG'!$B:$AT,42,0)</f>
        <v>0</v>
      </c>
      <c r="AR301" s="34">
        <f>VLOOKUP($B301,'[1]TK KHOILUONG'!$B:$AT,43,0)</f>
        <v>0</v>
      </c>
      <c r="AS301" s="34">
        <f>VLOOKUP($B301,'[1]TK KHOILUONG'!$B:$AT,44,0)</f>
        <v>0.5</v>
      </c>
      <c r="AT301" s="44">
        <f t="shared" si="5"/>
        <v>51.45</v>
      </c>
    </row>
    <row r="302" spans="1:46" s="6" customFormat="1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VLOOKUP($B302,'[1]TK KHOILUONG'!$B:$AT,4,0)</f>
        <v>0</v>
      </c>
      <c r="F302" s="16">
        <f>VLOOKUP($B302,'[1]TK KHOILUONG'!$B:$AT,5,0)</f>
        <v>0</v>
      </c>
      <c r="G302" s="16">
        <f>VLOOKUP($B302,'[1]TK KHOILUONG'!$B:$AT,6,0)</f>
        <v>0</v>
      </c>
      <c r="H302" s="16">
        <f>VLOOKUP($B302,'[1]TK KHOILUONG'!$B:$AT,7,0)</f>
        <v>0</v>
      </c>
      <c r="I302" s="16">
        <f>VLOOKUP($B302,'[1]TK KHOILUONG'!$B:$AT,8,0)</f>
        <v>0</v>
      </c>
      <c r="J302" s="16">
        <f>VLOOKUP($B302,'[1]TK KHOILUONG'!$B:$AT,9,0)</f>
        <v>0</v>
      </c>
      <c r="K302" s="16">
        <f>VLOOKUP($B302,'[1]TK KHOILUONG'!$B:$AT,10,0)</f>
        <v>0</v>
      </c>
      <c r="L302" s="16">
        <f>VLOOKUP($B302,'[1]TK KHOILUONG'!$B:$AT,11,0)</f>
        <v>0</v>
      </c>
      <c r="M302" s="34">
        <f>VLOOKUP($B302,'[1]TK KHOILUONG'!$B:$AT,12,0)</f>
        <v>0</v>
      </c>
      <c r="N302" s="16">
        <f>VLOOKUP($B302,'[1]TK KHOILUONG'!$B:$AT,13,0)</f>
        <v>5.4</v>
      </c>
      <c r="O302" s="16">
        <f>VLOOKUP($B302,'[1]TK KHOILUONG'!$B:$AT,14,0)</f>
        <v>5.4</v>
      </c>
      <c r="P302" s="16">
        <f>VLOOKUP($B302,'[1]TK KHOILUONG'!$B:$AT,15,0)</f>
        <v>0</v>
      </c>
      <c r="Q302" s="16">
        <f>VLOOKUP($B302,'[1]TK KHOILUONG'!$B:$AT,16,0)</f>
        <v>0</v>
      </c>
      <c r="R302" s="34">
        <f>VLOOKUP($B302,'[1]TK KHOILUONG'!$B:$AT,17,0)</f>
        <v>10.8</v>
      </c>
      <c r="S302" s="16">
        <f>VLOOKUP($B302,'[1]TK KHOILUONG'!$B:$AT,18,0)</f>
        <v>365</v>
      </c>
      <c r="T302" s="16">
        <f>VLOOKUP($B302,'[1]TK KHOILUONG'!$B:$AT,19,0)</f>
        <v>411</v>
      </c>
      <c r="U302" s="16">
        <f>VLOOKUP($B302,'[1]TK KHOILUONG'!$B:$AT,20,0)</f>
        <v>339</v>
      </c>
      <c r="V302" s="34">
        <f>VLOOKUP($B302,'[1]TK KHOILUONG'!$B:$AT,21,0)</f>
        <v>43.7</v>
      </c>
      <c r="W302" s="16">
        <f>VLOOKUP($B302,'[1]TK KHOILUONG'!$B:$AT,22,0)</f>
        <v>0</v>
      </c>
      <c r="X302" s="16">
        <f>VLOOKUP($B302,'[1]TK KHOILUONG'!$B:$AT,23,0)</f>
        <v>0</v>
      </c>
      <c r="Y302" s="16">
        <f>VLOOKUP($B302,'[1]TK KHOILUONG'!$B:$AT,24,0)</f>
        <v>0</v>
      </c>
      <c r="Z302" s="34">
        <f>VLOOKUP($B302,'[1]TK KHOILUONG'!$B:$AT,25,0)</f>
        <v>0</v>
      </c>
      <c r="AA302" s="16">
        <f>VLOOKUP($B302,'[1]TK KHOILUONG'!$B:$AT,26,0)</f>
        <v>0</v>
      </c>
      <c r="AB302" s="16">
        <f>VLOOKUP($B302,'[1]TK KHOILUONG'!$B:$AT,27,0)</f>
        <v>0</v>
      </c>
      <c r="AC302" s="16">
        <f>VLOOKUP($B302,'[1]TK KHOILUONG'!$B:$AT,28,0)</f>
        <v>0</v>
      </c>
      <c r="AD302" s="34">
        <f>VLOOKUP($B302,'[1]TK KHOILUONG'!$B:$AT,29,0)</f>
        <v>0</v>
      </c>
      <c r="AE302" s="16">
        <f>VLOOKUP($B302,'[1]TK KHOILUONG'!$B:$AT,30,0)</f>
        <v>0</v>
      </c>
      <c r="AF302" s="16">
        <f>VLOOKUP($B302,'[1]TK KHOILUONG'!$B:$AT,31,0)</f>
        <v>0</v>
      </c>
      <c r="AG302" s="16">
        <f>VLOOKUP($B302,'[1]TK KHOILUONG'!$B:$AT,32,0)</f>
        <v>0</v>
      </c>
      <c r="AH302" s="34">
        <f>VLOOKUP($B302,'[1]TK KHOILUONG'!$B:$AT,33,0)</f>
        <v>0</v>
      </c>
      <c r="AI302" s="16">
        <f>VLOOKUP($B302,'[1]TK KHOILUONG'!$B:$AT,34,0)</f>
        <v>0</v>
      </c>
      <c r="AJ302" s="16">
        <f>VLOOKUP($B302,'[1]TK KHOILUONG'!$B:$AT,35,0)</f>
        <v>0</v>
      </c>
      <c r="AK302" s="34">
        <f>VLOOKUP($B302,'[1]TK KHOILUONG'!$B:$AT,36,0)</f>
        <v>0</v>
      </c>
      <c r="AL302" s="16">
        <f>VLOOKUP($B302,'[1]TK KHOILUONG'!$B:$AT,37,0)</f>
        <v>0</v>
      </c>
      <c r="AM302" s="16">
        <f>VLOOKUP($B302,'[1]TK KHOILUONG'!$B:$AT,38,0)</f>
        <v>0</v>
      </c>
      <c r="AN302" s="34">
        <f>VLOOKUP($B302,'[1]TK KHOILUONG'!$B:$AT,39,0)</f>
        <v>0</v>
      </c>
      <c r="AO302" s="16">
        <f>VLOOKUP($B302,'[1]TK KHOILUONG'!$B:$AT,40,0)</f>
        <v>0</v>
      </c>
      <c r="AP302" s="16">
        <f>VLOOKUP($B302,'[1]TK KHOILUONG'!$B:$AT,41,0)</f>
        <v>0</v>
      </c>
      <c r="AQ302" s="34">
        <f>VLOOKUP($B302,'[1]TK KHOILUONG'!$B:$AT,42,0)</f>
        <v>0</v>
      </c>
      <c r="AR302" s="34">
        <f>VLOOKUP($B302,'[1]TK KHOILUONG'!$B:$AT,43,0)</f>
        <v>0</v>
      </c>
      <c r="AS302" s="34">
        <f>VLOOKUP($B302,'[1]TK KHOILUONG'!$B:$AT,44,0)</f>
        <v>1.8</v>
      </c>
      <c r="AT302" s="44">
        <f t="shared" si="5"/>
        <v>56.3</v>
      </c>
    </row>
    <row r="303" spans="1:46" s="6" customFormat="1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VLOOKUP($B303,'[1]TK KHOILUONG'!$B:$AT,4,0)</f>
        <v>2</v>
      </c>
      <c r="F303" s="16">
        <f>VLOOKUP($B303,'[1]TK KHOILUONG'!$B:$AT,5,0)</f>
        <v>0</v>
      </c>
      <c r="G303" s="16">
        <f>VLOOKUP($B303,'[1]TK KHOILUONG'!$B:$AT,6,0)</f>
        <v>0</v>
      </c>
      <c r="H303" s="16">
        <f>VLOOKUP($B303,'[1]TK KHOILUONG'!$B:$AT,7,0)</f>
        <v>0</v>
      </c>
      <c r="I303" s="16">
        <f>VLOOKUP($B303,'[1]TK KHOILUONG'!$B:$AT,8,0)</f>
        <v>0</v>
      </c>
      <c r="J303" s="16">
        <f>VLOOKUP($B303,'[1]TK KHOILUONG'!$B:$AT,9,0)</f>
        <v>0</v>
      </c>
      <c r="K303" s="16">
        <f>VLOOKUP($B303,'[1]TK KHOILUONG'!$B:$AT,10,0)</f>
        <v>0</v>
      </c>
      <c r="L303" s="16">
        <f>VLOOKUP($B303,'[1]TK KHOILUONG'!$B:$AT,11,0)</f>
        <v>0</v>
      </c>
      <c r="M303" s="34">
        <f>VLOOKUP($B303,'[1]TK KHOILUONG'!$B:$AT,12,0)</f>
        <v>2</v>
      </c>
      <c r="N303" s="16">
        <f>VLOOKUP($B303,'[1]TK KHOILUONG'!$B:$AT,13,0)</f>
        <v>6.15</v>
      </c>
      <c r="O303" s="16">
        <f>VLOOKUP($B303,'[1]TK KHOILUONG'!$B:$AT,14,0)</f>
        <v>5.85</v>
      </c>
      <c r="P303" s="16">
        <f>VLOOKUP($B303,'[1]TK KHOILUONG'!$B:$AT,15,0)</f>
        <v>0</v>
      </c>
      <c r="Q303" s="16">
        <f>VLOOKUP($B303,'[1]TK KHOILUONG'!$B:$AT,16,0)</f>
        <v>0</v>
      </c>
      <c r="R303" s="34">
        <f>VLOOKUP($B303,'[1]TK KHOILUONG'!$B:$AT,17,0)</f>
        <v>12</v>
      </c>
      <c r="S303" s="16">
        <f>VLOOKUP($B303,'[1]TK KHOILUONG'!$B:$AT,18,0)</f>
        <v>278</v>
      </c>
      <c r="T303" s="16">
        <f>VLOOKUP($B303,'[1]TK KHOILUONG'!$B:$AT,19,0)</f>
        <v>359</v>
      </c>
      <c r="U303" s="16">
        <f>VLOOKUP($B303,'[1]TK KHOILUONG'!$B:$AT,20,0)</f>
        <v>210</v>
      </c>
      <c r="V303" s="34">
        <f>VLOOKUP($B303,'[1]TK KHOILUONG'!$B:$AT,21,0)</f>
        <v>42.7</v>
      </c>
      <c r="W303" s="16">
        <f>VLOOKUP($B303,'[1]TK KHOILUONG'!$B:$AT,22,0)</f>
        <v>0</v>
      </c>
      <c r="X303" s="16">
        <f>VLOOKUP($B303,'[1]TK KHOILUONG'!$B:$AT,23,0)</f>
        <v>0</v>
      </c>
      <c r="Y303" s="16">
        <f>VLOOKUP($B303,'[1]TK KHOILUONG'!$B:$AT,24,0)</f>
        <v>0</v>
      </c>
      <c r="Z303" s="34">
        <f>VLOOKUP($B303,'[1]TK KHOILUONG'!$B:$AT,25,0)</f>
        <v>0</v>
      </c>
      <c r="AA303" s="16">
        <f>VLOOKUP($B303,'[1]TK KHOILUONG'!$B:$AT,26,0)</f>
        <v>0</v>
      </c>
      <c r="AB303" s="16">
        <f>VLOOKUP($B303,'[1]TK KHOILUONG'!$B:$AT,27,0)</f>
        <v>0</v>
      </c>
      <c r="AC303" s="16">
        <f>VLOOKUP($B303,'[1]TK KHOILUONG'!$B:$AT,28,0)</f>
        <v>0</v>
      </c>
      <c r="AD303" s="34">
        <f>VLOOKUP($B303,'[1]TK KHOILUONG'!$B:$AT,29,0)</f>
        <v>0</v>
      </c>
      <c r="AE303" s="16">
        <f>VLOOKUP($B303,'[1]TK KHOILUONG'!$B:$AT,30,0)</f>
        <v>0</v>
      </c>
      <c r="AF303" s="16">
        <f>VLOOKUP($B303,'[1]TK KHOILUONG'!$B:$AT,31,0)</f>
        <v>0</v>
      </c>
      <c r="AG303" s="16">
        <f>VLOOKUP($B303,'[1]TK KHOILUONG'!$B:$AT,32,0)</f>
        <v>0</v>
      </c>
      <c r="AH303" s="34">
        <f>VLOOKUP($B303,'[1]TK KHOILUONG'!$B:$AT,33,0)</f>
        <v>0</v>
      </c>
      <c r="AI303" s="16">
        <f>VLOOKUP($B303,'[1]TK KHOILUONG'!$B:$AT,34,0)</f>
        <v>0</v>
      </c>
      <c r="AJ303" s="16">
        <f>VLOOKUP($B303,'[1]TK KHOILUONG'!$B:$AT,35,0)</f>
        <v>0</v>
      </c>
      <c r="AK303" s="34">
        <f>VLOOKUP($B303,'[1]TK KHOILUONG'!$B:$AT,36,0)</f>
        <v>0</v>
      </c>
      <c r="AL303" s="16">
        <f>VLOOKUP($B303,'[1]TK KHOILUONG'!$B:$AT,37,0)</f>
        <v>0</v>
      </c>
      <c r="AM303" s="16">
        <f>VLOOKUP($B303,'[1]TK KHOILUONG'!$B:$AT,38,0)</f>
        <v>0</v>
      </c>
      <c r="AN303" s="34">
        <f>VLOOKUP($B303,'[1]TK KHOILUONG'!$B:$AT,39,0)</f>
        <v>0</v>
      </c>
      <c r="AO303" s="16">
        <f>VLOOKUP($B303,'[1]TK KHOILUONG'!$B:$AT,40,0)</f>
        <v>0</v>
      </c>
      <c r="AP303" s="16">
        <f>VLOOKUP($B303,'[1]TK KHOILUONG'!$B:$AT,41,0)</f>
        <v>0</v>
      </c>
      <c r="AQ303" s="34">
        <f>VLOOKUP($B303,'[1]TK KHOILUONG'!$B:$AT,42,0)</f>
        <v>0</v>
      </c>
      <c r="AR303" s="34">
        <f>VLOOKUP($B303,'[1]TK KHOILUONG'!$B:$AT,43,0)</f>
        <v>0</v>
      </c>
      <c r="AS303" s="34">
        <f>VLOOKUP($B303,'[1]TK KHOILUONG'!$B:$AT,44,0)</f>
        <v>0.5</v>
      </c>
      <c r="AT303" s="44">
        <f t="shared" si="5"/>
        <v>57.2</v>
      </c>
    </row>
    <row r="304" spans="1:46" s="6" customFormat="1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VLOOKUP($B304,'[1]TK KHOILUONG'!$B:$AT,4,0)</f>
        <v>2</v>
      </c>
      <c r="F304" s="16">
        <f>VLOOKUP($B304,'[1]TK KHOILUONG'!$B:$AT,5,0)</f>
        <v>0</v>
      </c>
      <c r="G304" s="16">
        <f>VLOOKUP($B304,'[1]TK KHOILUONG'!$B:$AT,6,0)</f>
        <v>0</v>
      </c>
      <c r="H304" s="16">
        <f>VLOOKUP($B304,'[1]TK KHOILUONG'!$B:$AT,7,0)</f>
        <v>0</v>
      </c>
      <c r="I304" s="16">
        <f>VLOOKUP($B304,'[1]TK KHOILUONG'!$B:$AT,8,0)</f>
        <v>0</v>
      </c>
      <c r="J304" s="16">
        <f>VLOOKUP($B304,'[1]TK KHOILUONG'!$B:$AT,9,0)</f>
        <v>0</v>
      </c>
      <c r="K304" s="16">
        <f>VLOOKUP($B304,'[1]TK KHOILUONG'!$B:$AT,10,0)</f>
        <v>0</v>
      </c>
      <c r="L304" s="16">
        <f>VLOOKUP($B304,'[1]TK KHOILUONG'!$B:$AT,11,0)</f>
        <v>0</v>
      </c>
      <c r="M304" s="34">
        <f>VLOOKUP($B304,'[1]TK KHOILUONG'!$B:$AT,12,0)</f>
        <v>2</v>
      </c>
      <c r="N304" s="16">
        <f>VLOOKUP($B304,'[1]TK KHOILUONG'!$B:$AT,13,0)</f>
        <v>7.05</v>
      </c>
      <c r="O304" s="16">
        <f>VLOOKUP($B304,'[1]TK KHOILUONG'!$B:$AT,14,0)</f>
        <v>8.3999999999999986</v>
      </c>
      <c r="P304" s="16">
        <f>VLOOKUP($B304,'[1]TK KHOILUONG'!$B:$AT,15,0)</f>
        <v>0</v>
      </c>
      <c r="Q304" s="16">
        <f>VLOOKUP($B304,'[1]TK KHOILUONG'!$B:$AT,16,0)</f>
        <v>0</v>
      </c>
      <c r="R304" s="34">
        <f>VLOOKUP($B304,'[1]TK KHOILUONG'!$B:$AT,17,0)</f>
        <v>15.45</v>
      </c>
      <c r="S304" s="16">
        <f>VLOOKUP($B304,'[1]TK KHOILUONG'!$B:$AT,18,0)</f>
        <v>374</v>
      </c>
      <c r="T304" s="16">
        <f>VLOOKUP($B304,'[1]TK KHOILUONG'!$B:$AT,19,0)</f>
        <v>279</v>
      </c>
      <c r="U304" s="16">
        <f>VLOOKUP($B304,'[1]TK KHOILUONG'!$B:$AT,20,0)</f>
        <v>374</v>
      </c>
      <c r="V304" s="34">
        <f>VLOOKUP($B304,'[1]TK KHOILUONG'!$B:$AT,21,0)</f>
        <v>27.900000000000002</v>
      </c>
      <c r="W304" s="16">
        <f>VLOOKUP($B304,'[1]TK KHOILUONG'!$B:$AT,22,0)</f>
        <v>0</v>
      </c>
      <c r="X304" s="16">
        <f>VLOOKUP($B304,'[1]TK KHOILUONG'!$B:$AT,23,0)</f>
        <v>0</v>
      </c>
      <c r="Y304" s="16">
        <f>VLOOKUP($B304,'[1]TK KHOILUONG'!$B:$AT,24,0)</f>
        <v>0</v>
      </c>
      <c r="Z304" s="34">
        <f>VLOOKUP($B304,'[1]TK KHOILUONG'!$B:$AT,25,0)</f>
        <v>0</v>
      </c>
      <c r="AA304" s="16">
        <f>VLOOKUP($B304,'[1]TK KHOILUONG'!$B:$AT,26,0)</f>
        <v>0</v>
      </c>
      <c r="AB304" s="16">
        <f>VLOOKUP($B304,'[1]TK KHOILUONG'!$B:$AT,27,0)</f>
        <v>0</v>
      </c>
      <c r="AC304" s="16">
        <f>VLOOKUP($B304,'[1]TK KHOILUONG'!$B:$AT,28,0)</f>
        <v>0</v>
      </c>
      <c r="AD304" s="34">
        <f>VLOOKUP($B304,'[1]TK KHOILUONG'!$B:$AT,29,0)</f>
        <v>0</v>
      </c>
      <c r="AE304" s="16">
        <f>VLOOKUP($B304,'[1]TK KHOILUONG'!$B:$AT,30,0)</f>
        <v>0</v>
      </c>
      <c r="AF304" s="16">
        <f>VLOOKUP($B304,'[1]TK KHOILUONG'!$B:$AT,31,0)</f>
        <v>0</v>
      </c>
      <c r="AG304" s="16">
        <f>VLOOKUP($B304,'[1]TK KHOILUONG'!$B:$AT,32,0)</f>
        <v>0</v>
      </c>
      <c r="AH304" s="34">
        <f>VLOOKUP($B304,'[1]TK KHOILUONG'!$B:$AT,33,0)</f>
        <v>0</v>
      </c>
      <c r="AI304" s="16">
        <f>VLOOKUP($B304,'[1]TK KHOILUONG'!$B:$AT,34,0)</f>
        <v>0</v>
      </c>
      <c r="AJ304" s="16">
        <f>VLOOKUP($B304,'[1]TK KHOILUONG'!$B:$AT,35,0)</f>
        <v>0</v>
      </c>
      <c r="AK304" s="34">
        <f>VLOOKUP($B304,'[1]TK KHOILUONG'!$B:$AT,36,0)</f>
        <v>0</v>
      </c>
      <c r="AL304" s="16">
        <f>VLOOKUP($B304,'[1]TK KHOILUONG'!$B:$AT,37,0)</f>
        <v>0</v>
      </c>
      <c r="AM304" s="16">
        <f>VLOOKUP($B304,'[1]TK KHOILUONG'!$B:$AT,38,0)</f>
        <v>0</v>
      </c>
      <c r="AN304" s="34">
        <f>VLOOKUP($B304,'[1]TK KHOILUONG'!$B:$AT,39,0)</f>
        <v>0</v>
      </c>
      <c r="AO304" s="16">
        <f>VLOOKUP($B304,'[1]TK KHOILUONG'!$B:$AT,40,0)</f>
        <v>0</v>
      </c>
      <c r="AP304" s="16">
        <f>VLOOKUP($B304,'[1]TK KHOILUONG'!$B:$AT,41,0)</f>
        <v>0</v>
      </c>
      <c r="AQ304" s="34">
        <f>VLOOKUP($B304,'[1]TK KHOILUONG'!$B:$AT,42,0)</f>
        <v>0</v>
      </c>
      <c r="AR304" s="34">
        <f>VLOOKUP($B304,'[1]TK KHOILUONG'!$B:$AT,43,0)</f>
        <v>0</v>
      </c>
      <c r="AS304" s="34">
        <f>VLOOKUP($B304,'[1]TK KHOILUONG'!$B:$AT,44,0)</f>
        <v>2.1</v>
      </c>
      <c r="AT304" s="44">
        <f t="shared" si="5"/>
        <v>47.45</v>
      </c>
    </row>
    <row r="305" spans="1:46" s="6" customFormat="1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VLOOKUP($B305,'[1]TK KHOILUONG'!$B:$AT,4,0)</f>
        <v>0</v>
      </c>
      <c r="F305" s="16">
        <f>VLOOKUP($B305,'[1]TK KHOILUONG'!$B:$AT,5,0)</f>
        <v>0</v>
      </c>
      <c r="G305" s="16">
        <f>VLOOKUP($B305,'[1]TK KHOILUONG'!$B:$AT,6,0)</f>
        <v>0</v>
      </c>
      <c r="H305" s="16">
        <f>VLOOKUP($B305,'[1]TK KHOILUONG'!$B:$AT,7,0)</f>
        <v>0</v>
      </c>
      <c r="I305" s="16">
        <f>VLOOKUP($B305,'[1]TK KHOILUONG'!$B:$AT,8,0)</f>
        <v>0</v>
      </c>
      <c r="J305" s="16">
        <f>VLOOKUP($B305,'[1]TK KHOILUONG'!$B:$AT,9,0)</f>
        <v>0</v>
      </c>
      <c r="K305" s="16">
        <f>VLOOKUP($B305,'[1]TK KHOILUONG'!$B:$AT,10,0)</f>
        <v>0</v>
      </c>
      <c r="L305" s="16">
        <f>VLOOKUP($B305,'[1]TK KHOILUONG'!$B:$AT,11,0)</f>
        <v>0</v>
      </c>
      <c r="M305" s="34">
        <f>VLOOKUP($B305,'[1]TK KHOILUONG'!$B:$AT,12,0)</f>
        <v>0</v>
      </c>
      <c r="N305" s="16">
        <f>VLOOKUP($B305,'[1]TK KHOILUONG'!$B:$AT,13,0)</f>
        <v>4.3500000000000005</v>
      </c>
      <c r="O305" s="16">
        <f>VLOOKUP($B305,'[1]TK KHOILUONG'!$B:$AT,14,0)</f>
        <v>2.85</v>
      </c>
      <c r="P305" s="16">
        <f>VLOOKUP($B305,'[1]TK KHOILUONG'!$B:$AT,15,0)</f>
        <v>0</v>
      </c>
      <c r="Q305" s="16">
        <f>VLOOKUP($B305,'[1]TK KHOILUONG'!$B:$AT,16,0)</f>
        <v>0</v>
      </c>
      <c r="R305" s="34">
        <f>VLOOKUP($B305,'[1]TK KHOILUONG'!$B:$AT,17,0)</f>
        <v>7.2000000000000011</v>
      </c>
      <c r="S305" s="16">
        <f>VLOOKUP($B305,'[1]TK KHOILUONG'!$B:$AT,18,0)</f>
        <v>302</v>
      </c>
      <c r="T305" s="16">
        <f>VLOOKUP($B305,'[1]TK KHOILUONG'!$B:$AT,19,0)</f>
        <v>314</v>
      </c>
      <c r="U305" s="16">
        <f>VLOOKUP($B305,'[1]TK KHOILUONG'!$B:$AT,20,0)</f>
        <v>236</v>
      </c>
      <c r="V305" s="34">
        <f>VLOOKUP($B305,'[1]TK KHOILUONG'!$B:$AT,21,0)</f>
        <v>38</v>
      </c>
      <c r="W305" s="16">
        <f>VLOOKUP($B305,'[1]TK KHOILUONG'!$B:$AT,22,0)</f>
        <v>0</v>
      </c>
      <c r="X305" s="16">
        <f>VLOOKUP($B305,'[1]TK KHOILUONG'!$B:$AT,23,0)</f>
        <v>0</v>
      </c>
      <c r="Y305" s="16">
        <f>VLOOKUP($B305,'[1]TK KHOILUONG'!$B:$AT,24,0)</f>
        <v>0</v>
      </c>
      <c r="Z305" s="34">
        <f>VLOOKUP($B305,'[1]TK KHOILUONG'!$B:$AT,25,0)</f>
        <v>0</v>
      </c>
      <c r="AA305" s="16">
        <f>VLOOKUP($B305,'[1]TK KHOILUONG'!$B:$AT,26,0)</f>
        <v>0</v>
      </c>
      <c r="AB305" s="16">
        <f>VLOOKUP($B305,'[1]TK KHOILUONG'!$B:$AT,27,0)</f>
        <v>0</v>
      </c>
      <c r="AC305" s="16">
        <f>VLOOKUP($B305,'[1]TK KHOILUONG'!$B:$AT,28,0)</f>
        <v>0</v>
      </c>
      <c r="AD305" s="34">
        <f>VLOOKUP($B305,'[1]TK KHOILUONG'!$B:$AT,29,0)</f>
        <v>0</v>
      </c>
      <c r="AE305" s="16">
        <f>VLOOKUP($B305,'[1]TK KHOILUONG'!$B:$AT,30,0)</f>
        <v>0</v>
      </c>
      <c r="AF305" s="16">
        <f>VLOOKUP($B305,'[1]TK KHOILUONG'!$B:$AT,31,0)</f>
        <v>0</v>
      </c>
      <c r="AG305" s="16">
        <f>VLOOKUP($B305,'[1]TK KHOILUONG'!$B:$AT,32,0)</f>
        <v>0</v>
      </c>
      <c r="AH305" s="34">
        <f>VLOOKUP($B305,'[1]TK KHOILUONG'!$B:$AT,33,0)</f>
        <v>0</v>
      </c>
      <c r="AI305" s="16">
        <f>VLOOKUP($B305,'[1]TK KHOILUONG'!$B:$AT,34,0)</f>
        <v>0</v>
      </c>
      <c r="AJ305" s="16">
        <f>VLOOKUP($B305,'[1]TK KHOILUONG'!$B:$AT,35,0)</f>
        <v>0</v>
      </c>
      <c r="AK305" s="34">
        <f>VLOOKUP($B305,'[1]TK KHOILUONG'!$B:$AT,36,0)</f>
        <v>0</v>
      </c>
      <c r="AL305" s="16">
        <f>VLOOKUP($B305,'[1]TK KHOILUONG'!$B:$AT,37,0)</f>
        <v>0</v>
      </c>
      <c r="AM305" s="16">
        <f>VLOOKUP($B305,'[1]TK KHOILUONG'!$B:$AT,38,0)</f>
        <v>0</v>
      </c>
      <c r="AN305" s="34">
        <f>VLOOKUP($B305,'[1]TK KHOILUONG'!$B:$AT,39,0)</f>
        <v>0</v>
      </c>
      <c r="AO305" s="16">
        <f>VLOOKUP($B305,'[1]TK KHOILUONG'!$B:$AT,40,0)</f>
        <v>0</v>
      </c>
      <c r="AP305" s="16">
        <f>VLOOKUP($B305,'[1]TK KHOILUONG'!$B:$AT,41,0)</f>
        <v>0</v>
      </c>
      <c r="AQ305" s="34">
        <f>VLOOKUP($B305,'[1]TK KHOILUONG'!$B:$AT,42,0)</f>
        <v>0</v>
      </c>
      <c r="AR305" s="34">
        <f>VLOOKUP($B305,'[1]TK KHOILUONG'!$B:$AT,43,0)</f>
        <v>0</v>
      </c>
      <c r="AS305" s="34">
        <f>VLOOKUP($B305,'[1]TK KHOILUONG'!$B:$AT,44,0)</f>
        <v>1.7</v>
      </c>
      <c r="AT305" s="44">
        <f t="shared" si="5"/>
        <v>46.9</v>
      </c>
    </row>
    <row r="306" spans="1:46" s="6" customFormat="1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VLOOKUP($B306,'[1]TK KHOILUONG'!$B:$AT,4,0)</f>
        <v>0</v>
      </c>
      <c r="F306" s="16">
        <f>VLOOKUP($B306,'[1]TK KHOILUONG'!$B:$AT,5,0)</f>
        <v>0</v>
      </c>
      <c r="G306" s="16">
        <f>VLOOKUP($B306,'[1]TK KHOILUONG'!$B:$AT,6,0)</f>
        <v>0</v>
      </c>
      <c r="H306" s="16">
        <f>VLOOKUP($B306,'[1]TK KHOILUONG'!$B:$AT,7,0)</f>
        <v>0</v>
      </c>
      <c r="I306" s="16">
        <f>VLOOKUP($B306,'[1]TK KHOILUONG'!$B:$AT,8,0)</f>
        <v>0</v>
      </c>
      <c r="J306" s="16">
        <f>VLOOKUP($B306,'[1]TK KHOILUONG'!$B:$AT,9,0)</f>
        <v>0</v>
      </c>
      <c r="K306" s="16">
        <f>VLOOKUP($B306,'[1]TK KHOILUONG'!$B:$AT,10,0)</f>
        <v>0</v>
      </c>
      <c r="L306" s="16">
        <f>VLOOKUP($B306,'[1]TK KHOILUONG'!$B:$AT,11,0)</f>
        <v>0</v>
      </c>
      <c r="M306" s="34">
        <f>VLOOKUP($B306,'[1]TK KHOILUONG'!$B:$AT,12,0)</f>
        <v>0</v>
      </c>
      <c r="N306" s="16">
        <f>VLOOKUP($B306,'[1]TK KHOILUONG'!$B:$AT,13,0)</f>
        <v>0</v>
      </c>
      <c r="O306" s="16">
        <f>VLOOKUP($B306,'[1]TK KHOILUONG'!$B:$AT,14,0)</f>
        <v>0</v>
      </c>
      <c r="P306" s="16">
        <f>VLOOKUP($B306,'[1]TK KHOILUONG'!$B:$AT,15,0)</f>
        <v>0</v>
      </c>
      <c r="Q306" s="16">
        <f>VLOOKUP($B306,'[1]TK KHOILUONG'!$B:$AT,16,0)</f>
        <v>0</v>
      </c>
      <c r="R306" s="34">
        <f>VLOOKUP($B306,'[1]TK KHOILUONG'!$B:$AT,17,0)</f>
        <v>0</v>
      </c>
      <c r="S306" s="16">
        <f>VLOOKUP($B306,'[1]TK KHOILUONG'!$B:$AT,18,0)</f>
        <v>0</v>
      </c>
      <c r="T306" s="16">
        <f>VLOOKUP($B306,'[1]TK KHOILUONG'!$B:$AT,19,0)</f>
        <v>0</v>
      </c>
      <c r="U306" s="16">
        <f>VLOOKUP($B306,'[1]TK KHOILUONG'!$B:$AT,20,0)</f>
        <v>307</v>
      </c>
      <c r="V306" s="34">
        <f>VLOOKUP($B306,'[1]TK KHOILUONG'!$B:$AT,21,0)</f>
        <v>-30.700000000000003</v>
      </c>
      <c r="W306" s="16">
        <f>VLOOKUP($B306,'[1]TK KHOILUONG'!$B:$AT,22,0)</f>
        <v>0</v>
      </c>
      <c r="X306" s="16">
        <f>VLOOKUP($B306,'[1]TK KHOILUONG'!$B:$AT,23,0)</f>
        <v>0</v>
      </c>
      <c r="Y306" s="16">
        <f>VLOOKUP($B306,'[1]TK KHOILUONG'!$B:$AT,24,0)</f>
        <v>0</v>
      </c>
      <c r="Z306" s="34">
        <f>VLOOKUP($B306,'[1]TK KHOILUONG'!$B:$AT,25,0)</f>
        <v>0</v>
      </c>
      <c r="AA306" s="16">
        <f>VLOOKUP($B306,'[1]TK KHOILUONG'!$B:$AT,26,0)</f>
        <v>0</v>
      </c>
      <c r="AB306" s="16">
        <f>VLOOKUP($B306,'[1]TK KHOILUONG'!$B:$AT,27,0)</f>
        <v>0</v>
      </c>
      <c r="AC306" s="16">
        <f>VLOOKUP($B306,'[1]TK KHOILUONG'!$B:$AT,28,0)</f>
        <v>0</v>
      </c>
      <c r="AD306" s="34">
        <f>VLOOKUP($B306,'[1]TK KHOILUONG'!$B:$AT,29,0)</f>
        <v>0</v>
      </c>
      <c r="AE306" s="16">
        <f>VLOOKUP($B306,'[1]TK KHOILUONG'!$B:$AT,30,0)</f>
        <v>0</v>
      </c>
      <c r="AF306" s="16">
        <f>VLOOKUP($B306,'[1]TK KHOILUONG'!$B:$AT,31,0)</f>
        <v>0</v>
      </c>
      <c r="AG306" s="16">
        <f>VLOOKUP($B306,'[1]TK KHOILUONG'!$B:$AT,32,0)</f>
        <v>0</v>
      </c>
      <c r="AH306" s="34">
        <f>VLOOKUP($B306,'[1]TK KHOILUONG'!$B:$AT,33,0)</f>
        <v>0</v>
      </c>
      <c r="AI306" s="16">
        <f>VLOOKUP($B306,'[1]TK KHOILUONG'!$B:$AT,34,0)</f>
        <v>0</v>
      </c>
      <c r="AJ306" s="16">
        <f>VLOOKUP($B306,'[1]TK KHOILUONG'!$B:$AT,35,0)</f>
        <v>0</v>
      </c>
      <c r="AK306" s="34">
        <f>VLOOKUP($B306,'[1]TK KHOILUONG'!$B:$AT,36,0)</f>
        <v>0</v>
      </c>
      <c r="AL306" s="16">
        <f>VLOOKUP($B306,'[1]TK KHOILUONG'!$B:$AT,37,0)</f>
        <v>0</v>
      </c>
      <c r="AM306" s="16">
        <f>VLOOKUP($B306,'[1]TK KHOILUONG'!$B:$AT,38,0)</f>
        <v>0</v>
      </c>
      <c r="AN306" s="34">
        <f>VLOOKUP($B306,'[1]TK KHOILUONG'!$B:$AT,39,0)</f>
        <v>0</v>
      </c>
      <c r="AO306" s="16">
        <f>VLOOKUP($B306,'[1]TK KHOILUONG'!$B:$AT,40,0)</f>
        <v>0</v>
      </c>
      <c r="AP306" s="16">
        <f>VLOOKUP($B306,'[1]TK KHOILUONG'!$B:$AT,41,0)</f>
        <v>0</v>
      </c>
      <c r="AQ306" s="34">
        <f>VLOOKUP($B306,'[1]TK KHOILUONG'!$B:$AT,42,0)</f>
        <v>0</v>
      </c>
      <c r="AR306" s="34">
        <f>VLOOKUP($B306,'[1]TK KHOILUONG'!$B:$AT,43,0)</f>
        <v>0</v>
      </c>
      <c r="AS306" s="34">
        <f>VLOOKUP($B306,'[1]TK KHOILUONG'!$B:$AT,44,0)</f>
        <v>0</v>
      </c>
      <c r="AT306" s="44">
        <f t="shared" si="5"/>
        <v>-30.7</v>
      </c>
    </row>
    <row r="307" spans="1:46" s="6" customFormat="1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VLOOKUP($B307,'[1]TK KHOILUONG'!$B:$AT,4,0)</f>
        <v>2</v>
      </c>
      <c r="F307" s="16">
        <f>VLOOKUP($B307,'[1]TK KHOILUONG'!$B:$AT,5,0)</f>
        <v>0</v>
      </c>
      <c r="G307" s="16">
        <f>VLOOKUP($B307,'[1]TK KHOILUONG'!$B:$AT,6,0)</f>
        <v>0</v>
      </c>
      <c r="H307" s="16">
        <f>VLOOKUP($B307,'[1]TK KHOILUONG'!$B:$AT,7,0)</f>
        <v>0</v>
      </c>
      <c r="I307" s="16">
        <f>VLOOKUP($B307,'[1]TK KHOILUONG'!$B:$AT,8,0)</f>
        <v>0</v>
      </c>
      <c r="J307" s="16">
        <f>VLOOKUP($B307,'[1]TK KHOILUONG'!$B:$AT,9,0)</f>
        <v>0</v>
      </c>
      <c r="K307" s="16">
        <f>VLOOKUP($B307,'[1]TK KHOILUONG'!$B:$AT,10,0)</f>
        <v>0</v>
      </c>
      <c r="L307" s="16">
        <f>VLOOKUP($B307,'[1]TK KHOILUONG'!$B:$AT,11,0)</f>
        <v>0</v>
      </c>
      <c r="M307" s="34">
        <f>VLOOKUP($B307,'[1]TK KHOILUONG'!$B:$AT,12,0)</f>
        <v>2</v>
      </c>
      <c r="N307" s="16">
        <f>VLOOKUP($B307,'[1]TK KHOILUONG'!$B:$AT,13,0)</f>
        <v>4.3499999999999996</v>
      </c>
      <c r="O307" s="16">
        <f>VLOOKUP($B307,'[1]TK KHOILUONG'!$B:$AT,14,0)</f>
        <v>6.7500000000000009</v>
      </c>
      <c r="P307" s="16">
        <f>VLOOKUP($B307,'[1]TK KHOILUONG'!$B:$AT,15,0)</f>
        <v>0</v>
      </c>
      <c r="Q307" s="16">
        <f>VLOOKUP($B307,'[1]TK KHOILUONG'!$B:$AT,16,0)</f>
        <v>0</v>
      </c>
      <c r="R307" s="34">
        <f>VLOOKUP($B307,'[1]TK KHOILUONG'!$B:$AT,17,0)</f>
        <v>11.100000000000001</v>
      </c>
      <c r="S307" s="16">
        <f>VLOOKUP($B307,'[1]TK KHOILUONG'!$B:$AT,18,0)</f>
        <v>359</v>
      </c>
      <c r="T307" s="16">
        <f>VLOOKUP($B307,'[1]TK KHOILUONG'!$B:$AT,19,0)</f>
        <v>278</v>
      </c>
      <c r="U307" s="16">
        <f>VLOOKUP($B307,'[1]TK KHOILUONG'!$B:$AT,20,0)</f>
        <v>489</v>
      </c>
      <c r="V307" s="34">
        <f>VLOOKUP($B307,'[1]TK KHOILUONG'!$B:$AT,21,0)</f>
        <v>14.8</v>
      </c>
      <c r="W307" s="16">
        <f>VLOOKUP($B307,'[1]TK KHOILUONG'!$B:$AT,22,0)</f>
        <v>0</v>
      </c>
      <c r="X307" s="16">
        <f>VLOOKUP($B307,'[1]TK KHOILUONG'!$B:$AT,23,0)</f>
        <v>0</v>
      </c>
      <c r="Y307" s="16">
        <f>VLOOKUP($B307,'[1]TK KHOILUONG'!$B:$AT,24,0)</f>
        <v>0</v>
      </c>
      <c r="Z307" s="34">
        <f>VLOOKUP($B307,'[1]TK KHOILUONG'!$B:$AT,25,0)</f>
        <v>0</v>
      </c>
      <c r="AA307" s="16">
        <f>VLOOKUP($B307,'[1]TK KHOILUONG'!$B:$AT,26,0)</f>
        <v>0</v>
      </c>
      <c r="AB307" s="16">
        <f>VLOOKUP($B307,'[1]TK KHOILUONG'!$B:$AT,27,0)</f>
        <v>0</v>
      </c>
      <c r="AC307" s="16">
        <f>VLOOKUP($B307,'[1]TK KHOILUONG'!$B:$AT,28,0)</f>
        <v>0</v>
      </c>
      <c r="AD307" s="34">
        <f>VLOOKUP($B307,'[1]TK KHOILUONG'!$B:$AT,29,0)</f>
        <v>0</v>
      </c>
      <c r="AE307" s="16">
        <f>VLOOKUP($B307,'[1]TK KHOILUONG'!$B:$AT,30,0)</f>
        <v>0</v>
      </c>
      <c r="AF307" s="16">
        <f>VLOOKUP($B307,'[1]TK KHOILUONG'!$B:$AT,31,0)</f>
        <v>0</v>
      </c>
      <c r="AG307" s="16">
        <f>VLOOKUP($B307,'[1]TK KHOILUONG'!$B:$AT,32,0)</f>
        <v>0</v>
      </c>
      <c r="AH307" s="34">
        <f>VLOOKUP($B307,'[1]TK KHOILUONG'!$B:$AT,33,0)</f>
        <v>0</v>
      </c>
      <c r="AI307" s="16">
        <f>VLOOKUP($B307,'[1]TK KHOILUONG'!$B:$AT,34,0)</f>
        <v>0</v>
      </c>
      <c r="AJ307" s="16">
        <f>VLOOKUP($B307,'[1]TK KHOILUONG'!$B:$AT,35,0)</f>
        <v>0</v>
      </c>
      <c r="AK307" s="34">
        <f>VLOOKUP($B307,'[1]TK KHOILUONG'!$B:$AT,36,0)</f>
        <v>0</v>
      </c>
      <c r="AL307" s="16">
        <f>VLOOKUP($B307,'[1]TK KHOILUONG'!$B:$AT,37,0)</f>
        <v>0</v>
      </c>
      <c r="AM307" s="16">
        <f>VLOOKUP($B307,'[1]TK KHOILUONG'!$B:$AT,38,0)</f>
        <v>0</v>
      </c>
      <c r="AN307" s="34">
        <f>VLOOKUP($B307,'[1]TK KHOILUONG'!$B:$AT,39,0)</f>
        <v>0</v>
      </c>
      <c r="AO307" s="16">
        <f>VLOOKUP($B307,'[1]TK KHOILUONG'!$B:$AT,40,0)</f>
        <v>0</v>
      </c>
      <c r="AP307" s="16">
        <f>VLOOKUP($B307,'[1]TK KHOILUONG'!$B:$AT,41,0)</f>
        <v>0</v>
      </c>
      <c r="AQ307" s="34">
        <f>VLOOKUP($B307,'[1]TK KHOILUONG'!$B:$AT,42,0)</f>
        <v>0</v>
      </c>
      <c r="AR307" s="34">
        <f>VLOOKUP($B307,'[1]TK KHOILUONG'!$B:$AT,43,0)</f>
        <v>0</v>
      </c>
      <c r="AS307" s="34">
        <f>VLOOKUP($B307,'[1]TK KHOILUONG'!$B:$AT,44,0)</f>
        <v>0.5</v>
      </c>
      <c r="AT307" s="44">
        <f t="shared" si="5"/>
        <v>28.4</v>
      </c>
    </row>
    <row r="308" spans="1:46" s="6" customFormat="1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VLOOKUP($B308,'[1]TK KHOILUONG'!$B:$AT,4,0)</f>
        <v>0</v>
      </c>
      <c r="F308" s="16">
        <f>VLOOKUP($B308,'[1]TK KHOILUONG'!$B:$AT,5,0)</f>
        <v>0</v>
      </c>
      <c r="G308" s="16">
        <f>VLOOKUP($B308,'[1]TK KHOILUONG'!$B:$AT,6,0)</f>
        <v>0</v>
      </c>
      <c r="H308" s="16">
        <f>VLOOKUP($B308,'[1]TK KHOILUONG'!$B:$AT,7,0)</f>
        <v>0</v>
      </c>
      <c r="I308" s="16">
        <f>VLOOKUP($B308,'[1]TK KHOILUONG'!$B:$AT,8,0)</f>
        <v>0</v>
      </c>
      <c r="J308" s="16">
        <f>VLOOKUP($B308,'[1]TK KHOILUONG'!$B:$AT,9,0)</f>
        <v>0</v>
      </c>
      <c r="K308" s="16">
        <f>VLOOKUP($B308,'[1]TK KHOILUONG'!$B:$AT,10,0)</f>
        <v>0</v>
      </c>
      <c r="L308" s="16">
        <f>VLOOKUP($B308,'[1]TK KHOILUONG'!$B:$AT,11,0)</f>
        <v>0</v>
      </c>
      <c r="M308" s="34">
        <f>VLOOKUP($B308,'[1]TK KHOILUONG'!$B:$AT,12,0)</f>
        <v>0</v>
      </c>
      <c r="N308" s="16">
        <f>VLOOKUP($B308,'[1]TK KHOILUONG'!$B:$AT,13,0)</f>
        <v>5.2499999999999991</v>
      </c>
      <c r="O308" s="16">
        <f>VLOOKUP($B308,'[1]TK KHOILUONG'!$B:$AT,14,0)</f>
        <v>5.85</v>
      </c>
      <c r="P308" s="16">
        <f>VLOOKUP($B308,'[1]TK KHOILUONG'!$B:$AT,15,0)</f>
        <v>0</v>
      </c>
      <c r="Q308" s="16">
        <f>VLOOKUP($B308,'[1]TK KHOILUONG'!$B:$AT,16,0)</f>
        <v>0</v>
      </c>
      <c r="R308" s="34">
        <f>VLOOKUP($B308,'[1]TK KHOILUONG'!$B:$AT,17,0)</f>
        <v>11.099999999999998</v>
      </c>
      <c r="S308" s="16">
        <f>VLOOKUP($B308,'[1]TK KHOILUONG'!$B:$AT,18,0)</f>
        <v>492</v>
      </c>
      <c r="T308" s="16">
        <f>VLOOKUP($B308,'[1]TK KHOILUONG'!$B:$AT,19,0)</f>
        <v>207</v>
      </c>
      <c r="U308" s="16">
        <f>VLOOKUP($B308,'[1]TK KHOILUONG'!$B:$AT,20,0)</f>
        <v>342</v>
      </c>
      <c r="V308" s="34">
        <f>VLOOKUP($B308,'[1]TK KHOILUONG'!$B:$AT,21,0)</f>
        <v>35.700000000000003</v>
      </c>
      <c r="W308" s="16">
        <f>VLOOKUP($B308,'[1]TK KHOILUONG'!$B:$AT,22,0)</f>
        <v>0</v>
      </c>
      <c r="X308" s="16">
        <f>VLOOKUP($B308,'[1]TK KHOILUONG'!$B:$AT,23,0)</f>
        <v>0</v>
      </c>
      <c r="Y308" s="16">
        <f>VLOOKUP($B308,'[1]TK KHOILUONG'!$B:$AT,24,0)</f>
        <v>0</v>
      </c>
      <c r="Z308" s="34">
        <f>VLOOKUP($B308,'[1]TK KHOILUONG'!$B:$AT,25,0)</f>
        <v>0</v>
      </c>
      <c r="AA308" s="16">
        <f>VLOOKUP($B308,'[1]TK KHOILUONG'!$B:$AT,26,0)</f>
        <v>0</v>
      </c>
      <c r="AB308" s="16">
        <f>VLOOKUP($B308,'[1]TK KHOILUONG'!$B:$AT,27,0)</f>
        <v>0</v>
      </c>
      <c r="AC308" s="16">
        <f>VLOOKUP($B308,'[1]TK KHOILUONG'!$B:$AT,28,0)</f>
        <v>0</v>
      </c>
      <c r="AD308" s="34">
        <f>VLOOKUP($B308,'[1]TK KHOILUONG'!$B:$AT,29,0)</f>
        <v>0</v>
      </c>
      <c r="AE308" s="16">
        <f>VLOOKUP($B308,'[1]TK KHOILUONG'!$B:$AT,30,0)</f>
        <v>0</v>
      </c>
      <c r="AF308" s="16">
        <f>VLOOKUP($B308,'[1]TK KHOILUONG'!$B:$AT,31,0)</f>
        <v>0</v>
      </c>
      <c r="AG308" s="16">
        <f>VLOOKUP($B308,'[1]TK KHOILUONG'!$B:$AT,32,0)</f>
        <v>0</v>
      </c>
      <c r="AH308" s="34">
        <f>VLOOKUP($B308,'[1]TK KHOILUONG'!$B:$AT,33,0)</f>
        <v>0</v>
      </c>
      <c r="AI308" s="16">
        <f>VLOOKUP($B308,'[1]TK KHOILUONG'!$B:$AT,34,0)</f>
        <v>0</v>
      </c>
      <c r="AJ308" s="16">
        <f>VLOOKUP($B308,'[1]TK KHOILUONG'!$B:$AT,35,0)</f>
        <v>0</v>
      </c>
      <c r="AK308" s="34">
        <f>VLOOKUP($B308,'[1]TK KHOILUONG'!$B:$AT,36,0)</f>
        <v>0</v>
      </c>
      <c r="AL308" s="16">
        <f>VLOOKUP($B308,'[1]TK KHOILUONG'!$B:$AT,37,0)</f>
        <v>0</v>
      </c>
      <c r="AM308" s="16">
        <f>VLOOKUP($B308,'[1]TK KHOILUONG'!$B:$AT,38,0)</f>
        <v>0</v>
      </c>
      <c r="AN308" s="34">
        <f>VLOOKUP($B308,'[1]TK KHOILUONG'!$B:$AT,39,0)</f>
        <v>0</v>
      </c>
      <c r="AO308" s="16">
        <f>VLOOKUP($B308,'[1]TK KHOILUONG'!$B:$AT,40,0)</f>
        <v>0</v>
      </c>
      <c r="AP308" s="16">
        <f>VLOOKUP($B308,'[1]TK KHOILUONG'!$B:$AT,41,0)</f>
        <v>0</v>
      </c>
      <c r="AQ308" s="34">
        <f>VLOOKUP($B308,'[1]TK KHOILUONG'!$B:$AT,42,0)</f>
        <v>0</v>
      </c>
      <c r="AR308" s="34">
        <f>VLOOKUP($B308,'[1]TK KHOILUONG'!$B:$AT,43,0)</f>
        <v>0</v>
      </c>
      <c r="AS308" s="34">
        <f>VLOOKUP($B308,'[1]TK KHOILUONG'!$B:$AT,44,0)</f>
        <v>2.2999999999999998</v>
      </c>
      <c r="AT308" s="44">
        <f t="shared" si="5"/>
        <v>49.1</v>
      </c>
    </row>
    <row r="309" spans="1:46" s="6" customFormat="1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VLOOKUP($B309,'[1]TK KHOILUONG'!$B:$AT,4,0)</f>
        <v>0</v>
      </c>
      <c r="F309" s="16">
        <f>VLOOKUP($B309,'[1]TK KHOILUONG'!$B:$AT,5,0)</f>
        <v>0</v>
      </c>
      <c r="G309" s="16">
        <f>VLOOKUP($B309,'[1]TK KHOILUONG'!$B:$AT,6,0)</f>
        <v>0</v>
      </c>
      <c r="H309" s="16">
        <f>VLOOKUP($B309,'[1]TK KHOILUONG'!$B:$AT,7,0)</f>
        <v>0</v>
      </c>
      <c r="I309" s="16">
        <f>VLOOKUP($B309,'[1]TK KHOILUONG'!$B:$AT,8,0)</f>
        <v>0</v>
      </c>
      <c r="J309" s="16">
        <f>VLOOKUP($B309,'[1]TK KHOILUONG'!$B:$AT,9,0)</f>
        <v>0</v>
      </c>
      <c r="K309" s="16">
        <f>VLOOKUP($B309,'[1]TK KHOILUONG'!$B:$AT,10,0)</f>
        <v>0</v>
      </c>
      <c r="L309" s="16">
        <f>VLOOKUP($B309,'[1]TK KHOILUONG'!$B:$AT,11,0)</f>
        <v>0</v>
      </c>
      <c r="M309" s="34">
        <f>VLOOKUP($B309,'[1]TK KHOILUONG'!$B:$AT,12,0)</f>
        <v>0</v>
      </c>
      <c r="N309" s="16">
        <f>VLOOKUP($B309,'[1]TK KHOILUONG'!$B:$AT,13,0)</f>
        <v>5.9999999999999991</v>
      </c>
      <c r="O309" s="16">
        <f>VLOOKUP($B309,'[1]TK KHOILUONG'!$B:$AT,14,0)</f>
        <v>1.65</v>
      </c>
      <c r="P309" s="16">
        <f>VLOOKUP($B309,'[1]TK KHOILUONG'!$B:$AT,15,0)</f>
        <v>0</v>
      </c>
      <c r="Q309" s="16">
        <f>VLOOKUP($B309,'[1]TK KHOILUONG'!$B:$AT,16,0)</f>
        <v>0</v>
      </c>
      <c r="R309" s="34">
        <f>VLOOKUP($B309,'[1]TK KHOILUONG'!$B:$AT,17,0)</f>
        <v>7.6499999999999986</v>
      </c>
      <c r="S309" s="16">
        <f>VLOOKUP($B309,'[1]TK KHOILUONG'!$B:$AT,18,0)</f>
        <v>272</v>
      </c>
      <c r="T309" s="16">
        <f>VLOOKUP($B309,'[1]TK KHOILUONG'!$B:$AT,19,0)</f>
        <v>305</v>
      </c>
      <c r="U309" s="16">
        <f>VLOOKUP($B309,'[1]TK KHOILUONG'!$B:$AT,20,0)</f>
        <v>234</v>
      </c>
      <c r="V309" s="34">
        <f>VLOOKUP($B309,'[1]TK KHOILUONG'!$B:$AT,21,0)</f>
        <v>34.300000000000004</v>
      </c>
      <c r="W309" s="16">
        <f>VLOOKUP($B309,'[1]TK KHOILUONG'!$B:$AT,22,0)</f>
        <v>0</v>
      </c>
      <c r="X309" s="16">
        <f>VLOOKUP($B309,'[1]TK KHOILUONG'!$B:$AT,23,0)</f>
        <v>0</v>
      </c>
      <c r="Y309" s="16">
        <f>VLOOKUP($B309,'[1]TK KHOILUONG'!$B:$AT,24,0)</f>
        <v>0</v>
      </c>
      <c r="Z309" s="34">
        <f>VLOOKUP($B309,'[1]TK KHOILUONG'!$B:$AT,25,0)</f>
        <v>0</v>
      </c>
      <c r="AA309" s="16">
        <f>VLOOKUP($B309,'[1]TK KHOILUONG'!$B:$AT,26,0)</f>
        <v>0</v>
      </c>
      <c r="AB309" s="16">
        <f>VLOOKUP($B309,'[1]TK KHOILUONG'!$B:$AT,27,0)</f>
        <v>0</v>
      </c>
      <c r="AC309" s="16">
        <f>VLOOKUP($B309,'[1]TK KHOILUONG'!$B:$AT,28,0)</f>
        <v>0</v>
      </c>
      <c r="AD309" s="34">
        <f>VLOOKUP($B309,'[1]TK KHOILUONG'!$B:$AT,29,0)</f>
        <v>0</v>
      </c>
      <c r="AE309" s="16">
        <f>VLOOKUP($B309,'[1]TK KHOILUONG'!$B:$AT,30,0)</f>
        <v>0</v>
      </c>
      <c r="AF309" s="16">
        <f>VLOOKUP($B309,'[1]TK KHOILUONG'!$B:$AT,31,0)</f>
        <v>0</v>
      </c>
      <c r="AG309" s="16">
        <f>VLOOKUP($B309,'[1]TK KHOILUONG'!$B:$AT,32,0)</f>
        <v>0</v>
      </c>
      <c r="AH309" s="34">
        <f>VLOOKUP($B309,'[1]TK KHOILUONG'!$B:$AT,33,0)</f>
        <v>0</v>
      </c>
      <c r="AI309" s="16">
        <f>VLOOKUP($B309,'[1]TK KHOILUONG'!$B:$AT,34,0)</f>
        <v>0</v>
      </c>
      <c r="AJ309" s="16">
        <f>VLOOKUP($B309,'[1]TK KHOILUONG'!$B:$AT,35,0)</f>
        <v>0</v>
      </c>
      <c r="AK309" s="34">
        <f>VLOOKUP($B309,'[1]TK KHOILUONG'!$B:$AT,36,0)</f>
        <v>0</v>
      </c>
      <c r="AL309" s="16">
        <f>VLOOKUP($B309,'[1]TK KHOILUONG'!$B:$AT,37,0)</f>
        <v>0</v>
      </c>
      <c r="AM309" s="16">
        <f>VLOOKUP($B309,'[1]TK KHOILUONG'!$B:$AT,38,0)</f>
        <v>0</v>
      </c>
      <c r="AN309" s="34">
        <f>VLOOKUP($B309,'[1]TK KHOILUONG'!$B:$AT,39,0)</f>
        <v>0</v>
      </c>
      <c r="AO309" s="16">
        <f>VLOOKUP($B309,'[1]TK KHOILUONG'!$B:$AT,40,0)</f>
        <v>0</v>
      </c>
      <c r="AP309" s="16">
        <f>VLOOKUP($B309,'[1]TK KHOILUONG'!$B:$AT,41,0)</f>
        <v>0</v>
      </c>
      <c r="AQ309" s="34">
        <f>VLOOKUP($B309,'[1]TK KHOILUONG'!$B:$AT,42,0)</f>
        <v>0</v>
      </c>
      <c r="AR309" s="34">
        <f>VLOOKUP($B309,'[1]TK KHOILUONG'!$B:$AT,43,0)</f>
        <v>0</v>
      </c>
      <c r="AS309" s="34">
        <f>VLOOKUP($B309,'[1]TK KHOILUONG'!$B:$AT,44,0)</f>
        <v>0.9</v>
      </c>
      <c r="AT309" s="44">
        <f t="shared" si="5"/>
        <v>42.85</v>
      </c>
    </row>
    <row r="310" spans="1:46" s="6" customFormat="1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VLOOKUP($B310,'[1]TK KHOILUONG'!$B:$AT,4,0)</f>
        <v>4</v>
      </c>
      <c r="F310" s="16">
        <f>VLOOKUP($B310,'[1]TK KHOILUONG'!$B:$AT,5,0)</f>
        <v>0</v>
      </c>
      <c r="G310" s="16">
        <f>VLOOKUP($B310,'[1]TK KHOILUONG'!$B:$AT,6,0)</f>
        <v>0</v>
      </c>
      <c r="H310" s="16">
        <f>VLOOKUP($B310,'[1]TK KHOILUONG'!$B:$AT,7,0)</f>
        <v>0</v>
      </c>
      <c r="I310" s="16">
        <f>VLOOKUP($B310,'[1]TK KHOILUONG'!$B:$AT,8,0)</f>
        <v>0</v>
      </c>
      <c r="J310" s="16">
        <f>VLOOKUP($B310,'[1]TK KHOILUONG'!$B:$AT,9,0)</f>
        <v>0</v>
      </c>
      <c r="K310" s="16">
        <f>VLOOKUP($B310,'[1]TK KHOILUONG'!$B:$AT,10,0)</f>
        <v>0</v>
      </c>
      <c r="L310" s="16">
        <f>VLOOKUP($B310,'[1]TK KHOILUONG'!$B:$AT,11,0)</f>
        <v>0</v>
      </c>
      <c r="M310" s="34">
        <f>VLOOKUP($B310,'[1]TK KHOILUONG'!$B:$AT,12,0)</f>
        <v>4</v>
      </c>
      <c r="N310" s="16">
        <f>VLOOKUP($B310,'[1]TK KHOILUONG'!$B:$AT,13,0)</f>
        <v>4.6499999999999995</v>
      </c>
      <c r="O310" s="16">
        <f>VLOOKUP($B310,'[1]TK KHOILUONG'!$B:$AT,14,0)</f>
        <v>4.2</v>
      </c>
      <c r="P310" s="16">
        <f>VLOOKUP($B310,'[1]TK KHOILUONG'!$B:$AT,15,0)</f>
        <v>0</v>
      </c>
      <c r="Q310" s="16">
        <f>VLOOKUP($B310,'[1]TK KHOILUONG'!$B:$AT,16,0)</f>
        <v>0</v>
      </c>
      <c r="R310" s="34">
        <f>VLOOKUP($B310,'[1]TK KHOILUONG'!$B:$AT,17,0)</f>
        <v>8.85</v>
      </c>
      <c r="S310" s="16">
        <f>VLOOKUP($B310,'[1]TK KHOILUONG'!$B:$AT,18,0)</f>
        <v>231</v>
      </c>
      <c r="T310" s="16">
        <f>VLOOKUP($B310,'[1]TK KHOILUONG'!$B:$AT,19,0)</f>
        <v>492</v>
      </c>
      <c r="U310" s="16">
        <f>VLOOKUP($B310,'[1]TK KHOILUONG'!$B:$AT,20,0)</f>
        <v>221</v>
      </c>
      <c r="V310" s="34">
        <f>VLOOKUP($B310,'[1]TK KHOILUONG'!$B:$AT,21,0)</f>
        <v>50.2</v>
      </c>
      <c r="W310" s="16">
        <f>VLOOKUP($B310,'[1]TK KHOILUONG'!$B:$AT,22,0)</f>
        <v>0</v>
      </c>
      <c r="X310" s="16">
        <f>VLOOKUP($B310,'[1]TK KHOILUONG'!$B:$AT,23,0)</f>
        <v>0</v>
      </c>
      <c r="Y310" s="16">
        <f>VLOOKUP($B310,'[1]TK KHOILUONG'!$B:$AT,24,0)</f>
        <v>0</v>
      </c>
      <c r="Z310" s="34">
        <f>VLOOKUP($B310,'[1]TK KHOILUONG'!$B:$AT,25,0)</f>
        <v>0</v>
      </c>
      <c r="AA310" s="16">
        <f>VLOOKUP($B310,'[1]TK KHOILUONG'!$B:$AT,26,0)</f>
        <v>0</v>
      </c>
      <c r="AB310" s="16">
        <f>VLOOKUP($B310,'[1]TK KHOILUONG'!$B:$AT,27,0)</f>
        <v>0</v>
      </c>
      <c r="AC310" s="16">
        <f>VLOOKUP($B310,'[1]TK KHOILUONG'!$B:$AT,28,0)</f>
        <v>0</v>
      </c>
      <c r="AD310" s="34">
        <f>VLOOKUP($B310,'[1]TK KHOILUONG'!$B:$AT,29,0)</f>
        <v>0</v>
      </c>
      <c r="AE310" s="16">
        <f>VLOOKUP($B310,'[1]TK KHOILUONG'!$B:$AT,30,0)</f>
        <v>0</v>
      </c>
      <c r="AF310" s="16">
        <f>VLOOKUP($B310,'[1]TK KHOILUONG'!$B:$AT,31,0)</f>
        <v>0</v>
      </c>
      <c r="AG310" s="16">
        <f>VLOOKUP($B310,'[1]TK KHOILUONG'!$B:$AT,32,0)</f>
        <v>0</v>
      </c>
      <c r="AH310" s="34">
        <f>VLOOKUP($B310,'[1]TK KHOILUONG'!$B:$AT,33,0)</f>
        <v>0</v>
      </c>
      <c r="AI310" s="16">
        <f>VLOOKUP($B310,'[1]TK KHOILUONG'!$B:$AT,34,0)</f>
        <v>0</v>
      </c>
      <c r="AJ310" s="16">
        <f>VLOOKUP($B310,'[1]TK KHOILUONG'!$B:$AT,35,0)</f>
        <v>0</v>
      </c>
      <c r="AK310" s="34">
        <f>VLOOKUP($B310,'[1]TK KHOILUONG'!$B:$AT,36,0)</f>
        <v>0</v>
      </c>
      <c r="AL310" s="16">
        <f>VLOOKUP($B310,'[1]TK KHOILUONG'!$B:$AT,37,0)</f>
        <v>0</v>
      </c>
      <c r="AM310" s="16">
        <f>VLOOKUP($B310,'[1]TK KHOILUONG'!$B:$AT,38,0)</f>
        <v>0</v>
      </c>
      <c r="AN310" s="34">
        <f>VLOOKUP($B310,'[1]TK KHOILUONG'!$B:$AT,39,0)</f>
        <v>0</v>
      </c>
      <c r="AO310" s="16">
        <f>VLOOKUP($B310,'[1]TK KHOILUONG'!$B:$AT,40,0)</f>
        <v>0</v>
      </c>
      <c r="AP310" s="16">
        <f>VLOOKUP($B310,'[1]TK KHOILUONG'!$B:$AT,41,0)</f>
        <v>0</v>
      </c>
      <c r="AQ310" s="34">
        <f>VLOOKUP($B310,'[1]TK KHOILUONG'!$B:$AT,42,0)</f>
        <v>0</v>
      </c>
      <c r="AR310" s="34">
        <f>VLOOKUP($B310,'[1]TK KHOILUONG'!$B:$AT,43,0)</f>
        <v>0</v>
      </c>
      <c r="AS310" s="34">
        <f>VLOOKUP($B310,'[1]TK KHOILUONG'!$B:$AT,44,0)</f>
        <v>0.5</v>
      </c>
      <c r="AT310" s="44">
        <f t="shared" si="5"/>
        <v>63.55</v>
      </c>
    </row>
    <row r="311" spans="1:46" s="6" customFormat="1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VLOOKUP($B311,'[1]TK KHOILUONG'!$B:$AT,4,0)</f>
        <v>2</v>
      </c>
      <c r="F311" s="16">
        <f>VLOOKUP($B311,'[1]TK KHOILUONG'!$B:$AT,5,0)</f>
        <v>0</v>
      </c>
      <c r="G311" s="16">
        <f>VLOOKUP($B311,'[1]TK KHOILUONG'!$B:$AT,6,0)</f>
        <v>0</v>
      </c>
      <c r="H311" s="16">
        <f>VLOOKUP($B311,'[1]TK KHOILUONG'!$B:$AT,7,0)</f>
        <v>0</v>
      </c>
      <c r="I311" s="16">
        <f>VLOOKUP($B311,'[1]TK KHOILUONG'!$B:$AT,8,0)</f>
        <v>0</v>
      </c>
      <c r="J311" s="16">
        <f>VLOOKUP($B311,'[1]TK KHOILUONG'!$B:$AT,9,0)</f>
        <v>0</v>
      </c>
      <c r="K311" s="16">
        <f>VLOOKUP($B311,'[1]TK KHOILUONG'!$B:$AT,10,0)</f>
        <v>0</v>
      </c>
      <c r="L311" s="16">
        <f>VLOOKUP($B311,'[1]TK KHOILUONG'!$B:$AT,11,0)</f>
        <v>0</v>
      </c>
      <c r="M311" s="34">
        <f>VLOOKUP($B311,'[1]TK KHOILUONG'!$B:$AT,12,0)</f>
        <v>2</v>
      </c>
      <c r="N311" s="16">
        <f>VLOOKUP($B311,'[1]TK KHOILUONG'!$B:$AT,13,0)</f>
        <v>4.5</v>
      </c>
      <c r="O311" s="16">
        <f>VLOOKUP($B311,'[1]TK KHOILUONG'!$B:$AT,14,0)</f>
        <v>3.3000000000000003</v>
      </c>
      <c r="P311" s="16">
        <f>VLOOKUP($B311,'[1]TK KHOILUONG'!$B:$AT,15,0)</f>
        <v>0</v>
      </c>
      <c r="Q311" s="16">
        <f>VLOOKUP($B311,'[1]TK KHOILUONG'!$B:$AT,16,0)</f>
        <v>0</v>
      </c>
      <c r="R311" s="34">
        <f>VLOOKUP($B311,'[1]TK KHOILUONG'!$B:$AT,17,0)</f>
        <v>7.8000000000000007</v>
      </c>
      <c r="S311" s="16">
        <f>VLOOKUP($B311,'[1]TK KHOILUONG'!$B:$AT,18,0)</f>
        <v>275</v>
      </c>
      <c r="T311" s="16">
        <f>VLOOKUP($B311,'[1]TK KHOILUONG'!$B:$AT,19,0)</f>
        <v>331</v>
      </c>
      <c r="U311" s="16">
        <f>VLOOKUP($B311,'[1]TK KHOILUONG'!$B:$AT,20,0)</f>
        <v>301</v>
      </c>
      <c r="V311" s="34">
        <f>VLOOKUP($B311,'[1]TK KHOILUONG'!$B:$AT,21,0)</f>
        <v>30.5</v>
      </c>
      <c r="W311" s="16">
        <f>VLOOKUP($B311,'[1]TK KHOILUONG'!$B:$AT,22,0)</f>
        <v>0</v>
      </c>
      <c r="X311" s="16">
        <f>VLOOKUP($B311,'[1]TK KHOILUONG'!$B:$AT,23,0)</f>
        <v>0</v>
      </c>
      <c r="Y311" s="16">
        <f>VLOOKUP($B311,'[1]TK KHOILUONG'!$B:$AT,24,0)</f>
        <v>0</v>
      </c>
      <c r="Z311" s="34">
        <f>VLOOKUP($B311,'[1]TK KHOILUONG'!$B:$AT,25,0)</f>
        <v>0</v>
      </c>
      <c r="AA311" s="16">
        <f>VLOOKUP($B311,'[1]TK KHOILUONG'!$B:$AT,26,0)</f>
        <v>0</v>
      </c>
      <c r="AB311" s="16">
        <f>VLOOKUP($B311,'[1]TK KHOILUONG'!$B:$AT,27,0)</f>
        <v>0</v>
      </c>
      <c r="AC311" s="16">
        <f>VLOOKUP($B311,'[1]TK KHOILUONG'!$B:$AT,28,0)</f>
        <v>0</v>
      </c>
      <c r="AD311" s="34">
        <f>VLOOKUP($B311,'[1]TK KHOILUONG'!$B:$AT,29,0)</f>
        <v>0</v>
      </c>
      <c r="AE311" s="16">
        <f>VLOOKUP($B311,'[1]TK KHOILUONG'!$B:$AT,30,0)</f>
        <v>0</v>
      </c>
      <c r="AF311" s="16">
        <f>VLOOKUP($B311,'[1]TK KHOILUONG'!$B:$AT,31,0)</f>
        <v>0</v>
      </c>
      <c r="AG311" s="16">
        <f>VLOOKUP($B311,'[1]TK KHOILUONG'!$B:$AT,32,0)</f>
        <v>0</v>
      </c>
      <c r="AH311" s="34">
        <f>VLOOKUP($B311,'[1]TK KHOILUONG'!$B:$AT,33,0)</f>
        <v>0</v>
      </c>
      <c r="AI311" s="16">
        <f>VLOOKUP($B311,'[1]TK KHOILUONG'!$B:$AT,34,0)</f>
        <v>0</v>
      </c>
      <c r="AJ311" s="16">
        <f>VLOOKUP($B311,'[1]TK KHOILUONG'!$B:$AT,35,0)</f>
        <v>0</v>
      </c>
      <c r="AK311" s="34">
        <f>VLOOKUP($B311,'[1]TK KHOILUONG'!$B:$AT,36,0)</f>
        <v>0</v>
      </c>
      <c r="AL311" s="16">
        <f>VLOOKUP($B311,'[1]TK KHOILUONG'!$B:$AT,37,0)</f>
        <v>0</v>
      </c>
      <c r="AM311" s="16">
        <f>VLOOKUP($B311,'[1]TK KHOILUONG'!$B:$AT,38,0)</f>
        <v>0</v>
      </c>
      <c r="AN311" s="34">
        <f>VLOOKUP($B311,'[1]TK KHOILUONG'!$B:$AT,39,0)</f>
        <v>0</v>
      </c>
      <c r="AO311" s="16">
        <f>VLOOKUP($B311,'[1]TK KHOILUONG'!$B:$AT,40,0)</f>
        <v>0</v>
      </c>
      <c r="AP311" s="16">
        <f>VLOOKUP($B311,'[1]TK KHOILUONG'!$B:$AT,41,0)</f>
        <v>0</v>
      </c>
      <c r="AQ311" s="34">
        <f>VLOOKUP($B311,'[1]TK KHOILUONG'!$B:$AT,42,0)</f>
        <v>0</v>
      </c>
      <c r="AR311" s="34">
        <f>VLOOKUP($B311,'[1]TK KHOILUONG'!$B:$AT,43,0)</f>
        <v>0</v>
      </c>
      <c r="AS311" s="34">
        <f>VLOOKUP($B311,'[1]TK KHOILUONG'!$B:$AT,44,0)</f>
        <v>1.4</v>
      </c>
      <c r="AT311" s="44">
        <f t="shared" si="5"/>
        <v>41.7</v>
      </c>
    </row>
    <row r="312" spans="1:46" s="6" customFormat="1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VLOOKUP($B312,'[1]TK KHOILUONG'!$B:$AT,4,0)</f>
        <v>2</v>
      </c>
      <c r="F312" s="16">
        <f>VLOOKUP($B312,'[1]TK KHOILUONG'!$B:$AT,5,0)</f>
        <v>0</v>
      </c>
      <c r="G312" s="16">
        <f>VLOOKUP($B312,'[1]TK KHOILUONG'!$B:$AT,6,0)</f>
        <v>0</v>
      </c>
      <c r="H312" s="16">
        <f>VLOOKUP($B312,'[1]TK KHOILUONG'!$B:$AT,7,0)</f>
        <v>0</v>
      </c>
      <c r="I312" s="16">
        <f>VLOOKUP($B312,'[1]TK KHOILUONG'!$B:$AT,8,0)</f>
        <v>0</v>
      </c>
      <c r="J312" s="16">
        <f>VLOOKUP($B312,'[1]TK KHOILUONG'!$B:$AT,9,0)</f>
        <v>0</v>
      </c>
      <c r="K312" s="16">
        <f>VLOOKUP($B312,'[1]TK KHOILUONG'!$B:$AT,10,0)</f>
        <v>0</v>
      </c>
      <c r="L312" s="16">
        <f>VLOOKUP($B312,'[1]TK KHOILUONG'!$B:$AT,11,0)</f>
        <v>0</v>
      </c>
      <c r="M312" s="34">
        <f>VLOOKUP($B312,'[1]TK KHOILUONG'!$B:$AT,12,0)</f>
        <v>2</v>
      </c>
      <c r="N312" s="16">
        <f>VLOOKUP($B312,'[1]TK KHOILUONG'!$B:$AT,13,0)</f>
        <v>6.8999999999999995</v>
      </c>
      <c r="O312" s="16">
        <f>VLOOKUP($B312,'[1]TK KHOILUONG'!$B:$AT,14,0)</f>
        <v>7.049999999999998</v>
      </c>
      <c r="P312" s="16">
        <f>VLOOKUP($B312,'[1]TK KHOILUONG'!$B:$AT,15,0)</f>
        <v>0</v>
      </c>
      <c r="Q312" s="16">
        <f>VLOOKUP($B312,'[1]TK KHOILUONG'!$B:$AT,16,0)</f>
        <v>0</v>
      </c>
      <c r="R312" s="34">
        <f>VLOOKUP($B312,'[1]TK KHOILUONG'!$B:$AT,17,0)</f>
        <v>13.949999999999998</v>
      </c>
      <c r="S312" s="16">
        <f>VLOOKUP($B312,'[1]TK KHOILUONG'!$B:$AT,18,0)</f>
        <v>354</v>
      </c>
      <c r="T312" s="16">
        <f>VLOOKUP($B312,'[1]TK KHOILUONG'!$B:$AT,19,0)</f>
        <v>380</v>
      </c>
      <c r="U312" s="16">
        <f>VLOOKUP($B312,'[1]TK KHOILUONG'!$B:$AT,20,0)</f>
        <v>460</v>
      </c>
      <c r="V312" s="34">
        <f>VLOOKUP($B312,'[1]TK KHOILUONG'!$B:$AT,21,0)</f>
        <v>27.400000000000002</v>
      </c>
      <c r="W312" s="16">
        <f>VLOOKUP($B312,'[1]TK KHOILUONG'!$B:$AT,22,0)</f>
        <v>0</v>
      </c>
      <c r="X312" s="16">
        <f>VLOOKUP($B312,'[1]TK KHOILUONG'!$B:$AT,23,0)</f>
        <v>0</v>
      </c>
      <c r="Y312" s="16">
        <f>VLOOKUP($B312,'[1]TK KHOILUONG'!$B:$AT,24,0)</f>
        <v>0</v>
      </c>
      <c r="Z312" s="34">
        <f>VLOOKUP($B312,'[1]TK KHOILUONG'!$B:$AT,25,0)</f>
        <v>0</v>
      </c>
      <c r="AA312" s="16">
        <f>VLOOKUP($B312,'[1]TK KHOILUONG'!$B:$AT,26,0)</f>
        <v>0</v>
      </c>
      <c r="AB312" s="16">
        <f>VLOOKUP($B312,'[1]TK KHOILUONG'!$B:$AT,27,0)</f>
        <v>0</v>
      </c>
      <c r="AC312" s="16">
        <f>VLOOKUP($B312,'[1]TK KHOILUONG'!$B:$AT,28,0)</f>
        <v>0</v>
      </c>
      <c r="AD312" s="34">
        <f>VLOOKUP($B312,'[1]TK KHOILUONG'!$B:$AT,29,0)</f>
        <v>0</v>
      </c>
      <c r="AE312" s="16">
        <f>VLOOKUP($B312,'[1]TK KHOILUONG'!$B:$AT,30,0)</f>
        <v>0</v>
      </c>
      <c r="AF312" s="16">
        <f>VLOOKUP($B312,'[1]TK KHOILUONG'!$B:$AT,31,0)</f>
        <v>0</v>
      </c>
      <c r="AG312" s="16">
        <f>VLOOKUP($B312,'[1]TK KHOILUONG'!$B:$AT,32,0)</f>
        <v>0</v>
      </c>
      <c r="AH312" s="34">
        <f>VLOOKUP($B312,'[1]TK KHOILUONG'!$B:$AT,33,0)</f>
        <v>0</v>
      </c>
      <c r="AI312" s="16">
        <f>VLOOKUP($B312,'[1]TK KHOILUONG'!$B:$AT,34,0)</f>
        <v>0</v>
      </c>
      <c r="AJ312" s="16">
        <f>VLOOKUP($B312,'[1]TK KHOILUONG'!$B:$AT,35,0)</f>
        <v>0</v>
      </c>
      <c r="AK312" s="34">
        <f>VLOOKUP($B312,'[1]TK KHOILUONG'!$B:$AT,36,0)</f>
        <v>0</v>
      </c>
      <c r="AL312" s="16">
        <f>VLOOKUP($B312,'[1]TK KHOILUONG'!$B:$AT,37,0)</f>
        <v>0</v>
      </c>
      <c r="AM312" s="16">
        <f>VLOOKUP($B312,'[1]TK KHOILUONG'!$B:$AT,38,0)</f>
        <v>0</v>
      </c>
      <c r="AN312" s="34">
        <f>VLOOKUP($B312,'[1]TK KHOILUONG'!$B:$AT,39,0)</f>
        <v>0</v>
      </c>
      <c r="AO312" s="16">
        <f>VLOOKUP($B312,'[1]TK KHOILUONG'!$B:$AT,40,0)</f>
        <v>0</v>
      </c>
      <c r="AP312" s="16">
        <f>VLOOKUP($B312,'[1]TK KHOILUONG'!$B:$AT,41,0)</f>
        <v>0</v>
      </c>
      <c r="AQ312" s="34">
        <f>VLOOKUP($B312,'[1]TK KHOILUONG'!$B:$AT,42,0)</f>
        <v>0</v>
      </c>
      <c r="AR312" s="34">
        <f>VLOOKUP($B312,'[1]TK KHOILUONG'!$B:$AT,43,0)</f>
        <v>0</v>
      </c>
      <c r="AS312" s="34">
        <f>VLOOKUP($B312,'[1]TK KHOILUONG'!$B:$AT,44,0)</f>
        <v>1.7</v>
      </c>
      <c r="AT312" s="44">
        <f t="shared" si="5"/>
        <v>45.05</v>
      </c>
    </row>
    <row r="313" spans="1:46" s="6" customFormat="1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VLOOKUP($B313,'[1]TK KHOILUONG'!$B:$AT,4,0)</f>
        <v>2</v>
      </c>
      <c r="F313" s="16">
        <f>VLOOKUP($B313,'[1]TK KHOILUONG'!$B:$AT,5,0)</f>
        <v>0</v>
      </c>
      <c r="G313" s="16">
        <f>VLOOKUP($B313,'[1]TK KHOILUONG'!$B:$AT,6,0)</f>
        <v>0</v>
      </c>
      <c r="H313" s="16">
        <f>VLOOKUP($B313,'[1]TK KHOILUONG'!$B:$AT,7,0)</f>
        <v>0</v>
      </c>
      <c r="I313" s="16">
        <f>VLOOKUP($B313,'[1]TK KHOILUONG'!$B:$AT,8,0)</f>
        <v>0</v>
      </c>
      <c r="J313" s="16">
        <f>VLOOKUP($B313,'[1]TK KHOILUONG'!$B:$AT,9,0)</f>
        <v>0</v>
      </c>
      <c r="K313" s="16">
        <f>VLOOKUP($B313,'[1]TK KHOILUONG'!$B:$AT,10,0)</f>
        <v>0</v>
      </c>
      <c r="L313" s="16">
        <f>VLOOKUP($B313,'[1]TK KHOILUONG'!$B:$AT,11,0)</f>
        <v>0</v>
      </c>
      <c r="M313" s="34">
        <f>VLOOKUP($B313,'[1]TK KHOILUONG'!$B:$AT,12,0)</f>
        <v>2</v>
      </c>
      <c r="N313" s="16">
        <f>VLOOKUP($B313,'[1]TK KHOILUONG'!$B:$AT,13,0)</f>
        <v>1.7999999999999998</v>
      </c>
      <c r="O313" s="16">
        <f>VLOOKUP($B313,'[1]TK KHOILUONG'!$B:$AT,14,0)</f>
        <v>1.65</v>
      </c>
      <c r="P313" s="16">
        <f>VLOOKUP($B313,'[1]TK KHOILUONG'!$B:$AT,15,0)</f>
        <v>0</v>
      </c>
      <c r="Q313" s="16">
        <f>VLOOKUP($B313,'[1]TK KHOILUONG'!$B:$AT,16,0)</f>
        <v>0</v>
      </c>
      <c r="R313" s="34">
        <f>VLOOKUP($B313,'[1]TK KHOILUONG'!$B:$AT,17,0)</f>
        <v>3.4499999999999997</v>
      </c>
      <c r="S313" s="16">
        <f>VLOOKUP($B313,'[1]TK KHOILUONG'!$B:$AT,18,0)</f>
        <v>303</v>
      </c>
      <c r="T313" s="16">
        <f>VLOOKUP($B313,'[1]TK KHOILUONG'!$B:$AT,19,0)</f>
        <v>108</v>
      </c>
      <c r="U313" s="16">
        <f>VLOOKUP($B313,'[1]TK KHOILUONG'!$B:$AT,20,0)</f>
        <v>168</v>
      </c>
      <c r="V313" s="34">
        <f>VLOOKUP($B313,'[1]TK KHOILUONG'!$B:$AT,21,0)</f>
        <v>24.3</v>
      </c>
      <c r="W313" s="16">
        <f>VLOOKUP($B313,'[1]TK KHOILUONG'!$B:$AT,22,0)</f>
        <v>0</v>
      </c>
      <c r="X313" s="16">
        <f>VLOOKUP($B313,'[1]TK KHOILUONG'!$B:$AT,23,0)</f>
        <v>0</v>
      </c>
      <c r="Y313" s="16">
        <f>VLOOKUP($B313,'[1]TK KHOILUONG'!$B:$AT,24,0)</f>
        <v>0</v>
      </c>
      <c r="Z313" s="34">
        <f>VLOOKUP($B313,'[1]TK KHOILUONG'!$B:$AT,25,0)</f>
        <v>0</v>
      </c>
      <c r="AA313" s="16">
        <f>VLOOKUP($B313,'[1]TK KHOILUONG'!$B:$AT,26,0)</f>
        <v>0</v>
      </c>
      <c r="AB313" s="16">
        <f>VLOOKUP($B313,'[1]TK KHOILUONG'!$B:$AT,27,0)</f>
        <v>0</v>
      </c>
      <c r="AC313" s="16">
        <f>VLOOKUP($B313,'[1]TK KHOILUONG'!$B:$AT,28,0)</f>
        <v>0</v>
      </c>
      <c r="AD313" s="34">
        <f>VLOOKUP($B313,'[1]TK KHOILUONG'!$B:$AT,29,0)</f>
        <v>0</v>
      </c>
      <c r="AE313" s="16">
        <f>VLOOKUP($B313,'[1]TK KHOILUONG'!$B:$AT,30,0)</f>
        <v>0</v>
      </c>
      <c r="AF313" s="16">
        <f>VLOOKUP($B313,'[1]TK KHOILUONG'!$B:$AT,31,0)</f>
        <v>0</v>
      </c>
      <c r="AG313" s="16">
        <f>VLOOKUP($B313,'[1]TK KHOILUONG'!$B:$AT,32,0)</f>
        <v>0</v>
      </c>
      <c r="AH313" s="34">
        <f>VLOOKUP($B313,'[1]TK KHOILUONG'!$B:$AT,33,0)</f>
        <v>0</v>
      </c>
      <c r="AI313" s="16">
        <f>VLOOKUP($B313,'[1]TK KHOILUONG'!$B:$AT,34,0)</f>
        <v>0</v>
      </c>
      <c r="AJ313" s="16">
        <f>VLOOKUP($B313,'[1]TK KHOILUONG'!$B:$AT,35,0)</f>
        <v>0</v>
      </c>
      <c r="AK313" s="34">
        <f>VLOOKUP($B313,'[1]TK KHOILUONG'!$B:$AT,36,0)</f>
        <v>0</v>
      </c>
      <c r="AL313" s="16">
        <f>VLOOKUP($B313,'[1]TK KHOILUONG'!$B:$AT,37,0)</f>
        <v>0</v>
      </c>
      <c r="AM313" s="16">
        <f>VLOOKUP($B313,'[1]TK KHOILUONG'!$B:$AT,38,0)</f>
        <v>0</v>
      </c>
      <c r="AN313" s="34">
        <f>VLOOKUP($B313,'[1]TK KHOILUONG'!$B:$AT,39,0)</f>
        <v>0</v>
      </c>
      <c r="AO313" s="16">
        <f>VLOOKUP($B313,'[1]TK KHOILUONG'!$B:$AT,40,0)</f>
        <v>0</v>
      </c>
      <c r="AP313" s="16">
        <f>VLOOKUP($B313,'[1]TK KHOILUONG'!$B:$AT,41,0)</f>
        <v>0</v>
      </c>
      <c r="AQ313" s="34">
        <f>VLOOKUP($B313,'[1]TK KHOILUONG'!$B:$AT,42,0)</f>
        <v>0</v>
      </c>
      <c r="AR313" s="34">
        <f>VLOOKUP($B313,'[1]TK KHOILUONG'!$B:$AT,43,0)</f>
        <v>0</v>
      </c>
      <c r="AS313" s="34">
        <f>VLOOKUP($B313,'[1]TK KHOILUONG'!$B:$AT,44,0)</f>
        <v>0.5</v>
      </c>
      <c r="AT313" s="44">
        <f t="shared" si="5"/>
        <v>30.25</v>
      </c>
    </row>
    <row r="314" spans="1:46" s="6" customFormat="1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VLOOKUP($B314,'[1]TK KHOILUONG'!$B:$AT,4,0)</f>
        <v>0</v>
      </c>
      <c r="F314" s="16">
        <f>VLOOKUP($B314,'[1]TK KHOILUONG'!$B:$AT,5,0)</f>
        <v>0</v>
      </c>
      <c r="G314" s="16">
        <f>VLOOKUP($B314,'[1]TK KHOILUONG'!$B:$AT,6,0)</f>
        <v>0</v>
      </c>
      <c r="H314" s="16">
        <f>VLOOKUP($B314,'[1]TK KHOILUONG'!$B:$AT,7,0)</f>
        <v>0</v>
      </c>
      <c r="I314" s="16">
        <f>VLOOKUP($B314,'[1]TK KHOILUONG'!$B:$AT,8,0)</f>
        <v>0</v>
      </c>
      <c r="J314" s="16">
        <f>VLOOKUP($B314,'[1]TK KHOILUONG'!$B:$AT,9,0)</f>
        <v>0</v>
      </c>
      <c r="K314" s="16">
        <f>VLOOKUP($B314,'[1]TK KHOILUONG'!$B:$AT,10,0)</f>
        <v>0</v>
      </c>
      <c r="L314" s="16">
        <f>VLOOKUP($B314,'[1]TK KHOILUONG'!$B:$AT,11,0)</f>
        <v>0</v>
      </c>
      <c r="M314" s="34">
        <f>VLOOKUP($B314,'[1]TK KHOILUONG'!$B:$AT,12,0)</f>
        <v>0</v>
      </c>
      <c r="N314" s="16">
        <f>VLOOKUP($B314,'[1]TK KHOILUONG'!$B:$AT,13,0)</f>
        <v>0</v>
      </c>
      <c r="O314" s="16">
        <f>VLOOKUP($B314,'[1]TK KHOILUONG'!$B:$AT,14,0)</f>
        <v>0</v>
      </c>
      <c r="P314" s="16">
        <f>VLOOKUP($B314,'[1]TK KHOILUONG'!$B:$AT,15,0)</f>
        <v>0</v>
      </c>
      <c r="Q314" s="16">
        <f>VLOOKUP($B314,'[1]TK KHOILUONG'!$B:$AT,16,0)</f>
        <v>0</v>
      </c>
      <c r="R314" s="34">
        <f>VLOOKUP($B314,'[1]TK KHOILUONG'!$B:$AT,17,0)</f>
        <v>0</v>
      </c>
      <c r="S314" s="16">
        <f>VLOOKUP($B314,'[1]TK KHOILUONG'!$B:$AT,18,0)</f>
        <v>0</v>
      </c>
      <c r="T314" s="16">
        <f>VLOOKUP($B314,'[1]TK KHOILUONG'!$B:$AT,19,0)</f>
        <v>0</v>
      </c>
      <c r="U314" s="16">
        <f>VLOOKUP($B314,'[1]TK KHOILUONG'!$B:$AT,20,0)</f>
        <v>0</v>
      </c>
      <c r="V314" s="34">
        <f>VLOOKUP($B314,'[1]TK KHOILUONG'!$B:$AT,21,0)</f>
        <v>0</v>
      </c>
      <c r="W314" s="16">
        <f>VLOOKUP($B314,'[1]TK KHOILUONG'!$B:$AT,22,0)</f>
        <v>0</v>
      </c>
      <c r="X314" s="16">
        <f>VLOOKUP($B314,'[1]TK KHOILUONG'!$B:$AT,23,0)</f>
        <v>0</v>
      </c>
      <c r="Y314" s="16">
        <f>VLOOKUP($B314,'[1]TK KHOILUONG'!$B:$AT,24,0)</f>
        <v>0</v>
      </c>
      <c r="Z314" s="34">
        <f>VLOOKUP($B314,'[1]TK KHOILUONG'!$B:$AT,25,0)</f>
        <v>0</v>
      </c>
      <c r="AA314" s="16">
        <f>VLOOKUP($B314,'[1]TK KHOILUONG'!$B:$AT,26,0)</f>
        <v>0</v>
      </c>
      <c r="AB314" s="16">
        <f>VLOOKUP($B314,'[1]TK KHOILUONG'!$B:$AT,27,0)</f>
        <v>0</v>
      </c>
      <c r="AC314" s="16">
        <f>VLOOKUP($B314,'[1]TK KHOILUONG'!$B:$AT,28,0)</f>
        <v>0</v>
      </c>
      <c r="AD314" s="34">
        <f>VLOOKUP($B314,'[1]TK KHOILUONG'!$B:$AT,29,0)</f>
        <v>0</v>
      </c>
      <c r="AE314" s="16">
        <f>VLOOKUP($B314,'[1]TK KHOILUONG'!$B:$AT,30,0)</f>
        <v>0</v>
      </c>
      <c r="AF314" s="16">
        <f>VLOOKUP($B314,'[1]TK KHOILUONG'!$B:$AT,31,0)</f>
        <v>0</v>
      </c>
      <c r="AG314" s="16">
        <f>VLOOKUP($B314,'[1]TK KHOILUONG'!$B:$AT,32,0)</f>
        <v>0</v>
      </c>
      <c r="AH314" s="34">
        <f>VLOOKUP($B314,'[1]TK KHOILUONG'!$B:$AT,33,0)</f>
        <v>0</v>
      </c>
      <c r="AI314" s="16">
        <f>VLOOKUP($B314,'[1]TK KHOILUONG'!$B:$AT,34,0)</f>
        <v>0</v>
      </c>
      <c r="AJ314" s="16">
        <f>VLOOKUP($B314,'[1]TK KHOILUONG'!$B:$AT,35,0)</f>
        <v>0</v>
      </c>
      <c r="AK314" s="34">
        <f>VLOOKUP($B314,'[1]TK KHOILUONG'!$B:$AT,36,0)</f>
        <v>0</v>
      </c>
      <c r="AL314" s="16">
        <f>VLOOKUP($B314,'[1]TK KHOILUONG'!$B:$AT,37,0)</f>
        <v>0</v>
      </c>
      <c r="AM314" s="16">
        <f>VLOOKUP($B314,'[1]TK KHOILUONG'!$B:$AT,38,0)</f>
        <v>0</v>
      </c>
      <c r="AN314" s="34">
        <f>VLOOKUP($B314,'[1]TK KHOILUONG'!$B:$AT,39,0)</f>
        <v>0</v>
      </c>
      <c r="AO314" s="16">
        <f>VLOOKUP($B314,'[1]TK KHOILUONG'!$B:$AT,40,0)</f>
        <v>0</v>
      </c>
      <c r="AP314" s="16">
        <f>VLOOKUP($B314,'[1]TK KHOILUONG'!$B:$AT,41,0)</f>
        <v>0</v>
      </c>
      <c r="AQ314" s="34">
        <f>VLOOKUP($B314,'[1]TK KHOILUONG'!$B:$AT,42,0)</f>
        <v>0</v>
      </c>
      <c r="AR314" s="34">
        <f>VLOOKUP($B314,'[1]TK KHOILUONG'!$B:$AT,43,0)</f>
        <v>0</v>
      </c>
      <c r="AS314" s="34">
        <f>VLOOKUP($B314,'[1]TK KHOILUONG'!$B:$AT,44,0)</f>
        <v>0</v>
      </c>
      <c r="AT314" s="44">
        <f t="shared" si="5"/>
        <v>0</v>
      </c>
    </row>
    <row r="315" spans="1:46" s="6" customFormat="1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>
        <f>VLOOKUP($B315,'[1]TK KHOILUONG'!$B:$AT,4,0)</f>
        <v>0</v>
      </c>
      <c r="F315" s="16">
        <f>VLOOKUP($B315,'[1]TK KHOILUONG'!$B:$AT,5,0)</f>
        <v>0</v>
      </c>
      <c r="G315" s="16">
        <f>VLOOKUP($B315,'[1]TK KHOILUONG'!$B:$AT,6,0)</f>
        <v>0</v>
      </c>
      <c r="H315" s="16">
        <f>VLOOKUP($B315,'[1]TK KHOILUONG'!$B:$AT,7,0)</f>
        <v>0</v>
      </c>
      <c r="I315" s="16">
        <f>VLOOKUP($B315,'[1]TK KHOILUONG'!$B:$AT,8,0)</f>
        <v>0</v>
      </c>
      <c r="J315" s="16">
        <f>VLOOKUP($B315,'[1]TK KHOILUONG'!$B:$AT,9,0)</f>
        <v>0</v>
      </c>
      <c r="K315" s="16">
        <f>VLOOKUP($B315,'[1]TK KHOILUONG'!$B:$AT,10,0)</f>
        <v>0</v>
      </c>
      <c r="L315" s="16">
        <f>VLOOKUP($B315,'[1]TK KHOILUONG'!$B:$AT,11,0)</f>
        <v>0</v>
      </c>
      <c r="M315" s="34">
        <f>VLOOKUP($B315,'[1]TK KHOILUONG'!$B:$AT,12,0)</f>
        <v>0</v>
      </c>
      <c r="N315" s="16">
        <f>VLOOKUP($B315,'[1]TK KHOILUONG'!$B:$AT,13,0)</f>
        <v>1.7999999999999998</v>
      </c>
      <c r="O315" s="16">
        <f>VLOOKUP($B315,'[1]TK KHOILUONG'!$B:$AT,14,0)</f>
        <v>1.2</v>
      </c>
      <c r="P315" s="16">
        <f>VLOOKUP($B315,'[1]TK KHOILUONG'!$B:$AT,15,0)</f>
        <v>0</v>
      </c>
      <c r="Q315" s="16">
        <f>VLOOKUP($B315,'[1]TK KHOILUONG'!$B:$AT,16,0)</f>
        <v>0</v>
      </c>
      <c r="R315" s="34">
        <f>VLOOKUP($B315,'[1]TK KHOILUONG'!$B:$AT,17,0)</f>
        <v>3</v>
      </c>
      <c r="S315" s="16">
        <f>VLOOKUP($B315,'[1]TK KHOILUONG'!$B:$AT,18,0)</f>
        <v>0</v>
      </c>
      <c r="T315" s="16">
        <f>VLOOKUP($B315,'[1]TK KHOILUONG'!$B:$AT,19,0)</f>
        <v>0</v>
      </c>
      <c r="U315" s="16">
        <f>VLOOKUP($B315,'[1]TK KHOILUONG'!$B:$AT,20,0)</f>
        <v>0</v>
      </c>
      <c r="V315" s="34">
        <f>VLOOKUP($B315,'[1]TK KHOILUONG'!$B:$AT,21,0)</f>
        <v>0</v>
      </c>
      <c r="W315" s="16">
        <f>VLOOKUP($B315,'[1]TK KHOILUONG'!$B:$AT,22,0)</f>
        <v>0</v>
      </c>
      <c r="X315" s="16">
        <f>VLOOKUP($B315,'[1]TK KHOILUONG'!$B:$AT,23,0)</f>
        <v>0</v>
      </c>
      <c r="Y315" s="16">
        <f>VLOOKUP($B315,'[1]TK KHOILUONG'!$B:$AT,24,0)</f>
        <v>0</v>
      </c>
      <c r="Z315" s="34">
        <f>VLOOKUP($B315,'[1]TK KHOILUONG'!$B:$AT,25,0)</f>
        <v>0</v>
      </c>
      <c r="AA315" s="16">
        <f>VLOOKUP($B315,'[1]TK KHOILUONG'!$B:$AT,26,0)</f>
        <v>0</v>
      </c>
      <c r="AB315" s="16">
        <f>VLOOKUP($B315,'[1]TK KHOILUONG'!$B:$AT,27,0)</f>
        <v>0</v>
      </c>
      <c r="AC315" s="16">
        <f>VLOOKUP($B315,'[1]TK KHOILUONG'!$B:$AT,28,0)</f>
        <v>0</v>
      </c>
      <c r="AD315" s="34">
        <f>VLOOKUP($B315,'[1]TK KHOILUONG'!$B:$AT,29,0)</f>
        <v>0</v>
      </c>
      <c r="AE315" s="16">
        <f>VLOOKUP($B315,'[1]TK KHOILUONG'!$B:$AT,30,0)</f>
        <v>0</v>
      </c>
      <c r="AF315" s="16">
        <f>VLOOKUP($B315,'[1]TK KHOILUONG'!$B:$AT,31,0)</f>
        <v>0</v>
      </c>
      <c r="AG315" s="16">
        <f>VLOOKUP($B315,'[1]TK KHOILUONG'!$B:$AT,32,0)</f>
        <v>0</v>
      </c>
      <c r="AH315" s="34">
        <f>VLOOKUP($B315,'[1]TK KHOILUONG'!$B:$AT,33,0)</f>
        <v>0</v>
      </c>
      <c r="AI315" s="16">
        <f>VLOOKUP($B315,'[1]TK KHOILUONG'!$B:$AT,34,0)</f>
        <v>0</v>
      </c>
      <c r="AJ315" s="16">
        <f>VLOOKUP($B315,'[1]TK KHOILUONG'!$B:$AT,35,0)</f>
        <v>0</v>
      </c>
      <c r="AK315" s="34">
        <f>VLOOKUP($B315,'[1]TK KHOILUONG'!$B:$AT,36,0)</f>
        <v>0</v>
      </c>
      <c r="AL315" s="16">
        <f>VLOOKUP($B315,'[1]TK KHOILUONG'!$B:$AT,37,0)</f>
        <v>0</v>
      </c>
      <c r="AM315" s="16">
        <f>VLOOKUP($B315,'[1]TK KHOILUONG'!$B:$AT,38,0)</f>
        <v>0</v>
      </c>
      <c r="AN315" s="34">
        <f>VLOOKUP($B315,'[1]TK KHOILUONG'!$B:$AT,39,0)</f>
        <v>0</v>
      </c>
      <c r="AO315" s="16">
        <f>VLOOKUP($B315,'[1]TK KHOILUONG'!$B:$AT,40,0)</f>
        <v>0</v>
      </c>
      <c r="AP315" s="16">
        <f>VLOOKUP($B315,'[1]TK KHOILUONG'!$B:$AT,41,0)</f>
        <v>0</v>
      </c>
      <c r="AQ315" s="34">
        <f>VLOOKUP($B315,'[1]TK KHOILUONG'!$B:$AT,42,0)</f>
        <v>0</v>
      </c>
      <c r="AR315" s="34">
        <f>VLOOKUP($B315,'[1]TK KHOILUONG'!$B:$AT,43,0)</f>
        <v>0</v>
      </c>
      <c r="AS315" s="34">
        <f>VLOOKUP($B315,'[1]TK KHOILUONG'!$B:$AT,44,0)</f>
        <v>1.1000000000000001</v>
      </c>
      <c r="AT315" s="44">
        <f t="shared" si="5"/>
        <v>4.0999999999999996</v>
      </c>
    </row>
    <row r="316" spans="1:46" s="6" customFormat="1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>
        <f>VLOOKUP($B316,'[1]TK KHOILUONG'!$B:$AT,4,0)</f>
        <v>0</v>
      </c>
      <c r="F316" s="16">
        <f>VLOOKUP($B316,'[1]TK KHOILUONG'!$B:$AT,5,0)</f>
        <v>0</v>
      </c>
      <c r="G316" s="16">
        <f>VLOOKUP($B316,'[1]TK KHOILUONG'!$B:$AT,6,0)</f>
        <v>0</v>
      </c>
      <c r="H316" s="16">
        <f>VLOOKUP($B316,'[1]TK KHOILUONG'!$B:$AT,7,0)</f>
        <v>0</v>
      </c>
      <c r="I316" s="16">
        <f>VLOOKUP($B316,'[1]TK KHOILUONG'!$B:$AT,8,0)</f>
        <v>0</v>
      </c>
      <c r="J316" s="16">
        <f>VLOOKUP($B316,'[1]TK KHOILUONG'!$B:$AT,9,0)</f>
        <v>0</v>
      </c>
      <c r="K316" s="16">
        <f>VLOOKUP($B316,'[1]TK KHOILUONG'!$B:$AT,10,0)</f>
        <v>0</v>
      </c>
      <c r="L316" s="16">
        <f>VLOOKUP($B316,'[1]TK KHOILUONG'!$B:$AT,11,0)</f>
        <v>0</v>
      </c>
      <c r="M316" s="34">
        <f>VLOOKUP($B316,'[1]TK KHOILUONG'!$B:$AT,12,0)</f>
        <v>0</v>
      </c>
      <c r="N316" s="16">
        <f>VLOOKUP($B316,'[1]TK KHOILUONG'!$B:$AT,13,0)</f>
        <v>2.25</v>
      </c>
      <c r="O316" s="16">
        <f>VLOOKUP($B316,'[1]TK KHOILUONG'!$B:$AT,14,0)</f>
        <v>1.5</v>
      </c>
      <c r="P316" s="16">
        <f>VLOOKUP($B316,'[1]TK KHOILUONG'!$B:$AT,15,0)</f>
        <v>0</v>
      </c>
      <c r="Q316" s="16">
        <f>VLOOKUP($B316,'[1]TK KHOILUONG'!$B:$AT,16,0)</f>
        <v>0</v>
      </c>
      <c r="R316" s="34">
        <f>VLOOKUP($B316,'[1]TK KHOILUONG'!$B:$AT,17,0)</f>
        <v>3.75</v>
      </c>
      <c r="S316" s="16">
        <f>VLOOKUP($B316,'[1]TK KHOILUONG'!$B:$AT,18,0)</f>
        <v>0</v>
      </c>
      <c r="T316" s="16">
        <f>VLOOKUP($B316,'[1]TK KHOILUONG'!$B:$AT,19,0)</f>
        <v>0</v>
      </c>
      <c r="U316" s="16">
        <f>VLOOKUP($B316,'[1]TK KHOILUONG'!$B:$AT,20,0)</f>
        <v>0</v>
      </c>
      <c r="V316" s="34">
        <f>VLOOKUP($B316,'[1]TK KHOILUONG'!$B:$AT,21,0)</f>
        <v>0</v>
      </c>
      <c r="W316" s="16">
        <f>VLOOKUP($B316,'[1]TK KHOILUONG'!$B:$AT,22,0)</f>
        <v>0</v>
      </c>
      <c r="X316" s="16">
        <f>VLOOKUP($B316,'[1]TK KHOILUONG'!$B:$AT,23,0)</f>
        <v>0</v>
      </c>
      <c r="Y316" s="16">
        <f>VLOOKUP($B316,'[1]TK KHOILUONG'!$B:$AT,24,0)</f>
        <v>0</v>
      </c>
      <c r="Z316" s="34">
        <f>VLOOKUP($B316,'[1]TK KHOILUONG'!$B:$AT,25,0)</f>
        <v>0</v>
      </c>
      <c r="AA316" s="16">
        <f>VLOOKUP($B316,'[1]TK KHOILUONG'!$B:$AT,26,0)</f>
        <v>0</v>
      </c>
      <c r="AB316" s="16">
        <f>VLOOKUP($B316,'[1]TK KHOILUONG'!$B:$AT,27,0)</f>
        <v>0</v>
      </c>
      <c r="AC316" s="16">
        <f>VLOOKUP($B316,'[1]TK KHOILUONG'!$B:$AT,28,0)</f>
        <v>0</v>
      </c>
      <c r="AD316" s="34">
        <f>VLOOKUP($B316,'[1]TK KHOILUONG'!$B:$AT,29,0)</f>
        <v>0</v>
      </c>
      <c r="AE316" s="16">
        <f>VLOOKUP($B316,'[1]TK KHOILUONG'!$B:$AT,30,0)</f>
        <v>0</v>
      </c>
      <c r="AF316" s="16">
        <f>VLOOKUP($B316,'[1]TK KHOILUONG'!$B:$AT,31,0)</f>
        <v>0</v>
      </c>
      <c r="AG316" s="16">
        <f>VLOOKUP($B316,'[1]TK KHOILUONG'!$B:$AT,32,0)</f>
        <v>0</v>
      </c>
      <c r="AH316" s="34">
        <f>VLOOKUP($B316,'[1]TK KHOILUONG'!$B:$AT,33,0)</f>
        <v>0</v>
      </c>
      <c r="AI316" s="16">
        <f>VLOOKUP($B316,'[1]TK KHOILUONG'!$B:$AT,34,0)</f>
        <v>0</v>
      </c>
      <c r="AJ316" s="16">
        <f>VLOOKUP($B316,'[1]TK KHOILUONG'!$B:$AT,35,0)</f>
        <v>0</v>
      </c>
      <c r="AK316" s="34">
        <f>VLOOKUP($B316,'[1]TK KHOILUONG'!$B:$AT,36,0)</f>
        <v>0</v>
      </c>
      <c r="AL316" s="16">
        <f>VLOOKUP($B316,'[1]TK KHOILUONG'!$B:$AT,37,0)</f>
        <v>0</v>
      </c>
      <c r="AM316" s="16">
        <f>VLOOKUP($B316,'[1]TK KHOILUONG'!$B:$AT,38,0)</f>
        <v>0</v>
      </c>
      <c r="AN316" s="34">
        <f>VLOOKUP($B316,'[1]TK KHOILUONG'!$B:$AT,39,0)</f>
        <v>0</v>
      </c>
      <c r="AO316" s="16">
        <f>VLOOKUP($B316,'[1]TK KHOILUONG'!$B:$AT,40,0)</f>
        <v>0</v>
      </c>
      <c r="AP316" s="16">
        <f>VLOOKUP($B316,'[1]TK KHOILUONG'!$B:$AT,41,0)</f>
        <v>0</v>
      </c>
      <c r="AQ316" s="34">
        <f>VLOOKUP($B316,'[1]TK KHOILUONG'!$B:$AT,42,0)</f>
        <v>0</v>
      </c>
      <c r="AR316" s="34">
        <f>VLOOKUP($B316,'[1]TK KHOILUONG'!$B:$AT,43,0)</f>
        <v>0</v>
      </c>
      <c r="AS316" s="34">
        <f>VLOOKUP($B316,'[1]TK KHOILUONG'!$B:$AT,44,0)</f>
        <v>0.8</v>
      </c>
      <c r="AT316" s="44">
        <f t="shared" si="5"/>
        <v>4.55</v>
      </c>
    </row>
    <row r="317" spans="1:46" s="6" customFormat="1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>
        <f>VLOOKUP($B317,'[1]TK KHOILUONG'!$B:$AT,4,0)</f>
        <v>0</v>
      </c>
      <c r="F317" s="16">
        <f>VLOOKUP($B317,'[1]TK KHOILUONG'!$B:$AT,5,0)</f>
        <v>0</v>
      </c>
      <c r="G317" s="16">
        <f>VLOOKUP($B317,'[1]TK KHOILUONG'!$B:$AT,6,0)</f>
        <v>0</v>
      </c>
      <c r="H317" s="16">
        <f>VLOOKUP($B317,'[1]TK KHOILUONG'!$B:$AT,7,0)</f>
        <v>0</v>
      </c>
      <c r="I317" s="16">
        <f>VLOOKUP($B317,'[1]TK KHOILUONG'!$B:$AT,8,0)</f>
        <v>0</v>
      </c>
      <c r="J317" s="16">
        <f>VLOOKUP($B317,'[1]TK KHOILUONG'!$B:$AT,9,0)</f>
        <v>0</v>
      </c>
      <c r="K317" s="16">
        <f>VLOOKUP($B317,'[1]TK KHOILUONG'!$B:$AT,10,0)</f>
        <v>0</v>
      </c>
      <c r="L317" s="16">
        <f>VLOOKUP($B317,'[1]TK KHOILUONG'!$B:$AT,11,0)</f>
        <v>0</v>
      </c>
      <c r="M317" s="34">
        <f>VLOOKUP($B317,'[1]TK KHOILUONG'!$B:$AT,12,0)</f>
        <v>0</v>
      </c>
      <c r="N317" s="16">
        <f>VLOOKUP($B317,'[1]TK KHOILUONG'!$B:$AT,13,0)</f>
        <v>0</v>
      </c>
      <c r="O317" s="16">
        <f>VLOOKUP($B317,'[1]TK KHOILUONG'!$B:$AT,14,0)</f>
        <v>1.2</v>
      </c>
      <c r="P317" s="16">
        <f>VLOOKUP($B317,'[1]TK KHOILUONG'!$B:$AT,15,0)</f>
        <v>0</v>
      </c>
      <c r="Q317" s="16">
        <f>VLOOKUP($B317,'[1]TK KHOILUONG'!$B:$AT,16,0)</f>
        <v>0</v>
      </c>
      <c r="R317" s="34">
        <f>VLOOKUP($B317,'[1]TK KHOILUONG'!$B:$AT,17,0)</f>
        <v>1.2</v>
      </c>
      <c r="S317" s="16">
        <f>VLOOKUP($B317,'[1]TK KHOILUONG'!$B:$AT,18,0)</f>
        <v>0</v>
      </c>
      <c r="T317" s="16">
        <f>VLOOKUP($B317,'[1]TK KHOILUONG'!$B:$AT,19,0)</f>
        <v>0</v>
      </c>
      <c r="U317" s="16">
        <f>VLOOKUP($B317,'[1]TK KHOILUONG'!$B:$AT,20,0)</f>
        <v>0</v>
      </c>
      <c r="V317" s="34">
        <f>VLOOKUP($B317,'[1]TK KHOILUONG'!$B:$AT,21,0)</f>
        <v>0</v>
      </c>
      <c r="W317" s="16">
        <f>VLOOKUP($B317,'[1]TK KHOILUONG'!$B:$AT,22,0)</f>
        <v>0</v>
      </c>
      <c r="X317" s="16">
        <f>VLOOKUP($B317,'[1]TK KHOILUONG'!$B:$AT,23,0)</f>
        <v>0</v>
      </c>
      <c r="Y317" s="16">
        <f>VLOOKUP($B317,'[1]TK KHOILUONG'!$B:$AT,24,0)</f>
        <v>0</v>
      </c>
      <c r="Z317" s="34">
        <f>VLOOKUP($B317,'[1]TK KHOILUONG'!$B:$AT,25,0)</f>
        <v>0</v>
      </c>
      <c r="AA317" s="16">
        <f>VLOOKUP($B317,'[1]TK KHOILUONG'!$B:$AT,26,0)</f>
        <v>0</v>
      </c>
      <c r="AB317" s="16">
        <f>VLOOKUP($B317,'[1]TK KHOILUONG'!$B:$AT,27,0)</f>
        <v>0</v>
      </c>
      <c r="AC317" s="16">
        <f>VLOOKUP($B317,'[1]TK KHOILUONG'!$B:$AT,28,0)</f>
        <v>0</v>
      </c>
      <c r="AD317" s="34">
        <f>VLOOKUP($B317,'[1]TK KHOILUONG'!$B:$AT,29,0)</f>
        <v>0</v>
      </c>
      <c r="AE317" s="16">
        <f>VLOOKUP($B317,'[1]TK KHOILUONG'!$B:$AT,30,0)</f>
        <v>0</v>
      </c>
      <c r="AF317" s="16">
        <f>VLOOKUP($B317,'[1]TK KHOILUONG'!$B:$AT,31,0)</f>
        <v>0</v>
      </c>
      <c r="AG317" s="16">
        <f>VLOOKUP($B317,'[1]TK KHOILUONG'!$B:$AT,32,0)</f>
        <v>0</v>
      </c>
      <c r="AH317" s="34">
        <f>VLOOKUP($B317,'[1]TK KHOILUONG'!$B:$AT,33,0)</f>
        <v>0</v>
      </c>
      <c r="AI317" s="16">
        <f>VLOOKUP($B317,'[1]TK KHOILUONG'!$B:$AT,34,0)</f>
        <v>0</v>
      </c>
      <c r="AJ317" s="16">
        <f>VLOOKUP($B317,'[1]TK KHOILUONG'!$B:$AT,35,0)</f>
        <v>0</v>
      </c>
      <c r="AK317" s="34">
        <f>VLOOKUP($B317,'[1]TK KHOILUONG'!$B:$AT,36,0)</f>
        <v>0</v>
      </c>
      <c r="AL317" s="16">
        <f>VLOOKUP($B317,'[1]TK KHOILUONG'!$B:$AT,37,0)</f>
        <v>0</v>
      </c>
      <c r="AM317" s="16">
        <f>VLOOKUP($B317,'[1]TK KHOILUONG'!$B:$AT,38,0)</f>
        <v>0</v>
      </c>
      <c r="AN317" s="34">
        <f>VLOOKUP($B317,'[1]TK KHOILUONG'!$B:$AT,39,0)</f>
        <v>0</v>
      </c>
      <c r="AO317" s="16">
        <f>VLOOKUP($B317,'[1]TK KHOILUONG'!$B:$AT,40,0)</f>
        <v>0</v>
      </c>
      <c r="AP317" s="16">
        <f>VLOOKUP($B317,'[1]TK KHOILUONG'!$B:$AT,41,0)</f>
        <v>0</v>
      </c>
      <c r="AQ317" s="34">
        <f>VLOOKUP($B317,'[1]TK KHOILUONG'!$B:$AT,42,0)</f>
        <v>0</v>
      </c>
      <c r="AR317" s="34">
        <f>VLOOKUP($B317,'[1]TK KHOILUONG'!$B:$AT,43,0)</f>
        <v>0</v>
      </c>
      <c r="AS317" s="34">
        <f>VLOOKUP($B317,'[1]TK KHOILUONG'!$B:$AT,44,0)</f>
        <v>0</v>
      </c>
      <c r="AT317" s="44">
        <f t="shared" si="5"/>
        <v>1.2</v>
      </c>
    </row>
    <row r="318" spans="1:46" s="6" customFormat="1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>
        <f>VLOOKUP($B318,'[1]TK KHOILUONG'!$B:$AT,4,0)</f>
        <v>0</v>
      </c>
      <c r="F318" s="16">
        <f>VLOOKUP($B318,'[1]TK KHOILUONG'!$B:$AT,5,0)</f>
        <v>0</v>
      </c>
      <c r="G318" s="16">
        <f>VLOOKUP($B318,'[1]TK KHOILUONG'!$B:$AT,6,0)</f>
        <v>0</v>
      </c>
      <c r="H318" s="16">
        <f>VLOOKUP($B318,'[1]TK KHOILUONG'!$B:$AT,7,0)</f>
        <v>0</v>
      </c>
      <c r="I318" s="16">
        <f>VLOOKUP($B318,'[1]TK KHOILUONG'!$B:$AT,8,0)</f>
        <v>0</v>
      </c>
      <c r="J318" s="16">
        <f>VLOOKUP($B318,'[1]TK KHOILUONG'!$B:$AT,9,0)</f>
        <v>0</v>
      </c>
      <c r="K318" s="16">
        <f>VLOOKUP($B318,'[1]TK KHOILUONG'!$B:$AT,10,0)</f>
        <v>0</v>
      </c>
      <c r="L318" s="16">
        <f>VLOOKUP($B318,'[1]TK KHOILUONG'!$B:$AT,11,0)</f>
        <v>0</v>
      </c>
      <c r="M318" s="34">
        <f>VLOOKUP($B318,'[1]TK KHOILUONG'!$B:$AT,12,0)</f>
        <v>0</v>
      </c>
      <c r="N318" s="16">
        <f>VLOOKUP($B318,'[1]TK KHOILUONG'!$B:$AT,13,0)</f>
        <v>1.05</v>
      </c>
      <c r="O318" s="16">
        <f>VLOOKUP($B318,'[1]TK KHOILUONG'!$B:$AT,14,0)</f>
        <v>1.7999999999999998</v>
      </c>
      <c r="P318" s="16">
        <f>VLOOKUP($B318,'[1]TK KHOILUONG'!$B:$AT,15,0)</f>
        <v>0</v>
      </c>
      <c r="Q318" s="16">
        <f>VLOOKUP($B318,'[1]TK KHOILUONG'!$B:$AT,16,0)</f>
        <v>0</v>
      </c>
      <c r="R318" s="34">
        <f>VLOOKUP($B318,'[1]TK KHOILUONG'!$B:$AT,17,0)</f>
        <v>2.8499999999999996</v>
      </c>
      <c r="S318" s="16">
        <f>VLOOKUP($B318,'[1]TK KHOILUONG'!$B:$AT,18,0)</f>
        <v>0</v>
      </c>
      <c r="T318" s="16">
        <f>VLOOKUP($B318,'[1]TK KHOILUONG'!$B:$AT,19,0)</f>
        <v>0</v>
      </c>
      <c r="U318" s="16">
        <f>VLOOKUP($B318,'[1]TK KHOILUONG'!$B:$AT,20,0)</f>
        <v>0</v>
      </c>
      <c r="V318" s="34">
        <f>VLOOKUP($B318,'[1]TK KHOILUONG'!$B:$AT,21,0)</f>
        <v>0</v>
      </c>
      <c r="W318" s="16">
        <f>VLOOKUP($B318,'[1]TK KHOILUONG'!$B:$AT,22,0)</f>
        <v>0</v>
      </c>
      <c r="X318" s="16">
        <f>VLOOKUP($B318,'[1]TK KHOILUONG'!$B:$AT,23,0)</f>
        <v>0</v>
      </c>
      <c r="Y318" s="16">
        <f>VLOOKUP($B318,'[1]TK KHOILUONG'!$B:$AT,24,0)</f>
        <v>0</v>
      </c>
      <c r="Z318" s="34">
        <f>VLOOKUP($B318,'[1]TK KHOILUONG'!$B:$AT,25,0)</f>
        <v>0</v>
      </c>
      <c r="AA318" s="16">
        <f>VLOOKUP($B318,'[1]TK KHOILUONG'!$B:$AT,26,0)</f>
        <v>0</v>
      </c>
      <c r="AB318" s="16">
        <f>VLOOKUP($B318,'[1]TK KHOILUONG'!$B:$AT,27,0)</f>
        <v>0</v>
      </c>
      <c r="AC318" s="16">
        <f>VLOOKUP($B318,'[1]TK KHOILUONG'!$B:$AT,28,0)</f>
        <v>0</v>
      </c>
      <c r="AD318" s="34">
        <f>VLOOKUP($B318,'[1]TK KHOILUONG'!$B:$AT,29,0)</f>
        <v>0</v>
      </c>
      <c r="AE318" s="16">
        <f>VLOOKUP($B318,'[1]TK KHOILUONG'!$B:$AT,30,0)</f>
        <v>0</v>
      </c>
      <c r="AF318" s="16">
        <f>VLOOKUP($B318,'[1]TK KHOILUONG'!$B:$AT,31,0)</f>
        <v>0</v>
      </c>
      <c r="AG318" s="16">
        <f>VLOOKUP($B318,'[1]TK KHOILUONG'!$B:$AT,32,0)</f>
        <v>0</v>
      </c>
      <c r="AH318" s="34">
        <f>VLOOKUP($B318,'[1]TK KHOILUONG'!$B:$AT,33,0)</f>
        <v>0</v>
      </c>
      <c r="AI318" s="16">
        <f>VLOOKUP($B318,'[1]TK KHOILUONG'!$B:$AT,34,0)</f>
        <v>0</v>
      </c>
      <c r="AJ318" s="16">
        <f>VLOOKUP($B318,'[1]TK KHOILUONG'!$B:$AT,35,0)</f>
        <v>0</v>
      </c>
      <c r="AK318" s="34">
        <f>VLOOKUP($B318,'[1]TK KHOILUONG'!$B:$AT,36,0)</f>
        <v>0</v>
      </c>
      <c r="AL318" s="16">
        <f>VLOOKUP($B318,'[1]TK KHOILUONG'!$B:$AT,37,0)</f>
        <v>0</v>
      </c>
      <c r="AM318" s="16">
        <f>VLOOKUP($B318,'[1]TK KHOILUONG'!$B:$AT,38,0)</f>
        <v>0</v>
      </c>
      <c r="AN318" s="34">
        <f>VLOOKUP($B318,'[1]TK KHOILUONG'!$B:$AT,39,0)</f>
        <v>0</v>
      </c>
      <c r="AO318" s="16">
        <f>VLOOKUP($B318,'[1]TK KHOILUONG'!$B:$AT,40,0)</f>
        <v>0</v>
      </c>
      <c r="AP318" s="16">
        <f>VLOOKUP($B318,'[1]TK KHOILUONG'!$B:$AT,41,0)</f>
        <v>0</v>
      </c>
      <c r="AQ318" s="34">
        <f>VLOOKUP($B318,'[1]TK KHOILUONG'!$B:$AT,42,0)</f>
        <v>0</v>
      </c>
      <c r="AR318" s="34">
        <f>VLOOKUP($B318,'[1]TK KHOILUONG'!$B:$AT,43,0)</f>
        <v>0</v>
      </c>
      <c r="AS318" s="34">
        <f>VLOOKUP($B318,'[1]TK KHOILUONG'!$B:$AT,44,0)</f>
        <v>0.6</v>
      </c>
      <c r="AT318" s="44">
        <f t="shared" si="5"/>
        <v>3.45</v>
      </c>
    </row>
    <row r="319" spans="1:46" s="6" customFormat="1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>
        <f>VLOOKUP($B319,'[1]TK KHOILUONG'!$B:$AT,4,0)</f>
        <v>0</v>
      </c>
      <c r="F319" s="16">
        <f>VLOOKUP($B319,'[1]TK KHOILUONG'!$B:$AT,5,0)</f>
        <v>0</v>
      </c>
      <c r="G319" s="16">
        <f>VLOOKUP($B319,'[1]TK KHOILUONG'!$B:$AT,6,0)</f>
        <v>0</v>
      </c>
      <c r="H319" s="16">
        <f>VLOOKUP($B319,'[1]TK KHOILUONG'!$B:$AT,7,0)</f>
        <v>0</v>
      </c>
      <c r="I319" s="16">
        <f>VLOOKUP($B319,'[1]TK KHOILUONG'!$B:$AT,8,0)</f>
        <v>0</v>
      </c>
      <c r="J319" s="16">
        <f>VLOOKUP($B319,'[1]TK KHOILUONG'!$B:$AT,9,0)</f>
        <v>0</v>
      </c>
      <c r="K319" s="16">
        <f>VLOOKUP($B319,'[1]TK KHOILUONG'!$B:$AT,10,0)</f>
        <v>0</v>
      </c>
      <c r="L319" s="16">
        <f>VLOOKUP($B319,'[1]TK KHOILUONG'!$B:$AT,11,0)</f>
        <v>0</v>
      </c>
      <c r="M319" s="34">
        <f>VLOOKUP($B319,'[1]TK KHOILUONG'!$B:$AT,12,0)</f>
        <v>0</v>
      </c>
      <c r="N319" s="16">
        <f>VLOOKUP($B319,'[1]TK KHOILUONG'!$B:$AT,13,0)</f>
        <v>0</v>
      </c>
      <c r="O319" s="16">
        <f>VLOOKUP($B319,'[1]TK KHOILUONG'!$B:$AT,14,0)</f>
        <v>0</v>
      </c>
      <c r="P319" s="16">
        <f>VLOOKUP($B319,'[1]TK KHOILUONG'!$B:$AT,15,0)</f>
        <v>0</v>
      </c>
      <c r="Q319" s="16">
        <f>VLOOKUP($B319,'[1]TK KHOILUONG'!$B:$AT,16,0)</f>
        <v>0</v>
      </c>
      <c r="R319" s="34">
        <f>VLOOKUP($B319,'[1]TK KHOILUONG'!$B:$AT,17,0)</f>
        <v>0</v>
      </c>
      <c r="S319" s="16">
        <f>VLOOKUP($B319,'[1]TK KHOILUONG'!$B:$AT,18,0)</f>
        <v>0</v>
      </c>
      <c r="T319" s="16">
        <f>VLOOKUP($B319,'[1]TK KHOILUONG'!$B:$AT,19,0)</f>
        <v>0</v>
      </c>
      <c r="U319" s="16">
        <f>VLOOKUP($B319,'[1]TK KHOILUONG'!$B:$AT,20,0)</f>
        <v>0</v>
      </c>
      <c r="V319" s="34">
        <f>VLOOKUP($B319,'[1]TK KHOILUONG'!$B:$AT,21,0)</f>
        <v>0</v>
      </c>
      <c r="W319" s="16">
        <f>VLOOKUP($B319,'[1]TK KHOILUONG'!$B:$AT,22,0)</f>
        <v>0</v>
      </c>
      <c r="X319" s="16">
        <f>VLOOKUP($B319,'[1]TK KHOILUONG'!$B:$AT,23,0)</f>
        <v>0</v>
      </c>
      <c r="Y319" s="16">
        <f>VLOOKUP($B319,'[1]TK KHOILUONG'!$B:$AT,24,0)</f>
        <v>0</v>
      </c>
      <c r="Z319" s="34">
        <f>VLOOKUP($B319,'[1]TK KHOILUONG'!$B:$AT,25,0)</f>
        <v>0</v>
      </c>
      <c r="AA319" s="16">
        <f>VLOOKUP($B319,'[1]TK KHOILUONG'!$B:$AT,26,0)</f>
        <v>0</v>
      </c>
      <c r="AB319" s="16">
        <f>VLOOKUP($B319,'[1]TK KHOILUONG'!$B:$AT,27,0)</f>
        <v>0</v>
      </c>
      <c r="AC319" s="16">
        <f>VLOOKUP($B319,'[1]TK KHOILUONG'!$B:$AT,28,0)</f>
        <v>0</v>
      </c>
      <c r="AD319" s="34">
        <f>VLOOKUP($B319,'[1]TK KHOILUONG'!$B:$AT,29,0)</f>
        <v>0</v>
      </c>
      <c r="AE319" s="16">
        <f>VLOOKUP($B319,'[1]TK KHOILUONG'!$B:$AT,30,0)</f>
        <v>0</v>
      </c>
      <c r="AF319" s="16">
        <f>VLOOKUP($B319,'[1]TK KHOILUONG'!$B:$AT,31,0)</f>
        <v>0</v>
      </c>
      <c r="AG319" s="16">
        <f>VLOOKUP($B319,'[1]TK KHOILUONG'!$B:$AT,32,0)</f>
        <v>0</v>
      </c>
      <c r="AH319" s="34">
        <f>VLOOKUP($B319,'[1]TK KHOILUONG'!$B:$AT,33,0)</f>
        <v>0</v>
      </c>
      <c r="AI319" s="16">
        <f>VLOOKUP($B319,'[1]TK KHOILUONG'!$B:$AT,34,0)</f>
        <v>0</v>
      </c>
      <c r="AJ319" s="16">
        <f>VLOOKUP($B319,'[1]TK KHOILUONG'!$B:$AT,35,0)</f>
        <v>0</v>
      </c>
      <c r="AK319" s="34">
        <f>VLOOKUP($B319,'[1]TK KHOILUONG'!$B:$AT,36,0)</f>
        <v>0</v>
      </c>
      <c r="AL319" s="16">
        <f>VLOOKUP($B319,'[1]TK KHOILUONG'!$B:$AT,37,0)</f>
        <v>0</v>
      </c>
      <c r="AM319" s="16">
        <f>VLOOKUP($B319,'[1]TK KHOILUONG'!$B:$AT,38,0)</f>
        <v>0</v>
      </c>
      <c r="AN319" s="34">
        <f>VLOOKUP($B319,'[1]TK KHOILUONG'!$B:$AT,39,0)</f>
        <v>0</v>
      </c>
      <c r="AO319" s="16">
        <f>VLOOKUP($B319,'[1]TK KHOILUONG'!$B:$AT,40,0)</f>
        <v>0</v>
      </c>
      <c r="AP319" s="16">
        <f>VLOOKUP($B319,'[1]TK KHOILUONG'!$B:$AT,41,0)</f>
        <v>0</v>
      </c>
      <c r="AQ319" s="34">
        <f>VLOOKUP($B319,'[1]TK KHOILUONG'!$B:$AT,42,0)</f>
        <v>0</v>
      </c>
      <c r="AR319" s="34">
        <f>VLOOKUP($B319,'[1]TK KHOILUONG'!$B:$AT,43,0)</f>
        <v>0</v>
      </c>
      <c r="AS319" s="34">
        <f>VLOOKUP($B319,'[1]TK KHOILUONG'!$B:$AT,44,0)</f>
        <v>0</v>
      </c>
      <c r="AT319" s="44">
        <f t="shared" si="5"/>
        <v>0</v>
      </c>
    </row>
    <row r="320" spans="1:46" s="6" customFormat="1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>
        <f>VLOOKUP($B320,'[1]TK KHOILUONG'!$B:$AT,4,0)</f>
        <v>0</v>
      </c>
      <c r="F320" s="16">
        <f>VLOOKUP($B320,'[1]TK KHOILUONG'!$B:$AT,5,0)</f>
        <v>0</v>
      </c>
      <c r="G320" s="16">
        <f>VLOOKUP($B320,'[1]TK KHOILUONG'!$B:$AT,6,0)</f>
        <v>0</v>
      </c>
      <c r="H320" s="16">
        <f>VLOOKUP($B320,'[1]TK KHOILUONG'!$B:$AT,7,0)</f>
        <v>0</v>
      </c>
      <c r="I320" s="16">
        <f>VLOOKUP($B320,'[1]TK KHOILUONG'!$B:$AT,8,0)</f>
        <v>0</v>
      </c>
      <c r="J320" s="16">
        <f>VLOOKUP($B320,'[1]TK KHOILUONG'!$B:$AT,9,0)</f>
        <v>0</v>
      </c>
      <c r="K320" s="16">
        <f>VLOOKUP($B320,'[1]TK KHOILUONG'!$B:$AT,10,0)</f>
        <v>0</v>
      </c>
      <c r="L320" s="16">
        <f>VLOOKUP($B320,'[1]TK KHOILUONG'!$B:$AT,11,0)</f>
        <v>0</v>
      </c>
      <c r="M320" s="34">
        <f>VLOOKUP($B320,'[1]TK KHOILUONG'!$B:$AT,12,0)</f>
        <v>0</v>
      </c>
      <c r="N320" s="16">
        <f>VLOOKUP($B320,'[1]TK KHOILUONG'!$B:$AT,13,0)</f>
        <v>0</v>
      </c>
      <c r="O320" s="16">
        <f>VLOOKUP($B320,'[1]TK KHOILUONG'!$B:$AT,14,0)</f>
        <v>0</v>
      </c>
      <c r="P320" s="16">
        <f>VLOOKUP($B320,'[1]TK KHOILUONG'!$B:$AT,15,0)</f>
        <v>0</v>
      </c>
      <c r="Q320" s="16">
        <f>VLOOKUP($B320,'[1]TK KHOILUONG'!$B:$AT,16,0)</f>
        <v>0</v>
      </c>
      <c r="R320" s="34">
        <f>VLOOKUP($B320,'[1]TK KHOILUONG'!$B:$AT,17,0)</f>
        <v>0</v>
      </c>
      <c r="S320" s="16">
        <f>VLOOKUP($B320,'[1]TK KHOILUONG'!$B:$AT,18,0)</f>
        <v>0</v>
      </c>
      <c r="T320" s="16">
        <f>VLOOKUP($B320,'[1]TK KHOILUONG'!$B:$AT,19,0)</f>
        <v>0</v>
      </c>
      <c r="U320" s="16">
        <f>VLOOKUP($B320,'[1]TK KHOILUONG'!$B:$AT,20,0)</f>
        <v>0</v>
      </c>
      <c r="V320" s="34">
        <f>VLOOKUP($B320,'[1]TK KHOILUONG'!$B:$AT,21,0)</f>
        <v>0</v>
      </c>
      <c r="W320" s="16">
        <f>VLOOKUP($B320,'[1]TK KHOILUONG'!$B:$AT,22,0)</f>
        <v>0</v>
      </c>
      <c r="X320" s="16">
        <f>VLOOKUP($B320,'[1]TK KHOILUONG'!$B:$AT,23,0)</f>
        <v>0</v>
      </c>
      <c r="Y320" s="16">
        <f>VLOOKUP($B320,'[1]TK KHOILUONG'!$B:$AT,24,0)</f>
        <v>0</v>
      </c>
      <c r="Z320" s="34">
        <f>VLOOKUP($B320,'[1]TK KHOILUONG'!$B:$AT,25,0)</f>
        <v>0</v>
      </c>
      <c r="AA320" s="16">
        <f>VLOOKUP($B320,'[1]TK KHOILUONG'!$B:$AT,26,0)</f>
        <v>0</v>
      </c>
      <c r="AB320" s="16">
        <f>VLOOKUP($B320,'[1]TK KHOILUONG'!$B:$AT,27,0)</f>
        <v>0</v>
      </c>
      <c r="AC320" s="16">
        <f>VLOOKUP($B320,'[1]TK KHOILUONG'!$B:$AT,28,0)</f>
        <v>0</v>
      </c>
      <c r="AD320" s="34">
        <f>VLOOKUP($B320,'[1]TK KHOILUONG'!$B:$AT,29,0)</f>
        <v>0</v>
      </c>
      <c r="AE320" s="16">
        <f>VLOOKUP($B320,'[1]TK KHOILUONG'!$B:$AT,30,0)</f>
        <v>0</v>
      </c>
      <c r="AF320" s="16">
        <f>VLOOKUP($B320,'[1]TK KHOILUONG'!$B:$AT,31,0)</f>
        <v>0</v>
      </c>
      <c r="AG320" s="16">
        <f>VLOOKUP($B320,'[1]TK KHOILUONG'!$B:$AT,32,0)</f>
        <v>0</v>
      </c>
      <c r="AH320" s="34">
        <f>VLOOKUP($B320,'[1]TK KHOILUONG'!$B:$AT,33,0)</f>
        <v>0</v>
      </c>
      <c r="AI320" s="16">
        <f>VLOOKUP($B320,'[1]TK KHOILUONG'!$B:$AT,34,0)</f>
        <v>0</v>
      </c>
      <c r="AJ320" s="16">
        <f>VLOOKUP($B320,'[1]TK KHOILUONG'!$B:$AT,35,0)</f>
        <v>0</v>
      </c>
      <c r="AK320" s="34">
        <f>VLOOKUP($B320,'[1]TK KHOILUONG'!$B:$AT,36,0)</f>
        <v>0</v>
      </c>
      <c r="AL320" s="16">
        <f>VLOOKUP($B320,'[1]TK KHOILUONG'!$B:$AT,37,0)</f>
        <v>0</v>
      </c>
      <c r="AM320" s="16">
        <f>VLOOKUP($B320,'[1]TK KHOILUONG'!$B:$AT,38,0)</f>
        <v>0</v>
      </c>
      <c r="AN320" s="34">
        <f>VLOOKUP($B320,'[1]TK KHOILUONG'!$B:$AT,39,0)</f>
        <v>0</v>
      </c>
      <c r="AO320" s="16">
        <f>VLOOKUP($B320,'[1]TK KHOILUONG'!$B:$AT,40,0)</f>
        <v>0</v>
      </c>
      <c r="AP320" s="16">
        <f>VLOOKUP($B320,'[1]TK KHOILUONG'!$B:$AT,41,0)</f>
        <v>0</v>
      </c>
      <c r="AQ320" s="34">
        <f>VLOOKUP($B320,'[1]TK KHOILUONG'!$B:$AT,42,0)</f>
        <v>0</v>
      </c>
      <c r="AR320" s="34">
        <f>VLOOKUP($B320,'[1]TK KHOILUONG'!$B:$AT,43,0)</f>
        <v>0</v>
      </c>
      <c r="AS320" s="34">
        <f>VLOOKUP($B320,'[1]TK KHOILUONG'!$B:$AT,44,0)</f>
        <v>0.5</v>
      </c>
      <c r="AT320" s="44">
        <f t="shared" si="5"/>
        <v>0.5</v>
      </c>
    </row>
    <row r="321" spans="1:46" s="6" customFormat="1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>
        <f>VLOOKUP($B321,'[1]TK KHOILUONG'!$B:$AT,4,0)</f>
        <v>0</v>
      </c>
      <c r="F321" s="16">
        <f>VLOOKUP($B321,'[1]TK KHOILUONG'!$B:$AT,5,0)</f>
        <v>0</v>
      </c>
      <c r="G321" s="16">
        <f>VLOOKUP($B321,'[1]TK KHOILUONG'!$B:$AT,6,0)</f>
        <v>0</v>
      </c>
      <c r="H321" s="16">
        <f>VLOOKUP($B321,'[1]TK KHOILUONG'!$B:$AT,7,0)</f>
        <v>0</v>
      </c>
      <c r="I321" s="16">
        <f>VLOOKUP($B321,'[1]TK KHOILUONG'!$B:$AT,8,0)</f>
        <v>0</v>
      </c>
      <c r="J321" s="16">
        <f>VLOOKUP($B321,'[1]TK KHOILUONG'!$B:$AT,9,0)</f>
        <v>0</v>
      </c>
      <c r="K321" s="16">
        <f>VLOOKUP($B321,'[1]TK KHOILUONG'!$B:$AT,10,0)</f>
        <v>0</v>
      </c>
      <c r="L321" s="16">
        <f>VLOOKUP($B321,'[1]TK KHOILUONG'!$B:$AT,11,0)</f>
        <v>0</v>
      </c>
      <c r="M321" s="34">
        <f>VLOOKUP($B321,'[1]TK KHOILUONG'!$B:$AT,12,0)</f>
        <v>0</v>
      </c>
      <c r="N321" s="16">
        <f>VLOOKUP($B321,'[1]TK KHOILUONG'!$B:$AT,13,0)</f>
        <v>2.7</v>
      </c>
      <c r="O321" s="16">
        <f>VLOOKUP($B321,'[1]TK KHOILUONG'!$B:$AT,14,0)</f>
        <v>1.05</v>
      </c>
      <c r="P321" s="16">
        <f>VLOOKUP($B321,'[1]TK KHOILUONG'!$B:$AT,15,0)</f>
        <v>0</v>
      </c>
      <c r="Q321" s="16">
        <f>VLOOKUP($B321,'[1]TK KHOILUONG'!$B:$AT,16,0)</f>
        <v>0</v>
      </c>
      <c r="R321" s="34">
        <f>VLOOKUP($B321,'[1]TK KHOILUONG'!$B:$AT,17,0)</f>
        <v>3.75</v>
      </c>
      <c r="S321" s="16">
        <f>VLOOKUP($B321,'[1]TK KHOILUONG'!$B:$AT,18,0)</f>
        <v>0</v>
      </c>
      <c r="T321" s="16">
        <f>VLOOKUP($B321,'[1]TK KHOILUONG'!$B:$AT,19,0)</f>
        <v>0</v>
      </c>
      <c r="U321" s="16">
        <f>VLOOKUP($B321,'[1]TK KHOILUONG'!$B:$AT,20,0)</f>
        <v>0</v>
      </c>
      <c r="V321" s="34">
        <f>VLOOKUP($B321,'[1]TK KHOILUONG'!$B:$AT,21,0)</f>
        <v>0</v>
      </c>
      <c r="W321" s="16">
        <f>VLOOKUP($B321,'[1]TK KHOILUONG'!$B:$AT,22,0)</f>
        <v>0</v>
      </c>
      <c r="X321" s="16">
        <f>VLOOKUP($B321,'[1]TK KHOILUONG'!$B:$AT,23,0)</f>
        <v>0</v>
      </c>
      <c r="Y321" s="16">
        <f>VLOOKUP($B321,'[1]TK KHOILUONG'!$B:$AT,24,0)</f>
        <v>0</v>
      </c>
      <c r="Z321" s="34">
        <f>VLOOKUP($B321,'[1]TK KHOILUONG'!$B:$AT,25,0)</f>
        <v>0</v>
      </c>
      <c r="AA321" s="16">
        <f>VLOOKUP($B321,'[1]TK KHOILUONG'!$B:$AT,26,0)</f>
        <v>0</v>
      </c>
      <c r="AB321" s="16">
        <f>VLOOKUP($B321,'[1]TK KHOILUONG'!$B:$AT,27,0)</f>
        <v>0</v>
      </c>
      <c r="AC321" s="16">
        <f>VLOOKUP($B321,'[1]TK KHOILUONG'!$B:$AT,28,0)</f>
        <v>0</v>
      </c>
      <c r="AD321" s="34">
        <f>VLOOKUP($B321,'[1]TK KHOILUONG'!$B:$AT,29,0)</f>
        <v>0</v>
      </c>
      <c r="AE321" s="16">
        <f>VLOOKUP($B321,'[1]TK KHOILUONG'!$B:$AT,30,0)</f>
        <v>0</v>
      </c>
      <c r="AF321" s="16">
        <f>VLOOKUP($B321,'[1]TK KHOILUONG'!$B:$AT,31,0)</f>
        <v>0</v>
      </c>
      <c r="AG321" s="16">
        <f>VLOOKUP($B321,'[1]TK KHOILUONG'!$B:$AT,32,0)</f>
        <v>0</v>
      </c>
      <c r="AH321" s="34">
        <f>VLOOKUP($B321,'[1]TK KHOILUONG'!$B:$AT,33,0)</f>
        <v>0</v>
      </c>
      <c r="AI321" s="16">
        <f>VLOOKUP($B321,'[1]TK KHOILUONG'!$B:$AT,34,0)</f>
        <v>0</v>
      </c>
      <c r="AJ321" s="16">
        <f>VLOOKUP($B321,'[1]TK KHOILUONG'!$B:$AT,35,0)</f>
        <v>0</v>
      </c>
      <c r="AK321" s="34">
        <f>VLOOKUP($B321,'[1]TK KHOILUONG'!$B:$AT,36,0)</f>
        <v>0</v>
      </c>
      <c r="AL321" s="16">
        <f>VLOOKUP($B321,'[1]TK KHOILUONG'!$B:$AT,37,0)</f>
        <v>0</v>
      </c>
      <c r="AM321" s="16">
        <f>VLOOKUP($B321,'[1]TK KHOILUONG'!$B:$AT,38,0)</f>
        <v>0</v>
      </c>
      <c r="AN321" s="34">
        <f>VLOOKUP($B321,'[1]TK KHOILUONG'!$B:$AT,39,0)</f>
        <v>0</v>
      </c>
      <c r="AO321" s="16">
        <f>VLOOKUP($B321,'[1]TK KHOILUONG'!$B:$AT,40,0)</f>
        <v>0</v>
      </c>
      <c r="AP321" s="16">
        <f>VLOOKUP($B321,'[1]TK KHOILUONG'!$B:$AT,41,0)</f>
        <v>0</v>
      </c>
      <c r="AQ321" s="34">
        <f>VLOOKUP($B321,'[1]TK KHOILUONG'!$B:$AT,42,0)</f>
        <v>0</v>
      </c>
      <c r="AR321" s="34">
        <f>VLOOKUP($B321,'[1]TK KHOILUONG'!$B:$AT,43,0)</f>
        <v>0</v>
      </c>
      <c r="AS321" s="34">
        <f>VLOOKUP($B321,'[1]TK KHOILUONG'!$B:$AT,44,0)</f>
        <v>1.4</v>
      </c>
      <c r="AT321" s="44">
        <f t="shared" si="5"/>
        <v>5.15</v>
      </c>
    </row>
    <row r="322" spans="1:46" s="6" customFormat="1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>
        <f>VLOOKUP($B322,'[1]TK KHOILUONG'!$B:$AT,4,0)</f>
        <v>0</v>
      </c>
      <c r="F322" s="16">
        <f>VLOOKUP($B322,'[1]TK KHOILUONG'!$B:$AT,5,0)</f>
        <v>0</v>
      </c>
      <c r="G322" s="16">
        <f>VLOOKUP($B322,'[1]TK KHOILUONG'!$B:$AT,6,0)</f>
        <v>0</v>
      </c>
      <c r="H322" s="16">
        <f>VLOOKUP($B322,'[1]TK KHOILUONG'!$B:$AT,7,0)</f>
        <v>0</v>
      </c>
      <c r="I322" s="16">
        <f>VLOOKUP($B322,'[1]TK KHOILUONG'!$B:$AT,8,0)</f>
        <v>0</v>
      </c>
      <c r="J322" s="16">
        <f>VLOOKUP($B322,'[1]TK KHOILUONG'!$B:$AT,9,0)</f>
        <v>0</v>
      </c>
      <c r="K322" s="16">
        <f>VLOOKUP($B322,'[1]TK KHOILUONG'!$B:$AT,10,0)</f>
        <v>0</v>
      </c>
      <c r="L322" s="16">
        <f>VLOOKUP($B322,'[1]TK KHOILUONG'!$B:$AT,11,0)</f>
        <v>0</v>
      </c>
      <c r="M322" s="34">
        <f>VLOOKUP($B322,'[1]TK KHOILUONG'!$B:$AT,12,0)</f>
        <v>0</v>
      </c>
      <c r="N322" s="16">
        <f>VLOOKUP($B322,'[1]TK KHOILUONG'!$B:$AT,13,0)</f>
        <v>0</v>
      </c>
      <c r="O322" s="16">
        <f>VLOOKUP($B322,'[1]TK KHOILUONG'!$B:$AT,14,0)</f>
        <v>0</v>
      </c>
      <c r="P322" s="16">
        <f>VLOOKUP($B322,'[1]TK KHOILUONG'!$B:$AT,15,0)</f>
        <v>0</v>
      </c>
      <c r="Q322" s="16">
        <f>VLOOKUP($B322,'[1]TK KHOILUONG'!$B:$AT,16,0)</f>
        <v>0</v>
      </c>
      <c r="R322" s="34">
        <f>VLOOKUP($B322,'[1]TK KHOILUONG'!$B:$AT,17,0)</f>
        <v>0</v>
      </c>
      <c r="S322" s="16">
        <f>VLOOKUP($B322,'[1]TK KHOILUONG'!$B:$AT,18,0)</f>
        <v>0</v>
      </c>
      <c r="T322" s="16">
        <f>VLOOKUP($B322,'[1]TK KHOILUONG'!$B:$AT,19,0)</f>
        <v>0</v>
      </c>
      <c r="U322" s="16">
        <f>VLOOKUP($B322,'[1]TK KHOILUONG'!$B:$AT,20,0)</f>
        <v>0</v>
      </c>
      <c r="V322" s="34">
        <f>VLOOKUP($B322,'[1]TK KHOILUONG'!$B:$AT,21,0)</f>
        <v>0</v>
      </c>
      <c r="W322" s="16">
        <f>VLOOKUP($B322,'[1]TK KHOILUONG'!$B:$AT,22,0)</f>
        <v>0</v>
      </c>
      <c r="X322" s="16">
        <f>VLOOKUP($B322,'[1]TK KHOILUONG'!$B:$AT,23,0)</f>
        <v>0</v>
      </c>
      <c r="Y322" s="16">
        <f>VLOOKUP($B322,'[1]TK KHOILUONG'!$B:$AT,24,0)</f>
        <v>0</v>
      </c>
      <c r="Z322" s="34">
        <f>VLOOKUP($B322,'[1]TK KHOILUONG'!$B:$AT,25,0)</f>
        <v>0</v>
      </c>
      <c r="AA322" s="16">
        <f>VLOOKUP($B322,'[1]TK KHOILUONG'!$B:$AT,26,0)</f>
        <v>0</v>
      </c>
      <c r="AB322" s="16">
        <f>VLOOKUP($B322,'[1]TK KHOILUONG'!$B:$AT,27,0)</f>
        <v>0</v>
      </c>
      <c r="AC322" s="16">
        <f>VLOOKUP($B322,'[1]TK KHOILUONG'!$B:$AT,28,0)</f>
        <v>0</v>
      </c>
      <c r="AD322" s="34">
        <f>VLOOKUP($B322,'[1]TK KHOILUONG'!$B:$AT,29,0)</f>
        <v>0</v>
      </c>
      <c r="AE322" s="16">
        <f>VLOOKUP($B322,'[1]TK KHOILUONG'!$B:$AT,30,0)</f>
        <v>0</v>
      </c>
      <c r="AF322" s="16">
        <f>VLOOKUP($B322,'[1]TK KHOILUONG'!$B:$AT,31,0)</f>
        <v>0</v>
      </c>
      <c r="AG322" s="16">
        <f>VLOOKUP($B322,'[1]TK KHOILUONG'!$B:$AT,32,0)</f>
        <v>0</v>
      </c>
      <c r="AH322" s="34">
        <f>VLOOKUP($B322,'[1]TK KHOILUONG'!$B:$AT,33,0)</f>
        <v>0</v>
      </c>
      <c r="AI322" s="16">
        <f>VLOOKUP($B322,'[1]TK KHOILUONG'!$B:$AT,34,0)</f>
        <v>0</v>
      </c>
      <c r="AJ322" s="16">
        <f>VLOOKUP($B322,'[1]TK KHOILUONG'!$B:$AT,35,0)</f>
        <v>0</v>
      </c>
      <c r="AK322" s="34">
        <f>VLOOKUP($B322,'[1]TK KHOILUONG'!$B:$AT,36,0)</f>
        <v>0</v>
      </c>
      <c r="AL322" s="16">
        <f>VLOOKUP($B322,'[1]TK KHOILUONG'!$B:$AT,37,0)</f>
        <v>0</v>
      </c>
      <c r="AM322" s="16">
        <f>VLOOKUP($B322,'[1]TK KHOILUONG'!$B:$AT,38,0)</f>
        <v>0</v>
      </c>
      <c r="AN322" s="34">
        <f>VLOOKUP($B322,'[1]TK KHOILUONG'!$B:$AT,39,0)</f>
        <v>0</v>
      </c>
      <c r="AO322" s="16">
        <f>VLOOKUP($B322,'[1]TK KHOILUONG'!$B:$AT,40,0)</f>
        <v>0</v>
      </c>
      <c r="AP322" s="16">
        <f>VLOOKUP($B322,'[1]TK KHOILUONG'!$B:$AT,41,0)</f>
        <v>0</v>
      </c>
      <c r="AQ322" s="34">
        <f>VLOOKUP($B322,'[1]TK KHOILUONG'!$B:$AT,42,0)</f>
        <v>0</v>
      </c>
      <c r="AR322" s="34">
        <f>VLOOKUP($B322,'[1]TK KHOILUONG'!$B:$AT,43,0)</f>
        <v>0</v>
      </c>
      <c r="AS322" s="34">
        <f>VLOOKUP($B322,'[1]TK KHOILUONG'!$B:$AT,44,0)</f>
        <v>0</v>
      </c>
      <c r="AT322" s="44">
        <f t="shared" si="5"/>
        <v>0</v>
      </c>
    </row>
    <row r="323" spans="1:46" s="6" customFormat="1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>
        <f>VLOOKUP($B323,'[1]TK KHOILUONG'!$B:$AT,4,0)</f>
        <v>0</v>
      </c>
      <c r="F323" s="16">
        <f>VLOOKUP($B323,'[1]TK KHOILUONG'!$B:$AT,5,0)</f>
        <v>0</v>
      </c>
      <c r="G323" s="16">
        <f>VLOOKUP($B323,'[1]TK KHOILUONG'!$B:$AT,6,0)</f>
        <v>0</v>
      </c>
      <c r="H323" s="16">
        <f>VLOOKUP($B323,'[1]TK KHOILUONG'!$B:$AT,7,0)</f>
        <v>0</v>
      </c>
      <c r="I323" s="16">
        <f>VLOOKUP($B323,'[1]TK KHOILUONG'!$B:$AT,8,0)</f>
        <v>0</v>
      </c>
      <c r="J323" s="16">
        <f>VLOOKUP($B323,'[1]TK KHOILUONG'!$B:$AT,9,0)</f>
        <v>0</v>
      </c>
      <c r="K323" s="16">
        <f>VLOOKUP($B323,'[1]TK KHOILUONG'!$B:$AT,10,0)</f>
        <v>0</v>
      </c>
      <c r="L323" s="16">
        <f>VLOOKUP($B323,'[1]TK KHOILUONG'!$B:$AT,11,0)</f>
        <v>0</v>
      </c>
      <c r="M323" s="34">
        <f>VLOOKUP($B323,'[1]TK KHOILUONG'!$B:$AT,12,0)</f>
        <v>0</v>
      </c>
      <c r="N323" s="16">
        <f>VLOOKUP($B323,'[1]TK KHOILUONG'!$B:$AT,13,0)</f>
        <v>0</v>
      </c>
      <c r="O323" s="16">
        <f>VLOOKUP($B323,'[1]TK KHOILUONG'!$B:$AT,14,0)</f>
        <v>0</v>
      </c>
      <c r="P323" s="16">
        <f>VLOOKUP($B323,'[1]TK KHOILUONG'!$B:$AT,15,0)</f>
        <v>0</v>
      </c>
      <c r="Q323" s="16">
        <f>VLOOKUP($B323,'[1]TK KHOILUONG'!$B:$AT,16,0)</f>
        <v>0</v>
      </c>
      <c r="R323" s="34">
        <f>VLOOKUP($B323,'[1]TK KHOILUONG'!$B:$AT,17,0)</f>
        <v>0</v>
      </c>
      <c r="S323" s="16">
        <f>VLOOKUP($B323,'[1]TK KHOILUONG'!$B:$AT,18,0)</f>
        <v>0</v>
      </c>
      <c r="T323" s="16">
        <f>VLOOKUP($B323,'[1]TK KHOILUONG'!$B:$AT,19,0)</f>
        <v>0</v>
      </c>
      <c r="U323" s="16">
        <f>VLOOKUP($B323,'[1]TK KHOILUONG'!$B:$AT,20,0)</f>
        <v>0</v>
      </c>
      <c r="V323" s="34">
        <f>VLOOKUP($B323,'[1]TK KHOILUONG'!$B:$AT,21,0)</f>
        <v>0</v>
      </c>
      <c r="W323" s="16">
        <f>VLOOKUP($B323,'[1]TK KHOILUONG'!$B:$AT,22,0)</f>
        <v>0</v>
      </c>
      <c r="X323" s="16">
        <f>VLOOKUP($B323,'[1]TK KHOILUONG'!$B:$AT,23,0)</f>
        <v>0</v>
      </c>
      <c r="Y323" s="16">
        <f>VLOOKUP($B323,'[1]TK KHOILUONG'!$B:$AT,24,0)</f>
        <v>0</v>
      </c>
      <c r="Z323" s="34">
        <f>VLOOKUP($B323,'[1]TK KHOILUONG'!$B:$AT,25,0)</f>
        <v>0</v>
      </c>
      <c r="AA323" s="16">
        <f>VLOOKUP($B323,'[1]TK KHOILUONG'!$B:$AT,26,0)</f>
        <v>0</v>
      </c>
      <c r="AB323" s="16">
        <f>VLOOKUP($B323,'[1]TK KHOILUONG'!$B:$AT,27,0)</f>
        <v>0</v>
      </c>
      <c r="AC323" s="16">
        <f>VLOOKUP($B323,'[1]TK KHOILUONG'!$B:$AT,28,0)</f>
        <v>0</v>
      </c>
      <c r="AD323" s="34">
        <f>VLOOKUP($B323,'[1]TK KHOILUONG'!$B:$AT,29,0)</f>
        <v>0</v>
      </c>
      <c r="AE323" s="16">
        <f>VLOOKUP($B323,'[1]TK KHOILUONG'!$B:$AT,30,0)</f>
        <v>0</v>
      </c>
      <c r="AF323" s="16">
        <f>VLOOKUP($B323,'[1]TK KHOILUONG'!$B:$AT,31,0)</f>
        <v>0</v>
      </c>
      <c r="AG323" s="16">
        <f>VLOOKUP($B323,'[1]TK KHOILUONG'!$B:$AT,32,0)</f>
        <v>0</v>
      </c>
      <c r="AH323" s="34">
        <f>VLOOKUP($B323,'[1]TK KHOILUONG'!$B:$AT,33,0)</f>
        <v>0</v>
      </c>
      <c r="AI323" s="16">
        <f>VLOOKUP($B323,'[1]TK KHOILUONG'!$B:$AT,34,0)</f>
        <v>0</v>
      </c>
      <c r="AJ323" s="16">
        <f>VLOOKUP($B323,'[1]TK KHOILUONG'!$B:$AT,35,0)</f>
        <v>0</v>
      </c>
      <c r="AK323" s="34">
        <f>VLOOKUP($B323,'[1]TK KHOILUONG'!$B:$AT,36,0)</f>
        <v>0</v>
      </c>
      <c r="AL323" s="16">
        <f>VLOOKUP($B323,'[1]TK KHOILUONG'!$B:$AT,37,0)</f>
        <v>0</v>
      </c>
      <c r="AM323" s="16">
        <f>VLOOKUP($B323,'[1]TK KHOILUONG'!$B:$AT,38,0)</f>
        <v>0</v>
      </c>
      <c r="AN323" s="34">
        <f>VLOOKUP($B323,'[1]TK KHOILUONG'!$B:$AT,39,0)</f>
        <v>0</v>
      </c>
      <c r="AO323" s="16">
        <f>VLOOKUP($B323,'[1]TK KHOILUONG'!$B:$AT,40,0)</f>
        <v>0</v>
      </c>
      <c r="AP323" s="16">
        <f>VLOOKUP($B323,'[1]TK KHOILUONG'!$B:$AT,41,0)</f>
        <v>0</v>
      </c>
      <c r="AQ323" s="34">
        <f>VLOOKUP($B323,'[1]TK KHOILUONG'!$B:$AT,42,0)</f>
        <v>0</v>
      </c>
      <c r="AR323" s="34">
        <f>VLOOKUP($B323,'[1]TK KHOILUONG'!$B:$AT,43,0)</f>
        <v>0</v>
      </c>
      <c r="AS323" s="34">
        <f>VLOOKUP($B323,'[1]TK KHOILUONG'!$B:$AT,44,0)</f>
        <v>0</v>
      </c>
      <c r="AT323" s="44">
        <f t="shared" si="5"/>
        <v>0</v>
      </c>
    </row>
    <row r="324" spans="1:46" s="6" customFormat="1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>
        <f>VLOOKUP($B324,'[1]TK KHOILUONG'!$B:$AT,4,0)</f>
        <v>0</v>
      </c>
      <c r="F324" s="16">
        <f>VLOOKUP($B324,'[1]TK KHOILUONG'!$B:$AT,5,0)</f>
        <v>0</v>
      </c>
      <c r="G324" s="16">
        <f>VLOOKUP($B324,'[1]TK KHOILUONG'!$B:$AT,6,0)</f>
        <v>0</v>
      </c>
      <c r="H324" s="16">
        <f>VLOOKUP($B324,'[1]TK KHOILUONG'!$B:$AT,7,0)</f>
        <v>0</v>
      </c>
      <c r="I324" s="16">
        <f>VLOOKUP($B324,'[1]TK KHOILUONG'!$B:$AT,8,0)</f>
        <v>0</v>
      </c>
      <c r="J324" s="16">
        <f>VLOOKUP($B324,'[1]TK KHOILUONG'!$B:$AT,9,0)</f>
        <v>0</v>
      </c>
      <c r="K324" s="16">
        <f>VLOOKUP($B324,'[1]TK KHOILUONG'!$B:$AT,10,0)</f>
        <v>0</v>
      </c>
      <c r="L324" s="16">
        <f>VLOOKUP($B324,'[1]TK KHOILUONG'!$B:$AT,11,0)</f>
        <v>0</v>
      </c>
      <c r="M324" s="34">
        <f>VLOOKUP($B324,'[1]TK KHOILUONG'!$B:$AT,12,0)</f>
        <v>0</v>
      </c>
      <c r="N324" s="16">
        <f>VLOOKUP($B324,'[1]TK KHOILUONG'!$B:$AT,13,0)</f>
        <v>0</v>
      </c>
      <c r="O324" s="16">
        <f>VLOOKUP($B324,'[1]TK KHOILUONG'!$B:$AT,14,0)</f>
        <v>1.35</v>
      </c>
      <c r="P324" s="16">
        <f>VLOOKUP($B324,'[1]TK KHOILUONG'!$B:$AT,15,0)</f>
        <v>0</v>
      </c>
      <c r="Q324" s="16">
        <f>VLOOKUP($B324,'[1]TK KHOILUONG'!$B:$AT,16,0)</f>
        <v>0</v>
      </c>
      <c r="R324" s="34">
        <f>VLOOKUP($B324,'[1]TK KHOILUONG'!$B:$AT,17,0)</f>
        <v>1.35</v>
      </c>
      <c r="S324" s="16">
        <f>VLOOKUP($B324,'[1]TK KHOILUONG'!$B:$AT,18,0)</f>
        <v>83</v>
      </c>
      <c r="T324" s="16">
        <f>VLOOKUP($B324,'[1]TK KHOILUONG'!$B:$AT,19,0)</f>
        <v>0</v>
      </c>
      <c r="U324" s="16">
        <f>VLOOKUP($B324,'[1]TK KHOILUONG'!$B:$AT,20,0)</f>
        <v>83</v>
      </c>
      <c r="V324" s="34">
        <f>VLOOKUP($B324,'[1]TK KHOILUONG'!$B:$AT,21,0)</f>
        <v>0</v>
      </c>
      <c r="W324" s="16">
        <f>VLOOKUP($B324,'[1]TK KHOILUONG'!$B:$AT,22,0)</f>
        <v>0</v>
      </c>
      <c r="X324" s="16">
        <f>VLOOKUP($B324,'[1]TK KHOILUONG'!$B:$AT,23,0)</f>
        <v>0</v>
      </c>
      <c r="Y324" s="16">
        <f>VLOOKUP($B324,'[1]TK KHOILUONG'!$B:$AT,24,0)</f>
        <v>0</v>
      </c>
      <c r="Z324" s="34">
        <f>VLOOKUP($B324,'[1]TK KHOILUONG'!$B:$AT,25,0)</f>
        <v>0</v>
      </c>
      <c r="AA324" s="16">
        <f>VLOOKUP($B324,'[1]TK KHOILUONG'!$B:$AT,26,0)</f>
        <v>0</v>
      </c>
      <c r="AB324" s="16">
        <f>VLOOKUP($B324,'[1]TK KHOILUONG'!$B:$AT,27,0)</f>
        <v>0</v>
      </c>
      <c r="AC324" s="16">
        <f>VLOOKUP($B324,'[1]TK KHOILUONG'!$B:$AT,28,0)</f>
        <v>0</v>
      </c>
      <c r="AD324" s="34">
        <f>VLOOKUP($B324,'[1]TK KHOILUONG'!$B:$AT,29,0)</f>
        <v>0</v>
      </c>
      <c r="AE324" s="16">
        <f>VLOOKUP($B324,'[1]TK KHOILUONG'!$B:$AT,30,0)</f>
        <v>0</v>
      </c>
      <c r="AF324" s="16">
        <f>VLOOKUP($B324,'[1]TK KHOILUONG'!$B:$AT,31,0)</f>
        <v>0</v>
      </c>
      <c r="AG324" s="16">
        <f>VLOOKUP($B324,'[1]TK KHOILUONG'!$B:$AT,32,0)</f>
        <v>0</v>
      </c>
      <c r="AH324" s="34">
        <f>VLOOKUP($B324,'[1]TK KHOILUONG'!$B:$AT,33,0)</f>
        <v>0</v>
      </c>
      <c r="AI324" s="16">
        <f>VLOOKUP($B324,'[1]TK KHOILUONG'!$B:$AT,34,0)</f>
        <v>0</v>
      </c>
      <c r="AJ324" s="16">
        <f>VLOOKUP($B324,'[1]TK KHOILUONG'!$B:$AT,35,0)</f>
        <v>0</v>
      </c>
      <c r="AK324" s="34">
        <f>VLOOKUP($B324,'[1]TK KHOILUONG'!$B:$AT,36,0)</f>
        <v>0</v>
      </c>
      <c r="AL324" s="16">
        <f>VLOOKUP($B324,'[1]TK KHOILUONG'!$B:$AT,37,0)</f>
        <v>0</v>
      </c>
      <c r="AM324" s="16">
        <f>VLOOKUP($B324,'[1]TK KHOILUONG'!$B:$AT,38,0)</f>
        <v>0</v>
      </c>
      <c r="AN324" s="34">
        <f>VLOOKUP($B324,'[1]TK KHOILUONG'!$B:$AT,39,0)</f>
        <v>0</v>
      </c>
      <c r="AO324" s="16">
        <f>VLOOKUP($B324,'[1]TK KHOILUONG'!$B:$AT,40,0)</f>
        <v>0</v>
      </c>
      <c r="AP324" s="16">
        <f>VLOOKUP($B324,'[1]TK KHOILUONG'!$B:$AT,41,0)</f>
        <v>0</v>
      </c>
      <c r="AQ324" s="34">
        <f>VLOOKUP($B324,'[1]TK KHOILUONG'!$B:$AT,42,0)</f>
        <v>0</v>
      </c>
      <c r="AR324" s="34">
        <f>VLOOKUP($B324,'[1]TK KHOILUONG'!$B:$AT,43,0)</f>
        <v>0</v>
      </c>
      <c r="AS324" s="34">
        <f>VLOOKUP($B324,'[1]TK KHOILUONG'!$B:$AT,44,0)</f>
        <v>0</v>
      </c>
      <c r="AT324" s="44">
        <f t="shared" si="5"/>
        <v>1.35</v>
      </c>
    </row>
    <row r="325" spans="1:46" s="6" customFormat="1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>
        <f>VLOOKUP($B325,'[1]TK KHOILUONG'!$B:$AT,4,0)</f>
        <v>0</v>
      </c>
      <c r="F325" s="16">
        <f>VLOOKUP($B325,'[1]TK KHOILUONG'!$B:$AT,5,0)</f>
        <v>0</v>
      </c>
      <c r="G325" s="16">
        <f>VLOOKUP($B325,'[1]TK KHOILUONG'!$B:$AT,6,0)</f>
        <v>0</v>
      </c>
      <c r="H325" s="16">
        <f>VLOOKUP($B325,'[1]TK KHOILUONG'!$B:$AT,7,0)</f>
        <v>0</v>
      </c>
      <c r="I325" s="16">
        <f>VLOOKUP($B325,'[1]TK KHOILUONG'!$B:$AT,8,0)</f>
        <v>0</v>
      </c>
      <c r="J325" s="16">
        <f>VLOOKUP($B325,'[1]TK KHOILUONG'!$B:$AT,9,0)</f>
        <v>0</v>
      </c>
      <c r="K325" s="16">
        <f>VLOOKUP($B325,'[1]TK KHOILUONG'!$B:$AT,10,0)</f>
        <v>0</v>
      </c>
      <c r="L325" s="16">
        <f>VLOOKUP($B325,'[1]TK KHOILUONG'!$B:$AT,11,0)</f>
        <v>0</v>
      </c>
      <c r="M325" s="34">
        <f>VLOOKUP($B325,'[1]TK KHOILUONG'!$B:$AT,12,0)</f>
        <v>0</v>
      </c>
      <c r="N325" s="16">
        <f>VLOOKUP($B325,'[1]TK KHOILUONG'!$B:$AT,13,0)</f>
        <v>0</v>
      </c>
      <c r="O325" s="16">
        <f>VLOOKUP($B325,'[1]TK KHOILUONG'!$B:$AT,14,0)</f>
        <v>1.7999999999999998</v>
      </c>
      <c r="P325" s="16">
        <f>VLOOKUP($B325,'[1]TK KHOILUONG'!$B:$AT,15,0)</f>
        <v>0</v>
      </c>
      <c r="Q325" s="16">
        <f>VLOOKUP($B325,'[1]TK KHOILUONG'!$B:$AT,16,0)</f>
        <v>0</v>
      </c>
      <c r="R325" s="34">
        <f>VLOOKUP($B325,'[1]TK KHOILUONG'!$B:$AT,17,0)</f>
        <v>1.7999999999999998</v>
      </c>
      <c r="S325" s="16">
        <f>VLOOKUP($B325,'[1]TK KHOILUONG'!$B:$AT,18,0)</f>
        <v>0</v>
      </c>
      <c r="T325" s="16">
        <f>VLOOKUP($B325,'[1]TK KHOILUONG'!$B:$AT,19,0)</f>
        <v>0</v>
      </c>
      <c r="U325" s="16">
        <f>VLOOKUP($B325,'[1]TK KHOILUONG'!$B:$AT,20,0)</f>
        <v>0</v>
      </c>
      <c r="V325" s="34">
        <f>VLOOKUP($B325,'[1]TK KHOILUONG'!$B:$AT,21,0)</f>
        <v>0</v>
      </c>
      <c r="W325" s="16">
        <f>VLOOKUP($B325,'[1]TK KHOILUONG'!$B:$AT,22,0)</f>
        <v>0</v>
      </c>
      <c r="X325" s="16">
        <f>VLOOKUP($B325,'[1]TK KHOILUONG'!$B:$AT,23,0)</f>
        <v>0</v>
      </c>
      <c r="Y325" s="16">
        <f>VLOOKUP($B325,'[1]TK KHOILUONG'!$B:$AT,24,0)</f>
        <v>0</v>
      </c>
      <c r="Z325" s="34">
        <f>VLOOKUP($B325,'[1]TK KHOILUONG'!$B:$AT,25,0)</f>
        <v>0</v>
      </c>
      <c r="AA325" s="16">
        <f>VLOOKUP($B325,'[1]TK KHOILUONG'!$B:$AT,26,0)</f>
        <v>0</v>
      </c>
      <c r="AB325" s="16">
        <f>VLOOKUP($B325,'[1]TK KHOILUONG'!$B:$AT,27,0)</f>
        <v>0</v>
      </c>
      <c r="AC325" s="16">
        <f>VLOOKUP($B325,'[1]TK KHOILUONG'!$B:$AT,28,0)</f>
        <v>0</v>
      </c>
      <c r="AD325" s="34">
        <f>VLOOKUP($B325,'[1]TK KHOILUONG'!$B:$AT,29,0)</f>
        <v>0</v>
      </c>
      <c r="AE325" s="16">
        <f>VLOOKUP($B325,'[1]TK KHOILUONG'!$B:$AT,30,0)</f>
        <v>0</v>
      </c>
      <c r="AF325" s="16">
        <f>VLOOKUP($B325,'[1]TK KHOILUONG'!$B:$AT,31,0)</f>
        <v>0</v>
      </c>
      <c r="AG325" s="16">
        <f>VLOOKUP($B325,'[1]TK KHOILUONG'!$B:$AT,32,0)</f>
        <v>0</v>
      </c>
      <c r="AH325" s="34">
        <f>VLOOKUP($B325,'[1]TK KHOILUONG'!$B:$AT,33,0)</f>
        <v>0</v>
      </c>
      <c r="AI325" s="16">
        <f>VLOOKUP($B325,'[1]TK KHOILUONG'!$B:$AT,34,0)</f>
        <v>0</v>
      </c>
      <c r="AJ325" s="16">
        <f>VLOOKUP($B325,'[1]TK KHOILUONG'!$B:$AT,35,0)</f>
        <v>0</v>
      </c>
      <c r="AK325" s="34">
        <f>VLOOKUP($B325,'[1]TK KHOILUONG'!$B:$AT,36,0)</f>
        <v>0</v>
      </c>
      <c r="AL325" s="16">
        <f>VLOOKUP($B325,'[1]TK KHOILUONG'!$B:$AT,37,0)</f>
        <v>0</v>
      </c>
      <c r="AM325" s="16">
        <f>VLOOKUP($B325,'[1]TK KHOILUONG'!$B:$AT,38,0)</f>
        <v>0</v>
      </c>
      <c r="AN325" s="34">
        <f>VLOOKUP($B325,'[1]TK KHOILUONG'!$B:$AT,39,0)</f>
        <v>0</v>
      </c>
      <c r="AO325" s="16">
        <f>VLOOKUP($B325,'[1]TK KHOILUONG'!$B:$AT,40,0)</f>
        <v>0</v>
      </c>
      <c r="AP325" s="16">
        <f>VLOOKUP($B325,'[1]TK KHOILUONG'!$B:$AT,41,0)</f>
        <v>0</v>
      </c>
      <c r="AQ325" s="34">
        <f>VLOOKUP($B325,'[1]TK KHOILUONG'!$B:$AT,42,0)</f>
        <v>0</v>
      </c>
      <c r="AR325" s="34">
        <f>VLOOKUP($B325,'[1]TK KHOILUONG'!$B:$AT,43,0)</f>
        <v>0</v>
      </c>
      <c r="AS325" s="34">
        <f>VLOOKUP($B325,'[1]TK KHOILUONG'!$B:$AT,44,0)</f>
        <v>2</v>
      </c>
      <c r="AT325" s="44">
        <f t="shared" si="5"/>
        <v>3.8</v>
      </c>
    </row>
    <row r="326" spans="1:46" s="6" customFormat="1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>
        <f>VLOOKUP($B326,'[1]TK KHOILUONG'!$B:$AT,4,0)</f>
        <v>0</v>
      </c>
      <c r="F326" s="16">
        <f>VLOOKUP($B326,'[1]TK KHOILUONG'!$B:$AT,5,0)</f>
        <v>0</v>
      </c>
      <c r="G326" s="16">
        <f>VLOOKUP($B326,'[1]TK KHOILUONG'!$B:$AT,6,0)</f>
        <v>0</v>
      </c>
      <c r="H326" s="16">
        <f>VLOOKUP($B326,'[1]TK KHOILUONG'!$B:$AT,7,0)</f>
        <v>0</v>
      </c>
      <c r="I326" s="16">
        <f>VLOOKUP($B326,'[1]TK KHOILUONG'!$B:$AT,8,0)</f>
        <v>0</v>
      </c>
      <c r="J326" s="16">
        <f>VLOOKUP($B326,'[1]TK KHOILUONG'!$B:$AT,9,0)</f>
        <v>0</v>
      </c>
      <c r="K326" s="16">
        <f>VLOOKUP($B326,'[1]TK KHOILUONG'!$B:$AT,10,0)</f>
        <v>0</v>
      </c>
      <c r="L326" s="16">
        <f>VLOOKUP($B326,'[1]TK KHOILUONG'!$B:$AT,11,0)</f>
        <v>0</v>
      </c>
      <c r="M326" s="34">
        <f>VLOOKUP($B326,'[1]TK KHOILUONG'!$B:$AT,12,0)</f>
        <v>0</v>
      </c>
      <c r="N326" s="16">
        <f>VLOOKUP($B326,'[1]TK KHOILUONG'!$B:$AT,13,0)</f>
        <v>1.05</v>
      </c>
      <c r="O326" s="16">
        <f>VLOOKUP($B326,'[1]TK KHOILUONG'!$B:$AT,14,0)</f>
        <v>0</v>
      </c>
      <c r="P326" s="16">
        <f>VLOOKUP($B326,'[1]TK KHOILUONG'!$B:$AT,15,0)</f>
        <v>0</v>
      </c>
      <c r="Q326" s="16">
        <f>VLOOKUP($B326,'[1]TK KHOILUONG'!$B:$AT,16,0)</f>
        <v>0</v>
      </c>
      <c r="R326" s="34">
        <f>VLOOKUP($B326,'[1]TK KHOILUONG'!$B:$AT,17,0)</f>
        <v>1.05</v>
      </c>
      <c r="S326" s="16">
        <f>VLOOKUP($B326,'[1]TK KHOILUONG'!$B:$AT,18,0)</f>
        <v>0</v>
      </c>
      <c r="T326" s="16">
        <f>VLOOKUP($B326,'[1]TK KHOILUONG'!$B:$AT,19,0)</f>
        <v>0</v>
      </c>
      <c r="U326" s="16">
        <f>VLOOKUP($B326,'[1]TK KHOILUONG'!$B:$AT,20,0)</f>
        <v>0</v>
      </c>
      <c r="V326" s="34">
        <f>VLOOKUP($B326,'[1]TK KHOILUONG'!$B:$AT,21,0)</f>
        <v>0</v>
      </c>
      <c r="W326" s="16">
        <f>VLOOKUP($B326,'[1]TK KHOILUONG'!$B:$AT,22,0)</f>
        <v>0</v>
      </c>
      <c r="X326" s="16">
        <f>VLOOKUP($B326,'[1]TK KHOILUONG'!$B:$AT,23,0)</f>
        <v>0</v>
      </c>
      <c r="Y326" s="16">
        <f>VLOOKUP($B326,'[1]TK KHOILUONG'!$B:$AT,24,0)</f>
        <v>0</v>
      </c>
      <c r="Z326" s="34">
        <f>VLOOKUP($B326,'[1]TK KHOILUONG'!$B:$AT,25,0)</f>
        <v>0</v>
      </c>
      <c r="AA326" s="16">
        <f>VLOOKUP($B326,'[1]TK KHOILUONG'!$B:$AT,26,0)</f>
        <v>0</v>
      </c>
      <c r="AB326" s="16">
        <f>VLOOKUP($B326,'[1]TK KHOILUONG'!$B:$AT,27,0)</f>
        <v>0</v>
      </c>
      <c r="AC326" s="16">
        <f>VLOOKUP($B326,'[1]TK KHOILUONG'!$B:$AT,28,0)</f>
        <v>0</v>
      </c>
      <c r="AD326" s="34">
        <f>VLOOKUP($B326,'[1]TK KHOILUONG'!$B:$AT,29,0)</f>
        <v>0</v>
      </c>
      <c r="AE326" s="16">
        <f>VLOOKUP($B326,'[1]TK KHOILUONG'!$B:$AT,30,0)</f>
        <v>0</v>
      </c>
      <c r="AF326" s="16">
        <f>VLOOKUP($B326,'[1]TK KHOILUONG'!$B:$AT,31,0)</f>
        <v>0</v>
      </c>
      <c r="AG326" s="16">
        <f>VLOOKUP($B326,'[1]TK KHOILUONG'!$B:$AT,32,0)</f>
        <v>0</v>
      </c>
      <c r="AH326" s="34">
        <f>VLOOKUP($B326,'[1]TK KHOILUONG'!$B:$AT,33,0)</f>
        <v>0</v>
      </c>
      <c r="AI326" s="16">
        <f>VLOOKUP($B326,'[1]TK KHOILUONG'!$B:$AT,34,0)</f>
        <v>0</v>
      </c>
      <c r="AJ326" s="16">
        <f>VLOOKUP($B326,'[1]TK KHOILUONG'!$B:$AT,35,0)</f>
        <v>0</v>
      </c>
      <c r="AK326" s="34">
        <f>VLOOKUP($B326,'[1]TK KHOILUONG'!$B:$AT,36,0)</f>
        <v>0</v>
      </c>
      <c r="AL326" s="16">
        <f>VLOOKUP($B326,'[1]TK KHOILUONG'!$B:$AT,37,0)</f>
        <v>0</v>
      </c>
      <c r="AM326" s="16">
        <f>VLOOKUP($B326,'[1]TK KHOILUONG'!$B:$AT,38,0)</f>
        <v>0</v>
      </c>
      <c r="AN326" s="34">
        <f>VLOOKUP($B326,'[1]TK KHOILUONG'!$B:$AT,39,0)</f>
        <v>0</v>
      </c>
      <c r="AO326" s="16">
        <f>VLOOKUP($B326,'[1]TK KHOILUONG'!$B:$AT,40,0)</f>
        <v>0</v>
      </c>
      <c r="AP326" s="16">
        <f>VLOOKUP($B326,'[1]TK KHOILUONG'!$B:$AT,41,0)</f>
        <v>0</v>
      </c>
      <c r="AQ326" s="34">
        <f>VLOOKUP($B326,'[1]TK KHOILUONG'!$B:$AT,42,0)</f>
        <v>0</v>
      </c>
      <c r="AR326" s="34">
        <f>VLOOKUP($B326,'[1]TK KHOILUONG'!$B:$AT,43,0)</f>
        <v>0</v>
      </c>
      <c r="AS326" s="34">
        <f>VLOOKUP($B326,'[1]TK KHOILUONG'!$B:$AT,44,0)</f>
        <v>0</v>
      </c>
      <c r="AT326" s="44">
        <f t="shared" ref="AT326:AT389" si="6">IF(D326="","",ROUND(M326+R326+V326+Z326+AD326+AH326+AK326+AN326+AQ326+SUM(AR326:AS326),2))</f>
        <v>1.05</v>
      </c>
    </row>
    <row r="327" spans="1:46" s="6" customFormat="1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>
        <f>VLOOKUP($B327,'[1]TK KHOILUONG'!$B:$AT,4,0)</f>
        <v>0</v>
      </c>
      <c r="F327" s="16">
        <f>VLOOKUP($B327,'[1]TK KHOILUONG'!$B:$AT,5,0)</f>
        <v>0</v>
      </c>
      <c r="G327" s="16">
        <f>VLOOKUP($B327,'[1]TK KHOILUONG'!$B:$AT,6,0)</f>
        <v>0</v>
      </c>
      <c r="H327" s="16">
        <f>VLOOKUP($B327,'[1]TK KHOILUONG'!$B:$AT,7,0)</f>
        <v>0</v>
      </c>
      <c r="I327" s="16">
        <f>VLOOKUP($B327,'[1]TK KHOILUONG'!$B:$AT,8,0)</f>
        <v>0</v>
      </c>
      <c r="J327" s="16">
        <f>VLOOKUP($B327,'[1]TK KHOILUONG'!$B:$AT,9,0)</f>
        <v>0</v>
      </c>
      <c r="K327" s="16">
        <f>VLOOKUP($B327,'[1]TK KHOILUONG'!$B:$AT,10,0)</f>
        <v>0</v>
      </c>
      <c r="L327" s="16">
        <f>VLOOKUP($B327,'[1]TK KHOILUONG'!$B:$AT,11,0)</f>
        <v>0</v>
      </c>
      <c r="M327" s="34">
        <f>VLOOKUP($B327,'[1]TK KHOILUONG'!$B:$AT,12,0)</f>
        <v>0</v>
      </c>
      <c r="N327" s="16">
        <f>VLOOKUP($B327,'[1]TK KHOILUONG'!$B:$AT,13,0)</f>
        <v>3</v>
      </c>
      <c r="O327" s="16">
        <f>VLOOKUP($B327,'[1]TK KHOILUONG'!$B:$AT,14,0)</f>
        <v>2.85</v>
      </c>
      <c r="P327" s="16">
        <f>VLOOKUP($B327,'[1]TK KHOILUONG'!$B:$AT,15,0)</f>
        <v>0</v>
      </c>
      <c r="Q327" s="16">
        <f>VLOOKUP($B327,'[1]TK KHOILUONG'!$B:$AT,16,0)</f>
        <v>0</v>
      </c>
      <c r="R327" s="34">
        <f>VLOOKUP($B327,'[1]TK KHOILUONG'!$B:$AT,17,0)</f>
        <v>5.85</v>
      </c>
      <c r="S327" s="16">
        <f>VLOOKUP($B327,'[1]TK KHOILUONG'!$B:$AT,18,0)</f>
        <v>0</v>
      </c>
      <c r="T327" s="16">
        <f>VLOOKUP($B327,'[1]TK KHOILUONG'!$B:$AT,19,0)</f>
        <v>0</v>
      </c>
      <c r="U327" s="16">
        <f>VLOOKUP($B327,'[1]TK KHOILUONG'!$B:$AT,20,0)</f>
        <v>0</v>
      </c>
      <c r="V327" s="34">
        <f>VLOOKUP($B327,'[1]TK KHOILUONG'!$B:$AT,21,0)</f>
        <v>0</v>
      </c>
      <c r="W327" s="16">
        <f>VLOOKUP($B327,'[1]TK KHOILUONG'!$B:$AT,22,0)</f>
        <v>0</v>
      </c>
      <c r="X327" s="16">
        <f>VLOOKUP($B327,'[1]TK KHOILUONG'!$B:$AT,23,0)</f>
        <v>0</v>
      </c>
      <c r="Y327" s="16">
        <f>VLOOKUP($B327,'[1]TK KHOILUONG'!$B:$AT,24,0)</f>
        <v>0</v>
      </c>
      <c r="Z327" s="34">
        <f>VLOOKUP($B327,'[1]TK KHOILUONG'!$B:$AT,25,0)</f>
        <v>0</v>
      </c>
      <c r="AA327" s="16">
        <f>VLOOKUP($B327,'[1]TK KHOILUONG'!$B:$AT,26,0)</f>
        <v>0</v>
      </c>
      <c r="AB327" s="16">
        <f>VLOOKUP($B327,'[1]TK KHOILUONG'!$B:$AT,27,0)</f>
        <v>0</v>
      </c>
      <c r="AC327" s="16">
        <f>VLOOKUP($B327,'[1]TK KHOILUONG'!$B:$AT,28,0)</f>
        <v>0</v>
      </c>
      <c r="AD327" s="34">
        <f>VLOOKUP($B327,'[1]TK KHOILUONG'!$B:$AT,29,0)</f>
        <v>0</v>
      </c>
      <c r="AE327" s="16">
        <f>VLOOKUP($B327,'[1]TK KHOILUONG'!$B:$AT,30,0)</f>
        <v>0</v>
      </c>
      <c r="AF327" s="16">
        <f>VLOOKUP($B327,'[1]TK KHOILUONG'!$B:$AT,31,0)</f>
        <v>0</v>
      </c>
      <c r="AG327" s="16">
        <f>VLOOKUP($B327,'[1]TK KHOILUONG'!$B:$AT,32,0)</f>
        <v>0</v>
      </c>
      <c r="AH327" s="34">
        <f>VLOOKUP($B327,'[1]TK KHOILUONG'!$B:$AT,33,0)</f>
        <v>0</v>
      </c>
      <c r="AI327" s="16">
        <f>VLOOKUP($B327,'[1]TK KHOILUONG'!$B:$AT,34,0)</f>
        <v>0</v>
      </c>
      <c r="AJ327" s="16">
        <f>VLOOKUP($B327,'[1]TK KHOILUONG'!$B:$AT,35,0)</f>
        <v>0</v>
      </c>
      <c r="AK327" s="34">
        <f>VLOOKUP($B327,'[1]TK KHOILUONG'!$B:$AT,36,0)</f>
        <v>0</v>
      </c>
      <c r="AL327" s="16">
        <f>VLOOKUP($B327,'[1]TK KHOILUONG'!$B:$AT,37,0)</f>
        <v>0</v>
      </c>
      <c r="AM327" s="16">
        <f>VLOOKUP($B327,'[1]TK KHOILUONG'!$B:$AT,38,0)</f>
        <v>0</v>
      </c>
      <c r="AN327" s="34">
        <f>VLOOKUP($B327,'[1]TK KHOILUONG'!$B:$AT,39,0)</f>
        <v>0</v>
      </c>
      <c r="AO327" s="16">
        <f>VLOOKUP($B327,'[1]TK KHOILUONG'!$B:$AT,40,0)</f>
        <v>0</v>
      </c>
      <c r="AP327" s="16">
        <f>VLOOKUP($B327,'[1]TK KHOILUONG'!$B:$AT,41,0)</f>
        <v>0</v>
      </c>
      <c r="AQ327" s="34">
        <f>VLOOKUP($B327,'[1]TK KHOILUONG'!$B:$AT,42,0)</f>
        <v>0</v>
      </c>
      <c r="AR327" s="34">
        <f>VLOOKUP($B327,'[1]TK KHOILUONG'!$B:$AT,43,0)</f>
        <v>0</v>
      </c>
      <c r="AS327" s="34">
        <f>VLOOKUP($B327,'[1]TK KHOILUONG'!$B:$AT,44,0)</f>
        <v>0</v>
      </c>
      <c r="AT327" s="44">
        <f t="shared" si="6"/>
        <v>5.85</v>
      </c>
    </row>
    <row r="328" spans="1:46" s="6" customFormat="1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>
        <f>VLOOKUP($B328,'[1]TK KHOILUONG'!$B:$AT,4,0)</f>
        <v>0</v>
      </c>
      <c r="F328" s="16">
        <f>VLOOKUP($B328,'[1]TK KHOILUONG'!$B:$AT,5,0)</f>
        <v>0</v>
      </c>
      <c r="G328" s="16">
        <f>VLOOKUP($B328,'[1]TK KHOILUONG'!$B:$AT,6,0)</f>
        <v>0</v>
      </c>
      <c r="H328" s="16">
        <f>VLOOKUP($B328,'[1]TK KHOILUONG'!$B:$AT,7,0)</f>
        <v>0</v>
      </c>
      <c r="I328" s="16">
        <f>VLOOKUP($B328,'[1]TK KHOILUONG'!$B:$AT,8,0)</f>
        <v>0</v>
      </c>
      <c r="J328" s="16">
        <f>VLOOKUP($B328,'[1]TK KHOILUONG'!$B:$AT,9,0)</f>
        <v>0</v>
      </c>
      <c r="K328" s="16">
        <f>VLOOKUP($B328,'[1]TK KHOILUONG'!$B:$AT,10,0)</f>
        <v>0</v>
      </c>
      <c r="L328" s="16">
        <f>VLOOKUP($B328,'[1]TK KHOILUONG'!$B:$AT,11,0)</f>
        <v>0</v>
      </c>
      <c r="M328" s="34">
        <f>VLOOKUP($B328,'[1]TK KHOILUONG'!$B:$AT,12,0)</f>
        <v>0</v>
      </c>
      <c r="N328" s="16">
        <f>VLOOKUP($B328,'[1]TK KHOILUONG'!$B:$AT,13,0)</f>
        <v>0.6</v>
      </c>
      <c r="O328" s="16">
        <f>VLOOKUP($B328,'[1]TK KHOILUONG'!$B:$AT,14,0)</f>
        <v>0.9</v>
      </c>
      <c r="P328" s="16">
        <f>VLOOKUP($B328,'[1]TK KHOILUONG'!$B:$AT,15,0)</f>
        <v>0</v>
      </c>
      <c r="Q328" s="16">
        <f>VLOOKUP($B328,'[1]TK KHOILUONG'!$B:$AT,16,0)</f>
        <v>0</v>
      </c>
      <c r="R328" s="34">
        <f>VLOOKUP($B328,'[1]TK KHOILUONG'!$B:$AT,17,0)</f>
        <v>1.5</v>
      </c>
      <c r="S328" s="16">
        <f>VLOOKUP($B328,'[1]TK KHOILUONG'!$B:$AT,18,0)</f>
        <v>0</v>
      </c>
      <c r="T328" s="16">
        <f>VLOOKUP($B328,'[1]TK KHOILUONG'!$B:$AT,19,0)</f>
        <v>0</v>
      </c>
      <c r="U328" s="16">
        <f>VLOOKUP($B328,'[1]TK KHOILUONG'!$B:$AT,20,0)</f>
        <v>0</v>
      </c>
      <c r="V328" s="34">
        <f>VLOOKUP($B328,'[1]TK KHOILUONG'!$B:$AT,21,0)</f>
        <v>0</v>
      </c>
      <c r="W328" s="16">
        <f>VLOOKUP($B328,'[1]TK KHOILUONG'!$B:$AT,22,0)</f>
        <v>0</v>
      </c>
      <c r="X328" s="16">
        <f>VLOOKUP($B328,'[1]TK KHOILUONG'!$B:$AT,23,0)</f>
        <v>0</v>
      </c>
      <c r="Y328" s="16">
        <f>VLOOKUP($B328,'[1]TK KHOILUONG'!$B:$AT,24,0)</f>
        <v>0</v>
      </c>
      <c r="Z328" s="34">
        <f>VLOOKUP($B328,'[1]TK KHOILUONG'!$B:$AT,25,0)</f>
        <v>0</v>
      </c>
      <c r="AA328" s="16">
        <f>VLOOKUP($B328,'[1]TK KHOILUONG'!$B:$AT,26,0)</f>
        <v>0</v>
      </c>
      <c r="AB328" s="16">
        <f>VLOOKUP($B328,'[1]TK KHOILUONG'!$B:$AT,27,0)</f>
        <v>0</v>
      </c>
      <c r="AC328" s="16">
        <f>VLOOKUP($B328,'[1]TK KHOILUONG'!$B:$AT,28,0)</f>
        <v>0</v>
      </c>
      <c r="AD328" s="34">
        <f>VLOOKUP($B328,'[1]TK KHOILUONG'!$B:$AT,29,0)</f>
        <v>0</v>
      </c>
      <c r="AE328" s="16">
        <f>VLOOKUP($B328,'[1]TK KHOILUONG'!$B:$AT,30,0)</f>
        <v>0</v>
      </c>
      <c r="AF328" s="16">
        <f>VLOOKUP($B328,'[1]TK KHOILUONG'!$B:$AT,31,0)</f>
        <v>0</v>
      </c>
      <c r="AG328" s="16">
        <f>VLOOKUP($B328,'[1]TK KHOILUONG'!$B:$AT,32,0)</f>
        <v>0</v>
      </c>
      <c r="AH328" s="34">
        <f>VLOOKUP($B328,'[1]TK KHOILUONG'!$B:$AT,33,0)</f>
        <v>0</v>
      </c>
      <c r="AI328" s="16">
        <f>VLOOKUP($B328,'[1]TK KHOILUONG'!$B:$AT,34,0)</f>
        <v>0</v>
      </c>
      <c r="AJ328" s="16">
        <f>VLOOKUP($B328,'[1]TK KHOILUONG'!$B:$AT,35,0)</f>
        <v>0</v>
      </c>
      <c r="AK328" s="34">
        <f>VLOOKUP($B328,'[1]TK KHOILUONG'!$B:$AT,36,0)</f>
        <v>0</v>
      </c>
      <c r="AL328" s="16">
        <f>VLOOKUP($B328,'[1]TK KHOILUONG'!$B:$AT,37,0)</f>
        <v>0</v>
      </c>
      <c r="AM328" s="16">
        <f>VLOOKUP($B328,'[1]TK KHOILUONG'!$B:$AT,38,0)</f>
        <v>0</v>
      </c>
      <c r="AN328" s="34">
        <f>VLOOKUP($B328,'[1]TK KHOILUONG'!$B:$AT,39,0)</f>
        <v>0</v>
      </c>
      <c r="AO328" s="16">
        <f>VLOOKUP($B328,'[1]TK KHOILUONG'!$B:$AT,40,0)</f>
        <v>0</v>
      </c>
      <c r="AP328" s="16">
        <f>VLOOKUP($B328,'[1]TK KHOILUONG'!$B:$AT,41,0)</f>
        <v>0</v>
      </c>
      <c r="AQ328" s="34">
        <f>VLOOKUP($B328,'[1]TK KHOILUONG'!$B:$AT,42,0)</f>
        <v>0</v>
      </c>
      <c r="AR328" s="34">
        <f>VLOOKUP($B328,'[1]TK KHOILUONG'!$B:$AT,43,0)</f>
        <v>0</v>
      </c>
      <c r="AS328" s="34">
        <f>VLOOKUP($B328,'[1]TK KHOILUONG'!$B:$AT,44,0)</f>
        <v>0.5</v>
      </c>
      <c r="AT328" s="44">
        <f t="shared" si="6"/>
        <v>2</v>
      </c>
    </row>
    <row r="329" spans="1:46" s="6" customFormat="1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>
        <f>VLOOKUP($B329,'[1]TK KHOILUONG'!$B:$AT,4,0)</f>
        <v>0</v>
      </c>
      <c r="F329" s="16">
        <f>VLOOKUP($B329,'[1]TK KHOILUONG'!$B:$AT,5,0)</f>
        <v>0</v>
      </c>
      <c r="G329" s="16">
        <f>VLOOKUP($B329,'[1]TK KHOILUONG'!$B:$AT,6,0)</f>
        <v>0</v>
      </c>
      <c r="H329" s="16">
        <f>VLOOKUP($B329,'[1]TK KHOILUONG'!$B:$AT,7,0)</f>
        <v>0</v>
      </c>
      <c r="I329" s="16">
        <f>VLOOKUP($B329,'[1]TK KHOILUONG'!$B:$AT,8,0)</f>
        <v>0</v>
      </c>
      <c r="J329" s="16">
        <f>VLOOKUP($B329,'[1]TK KHOILUONG'!$B:$AT,9,0)</f>
        <v>0</v>
      </c>
      <c r="K329" s="16">
        <f>VLOOKUP($B329,'[1]TK KHOILUONG'!$B:$AT,10,0)</f>
        <v>0</v>
      </c>
      <c r="L329" s="16">
        <f>VLOOKUP($B329,'[1]TK KHOILUONG'!$B:$AT,11,0)</f>
        <v>0</v>
      </c>
      <c r="M329" s="34">
        <f>VLOOKUP($B329,'[1]TK KHOILUONG'!$B:$AT,12,0)</f>
        <v>0</v>
      </c>
      <c r="N329" s="16">
        <f>VLOOKUP($B329,'[1]TK KHOILUONG'!$B:$AT,13,0)</f>
        <v>0</v>
      </c>
      <c r="O329" s="16">
        <f>VLOOKUP($B329,'[1]TK KHOILUONG'!$B:$AT,14,0)</f>
        <v>0</v>
      </c>
      <c r="P329" s="16">
        <f>VLOOKUP($B329,'[1]TK KHOILUONG'!$B:$AT,15,0)</f>
        <v>0</v>
      </c>
      <c r="Q329" s="16">
        <f>VLOOKUP($B329,'[1]TK KHOILUONG'!$B:$AT,16,0)</f>
        <v>0</v>
      </c>
      <c r="R329" s="34">
        <f>VLOOKUP($B329,'[1]TK KHOILUONG'!$B:$AT,17,0)</f>
        <v>0</v>
      </c>
      <c r="S329" s="16">
        <f>VLOOKUP($B329,'[1]TK KHOILUONG'!$B:$AT,18,0)</f>
        <v>0</v>
      </c>
      <c r="T329" s="16">
        <f>VLOOKUP($B329,'[1]TK KHOILUONG'!$B:$AT,19,0)</f>
        <v>0</v>
      </c>
      <c r="U329" s="16">
        <f>VLOOKUP($B329,'[1]TK KHOILUONG'!$B:$AT,20,0)</f>
        <v>0</v>
      </c>
      <c r="V329" s="34">
        <f>VLOOKUP($B329,'[1]TK KHOILUONG'!$B:$AT,21,0)</f>
        <v>0</v>
      </c>
      <c r="W329" s="16">
        <f>VLOOKUP($B329,'[1]TK KHOILUONG'!$B:$AT,22,0)</f>
        <v>0</v>
      </c>
      <c r="X329" s="16">
        <f>VLOOKUP($B329,'[1]TK KHOILUONG'!$B:$AT,23,0)</f>
        <v>0</v>
      </c>
      <c r="Y329" s="16">
        <f>VLOOKUP($B329,'[1]TK KHOILUONG'!$B:$AT,24,0)</f>
        <v>0</v>
      </c>
      <c r="Z329" s="34">
        <f>VLOOKUP($B329,'[1]TK KHOILUONG'!$B:$AT,25,0)</f>
        <v>0</v>
      </c>
      <c r="AA329" s="16">
        <f>VLOOKUP($B329,'[1]TK KHOILUONG'!$B:$AT,26,0)</f>
        <v>0</v>
      </c>
      <c r="AB329" s="16">
        <f>VLOOKUP($B329,'[1]TK KHOILUONG'!$B:$AT,27,0)</f>
        <v>0</v>
      </c>
      <c r="AC329" s="16">
        <f>VLOOKUP($B329,'[1]TK KHOILUONG'!$B:$AT,28,0)</f>
        <v>0</v>
      </c>
      <c r="AD329" s="34">
        <f>VLOOKUP($B329,'[1]TK KHOILUONG'!$B:$AT,29,0)</f>
        <v>0</v>
      </c>
      <c r="AE329" s="16">
        <f>VLOOKUP($B329,'[1]TK KHOILUONG'!$B:$AT,30,0)</f>
        <v>0</v>
      </c>
      <c r="AF329" s="16">
        <f>VLOOKUP($B329,'[1]TK KHOILUONG'!$B:$AT,31,0)</f>
        <v>0</v>
      </c>
      <c r="AG329" s="16">
        <f>VLOOKUP($B329,'[1]TK KHOILUONG'!$B:$AT,32,0)</f>
        <v>0</v>
      </c>
      <c r="AH329" s="34">
        <f>VLOOKUP($B329,'[1]TK KHOILUONG'!$B:$AT,33,0)</f>
        <v>0</v>
      </c>
      <c r="AI329" s="16">
        <f>VLOOKUP($B329,'[1]TK KHOILUONG'!$B:$AT,34,0)</f>
        <v>0</v>
      </c>
      <c r="AJ329" s="16">
        <f>VLOOKUP($B329,'[1]TK KHOILUONG'!$B:$AT,35,0)</f>
        <v>0</v>
      </c>
      <c r="AK329" s="34">
        <f>VLOOKUP($B329,'[1]TK KHOILUONG'!$B:$AT,36,0)</f>
        <v>0</v>
      </c>
      <c r="AL329" s="16">
        <f>VLOOKUP($B329,'[1]TK KHOILUONG'!$B:$AT,37,0)</f>
        <v>0</v>
      </c>
      <c r="AM329" s="16">
        <f>VLOOKUP($B329,'[1]TK KHOILUONG'!$B:$AT,38,0)</f>
        <v>0</v>
      </c>
      <c r="AN329" s="34">
        <f>VLOOKUP($B329,'[1]TK KHOILUONG'!$B:$AT,39,0)</f>
        <v>0</v>
      </c>
      <c r="AO329" s="16">
        <f>VLOOKUP($B329,'[1]TK KHOILUONG'!$B:$AT,40,0)</f>
        <v>0</v>
      </c>
      <c r="AP329" s="16">
        <f>VLOOKUP($B329,'[1]TK KHOILUONG'!$B:$AT,41,0)</f>
        <v>0</v>
      </c>
      <c r="AQ329" s="34">
        <f>VLOOKUP($B329,'[1]TK KHOILUONG'!$B:$AT,42,0)</f>
        <v>0</v>
      </c>
      <c r="AR329" s="34">
        <f>VLOOKUP($B329,'[1]TK KHOILUONG'!$B:$AT,43,0)</f>
        <v>0</v>
      </c>
      <c r="AS329" s="34">
        <f>VLOOKUP($B329,'[1]TK KHOILUONG'!$B:$AT,44,0)</f>
        <v>0</v>
      </c>
      <c r="AT329" s="44">
        <f t="shared" si="6"/>
        <v>0</v>
      </c>
    </row>
    <row r="330" spans="1:46" s="6" customFormat="1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>
        <f>VLOOKUP($B330,'[1]TK KHOILUONG'!$B:$AT,4,0)</f>
        <v>0</v>
      </c>
      <c r="F330" s="16">
        <f>VLOOKUP($B330,'[1]TK KHOILUONG'!$B:$AT,5,0)</f>
        <v>0</v>
      </c>
      <c r="G330" s="16">
        <f>VLOOKUP($B330,'[1]TK KHOILUONG'!$B:$AT,6,0)</f>
        <v>0</v>
      </c>
      <c r="H330" s="16">
        <f>VLOOKUP($B330,'[1]TK KHOILUONG'!$B:$AT,7,0)</f>
        <v>0</v>
      </c>
      <c r="I330" s="16">
        <f>VLOOKUP($B330,'[1]TK KHOILUONG'!$B:$AT,8,0)</f>
        <v>0</v>
      </c>
      <c r="J330" s="16">
        <f>VLOOKUP($B330,'[1]TK KHOILUONG'!$B:$AT,9,0)</f>
        <v>0</v>
      </c>
      <c r="K330" s="16">
        <f>VLOOKUP($B330,'[1]TK KHOILUONG'!$B:$AT,10,0)</f>
        <v>0</v>
      </c>
      <c r="L330" s="16">
        <f>VLOOKUP($B330,'[1]TK KHOILUONG'!$B:$AT,11,0)</f>
        <v>0</v>
      </c>
      <c r="M330" s="34">
        <f>VLOOKUP($B330,'[1]TK KHOILUONG'!$B:$AT,12,0)</f>
        <v>0</v>
      </c>
      <c r="N330" s="16">
        <f>VLOOKUP($B330,'[1]TK KHOILUONG'!$B:$AT,13,0)</f>
        <v>1.05</v>
      </c>
      <c r="O330" s="16">
        <f>VLOOKUP($B330,'[1]TK KHOILUONG'!$B:$AT,14,0)</f>
        <v>1.65</v>
      </c>
      <c r="P330" s="16">
        <f>VLOOKUP($B330,'[1]TK KHOILUONG'!$B:$AT,15,0)</f>
        <v>0</v>
      </c>
      <c r="Q330" s="16">
        <f>VLOOKUP($B330,'[1]TK KHOILUONG'!$B:$AT,16,0)</f>
        <v>0</v>
      </c>
      <c r="R330" s="34">
        <f>VLOOKUP($B330,'[1]TK KHOILUONG'!$B:$AT,17,0)</f>
        <v>2.7</v>
      </c>
      <c r="S330" s="16">
        <f>VLOOKUP($B330,'[1]TK KHOILUONG'!$B:$AT,18,0)</f>
        <v>0</v>
      </c>
      <c r="T330" s="16">
        <f>VLOOKUP($B330,'[1]TK KHOILUONG'!$B:$AT,19,0)</f>
        <v>0</v>
      </c>
      <c r="U330" s="16">
        <f>VLOOKUP($B330,'[1]TK KHOILUONG'!$B:$AT,20,0)</f>
        <v>0</v>
      </c>
      <c r="V330" s="34">
        <f>VLOOKUP($B330,'[1]TK KHOILUONG'!$B:$AT,21,0)</f>
        <v>0</v>
      </c>
      <c r="W330" s="16">
        <f>VLOOKUP($B330,'[1]TK KHOILUONG'!$B:$AT,22,0)</f>
        <v>0</v>
      </c>
      <c r="X330" s="16">
        <f>VLOOKUP($B330,'[1]TK KHOILUONG'!$B:$AT,23,0)</f>
        <v>0</v>
      </c>
      <c r="Y330" s="16">
        <f>VLOOKUP($B330,'[1]TK KHOILUONG'!$B:$AT,24,0)</f>
        <v>0</v>
      </c>
      <c r="Z330" s="34">
        <f>VLOOKUP($B330,'[1]TK KHOILUONG'!$B:$AT,25,0)</f>
        <v>0</v>
      </c>
      <c r="AA330" s="16">
        <f>VLOOKUP($B330,'[1]TK KHOILUONG'!$B:$AT,26,0)</f>
        <v>0</v>
      </c>
      <c r="AB330" s="16">
        <f>VLOOKUP($B330,'[1]TK KHOILUONG'!$B:$AT,27,0)</f>
        <v>0</v>
      </c>
      <c r="AC330" s="16">
        <f>VLOOKUP($B330,'[1]TK KHOILUONG'!$B:$AT,28,0)</f>
        <v>0</v>
      </c>
      <c r="AD330" s="34">
        <f>VLOOKUP($B330,'[1]TK KHOILUONG'!$B:$AT,29,0)</f>
        <v>0</v>
      </c>
      <c r="AE330" s="16">
        <f>VLOOKUP($B330,'[1]TK KHOILUONG'!$B:$AT,30,0)</f>
        <v>0</v>
      </c>
      <c r="AF330" s="16">
        <f>VLOOKUP($B330,'[1]TK KHOILUONG'!$B:$AT,31,0)</f>
        <v>0</v>
      </c>
      <c r="AG330" s="16">
        <f>VLOOKUP($B330,'[1]TK KHOILUONG'!$B:$AT,32,0)</f>
        <v>0</v>
      </c>
      <c r="AH330" s="34">
        <f>VLOOKUP($B330,'[1]TK KHOILUONG'!$B:$AT,33,0)</f>
        <v>0</v>
      </c>
      <c r="AI330" s="16">
        <f>VLOOKUP($B330,'[1]TK KHOILUONG'!$B:$AT,34,0)</f>
        <v>0</v>
      </c>
      <c r="AJ330" s="16">
        <f>VLOOKUP($B330,'[1]TK KHOILUONG'!$B:$AT,35,0)</f>
        <v>0</v>
      </c>
      <c r="AK330" s="34">
        <f>VLOOKUP($B330,'[1]TK KHOILUONG'!$B:$AT,36,0)</f>
        <v>0</v>
      </c>
      <c r="AL330" s="16">
        <f>VLOOKUP($B330,'[1]TK KHOILUONG'!$B:$AT,37,0)</f>
        <v>0</v>
      </c>
      <c r="AM330" s="16">
        <f>VLOOKUP($B330,'[1]TK KHOILUONG'!$B:$AT,38,0)</f>
        <v>0</v>
      </c>
      <c r="AN330" s="34">
        <f>VLOOKUP($B330,'[1]TK KHOILUONG'!$B:$AT,39,0)</f>
        <v>0</v>
      </c>
      <c r="AO330" s="16">
        <f>VLOOKUP($B330,'[1]TK KHOILUONG'!$B:$AT,40,0)</f>
        <v>0</v>
      </c>
      <c r="AP330" s="16">
        <f>VLOOKUP($B330,'[1]TK KHOILUONG'!$B:$AT,41,0)</f>
        <v>0</v>
      </c>
      <c r="AQ330" s="34">
        <f>VLOOKUP($B330,'[1]TK KHOILUONG'!$B:$AT,42,0)</f>
        <v>0</v>
      </c>
      <c r="AR330" s="34">
        <f>VLOOKUP($B330,'[1]TK KHOILUONG'!$B:$AT,43,0)</f>
        <v>0</v>
      </c>
      <c r="AS330" s="34">
        <f>VLOOKUP($B330,'[1]TK KHOILUONG'!$B:$AT,44,0)</f>
        <v>0</v>
      </c>
      <c r="AT330" s="44">
        <f t="shared" si="6"/>
        <v>2.7</v>
      </c>
    </row>
    <row r="331" spans="1:46" s="6" customFormat="1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>
        <f>VLOOKUP($B331,'[1]TK KHOILUONG'!$B:$AT,4,0)</f>
        <v>0</v>
      </c>
      <c r="F331" s="16">
        <f>VLOOKUP($B331,'[1]TK KHOILUONG'!$B:$AT,5,0)</f>
        <v>0</v>
      </c>
      <c r="G331" s="16">
        <f>VLOOKUP($B331,'[1]TK KHOILUONG'!$B:$AT,6,0)</f>
        <v>0</v>
      </c>
      <c r="H331" s="16">
        <f>VLOOKUP($B331,'[1]TK KHOILUONG'!$B:$AT,7,0)</f>
        <v>0</v>
      </c>
      <c r="I331" s="16">
        <f>VLOOKUP($B331,'[1]TK KHOILUONG'!$B:$AT,8,0)</f>
        <v>0</v>
      </c>
      <c r="J331" s="16">
        <f>VLOOKUP($B331,'[1]TK KHOILUONG'!$B:$AT,9,0)</f>
        <v>0</v>
      </c>
      <c r="K331" s="16">
        <f>VLOOKUP($B331,'[1]TK KHOILUONG'!$B:$AT,10,0)</f>
        <v>0</v>
      </c>
      <c r="L331" s="16">
        <f>VLOOKUP($B331,'[1]TK KHOILUONG'!$B:$AT,11,0)</f>
        <v>0</v>
      </c>
      <c r="M331" s="34">
        <f>VLOOKUP($B331,'[1]TK KHOILUONG'!$B:$AT,12,0)</f>
        <v>0</v>
      </c>
      <c r="N331" s="16">
        <f>VLOOKUP($B331,'[1]TK KHOILUONG'!$B:$AT,13,0)</f>
        <v>0</v>
      </c>
      <c r="O331" s="16">
        <f>VLOOKUP($B331,'[1]TK KHOILUONG'!$B:$AT,14,0)</f>
        <v>0</v>
      </c>
      <c r="P331" s="16">
        <f>VLOOKUP($B331,'[1]TK KHOILUONG'!$B:$AT,15,0)</f>
        <v>0</v>
      </c>
      <c r="Q331" s="16">
        <f>VLOOKUP($B331,'[1]TK KHOILUONG'!$B:$AT,16,0)</f>
        <v>0</v>
      </c>
      <c r="R331" s="34">
        <f>VLOOKUP($B331,'[1]TK KHOILUONG'!$B:$AT,17,0)</f>
        <v>0</v>
      </c>
      <c r="S331" s="16">
        <f>VLOOKUP($B331,'[1]TK KHOILUONG'!$B:$AT,18,0)</f>
        <v>68</v>
      </c>
      <c r="T331" s="16">
        <f>VLOOKUP($B331,'[1]TK KHOILUONG'!$B:$AT,19,0)</f>
        <v>0</v>
      </c>
      <c r="U331" s="16">
        <f>VLOOKUP($B331,'[1]TK KHOILUONG'!$B:$AT,20,0)</f>
        <v>94</v>
      </c>
      <c r="V331" s="34">
        <f>VLOOKUP($B331,'[1]TK KHOILUONG'!$B:$AT,21,0)</f>
        <v>-2.6</v>
      </c>
      <c r="W331" s="16">
        <f>VLOOKUP($B331,'[1]TK KHOILUONG'!$B:$AT,22,0)</f>
        <v>0</v>
      </c>
      <c r="X331" s="16">
        <f>VLOOKUP($B331,'[1]TK KHOILUONG'!$B:$AT,23,0)</f>
        <v>0</v>
      </c>
      <c r="Y331" s="16">
        <f>VLOOKUP($B331,'[1]TK KHOILUONG'!$B:$AT,24,0)</f>
        <v>0</v>
      </c>
      <c r="Z331" s="34">
        <f>VLOOKUP($B331,'[1]TK KHOILUONG'!$B:$AT,25,0)</f>
        <v>0</v>
      </c>
      <c r="AA331" s="16">
        <f>VLOOKUP($B331,'[1]TK KHOILUONG'!$B:$AT,26,0)</f>
        <v>0</v>
      </c>
      <c r="AB331" s="16">
        <f>VLOOKUP($B331,'[1]TK KHOILUONG'!$B:$AT,27,0)</f>
        <v>0</v>
      </c>
      <c r="AC331" s="16">
        <f>VLOOKUP($B331,'[1]TK KHOILUONG'!$B:$AT,28,0)</f>
        <v>0</v>
      </c>
      <c r="AD331" s="34">
        <f>VLOOKUP($B331,'[1]TK KHOILUONG'!$B:$AT,29,0)</f>
        <v>0</v>
      </c>
      <c r="AE331" s="16">
        <f>VLOOKUP($B331,'[1]TK KHOILUONG'!$B:$AT,30,0)</f>
        <v>0</v>
      </c>
      <c r="AF331" s="16">
        <f>VLOOKUP($B331,'[1]TK KHOILUONG'!$B:$AT,31,0)</f>
        <v>0</v>
      </c>
      <c r="AG331" s="16">
        <f>VLOOKUP($B331,'[1]TK KHOILUONG'!$B:$AT,32,0)</f>
        <v>0</v>
      </c>
      <c r="AH331" s="34">
        <f>VLOOKUP($B331,'[1]TK KHOILUONG'!$B:$AT,33,0)</f>
        <v>0</v>
      </c>
      <c r="AI331" s="16">
        <f>VLOOKUP($B331,'[1]TK KHOILUONG'!$B:$AT,34,0)</f>
        <v>0</v>
      </c>
      <c r="AJ331" s="16">
        <f>VLOOKUP($B331,'[1]TK KHOILUONG'!$B:$AT,35,0)</f>
        <v>0</v>
      </c>
      <c r="AK331" s="34">
        <f>VLOOKUP($B331,'[1]TK KHOILUONG'!$B:$AT,36,0)</f>
        <v>0</v>
      </c>
      <c r="AL331" s="16">
        <f>VLOOKUP($B331,'[1]TK KHOILUONG'!$B:$AT,37,0)</f>
        <v>0</v>
      </c>
      <c r="AM331" s="16">
        <f>VLOOKUP($B331,'[1]TK KHOILUONG'!$B:$AT,38,0)</f>
        <v>0</v>
      </c>
      <c r="AN331" s="34">
        <f>VLOOKUP($B331,'[1]TK KHOILUONG'!$B:$AT,39,0)</f>
        <v>0</v>
      </c>
      <c r="AO331" s="16">
        <f>VLOOKUP($B331,'[1]TK KHOILUONG'!$B:$AT,40,0)</f>
        <v>0</v>
      </c>
      <c r="AP331" s="16">
        <f>VLOOKUP($B331,'[1]TK KHOILUONG'!$B:$AT,41,0)</f>
        <v>0</v>
      </c>
      <c r="AQ331" s="34">
        <f>VLOOKUP($B331,'[1]TK KHOILUONG'!$B:$AT,42,0)</f>
        <v>0</v>
      </c>
      <c r="AR331" s="34">
        <f>VLOOKUP($B331,'[1]TK KHOILUONG'!$B:$AT,43,0)</f>
        <v>0</v>
      </c>
      <c r="AS331" s="34">
        <f>VLOOKUP($B331,'[1]TK KHOILUONG'!$B:$AT,44,0)</f>
        <v>0.5</v>
      </c>
      <c r="AT331" s="44">
        <f t="shared" si="6"/>
        <v>-2.1</v>
      </c>
    </row>
    <row r="332" spans="1:46" s="6" customFormat="1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>
        <f>VLOOKUP($B332,'[1]TK KHOILUONG'!$B:$AT,4,0)</f>
        <v>0</v>
      </c>
      <c r="F332" s="16">
        <f>VLOOKUP($B332,'[1]TK KHOILUONG'!$B:$AT,5,0)</f>
        <v>0</v>
      </c>
      <c r="G332" s="16">
        <f>VLOOKUP($B332,'[1]TK KHOILUONG'!$B:$AT,6,0)</f>
        <v>0</v>
      </c>
      <c r="H332" s="16">
        <f>VLOOKUP($B332,'[1]TK KHOILUONG'!$B:$AT,7,0)</f>
        <v>0</v>
      </c>
      <c r="I332" s="16">
        <f>VLOOKUP($B332,'[1]TK KHOILUONG'!$B:$AT,8,0)</f>
        <v>0</v>
      </c>
      <c r="J332" s="16">
        <f>VLOOKUP($B332,'[1]TK KHOILUONG'!$B:$AT,9,0)</f>
        <v>0</v>
      </c>
      <c r="K332" s="16">
        <f>VLOOKUP($B332,'[1]TK KHOILUONG'!$B:$AT,10,0)</f>
        <v>0</v>
      </c>
      <c r="L332" s="16">
        <f>VLOOKUP($B332,'[1]TK KHOILUONG'!$B:$AT,11,0)</f>
        <v>0</v>
      </c>
      <c r="M332" s="34">
        <f>VLOOKUP($B332,'[1]TK KHOILUONG'!$B:$AT,12,0)</f>
        <v>0</v>
      </c>
      <c r="N332" s="16">
        <f>VLOOKUP($B332,'[1]TK KHOILUONG'!$B:$AT,13,0)</f>
        <v>0.9</v>
      </c>
      <c r="O332" s="16">
        <f>VLOOKUP($B332,'[1]TK KHOILUONG'!$B:$AT,14,0)</f>
        <v>1.2</v>
      </c>
      <c r="P332" s="16">
        <f>VLOOKUP($B332,'[1]TK KHOILUONG'!$B:$AT,15,0)</f>
        <v>0</v>
      </c>
      <c r="Q332" s="16">
        <f>VLOOKUP($B332,'[1]TK KHOILUONG'!$B:$AT,16,0)</f>
        <v>0</v>
      </c>
      <c r="R332" s="34">
        <f>VLOOKUP($B332,'[1]TK KHOILUONG'!$B:$AT,17,0)</f>
        <v>2.1</v>
      </c>
      <c r="S332" s="16">
        <f>VLOOKUP($B332,'[1]TK KHOILUONG'!$B:$AT,18,0)</f>
        <v>0</v>
      </c>
      <c r="T332" s="16">
        <f>VLOOKUP($B332,'[1]TK KHOILUONG'!$B:$AT,19,0)</f>
        <v>0</v>
      </c>
      <c r="U332" s="16">
        <f>VLOOKUP($B332,'[1]TK KHOILUONG'!$B:$AT,20,0)</f>
        <v>0</v>
      </c>
      <c r="V332" s="34">
        <f>VLOOKUP($B332,'[1]TK KHOILUONG'!$B:$AT,21,0)</f>
        <v>0</v>
      </c>
      <c r="W332" s="16">
        <f>VLOOKUP($B332,'[1]TK KHOILUONG'!$B:$AT,22,0)</f>
        <v>0</v>
      </c>
      <c r="X332" s="16">
        <f>VLOOKUP($B332,'[1]TK KHOILUONG'!$B:$AT,23,0)</f>
        <v>0</v>
      </c>
      <c r="Y332" s="16">
        <f>VLOOKUP($B332,'[1]TK KHOILUONG'!$B:$AT,24,0)</f>
        <v>0</v>
      </c>
      <c r="Z332" s="34">
        <f>VLOOKUP($B332,'[1]TK KHOILUONG'!$B:$AT,25,0)</f>
        <v>0</v>
      </c>
      <c r="AA332" s="16">
        <f>VLOOKUP($B332,'[1]TK KHOILUONG'!$B:$AT,26,0)</f>
        <v>0</v>
      </c>
      <c r="AB332" s="16">
        <f>VLOOKUP($B332,'[1]TK KHOILUONG'!$B:$AT,27,0)</f>
        <v>0</v>
      </c>
      <c r="AC332" s="16">
        <f>VLOOKUP($B332,'[1]TK KHOILUONG'!$B:$AT,28,0)</f>
        <v>0</v>
      </c>
      <c r="AD332" s="34">
        <f>VLOOKUP($B332,'[1]TK KHOILUONG'!$B:$AT,29,0)</f>
        <v>0</v>
      </c>
      <c r="AE332" s="16">
        <f>VLOOKUP($B332,'[1]TK KHOILUONG'!$B:$AT,30,0)</f>
        <v>0</v>
      </c>
      <c r="AF332" s="16">
        <f>VLOOKUP($B332,'[1]TK KHOILUONG'!$B:$AT,31,0)</f>
        <v>0</v>
      </c>
      <c r="AG332" s="16">
        <f>VLOOKUP($B332,'[1]TK KHOILUONG'!$B:$AT,32,0)</f>
        <v>0</v>
      </c>
      <c r="AH332" s="34">
        <f>VLOOKUP($B332,'[1]TK KHOILUONG'!$B:$AT,33,0)</f>
        <v>0</v>
      </c>
      <c r="AI332" s="16">
        <f>VLOOKUP($B332,'[1]TK KHOILUONG'!$B:$AT,34,0)</f>
        <v>0</v>
      </c>
      <c r="AJ332" s="16">
        <f>VLOOKUP($B332,'[1]TK KHOILUONG'!$B:$AT,35,0)</f>
        <v>0</v>
      </c>
      <c r="AK332" s="34">
        <f>VLOOKUP($B332,'[1]TK KHOILUONG'!$B:$AT,36,0)</f>
        <v>0</v>
      </c>
      <c r="AL332" s="16">
        <f>VLOOKUP($B332,'[1]TK KHOILUONG'!$B:$AT,37,0)</f>
        <v>0</v>
      </c>
      <c r="AM332" s="16">
        <f>VLOOKUP($B332,'[1]TK KHOILUONG'!$B:$AT,38,0)</f>
        <v>0</v>
      </c>
      <c r="AN332" s="34">
        <f>VLOOKUP($B332,'[1]TK KHOILUONG'!$B:$AT,39,0)</f>
        <v>0</v>
      </c>
      <c r="AO332" s="16">
        <f>VLOOKUP($B332,'[1]TK KHOILUONG'!$B:$AT,40,0)</f>
        <v>0</v>
      </c>
      <c r="AP332" s="16">
        <f>VLOOKUP($B332,'[1]TK KHOILUONG'!$B:$AT,41,0)</f>
        <v>0</v>
      </c>
      <c r="AQ332" s="34">
        <f>VLOOKUP($B332,'[1]TK KHOILUONG'!$B:$AT,42,0)</f>
        <v>0</v>
      </c>
      <c r="AR332" s="34">
        <f>VLOOKUP($B332,'[1]TK KHOILUONG'!$B:$AT,43,0)</f>
        <v>0</v>
      </c>
      <c r="AS332" s="34">
        <f>VLOOKUP($B332,'[1]TK KHOILUONG'!$B:$AT,44,0)</f>
        <v>0</v>
      </c>
      <c r="AT332" s="44">
        <f t="shared" si="6"/>
        <v>2.1</v>
      </c>
    </row>
    <row r="333" spans="1:46" s="6" customFormat="1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>
        <f>VLOOKUP($B333,'[1]TK KHOILUONG'!$B:$AT,4,0)</f>
        <v>0</v>
      </c>
      <c r="F333" s="16">
        <f>VLOOKUP($B333,'[1]TK KHOILUONG'!$B:$AT,5,0)</f>
        <v>0</v>
      </c>
      <c r="G333" s="16">
        <f>VLOOKUP($B333,'[1]TK KHOILUONG'!$B:$AT,6,0)</f>
        <v>0</v>
      </c>
      <c r="H333" s="16">
        <f>VLOOKUP($B333,'[1]TK KHOILUONG'!$B:$AT,7,0)</f>
        <v>0</v>
      </c>
      <c r="I333" s="16">
        <f>VLOOKUP($B333,'[1]TK KHOILUONG'!$B:$AT,8,0)</f>
        <v>0</v>
      </c>
      <c r="J333" s="16">
        <f>VLOOKUP($B333,'[1]TK KHOILUONG'!$B:$AT,9,0)</f>
        <v>0</v>
      </c>
      <c r="K333" s="16">
        <f>VLOOKUP($B333,'[1]TK KHOILUONG'!$B:$AT,10,0)</f>
        <v>0</v>
      </c>
      <c r="L333" s="16">
        <f>VLOOKUP($B333,'[1]TK KHOILUONG'!$B:$AT,11,0)</f>
        <v>0</v>
      </c>
      <c r="M333" s="34">
        <f>VLOOKUP($B333,'[1]TK KHOILUONG'!$B:$AT,12,0)</f>
        <v>0</v>
      </c>
      <c r="N333" s="16">
        <f>VLOOKUP($B333,'[1]TK KHOILUONG'!$B:$AT,13,0)</f>
        <v>0</v>
      </c>
      <c r="O333" s="16">
        <f>VLOOKUP($B333,'[1]TK KHOILUONG'!$B:$AT,14,0)</f>
        <v>0</v>
      </c>
      <c r="P333" s="16">
        <f>VLOOKUP($B333,'[1]TK KHOILUONG'!$B:$AT,15,0)</f>
        <v>0</v>
      </c>
      <c r="Q333" s="16">
        <f>VLOOKUP($B333,'[1]TK KHOILUONG'!$B:$AT,16,0)</f>
        <v>0</v>
      </c>
      <c r="R333" s="34">
        <f>VLOOKUP($B333,'[1]TK KHOILUONG'!$B:$AT,17,0)</f>
        <v>0</v>
      </c>
      <c r="S333" s="16">
        <f>VLOOKUP($B333,'[1]TK KHOILUONG'!$B:$AT,18,0)</f>
        <v>0</v>
      </c>
      <c r="T333" s="16">
        <f>VLOOKUP($B333,'[1]TK KHOILUONG'!$B:$AT,19,0)</f>
        <v>0</v>
      </c>
      <c r="U333" s="16">
        <f>VLOOKUP($B333,'[1]TK KHOILUONG'!$B:$AT,20,0)</f>
        <v>0</v>
      </c>
      <c r="V333" s="34">
        <f>VLOOKUP($B333,'[1]TK KHOILUONG'!$B:$AT,21,0)</f>
        <v>0</v>
      </c>
      <c r="W333" s="16">
        <f>VLOOKUP($B333,'[1]TK KHOILUONG'!$B:$AT,22,0)</f>
        <v>0</v>
      </c>
      <c r="X333" s="16">
        <f>VLOOKUP($B333,'[1]TK KHOILUONG'!$B:$AT,23,0)</f>
        <v>0</v>
      </c>
      <c r="Y333" s="16">
        <f>VLOOKUP($B333,'[1]TK KHOILUONG'!$B:$AT,24,0)</f>
        <v>0</v>
      </c>
      <c r="Z333" s="34">
        <f>VLOOKUP($B333,'[1]TK KHOILUONG'!$B:$AT,25,0)</f>
        <v>0</v>
      </c>
      <c r="AA333" s="16">
        <f>VLOOKUP($B333,'[1]TK KHOILUONG'!$B:$AT,26,0)</f>
        <v>0</v>
      </c>
      <c r="AB333" s="16">
        <f>VLOOKUP($B333,'[1]TK KHOILUONG'!$B:$AT,27,0)</f>
        <v>0</v>
      </c>
      <c r="AC333" s="16">
        <f>VLOOKUP($B333,'[1]TK KHOILUONG'!$B:$AT,28,0)</f>
        <v>0</v>
      </c>
      <c r="AD333" s="34">
        <f>VLOOKUP($B333,'[1]TK KHOILUONG'!$B:$AT,29,0)</f>
        <v>0</v>
      </c>
      <c r="AE333" s="16">
        <f>VLOOKUP($B333,'[1]TK KHOILUONG'!$B:$AT,30,0)</f>
        <v>0</v>
      </c>
      <c r="AF333" s="16">
        <f>VLOOKUP($B333,'[1]TK KHOILUONG'!$B:$AT,31,0)</f>
        <v>0</v>
      </c>
      <c r="AG333" s="16">
        <f>VLOOKUP($B333,'[1]TK KHOILUONG'!$B:$AT,32,0)</f>
        <v>0</v>
      </c>
      <c r="AH333" s="34">
        <f>VLOOKUP($B333,'[1]TK KHOILUONG'!$B:$AT,33,0)</f>
        <v>0</v>
      </c>
      <c r="AI333" s="16">
        <f>VLOOKUP($B333,'[1]TK KHOILUONG'!$B:$AT,34,0)</f>
        <v>0</v>
      </c>
      <c r="AJ333" s="16">
        <f>VLOOKUP($B333,'[1]TK KHOILUONG'!$B:$AT,35,0)</f>
        <v>0</v>
      </c>
      <c r="AK333" s="34">
        <f>VLOOKUP($B333,'[1]TK KHOILUONG'!$B:$AT,36,0)</f>
        <v>0</v>
      </c>
      <c r="AL333" s="16">
        <f>VLOOKUP($B333,'[1]TK KHOILUONG'!$B:$AT,37,0)</f>
        <v>0</v>
      </c>
      <c r="AM333" s="16">
        <f>VLOOKUP($B333,'[1]TK KHOILUONG'!$B:$AT,38,0)</f>
        <v>0</v>
      </c>
      <c r="AN333" s="34">
        <f>VLOOKUP($B333,'[1]TK KHOILUONG'!$B:$AT,39,0)</f>
        <v>0</v>
      </c>
      <c r="AO333" s="16">
        <f>VLOOKUP($B333,'[1]TK KHOILUONG'!$B:$AT,40,0)</f>
        <v>0</v>
      </c>
      <c r="AP333" s="16">
        <f>VLOOKUP($B333,'[1]TK KHOILUONG'!$B:$AT,41,0)</f>
        <v>0</v>
      </c>
      <c r="AQ333" s="34">
        <f>VLOOKUP($B333,'[1]TK KHOILUONG'!$B:$AT,42,0)</f>
        <v>0</v>
      </c>
      <c r="AR333" s="34">
        <f>VLOOKUP($B333,'[1]TK KHOILUONG'!$B:$AT,43,0)</f>
        <v>0</v>
      </c>
      <c r="AS333" s="34">
        <f>VLOOKUP($B333,'[1]TK KHOILUONG'!$B:$AT,44,0)</f>
        <v>0</v>
      </c>
      <c r="AT333" s="44">
        <f t="shared" si="6"/>
        <v>0</v>
      </c>
    </row>
    <row r="334" spans="1:46" s="6" customFormat="1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>
        <f>VLOOKUP($B334,'[1]TK KHOILUONG'!$B:$AT,4,0)</f>
        <v>0</v>
      </c>
      <c r="F334" s="16">
        <f>VLOOKUP($B334,'[1]TK KHOILUONG'!$B:$AT,5,0)</f>
        <v>0</v>
      </c>
      <c r="G334" s="16">
        <f>VLOOKUP($B334,'[1]TK KHOILUONG'!$B:$AT,6,0)</f>
        <v>0</v>
      </c>
      <c r="H334" s="16">
        <f>VLOOKUP($B334,'[1]TK KHOILUONG'!$B:$AT,7,0)</f>
        <v>0</v>
      </c>
      <c r="I334" s="16">
        <f>VLOOKUP($B334,'[1]TK KHOILUONG'!$B:$AT,8,0)</f>
        <v>0</v>
      </c>
      <c r="J334" s="16">
        <f>VLOOKUP($B334,'[1]TK KHOILUONG'!$B:$AT,9,0)</f>
        <v>0</v>
      </c>
      <c r="K334" s="16">
        <f>VLOOKUP($B334,'[1]TK KHOILUONG'!$B:$AT,10,0)</f>
        <v>0</v>
      </c>
      <c r="L334" s="16">
        <f>VLOOKUP($B334,'[1]TK KHOILUONG'!$B:$AT,11,0)</f>
        <v>0</v>
      </c>
      <c r="M334" s="34">
        <f>VLOOKUP($B334,'[1]TK KHOILUONG'!$B:$AT,12,0)</f>
        <v>0</v>
      </c>
      <c r="N334" s="16">
        <f>VLOOKUP($B334,'[1]TK KHOILUONG'!$B:$AT,13,0)</f>
        <v>0</v>
      </c>
      <c r="O334" s="16">
        <f>VLOOKUP($B334,'[1]TK KHOILUONG'!$B:$AT,14,0)</f>
        <v>0</v>
      </c>
      <c r="P334" s="16">
        <f>VLOOKUP($B334,'[1]TK KHOILUONG'!$B:$AT,15,0)</f>
        <v>0</v>
      </c>
      <c r="Q334" s="16">
        <f>VLOOKUP($B334,'[1]TK KHOILUONG'!$B:$AT,16,0)</f>
        <v>0</v>
      </c>
      <c r="R334" s="34">
        <f>VLOOKUP($B334,'[1]TK KHOILUONG'!$B:$AT,17,0)</f>
        <v>0</v>
      </c>
      <c r="S334" s="16">
        <f>VLOOKUP($B334,'[1]TK KHOILUONG'!$B:$AT,18,0)</f>
        <v>0</v>
      </c>
      <c r="T334" s="16">
        <f>VLOOKUP($B334,'[1]TK KHOILUONG'!$B:$AT,19,0)</f>
        <v>0</v>
      </c>
      <c r="U334" s="16">
        <f>VLOOKUP($B334,'[1]TK KHOILUONG'!$B:$AT,20,0)</f>
        <v>0</v>
      </c>
      <c r="V334" s="34">
        <f>VLOOKUP($B334,'[1]TK KHOILUONG'!$B:$AT,21,0)</f>
        <v>0</v>
      </c>
      <c r="W334" s="16">
        <f>VLOOKUP($B334,'[1]TK KHOILUONG'!$B:$AT,22,0)</f>
        <v>0</v>
      </c>
      <c r="X334" s="16">
        <f>VLOOKUP($B334,'[1]TK KHOILUONG'!$B:$AT,23,0)</f>
        <v>0</v>
      </c>
      <c r="Y334" s="16">
        <f>VLOOKUP($B334,'[1]TK KHOILUONG'!$B:$AT,24,0)</f>
        <v>0</v>
      </c>
      <c r="Z334" s="34">
        <f>VLOOKUP($B334,'[1]TK KHOILUONG'!$B:$AT,25,0)</f>
        <v>0</v>
      </c>
      <c r="AA334" s="16">
        <f>VLOOKUP($B334,'[1]TK KHOILUONG'!$B:$AT,26,0)</f>
        <v>0</v>
      </c>
      <c r="AB334" s="16">
        <f>VLOOKUP($B334,'[1]TK KHOILUONG'!$B:$AT,27,0)</f>
        <v>0</v>
      </c>
      <c r="AC334" s="16">
        <f>VLOOKUP($B334,'[1]TK KHOILUONG'!$B:$AT,28,0)</f>
        <v>0</v>
      </c>
      <c r="AD334" s="34">
        <f>VLOOKUP($B334,'[1]TK KHOILUONG'!$B:$AT,29,0)</f>
        <v>0</v>
      </c>
      <c r="AE334" s="16">
        <f>VLOOKUP($B334,'[1]TK KHOILUONG'!$B:$AT,30,0)</f>
        <v>0</v>
      </c>
      <c r="AF334" s="16">
        <f>VLOOKUP($B334,'[1]TK KHOILUONG'!$B:$AT,31,0)</f>
        <v>0</v>
      </c>
      <c r="AG334" s="16">
        <f>VLOOKUP($B334,'[1]TK KHOILUONG'!$B:$AT,32,0)</f>
        <v>0</v>
      </c>
      <c r="AH334" s="34">
        <f>VLOOKUP($B334,'[1]TK KHOILUONG'!$B:$AT,33,0)</f>
        <v>0</v>
      </c>
      <c r="AI334" s="16">
        <f>VLOOKUP($B334,'[1]TK KHOILUONG'!$B:$AT,34,0)</f>
        <v>0</v>
      </c>
      <c r="AJ334" s="16">
        <f>VLOOKUP($B334,'[1]TK KHOILUONG'!$B:$AT,35,0)</f>
        <v>0</v>
      </c>
      <c r="AK334" s="34">
        <f>VLOOKUP($B334,'[1]TK KHOILUONG'!$B:$AT,36,0)</f>
        <v>0</v>
      </c>
      <c r="AL334" s="16">
        <f>VLOOKUP($B334,'[1]TK KHOILUONG'!$B:$AT,37,0)</f>
        <v>0</v>
      </c>
      <c r="AM334" s="16">
        <f>VLOOKUP($B334,'[1]TK KHOILUONG'!$B:$AT,38,0)</f>
        <v>0</v>
      </c>
      <c r="AN334" s="34">
        <f>VLOOKUP($B334,'[1]TK KHOILUONG'!$B:$AT,39,0)</f>
        <v>0</v>
      </c>
      <c r="AO334" s="16">
        <f>VLOOKUP($B334,'[1]TK KHOILUONG'!$B:$AT,40,0)</f>
        <v>0</v>
      </c>
      <c r="AP334" s="16">
        <f>VLOOKUP($B334,'[1]TK KHOILUONG'!$B:$AT,41,0)</f>
        <v>0</v>
      </c>
      <c r="AQ334" s="34">
        <f>VLOOKUP($B334,'[1]TK KHOILUONG'!$B:$AT,42,0)</f>
        <v>0</v>
      </c>
      <c r="AR334" s="34">
        <f>VLOOKUP($B334,'[1]TK KHOILUONG'!$B:$AT,43,0)</f>
        <v>0</v>
      </c>
      <c r="AS334" s="34">
        <f>VLOOKUP($B334,'[1]TK KHOILUONG'!$B:$AT,44,0)</f>
        <v>0</v>
      </c>
      <c r="AT334" s="44">
        <f t="shared" si="6"/>
        <v>0</v>
      </c>
    </row>
    <row r="335" spans="1:46" s="6" customFormat="1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>
        <f>VLOOKUP($B335,'[1]TK KHOILUONG'!$B:$AT,4,0)</f>
        <v>0</v>
      </c>
      <c r="F335" s="16">
        <f>VLOOKUP($B335,'[1]TK KHOILUONG'!$B:$AT,5,0)</f>
        <v>0</v>
      </c>
      <c r="G335" s="16">
        <f>VLOOKUP($B335,'[1]TK KHOILUONG'!$B:$AT,6,0)</f>
        <v>0</v>
      </c>
      <c r="H335" s="16">
        <f>VLOOKUP($B335,'[1]TK KHOILUONG'!$B:$AT,7,0)</f>
        <v>0</v>
      </c>
      <c r="I335" s="16">
        <f>VLOOKUP($B335,'[1]TK KHOILUONG'!$B:$AT,8,0)</f>
        <v>0</v>
      </c>
      <c r="J335" s="16">
        <f>VLOOKUP($B335,'[1]TK KHOILUONG'!$B:$AT,9,0)</f>
        <v>0</v>
      </c>
      <c r="K335" s="16">
        <f>VLOOKUP($B335,'[1]TK KHOILUONG'!$B:$AT,10,0)</f>
        <v>0</v>
      </c>
      <c r="L335" s="16">
        <f>VLOOKUP($B335,'[1]TK KHOILUONG'!$B:$AT,11,0)</f>
        <v>0</v>
      </c>
      <c r="M335" s="34">
        <f>VLOOKUP($B335,'[1]TK KHOILUONG'!$B:$AT,12,0)</f>
        <v>0</v>
      </c>
      <c r="N335" s="16">
        <f>VLOOKUP($B335,'[1]TK KHOILUONG'!$B:$AT,13,0)</f>
        <v>0</v>
      </c>
      <c r="O335" s="16">
        <f>VLOOKUP($B335,'[1]TK KHOILUONG'!$B:$AT,14,0)</f>
        <v>0</v>
      </c>
      <c r="P335" s="16">
        <f>VLOOKUP($B335,'[1]TK KHOILUONG'!$B:$AT,15,0)</f>
        <v>0</v>
      </c>
      <c r="Q335" s="16">
        <f>VLOOKUP($B335,'[1]TK KHOILUONG'!$B:$AT,16,0)</f>
        <v>0</v>
      </c>
      <c r="R335" s="34">
        <f>VLOOKUP($B335,'[1]TK KHOILUONG'!$B:$AT,17,0)</f>
        <v>0</v>
      </c>
      <c r="S335" s="16">
        <f>VLOOKUP($B335,'[1]TK KHOILUONG'!$B:$AT,18,0)</f>
        <v>0</v>
      </c>
      <c r="T335" s="16">
        <f>VLOOKUP($B335,'[1]TK KHOILUONG'!$B:$AT,19,0)</f>
        <v>0</v>
      </c>
      <c r="U335" s="16">
        <f>VLOOKUP($B335,'[1]TK KHOILUONG'!$B:$AT,20,0)</f>
        <v>0</v>
      </c>
      <c r="V335" s="34">
        <f>VLOOKUP($B335,'[1]TK KHOILUONG'!$B:$AT,21,0)</f>
        <v>0</v>
      </c>
      <c r="W335" s="16">
        <f>VLOOKUP($B335,'[1]TK KHOILUONG'!$B:$AT,22,0)</f>
        <v>0</v>
      </c>
      <c r="X335" s="16">
        <f>VLOOKUP($B335,'[1]TK KHOILUONG'!$B:$AT,23,0)</f>
        <v>0</v>
      </c>
      <c r="Y335" s="16">
        <f>VLOOKUP($B335,'[1]TK KHOILUONG'!$B:$AT,24,0)</f>
        <v>0</v>
      </c>
      <c r="Z335" s="34">
        <f>VLOOKUP($B335,'[1]TK KHOILUONG'!$B:$AT,25,0)</f>
        <v>0</v>
      </c>
      <c r="AA335" s="16">
        <f>VLOOKUP($B335,'[1]TK KHOILUONG'!$B:$AT,26,0)</f>
        <v>0</v>
      </c>
      <c r="AB335" s="16">
        <f>VLOOKUP($B335,'[1]TK KHOILUONG'!$B:$AT,27,0)</f>
        <v>0</v>
      </c>
      <c r="AC335" s="16">
        <f>VLOOKUP($B335,'[1]TK KHOILUONG'!$B:$AT,28,0)</f>
        <v>0</v>
      </c>
      <c r="AD335" s="34">
        <f>VLOOKUP($B335,'[1]TK KHOILUONG'!$B:$AT,29,0)</f>
        <v>0</v>
      </c>
      <c r="AE335" s="16">
        <f>VLOOKUP($B335,'[1]TK KHOILUONG'!$B:$AT,30,0)</f>
        <v>0</v>
      </c>
      <c r="AF335" s="16">
        <f>VLOOKUP($B335,'[1]TK KHOILUONG'!$B:$AT,31,0)</f>
        <v>0</v>
      </c>
      <c r="AG335" s="16">
        <f>VLOOKUP($B335,'[1]TK KHOILUONG'!$B:$AT,32,0)</f>
        <v>0</v>
      </c>
      <c r="AH335" s="34">
        <f>VLOOKUP($B335,'[1]TK KHOILUONG'!$B:$AT,33,0)</f>
        <v>0</v>
      </c>
      <c r="AI335" s="16">
        <f>VLOOKUP($B335,'[1]TK KHOILUONG'!$B:$AT,34,0)</f>
        <v>0</v>
      </c>
      <c r="AJ335" s="16">
        <f>VLOOKUP($B335,'[1]TK KHOILUONG'!$B:$AT,35,0)</f>
        <v>0</v>
      </c>
      <c r="AK335" s="34">
        <f>VLOOKUP($B335,'[1]TK KHOILUONG'!$B:$AT,36,0)</f>
        <v>0</v>
      </c>
      <c r="AL335" s="16">
        <f>VLOOKUP($B335,'[1]TK KHOILUONG'!$B:$AT,37,0)</f>
        <v>0</v>
      </c>
      <c r="AM335" s="16">
        <f>VLOOKUP($B335,'[1]TK KHOILUONG'!$B:$AT,38,0)</f>
        <v>0</v>
      </c>
      <c r="AN335" s="34">
        <f>VLOOKUP($B335,'[1]TK KHOILUONG'!$B:$AT,39,0)</f>
        <v>0</v>
      </c>
      <c r="AO335" s="16">
        <f>VLOOKUP($B335,'[1]TK KHOILUONG'!$B:$AT,40,0)</f>
        <v>0</v>
      </c>
      <c r="AP335" s="16">
        <f>VLOOKUP($B335,'[1]TK KHOILUONG'!$B:$AT,41,0)</f>
        <v>0</v>
      </c>
      <c r="AQ335" s="34">
        <f>VLOOKUP($B335,'[1]TK KHOILUONG'!$B:$AT,42,0)</f>
        <v>0</v>
      </c>
      <c r="AR335" s="34">
        <f>VLOOKUP($B335,'[1]TK KHOILUONG'!$B:$AT,43,0)</f>
        <v>0</v>
      </c>
      <c r="AS335" s="34">
        <f>VLOOKUP($B335,'[1]TK KHOILUONG'!$B:$AT,44,0)</f>
        <v>0</v>
      </c>
      <c r="AT335" s="44">
        <f t="shared" si="6"/>
        <v>0</v>
      </c>
    </row>
    <row r="336" spans="1:46" s="6" customFormat="1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>
        <f>VLOOKUP($B336,'[1]TK KHOILUONG'!$B:$AT,4,0)</f>
        <v>0</v>
      </c>
      <c r="F336" s="16">
        <f>VLOOKUP($B336,'[1]TK KHOILUONG'!$B:$AT,5,0)</f>
        <v>0</v>
      </c>
      <c r="G336" s="16">
        <f>VLOOKUP($B336,'[1]TK KHOILUONG'!$B:$AT,6,0)</f>
        <v>0</v>
      </c>
      <c r="H336" s="16">
        <f>VLOOKUP($B336,'[1]TK KHOILUONG'!$B:$AT,7,0)</f>
        <v>0</v>
      </c>
      <c r="I336" s="16">
        <f>VLOOKUP($B336,'[1]TK KHOILUONG'!$B:$AT,8,0)</f>
        <v>0</v>
      </c>
      <c r="J336" s="16">
        <f>VLOOKUP($B336,'[1]TK KHOILUONG'!$B:$AT,9,0)</f>
        <v>0</v>
      </c>
      <c r="K336" s="16">
        <f>VLOOKUP($B336,'[1]TK KHOILUONG'!$B:$AT,10,0)</f>
        <v>0</v>
      </c>
      <c r="L336" s="16">
        <f>VLOOKUP($B336,'[1]TK KHOILUONG'!$B:$AT,11,0)</f>
        <v>0</v>
      </c>
      <c r="M336" s="34">
        <f>VLOOKUP($B336,'[1]TK KHOILUONG'!$B:$AT,12,0)</f>
        <v>0</v>
      </c>
      <c r="N336" s="16">
        <f>VLOOKUP($B336,'[1]TK KHOILUONG'!$B:$AT,13,0)</f>
        <v>0</v>
      </c>
      <c r="O336" s="16">
        <f>VLOOKUP($B336,'[1]TK KHOILUONG'!$B:$AT,14,0)</f>
        <v>0</v>
      </c>
      <c r="P336" s="16">
        <f>VLOOKUP($B336,'[1]TK KHOILUONG'!$B:$AT,15,0)</f>
        <v>0</v>
      </c>
      <c r="Q336" s="16">
        <f>VLOOKUP($B336,'[1]TK KHOILUONG'!$B:$AT,16,0)</f>
        <v>0</v>
      </c>
      <c r="R336" s="34">
        <f>VLOOKUP($B336,'[1]TK KHOILUONG'!$B:$AT,17,0)</f>
        <v>0</v>
      </c>
      <c r="S336" s="16">
        <f>VLOOKUP($B336,'[1]TK KHOILUONG'!$B:$AT,18,0)</f>
        <v>0</v>
      </c>
      <c r="T336" s="16">
        <f>VLOOKUP($B336,'[1]TK KHOILUONG'!$B:$AT,19,0)</f>
        <v>0</v>
      </c>
      <c r="U336" s="16">
        <f>VLOOKUP($B336,'[1]TK KHOILUONG'!$B:$AT,20,0)</f>
        <v>0</v>
      </c>
      <c r="V336" s="34">
        <f>VLOOKUP($B336,'[1]TK KHOILUONG'!$B:$AT,21,0)</f>
        <v>0</v>
      </c>
      <c r="W336" s="16">
        <f>VLOOKUP($B336,'[1]TK KHOILUONG'!$B:$AT,22,0)</f>
        <v>0</v>
      </c>
      <c r="X336" s="16">
        <f>VLOOKUP($B336,'[1]TK KHOILUONG'!$B:$AT,23,0)</f>
        <v>0</v>
      </c>
      <c r="Y336" s="16">
        <f>VLOOKUP($B336,'[1]TK KHOILUONG'!$B:$AT,24,0)</f>
        <v>0</v>
      </c>
      <c r="Z336" s="34">
        <f>VLOOKUP($B336,'[1]TK KHOILUONG'!$B:$AT,25,0)</f>
        <v>0</v>
      </c>
      <c r="AA336" s="16">
        <f>VLOOKUP($B336,'[1]TK KHOILUONG'!$B:$AT,26,0)</f>
        <v>0</v>
      </c>
      <c r="AB336" s="16">
        <f>VLOOKUP($B336,'[1]TK KHOILUONG'!$B:$AT,27,0)</f>
        <v>0</v>
      </c>
      <c r="AC336" s="16">
        <f>VLOOKUP($B336,'[1]TK KHOILUONG'!$B:$AT,28,0)</f>
        <v>0</v>
      </c>
      <c r="AD336" s="34">
        <f>VLOOKUP($B336,'[1]TK KHOILUONG'!$B:$AT,29,0)</f>
        <v>0</v>
      </c>
      <c r="AE336" s="16">
        <f>VLOOKUP($B336,'[1]TK KHOILUONG'!$B:$AT,30,0)</f>
        <v>0</v>
      </c>
      <c r="AF336" s="16">
        <f>VLOOKUP($B336,'[1]TK KHOILUONG'!$B:$AT,31,0)</f>
        <v>0</v>
      </c>
      <c r="AG336" s="16">
        <f>VLOOKUP($B336,'[1]TK KHOILUONG'!$B:$AT,32,0)</f>
        <v>0</v>
      </c>
      <c r="AH336" s="34">
        <f>VLOOKUP($B336,'[1]TK KHOILUONG'!$B:$AT,33,0)</f>
        <v>0</v>
      </c>
      <c r="AI336" s="16">
        <f>VLOOKUP($B336,'[1]TK KHOILUONG'!$B:$AT,34,0)</f>
        <v>0</v>
      </c>
      <c r="AJ336" s="16">
        <f>VLOOKUP($B336,'[1]TK KHOILUONG'!$B:$AT,35,0)</f>
        <v>0</v>
      </c>
      <c r="AK336" s="34">
        <f>VLOOKUP($B336,'[1]TK KHOILUONG'!$B:$AT,36,0)</f>
        <v>0</v>
      </c>
      <c r="AL336" s="16">
        <f>VLOOKUP($B336,'[1]TK KHOILUONG'!$B:$AT,37,0)</f>
        <v>0</v>
      </c>
      <c r="AM336" s="16">
        <f>VLOOKUP($B336,'[1]TK KHOILUONG'!$B:$AT,38,0)</f>
        <v>0</v>
      </c>
      <c r="AN336" s="34">
        <f>VLOOKUP($B336,'[1]TK KHOILUONG'!$B:$AT,39,0)</f>
        <v>0</v>
      </c>
      <c r="AO336" s="16">
        <f>VLOOKUP($B336,'[1]TK KHOILUONG'!$B:$AT,40,0)</f>
        <v>0</v>
      </c>
      <c r="AP336" s="16">
        <f>VLOOKUP($B336,'[1]TK KHOILUONG'!$B:$AT,41,0)</f>
        <v>0</v>
      </c>
      <c r="AQ336" s="34">
        <f>VLOOKUP($B336,'[1]TK KHOILUONG'!$B:$AT,42,0)</f>
        <v>0</v>
      </c>
      <c r="AR336" s="34">
        <f>VLOOKUP($B336,'[1]TK KHOILUONG'!$B:$AT,43,0)</f>
        <v>0</v>
      </c>
      <c r="AS336" s="34">
        <f>VLOOKUP($B336,'[1]TK KHOILUONG'!$B:$AT,44,0)</f>
        <v>0</v>
      </c>
      <c r="AT336" s="44">
        <f t="shared" si="6"/>
        <v>0</v>
      </c>
    </row>
    <row r="337" spans="1:46" s="6" customFormat="1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>
        <f>VLOOKUP($B337,'[1]TK KHOILUONG'!$B:$AT,4,0)</f>
        <v>0</v>
      </c>
      <c r="F337" s="16">
        <f>VLOOKUP($B337,'[1]TK KHOILUONG'!$B:$AT,5,0)</f>
        <v>0</v>
      </c>
      <c r="G337" s="16">
        <f>VLOOKUP($B337,'[1]TK KHOILUONG'!$B:$AT,6,0)</f>
        <v>0</v>
      </c>
      <c r="H337" s="16">
        <f>VLOOKUP($B337,'[1]TK KHOILUONG'!$B:$AT,7,0)</f>
        <v>0</v>
      </c>
      <c r="I337" s="16">
        <f>VLOOKUP($B337,'[1]TK KHOILUONG'!$B:$AT,8,0)</f>
        <v>0</v>
      </c>
      <c r="J337" s="16">
        <f>VLOOKUP($B337,'[1]TK KHOILUONG'!$B:$AT,9,0)</f>
        <v>0</v>
      </c>
      <c r="K337" s="16">
        <f>VLOOKUP($B337,'[1]TK KHOILUONG'!$B:$AT,10,0)</f>
        <v>0</v>
      </c>
      <c r="L337" s="16">
        <f>VLOOKUP($B337,'[1]TK KHOILUONG'!$B:$AT,11,0)</f>
        <v>0</v>
      </c>
      <c r="M337" s="34">
        <f>VLOOKUP($B337,'[1]TK KHOILUONG'!$B:$AT,12,0)</f>
        <v>0</v>
      </c>
      <c r="N337" s="16">
        <f>VLOOKUP($B337,'[1]TK KHOILUONG'!$B:$AT,13,0)</f>
        <v>0</v>
      </c>
      <c r="O337" s="16">
        <f>VLOOKUP($B337,'[1]TK KHOILUONG'!$B:$AT,14,0)</f>
        <v>0</v>
      </c>
      <c r="P337" s="16">
        <f>VLOOKUP($B337,'[1]TK KHOILUONG'!$B:$AT,15,0)</f>
        <v>0</v>
      </c>
      <c r="Q337" s="16">
        <f>VLOOKUP($B337,'[1]TK KHOILUONG'!$B:$AT,16,0)</f>
        <v>0</v>
      </c>
      <c r="R337" s="34">
        <f>VLOOKUP($B337,'[1]TK KHOILUONG'!$B:$AT,17,0)</f>
        <v>0</v>
      </c>
      <c r="S337" s="16">
        <f>VLOOKUP($B337,'[1]TK KHOILUONG'!$B:$AT,18,0)</f>
        <v>0</v>
      </c>
      <c r="T337" s="16">
        <f>VLOOKUP($B337,'[1]TK KHOILUONG'!$B:$AT,19,0)</f>
        <v>0</v>
      </c>
      <c r="U337" s="16">
        <f>VLOOKUP($B337,'[1]TK KHOILUONG'!$B:$AT,20,0)</f>
        <v>0</v>
      </c>
      <c r="V337" s="34">
        <f>VLOOKUP($B337,'[1]TK KHOILUONG'!$B:$AT,21,0)</f>
        <v>0</v>
      </c>
      <c r="W337" s="16">
        <f>VLOOKUP($B337,'[1]TK KHOILUONG'!$B:$AT,22,0)</f>
        <v>0</v>
      </c>
      <c r="X337" s="16">
        <f>VLOOKUP($B337,'[1]TK KHOILUONG'!$B:$AT,23,0)</f>
        <v>0</v>
      </c>
      <c r="Y337" s="16">
        <f>VLOOKUP($B337,'[1]TK KHOILUONG'!$B:$AT,24,0)</f>
        <v>0</v>
      </c>
      <c r="Z337" s="34">
        <f>VLOOKUP($B337,'[1]TK KHOILUONG'!$B:$AT,25,0)</f>
        <v>0</v>
      </c>
      <c r="AA337" s="16">
        <f>VLOOKUP($B337,'[1]TK KHOILUONG'!$B:$AT,26,0)</f>
        <v>0</v>
      </c>
      <c r="AB337" s="16">
        <f>VLOOKUP($B337,'[1]TK KHOILUONG'!$B:$AT,27,0)</f>
        <v>0</v>
      </c>
      <c r="AC337" s="16">
        <f>VLOOKUP($B337,'[1]TK KHOILUONG'!$B:$AT,28,0)</f>
        <v>0</v>
      </c>
      <c r="AD337" s="34">
        <f>VLOOKUP($B337,'[1]TK KHOILUONG'!$B:$AT,29,0)</f>
        <v>0</v>
      </c>
      <c r="AE337" s="16">
        <f>VLOOKUP($B337,'[1]TK KHOILUONG'!$B:$AT,30,0)</f>
        <v>0</v>
      </c>
      <c r="AF337" s="16">
        <f>VLOOKUP($B337,'[1]TK KHOILUONG'!$B:$AT,31,0)</f>
        <v>0</v>
      </c>
      <c r="AG337" s="16">
        <f>VLOOKUP($B337,'[1]TK KHOILUONG'!$B:$AT,32,0)</f>
        <v>0</v>
      </c>
      <c r="AH337" s="34">
        <f>VLOOKUP($B337,'[1]TK KHOILUONG'!$B:$AT,33,0)</f>
        <v>0</v>
      </c>
      <c r="AI337" s="16">
        <f>VLOOKUP($B337,'[1]TK KHOILUONG'!$B:$AT,34,0)</f>
        <v>0</v>
      </c>
      <c r="AJ337" s="16">
        <f>VLOOKUP($B337,'[1]TK KHOILUONG'!$B:$AT,35,0)</f>
        <v>0</v>
      </c>
      <c r="AK337" s="34">
        <f>VLOOKUP($B337,'[1]TK KHOILUONG'!$B:$AT,36,0)</f>
        <v>0</v>
      </c>
      <c r="AL337" s="16">
        <f>VLOOKUP($B337,'[1]TK KHOILUONG'!$B:$AT,37,0)</f>
        <v>0</v>
      </c>
      <c r="AM337" s="16">
        <f>VLOOKUP($B337,'[1]TK KHOILUONG'!$B:$AT,38,0)</f>
        <v>0</v>
      </c>
      <c r="AN337" s="34">
        <f>VLOOKUP($B337,'[1]TK KHOILUONG'!$B:$AT,39,0)</f>
        <v>0</v>
      </c>
      <c r="AO337" s="16">
        <f>VLOOKUP($B337,'[1]TK KHOILUONG'!$B:$AT,40,0)</f>
        <v>0</v>
      </c>
      <c r="AP337" s="16">
        <f>VLOOKUP($B337,'[1]TK KHOILUONG'!$B:$AT,41,0)</f>
        <v>0</v>
      </c>
      <c r="AQ337" s="34">
        <f>VLOOKUP($B337,'[1]TK KHOILUONG'!$B:$AT,42,0)</f>
        <v>0</v>
      </c>
      <c r="AR337" s="34">
        <f>VLOOKUP($B337,'[1]TK KHOILUONG'!$B:$AT,43,0)</f>
        <v>0</v>
      </c>
      <c r="AS337" s="34">
        <f>VLOOKUP($B337,'[1]TK KHOILUONG'!$B:$AT,44,0)</f>
        <v>0</v>
      </c>
      <c r="AT337" s="44">
        <f t="shared" si="6"/>
        <v>0</v>
      </c>
    </row>
    <row r="338" spans="1:46" s="6" customFormat="1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>
        <f>VLOOKUP($B338,'[1]TK KHOILUONG'!$B:$AT,4,0)</f>
        <v>0</v>
      </c>
      <c r="F338" s="16">
        <f>VLOOKUP($B338,'[1]TK KHOILUONG'!$B:$AT,5,0)</f>
        <v>4</v>
      </c>
      <c r="G338" s="16">
        <f>VLOOKUP($B338,'[1]TK KHOILUONG'!$B:$AT,6,0)</f>
        <v>0</v>
      </c>
      <c r="H338" s="16">
        <f>VLOOKUP($B338,'[1]TK KHOILUONG'!$B:$AT,7,0)</f>
        <v>0</v>
      </c>
      <c r="I338" s="16">
        <f>VLOOKUP($B338,'[1]TK KHOILUONG'!$B:$AT,8,0)</f>
        <v>0</v>
      </c>
      <c r="J338" s="16">
        <f>VLOOKUP($B338,'[1]TK KHOILUONG'!$B:$AT,9,0)</f>
        <v>0</v>
      </c>
      <c r="K338" s="16">
        <f>VLOOKUP($B338,'[1]TK KHOILUONG'!$B:$AT,10,0)</f>
        <v>0</v>
      </c>
      <c r="L338" s="16">
        <f>VLOOKUP($B338,'[1]TK KHOILUONG'!$B:$AT,11,0)</f>
        <v>0</v>
      </c>
      <c r="M338" s="34">
        <f>VLOOKUP($B338,'[1]TK KHOILUONG'!$B:$AT,12,0)</f>
        <v>6</v>
      </c>
      <c r="N338" s="16">
        <f>VLOOKUP($B338,'[1]TK KHOILUONG'!$B:$AT,13,0)</f>
        <v>0</v>
      </c>
      <c r="O338" s="16">
        <f>VLOOKUP($B338,'[1]TK KHOILUONG'!$B:$AT,14,0)</f>
        <v>0</v>
      </c>
      <c r="P338" s="16">
        <f>VLOOKUP($B338,'[1]TK KHOILUONG'!$B:$AT,15,0)</f>
        <v>0</v>
      </c>
      <c r="Q338" s="16">
        <f>VLOOKUP($B338,'[1]TK KHOILUONG'!$B:$AT,16,0)</f>
        <v>0</v>
      </c>
      <c r="R338" s="34">
        <f>VLOOKUP($B338,'[1]TK KHOILUONG'!$B:$AT,17,0)</f>
        <v>0</v>
      </c>
      <c r="S338" s="16">
        <f>VLOOKUP($B338,'[1]TK KHOILUONG'!$B:$AT,18,0)</f>
        <v>0</v>
      </c>
      <c r="T338" s="16">
        <f>VLOOKUP($B338,'[1]TK KHOILUONG'!$B:$AT,19,0)</f>
        <v>0</v>
      </c>
      <c r="U338" s="16">
        <f>VLOOKUP($B338,'[1]TK KHOILUONG'!$B:$AT,20,0)</f>
        <v>0</v>
      </c>
      <c r="V338" s="34">
        <f>VLOOKUP($B338,'[1]TK KHOILUONG'!$B:$AT,21,0)</f>
        <v>0</v>
      </c>
      <c r="W338" s="16">
        <f>VLOOKUP($B338,'[1]TK KHOILUONG'!$B:$AT,22,0)</f>
        <v>0</v>
      </c>
      <c r="X338" s="16">
        <f>VLOOKUP($B338,'[1]TK KHOILUONG'!$B:$AT,23,0)</f>
        <v>0</v>
      </c>
      <c r="Y338" s="16">
        <f>VLOOKUP($B338,'[1]TK KHOILUONG'!$B:$AT,24,0)</f>
        <v>0</v>
      </c>
      <c r="Z338" s="34">
        <f>VLOOKUP($B338,'[1]TK KHOILUONG'!$B:$AT,25,0)</f>
        <v>0</v>
      </c>
      <c r="AA338" s="16">
        <f>VLOOKUP($B338,'[1]TK KHOILUONG'!$B:$AT,26,0)</f>
        <v>0</v>
      </c>
      <c r="AB338" s="16">
        <f>VLOOKUP($B338,'[1]TK KHOILUONG'!$B:$AT,27,0)</f>
        <v>0</v>
      </c>
      <c r="AC338" s="16">
        <f>VLOOKUP($B338,'[1]TK KHOILUONG'!$B:$AT,28,0)</f>
        <v>0</v>
      </c>
      <c r="AD338" s="34">
        <f>VLOOKUP($B338,'[1]TK KHOILUONG'!$B:$AT,29,0)</f>
        <v>0</v>
      </c>
      <c r="AE338" s="16">
        <f>VLOOKUP($B338,'[1]TK KHOILUONG'!$B:$AT,30,0)</f>
        <v>0</v>
      </c>
      <c r="AF338" s="16">
        <f>VLOOKUP($B338,'[1]TK KHOILUONG'!$B:$AT,31,0)</f>
        <v>0</v>
      </c>
      <c r="AG338" s="16">
        <f>VLOOKUP($B338,'[1]TK KHOILUONG'!$B:$AT,32,0)</f>
        <v>0</v>
      </c>
      <c r="AH338" s="34">
        <f>VLOOKUP($B338,'[1]TK KHOILUONG'!$B:$AT,33,0)</f>
        <v>0</v>
      </c>
      <c r="AI338" s="16">
        <f>VLOOKUP($B338,'[1]TK KHOILUONG'!$B:$AT,34,0)</f>
        <v>0</v>
      </c>
      <c r="AJ338" s="16">
        <f>VLOOKUP($B338,'[1]TK KHOILUONG'!$B:$AT,35,0)</f>
        <v>0</v>
      </c>
      <c r="AK338" s="34">
        <f>VLOOKUP($B338,'[1]TK KHOILUONG'!$B:$AT,36,0)</f>
        <v>0</v>
      </c>
      <c r="AL338" s="16">
        <f>VLOOKUP($B338,'[1]TK KHOILUONG'!$B:$AT,37,0)</f>
        <v>0</v>
      </c>
      <c r="AM338" s="16">
        <f>VLOOKUP($B338,'[1]TK KHOILUONG'!$B:$AT,38,0)</f>
        <v>0</v>
      </c>
      <c r="AN338" s="34">
        <f>VLOOKUP($B338,'[1]TK KHOILUONG'!$B:$AT,39,0)</f>
        <v>0</v>
      </c>
      <c r="AO338" s="16">
        <f>VLOOKUP($B338,'[1]TK KHOILUONG'!$B:$AT,40,0)</f>
        <v>0</v>
      </c>
      <c r="AP338" s="16">
        <f>VLOOKUP($B338,'[1]TK KHOILUONG'!$B:$AT,41,0)</f>
        <v>0</v>
      </c>
      <c r="AQ338" s="34">
        <f>VLOOKUP($B338,'[1]TK KHOILUONG'!$B:$AT,42,0)</f>
        <v>0</v>
      </c>
      <c r="AR338" s="34">
        <f>VLOOKUP($B338,'[1]TK KHOILUONG'!$B:$AT,43,0)</f>
        <v>0</v>
      </c>
      <c r="AS338" s="34">
        <f>VLOOKUP($B338,'[1]TK KHOILUONG'!$B:$AT,44,0)</f>
        <v>0</v>
      </c>
      <c r="AT338" s="44">
        <f t="shared" si="6"/>
        <v>6</v>
      </c>
    </row>
    <row r="339" spans="1:46" s="6" customFormat="1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>
        <f>VLOOKUP($B339,'[1]TK KHOILUONG'!$B:$AT,4,0)</f>
        <v>0</v>
      </c>
      <c r="F339" s="16">
        <f>VLOOKUP($B339,'[1]TK KHOILUONG'!$B:$AT,5,0)</f>
        <v>0</v>
      </c>
      <c r="G339" s="16">
        <f>VLOOKUP($B339,'[1]TK KHOILUONG'!$B:$AT,6,0)</f>
        <v>0</v>
      </c>
      <c r="H339" s="16">
        <f>VLOOKUP($B339,'[1]TK KHOILUONG'!$B:$AT,7,0)</f>
        <v>0</v>
      </c>
      <c r="I339" s="16">
        <f>VLOOKUP($B339,'[1]TK KHOILUONG'!$B:$AT,8,0)</f>
        <v>0</v>
      </c>
      <c r="J339" s="16">
        <f>VLOOKUP($B339,'[1]TK KHOILUONG'!$B:$AT,9,0)</f>
        <v>0</v>
      </c>
      <c r="K339" s="16">
        <f>VLOOKUP($B339,'[1]TK KHOILUONG'!$B:$AT,10,0)</f>
        <v>0</v>
      </c>
      <c r="L339" s="16">
        <f>VLOOKUP($B339,'[1]TK KHOILUONG'!$B:$AT,11,0)</f>
        <v>0</v>
      </c>
      <c r="M339" s="34">
        <f>VLOOKUP($B339,'[1]TK KHOILUONG'!$B:$AT,12,0)</f>
        <v>0</v>
      </c>
      <c r="N339" s="16">
        <f>VLOOKUP($B339,'[1]TK KHOILUONG'!$B:$AT,13,0)</f>
        <v>0</v>
      </c>
      <c r="O339" s="16">
        <f>VLOOKUP($B339,'[1]TK KHOILUONG'!$B:$AT,14,0)</f>
        <v>0</v>
      </c>
      <c r="P339" s="16">
        <f>VLOOKUP($B339,'[1]TK KHOILUONG'!$B:$AT,15,0)</f>
        <v>0</v>
      </c>
      <c r="Q339" s="16">
        <f>VLOOKUP($B339,'[1]TK KHOILUONG'!$B:$AT,16,0)</f>
        <v>0</v>
      </c>
      <c r="R339" s="34">
        <f>VLOOKUP($B339,'[1]TK KHOILUONG'!$B:$AT,17,0)</f>
        <v>0</v>
      </c>
      <c r="S339" s="16">
        <f>VLOOKUP($B339,'[1]TK KHOILUONG'!$B:$AT,18,0)</f>
        <v>0</v>
      </c>
      <c r="T339" s="16">
        <f>VLOOKUP($B339,'[1]TK KHOILUONG'!$B:$AT,19,0)</f>
        <v>0</v>
      </c>
      <c r="U339" s="16">
        <f>VLOOKUP($B339,'[1]TK KHOILUONG'!$B:$AT,20,0)</f>
        <v>0</v>
      </c>
      <c r="V339" s="34">
        <f>VLOOKUP($B339,'[1]TK KHOILUONG'!$B:$AT,21,0)</f>
        <v>0</v>
      </c>
      <c r="W339" s="16">
        <f>VLOOKUP($B339,'[1]TK KHOILUONG'!$B:$AT,22,0)</f>
        <v>0</v>
      </c>
      <c r="X339" s="16">
        <f>VLOOKUP($B339,'[1]TK KHOILUONG'!$B:$AT,23,0)</f>
        <v>0</v>
      </c>
      <c r="Y339" s="16">
        <f>VLOOKUP($B339,'[1]TK KHOILUONG'!$B:$AT,24,0)</f>
        <v>0</v>
      </c>
      <c r="Z339" s="34">
        <f>VLOOKUP($B339,'[1]TK KHOILUONG'!$B:$AT,25,0)</f>
        <v>0</v>
      </c>
      <c r="AA339" s="16">
        <f>VLOOKUP($B339,'[1]TK KHOILUONG'!$B:$AT,26,0)</f>
        <v>0</v>
      </c>
      <c r="AB339" s="16">
        <f>VLOOKUP($B339,'[1]TK KHOILUONG'!$B:$AT,27,0)</f>
        <v>0</v>
      </c>
      <c r="AC339" s="16">
        <f>VLOOKUP($B339,'[1]TK KHOILUONG'!$B:$AT,28,0)</f>
        <v>0</v>
      </c>
      <c r="AD339" s="34">
        <f>VLOOKUP($B339,'[1]TK KHOILUONG'!$B:$AT,29,0)</f>
        <v>0</v>
      </c>
      <c r="AE339" s="16">
        <f>VLOOKUP($B339,'[1]TK KHOILUONG'!$B:$AT,30,0)</f>
        <v>0</v>
      </c>
      <c r="AF339" s="16">
        <f>VLOOKUP($B339,'[1]TK KHOILUONG'!$B:$AT,31,0)</f>
        <v>0</v>
      </c>
      <c r="AG339" s="16">
        <f>VLOOKUP($B339,'[1]TK KHOILUONG'!$B:$AT,32,0)</f>
        <v>0</v>
      </c>
      <c r="AH339" s="34">
        <f>VLOOKUP($B339,'[1]TK KHOILUONG'!$B:$AT,33,0)</f>
        <v>0</v>
      </c>
      <c r="AI339" s="16">
        <f>VLOOKUP($B339,'[1]TK KHOILUONG'!$B:$AT,34,0)</f>
        <v>0</v>
      </c>
      <c r="AJ339" s="16">
        <f>VLOOKUP($B339,'[1]TK KHOILUONG'!$B:$AT,35,0)</f>
        <v>0</v>
      </c>
      <c r="AK339" s="34">
        <f>VLOOKUP($B339,'[1]TK KHOILUONG'!$B:$AT,36,0)</f>
        <v>0</v>
      </c>
      <c r="AL339" s="16">
        <f>VLOOKUP($B339,'[1]TK KHOILUONG'!$B:$AT,37,0)</f>
        <v>0</v>
      </c>
      <c r="AM339" s="16">
        <f>VLOOKUP($B339,'[1]TK KHOILUONG'!$B:$AT,38,0)</f>
        <v>0</v>
      </c>
      <c r="AN339" s="34">
        <f>VLOOKUP($B339,'[1]TK KHOILUONG'!$B:$AT,39,0)</f>
        <v>0</v>
      </c>
      <c r="AO339" s="16">
        <f>VLOOKUP($B339,'[1]TK KHOILUONG'!$B:$AT,40,0)</f>
        <v>0</v>
      </c>
      <c r="AP339" s="16">
        <f>VLOOKUP($B339,'[1]TK KHOILUONG'!$B:$AT,41,0)</f>
        <v>0</v>
      </c>
      <c r="AQ339" s="34">
        <f>VLOOKUP($B339,'[1]TK KHOILUONG'!$B:$AT,42,0)</f>
        <v>0</v>
      </c>
      <c r="AR339" s="34">
        <f>VLOOKUP($B339,'[1]TK KHOILUONG'!$B:$AT,43,0)</f>
        <v>0</v>
      </c>
      <c r="AS339" s="34">
        <f>VLOOKUP($B339,'[1]TK KHOILUONG'!$B:$AT,44,0)</f>
        <v>0</v>
      </c>
      <c r="AT339" s="44">
        <f t="shared" si="6"/>
        <v>0</v>
      </c>
    </row>
    <row r="340" spans="1:46" s="6" customFormat="1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>
        <f>VLOOKUP($B340,'[1]TK KHOILUONG'!$B:$AT,4,0)</f>
        <v>0</v>
      </c>
      <c r="F340" s="16">
        <f>VLOOKUP($B340,'[1]TK KHOILUONG'!$B:$AT,5,0)</f>
        <v>0</v>
      </c>
      <c r="G340" s="16">
        <f>VLOOKUP($B340,'[1]TK KHOILUONG'!$B:$AT,6,0)</f>
        <v>0</v>
      </c>
      <c r="H340" s="16">
        <f>VLOOKUP($B340,'[1]TK KHOILUONG'!$B:$AT,7,0)</f>
        <v>0</v>
      </c>
      <c r="I340" s="16">
        <f>VLOOKUP($B340,'[1]TK KHOILUONG'!$B:$AT,8,0)</f>
        <v>0</v>
      </c>
      <c r="J340" s="16">
        <f>VLOOKUP($B340,'[1]TK KHOILUONG'!$B:$AT,9,0)</f>
        <v>0</v>
      </c>
      <c r="K340" s="16">
        <f>VLOOKUP($B340,'[1]TK KHOILUONG'!$B:$AT,10,0)</f>
        <v>0</v>
      </c>
      <c r="L340" s="16">
        <f>VLOOKUP($B340,'[1]TK KHOILUONG'!$B:$AT,11,0)</f>
        <v>0</v>
      </c>
      <c r="M340" s="34">
        <f>VLOOKUP($B340,'[1]TK KHOILUONG'!$B:$AT,12,0)</f>
        <v>0</v>
      </c>
      <c r="N340" s="16">
        <f>VLOOKUP($B340,'[1]TK KHOILUONG'!$B:$AT,13,0)</f>
        <v>0</v>
      </c>
      <c r="O340" s="16">
        <f>VLOOKUP($B340,'[1]TK KHOILUONG'!$B:$AT,14,0)</f>
        <v>0</v>
      </c>
      <c r="P340" s="16">
        <f>VLOOKUP($B340,'[1]TK KHOILUONG'!$B:$AT,15,0)</f>
        <v>0</v>
      </c>
      <c r="Q340" s="16">
        <f>VLOOKUP($B340,'[1]TK KHOILUONG'!$B:$AT,16,0)</f>
        <v>0</v>
      </c>
      <c r="R340" s="34">
        <f>VLOOKUP($B340,'[1]TK KHOILUONG'!$B:$AT,17,0)</f>
        <v>0</v>
      </c>
      <c r="S340" s="16">
        <f>VLOOKUP($B340,'[1]TK KHOILUONG'!$B:$AT,18,0)</f>
        <v>0</v>
      </c>
      <c r="T340" s="16">
        <f>VLOOKUP($B340,'[1]TK KHOILUONG'!$B:$AT,19,0)</f>
        <v>0</v>
      </c>
      <c r="U340" s="16">
        <f>VLOOKUP($B340,'[1]TK KHOILUONG'!$B:$AT,20,0)</f>
        <v>0</v>
      </c>
      <c r="V340" s="34">
        <f>VLOOKUP($B340,'[1]TK KHOILUONG'!$B:$AT,21,0)</f>
        <v>0</v>
      </c>
      <c r="W340" s="16">
        <f>VLOOKUP($B340,'[1]TK KHOILUONG'!$B:$AT,22,0)</f>
        <v>0</v>
      </c>
      <c r="X340" s="16">
        <f>VLOOKUP($B340,'[1]TK KHOILUONG'!$B:$AT,23,0)</f>
        <v>0</v>
      </c>
      <c r="Y340" s="16">
        <f>VLOOKUP($B340,'[1]TK KHOILUONG'!$B:$AT,24,0)</f>
        <v>0</v>
      </c>
      <c r="Z340" s="34">
        <f>VLOOKUP($B340,'[1]TK KHOILUONG'!$B:$AT,25,0)</f>
        <v>0</v>
      </c>
      <c r="AA340" s="16">
        <f>VLOOKUP($B340,'[1]TK KHOILUONG'!$B:$AT,26,0)</f>
        <v>0</v>
      </c>
      <c r="AB340" s="16">
        <f>VLOOKUP($B340,'[1]TK KHOILUONG'!$B:$AT,27,0)</f>
        <v>0</v>
      </c>
      <c r="AC340" s="16">
        <f>VLOOKUP($B340,'[1]TK KHOILUONG'!$B:$AT,28,0)</f>
        <v>0</v>
      </c>
      <c r="AD340" s="34">
        <f>VLOOKUP($B340,'[1]TK KHOILUONG'!$B:$AT,29,0)</f>
        <v>0</v>
      </c>
      <c r="AE340" s="16">
        <f>VLOOKUP($B340,'[1]TK KHOILUONG'!$B:$AT,30,0)</f>
        <v>0</v>
      </c>
      <c r="AF340" s="16">
        <f>VLOOKUP($B340,'[1]TK KHOILUONG'!$B:$AT,31,0)</f>
        <v>0</v>
      </c>
      <c r="AG340" s="16">
        <f>VLOOKUP($B340,'[1]TK KHOILUONG'!$B:$AT,32,0)</f>
        <v>0</v>
      </c>
      <c r="AH340" s="34">
        <f>VLOOKUP($B340,'[1]TK KHOILUONG'!$B:$AT,33,0)</f>
        <v>0</v>
      </c>
      <c r="AI340" s="16">
        <f>VLOOKUP($B340,'[1]TK KHOILUONG'!$B:$AT,34,0)</f>
        <v>0</v>
      </c>
      <c r="AJ340" s="16">
        <f>VLOOKUP($B340,'[1]TK KHOILUONG'!$B:$AT,35,0)</f>
        <v>0</v>
      </c>
      <c r="AK340" s="34">
        <f>VLOOKUP($B340,'[1]TK KHOILUONG'!$B:$AT,36,0)</f>
        <v>0</v>
      </c>
      <c r="AL340" s="16">
        <f>VLOOKUP($B340,'[1]TK KHOILUONG'!$B:$AT,37,0)</f>
        <v>0</v>
      </c>
      <c r="AM340" s="16">
        <f>VLOOKUP($B340,'[1]TK KHOILUONG'!$B:$AT,38,0)</f>
        <v>0</v>
      </c>
      <c r="AN340" s="34">
        <f>VLOOKUP($B340,'[1]TK KHOILUONG'!$B:$AT,39,0)</f>
        <v>0</v>
      </c>
      <c r="AO340" s="16">
        <f>VLOOKUP($B340,'[1]TK KHOILUONG'!$B:$AT,40,0)</f>
        <v>0</v>
      </c>
      <c r="AP340" s="16">
        <f>VLOOKUP($B340,'[1]TK KHOILUONG'!$B:$AT,41,0)</f>
        <v>0</v>
      </c>
      <c r="AQ340" s="34">
        <f>VLOOKUP($B340,'[1]TK KHOILUONG'!$B:$AT,42,0)</f>
        <v>0</v>
      </c>
      <c r="AR340" s="34">
        <f>VLOOKUP($B340,'[1]TK KHOILUONG'!$B:$AT,43,0)</f>
        <v>0</v>
      </c>
      <c r="AS340" s="34">
        <f>VLOOKUP($B340,'[1]TK KHOILUONG'!$B:$AT,44,0)</f>
        <v>0</v>
      </c>
      <c r="AT340" s="44">
        <f t="shared" si="6"/>
        <v>0</v>
      </c>
    </row>
    <row r="341" spans="1:46" s="6" customFormat="1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>
        <f>VLOOKUP($B341,'[1]TK KHOILUONG'!$B:$AT,4,0)</f>
        <v>0</v>
      </c>
      <c r="F341" s="16">
        <f>VLOOKUP($B341,'[1]TK KHOILUONG'!$B:$AT,5,0)</f>
        <v>6</v>
      </c>
      <c r="G341" s="16">
        <f>VLOOKUP($B341,'[1]TK KHOILUONG'!$B:$AT,6,0)</f>
        <v>0</v>
      </c>
      <c r="H341" s="16">
        <f>VLOOKUP($B341,'[1]TK KHOILUONG'!$B:$AT,7,0)</f>
        <v>0</v>
      </c>
      <c r="I341" s="16">
        <f>VLOOKUP($B341,'[1]TK KHOILUONG'!$B:$AT,8,0)</f>
        <v>0</v>
      </c>
      <c r="J341" s="16">
        <f>VLOOKUP($B341,'[1]TK KHOILUONG'!$B:$AT,9,0)</f>
        <v>0</v>
      </c>
      <c r="K341" s="16">
        <f>VLOOKUP($B341,'[1]TK KHOILUONG'!$B:$AT,10,0)</f>
        <v>0</v>
      </c>
      <c r="L341" s="16">
        <f>VLOOKUP($B341,'[1]TK KHOILUONG'!$B:$AT,11,0)</f>
        <v>0</v>
      </c>
      <c r="M341" s="34">
        <f>VLOOKUP($B341,'[1]TK KHOILUONG'!$B:$AT,12,0)</f>
        <v>9</v>
      </c>
      <c r="N341" s="16">
        <f>VLOOKUP($B341,'[1]TK KHOILUONG'!$B:$AT,13,0)</f>
        <v>2.85</v>
      </c>
      <c r="O341" s="16">
        <f>VLOOKUP($B341,'[1]TK KHOILUONG'!$B:$AT,14,0)</f>
        <v>2.85</v>
      </c>
      <c r="P341" s="16">
        <f>VLOOKUP($B341,'[1]TK KHOILUONG'!$B:$AT,15,0)</f>
        <v>0</v>
      </c>
      <c r="Q341" s="16">
        <f>VLOOKUP($B341,'[1]TK KHOILUONG'!$B:$AT,16,0)</f>
        <v>0</v>
      </c>
      <c r="R341" s="34">
        <f>VLOOKUP($B341,'[1]TK KHOILUONG'!$B:$AT,17,0)</f>
        <v>5.7</v>
      </c>
      <c r="S341" s="16">
        <f>VLOOKUP($B341,'[1]TK KHOILUONG'!$B:$AT,18,0)</f>
        <v>0</v>
      </c>
      <c r="T341" s="16">
        <f>VLOOKUP($B341,'[1]TK KHOILUONG'!$B:$AT,19,0)</f>
        <v>0</v>
      </c>
      <c r="U341" s="16">
        <f>VLOOKUP($B341,'[1]TK KHOILUONG'!$B:$AT,20,0)</f>
        <v>0</v>
      </c>
      <c r="V341" s="34">
        <f>VLOOKUP($B341,'[1]TK KHOILUONG'!$B:$AT,21,0)</f>
        <v>0</v>
      </c>
      <c r="W341" s="16">
        <f>VLOOKUP($B341,'[1]TK KHOILUONG'!$B:$AT,22,0)</f>
        <v>0</v>
      </c>
      <c r="X341" s="16">
        <f>VLOOKUP($B341,'[1]TK KHOILUONG'!$B:$AT,23,0)</f>
        <v>0</v>
      </c>
      <c r="Y341" s="16">
        <f>VLOOKUP($B341,'[1]TK KHOILUONG'!$B:$AT,24,0)</f>
        <v>0</v>
      </c>
      <c r="Z341" s="34">
        <f>VLOOKUP($B341,'[1]TK KHOILUONG'!$B:$AT,25,0)</f>
        <v>0</v>
      </c>
      <c r="AA341" s="16">
        <f>VLOOKUP($B341,'[1]TK KHOILUONG'!$B:$AT,26,0)</f>
        <v>0</v>
      </c>
      <c r="AB341" s="16">
        <f>VLOOKUP($B341,'[1]TK KHOILUONG'!$B:$AT,27,0)</f>
        <v>0</v>
      </c>
      <c r="AC341" s="16">
        <f>VLOOKUP($B341,'[1]TK KHOILUONG'!$B:$AT,28,0)</f>
        <v>0</v>
      </c>
      <c r="AD341" s="34">
        <f>VLOOKUP($B341,'[1]TK KHOILUONG'!$B:$AT,29,0)</f>
        <v>0</v>
      </c>
      <c r="AE341" s="16">
        <f>VLOOKUP($B341,'[1]TK KHOILUONG'!$B:$AT,30,0)</f>
        <v>0</v>
      </c>
      <c r="AF341" s="16">
        <f>VLOOKUP($B341,'[1]TK KHOILUONG'!$B:$AT,31,0)</f>
        <v>0</v>
      </c>
      <c r="AG341" s="16">
        <f>VLOOKUP($B341,'[1]TK KHOILUONG'!$B:$AT,32,0)</f>
        <v>0</v>
      </c>
      <c r="AH341" s="34">
        <f>VLOOKUP($B341,'[1]TK KHOILUONG'!$B:$AT,33,0)</f>
        <v>0</v>
      </c>
      <c r="AI341" s="16">
        <f>VLOOKUP($B341,'[1]TK KHOILUONG'!$B:$AT,34,0)</f>
        <v>0</v>
      </c>
      <c r="AJ341" s="16">
        <f>VLOOKUP($B341,'[1]TK KHOILUONG'!$B:$AT,35,0)</f>
        <v>0</v>
      </c>
      <c r="AK341" s="34">
        <f>VLOOKUP($B341,'[1]TK KHOILUONG'!$B:$AT,36,0)</f>
        <v>0</v>
      </c>
      <c r="AL341" s="16">
        <f>VLOOKUP($B341,'[1]TK KHOILUONG'!$B:$AT,37,0)</f>
        <v>0</v>
      </c>
      <c r="AM341" s="16">
        <f>VLOOKUP($B341,'[1]TK KHOILUONG'!$B:$AT,38,0)</f>
        <v>0</v>
      </c>
      <c r="AN341" s="34">
        <f>VLOOKUP($B341,'[1]TK KHOILUONG'!$B:$AT,39,0)</f>
        <v>0</v>
      </c>
      <c r="AO341" s="16">
        <f>VLOOKUP($B341,'[1]TK KHOILUONG'!$B:$AT,40,0)</f>
        <v>0</v>
      </c>
      <c r="AP341" s="16">
        <f>VLOOKUP($B341,'[1]TK KHOILUONG'!$B:$AT,41,0)</f>
        <v>0</v>
      </c>
      <c r="AQ341" s="34">
        <f>VLOOKUP($B341,'[1]TK KHOILUONG'!$B:$AT,42,0)</f>
        <v>0</v>
      </c>
      <c r="AR341" s="34">
        <f>VLOOKUP($B341,'[1]TK KHOILUONG'!$B:$AT,43,0)</f>
        <v>0</v>
      </c>
      <c r="AS341" s="34">
        <f>VLOOKUP($B341,'[1]TK KHOILUONG'!$B:$AT,44,0)</f>
        <v>0</v>
      </c>
      <c r="AT341" s="44">
        <f t="shared" si="6"/>
        <v>14.7</v>
      </c>
    </row>
    <row r="342" spans="1:46" s="6" customFormat="1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>
        <f>VLOOKUP($B342,'[1]TK KHOILUONG'!$B:$AT,4,0)</f>
        <v>0</v>
      </c>
      <c r="F342" s="16">
        <f>VLOOKUP($B342,'[1]TK KHOILUONG'!$B:$AT,5,0)</f>
        <v>0</v>
      </c>
      <c r="G342" s="16">
        <f>VLOOKUP($B342,'[1]TK KHOILUONG'!$B:$AT,6,0)</f>
        <v>0</v>
      </c>
      <c r="H342" s="16">
        <f>VLOOKUP($B342,'[1]TK KHOILUONG'!$B:$AT,7,0)</f>
        <v>0</v>
      </c>
      <c r="I342" s="16">
        <f>VLOOKUP($B342,'[1]TK KHOILUONG'!$B:$AT,8,0)</f>
        <v>0</v>
      </c>
      <c r="J342" s="16">
        <f>VLOOKUP($B342,'[1]TK KHOILUONG'!$B:$AT,9,0)</f>
        <v>0</v>
      </c>
      <c r="K342" s="16">
        <f>VLOOKUP($B342,'[1]TK KHOILUONG'!$B:$AT,10,0)</f>
        <v>0</v>
      </c>
      <c r="L342" s="16">
        <f>VLOOKUP($B342,'[1]TK KHOILUONG'!$B:$AT,11,0)</f>
        <v>0</v>
      </c>
      <c r="M342" s="34">
        <f>VLOOKUP($B342,'[1]TK KHOILUONG'!$B:$AT,12,0)</f>
        <v>0</v>
      </c>
      <c r="N342" s="16">
        <f>VLOOKUP($B342,'[1]TK KHOILUONG'!$B:$AT,13,0)</f>
        <v>0</v>
      </c>
      <c r="O342" s="16">
        <f>VLOOKUP($B342,'[1]TK KHOILUONG'!$B:$AT,14,0)</f>
        <v>0</v>
      </c>
      <c r="P342" s="16">
        <f>VLOOKUP($B342,'[1]TK KHOILUONG'!$B:$AT,15,0)</f>
        <v>0</v>
      </c>
      <c r="Q342" s="16">
        <f>VLOOKUP($B342,'[1]TK KHOILUONG'!$B:$AT,16,0)</f>
        <v>0</v>
      </c>
      <c r="R342" s="34">
        <f>VLOOKUP($B342,'[1]TK KHOILUONG'!$B:$AT,17,0)</f>
        <v>0</v>
      </c>
      <c r="S342" s="16">
        <f>VLOOKUP($B342,'[1]TK KHOILUONG'!$B:$AT,18,0)</f>
        <v>0</v>
      </c>
      <c r="T342" s="16">
        <f>VLOOKUP($B342,'[1]TK KHOILUONG'!$B:$AT,19,0)</f>
        <v>0</v>
      </c>
      <c r="U342" s="16">
        <f>VLOOKUP($B342,'[1]TK KHOILUONG'!$B:$AT,20,0)</f>
        <v>0</v>
      </c>
      <c r="V342" s="34">
        <f>VLOOKUP($B342,'[1]TK KHOILUONG'!$B:$AT,21,0)</f>
        <v>0</v>
      </c>
      <c r="W342" s="16">
        <f>VLOOKUP($B342,'[1]TK KHOILUONG'!$B:$AT,22,0)</f>
        <v>0</v>
      </c>
      <c r="X342" s="16">
        <f>VLOOKUP($B342,'[1]TK KHOILUONG'!$B:$AT,23,0)</f>
        <v>0</v>
      </c>
      <c r="Y342" s="16">
        <f>VLOOKUP($B342,'[1]TK KHOILUONG'!$B:$AT,24,0)</f>
        <v>0</v>
      </c>
      <c r="Z342" s="34">
        <f>VLOOKUP($B342,'[1]TK KHOILUONG'!$B:$AT,25,0)</f>
        <v>0</v>
      </c>
      <c r="AA342" s="16">
        <f>VLOOKUP($B342,'[1]TK KHOILUONG'!$B:$AT,26,0)</f>
        <v>0</v>
      </c>
      <c r="AB342" s="16">
        <f>VLOOKUP($B342,'[1]TK KHOILUONG'!$B:$AT,27,0)</f>
        <v>0</v>
      </c>
      <c r="AC342" s="16">
        <f>VLOOKUP($B342,'[1]TK KHOILUONG'!$B:$AT,28,0)</f>
        <v>0</v>
      </c>
      <c r="AD342" s="34">
        <f>VLOOKUP($B342,'[1]TK KHOILUONG'!$B:$AT,29,0)</f>
        <v>0</v>
      </c>
      <c r="AE342" s="16">
        <f>VLOOKUP($B342,'[1]TK KHOILUONG'!$B:$AT,30,0)</f>
        <v>0</v>
      </c>
      <c r="AF342" s="16">
        <f>VLOOKUP($B342,'[1]TK KHOILUONG'!$B:$AT,31,0)</f>
        <v>0</v>
      </c>
      <c r="AG342" s="16">
        <f>VLOOKUP($B342,'[1]TK KHOILUONG'!$B:$AT,32,0)</f>
        <v>0</v>
      </c>
      <c r="AH342" s="34">
        <f>VLOOKUP($B342,'[1]TK KHOILUONG'!$B:$AT,33,0)</f>
        <v>0</v>
      </c>
      <c r="AI342" s="16">
        <f>VLOOKUP($B342,'[1]TK KHOILUONG'!$B:$AT,34,0)</f>
        <v>0</v>
      </c>
      <c r="AJ342" s="16">
        <f>VLOOKUP($B342,'[1]TK KHOILUONG'!$B:$AT,35,0)</f>
        <v>0</v>
      </c>
      <c r="AK342" s="34">
        <f>VLOOKUP($B342,'[1]TK KHOILUONG'!$B:$AT,36,0)</f>
        <v>0</v>
      </c>
      <c r="AL342" s="16">
        <f>VLOOKUP($B342,'[1]TK KHOILUONG'!$B:$AT,37,0)</f>
        <v>0</v>
      </c>
      <c r="AM342" s="16">
        <f>VLOOKUP($B342,'[1]TK KHOILUONG'!$B:$AT,38,0)</f>
        <v>0</v>
      </c>
      <c r="AN342" s="34">
        <f>VLOOKUP($B342,'[1]TK KHOILUONG'!$B:$AT,39,0)</f>
        <v>0</v>
      </c>
      <c r="AO342" s="16">
        <f>VLOOKUP($B342,'[1]TK KHOILUONG'!$B:$AT,40,0)</f>
        <v>0</v>
      </c>
      <c r="AP342" s="16">
        <f>VLOOKUP($B342,'[1]TK KHOILUONG'!$B:$AT,41,0)</f>
        <v>0</v>
      </c>
      <c r="AQ342" s="34">
        <f>VLOOKUP($B342,'[1]TK KHOILUONG'!$B:$AT,42,0)</f>
        <v>0</v>
      </c>
      <c r="AR342" s="34">
        <f>VLOOKUP($B342,'[1]TK KHOILUONG'!$B:$AT,43,0)</f>
        <v>0</v>
      </c>
      <c r="AS342" s="34">
        <f>VLOOKUP($B342,'[1]TK KHOILUONG'!$B:$AT,44,0)</f>
        <v>0</v>
      </c>
      <c r="AT342" s="44">
        <f t="shared" si="6"/>
        <v>0</v>
      </c>
    </row>
    <row r="343" spans="1:46" s="6" customFormat="1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>
        <f>VLOOKUP($B343,'[1]TK KHOILUONG'!$B:$AT,4,0)</f>
        <v>0</v>
      </c>
      <c r="F343" s="16">
        <f>VLOOKUP($B343,'[1]TK KHOILUONG'!$B:$AT,5,0)</f>
        <v>0</v>
      </c>
      <c r="G343" s="16">
        <f>VLOOKUP($B343,'[1]TK KHOILUONG'!$B:$AT,6,0)</f>
        <v>0</v>
      </c>
      <c r="H343" s="16">
        <f>VLOOKUP($B343,'[1]TK KHOILUONG'!$B:$AT,7,0)</f>
        <v>0</v>
      </c>
      <c r="I343" s="16">
        <f>VLOOKUP($B343,'[1]TK KHOILUONG'!$B:$AT,8,0)</f>
        <v>0</v>
      </c>
      <c r="J343" s="16">
        <f>VLOOKUP($B343,'[1]TK KHOILUONG'!$B:$AT,9,0)</f>
        <v>0</v>
      </c>
      <c r="K343" s="16">
        <f>VLOOKUP($B343,'[1]TK KHOILUONG'!$B:$AT,10,0)</f>
        <v>0</v>
      </c>
      <c r="L343" s="16">
        <f>VLOOKUP($B343,'[1]TK KHOILUONG'!$B:$AT,11,0)</f>
        <v>0</v>
      </c>
      <c r="M343" s="34">
        <f>VLOOKUP($B343,'[1]TK KHOILUONG'!$B:$AT,12,0)</f>
        <v>0</v>
      </c>
      <c r="N343" s="16">
        <f>VLOOKUP($B343,'[1]TK KHOILUONG'!$B:$AT,13,0)</f>
        <v>0</v>
      </c>
      <c r="O343" s="16">
        <f>VLOOKUP($B343,'[1]TK KHOILUONG'!$B:$AT,14,0)</f>
        <v>0</v>
      </c>
      <c r="P343" s="16">
        <f>VLOOKUP($B343,'[1]TK KHOILUONG'!$B:$AT,15,0)</f>
        <v>0</v>
      </c>
      <c r="Q343" s="16">
        <f>VLOOKUP($B343,'[1]TK KHOILUONG'!$B:$AT,16,0)</f>
        <v>0</v>
      </c>
      <c r="R343" s="34">
        <f>VLOOKUP($B343,'[1]TK KHOILUONG'!$B:$AT,17,0)</f>
        <v>0</v>
      </c>
      <c r="S343" s="16">
        <f>VLOOKUP($B343,'[1]TK KHOILUONG'!$B:$AT,18,0)</f>
        <v>0</v>
      </c>
      <c r="T343" s="16">
        <f>VLOOKUP($B343,'[1]TK KHOILUONG'!$B:$AT,19,0)</f>
        <v>0</v>
      </c>
      <c r="U343" s="16">
        <f>VLOOKUP($B343,'[1]TK KHOILUONG'!$B:$AT,20,0)</f>
        <v>0</v>
      </c>
      <c r="V343" s="34">
        <f>VLOOKUP($B343,'[1]TK KHOILUONG'!$B:$AT,21,0)</f>
        <v>0</v>
      </c>
      <c r="W343" s="16">
        <f>VLOOKUP($B343,'[1]TK KHOILUONG'!$B:$AT,22,0)</f>
        <v>0</v>
      </c>
      <c r="X343" s="16">
        <f>VLOOKUP($B343,'[1]TK KHOILUONG'!$B:$AT,23,0)</f>
        <v>0</v>
      </c>
      <c r="Y343" s="16">
        <f>VLOOKUP($B343,'[1]TK KHOILUONG'!$B:$AT,24,0)</f>
        <v>0</v>
      </c>
      <c r="Z343" s="34">
        <f>VLOOKUP($B343,'[1]TK KHOILUONG'!$B:$AT,25,0)</f>
        <v>0</v>
      </c>
      <c r="AA343" s="16">
        <f>VLOOKUP($B343,'[1]TK KHOILUONG'!$B:$AT,26,0)</f>
        <v>0</v>
      </c>
      <c r="AB343" s="16">
        <f>VLOOKUP($B343,'[1]TK KHOILUONG'!$B:$AT,27,0)</f>
        <v>0</v>
      </c>
      <c r="AC343" s="16">
        <f>VLOOKUP($B343,'[1]TK KHOILUONG'!$B:$AT,28,0)</f>
        <v>0</v>
      </c>
      <c r="AD343" s="34">
        <f>VLOOKUP($B343,'[1]TK KHOILUONG'!$B:$AT,29,0)</f>
        <v>0</v>
      </c>
      <c r="AE343" s="16">
        <f>VLOOKUP($B343,'[1]TK KHOILUONG'!$B:$AT,30,0)</f>
        <v>0</v>
      </c>
      <c r="AF343" s="16">
        <f>VLOOKUP($B343,'[1]TK KHOILUONG'!$B:$AT,31,0)</f>
        <v>0</v>
      </c>
      <c r="AG343" s="16">
        <f>VLOOKUP($B343,'[1]TK KHOILUONG'!$B:$AT,32,0)</f>
        <v>0</v>
      </c>
      <c r="AH343" s="34">
        <f>VLOOKUP($B343,'[1]TK KHOILUONG'!$B:$AT,33,0)</f>
        <v>0</v>
      </c>
      <c r="AI343" s="16">
        <f>VLOOKUP($B343,'[1]TK KHOILUONG'!$B:$AT,34,0)</f>
        <v>0</v>
      </c>
      <c r="AJ343" s="16">
        <f>VLOOKUP($B343,'[1]TK KHOILUONG'!$B:$AT,35,0)</f>
        <v>0</v>
      </c>
      <c r="AK343" s="34">
        <f>VLOOKUP($B343,'[1]TK KHOILUONG'!$B:$AT,36,0)</f>
        <v>0</v>
      </c>
      <c r="AL343" s="16">
        <f>VLOOKUP($B343,'[1]TK KHOILUONG'!$B:$AT,37,0)</f>
        <v>0</v>
      </c>
      <c r="AM343" s="16">
        <f>VLOOKUP($B343,'[1]TK KHOILUONG'!$B:$AT,38,0)</f>
        <v>0</v>
      </c>
      <c r="AN343" s="34">
        <f>VLOOKUP($B343,'[1]TK KHOILUONG'!$B:$AT,39,0)</f>
        <v>0</v>
      </c>
      <c r="AO343" s="16">
        <f>VLOOKUP($B343,'[1]TK KHOILUONG'!$B:$AT,40,0)</f>
        <v>0</v>
      </c>
      <c r="AP343" s="16">
        <f>VLOOKUP($B343,'[1]TK KHOILUONG'!$B:$AT,41,0)</f>
        <v>0</v>
      </c>
      <c r="AQ343" s="34">
        <f>VLOOKUP($B343,'[1]TK KHOILUONG'!$B:$AT,42,0)</f>
        <v>0</v>
      </c>
      <c r="AR343" s="34">
        <f>VLOOKUP($B343,'[1]TK KHOILUONG'!$B:$AT,43,0)</f>
        <v>0</v>
      </c>
      <c r="AS343" s="34">
        <f>VLOOKUP($B343,'[1]TK KHOILUONG'!$B:$AT,44,0)</f>
        <v>0</v>
      </c>
      <c r="AT343" s="44">
        <f t="shared" si="6"/>
        <v>0</v>
      </c>
    </row>
    <row r="344" spans="1:46" s="6" customFormat="1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>
        <f>VLOOKUP($B344,'[1]TK KHOILUONG'!$B:$AT,4,0)</f>
        <v>0</v>
      </c>
      <c r="F344" s="16">
        <f>VLOOKUP($B344,'[1]TK KHOILUONG'!$B:$AT,5,0)</f>
        <v>0</v>
      </c>
      <c r="G344" s="16">
        <f>VLOOKUP($B344,'[1]TK KHOILUONG'!$B:$AT,6,0)</f>
        <v>0</v>
      </c>
      <c r="H344" s="16">
        <f>VLOOKUP($B344,'[1]TK KHOILUONG'!$B:$AT,7,0)</f>
        <v>0</v>
      </c>
      <c r="I344" s="16">
        <f>VLOOKUP($B344,'[1]TK KHOILUONG'!$B:$AT,8,0)</f>
        <v>0</v>
      </c>
      <c r="J344" s="16">
        <f>VLOOKUP($B344,'[1]TK KHOILUONG'!$B:$AT,9,0)</f>
        <v>0</v>
      </c>
      <c r="K344" s="16">
        <f>VLOOKUP($B344,'[1]TK KHOILUONG'!$B:$AT,10,0)</f>
        <v>0</v>
      </c>
      <c r="L344" s="16">
        <f>VLOOKUP($B344,'[1]TK KHOILUONG'!$B:$AT,11,0)</f>
        <v>0</v>
      </c>
      <c r="M344" s="34">
        <f>VLOOKUP($B344,'[1]TK KHOILUONG'!$B:$AT,12,0)</f>
        <v>0</v>
      </c>
      <c r="N344" s="16">
        <f>VLOOKUP($B344,'[1]TK KHOILUONG'!$B:$AT,13,0)</f>
        <v>0</v>
      </c>
      <c r="O344" s="16">
        <f>VLOOKUP($B344,'[1]TK KHOILUONG'!$B:$AT,14,0)</f>
        <v>0</v>
      </c>
      <c r="P344" s="16">
        <f>VLOOKUP($B344,'[1]TK KHOILUONG'!$B:$AT,15,0)</f>
        <v>0</v>
      </c>
      <c r="Q344" s="16">
        <f>VLOOKUP($B344,'[1]TK KHOILUONG'!$B:$AT,16,0)</f>
        <v>0</v>
      </c>
      <c r="R344" s="34">
        <f>VLOOKUP($B344,'[1]TK KHOILUONG'!$B:$AT,17,0)</f>
        <v>0</v>
      </c>
      <c r="S344" s="16">
        <f>VLOOKUP($B344,'[1]TK KHOILUONG'!$B:$AT,18,0)</f>
        <v>0</v>
      </c>
      <c r="T344" s="16">
        <f>VLOOKUP($B344,'[1]TK KHOILUONG'!$B:$AT,19,0)</f>
        <v>0</v>
      </c>
      <c r="U344" s="16">
        <f>VLOOKUP($B344,'[1]TK KHOILUONG'!$B:$AT,20,0)</f>
        <v>0</v>
      </c>
      <c r="V344" s="34">
        <f>VLOOKUP($B344,'[1]TK KHOILUONG'!$B:$AT,21,0)</f>
        <v>0</v>
      </c>
      <c r="W344" s="16">
        <f>VLOOKUP($B344,'[1]TK KHOILUONG'!$B:$AT,22,0)</f>
        <v>0</v>
      </c>
      <c r="X344" s="16">
        <f>VLOOKUP($B344,'[1]TK KHOILUONG'!$B:$AT,23,0)</f>
        <v>0</v>
      </c>
      <c r="Y344" s="16">
        <f>VLOOKUP($B344,'[1]TK KHOILUONG'!$B:$AT,24,0)</f>
        <v>0</v>
      </c>
      <c r="Z344" s="34">
        <f>VLOOKUP($B344,'[1]TK KHOILUONG'!$B:$AT,25,0)</f>
        <v>0</v>
      </c>
      <c r="AA344" s="16">
        <f>VLOOKUP($B344,'[1]TK KHOILUONG'!$B:$AT,26,0)</f>
        <v>0</v>
      </c>
      <c r="AB344" s="16">
        <f>VLOOKUP($B344,'[1]TK KHOILUONG'!$B:$AT,27,0)</f>
        <v>0</v>
      </c>
      <c r="AC344" s="16">
        <f>VLOOKUP($B344,'[1]TK KHOILUONG'!$B:$AT,28,0)</f>
        <v>0</v>
      </c>
      <c r="AD344" s="34">
        <f>VLOOKUP($B344,'[1]TK KHOILUONG'!$B:$AT,29,0)</f>
        <v>0</v>
      </c>
      <c r="AE344" s="16">
        <f>VLOOKUP($B344,'[1]TK KHOILUONG'!$B:$AT,30,0)</f>
        <v>0</v>
      </c>
      <c r="AF344" s="16">
        <f>VLOOKUP($B344,'[1]TK KHOILUONG'!$B:$AT,31,0)</f>
        <v>0</v>
      </c>
      <c r="AG344" s="16">
        <f>VLOOKUP($B344,'[1]TK KHOILUONG'!$B:$AT,32,0)</f>
        <v>0</v>
      </c>
      <c r="AH344" s="34">
        <f>VLOOKUP($B344,'[1]TK KHOILUONG'!$B:$AT,33,0)</f>
        <v>0</v>
      </c>
      <c r="AI344" s="16">
        <f>VLOOKUP($B344,'[1]TK KHOILUONG'!$B:$AT,34,0)</f>
        <v>0</v>
      </c>
      <c r="AJ344" s="16">
        <f>VLOOKUP($B344,'[1]TK KHOILUONG'!$B:$AT,35,0)</f>
        <v>0</v>
      </c>
      <c r="AK344" s="34">
        <f>VLOOKUP($B344,'[1]TK KHOILUONG'!$B:$AT,36,0)</f>
        <v>0</v>
      </c>
      <c r="AL344" s="16">
        <f>VLOOKUP($B344,'[1]TK KHOILUONG'!$B:$AT,37,0)</f>
        <v>0</v>
      </c>
      <c r="AM344" s="16">
        <f>VLOOKUP($B344,'[1]TK KHOILUONG'!$B:$AT,38,0)</f>
        <v>0</v>
      </c>
      <c r="AN344" s="34">
        <f>VLOOKUP($B344,'[1]TK KHOILUONG'!$B:$AT,39,0)</f>
        <v>0</v>
      </c>
      <c r="AO344" s="16">
        <f>VLOOKUP($B344,'[1]TK KHOILUONG'!$B:$AT,40,0)</f>
        <v>0</v>
      </c>
      <c r="AP344" s="16">
        <f>VLOOKUP($B344,'[1]TK KHOILUONG'!$B:$AT,41,0)</f>
        <v>0</v>
      </c>
      <c r="AQ344" s="34">
        <f>VLOOKUP($B344,'[1]TK KHOILUONG'!$B:$AT,42,0)</f>
        <v>0</v>
      </c>
      <c r="AR344" s="34">
        <f>VLOOKUP($B344,'[1]TK KHOILUONG'!$B:$AT,43,0)</f>
        <v>0</v>
      </c>
      <c r="AS344" s="34">
        <f>VLOOKUP($B344,'[1]TK KHOILUONG'!$B:$AT,44,0)</f>
        <v>0</v>
      </c>
      <c r="AT344" s="44">
        <f t="shared" si="6"/>
        <v>0</v>
      </c>
    </row>
    <row r="345" spans="1:46" s="6" customFormat="1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>
        <f>VLOOKUP($B345,'[1]TK KHOILUONG'!$B:$AT,4,0)</f>
        <v>0</v>
      </c>
      <c r="F345" s="16">
        <f>VLOOKUP($B345,'[1]TK KHOILUONG'!$B:$AT,5,0)</f>
        <v>0</v>
      </c>
      <c r="G345" s="16">
        <f>VLOOKUP($B345,'[1]TK KHOILUONG'!$B:$AT,6,0)</f>
        <v>0</v>
      </c>
      <c r="H345" s="16">
        <f>VLOOKUP($B345,'[1]TK KHOILUONG'!$B:$AT,7,0)</f>
        <v>0</v>
      </c>
      <c r="I345" s="16">
        <f>VLOOKUP($B345,'[1]TK KHOILUONG'!$B:$AT,8,0)</f>
        <v>0</v>
      </c>
      <c r="J345" s="16">
        <f>VLOOKUP($B345,'[1]TK KHOILUONG'!$B:$AT,9,0)</f>
        <v>0</v>
      </c>
      <c r="K345" s="16">
        <f>VLOOKUP($B345,'[1]TK KHOILUONG'!$B:$AT,10,0)</f>
        <v>0</v>
      </c>
      <c r="L345" s="16">
        <f>VLOOKUP($B345,'[1]TK KHOILUONG'!$B:$AT,11,0)</f>
        <v>0</v>
      </c>
      <c r="M345" s="34">
        <f>VLOOKUP($B345,'[1]TK KHOILUONG'!$B:$AT,12,0)</f>
        <v>0</v>
      </c>
      <c r="N345" s="16">
        <f>VLOOKUP($B345,'[1]TK KHOILUONG'!$B:$AT,13,0)</f>
        <v>0</v>
      </c>
      <c r="O345" s="16">
        <f>VLOOKUP($B345,'[1]TK KHOILUONG'!$B:$AT,14,0)</f>
        <v>0</v>
      </c>
      <c r="P345" s="16">
        <f>VLOOKUP($B345,'[1]TK KHOILUONG'!$B:$AT,15,0)</f>
        <v>0</v>
      </c>
      <c r="Q345" s="16">
        <f>VLOOKUP($B345,'[1]TK KHOILUONG'!$B:$AT,16,0)</f>
        <v>0</v>
      </c>
      <c r="R345" s="34">
        <f>VLOOKUP($B345,'[1]TK KHOILUONG'!$B:$AT,17,0)</f>
        <v>0</v>
      </c>
      <c r="S345" s="16">
        <f>VLOOKUP($B345,'[1]TK KHOILUONG'!$B:$AT,18,0)</f>
        <v>0</v>
      </c>
      <c r="T345" s="16">
        <f>VLOOKUP($B345,'[1]TK KHOILUONG'!$B:$AT,19,0)</f>
        <v>0</v>
      </c>
      <c r="U345" s="16">
        <f>VLOOKUP($B345,'[1]TK KHOILUONG'!$B:$AT,20,0)</f>
        <v>0</v>
      </c>
      <c r="V345" s="34">
        <f>VLOOKUP($B345,'[1]TK KHOILUONG'!$B:$AT,21,0)</f>
        <v>0</v>
      </c>
      <c r="W345" s="16">
        <f>VLOOKUP($B345,'[1]TK KHOILUONG'!$B:$AT,22,0)</f>
        <v>0</v>
      </c>
      <c r="X345" s="16">
        <f>VLOOKUP($B345,'[1]TK KHOILUONG'!$B:$AT,23,0)</f>
        <v>0</v>
      </c>
      <c r="Y345" s="16">
        <f>VLOOKUP($B345,'[1]TK KHOILUONG'!$B:$AT,24,0)</f>
        <v>0</v>
      </c>
      <c r="Z345" s="34">
        <f>VLOOKUP($B345,'[1]TK KHOILUONG'!$B:$AT,25,0)</f>
        <v>0</v>
      </c>
      <c r="AA345" s="16">
        <f>VLOOKUP($B345,'[1]TK KHOILUONG'!$B:$AT,26,0)</f>
        <v>0</v>
      </c>
      <c r="AB345" s="16">
        <f>VLOOKUP($B345,'[1]TK KHOILUONG'!$B:$AT,27,0)</f>
        <v>0</v>
      </c>
      <c r="AC345" s="16">
        <f>VLOOKUP($B345,'[1]TK KHOILUONG'!$B:$AT,28,0)</f>
        <v>0</v>
      </c>
      <c r="AD345" s="34">
        <f>VLOOKUP($B345,'[1]TK KHOILUONG'!$B:$AT,29,0)</f>
        <v>0</v>
      </c>
      <c r="AE345" s="16">
        <f>VLOOKUP($B345,'[1]TK KHOILUONG'!$B:$AT,30,0)</f>
        <v>0</v>
      </c>
      <c r="AF345" s="16">
        <f>VLOOKUP($B345,'[1]TK KHOILUONG'!$B:$AT,31,0)</f>
        <v>0</v>
      </c>
      <c r="AG345" s="16">
        <f>VLOOKUP($B345,'[1]TK KHOILUONG'!$B:$AT,32,0)</f>
        <v>0</v>
      </c>
      <c r="AH345" s="34">
        <f>VLOOKUP($B345,'[1]TK KHOILUONG'!$B:$AT,33,0)</f>
        <v>0</v>
      </c>
      <c r="AI345" s="16">
        <f>VLOOKUP($B345,'[1]TK KHOILUONG'!$B:$AT,34,0)</f>
        <v>0</v>
      </c>
      <c r="AJ345" s="16">
        <f>VLOOKUP($B345,'[1]TK KHOILUONG'!$B:$AT,35,0)</f>
        <v>0</v>
      </c>
      <c r="AK345" s="34">
        <f>VLOOKUP($B345,'[1]TK KHOILUONG'!$B:$AT,36,0)</f>
        <v>0</v>
      </c>
      <c r="AL345" s="16">
        <f>VLOOKUP($B345,'[1]TK KHOILUONG'!$B:$AT,37,0)</f>
        <v>0</v>
      </c>
      <c r="AM345" s="16">
        <f>VLOOKUP($B345,'[1]TK KHOILUONG'!$B:$AT,38,0)</f>
        <v>0</v>
      </c>
      <c r="AN345" s="34">
        <f>VLOOKUP($B345,'[1]TK KHOILUONG'!$B:$AT,39,0)</f>
        <v>0</v>
      </c>
      <c r="AO345" s="16">
        <f>VLOOKUP($B345,'[1]TK KHOILUONG'!$B:$AT,40,0)</f>
        <v>0</v>
      </c>
      <c r="AP345" s="16">
        <f>VLOOKUP($B345,'[1]TK KHOILUONG'!$B:$AT,41,0)</f>
        <v>0</v>
      </c>
      <c r="AQ345" s="34">
        <f>VLOOKUP($B345,'[1]TK KHOILUONG'!$B:$AT,42,0)</f>
        <v>0</v>
      </c>
      <c r="AR345" s="34">
        <f>VLOOKUP($B345,'[1]TK KHOILUONG'!$B:$AT,43,0)</f>
        <v>0</v>
      </c>
      <c r="AS345" s="34">
        <f>VLOOKUP($B345,'[1]TK KHOILUONG'!$B:$AT,44,0)</f>
        <v>0</v>
      </c>
      <c r="AT345" s="44">
        <f t="shared" si="6"/>
        <v>0</v>
      </c>
    </row>
    <row r="346" spans="1:46" s="6" customFormat="1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VLOOKUP($B346,'[1]TK KHOILUONG'!$B:$AT,4,0)</f>
        <v>0</v>
      </c>
      <c r="F346" s="16">
        <f>VLOOKUP($B346,'[1]TK KHOILUONG'!$B:$AT,5,0)</f>
        <v>0</v>
      </c>
      <c r="G346" s="16">
        <f>VLOOKUP($B346,'[1]TK KHOILUONG'!$B:$AT,6,0)</f>
        <v>0</v>
      </c>
      <c r="H346" s="16">
        <f>VLOOKUP($B346,'[1]TK KHOILUONG'!$B:$AT,7,0)</f>
        <v>0</v>
      </c>
      <c r="I346" s="16">
        <f>VLOOKUP($B346,'[1]TK KHOILUONG'!$B:$AT,8,0)</f>
        <v>0</v>
      </c>
      <c r="J346" s="16">
        <f>VLOOKUP($B346,'[1]TK KHOILUONG'!$B:$AT,9,0)</f>
        <v>0</v>
      </c>
      <c r="K346" s="16">
        <f>VLOOKUP($B346,'[1]TK KHOILUONG'!$B:$AT,10,0)</f>
        <v>0</v>
      </c>
      <c r="L346" s="16">
        <f>VLOOKUP($B346,'[1]TK KHOILUONG'!$B:$AT,11,0)</f>
        <v>0</v>
      </c>
      <c r="M346" s="34">
        <f>VLOOKUP($B346,'[1]TK KHOILUONG'!$B:$AT,12,0)</f>
        <v>0</v>
      </c>
      <c r="N346" s="16">
        <f>VLOOKUP($B346,'[1]TK KHOILUONG'!$B:$AT,13,0)</f>
        <v>0</v>
      </c>
      <c r="O346" s="16">
        <f>VLOOKUP($B346,'[1]TK KHOILUONG'!$B:$AT,14,0)</f>
        <v>0</v>
      </c>
      <c r="P346" s="16">
        <f>VLOOKUP($B346,'[1]TK KHOILUONG'!$B:$AT,15,0)</f>
        <v>0</v>
      </c>
      <c r="Q346" s="16">
        <f>VLOOKUP($B346,'[1]TK KHOILUONG'!$B:$AT,16,0)</f>
        <v>0</v>
      </c>
      <c r="R346" s="34">
        <f>VLOOKUP($B346,'[1]TK KHOILUONG'!$B:$AT,17,0)</f>
        <v>0</v>
      </c>
      <c r="S346" s="16">
        <f>VLOOKUP($B346,'[1]TK KHOILUONG'!$B:$AT,18,0)</f>
        <v>0</v>
      </c>
      <c r="T346" s="16">
        <f>VLOOKUP($B346,'[1]TK KHOILUONG'!$B:$AT,19,0)</f>
        <v>0</v>
      </c>
      <c r="U346" s="16">
        <f>VLOOKUP($B346,'[1]TK KHOILUONG'!$B:$AT,20,0)</f>
        <v>0</v>
      </c>
      <c r="V346" s="34">
        <f>VLOOKUP($B346,'[1]TK KHOILUONG'!$B:$AT,21,0)</f>
        <v>0</v>
      </c>
      <c r="W346" s="16">
        <f>VLOOKUP($B346,'[1]TK KHOILUONG'!$B:$AT,22,0)</f>
        <v>0</v>
      </c>
      <c r="X346" s="16">
        <f>VLOOKUP($B346,'[1]TK KHOILUONG'!$B:$AT,23,0)</f>
        <v>0</v>
      </c>
      <c r="Y346" s="16">
        <f>VLOOKUP($B346,'[1]TK KHOILUONG'!$B:$AT,24,0)</f>
        <v>0</v>
      </c>
      <c r="Z346" s="34">
        <f>VLOOKUP($B346,'[1]TK KHOILUONG'!$B:$AT,25,0)</f>
        <v>0</v>
      </c>
      <c r="AA346" s="16">
        <f>VLOOKUP($B346,'[1]TK KHOILUONG'!$B:$AT,26,0)</f>
        <v>0</v>
      </c>
      <c r="AB346" s="16">
        <f>VLOOKUP($B346,'[1]TK KHOILUONG'!$B:$AT,27,0)</f>
        <v>0</v>
      </c>
      <c r="AC346" s="16">
        <f>VLOOKUP($B346,'[1]TK KHOILUONG'!$B:$AT,28,0)</f>
        <v>0</v>
      </c>
      <c r="AD346" s="34">
        <f>VLOOKUP($B346,'[1]TK KHOILUONG'!$B:$AT,29,0)</f>
        <v>0</v>
      </c>
      <c r="AE346" s="16">
        <f>VLOOKUP($B346,'[1]TK KHOILUONG'!$B:$AT,30,0)</f>
        <v>0</v>
      </c>
      <c r="AF346" s="16">
        <f>VLOOKUP($B346,'[1]TK KHOILUONG'!$B:$AT,31,0)</f>
        <v>0</v>
      </c>
      <c r="AG346" s="16">
        <f>VLOOKUP($B346,'[1]TK KHOILUONG'!$B:$AT,32,0)</f>
        <v>0</v>
      </c>
      <c r="AH346" s="34">
        <f>VLOOKUP($B346,'[1]TK KHOILUONG'!$B:$AT,33,0)</f>
        <v>0</v>
      </c>
      <c r="AI346" s="16">
        <f>VLOOKUP($B346,'[1]TK KHOILUONG'!$B:$AT,34,0)</f>
        <v>0</v>
      </c>
      <c r="AJ346" s="16">
        <f>VLOOKUP($B346,'[1]TK KHOILUONG'!$B:$AT,35,0)</f>
        <v>0</v>
      </c>
      <c r="AK346" s="34">
        <f>VLOOKUP($B346,'[1]TK KHOILUONG'!$B:$AT,36,0)</f>
        <v>0</v>
      </c>
      <c r="AL346" s="16">
        <f>VLOOKUP($B346,'[1]TK KHOILUONG'!$B:$AT,37,0)</f>
        <v>0</v>
      </c>
      <c r="AM346" s="16">
        <f>VLOOKUP($B346,'[1]TK KHOILUONG'!$B:$AT,38,0)</f>
        <v>0</v>
      </c>
      <c r="AN346" s="34">
        <f>VLOOKUP($B346,'[1]TK KHOILUONG'!$B:$AT,39,0)</f>
        <v>0</v>
      </c>
      <c r="AO346" s="16">
        <f>VLOOKUP($B346,'[1]TK KHOILUONG'!$B:$AT,40,0)</f>
        <v>0</v>
      </c>
      <c r="AP346" s="16">
        <f>VLOOKUP($B346,'[1]TK KHOILUONG'!$B:$AT,41,0)</f>
        <v>0</v>
      </c>
      <c r="AQ346" s="34">
        <f>VLOOKUP($B346,'[1]TK KHOILUONG'!$B:$AT,42,0)</f>
        <v>0</v>
      </c>
      <c r="AR346" s="34">
        <f>VLOOKUP($B346,'[1]TK KHOILUONG'!$B:$AT,43,0)</f>
        <v>0</v>
      </c>
      <c r="AS346" s="34">
        <f>VLOOKUP($B346,'[1]TK KHOILUONG'!$B:$AT,44,0)</f>
        <v>0</v>
      </c>
      <c r="AT346" s="44">
        <f t="shared" si="6"/>
        <v>0</v>
      </c>
    </row>
    <row r="347" spans="1:46" s="6" customFormat="1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>
        <f>VLOOKUP($B347,'[1]TK KHOILUONG'!$B:$AT,4,0)</f>
        <v>0</v>
      </c>
      <c r="F347" s="16">
        <f>VLOOKUP($B347,'[1]TK KHOILUONG'!$B:$AT,5,0)</f>
        <v>0</v>
      </c>
      <c r="G347" s="16">
        <f>VLOOKUP($B347,'[1]TK KHOILUONG'!$B:$AT,6,0)</f>
        <v>0</v>
      </c>
      <c r="H347" s="16">
        <f>VLOOKUP($B347,'[1]TK KHOILUONG'!$B:$AT,7,0)</f>
        <v>0</v>
      </c>
      <c r="I347" s="16">
        <f>VLOOKUP($B347,'[1]TK KHOILUONG'!$B:$AT,8,0)</f>
        <v>0</v>
      </c>
      <c r="J347" s="16">
        <f>VLOOKUP($B347,'[1]TK KHOILUONG'!$B:$AT,9,0)</f>
        <v>0</v>
      </c>
      <c r="K347" s="16">
        <f>VLOOKUP($B347,'[1]TK KHOILUONG'!$B:$AT,10,0)</f>
        <v>0</v>
      </c>
      <c r="L347" s="16">
        <f>VLOOKUP($B347,'[1]TK KHOILUONG'!$B:$AT,11,0)</f>
        <v>0</v>
      </c>
      <c r="M347" s="34">
        <f>VLOOKUP($B347,'[1]TK KHOILUONG'!$B:$AT,12,0)</f>
        <v>0</v>
      </c>
      <c r="N347" s="16">
        <f>VLOOKUP($B347,'[1]TK KHOILUONG'!$B:$AT,13,0)</f>
        <v>2.7</v>
      </c>
      <c r="O347" s="16">
        <f>VLOOKUP($B347,'[1]TK KHOILUONG'!$B:$AT,14,0)</f>
        <v>4.6500000000000004</v>
      </c>
      <c r="P347" s="16">
        <f>VLOOKUP($B347,'[1]TK KHOILUONG'!$B:$AT,15,0)</f>
        <v>0</v>
      </c>
      <c r="Q347" s="16">
        <f>VLOOKUP($B347,'[1]TK KHOILUONG'!$B:$AT,16,0)</f>
        <v>0</v>
      </c>
      <c r="R347" s="34">
        <f>VLOOKUP($B347,'[1]TK KHOILUONG'!$B:$AT,17,0)</f>
        <v>7.3500000000000005</v>
      </c>
      <c r="S347" s="16">
        <f>VLOOKUP($B347,'[1]TK KHOILUONG'!$B:$AT,18,0)</f>
        <v>0</v>
      </c>
      <c r="T347" s="16">
        <f>VLOOKUP($B347,'[1]TK KHOILUONG'!$B:$AT,19,0)</f>
        <v>0</v>
      </c>
      <c r="U347" s="16">
        <f>VLOOKUP($B347,'[1]TK KHOILUONG'!$B:$AT,20,0)</f>
        <v>0</v>
      </c>
      <c r="V347" s="34">
        <f>VLOOKUP($B347,'[1]TK KHOILUONG'!$B:$AT,21,0)</f>
        <v>0</v>
      </c>
      <c r="W347" s="16">
        <f>VLOOKUP($B347,'[1]TK KHOILUONG'!$B:$AT,22,0)</f>
        <v>0</v>
      </c>
      <c r="X347" s="16">
        <f>VLOOKUP($B347,'[1]TK KHOILUONG'!$B:$AT,23,0)</f>
        <v>0</v>
      </c>
      <c r="Y347" s="16">
        <f>VLOOKUP($B347,'[1]TK KHOILUONG'!$B:$AT,24,0)</f>
        <v>0</v>
      </c>
      <c r="Z347" s="34">
        <f>VLOOKUP($B347,'[1]TK KHOILUONG'!$B:$AT,25,0)</f>
        <v>0</v>
      </c>
      <c r="AA347" s="16">
        <f>VLOOKUP($B347,'[1]TK KHOILUONG'!$B:$AT,26,0)</f>
        <v>0</v>
      </c>
      <c r="AB347" s="16">
        <f>VLOOKUP($B347,'[1]TK KHOILUONG'!$B:$AT,27,0)</f>
        <v>0</v>
      </c>
      <c r="AC347" s="16">
        <f>VLOOKUP($B347,'[1]TK KHOILUONG'!$B:$AT,28,0)</f>
        <v>0</v>
      </c>
      <c r="AD347" s="34">
        <f>VLOOKUP($B347,'[1]TK KHOILUONG'!$B:$AT,29,0)</f>
        <v>0</v>
      </c>
      <c r="AE347" s="16">
        <f>VLOOKUP($B347,'[1]TK KHOILUONG'!$B:$AT,30,0)</f>
        <v>0</v>
      </c>
      <c r="AF347" s="16">
        <f>VLOOKUP($B347,'[1]TK KHOILUONG'!$B:$AT,31,0)</f>
        <v>0</v>
      </c>
      <c r="AG347" s="16">
        <f>VLOOKUP($B347,'[1]TK KHOILUONG'!$B:$AT,32,0)</f>
        <v>0</v>
      </c>
      <c r="AH347" s="34">
        <f>VLOOKUP($B347,'[1]TK KHOILUONG'!$B:$AT,33,0)</f>
        <v>0</v>
      </c>
      <c r="AI347" s="16">
        <f>VLOOKUP($B347,'[1]TK KHOILUONG'!$B:$AT,34,0)</f>
        <v>0</v>
      </c>
      <c r="AJ347" s="16">
        <f>VLOOKUP($B347,'[1]TK KHOILUONG'!$B:$AT,35,0)</f>
        <v>0</v>
      </c>
      <c r="AK347" s="34">
        <f>VLOOKUP($B347,'[1]TK KHOILUONG'!$B:$AT,36,0)</f>
        <v>0</v>
      </c>
      <c r="AL347" s="16">
        <f>VLOOKUP($B347,'[1]TK KHOILUONG'!$B:$AT,37,0)</f>
        <v>0</v>
      </c>
      <c r="AM347" s="16">
        <f>VLOOKUP($B347,'[1]TK KHOILUONG'!$B:$AT,38,0)</f>
        <v>0</v>
      </c>
      <c r="AN347" s="34">
        <f>VLOOKUP($B347,'[1]TK KHOILUONG'!$B:$AT,39,0)</f>
        <v>0</v>
      </c>
      <c r="AO347" s="16">
        <f>VLOOKUP($B347,'[1]TK KHOILUONG'!$B:$AT,40,0)</f>
        <v>0</v>
      </c>
      <c r="AP347" s="16">
        <f>VLOOKUP($B347,'[1]TK KHOILUONG'!$B:$AT,41,0)</f>
        <v>0</v>
      </c>
      <c r="AQ347" s="34">
        <f>VLOOKUP($B347,'[1]TK KHOILUONG'!$B:$AT,42,0)</f>
        <v>0</v>
      </c>
      <c r="AR347" s="34">
        <f>VLOOKUP($B347,'[1]TK KHOILUONG'!$B:$AT,43,0)</f>
        <v>0</v>
      </c>
      <c r="AS347" s="34">
        <f>VLOOKUP($B347,'[1]TK KHOILUONG'!$B:$AT,44,0)</f>
        <v>0.3</v>
      </c>
      <c r="AT347" s="44">
        <f t="shared" si="6"/>
        <v>7.65</v>
      </c>
    </row>
    <row r="348" spans="1:46" s="6" customFormat="1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>
        <f>VLOOKUP($B348,'[1]TK KHOILUONG'!$B:$AT,4,0)</f>
        <v>0</v>
      </c>
      <c r="F348" s="16">
        <f>VLOOKUP($B348,'[1]TK KHOILUONG'!$B:$AT,5,0)</f>
        <v>0</v>
      </c>
      <c r="G348" s="16">
        <f>VLOOKUP($B348,'[1]TK KHOILUONG'!$B:$AT,6,0)</f>
        <v>0</v>
      </c>
      <c r="H348" s="16">
        <f>VLOOKUP($B348,'[1]TK KHOILUONG'!$B:$AT,7,0)</f>
        <v>0</v>
      </c>
      <c r="I348" s="16">
        <f>VLOOKUP($B348,'[1]TK KHOILUONG'!$B:$AT,8,0)</f>
        <v>0</v>
      </c>
      <c r="J348" s="16">
        <f>VLOOKUP($B348,'[1]TK KHOILUONG'!$B:$AT,9,0)</f>
        <v>0</v>
      </c>
      <c r="K348" s="16">
        <f>VLOOKUP($B348,'[1]TK KHOILUONG'!$B:$AT,10,0)</f>
        <v>0</v>
      </c>
      <c r="L348" s="16">
        <f>VLOOKUP($B348,'[1]TK KHOILUONG'!$B:$AT,11,0)</f>
        <v>0</v>
      </c>
      <c r="M348" s="34">
        <f>VLOOKUP($B348,'[1]TK KHOILUONG'!$B:$AT,12,0)</f>
        <v>0</v>
      </c>
      <c r="N348" s="16">
        <f>VLOOKUP($B348,'[1]TK KHOILUONG'!$B:$AT,13,0)</f>
        <v>0</v>
      </c>
      <c r="O348" s="16">
        <f>VLOOKUP($B348,'[1]TK KHOILUONG'!$B:$AT,14,0)</f>
        <v>0</v>
      </c>
      <c r="P348" s="16">
        <f>VLOOKUP($B348,'[1]TK KHOILUONG'!$B:$AT,15,0)</f>
        <v>0</v>
      </c>
      <c r="Q348" s="16">
        <f>VLOOKUP($B348,'[1]TK KHOILUONG'!$B:$AT,16,0)</f>
        <v>0</v>
      </c>
      <c r="R348" s="34">
        <f>VLOOKUP($B348,'[1]TK KHOILUONG'!$B:$AT,17,0)</f>
        <v>0</v>
      </c>
      <c r="S348" s="16">
        <f>VLOOKUP($B348,'[1]TK KHOILUONG'!$B:$AT,18,0)</f>
        <v>0</v>
      </c>
      <c r="T348" s="16">
        <f>VLOOKUP($B348,'[1]TK KHOILUONG'!$B:$AT,19,0)</f>
        <v>0</v>
      </c>
      <c r="U348" s="16">
        <f>VLOOKUP($B348,'[1]TK KHOILUONG'!$B:$AT,20,0)</f>
        <v>0</v>
      </c>
      <c r="V348" s="34">
        <f>VLOOKUP($B348,'[1]TK KHOILUONG'!$B:$AT,21,0)</f>
        <v>0</v>
      </c>
      <c r="W348" s="16">
        <f>VLOOKUP($B348,'[1]TK KHOILUONG'!$B:$AT,22,0)</f>
        <v>0</v>
      </c>
      <c r="X348" s="16">
        <f>VLOOKUP($B348,'[1]TK KHOILUONG'!$B:$AT,23,0)</f>
        <v>0</v>
      </c>
      <c r="Y348" s="16">
        <f>VLOOKUP($B348,'[1]TK KHOILUONG'!$B:$AT,24,0)</f>
        <v>0</v>
      </c>
      <c r="Z348" s="34">
        <f>VLOOKUP($B348,'[1]TK KHOILUONG'!$B:$AT,25,0)</f>
        <v>0</v>
      </c>
      <c r="AA348" s="16">
        <f>VLOOKUP($B348,'[1]TK KHOILUONG'!$B:$AT,26,0)</f>
        <v>0</v>
      </c>
      <c r="AB348" s="16">
        <f>VLOOKUP($B348,'[1]TK KHOILUONG'!$B:$AT,27,0)</f>
        <v>0</v>
      </c>
      <c r="AC348" s="16">
        <f>VLOOKUP($B348,'[1]TK KHOILUONG'!$B:$AT,28,0)</f>
        <v>0</v>
      </c>
      <c r="AD348" s="34">
        <f>VLOOKUP($B348,'[1]TK KHOILUONG'!$B:$AT,29,0)</f>
        <v>0</v>
      </c>
      <c r="AE348" s="16">
        <f>VLOOKUP($B348,'[1]TK KHOILUONG'!$B:$AT,30,0)</f>
        <v>0</v>
      </c>
      <c r="AF348" s="16">
        <f>VLOOKUP($B348,'[1]TK KHOILUONG'!$B:$AT,31,0)</f>
        <v>0</v>
      </c>
      <c r="AG348" s="16">
        <f>VLOOKUP($B348,'[1]TK KHOILUONG'!$B:$AT,32,0)</f>
        <v>0</v>
      </c>
      <c r="AH348" s="34">
        <f>VLOOKUP($B348,'[1]TK KHOILUONG'!$B:$AT,33,0)</f>
        <v>0</v>
      </c>
      <c r="AI348" s="16">
        <f>VLOOKUP($B348,'[1]TK KHOILUONG'!$B:$AT,34,0)</f>
        <v>0</v>
      </c>
      <c r="AJ348" s="16">
        <f>VLOOKUP($B348,'[1]TK KHOILUONG'!$B:$AT,35,0)</f>
        <v>0</v>
      </c>
      <c r="AK348" s="34">
        <f>VLOOKUP($B348,'[1]TK KHOILUONG'!$B:$AT,36,0)</f>
        <v>0</v>
      </c>
      <c r="AL348" s="16">
        <f>VLOOKUP($B348,'[1]TK KHOILUONG'!$B:$AT,37,0)</f>
        <v>0</v>
      </c>
      <c r="AM348" s="16">
        <f>VLOOKUP($B348,'[1]TK KHOILUONG'!$B:$AT,38,0)</f>
        <v>0</v>
      </c>
      <c r="AN348" s="34">
        <f>VLOOKUP($B348,'[1]TK KHOILUONG'!$B:$AT,39,0)</f>
        <v>0</v>
      </c>
      <c r="AO348" s="16">
        <f>VLOOKUP($B348,'[1]TK KHOILUONG'!$B:$AT,40,0)</f>
        <v>0</v>
      </c>
      <c r="AP348" s="16">
        <f>VLOOKUP($B348,'[1]TK KHOILUONG'!$B:$AT,41,0)</f>
        <v>0</v>
      </c>
      <c r="AQ348" s="34">
        <f>VLOOKUP($B348,'[1]TK KHOILUONG'!$B:$AT,42,0)</f>
        <v>0</v>
      </c>
      <c r="AR348" s="34">
        <f>VLOOKUP($B348,'[1]TK KHOILUONG'!$B:$AT,43,0)</f>
        <v>0</v>
      </c>
      <c r="AS348" s="34">
        <f>VLOOKUP($B348,'[1]TK KHOILUONG'!$B:$AT,44,0)</f>
        <v>0</v>
      </c>
      <c r="AT348" s="44">
        <f t="shared" si="6"/>
        <v>0</v>
      </c>
    </row>
    <row r="349" spans="1:46" s="6" customFormat="1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>
        <f>VLOOKUP($B349,'[1]TK KHOILUONG'!$B:$AT,4,0)</f>
        <v>0</v>
      </c>
      <c r="F349" s="16">
        <f>VLOOKUP($B349,'[1]TK KHOILUONG'!$B:$AT,5,0)</f>
        <v>0</v>
      </c>
      <c r="G349" s="16">
        <f>VLOOKUP($B349,'[1]TK KHOILUONG'!$B:$AT,6,0)</f>
        <v>0</v>
      </c>
      <c r="H349" s="16">
        <f>VLOOKUP($B349,'[1]TK KHOILUONG'!$B:$AT,7,0)</f>
        <v>0</v>
      </c>
      <c r="I349" s="16">
        <f>VLOOKUP($B349,'[1]TK KHOILUONG'!$B:$AT,8,0)</f>
        <v>0</v>
      </c>
      <c r="J349" s="16">
        <f>VLOOKUP($B349,'[1]TK KHOILUONG'!$B:$AT,9,0)</f>
        <v>0</v>
      </c>
      <c r="K349" s="16">
        <f>VLOOKUP($B349,'[1]TK KHOILUONG'!$B:$AT,10,0)</f>
        <v>0</v>
      </c>
      <c r="L349" s="16">
        <f>VLOOKUP($B349,'[1]TK KHOILUONG'!$B:$AT,11,0)</f>
        <v>0</v>
      </c>
      <c r="M349" s="34">
        <f>VLOOKUP($B349,'[1]TK KHOILUONG'!$B:$AT,12,0)</f>
        <v>0</v>
      </c>
      <c r="N349" s="16">
        <f>VLOOKUP($B349,'[1]TK KHOILUONG'!$B:$AT,13,0)</f>
        <v>1.05</v>
      </c>
      <c r="O349" s="16">
        <f>VLOOKUP($B349,'[1]TK KHOILUONG'!$B:$AT,14,0)</f>
        <v>0</v>
      </c>
      <c r="P349" s="16">
        <f>VLOOKUP($B349,'[1]TK KHOILUONG'!$B:$AT,15,0)</f>
        <v>0</v>
      </c>
      <c r="Q349" s="16">
        <f>VLOOKUP($B349,'[1]TK KHOILUONG'!$B:$AT,16,0)</f>
        <v>0</v>
      </c>
      <c r="R349" s="34">
        <f>VLOOKUP($B349,'[1]TK KHOILUONG'!$B:$AT,17,0)</f>
        <v>1.05</v>
      </c>
      <c r="S349" s="16">
        <f>VLOOKUP($B349,'[1]TK KHOILUONG'!$B:$AT,18,0)</f>
        <v>0</v>
      </c>
      <c r="T349" s="16">
        <f>VLOOKUP($B349,'[1]TK KHOILUONG'!$B:$AT,19,0)</f>
        <v>0</v>
      </c>
      <c r="U349" s="16">
        <f>VLOOKUP($B349,'[1]TK KHOILUONG'!$B:$AT,20,0)</f>
        <v>0</v>
      </c>
      <c r="V349" s="34">
        <f>VLOOKUP($B349,'[1]TK KHOILUONG'!$B:$AT,21,0)</f>
        <v>0</v>
      </c>
      <c r="W349" s="16">
        <f>VLOOKUP($B349,'[1]TK KHOILUONG'!$B:$AT,22,0)</f>
        <v>0</v>
      </c>
      <c r="X349" s="16">
        <f>VLOOKUP($B349,'[1]TK KHOILUONG'!$B:$AT,23,0)</f>
        <v>0</v>
      </c>
      <c r="Y349" s="16">
        <f>VLOOKUP($B349,'[1]TK KHOILUONG'!$B:$AT,24,0)</f>
        <v>0</v>
      </c>
      <c r="Z349" s="34">
        <f>VLOOKUP($B349,'[1]TK KHOILUONG'!$B:$AT,25,0)</f>
        <v>0</v>
      </c>
      <c r="AA349" s="16">
        <f>VLOOKUP($B349,'[1]TK KHOILUONG'!$B:$AT,26,0)</f>
        <v>0</v>
      </c>
      <c r="AB349" s="16">
        <f>VLOOKUP($B349,'[1]TK KHOILUONG'!$B:$AT,27,0)</f>
        <v>0</v>
      </c>
      <c r="AC349" s="16">
        <f>VLOOKUP($B349,'[1]TK KHOILUONG'!$B:$AT,28,0)</f>
        <v>0</v>
      </c>
      <c r="AD349" s="34">
        <f>VLOOKUP($B349,'[1]TK KHOILUONG'!$B:$AT,29,0)</f>
        <v>0</v>
      </c>
      <c r="AE349" s="16">
        <f>VLOOKUP($B349,'[1]TK KHOILUONG'!$B:$AT,30,0)</f>
        <v>0</v>
      </c>
      <c r="AF349" s="16">
        <f>VLOOKUP($B349,'[1]TK KHOILUONG'!$B:$AT,31,0)</f>
        <v>0</v>
      </c>
      <c r="AG349" s="16">
        <f>VLOOKUP($B349,'[1]TK KHOILUONG'!$B:$AT,32,0)</f>
        <v>0</v>
      </c>
      <c r="AH349" s="34">
        <f>VLOOKUP($B349,'[1]TK KHOILUONG'!$B:$AT,33,0)</f>
        <v>0</v>
      </c>
      <c r="AI349" s="16">
        <f>VLOOKUP($B349,'[1]TK KHOILUONG'!$B:$AT,34,0)</f>
        <v>0</v>
      </c>
      <c r="AJ349" s="16">
        <f>VLOOKUP($B349,'[1]TK KHOILUONG'!$B:$AT,35,0)</f>
        <v>0</v>
      </c>
      <c r="AK349" s="34">
        <f>VLOOKUP($B349,'[1]TK KHOILUONG'!$B:$AT,36,0)</f>
        <v>0</v>
      </c>
      <c r="AL349" s="16">
        <f>VLOOKUP($B349,'[1]TK KHOILUONG'!$B:$AT,37,0)</f>
        <v>0</v>
      </c>
      <c r="AM349" s="16">
        <f>VLOOKUP($B349,'[1]TK KHOILUONG'!$B:$AT,38,0)</f>
        <v>0</v>
      </c>
      <c r="AN349" s="34">
        <f>VLOOKUP($B349,'[1]TK KHOILUONG'!$B:$AT,39,0)</f>
        <v>0</v>
      </c>
      <c r="AO349" s="16">
        <f>VLOOKUP($B349,'[1]TK KHOILUONG'!$B:$AT,40,0)</f>
        <v>0</v>
      </c>
      <c r="AP349" s="16">
        <f>VLOOKUP($B349,'[1]TK KHOILUONG'!$B:$AT,41,0)</f>
        <v>0</v>
      </c>
      <c r="AQ349" s="34">
        <f>VLOOKUP($B349,'[1]TK KHOILUONG'!$B:$AT,42,0)</f>
        <v>0</v>
      </c>
      <c r="AR349" s="34">
        <f>VLOOKUP($B349,'[1]TK KHOILUONG'!$B:$AT,43,0)</f>
        <v>0</v>
      </c>
      <c r="AS349" s="34">
        <f>VLOOKUP($B349,'[1]TK KHOILUONG'!$B:$AT,44,0)</f>
        <v>0</v>
      </c>
      <c r="AT349" s="44">
        <f t="shared" si="6"/>
        <v>1.05</v>
      </c>
    </row>
    <row r="350" spans="1:46" s="6" customFormat="1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>
        <f>VLOOKUP($B350,'[1]TK KHOILUONG'!$B:$AT,4,0)</f>
        <v>0</v>
      </c>
      <c r="F350" s="16">
        <f>VLOOKUP($B350,'[1]TK KHOILUONG'!$B:$AT,5,0)</f>
        <v>0</v>
      </c>
      <c r="G350" s="16">
        <f>VLOOKUP($B350,'[1]TK KHOILUONG'!$B:$AT,6,0)</f>
        <v>0</v>
      </c>
      <c r="H350" s="16">
        <f>VLOOKUP($B350,'[1]TK KHOILUONG'!$B:$AT,7,0)</f>
        <v>0</v>
      </c>
      <c r="I350" s="16">
        <f>VLOOKUP($B350,'[1]TK KHOILUONG'!$B:$AT,8,0)</f>
        <v>0</v>
      </c>
      <c r="J350" s="16">
        <f>VLOOKUP($B350,'[1]TK KHOILUONG'!$B:$AT,9,0)</f>
        <v>0</v>
      </c>
      <c r="K350" s="16">
        <f>VLOOKUP($B350,'[1]TK KHOILUONG'!$B:$AT,10,0)</f>
        <v>0</v>
      </c>
      <c r="L350" s="16">
        <f>VLOOKUP($B350,'[1]TK KHOILUONG'!$B:$AT,11,0)</f>
        <v>0</v>
      </c>
      <c r="M350" s="34">
        <f>VLOOKUP($B350,'[1]TK KHOILUONG'!$B:$AT,12,0)</f>
        <v>0</v>
      </c>
      <c r="N350" s="16">
        <f>VLOOKUP($B350,'[1]TK KHOILUONG'!$B:$AT,13,0)</f>
        <v>0</v>
      </c>
      <c r="O350" s="16">
        <f>VLOOKUP($B350,'[1]TK KHOILUONG'!$B:$AT,14,0)</f>
        <v>1.05</v>
      </c>
      <c r="P350" s="16">
        <f>VLOOKUP($B350,'[1]TK KHOILUONG'!$B:$AT,15,0)</f>
        <v>0</v>
      </c>
      <c r="Q350" s="16">
        <f>VLOOKUP($B350,'[1]TK KHOILUONG'!$B:$AT,16,0)</f>
        <v>0</v>
      </c>
      <c r="R350" s="34">
        <f>VLOOKUP($B350,'[1]TK KHOILUONG'!$B:$AT,17,0)</f>
        <v>1.05</v>
      </c>
      <c r="S350" s="16">
        <f>VLOOKUP($B350,'[1]TK KHOILUONG'!$B:$AT,18,0)</f>
        <v>0</v>
      </c>
      <c r="T350" s="16">
        <f>VLOOKUP($B350,'[1]TK KHOILUONG'!$B:$AT,19,0)</f>
        <v>0</v>
      </c>
      <c r="U350" s="16">
        <f>VLOOKUP($B350,'[1]TK KHOILUONG'!$B:$AT,20,0)</f>
        <v>0</v>
      </c>
      <c r="V350" s="34">
        <f>VLOOKUP($B350,'[1]TK KHOILUONG'!$B:$AT,21,0)</f>
        <v>0</v>
      </c>
      <c r="W350" s="16">
        <f>VLOOKUP($B350,'[1]TK KHOILUONG'!$B:$AT,22,0)</f>
        <v>0</v>
      </c>
      <c r="X350" s="16">
        <f>VLOOKUP($B350,'[1]TK KHOILUONG'!$B:$AT,23,0)</f>
        <v>0</v>
      </c>
      <c r="Y350" s="16">
        <f>VLOOKUP($B350,'[1]TK KHOILUONG'!$B:$AT,24,0)</f>
        <v>0</v>
      </c>
      <c r="Z350" s="34">
        <f>VLOOKUP($B350,'[1]TK KHOILUONG'!$B:$AT,25,0)</f>
        <v>0</v>
      </c>
      <c r="AA350" s="16">
        <f>VLOOKUP($B350,'[1]TK KHOILUONG'!$B:$AT,26,0)</f>
        <v>0</v>
      </c>
      <c r="AB350" s="16">
        <f>VLOOKUP($B350,'[1]TK KHOILUONG'!$B:$AT,27,0)</f>
        <v>0</v>
      </c>
      <c r="AC350" s="16">
        <f>VLOOKUP($B350,'[1]TK KHOILUONG'!$B:$AT,28,0)</f>
        <v>0</v>
      </c>
      <c r="AD350" s="34">
        <f>VLOOKUP($B350,'[1]TK KHOILUONG'!$B:$AT,29,0)</f>
        <v>0</v>
      </c>
      <c r="AE350" s="16">
        <f>VLOOKUP($B350,'[1]TK KHOILUONG'!$B:$AT,30,0)</f>
        <v>0</v>
      </c>
      <c r="AF350" s="16">
        <f>VLOOKUP($B350,'[1]TK KHOILUONG'!$B:$AT,31,0)</f>
        <v>0</v>
      </c>
      <c r="AG350" s="16">
        <f>VLOOKUP($B350,'[1]TK KHOILUONG'!$B:$AT,32,0)</f>
        <v>0</v>
      </c>
      <c r="AH350" s="34">
        <f>VLOOKUP($B350,'[1]TK KHOILUONG'!$B:$AT,33,0)</f>
        <v>0</v>
      </c>
      <c r="AI350" s="16">
        <f>VLOOKUP($B350,'[1]TK KHOILUONG'!$B:$AT,34,0)</f>
        <v>0</v>
      </c>
      <c r="AJ350" s="16">
        <f>VLOOKUP($B350,'[1]TK KHOILUONG'!$B:$AT,35,0)</f>
        <v>0</v>
      </c>
      <c r="AK350" s="34">
        <f>VLOOKUP($B350,'[1]TK KHOILUONG'!$B:$AT,36,0)</f>
        <v>0</v>
      </c>
      <c r="AL350" s="16">
        <f>VLOOKUP($B350,'[1]TK KHOILUONG'!$B:$AT,37,0)</f>
        <v>0</v>
      </c>
      <c r="AM350" s="16">
        <f>VLOOKUP($B350,'[1]TK KHOILUONG'!$B:$AT,38,0)</f>
        <v>0</v>
      </c>
      <c r="AN350" s="34">
        <f>VLOOKUP($B350,'[1]TK KHOILUONG'!$B:$AT,39,0)</f>
        <v>0</v>
      </c>
      <c r="AO350" s="16">
        <f>VLOOKUP($B350,'[1]TK KHOILUONG'!$B:$AT,40,0)</f>
        <v>0</v>
      </c>
      <c r="AP350" s="16">
        <f>VLOOKUP($B350,'[1]TK KHOILUONG'!$B:$AT,41,0)</f>
        <v>0</v>
      </c>
      <c r="AQ350" s="34">
        <f>VLOOKUP($B350,'[1]TK KHOILUONG'!$B:$AT,42,0)</f>
        <v>0</v>
      </c>
      <c r="AR350" s="34">
        <f>VLOOKUP($B350,'[1]TK KHOILUONG'!$B:$AT,43,0)</f>
        <v>0</v>
      </c>
      <c r="AS350" s="34">
        <f>VLOOKUP($B350,'[1]TK KHOILUONG'!$B:$AT,44,0)</f>
        <v>0</v>
      </c>
      <c r="AT350" s="44">
        <f t="shared" si="6"/>
        <v>1.05</v>
      </c>
    </row>
    <row r="351" spans="1:46" s="6" customFormat="1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VLOOKUP($B351,'[1]TK KHOILUONG'!$B:$AT,4,0)</f>
        <v>0</v>
      </c>
      <c r="F351" s="16">
        <f>VLOOKUP($B351,'[1]TK KHOILUONG'!$B:$AT,5,0)</f>
        <v>0</v>
      </c>
      <c r="G351" s="16">
        <f>VLOOKUP($B351,'[1]TK KHOILUONG'!$B:$AT,6,0)</f>
        <v>0</v>
      </c>
      <c r="H351" s="16">
        <f>VLOOKUP($B351,'[1]TK KHOILUONG'!$B:$AT,7,0)</f>
        <v>0</v>
      </c>
      <c r="I351" s="16">
        <f>VLOOKUP($B351,'[1]TK KHOILUONG'!$B:$AT,8,0)</f>
        <v>0</v>
      </c>
      <c r="J351" s="16">
        <f>VLOOKUP($B351,'[1]TK KHOILUONG'!$B:$AT,9,0)</f>
        <v>0</v>
      </c>
      <c r="K351" s="16">
        <f>VLOOKUP($B351,'[1]TK KHOILUONG'!$B:$AT,10,0)</f>
        <v>0</v>
      </c>
      <c r="L351" s="16">
        <f>VLOOKUP($B351,'[1]TK KHOILUONG'!$B:$AT,11,0)</f>
        <v>0</v>
      </c>
      <c r="M351" s="34">
        <f>VLOOKUP($B351,'[1]TK KHOILUONG'!$B:$AT,12,0)</f>
        <v>0</v>
      </c>
      <c r="N351" s="16">
        <f>VLOOKUP($B351,'[1]TK KHOILUONG'!$B:$AT,13,0)</f>
        <v>2.85</v>
      </c>
      <c r="O351" s="16">
        <f>VLOOKUP($B351,'[1]TK KHOILUONG'!$B:$AT,14,0)</f>
        <v>1.05</v>
      </c>
      <c r="P351" s="16">
        <f>VLOOKUP($B351,'[1]TK KHOILUONG'!$B:$AT,15,0)</f>
        <v>0</v>
      </c>
      <c r="Q351" s="16">
        <f>VLOOKUP($B351,'[1]TK KHOILUONG'!$B:$AT,16,0)</f>
        <v>0</v>
      </c>
      <c r="R351" s="34">
        <f>VLOOKUP($B351,'[1]TK KHOILUONG'!$B:$AT,17,0)</f>
        <v>3.9000000000000004</v>
      </c>
      <c r="S351" s="16">
        <f>VLOOKUP($B351,'[1]TK KHOILUONG'!$B:$AT,18,0)</f>
        <v>0</v>
      </c>
      <c r="T351" s="16">
        <f>VLOOKUP($B351,'[1]TK KHOILUONG'!$B:$AT,19,0)</f>
        <v>0</v>
      </c>
      <c r="U351" s="16">
        <f>VLOOKUP($B351,'[1]TK KHOILUONG'!$B:$AT,20,0)</f>
        <v>0</v>
      </c>
      <c r="V351" s="34">
        <f>VLOOKUP($B351,'[1]TK KHOILUONG'!$B:$AT,21,0)</f>
        <v>0</v>
      </c>
      <c r="W351" s="16">
        <f>VLOOKUP($B351,'[1]TK KHOILUONG'!$B:$AT,22,0)</f>
        <v>0</v>
      </c>
      <c r="X351" s="16">
        <f>VLOOKUP($B351,'[1]TK KHOILUONG'!$B:$AT,23,0)</f>
        <v>0</v>
      </c>
      <c r="Y351" s="16">
        <f>VLOOKUP($B351,'[1]TK KHOILUONG'!$B:$AT,24,0)</f>
        <v>0</v>
      </c>
      <c r="Z351" s="34">
        <f>VLOOKUP($B351,'[1]TK KHOILUONG'!$B:$AT,25,0)</f>
        <v>0</v>
      </c>
      <c r="AA351" s="16">
        <f>VLOOKUP($B351,'[1]TK KHOILUONG'!$B:$AT,26,0)</f>
        <v>0</v>
      </c>
      <c r="AB351" s="16">
        <f>VLOOKUP($B351,'[1]TK KHOILUONG'!$B:$AT,27,0)</f>
        <v>0</v>
      </c>
      <c r="AC351" s="16">
        <f>VLOOKUP($B351,'[1]TK KHOILUONG'!$B:$AT,28,0)</f>
        <v>0</v>
      </c>
      <c r="AD351" s="34">
        <f>VLOOKUP($B351,'[1]TK KHOILUONG'!$B:$AT,29,0)</f>
        <v>0</v>
      </c>
      <c r="AE351" s="16">
        <f>VLOOKUP($B351,'[1]TK KHOILUONG'!$B:$AT,30,0)</f>
        <v>0</v>
      </c>
      <c r="AF351" s="16">
        <f>VLOOKUP($B351,'[1]TK KHOILUONG'!$B:$AT,31,0)</f>
        <v>0</v>
      </c>
      <c r="AG351" s="16">
        <f>VLOOKUP($B351,'[1]TK KHOILUONG'!$B:$AT,32,0)</f>
        <v>0</v>
      </c>
      <c r="AH351" s="34">
        <f>VLOOKUP($B351,'[1]TK KHOILUONG'!$B:$AT,33,0)</f>
        <v>0</v>
      </c>
      <c r="AI351" s="16">
        <f>VLOOKUP($B351,'[1]TK KHOILUONG'!$B:$AT,34,0)</f>
        <v>0</v>
      </c>
      <c r="AJ351" s="16">
        <f>VLOOKUP($B351,'[1]TK KHOILUONG'!$B:$AT,35,0)</f>
        <v>0</v>
      </c>
      <c r="AK351" s="34">
        <f>VLOOKUP($B351,'[1]TK KHOILUONG'!$B:$AT,36,0)</f>
        <v>0</v>
      </c>
      <c r="AL351" s="16">
        <f>VLOOKUP($B351,'[1]TK KHOILUONG'!$B:$AT,37,0)</f>
        <v>0</v>
      </c>
      <c r="AM351" s="16">
        <f>VLOOKUP($B351,'[1]TK KHOILUONG'!$B:$AT,38,0)</f>
        <v>0</v>
      </c>
      <c r="AN351" s="34">
        <f>VLOOKUP($B351,'[1]TK KHOILUONG'!$B:$AT,39,0)</f>
        <v>0</v>
      </c>
      <c r="AO351" s="16">
        <f>VLOOKUP($B351,'[1]TK KHOILUONG'!$B:$AT,40,0)</f>
        <v>0</v>
      </c>
      <c r="AP351" s="16">
        <f>VLOOKUP($B351,'[1]TK KHOILUONG'!$B:$AT,41,0)</f>
        <v>0</v>
      </c>
      <c r="AQ351" s="34">
        <f>VLOOKUP($B351,'[1]TK KHOILUONG'!$B:$AT,42,0)</f>
        <v>0</v>
      </c>
      <c r="AR351" s="34">
        <f>VLOOKUP($B351,'[1]TK KHOILUONG'!$B:$AT,43,0)</f>
        <v>0</v>
      </c>
      <c r="AS351" s="34">
        <f>VLOOKUP($B351,'[1]TK KHOILUONG'!$B:$AT,44,0)</f>
        <v>0</v>
      </c>
      <c r="AT351" s="44">
        <f t="shared" si="6"/>
        <v>3.9</v>
      </c>
    </row>
    <row r="352" spans="1:46" s="6" customFormat="1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>
        <f>VLOOKUP($B352,'[1]TK KHOILUONG'!$B:$AT,4,0)</f>
        <v>0</v>
      </c>
      <c r="F352" s="16">
        <f>VLOOKUP($B352,'[1]TK KHOILUONG'!$B:$AT,5,0)</f>
        <v>0</v>
      </c>
      <c r="G352" s="16">
        <f>VLOOKUP($B352,'[1]TK KHOILUONG'!$B:$AT,6,0)</f>
        <v>0</v>
      </c>
      <c r="H352" s="16">
        <f>VLOOKUP($B352,'[1]TK KHOILUONG'!$B:$AT,7,0)</f>
        <v>0</v>
      </c>
      <c r="I352" s="16">
        <f>VLOOKUP($B352,'[1]TK KHOILUONG'!$B:$AT,8,0)</f>
        <v>0</v>
      </c>
      <c r="J352" s="16">
        <f>VLOOKUP($B352,'[1]TK KHOILUONG'!$B:$AT,9,0)</f>
        <v>0</v>
      </c>
      <c r="K352" s="16">
        <f>VLOOKUP($B352,'[1]TK KHOILUONG'!$B:$AT,10,0)</f>
        <v>0</v>
      </c>
      <c r="L352" s="16">
        <f>VLOOKUP($B352,'[1]TK KHOILUONG'!$B:$AT,11,0)</f>
        <v>0</v>
      </c>
      <c r="M352" s="34">
        <f>VLOOKUP($B352,'[1]TK KHOILUONG'!$B:$AT,12,0)</f>
        <v>0</v>
      </c>
      <c r="N352" s="16">
        <f>VLOOKUP($B352,'[1]TK KHOILUONG'!$B:$AT,13,0)</f>
        <v>0</v>
      </c>
      <c r="O352" s="16">
        <f>VLOOKUP($B352,'[1]TK KHOILUONG'!$B:$AT,14,0)</f>
        <v>0</v>
      </c>
      <c r="P352" s="16">
        <f>VLOOKUP($B352,'[1]TK KHOILUONG'!$B:$AT,15,0)</f>
        <v>0</v>
      </c>
      <c r="Q352" s="16">
        <f>VLOOKUP($B352,'[1]TK KHOILUONG'!$B:$AT,16,0)</f>
        <v>0</v>
      </c>
      <c r="R352" s="34">
        <f>VLOOKUP($B352,'[1]TK KHOILUONG'!$B:$AT,17,0)</f>
        <v>0</v>
      </c>
      <c r="S352" s="16">
        <f>VLOOKUP($B352,'[1]TK KHOILUONG'!$B:$AT,18,0)</f>
        <v>0</v>
      </c>
      <c r="T352" s="16">
        <f>VLOOKUP($B352,'[1]TK KHOILUONG'!$B:$AT,19,0)</f>
        <v>0</v>
      </c>
      <c r="U352" s="16">
        <f>VLOOKUP($B352,'[1]TK KHOILUONG'!$B:$AT,20,0)</f>
        <v>0</v>
      </c>
      <c r="V352" s="34">
        <f>VLOOKUP($B352,'[1]TK KHOILUONG'!$B:$AT,21,0)</f>
        <v>0</v>
      </c>
      <c r="W352" s="16">
        <f>VLOOKUP($B352,'[1]TK KHOILUONG'!$B:$AT,22,0)</f>
        <v>0</v>
      </c>
      <c r="X352" s="16">
        <f>VLOOKUP($B352,'[1]TK KHOILUONG'!$B:$AT,23,0)</f>
        <v>0</v>
      </c>
      <c r="Y352" s="16">
        <f>VLOOKUP($B352,'[1]TK KHOILUONG'!$B:$AT,24,0)</f>
        <v>0</v>
      </c>
      <c r="Z352" s="34">
        <f>VLOOKUP($B352,'[1]TK KHOILUONG'!$B:$AT,25,0)</f>
        <v>0</v>
      </c>
      <c r="AA352" s="16">
        <f>VLOOKUP($B352,'[1]TK KHOILUONG'!$B:$AT,26,0)</f>
        <v>0</v>
      </c>
      <c r="AB352" s="16">
        <f>VLOOKUP($B352,'[1]TK KHOILUONG'!$B:$AT,27,0)</f>
        <v>0</v>
      </c>
      <c r="AC352" s="16">
        <f>VLOOKUP($B352,'[1]TK KHOILUONG'!$B:$AT,28,0)</f>
        <v>0</v>
      </c>
      <c r="AD352" s="34">
        <f>VLOOKUP($B352,'[1]TK KHOILUONG'!$B:$AT,29,0)</f>
        <v>0</v>
      </c>
      <c r="AE352" s="16">
        <f>VLOOKUP($B352,'[1]TK KHOILUONG'!$B:$AT,30,0)</f>
        <v>0</v>
      </c>
      <c r="AF352" s="16">
        <f>VLOOKUP($B352,'[1]TK KHOILUONG'!$B:$AT,31,0)</f>
        <v>0</v>
      </c>
      <c r="AG352" s="16">
        <f>VLOOKUP($B352,'[1]TK KHOILUONG'!$B:$AT,32,0)</f>
        <v>0</v>
      </c>
      <c r="AH352" s="34">
        <f>VLOOKUP($B352,'[1]TK KHOILUONG'!$B:$AT,33,0)</f>
        <v>0</v>
      </c>
      <c r="AI352" s="16">
        <f>VLOOKUP($B352,'[1]TK KHOILUONG'!$B:$AT,34,0)</f>
        <v>0</v>
      </c>
      <c r="AJ352" s="16">
        <f>VLOOKUP($B352,'[1]TK KHOILUONG'!$B:$AT,35,0)</f>
        <v>0</v>
      </c>
      <c r="AK352" s="34">
        <f>VLOOKUP($B352,'[1]TK KHOILUONG'!$B:$AT,36,0)</f>
        <v>0</v>
      </c>
      <c r="AL352" s="16">
        <f>VLOOKUP($B352,'[1]TK KHOILUONG'!$B:$AT,37,0)</f>
        <v>0</v>
      </c>
      <c r="AM352" s="16">
        <f>VLOOKUP($B352,'[1]TK KHOILUONG'!$B:$AT,38,0)</f>
        <v>0</v>
      </c>
      <c r="AN352" s="34">
        <f>VLOOKUP($B352,'[1]TK KHOILUONG'!$B:$AT,39,0)</f>
        <v>0</v>
      </c>
      <c r="AO352" s="16">
        <f>VLOOKUP($B352,'[1]TK KHOILUONG'!$B:$AT,40,0)</f>
        <v>0</v>
      </c>
      <c r="AP352" s="16">
        <f>VLOOKUP($B352,'[1]TK KHOILUONG'!$B:$AT,41,0)</f>
        <v>0</v>
      </c>
      <c r="AQ352" s="34">
        <f>VLOOKUP($B352,'[1]TK KHOILUONG'!$B:$AT,42,0)</f>
        <v>0</v>
      </c>
      <c r="AR352" s="34">
        <f>VLOOKUP($B352,'[1]TK KHOILUONG'!$B:$AT,43,0)</f>
        <v>0</v>
      </c>
      <c r="AS352" s="34">
        <f>VLOOKUP($B352,'[1]TK KHOILUONG'!$B:$AT,44,0)</f>
        <v>0</v>
      </c>
      <c r="AT352" s="44">
        <f t="shared" si="6"/>
        <v>0</v>
      </c>
    </row>
    <row r="353" spans="1:46" s="6" customFormat="1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>
        <f>VLOOKUP($B353,'[1]TK KHOILUONG'!$B:$AT,4,0)</f>
        <v>0</v>
      </c>
      <c r="F353" s="16">
        <f>VLOOKUP($B353,'[1]TK KHOILUONG'!$B:$AT,5,0)</f>
        <v>0</v>
      </c>
      <c r="G353" s="16">
        <f>VLOOKUP($B353,'[1]TK KHOILUONG'!$B:$AT,6,0)</f>
        <v>0</v>
      </c>
      <c r="H353" s="16">
        <f>VLOOKUP($B353,'[1]TK KHOILUONG'!$B:$AT,7,0)</f>
        <v>0</v>
      </c>
      <c r="I353" s="16">
        <f>VLOOKUP($B353,'[1]TK KHOILUONG'!$B:$AT,8,0)</f>
        <v>0</v>
      </c>
      <c r="J353" s="16">
        <f>VLOOKUP($B353,'[1]TK KHOILUONG'!$B:$AT,9,0)</f>
        <v>0</v>
      </c>
      <c r="K353" s="16">
        <f>VLOOKUP($B353,'[1]TK KHOILUONG'!$B:$AT,10,0)</f>
        <v>0</v>
      </c>
      <c r="L353" s="16">
        <f>VLOOKUP($B353,'[1]TK KHOILUONG'!$B:$AT,11,0)</f>
        <v>0</v>
      </c>
      <c r="M353" s="34">
        <f>VLOOKUP($B353,'[1]TK KHOILUONG'!$B:$AT,12,0)</f>
        <v>0</v>
      </c>
      <c r="N353" s="16">
        <f>VLOOKUP($B353,'[1]TK KHOILUONG'!$B:$AT,13,0)</f>
        <v>0</v>
      </c>
      <c r="O353" s="16">
        <f>VLOOKUP($B353,'[1]TK KHOILUONG'!$B:$AT,14,0)</f>
        <v>0</v>
      </c>
      <c r="P353" s="16">
        <f>VLOOKUP($B353,'[1]TK KHOILUONG'!$B:$AT,15,0)</f>
        <v>0</v>
      </c>
      <c r="Q353" s="16">
        <f>VLOOKUP($B353,'[1]TK KHOILUONG'!$B:$AT,16,0)</f>
        <v>0</v>
      </c>
      <c r="R353" s="34">
        <f>VLOOKUP($B353,'[1]TK KHOILUONG'!$B:$AT,17,0)</f>
        <v>0</v>
      </c>
      <c r="S353" s="16">
        <f>VLOOKUP($B353,'[1]TK KHOILUONG'!$B:$AT,18,0)</f>
        <v>0</v>
      </c>
      <c r="T353" s="16">
        <f>VLOOKUP($B353,'[1]TK KHOILUONG'!$B:$AT,19,0)</f>
        <v>0</v>
      </c>
      <c r="U353" s="16">
        <f>VLOOKUP($B353,'[1]TK KHOILUONG'!$B:$AT,20,0)</f>
        <v>0</v>
      </c>
      <c r="V353" s="34">
        <f>VLOOKUP($B353,'[1]TK KHOILUONG'!$B:$AT,21,0)</f>
        <v>0</v>
      </c>
      <c r="W353" s="16">
        <f>VLOOKUP($B353,'[1]TK KHOILUONG'!$B:$AT,22,0)</f>
        <v>0</v>
      </c>
      <c r="X353" s="16">
        <f>VLOOKUP($B353,'[1]TK KHOILUONG'!$B:$AT,23,0)</f>
        <v>0</v>
      </c>
      <c r="Y353" s="16">
        <f>VLOOKUP($B353,'[1]TK KHOILUONG'!$B:$AT,24,0)</f>
        <v>0</v>
      </c>
      <c r="Z353" s="34">
        <f>VLOOKUP($B353,'[1]TK KHOILUONG'!$B:$AT,25,0)</f>
        <v>0</v>
      </c>
      <c r="AA353" s="16">
        <f>VLOOKUP($B353,'[1]TK KHOILUONG'!$B:$AT,26,0)</f>
        <v>0</v>
      </c>
      <c r="AB353" s="16">
        <f>VLOOKUP($B353,'[1]TK KHOILUONG'!$B:$AT,27,0)</f>
        <v>0</v>
      </c>
      <c r="AC353" s="16">
        <f>VLOOKUP($B353,'[1]TK KHOILUONG'!$B:$AT,28,0)</f>
        <v>0</v>
      </c>
      <c r="AD353" s="34">
        <f>VLOOKUP($B353,'[1]TK KHOILUONG'!$B:$AT,29,0)</f>
        <v>0</v>
      </c>
      <c r="AE353" s="16">
        <f>VLOOKUP($B353,'[1]TK KHOILUONG'!$B:$AT,30,0)</f>
        <v>0</v>
      </c>
      <c r="AF353" s="16">
        <f>VLOOKUP($B353,'[1]TK KHOILUONG'!$B:$AT,31,0)</f>
        <v>0</v>
      </c>
      <c r="AG353" s="16">
        <f>VLOOKUP($B353,'[1]TK KHOILUONG'!$B:$AT,32,0)</f>
        <v>0</v>
      </c>
      <c r="AH353" s="34">
        <f>VLOOKUP($B353,'[1]TK KHOILUONG'!$B:$AT,33,0)</f>
        <v>0</v>
      </c>
      <c r="AI353" s="16">
        <f>VLOOKUP($B353,'[1]TK KHOILUONG'!$B:$AT,34,0)</f>
        <v>0</v>
      </c>
      <c r="AJ353" s="16">
        <f>VLOOKUP($B353,'[1]TK KHOILUONG'!$B:$AT,35,0)</f>
        <v>0</v>
      </c>
      <c r="AK353" s="34">
        <f>VLOOKUP($B353,'[1]TK KHOILUONG'!$B:$AT,36,0)</f>
        <v>0</v>
      </c>
      <c r="AL353" s="16">
        <f>VLOOKUP($B353,'[1]TK KHOILUONG'!$B:$AT,37,0)</f>
        <v>0</v>
      </c>
      <c r="AM353" s="16">
        <f>VLOOKUP($B353,'[1]TK KHOILUONG'!$B:$AT,38,0)</f>
        <v>0</v>
      </c>
      <c r="AN353" s="34">
        <f>VLOOKUP($B353,'[1]TK KHOILUONG'!$B:$AT,39,0)</f>
        <v>0</v>
      </c>
      <c r="AO353" s="16">
        <f>VLOOKUP($B353,'[1]TK KHOILUONG'!$B:$AT,40,0)</f>
        <v>0</v>
      </c>
      <c r="AP353" s="16">
        <f>VLOOKUP($B353,'[1]TK KHOILUONG'!$B:$AT,41,0)</f>
        <v>0</v>
      </c>
      <c r="AQ353" s="34">
        <f>VLOOKUP($B353,'[1]TK KHOILUONG'!$B:$AT,42,0)</f>
        <v>0</v>
      </c>
      <c r="AR353" s="34">
        <f>VLOOKUP($B353,'[1]TK KHOILUONG'!$B:$AT,43,0)</f>
        <v>0</v>
      </c>
      <c r="AS353" s="34">
        <f>VLOOKUP($B353,'[1]TK KHOILUONG'!$B:$AT,44,0)</f>
        <v>0</v>
      </c>
      <c r="AT353" s="44">
        <f t="shared" si="6"/>
        <v>0</v>
      </c>
    </row>
    <row r="354" spans="1:46" s="6" customFormat="1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>
        <f>VLOOKUP($B354,'[1]TK KHOILUONG'!$B:$AT,4,0)</f>
        <v>0</v>
      </c>
      <c r="F354" s="16">
        <f>VLOOKUP($B354,'[1]TK KHOILUONG'!$B:$AT,5,0)</f>
        <v>0</v>
      </c>
      <c r="G354" s="16">
        <f>VLOOKUP($B354,'[1]TK KHOILUONG'!$B:$AT,6,0)</f>
        <v>0</v>
      </c>
      <c r="H354" s="16">
        <f>VLOOKUP($B354,'[1]TK KHOILUONG'!$B:$AT,7,0)</f>
        <v>0</v>
      </c>
      <c r="I354" s="16">
        <f>VLOOKUP($B354,'[1]TK KHOILUONG'!$B:$AT,8,0)</f>
        <v>0</v>
      </c>
      <c r="J354" s="16">
        <f>VLOOKUP($B354,'[1]TK KHOILUONG'!$B:$AT,9,0)</f>
        <v>0</v>
      </c>
      <c r="K354" s="16">
        <f>VLOOKUP($B354,'[1]TK KHOILUONG'!$B:$AT,10,0)</f>
        <v>0</v>
      </c>
      <c r="L354" s="16">
        <f>VLOOKUP($B354,'[1]TK KHOILUONG'!$B:$AT,11,0)</f>
        <v>0</v>
      </c>
      <c r="M354" s="34">
        <f>VLOOKUP($B354,'[1]TK KHOILUONG'!$B:$AT,12,0)</f>
        <v>0</v>
      </c>
      <c r="N354" s="16">
        <f>VLOOKUP($B354,'[1]TK KHOILUONG'!$B:$AT,13,0)</f>
        <v>0</v>
      </c>
      <c r="O354" s="16">
        <f>VLOOKUP($B354,'[1]TK KHOILUONG'!$B:$AT,14,0)</f>
        <v>0</v>
      </c>
      <c r="P354" s="16">
        <f>VLOOKUP($B354,'[1]TK KHOILUONG'!$B:$AT,15,0)</f>
        <v>0</v>
      </c>
      <c r="Q354" s="16">
        <f>VLOOKUP($B354,'[1]TK KHOILUONG'!$B:$AT,16,0)</f>
        <v>0</v>
      </c>
      <c r="R354" s="34">
        <f>VLOOKUP($B354,'[1]TK KHOILUONG'!$B:$AT,17,0)</f>
        <v>0</v>
      </c>
      <c r="S354" s="16">
        <f>VLOOKUP($B354,'[1]TK KHOILUONG'!$B:$AT,18,0)</f>
        <v>0</v>
      </c>
      <c r="T354" s="16">
        <f>VLOOKUP($B354,'[1]TK KHOILUONG'!$B:$AT,19,0)</f>
        <v>0</v>
      </c>
      <c r="U354" s="16">
        <f>VLOOKUP($B354,'[1]TK KHOILUONG'!$B:$AT,20,0)</f>
        <v>0</v>
      </c>
      <c r="V354" s="34">
        <f>VLOOKUP($B354,'[1]TK KHOILUONG'!$B:$AT,21,0)</f>
        <v>0</v>
      </c>
      <c r="W354" s="16">
        <f>VLOOKUP($B354,'[1]TK KHOILUONG'!$B:$AT,22,0)</f>
        <v>0</v>
      </c>
      <c r="X354" s="16">
        <f>VLOOKUP($B354,'[1]TK KHOILUONG'!$B:$AT,23,0)</f>
        <v>0</v>
      </c>
      <c r="Y354" s="16">
        <f>VLOOKUP($B354,'[1]TK KHOILUONG'!$B:$AT,24,0)</f>
        <v>0</v>
      </c>
      <c r="Z354" s="34">
        <f>VLOOKUP($B354,'[1]TK KHOILUONG'!$B:$AT,25,0)</f>
        <v>0</v>
      </c>
      <c r="AA354" s="16">
        <f>VLOOKUP($B354,'[1]TK KHOILUONG'!$B:$AT,26,0)</f>
        <v>0</v>
      </c>
      <c r="AB354" s="16">
        <f>VLOOKUP($B354,'[1]TK KHOILUONG'!$B:$AT,27,0)</f>
        <v>0</v>
      </c>
      <c r="AC354" s="16">
        <f>VLOOKUP($B354,'[1]TK KHOILUONG'!$B:$AT,28,0)</f>
        <v>0</v>
      </c>
      <c r="AD354" s="34">
        <f>VLOOKUP($B354,'[1]TK KHOILUONG'!$B:$AT,29,0)</f>
        <v>0</v>
      </c>
      <c r="AE354" s="16">
        <f>VLOOKUP($B354,'[1]TK KHOILUONG'!$B:$AT,30,0)</f>
        <v>0</v>
      </c>
      <c r="AF354" s="16">
        <f>VLOOKUP($B354,'[1]TK KHOILUONG'!$B:$AT,31,0)</f>
        <v>0</v>
      </c>
      <c r="AG354" s="16">
        <f>VLOOKUP($B354,'[1]TK KHOILUONG'!$B:$AT,32,0)</f>
        <v>0</v>
      </c>
      <c r="AH354" s="34">
        <f>VLOOKUP($B354,'[1]TK KHOILUONG'!$B:$AT,33,0)</f>
        <v>0</v>
      </c>
      <c r="AI354" s="16">
        <f>VLOOKUP($B354,'[1]TK KHOILUONG'!$B:$AT,34,0)</f>
        <v>0</v>
      </c>
      <c r="AJ354" s="16">
        <f>VLOOKUP($B354,'[1]TK KHOILUONG'!$B:$AT,35,0)</f>
        <v>0</v>
      </c>
      <c r="AK354" s="34">
        <f>VLOOKUP($B354,'[1]TK KHOILUONG'!$B:$AT,36,0)</f>
        <v>0</v>
      </c>
      <c r="AL354" s="16">
        <f>VLOOKUP($B354,'[1]TK KHOILUONG'!$B:$AT,37,0)</f>
        <v>0</v>
      </c>
      <c r="AM354" s="16">
        <f>VLOOKUP($B354,'[1]TK KHOILUONG'!$B:$AT,38,0)</f>
        <v>0</v>
      </c>
      <c r="AN354" s="34">
        <f>VLOOKUP($B354,'[1]TK KHOILUONG'!$B:$AT,39,0)</f>
        <v>0</v>
      </c>
      <c r="AO354" s="16">
        <f>VLOOKUP($B354,'[1]TK KHOILUONG'!$B:$AT,40,0)</f>
        <v>0</v>
      </c>
      <c r="AP354" s="16">
        <f>VLOOKUP($B354,'[1]TK KHOILUONG'!$B:$AT,41,0)</f>
        <v>0</v>
      </c>
      <c r="AQ354" s="34">
        <f>VLOOKUP($B354,'[1]TK KHOILUONG'!$B:$AT,42,0)</f>
        <v>0</v>
      </c>
      <c r="AR354" s="34">
        <f>VLOOKUP($B354,'[1]TK KHOILUONG'!$B:$AT,43,0)</f>
        <v>0</v>
      </c>
      <c r="AS354" s="34">
        <f>VLOOKUP($B354,'[1]TK KHOILUONG'!$B:$AT,44,0)</f>
        <v>0</v>
      </c>
      <c r="AT354" s="44">
        <f t="shared" si="6"/>
        <v>0</v>
      </c>
    </row>
    <row r="355" spans="1:46" s="6" customFormat="1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>
        <f>VLOOKUP($B355,'[1]TK KHOILUONG'!$B:$AT,4,0)</f>
        <v>0</v>
      </c>
      <c r="F355" s="16">
        <f>VLOOKUP($B355,'[1]TK KHOILUONG'!$B:$AT,5,0)</f>
        <v>0</v>
      </c>
      <c r="G355" s="16">
        <f>VLOOKUP($B355,'[1]TK KHOILUONG'!$B:$AT,6,0)</f>
        <v>0</v>
      </c>
      <c r="H355" s="16">
        <f>VLOOKUP($B355,'[1]TK KHOILUONG'!$B:$AT,7,0)</f>
        <v>0</v>
      </c>
      <c r="I355" s="16">
        <f>VLOOKUP($B355,'[1]TK KHOILUONG'!$B:$AT,8,0)</f>
        <v>0</v>
      </c>
      <c r="J355" s="16">
        <f>VLOOKUP($B355,'[1]TK KHOILUONG'!$B:$AT,9,0)</f>
        <v>0</v>
      </c>
      <c r="K355" s="16">
        <f>VLOOKUP($B355,'[1]TK KHOILUONG'!$B:$AT,10,0)</f>
        <v>0</v>
      </c>
      <c r="L355" s="16">
        <f>VLOOKUP($B355,'[1]TK KHOILUONG'!$B:$AT,11,0)</f>
        <v>0</v>
      </c>
      <c r="M355" s="34">
        <f>VLOOKUP($B355,'[1]TK KHOILUONG'!$B:$AT,12,0)</f>
        <v>0</v>
      </c>
      <c r="N355" s="16">
        <f>VLOOKUP($B355,'[1]TK KHOILUONG'!$B:$AT,13,0)</f>
        <v>0</v>
      </c>
      <c r="O355" s="16">
        <f>VLOOKUP($B355,'[1]TK KHOILUONG'!$B:$AT,14,0)</f>
        <v>0</v>
      </c>
      <c r="P355" s="16">
        <f>VLOOKUP($B355,'[1]TK KHOILUONG'!$B:$AT,15,0)</f>
        <v>0</v>
      </c>
      <c r="Q355" s="16">
        <f>VLOOKUP($B355,'[1]TK KHOILUONG'!$B:$AT,16,0)</f>
        <v>0</v>
      </c>
      <c r="R355" s="34">
        <f>VLOOKUP($B355,'[1]TK KHOILUONG'!$B:$AT,17,0)</f>
        <v>0</v>
      </c>
      <c r="S355" s="16">
        <f>VLOOKUP($B355,'[1]TK KHOILUONG'!$B:$AT,18,0)</f>
        <v>0</v>
      </c>
      <c r="T355" s="16">
        <f>VLOOKUP($B355,'[1]TK KHOILUONG'!$B:$AT,19,0)</f>
        <v>0</v>
      </c>
      <c r="U355" s="16">
        <f>VLOOKUP($B355,'[1]TK KHOILUONG'!$B:$AT,20,0)</f>
        <v>0</v>
      </c>
      <c r="V355" s="34">
        <f>VLOOKUP($B355,'[1]TK KHOILUONG'!$B:$AT,21,0)</f>
        <v>0</v>
      </c>
      <c r="W355" s="16">
        <f>VLOOKUP($B355,'[1]TK KHOILUONG'!$B:$AT,22,0)</f>
        <v>0</v>
      </c>
      <c r="X355" s="16">
        <f>VLOOKUP($B355,'[1]TK KHOILUONG'!$B:$AT,23,0)</f>
        <v>0</v>
      </c>
      <c r="Y355" s="16">
        <f>VLOOKUP($B355,'[1]TK KHOILUONG'!$B:$AT,24,0)</f>
        <v>0</v>
      </c>
      <c r="Z355" s="34">
        <f>VLOOKUP($B355,'[1]TK KHOILUONG'!$B:$AT,25,0)</f>
        <v>0</v>
      </c>
      <c r="AA355" s="16">
        <f>VLOOKUP($B355,'[1]TK KHOILUONG'!$B:$AT,26,0)</f>
        <v>0</v>
      </c>
      <c r="AB355" s="16">
        <f>VLOOKUP($B355,'[1]TK KHOILUONG'!$B:$AT,27,0)</f>
        <v>0</v>
      </c>
      <c r="AC355" s="16">
        <f>VLOOKUP($B355,'[1]TK KHOILUONG'!$B:$AT,28,0)</f>
        <v>0</v>
      </c>
      <c r="AD355" s="34">
        <f>VLOOKUP($B355,'[1]TK KHOILUONG'!$B:$AT,29,0)</f>
        <v>0</v>
      </c>
      <c r="AE355" s="16">
        <f>VLOOKUP($B355,'[1]TK KHOILUONG'!$B:$AT,30,0)</f>
        <v>0</v>
      </c>
      <c r="AF355" s="16">
        <f>VLOOKUP($B355,'[1]TK KHOILUONG'!$B:$AT,31,0)</f>
        <v>0</v>
      </c>
      <c r="AG355" s="16">
        <f>VLOOKUP($B355,'[1]TK KHOILUONG'!$B:$AT,32,0)</f>
        <v>0</v>
      </c>
      <c r="AH355" s="34">
        <f>VLOOKUP($B355,'[1]TK KHOILUONG'!$B:$AT,33,0)</f>
        <v>0</v>
      </c>
      <c r="AI355" s="16">
        <f>VLOOKUP($B355,'[1]TK KHOILUONG'!$B:$AT,34,0)</f>
        <v>0</v>
      </c>
      <c r="AJ355" s="16">
        <f>VLOOKUP($B355,'[1]TK KHOILUONG'!$B:$AT,35,0)</f>
        <v>0</v>
      </c>
      <c r="AK355" s="34">
        <f>VLOOKUP($B355,'[1]TK KHOILUONG'!$B:$AT,36,0)</f>
        <v>0</v>
      </c>
      <c r="AL355" s="16">
        <f>VLOOKUP($B355,'[1]TK KHOILUONG'!$B:$AT,37,0)</f>
        <v>0</v>
      </c>
      <c r="AM355" s="16">
        <f>VLOOKUP($B355,'[1]TK KHOILUONG'!$B:$AT,38,0)</f>
        <v>0</v>
      </c>
      <c r="AN355" s="34">
        <f>VLOOKUP($B355,'[1]TK KHOILUONG'!$B:$AT,39,0)</f>
        <v>0</v>
      </c>
      <c r="AO355" s="16">
        <f>VLOOKUP($B355,'[1]TK KHOILUONG'!$B:$AT,40,0)</f>
        <v>0</v>
      </c>
      <c r="AP355" s="16">
        <f>VLOOKUP($B355,'[1]TK KHOILUONG'!$B:$AT,41,0)</f>
        <v>0</v>
      </c>
      <c r="AQ355" s="34">
        <f>VLOOKUP($B355,'[1]TK KHOILUONG'!$B:$AT,42,0)</f>
        <v>0</v>
      </c>
      <c r="AR355" s="34">
        <f>VLOOKUP($B355,'[1]TK KHOILUONG'!$B:$AT,43,0)</f>
        <v>0</v>
      </c>
      <c r="AS355" s="34">
        <f>VLOOKUP($B355,'[1]TK KHOILUONG'!$B:$AT,44,0)</f>
        <v>0</v>
      </c>
      <c r="AT355" s="44">
        <f t="shared" si="6"/>
        <v>0</v>
      </c>
    </row>
    <row r="356" spans="1:46" s="6" customFormat="1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>
        <f>VLOOKUP($B356,'[1]TK KHOILUONG'!$B:$AT,4,0)</f>
        <v>0</v>
      </c>
      <c r="F356" s="16">
        <f>VLOOKUP($B356,'[1]TK KHOILUONG'!$B:$AT,5,0)</f>
        <v>0</v>
      </c>
      <c r="G356" s="16">
        <f>VLOOKUP($B356,'[1]TK KHOILUONG'!$B:$AT,6,0)</f>
        <v>0</v>
      </c>
      <c r="H356" s="16">
        <f>VLOOKUP($B356,'[1]TK KHOILUONG'!$B:$AT,7,0)</f>
        <v>0</v>
      </c>
      <c r="I356" s="16">
        <f>VLOOKUP($B356,'[1]TK KHOILUONG'!$B:$AT,8,0)</f>
        <v>0</v>
      </c>
      <c r="J356" s="16">
        <f>VLOOKUP($B356,'[1]TK KHOILUONG'!$B:$AT,9,0)</f>
        <v>0</v>
      </c>
      <c r="K356" s="16">
        <f>VLOOKUP($B356,'[1]TK KHOILUONG'!$B:$AT,10,0)</f>
        <v>0</v>
      </c>
      <c r="L356" s="16">
        <f>VLOOKUP($B356,'[1]TK KHOILUONG'!$B:$AT,11,0)</f>
        <v>0</v>
      </c>
      <c r="M356" s="34">
        <f>VLOOKUP($B356,'[1]TK KHOILUONG'!$B:$AT,12,0)</f>
        <v>0</v>
      </c>
      <c r="N356" s="16">
        <f>VLOOKUP($B356,'[1]TK KHOILUONG'!$B:$AT,13,0)</f>
        <v>1.05</v>
      </c>
      <c r="O356" s="16">
        <f>VLOOKUP($B356,'[1]TK KHOILUONG'!$B:$AT,14,0)</f>
        <v>0.6</v>
      </c>
      <c r="P356" s="16">
        <f>VLOOKUP($B356,'[1]TK KHOILUONG'!$B:$AT,15,0)</f>
        <v>0</v>
      </c>
      <c r="Q356" s="16">
        <f>VLOOKUP($B356,'[1]TK KHOILUONG'!$B:$AT,16,0)</f>
        <v>0</v>
      </c>
      <c r="R356" s="34">
        <f>VLOOKUP($B356,'[1]TK KHOILUONG'!$B:$AT,17,0)</f>
        <v>1.65</v>
      </c>
      <c r="S356" s="16">
        <f>VLOOKUP($B356,'[1]TK KHOILUONG'!$B:$AT,18,0)</f>
        <v>0</v>
      </c>
      <c r="T356" s="16">
        <f>VLOOKUP($B356,'[1]TK KHOILUONG'!$B:$AT,19,0)</f>
        <v>0</v>
      </c>
      <c r="U356" s="16">
        <f>VLOOKUP($B356,'[1]TK KHOILUONG'!$B:$AT,20,0)</f>
        <v>0</v>
      </c>
      <c r="V356" s="34">
        <f>VLOOKUP($B356,'[1]TK KHOILUONG'!$B:$AT,21,0)</f>
        <v>0</v>
      </c>
      <c r="W356" s="16">
        <f>VLOOKUP($B356,'[1]TK KHOILUONG'!$B:$AT,22,0)</f>
        <v>0</v>
      </c>
      <c r="X356" s="16">
        <f>VLOOKUP($B356,'[1]TK KHOILUONG'!$B:$AT,23,0)</f>
        <v>0</v>
      </c>
      <c r="Y356" s="16">
        <f>VLOOKUP($B356,'[1]TK KHOILUONG'!$B:$AT,24,0)</f>
        <v>0</v>
      </c>
      <c r="Z356" s="34">
        <f>VLOOKUP($B356,'[1]TK KHOILUONG'!$B:$AT,25,0)</f>
        <v>0</v>
      </c>
      <c r="AA356" s="16">
        <f>VLOOKUP($B356,'[1]TK KHOILUONG'!$B:$AT,26,0)</f>
        <v>0</v>
      </c>
      <c r="AB356" s="16">
        <f>VLOOKUP($B356,'[1]TK KHOILUONG'!$B:$AT,27,0)</f>
        <v>0</v>
      </c>
      <c r="AC356" s="16">
        <f>VLOOKUP($B356,'[1]TK KHOILUONG'!$B:$AT,28,0)</f>
        <v>0</v>
      </c>
      <c r="AD356" s="34">
        <f>VLOOKUP($B356,'[1]TK KHOILUONG'!$B:$AT,29,0)</f>
        <v>0</v>
      </c>
      <c r="AE356" s="16">
        <f>VLOOKUP($B356,'[1]TK KHOILUONG'!$B:$AT,30,0)</f>
        <v>0</v>
      </c>
      <c r="AF356" s="16">
        <f>VLOOKUP($B356,'[1]TK KHOILUONG'!$B:$AT,31,0)</f>
        <v>0</v>
      </c>
      <c r="AG356" s="16">
        <f>VLOOKUP($B356,'[1]TK KHOILUONG'!$B:$AT,32,0)</f>
        <v>0</v>
      </c>
      <c r="AH356" s="34">
        <f>VLOOKUP($B356,'[1]TK KHOILUONG'!$B:$AT,33,0)</f>
        <v>0</v>
      </c>
      <c r="AI356" s="16">
        <f>VLOOKUP($B356,'[1]TK KHOILUONG'!$B:$AT,34,0)</f>
        <v>0</v>
      </c>
      <c r="AJ356" s="16">
        <f>VLOOKUP($B356,'[1]TK KHOILUONG'!$B:$AT,35,0)</f>
        <v>0</v>
      </c>
      <c r="AK356" s="34">
        <f>VLOOKUP($B356,'[1]TK KHOILUONG'!$B:$AT,36,0)</f>
        <v>0</v>
      </c>
      <c r="AL356" s="16">
        <f>VLOOKUP($B356,'[1]TK KHOILUONG'!$B:$AT,37,0)</f>
        <v>0</v>
      </c>
      <c r="AM356" s="16">
        <f>VLOOKUP($B356,'[1]TK KHOILUONG'!$B:$AT,38,0)</f>
        <v>0</v>
      </c>
      <c r="AN356" s="34">
        <f>VLOOKUP($B356,'[1]TK KHOILUONG'!$B:$AT,39,0)</f>
        <v>0</v>
      </c>
      <c r="AO356" s="16">
        <f>VLOOKUP($B356,'[1]TK KHOILUONG'!$B:$AT,40,0)</f>
        <v>0</v>
      </c>
      <c r="AP356" s="16">
        <f>VLOOKUP($B356,'[1]TK KHOILUONG'!$B:$AT,41,0)</f>
        <v>0</v>
      </c>
      <c r="AQ356" s="34">
        <f>VLOOKUP($B356,'[1]TK KHOILUONG'!$B:$AT,42,0)</f>
        <v>0</v>
      </c>
      <c r="AR356" s="34">
        <f>VLOOKUP($B356,'[1]TK KHOILUONG'!$B:$AT,43,0)</f>
        <v>0</v>
      </c>
      <c r="AS356" s="34">
        <f>VLOOKUP($B356,'[1]TK KHOILUONG'!$B:$AT,44,0)</f>
        <v>0</v>
      </c>
      <c r="AT356" s="44">
        <f t="shared" si="6"/>
        <v>1.65</v>
      </c>
    </row>
    <row r="357" spans="1:46" s="6" customFormat="1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>
        <f>VLOOKUP($B357,'[1]TK KHOILUONG'!$B:$AT,4,0)</f>
        <v>0</v>
      </c>
      <c r="F357" s="16">
        <f>VLOOKUP($B357,'[1]TK KHOILUONG'!$B:$AT,5,0)</f>
        <v>0</v>
      </c>
      <c r="G357" s="16">
        <f>VLOOKUP($B357,'[1]TK KHOILUONG'!$B:$AT,6,0)</f>
        <v>0</v>
      </c>
      <c r="H357" s="16">
        <f>VLOOKUP($B357,'[1]TK KHOILUONG'!$B:$AT,7,0)</f>
        <v>0</v>
      </c>
      <c r="I357" s="16">
        <f>VLOOKUP($B357,'[1]TK KHOILUONG'!$B:$AT,8,0)</f>
        <v>0</v>
      </c>
      <c r="J357" s="16">
        <f>VLOOKUP($B357,'[1]TK KHOILUONG'!$B:$AT,9,0)</f>
        <v>0</v>
      </c>
      <c r="K357" s="16">
        <f>VLOOKUP($B357,'[1]TK KHOILUONG'!$B:$AT,10,0)</f>
        <v>0</v>
      </c>
      <c r="L357" s="16">
        <f>VLOOKUP($B357,'[1]TK KHOILUONG'!$B:$AT,11,0)</f>
        <v>0</v>
      </c>
      <c r="M357" s="34">
        <f>VLOOKUP($B357,'[1]TK KHOILUONG'!$B:$AT,12,0)</f>
        <v>0</v>
      </c>
      <c r="N357" s="16">
        <f>VLOOKUP($B357,'[1]TK KHOILUONG'!$B:$AT,13,0)</f>
        <v>0</v>
      </c>
      <c r="O357" s="16">
        <f>VLOOKUP($B357,'[1]TK KHOILUONG'!$B:$AT,14,0)</f>
        <v>0</v>
      </c>
      <c r="P357" s="16">
        <f>VLOOKUP($B357,'[1]TK KHOILUONG'!$B:$AT,15,0)</f>
        <v>0</v>
      </c>
      <c r="Q357" s="16">
        <f>VLOOKUP($B357,'[1]TK KHOILUONG'!$B:$AT,16,0)</f>
        <v>0</v>
      </c>
      <c r="R357" s="34">
        <f>VLOOKUP($B357,'[1]TK KHOILUONG'!$B:$AT,17,0)</f>
        <v>0</v>
      </c>
      <c r="S357" s="16">
        <f>VLOOKUP($B357,'[1]TK KHOILUONG'!$B:$AT,18,0)</f>
        <v>0</v>
      </c>
      <c r="T357" s="16">
        <f>VLOOKUP($B357,'[1]TK KHOILUONG'!$B:$AT,19,0)</f>
        <v>0</v>
      </c>
      <c r="U357" s="16">
        <f>VLOOKUP($B357,'[1]TK KHOILUONG'!$B:$AT,20,0)</f>
        <v>0</v>
      </c>
      <c r="V357" s="34">
        <f>VLOOKUP($B357,'[1]TK KHOILUONG'!$B:$AT,21,0)</f>
        <v>0</v>
      </c>
      <c r="W357" s="16">
        <f>VLOOKUP($B357,'[1]TK KHOILUONG'!$B:$AT,22,0)</f>
        <v>0</v>
      </c>
      <c r="X357" s="16">
        <f>VLOOKUP($B357,'[1]TK KHOILUONG'!$B:$AT,23,0)</f>
        <v>0</v>
      </c>
      <c r="Y357" s="16">
        <f>VLOOKUP($B357,'[1]TK KHOILUONG'!$B:$AT,24,0)</f>
        <v>0</v>
      </c>
      <c r="Z357" s="34">
        <f>VLOOKUP($B357,'[1]TK KHOILUONG'!$B:$AT,25,0)</f>
        <v>0</v>
      </c>
      <c r="AA357" s="16">
        <f>VLOOKUP($B357,'[1]TK KHOILUONG'!$B:$AT,26,0)</f>
        <v>101</v>
      </c>
      <c r="AB357" s="16">
        <f>VLOOKUP($B357,'[1]TK KHOILUONG'!$B:$AT,27,0)</f>
        <v>0</v>
      </c>
      <c r="AC357" s="16">
        <f>VLOOKUP($B357,'[1]TK KHOILUONG'!$B:$AT,28,0)</f>
        <v>101</v>
      </c>
      <c r="AD357" s="34">
        <f>VLOOKUP($B357,'[1]TK KHOILUONG'!$B:$AT,29,0)</f>
        <v>0</v>
      </c>
      <c r="AE357" s="16">
        <f>VLOOKUP($B357,'[1]TK KHOILUONG'!$B:$AT,30,0)</f>
        <v>0</v>
      </c>
      <c r="AF357" s="16">
        <f>VLOOKUP($B357,'[1]TK KHOILUONG'!$B:$AT,31,0)</f>
        <v>0</v>
      </c>
      <c r="AG357" s="16">
        <f>VLOOKUP($B357,'[1]TK KHOILUONG'!$B:$AT,32,0)</f>
        <v>0</v>
      </c>
      <c r="AH357" s="34">
        <f>VLOOKUP($B357,'[1]TK KHOILUONG'!$B:$AT,33,0)</f>
        <v>0</v>
      </c>
      <c r="AI357" s="16">
        <f>VLOOKUP($B357,'[1]TK KHOILUONG'!$B:$AT,34,0)</f>
        <v>0</v>
      </c>
      <c r="AJ357" s="16">
        <f>VLOOKUP($B357,'[1]TK KHOILUONG'!$B:$AT,35,0)</f>
        <v>0</v>
      </c>
      <c r="AK357" s="34">
        <f>VLOOKUP($B357,'[1]TK KHOILUONG'!$B:$AT,36,0)</f>
        <v>0</v>
      </c>
      <c r="AL357" s="16">
        <f>VLOOKUP($B357,'[1]TK KHOILUONG'!$B:$AT,37,0)</f>
        <v>0</v>
      </c>
      <c r="AM357" s="16">
        <f>VLOOKUP($B357,'[1]TK KHOILUONG'!$B:$AT,38,0)</f>
        <v>0</v>
      </c>
      <c r="AN357" s="34">
        <f>VLOOKUP($B357,'[1]TK KHOILUONG'!$B:$AT,39,0)</f>
        <v>0</v>
      </c>
      <c r="AO357" s="16">
        <f>VLOOKUP($B357,'[1]TK KHOILUONG'!$B:$AT,40,0)</f>
        <v>0</v>
      </c>
      <c r="AP357" s="16">
        <f>VLOOKUP($B357,'[1]TK KHOILUONG'!$B:$AT,41,0)</f>
        <v>0</v>
      </c>
      <c r="AQ357" s="34">
        <f>VLOOKUP($B357,'[1]TK KHOILUONG'!$B:$AT,42,0)</f>
        <v>0</v>
      </c>
      <c r="AR357" s="34">
        <f>VLOOKUP($B357,'[1]TK KHOILUONG'!$B:$AT,43,0)</f>
        <v>0</v>
      </c>
      <c r="AS357" s="34">
        <f>VLOOKUP($B357,'[1]TK KHOILUONG'!$B:$AT,44,0)</f>
        <v>0</v>
      </c>
      <c r="AT357" s="44">
        <f t="shared" si="6"/>
        <v>0</v>
      </c>
    </row>
    <row r="358" spans="1:46" s="6" customFormat="1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>
        <f>VLOOKUP($B358,'[1]TK KHOILUONG'!$B:$AT,4,0)</f>
        <v>0</v>
      </c>
      <c r="F358" s="16">
        <f>VLOOKUP($B358,'[1]TK KHOILUONG'!$B:$AT,5,0)</f>
        <v>0</v>
      </c>
      <c r="G358" s="16">
        <f>VLOOKUP($B358,'[1]TK KHOILUONG'!$B:$AT,6,0)</f>
        <v>0</v>
      </c>
      <c r="H358" s="16">
        <f>VLOOKUP($B358,'[1]TK KHOILUONG'!$B:$AT,7,0)</f>
        <v>0</v>
      </c>
      <c r="I358" s="16">
        <f>VLOOKUP($B358,'[1]TK KHOILUONG'!$B:$AT,8,0)</f>
        <v>0</v>
      </c>
      <c r="J358" s="16">
        <f>VLOOKUP($B358,'[1]TK KHOILUONG'!$B:$AT,9,0)</f>
        <v>0</v>
      </c>
      <c r="K358" s="16">
        <f>VLOOKUP($B358,'[1]TK KHOILUONG'!$B:$AT,10,0)</f>
        <v>0</v>
      </c>
      <c r="L358" s="16">
        <f>VLOOKUP($B358,'[1]TK KHOILUONG'!$B:$AT,11,0)</f>
        <v>0</v>
      </c>
      <c r="M358" s="34">
        <f>VLOOKUP($B358,'[1]TK KHOILUONG'!$B:$AT,12,0)</f>
        <v>0</v>
      </c>
      <c r="N358" s="16">
        <f>VLOOKUP($B358,'[1]TK KHOILUONG'!$B:$AT,13,0)</f>
        <v>0.45</v>
      </c>
      <c r="O358" s="16">
        <f>VLOOKUP($B358,'[1]TK KHOILUONG'!$B:$AT,14,0)</f>
        <v>0</v>
      </c>
      <c r="P358" s="16">
        <f>VLOOKUP($B358,'[1]TK KHOILUONG'!$B:$AT,15,0)</f>
        <v>0</v>
      </c>
      <c r="Q358" s="16">
        <f>VLOOKUP($B358,'[1]TK KHOILUONG'!$B:$AT,16,0)</f>
        <v>0</v>
      </c>
      <c r="R358" s="34">
        <f>VLOOKUP($B358,'[1]TK KHOILUONG'!$B:$AT,17,0)</f>
        <v>0.45</v>
      </c>
      <c r="S358" s="16">
        <f>VLOOKUP($B358,'[1]TK KHOILUONG'!$B:$AT,18,0)</f>
        <v>0</v>
      </c>
      <c r="T358" s="16">
        <f>VLOOKUP($B358,'[1]TK KHOILUONG'!$B:$AT,19,0)</f>
        <v>0</v>
      </c>
      <c r="U358" s="16">
        <f>VLOOKUP($B358,'[1]TK KHOILUONG'!$B:$AT,20,0)</f>
        <v>0</v>
      </c>
      <c r="V358" s="34">
        <f>VLOOKUP($B358,'[1]TK KHOILUONG'!$B:$AT,21,0)</f>
        <v>0</v>
      </c>
      <c r="W358" s="16">
        <f>VLOOKUP($B358,'[1]TK KHOILUONG'!$B:$AT,22,0)</f>
        <v>0</v>
      </c>
      <c r="X358" s="16">
        <f>VLOOKUP($B358,'[1]TK KHOILUONG'!$B:$AT,23,0)</f>
        <v>0</v>
      </c>
      <c r="Y358" s="16">
        <f>VLOOKUP($B358,'[1]TK KHOILUONG'!$B:$AT,24,0)</f>
        <v>0</v>
      </c>
      <c r="Z358" s="34">
        <f>VLOOKUP($B358,'[1]TK KHOILUONG'!$B:$AT,25,0)</f>
        <v>0</v>
      </c>
      <c r="AA358" s="16">
        <f>VLOOKUP($B358,'[1]TK KHOILUONG'!$B:$AT,26,0)</f>
        <v>0</v>
      </c>
      <c r="AB358" s="16">
        <f>VLOOKUP($B358,'[1]TK KHOILUONG'!$B:$AT,27,0)</f>
        <v>0</v>
      </c>
      <c r="AC358" s="16">
        <f>VLOOKUP($B358,'[1]TK KHOILUONG'!$B:$AT,28,0)</f>
        <v>0</v>
      </c>
      <c r="AD358" s="34">
        <f>VLOOKUP($B358,'[1]TK KHOILUONG'!$B:$AT,29,0)</f>
        <v>0</v>
      </c>
      <c r="AE358" s="16">
        <f>VLOOKUP($B358,'[1]TK KHOILUONG'!$B:$AT,30,0)</f>
        <v>0</v>
      </c>
      <c r="AF358" s="16">
        <f>VLOOKUP($B358,'[1]TK KHOILUONG'!$B:$AT,31,0)</f>
        <v>0</v>
      </c>
      <c r="AG358" s="16">
        <f>VLOOKUP($B358,'[1]TK KHOILUONG'!$B:$AT,32,0)</f>
        <v>0</v>
      </c>
      <c r="AH358" s="34">
        <f>VLOOKUP($B358,'[1]TK KHOILUONG'!$B:$AT,33,0)</f>
        <v>0</v>
      </c>
      <c r="AI358" s="16">
        <f>VLOOKUP($B358,'[1]TK KHOILUONG'!$B:$AT,34,0)</f>
        <v>0</v>
      </c>
      <c r="AJ358" s="16">
        <f>VLOOKUP($B358,'[1]TK KHOILUONG'!$B:$AT,35,0)</f>
        <v>0</v>
      </c>
      <c r="AK358" s="34">
        <f>VLOOKUP($B358,'[1]TK KHOILUONG'!$B:$AT,36,0)</f>
        <v>0</v>
      </c>
      <c r="AL358" s="16">
        <f>VLOOKUP($B358,'[1]TK KHOILUONG'!$B:$AT,37,0)</f>
        <v>0</v>
      </c>
      <c r="AM358" s="16">
        <f>VLOOKUP($B358,'[1]TK KHOILUONG'!$B:$AT,38,0)</f>
        <v>0</v>
      </c>
      <c r="AN358" s="34">
        <f>VLOOKUP($B358,'[1]TK KHOILUONG'!$B:$AT,39,0)</f>
        <v>0</v>
      </c>
      <c r="AO358" s="16">
        <f>VLOOKUP($B358,'[1]TK KHOILUONG'!$B:$AT,40,0)</f>
        <v>0</v>
      </c>
      <c r="AP358" s="16">
        <f>VLOOKUP($B358,'[1]TK KHOILUONG'!$B:$AT,41,0)</f>
        <v>0</v>
      </c>
      <c r="AQ358" s="34">
        <f>VLOOKUP($B358,'[1]TK KHOILUONG'!$B:$AT,42,0)</f>
        <v>0</v>
      </c>
      <c r="AR358" s="34">
        <f>VLOOKUP($B358,'[1]TK KHOILUONG'!$B:$AT,43,0)</f>
        <v>0</v>
      </c>
      <c r="AS358" s="34">
        <f>VLOOKUP($B358,'[1]TK KHOILUONG'!$B:$AT,44,0)</f>
        <v>0</v>
      </c>
      <c r="AT358" s="44">
        <f t="shared" si="6"/>
        <v>0.45</v>
      </c>
    </row>
    <row r="359" spans="1:46" s="6" customFormat="1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>
        <f>VLOOKUP($B359,'[1]TK KHOILUONG'!$B:$AT,4,0)</f>
        <v>0</v>
      </c>
      <c r="F359" s="16">
        <f>VLOOKUP($B359,'[1]TK KHOILUONG'!$B:$AT,5,0)</f>
        <v>0</v>
      </c>
      <c r="G359" s="16">
        <f>VLOOKUP($B359,'[1]TK KHOILUONG'!$B:$AT,6,0)</f>
        <v>0</v>
      </c>
      <c r="H359" s="16">
        <f>VLOOKUP($B359,'[1]TK KHOILUONG'!$B:$AT,7,0)</f>
        <v>0</v>
      </c>
      <c r="I359" s="16">
        <f>VLOOKUP($B359,'[1]TK KHOILUONG'!$B:$AT,8,0)</f>
        <v>0</v>
      </c>
      <c r="J359" s="16">
        <f>VLOOKUP($B359,'[1]TK KHOILUONG'!$B:$AT,9,0)</f>
        <v>0</v>
      </c>
      <c r="K359" s="16">
        <f>VLOOKUP($B359,'[1]TK KHOILUONG'!$B:$AT,10,0)</f>
        <v>0</v>
      </c>
      <c r="L359" s="16">
        <f>VLOOKUP($B359,'[1]TK KHOILUONG'!$B:$AT,11,0)</f>
        <v>0</v>
      </c>
      <c r="M359" s="34">
        <f>VLOOKUP($B359,'[1]TK KHOILUONG'!$B:$AT,12,0)</f>
        <v>0</v>
      </c>
      <c r="N359" s="16">
        <f>VLOOKUP($B359,'[1]TK KHOILUONG'!$B:$AT,13,0)</f>
        <v>0</v>
      </c>
      <c r="O359" s="16">
        <f>VLOOKUP($B359,'[1]TK KHOILUONG'!$B:$AT,14,0)</f>
        <v>0</v>
      </c>
      <c r="P359" s="16">
        <f>VLOOKUP($B359,'[1]TK KHOILUONG'!$B:$AT,15,0)</f>
        <v>0</v>
      </c>
      <c r="Q359" s="16">
        <f>VLOOKUP($B359,'[1]TK KHOILUONG'!$B:$AT,16,0)</f>
        <v>0</v>
      </c>
      <c r="R359" s="34">
        <f>VLOOKUP($B359,'[1]TK KHOILUONG'!$B:$AT,17,0)</f>
        <v>0</v>
      </c>
      <c r="S359" s="16">
        <f>VLOOKUP($B359,'[1]TK KHOILUONG'!$B:$AT,18,0)</f>
        <v>0</v>
      </c>
      <c r="T359" s="16">
        <f>VLOOKUP($B359,'[1]TK KHOILUONG'!$B:$AT,19,0)</f>
        <v>0</v>
      </c>
      <c r="U359" s="16">
        <f>VLOOKUP($B359,'[1]TK KHOILUONG'!$B:$AT,20,0)</f>
        <v>0</v>
      </c>
      <c r="V359" s="34">
        <f>VLOOKUP($B359,'[1]TK KHOILUONG'!$B:$AT,21,0)</f>
        <v>0</v>
      </c>
      <c r="W359" s="16">
        <f>VLOOKUP($B359,'[1]TK KHOILUONG'!$B:$AT,22,0)</f>
        <v>0</v>
      </c>
      <c r="X359" s="16">
        <f>VLOOKUP($B359,'[1]TK KHOILUONG'!$B:$AT,23,0)</f>
        <v>0</v>
      </c>
      <c r="Y359" s="16">
        <f>VLOOKUP($B359,'[1]TK KHOILUONG'!$B:$AT,24,0)</f>
        <v>0</v>
      </c>
      <c r="Z359" s="34">
        <f>VLOOKUP($B359,'[1]TK KHOILUONG'!$B:$AT,25,0)</f>
        <v>0</v>
      </c>
      <c r="AA359" s="16">
        <f>VLOOKUP($B359,'[1]TK KHOILUONG'!$B:$AT,26,0)</f>
        <v>0</v>
      </c>
      <c r="AB359" s="16">
        <f>VLOOKUP($B359,'[1]TK KHOILUONG'!$B:$AT,27,0)</f>
        <v>0</v>
      </c>
      <c r="AC359" s="16">
        <f>VLOOKUP($B359,'[1]TK KHOILUONG'!$B:$AT,28,0)</f>
        <v>0</v>
      </c>
      <c r="AD359" s="34">
        <f>VLOOKUP($B359,'[1]TK KHOILUONG'!$B:$AT,29,0)</f>
        <v>0</v>
      </c>
      <c r="AE359" s="16">
        <f>VLOOKUP($B359,'[1]TK KHOILUONG'!$B:$AT,30,0)</f>
        <v>0</v>
      </c>
      <c r="AF359" s="16">
        <f>VLOOKUP($B359,'[1]TK KHOILUONG'!$B:$AT,31,0)</f>
        <v>0</v>
      </c>
      <c r="AG359" s="16">
        <f>VLOOKUP($B359,'[1]TK KHOILUONG'!$B:$AT,32,0)</f>
        <v>0</v>
      </c>
      <c r="AH359" s="34">
        <f>VLOOKUP($B359,'[1]TK KHOILUONG'!$B:$AT,33,0)</f>
        <v>0</v>
      </c>
      <c r="AI359" s="16">
        <f>VLOOKUP($B359,'[1]TK KHOILUONG'!$B:$AT,34,0)</f>
        <v>0</v>
      </c>
      <c r="AJ359" s="16">
        <f>VLOOKUP($B359,'[1]TK KHOILUONG'!$B:$AT,35,0)</f>
        <v>0</v>
      </c>
      <c r="AK359" s="34">
        <f>VLOOKUP($B359,'[1]TK KHOILUONG'!$B:$AT,36,0)</f>
        <v>0</v>
      </c>
      <c r="AL359" s="16">
        <f>VLOOKUP($B359,'[1]TK KHOILUONG'!$B:$AT,37,0)</f>
        <v>0</v>
      </c>
      <c r="AM359" s="16">
        <f>VLOOKUP($B359,'[1]TK KHOILUONG'!$B:$AT,38,0)</f>
        <v>0</v>
      </c>
      <c r="AN359" s="34">
        <f>VLOOKUP($B359,'[1]TK KHOILUONG'!$B:$AT,39,0)</f>
        <v>0</v>
      </c>
      <c r="AO359" s="16">
        <f>VLOOKUP($B359,'[1]TK KHOILUONG'!$B:$AT,40,0)</f>
        <v>0</v>
      </c>
      <c r="AP359" s="16">
        <f>VLOOKUP($B359,'[1]TK KHOILUONG'!$B:$AT,41,0)</f>
        <v>0</v>
      </c>
      <c r="AQ359" s="34">
        <f>VLOOKUP($B359,'[1]TK KHOILUONG'!$B:$AT,42,0)</f>
        <v>0</v>
      </c>
      <c r="AR359" s="34">
        <f>VLOOKUP($B359,'[1]TK KHOILUONG'!$B:$AT,43,0)</f>
        <v>0</v>
      </c>
      <c r="AS359" s="34">
        <f>VLOOKUP($B359,'[1]TK KHOILUONG'!$B:$AT,44,0)</f>
        <v>0</v>
      </c>
      <c r="AT359" s="44">
        <f t="shared" si="6"/>
        <v>0</v>
      </c>
    </row>
    <row r="360" spans="1:46" s="6" customFormat="1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>
        <f>VLOOKUP($B360,'[1]TK KHOILUONG'!$B:$AT,4,0)</f>
        <v>0</v>
      </c>
      <c r="F360" s="16">
        <f>VLOOKUP($B360,'[1]TK KHOILUONG'!$B:$AT,5,0)</f>
        <v>0</v>
      </c>
      <c r="G360" s="16">
        <f>VLOOKUP($B360,'[1]TK KHOILUONG'!$B:$AT,6,0)</f>
        <v>0</v>
      </c>
      <c r="H360" s="16">
        <f>VLOOKUP($B360,'[1]TK KHOILUONG'!$B:$AT,7,0)</f>
        <v>0</v>
      </c>
      <c r="I360" s="16">
        <f>VLOOKUP($B360,'[1]TK KHOILUONG'!$B:$AT,8,0)</f>
        <v>0</v>
      </c>
      <c r="J360" s="16">
        <f>VLOOKUP($B360,'[1]TK KHOILUONG'!$B:$AT,9,0)</f>
        <v>0</v>
      </c>
      <c r="K360" s="16">
        <f>VLOOKUP($B360,'[1]TK KHOILUONG'!$B:$AT,10,0)</f>
        <v>0</v>
      </c>
      <c r="L360" s="16">
        <f>VLOOKUP($B360,'[1]TK KHOILUONG'!$B:$AT,11,0)</f>
        <v>0</v>
      </c>
      <c r="M360" s="34">
        <f>VLOOKUP($B360,'[1]TK KHOILUONG'!$B:$AT,12,0)</f>
        <v>0</v>
      </c>
      <c r="N360" s="16">
        <f>VLOOKUP($B360,'[1]TK KHOILUONG'!$B:$AT,13,0)</f>
        <v>0</v>
      </c>
      <c r="O360" s="16">
        <f>VLOOKUP($B360,'[1]TK KHOILUONG'!$B:$AT,14,0)</f>
        <v>0</v>
      </c>
      <c r="P360" s="16">
        <f>VLOOKUP($B360,'[1]TK KHOILUONG'!$B:$AT,15,0)</f>
        <v>0</v>
      </c>
      <c r="Q360" s="16">
        <f>VLOOKUP($B360,'[1]TK KHOILUONG'!$B:$AT,16,0)</f>
        <v>0</v>
      </c>
      <c r="R360" s="34">
        <f>VLOOKUP($B360,'[1]TK KHOILUONG'!$B:$AT,17,0)</f>
        <v>0</v>
      </c>
      <c r="S360" s="16">
        <f>VLOOKUP($B360,'[1]TK KHOILUONG'!$B:$AT,18,0)</f>
        <v>0</v>
      </c>
      <c r="T360" s="16">
        <f>VLOOKUP($B360,'[1]TK KHOILUONG'!$B:$AT,19,0)</f>
        <v>0</v>
      </c>
      <c r="U360" s="16">
        <f>VLOOKUP($B360,'[1]TK KHOILUONG'!$B:$AT,20,0)</f>
        <v>0</v>
      </c>
      <c r="V360" s="34">
        <f>VLOOKUP($B360,'[1]TK KHOILUONG'!$B:$AT,21,0)</f>
        <v>0</v>
      </c>
      <c r="W360" s="16">
        <f>VLOOKUP($B360,'[1]TK KHOILUONG'!$B:$AT,22,0)</f>
        <v>0</v>
      </c>
      <c r="X360" s="16">
        <f>VLOOKUP($B360,'[1]TK KHOILUONG'!$B:$AT,23,0)</f>
        <v>0</v>
      </c>
      <c r="Y360" s="16">
        <f>VLOOKUP($B360,'[1]TK KHOILUONG'!$B:$AT,24,0)</f>
        <v>0</v>
      </c>
      <c r="Z360" s="34">
        <f>VLOOKUP($B360,'[1]TK KHOILUONG'!$B:$AT,25,0)</f>
        <v>0</v>
      </c>
      <c r="AA360" s="16">
        <f>VLOOKUP($B360,'[1]TK KHOILUONG'!$B:$AT,26,0)</f>
        <v>0</v>
      </c>
      <c r="AB360" s="16">
        <f>VLOOKUP($B360,'[1]TK KHOILUONG'!$B:$AT,27,0)</f>
        <v>0</v>
      </c>
      <c r="AC360" s="16">
        <f>VLOOKUP($B360,'[1]TK KHOILUONG'!$B:$AT,28,0)</f>
        <v>0</v>
      </c>
      <c r="AD360" s="34">
        <f>VLOOKUP($B360,'[1]TK KHOILUONG'!$B:$AT,29,0)</f>
        <v>0</v>
      </c>
      <c r="AE360" s="16">
        <f>VLOOKUP($B360,'[1]TK KHOILUONG'!$B:$AT,30,0)</f>
        <v>0</v>
      </c>
      <c r="AF360" s="16">
        <f>VLOOKUP($B360,'[1]TK KHOILUONG'!$B:$AT,31,0)</f>
        <v>0</v>
      </c>
      <c r="AG360" s="16">
        <f>VLOOKUP($B360,'[1]TK KHOILUONG'!$B:$AT,32,0)</f>
        <v>0</v>
      </c>
      <c r="AH360" s="34">
        <f>VLOOKUP($B360,'[1]TK KHOILUONG'!$B:$AT,33,0)</f>
        <v>0</v>
      </c>
      <c r="AI360" s="16">
        <f>VLOOKUP($B360,'[1]TK KHOILUONG'!$B:$AT,34,0)</f>
        <v>0</v>
      </c>
      <c r="AJ360" s="16">
        <f>VLOOKUP($B360,'[1]TK KHOILUONG'!$B:$AT,35,0)</f>
        <v>0</v>
      </c>
      <c r="AK360" s="34">
        <f>VLOOKUP($B360,'[1]TK KHOILUONG'!$B:$AT,36,0)</f>
        <v>0</v>
      </c>
      <c r="AL360" s="16">
        <f>VLOOKUP($B360,'[1]TK KHOILUONG'!$B:$AT,37,0)</f>
        <v>0</v>
      </c>
      <c r="AM360" s="16">
        <f>VLOOKUP($B360,'[1]TK KHOILUONG'!$B:$AT,38,0)</f>
        <v>0</v>
      </c>
      <c r="AN360" s="34">
        <f>VLOOKUP($B360,'[1]TK KHOILUONG'!$B:$AT,39,0)</f>
        <v>0</v>
      </c>
      <c r="AO360" s="16">
        <f>VLOOKUP($B360,'[1]TK KHOILUONG'!$B:$AT,40,0)</f>
        <v>0</v>
      </c>
      <c r="AP360" s="16">
        <f>VLOOKUP($B360,'[1]TK KHOILUONG'!$B:$AT,41,0)</f>
        <v>0</v>
      </c>
      <c r="AQ360" s="34">
        <f>VLOOKUP($B360,'[1]TK KHOILUONG'!$B:$AT,42,0)</f>
        <v>0</v>
      </c>
      <c r="AR360" s="34">
        <f>VLOOKUP($B360,'[1]TK KHOILUONG'!$B:$AT,43,0)</f>
        <v>0</v>
      </c>
      <c r="AS360" s="34">
        <f>VLOOKUP($B360,'[1]TK KHOILUONG'!$B:$AT,44,0)</f>
        <v>0</v>
      </c>
      <c r="AT360" s="44">
        <f t="shared" si="6"/>
        <v>0</v>
      </c>
    </row>
    <row r="361" spans="1:46" s="6" customFormat="1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>
        <f>VLOOKUP($B361,'[1]TK KHOILUONG'!$B:$AT,4,0)</f>
        <v>0</v>
      </c>
      <c r="F361" s="16">
        <f>VLOOKUP($B361,'[1]TK KHOILUONG'!$B:$AT,5,0)</f>
        <v>0</v>
      </c>
      <c r="G361" s="16">
        <f>VLOOKUP($B361,'[1]TK KHOILUONG'!$B:$AT,6,0)</f>
        <v>0</v>
      </c>
      <c r="H361" s="16">
        <f>VLOOKUP($B361,'[1]TK KHOILUONG'!$B:$AT,7,0)</f>
        <v>0</v>
      </c>
      <c r="I361" s="16">
        <f>VLOOKUP($B361,'[1]TK KHOILUONG'!$B:$AT,8,0)</f>
        <v>0</v>
      </c>
      <c r="J361" s="16">
        <f>VLOOKUP($B361,'[1]TK KHOILUONG'!$B:$AT,9,0)</f>
        <v>0</v>
      </c>
      <c r="K361" s="16">
        <f>VLOOKUP($B361,'[1]TK KHOILUONG'!$B:$AT,10,0)</f>
        <v>0</v>
      </c>
      <c r="L361" s="16">
        <f>VLOOKUP($B361,'[1]TK KHOILUONG'!$B:$AT,11,0)</f>
        <v>0</v>
      </c>
      <c r="M361" s="34">
        <f>VLOOKUP($B361,'[1]TK KHOILUONG'!$B:$AT,12,0)</f>
        <v>0</v>
      </c>
      <c r="N361" s="16">
        <f>VLOOKUP($B361,'[1]TK KHOILUONG'!$B:$AT,13,0)</f>
        <v>0</v>
      </c>
      <c r="O361" s="16">
        <f>VLOOKUP($B361,'[1]TK KHOILUONG'!$B:$AT,14,0)</f>
        <v>0</v>
      </c>
      <c r="P361" s="16">
        <f>VLOOKUP($B361,'[1]TK KHOILUONG'!$B:$AT,15,0)</f>
        <v>0</v>
      </c>
      <c r="Q361" s="16">
        <f>VLOOKUP($B361,'[1]TK KHOILUONG'!$B:$AT,16,0)</f>
        <v>0</v>
      </c>
      <c r="R361" s="34">
        <f>VLOOKUP($B361,'[1]TK KHOILUONG'!$B:$AT,17,0)</f>
        <v>0</v>
      </c>
      <c r="S361" s="16">
        <f>VLOOKUP($B361,'[1]TK KHOILUONG'!$B:$AT,18,0)</f>
        <v>0</v>
      </c>
      <c r="T361" s="16">
        <f>VLOOKUP($B361,'[1]TK KHOILUONG'!$B:$AT,19,0)</f>
        <v>0</v>
      </c>
      <c r="U361" s="16">
        <f>VLOOKUP($B361,'[1]TK KHOILUONG'!$B:$AT,20,0)</f>
        <v>0</v>
      </c>
      <c r="V361" s="34">
        <f>VLOOKUP($B361,'[1]TK KHOILUONG'!$B:$AT,21,0)</f>
        <v>0</v>
      </c>
      <c r="W361" s="16">
        <f>VLOOKUP($B361,'[1]TK KHOILUONG'!$B:$AT,22,0)</f>
        <v>0</v>
      </c>
      <c r="X361" s="16">
        <f>VLOOKUP($B361,'[1]TK KHOILUONG'!$B:$AT,23,0)</f>
        <v>0</v>
      </c>
      <c r="Y361" s="16">
        <f>VLOOKUP($B361,'[1]TK KHOILUONG'!$B:$AT,24,0)</f>
        <v>0</v>
      </c>
      <c r="Z361" s="34">
        <f>VLOOKUP($B361,'[1]TK KHOILUONG'!$B:$AT,25,0)</f>
        <v>0</v>
      </c>
      <c r="AA361" s="16">
        <f>VLOOKUP($B361,'[1]TK KHOILUONG'!$B:$AT,26,0)</f>
        <v>0</v>
      </c>
      <c r="AB361" s="16">
        <f>VLOOKUP($B361,'[1]TK KHOILUONG'!$B:$AT,27,0)</f>
        <v>0</v>
      </c>
      <c r="AC361" s="16">
        <f>VLOOKUP($B361,'[1]TK KHOILUONG'!$B:$AT,28,0)</f>
        <v>0</v>
      </c>
      <c r="AD361" s="34">
        <f>VLOOKUP($B361,'[1]TK KHOILUONG'!$B:$AT,29,0)</f>
        <v>0</v>
      </c>
      <c r="AE361" s="16">
        <f>VLOOKUP($B361,'[1]TK KHOILUONG'!$B:$AT,30,0)</f>
        <v>0</v>
      </c>
      <c r="AF361" s="16">
        <f>VLOOKUP($B361,'[1]TK KHOILUONG'!$B:$AT,31,0)</f>
        <v>0</v>
      </c>
      <c r="AG361" s="16">
        <f>VLOOKUP($B361,'[1]TK KHOILUONG'!$B:$AT,32,0)</f>
        <v>0</v>
      </c>
      <c r="AH361" s="34">
        <f>VLOOKUP($B361,'[1]TK KHOILUONG'!$B:$AT,33,0)</f>
        <v>0</v>
      </c>
      <c r="AI361" s="16">
        <f>VLOOKUP($B361,'[1]TK KHOILUONG'!$B:$AT,34,0)</f>
        <v>0</v>
      </c>
      <c r="AJ361" s="16">
        <f>VLOOKUP($B361,'[1]TK KHOILUONG'!$B:$AT,35,0)</f>
        <v>0</v>
      </c>
      <c r="AK361" s="34">
        <f>VLOOKUP($B361,'[1]TK KHOILUONG'!$B:$AT,36,0)</f>
        <v>0</v>
      </c>
      <c r="AL361" s="16">
        <f>VLOOKUP($B361,'[1]TK KHOILUONG'!$B:$AT,37,0)</f>
        <v>0</v>
      </c>
      <c r="AM361" s="16">
        <f>VLOOKUP($B361,'[1]TK KHOILUONG'!$B:$AT,38,0)</f>
        <v>0</v>
      </c>
      <c r="AN361" s="34">
        <f>VLOOKUP($B361,'[1]TK KHOILUONG'!$B:$AT,39,0)</f>
        <v>0</v>
      </c>
      <c r="AO361" s="16">
        <f>VLOOKUP($B361,'[1]TK KHOILUONG'!$B:$AT,40,0)</f>
        <v>0</v>
      </c>
      <c r="AP361" s="16">
        <f>VLOOKUP($B361,'[1]TK KHOILUONG'!$B:$AT,41,0)</f>
        <v>0</v>
      </c>
      <c r="AQ361" s="34">
        <f>VLOOKUP($B361,'[1]TK KHOILUONG'!$B:$AT,42,0)</f>
        <v>0</v>
      </c>
      <c r="AR361" s="34">
        <f>VLOOKUP($B361,'[1]TK KHOILUONG'!$B:$AT,43,0)</f>
        <v>0</v>
      </c>
      <c r="AS361" s="34">
        <f>VLOOKUP($B361,'[1]TK KHOILUONG'!$B:$AT,44,0)</f>
        <v>0</v>
      </c>
      <c r="AT361" s="44">
        <f t="shared" si="6"/>
        <v>0</v>
      </c>
    </row>
    <row r="362" spans="1:46" s="6" customFormat="1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>
        <f>VLOOKUP($B362,'[1]TK KHOILUONG'!$B:$AT,4,0)</f>
        <v>0</v>
      </c>
      <c r="F362" s="16">
        <f>VLOOKUP($B362,'[1]TK KHOILUONG'!$B:$AT,5,0)</f>
        <v>0</v>
      </c>
      <c r="G362" s="16">
        <f>VLOOKUP($B362,'[1]TK KHOILUONG'!$B:$AT,6,0)</f>
        <v>0</v>
      </c>
      <c r="H362" s="16">
        <f>VLOOKUP($B362,'[1]TK KHOILUONG'!$B:$AT,7,0)</f>
        <v>0</v>
      </c>
      <c r="I362" s="16">
        <f>VLOOKUP($B362,'[1]TK KHOILUONG'!$B:$AT,8,0)</f>
        <v>0</v>
      </c>
      <c r="J362" s="16">
        <f>VLOOKUP($B362,'[1]TK KHOILUONG'!$B:$AT,9,0)</f>
        <v>0</v>
      </c>
      <c r="K362" s="16">
        <f>VLOOKUP($B362,'[1]TK KHOILUONG'!$B:$AT,10,0)</f>
        <v>0</v>
      </c>
      <c r="L362" s="16">
        <f>VLOOKUP($B362,'[1]TK KHOILUONG'!$B:$AT,11,0)</f>
        <v>0</v>
      </c>
      <c r="M362" s="34">
        <f>VLOOKUP($B362,'[1]TK KHOILUONG'!$B:$AT,12,0)</f>
        <v>0</v>
      </c>
      <c r="N362" s="16">
        <f>VLOOKUP($B362,'[1]TK KHOILUONG'!$B:$AT,13,0)</f>
        <v>0</v>
      </c>
      <c r="O362" s="16">
        <f>VLOOKUP($B362,'[1]TK KHOILUONG'!$B:$AT,14,0)</f>
        <v>0</v>
      </c>
      <c r="P362" s="16">
        <f>VLOOKUP($B362,'[1]TK KHOILUONG'!$B:$AT,15,0)</f>
        <v>0</v>
      </c>
      <c r="Q362" s="16">
        <f>VLOOKUP($B362,'[1]TK KHOILUONG'!$B:$AT,16,0)</f>
        <v>0</v>
      </c>
      <c r="R362" s="34">
        <f>VLOOKUP($B362,'[1]TK KHOILUONG'!$B:$AT,17,0)</f>
        <v>0</v>
      </c>
      <c r="S362" s="16">
        <f>VLOOKUP($B362,'[1]TK KHOILUONG'!$B:$AT,18,0)</f>
        <v>0</v>
      </c>
      <c r="T362" s="16">
        <f>VLOOKUP($B362,'[1]TK KHOILUONG'!$B:$AT,19,0)</f>
        <v>0</v>
      </c>
      <c r="U362" s="16">
        <f>VLOOKUP($B362,'[1]TK KHOILUONG'!$B:$AT,20,0)</f>
        <v>0</v>
      </c>
      <c r="V362" s="34">
        <f>VLOOKUP($B362,'[1]TK KHOILUONG'!$B:$AT,21,0)</f>
        <v>0</v>
      </c>
      <c r="W362" s="16">
        <f>VLOOKUP($B362,'[1]TK KHOILUONG'!$B:$AT,22,0)</f>
        <v>0</v>
      </c>
      <c r="X362" s="16">
        <f>VLOOKUP($B362,'[1]TK KHOILUONG'!$B:$AT,23,0)</f>
        <v>0</v>
      </c>
      <c r="Y362" s="16">
        <f>VLOOKUP($B362,'[1]TK KHOILUONG'!$B:$AT,24,0)</f>
        <v>0</v>
      </c>
      <c r="Z362" s="34">
        <f>VLOOKUP($B362,'[1]TK KHOILUONG'!$B:$AT,25,0)</f>
        <v>0</v>
      </c>
      <c r="AA362" s="16">
        <f>VLOOKUP($B362,'[1]TK KHOILUONG'!$B:$AT,26,0)</f>
        <v>0</v>
      </c>
      <c r="AB362" s="16">
        <f>VLOOKUP($B362,'[1]TK KHOILUONG'!$B:$AT,27,0)</f>
        <v>0</v>
      </c>
      <c r="AC362" s="16">
        <f>VLOOKUP($B362,'[1]TK KHOILUONG'!$B:$AT,28,0)</f>
        <v>0</v>
      </c>
      <c r="AD362" s="34">
        <f>VLOOKUP($B362,'[1]TK KHOILUONG'!$B:$AT,29,0)</f>
        <v>0</v>
      </c>
      <c r="AE362" s="16">
        <f>VLOOKUP($B362,'[1]TK KHOILUONG'!$B:$AT,30,0)</f>
        <v>0</v>
      </c>
      <c r="AF362" s="16">
        <f>VLOOKUP($B362,'[1]TK KHOILUONG'!$B:$AT,31,0)</f>
        <v>0</v>
      </c>
      <c r="AG362" s="16">
        <f>VLOOKUP($B362,'[1]TK KHOILUONG'!$B:$AT,32,0)</f>
        <v>0</v>
      </c>
      <c r="AH362" s="34">
        <f>VLOOKUP($B362,'[1]TK KHOILUONG'!$B:$AT,33,0)</f>
        <v>0</v>
      </c>
      <c r="AI362" s="16">
        <f>VLOOKUP($B362,'[1]TK KHOILUONG'!$B:$AT,34,0)</f>
        <v>0</v>
      </c>
      <c r="AJ362" s="16">
        <f>VLOOKUP($B362,'[1]TK KHOILUONG'!$B:$AT,35,0)</f>
        <v>0</v>
      </c>
      <c r="AK362" s="34">
        <f>VLOOKUP($B362,'[1]TK KHOILUONG'!$B:$AT,36,0)</f>
        <v>0</v>
      </c>
      <c r="AL362" s="16">
        <f>VLOOKUP($B362,'[1]TK KHOILUONG'!$B:$AT,37,0)</f>
        <v>0</v>
      </c>
      <c r="AM362" s="16">
        <f>VLOOKUP($B362,'[1]TK KHOILUONG'!$B:$AT,38,0)</f>
        <v>0</v>
      </c>
      <c r="AN362" s="34">
        <f>VLOOKUP($B362,'[1]TK KHOILUONG'!$B:$AT,39,0)</f>
        <v>0</v>
      </c>
      <c r="AO362" s="16">
        <f>VLOOKUP($B362,'[1]TK KHOILUONG'!$B:$AT,40,0)</f>
        <v>0</v>
      </c>
      <c r="AP362" s="16">
        <f>VLOOKUP($B362,'[1]TK KHOILUONG'!$B:$AT,41,0)</f>
        <v>0</v>
      </c>
      <c r="AQ362" s="34">
        <f>VLOOKUP($B362,'[1]TK KHOILUONG'!$B:$AT,42,0)</f>
        <v>0</v>
      </c>
      <c r="AR362" s="34">
        <f>VLOOKUP($B362,'[1]TK KHOILUONG'!$B:$AT,43,0)</f>
        <v>0</v>
      </c>
      <c r="AS362" s="34">
        <f>VLOOKUP($B362,'[1]TK KHOILUONG'!$B:$AT,44,0)</f>
        <v>0</v>
      </c>
      <c r="AT362" s="44">
        <f t="shared" si="6"/>
        <v>0</v>
      </c>
    </row>
    <row r="363" spans="1:46" s="6" customFormat="1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>
        <f>VLOOKUP($B363,'[1]TK KHOILUONG'!$B:$AT,4,0)</f>
        <v>0</v>
      </c>
      <c r="F363" s="16">
        <f>VLOOKUP($B363,'[1]TK KHOILUONG'!$B:$AT,5,0)</f>
        <v>0</v>
      </c>
      <c r="G363" s="16">
        <f>VLOOKUP($B363,'[1]TK KHOILUONG'!$B:$AT,6,0)</f>
        <v>0</v>
      </c>
      <c r="H363" s="16">
        <f>VLOOKUP($B363,'[1]TK KHOILUONG'!$B:$AT,7,0)</f>
        <v>0</v>
      </c>
      <c r="I363" s="16">
        <f>VLOOKUP($B363,'[1]TK KHOILUONG'!$B:$AT,8,0)</f>
        <v>0</v>
      </c>
      <c r="J363" s="16">
        <f>VLOOKUP($B363,'[1]TK KHOILUONG'!$B:$AT,9,0)</f>
        <v>0</v>
      </c>
      <c r="K363" s="16">
        <f>VLOOKUP($B363,'[1]TK KHOILUONG'!$B:$AT,10,0)</f>
        <v>0</v>
      </c>
      <c r="L363" s="16">
        <f>VLOOKUP($B363,'[1]TK KHOILUONG'!$B:$AT,11,0)</f>
        <v>0</v>
      </c>
      <c r="M363" s="34">
        <f>VLOOKUP($B363,'[1]TK KHOILUONG'!$B:$AT,12,0)</f>
        <v>0</v>
      </c>
      <c r="N363" s="16">
        <f>VLOOKUP($B363,'[1]TK KHOILUONG'!$B:$AT,13,0)</f>
        <v>0</v>
      </c>
      <c r="O363" s="16">
        <f>VLOOKUP($B363,'[1]TK KHOILUONG'!$B:$AT,14,0)</f>
        <v>0</v>
      </c>
      <c r="P363" s="16">
        <f>VLOOKUP($B363,'[1]TK KHOILUONG'!$B:$AT,15,0)</f>
        <v>0</v>
      </c>
      <c r="Q363" s="16">
        <f>VLOOKUP($B363,'[1]TK KHOILUONG'!$B:$AT,16,0)</f>
        <v>0</v>
      </c>
      <c r="R363" s="34">
        <f>VLOOKUP($B363,'[1]TK KHOILUONG'!$B:$AT,17,0)</f>
        <v>0</v>
      </c>
      <c r="S363" s="16">
        <f>VLOOKUP($B363,'[1]TK KHOILUONG'!$B:$AT,18,0)</f>
        <v>0</v>
      </c>
      <c r="T363" s="16">
        <f>VLOOKUP($B363,'[1]TK KHOILUONG'!$B:$AT,19,0)</f>
        <v>0</v>
      </c>
      <c r="U363" s="16">
        <f>VLOOKUP($B363,'[1]TK KHOILUONG'!$B:$AT,20,0)</f>
        <v>0</v>
      </c>
      <c r="V363" s="34">
        <f>VLOOKUP($B363,'[1]TK KHOILUONG'!$B:$AT,21,0)</f>
        <v>0</v>
      </c>
      <c r="W363" s="16">
        <f>VLOOKUP($B363,'[1]TK KHOILUONG'!$B:$AT,22,0)</f>
        <v>0</v>
      </c>
      <c r="X363" s="16">
        <f>VLOOKUP($B363,'[1]TK KHOILUONG'!$B:$AT,23,0)</f>
        <v>0</v>
      </c>
      <c r="Y363" s="16">
        <f>VLOOKUP($B363,'[1]TK KHOILUONG'!$B:$AT,24,0)</f>
        <v>0</v>
      </c>
      <c r="Z363" s="34">
        <f>VLOOKUP($B363,'[1]TK KHOILUONG'!$B:$AT,25,0)</f>
        <v>0</v>
      </c>
      <c r="AA363" s="16">
        <f>VLOOKUP($B363,'[1]TK KHOILUONG'!$B:$AT,26,0)</f>
        <v>0</v>
      </c>
      <c r="AB363" s="16">
        <f>VLOOKUP($B363,'[1]TK KHOILUONG'!$B:$AT,27,0)</f>
        <v>0</v>
      </c>
      <c r="AC363" s="16">
        <f>VLOOKUP($B363,'[1]TK KHOILUONG'!$B:$AT,28,0)</f>
        <v>0</v>
      </c>
      <c r="AD363" s="34">
        <f>VLOOKUP($B363,'[1]TK KHOILUONG'!$B:$AT,29,0)</f>
        <v>0</v>
      </c>
      <c r="AE363" s="16">
        <f>VLOOKUP($B363,'[1]TK KHOILUONG'!$B:$AT,30,0)</f>
        <v>0</v>
      </c>
      <c r="AF363" s="16">
        <f>VLOOKUP($B363,'[1]TK KHOILUONG'!$B:$AT,31,0)</f>
        <v>0</v>
      </c>
      <c r="AG363" s="16">
        <f>VLOOKUP($B363,'[1]TK KHOILUONG'!$B:$AT,32,0)</f>
        <v>0</v>
      </c>
      <c r="AH363" s="34">
        <f>VLOOKUP($B363,'[1]TK KHOILUONG'!$B:$AT,33,0)</f>
        <v>0</v>
      </c>
      <c r="AI363" s="16">
        <f>VLOOKUP($B363,'[1]TK KHOILUONG'!$B:$AT,34,0)</f>
        <v>0</v>
      </c>
      <c r="AJ363" s="16">
        <f>VLOOKUP($B363,'[1]TK KHOILUONG'!$B:$AT,35,0)</f>
        <v>0</v>
      </c>
      <c r="AK363" s="34">
        <f>VLOOKUP($B363,'[1]TK KHOILUONG'!$B:$AT,36,0)</f>
        <v>0</v>
      </c>
      <c r="AL363" s="16">
        <f>VLOOKUP($B363,'[1]TK KHOILUONG'!$B:$AT,37,0)</f>
        <v>0</v>
      </c>
      <c r="AM363" s="16">
        <f>VLOOKUP($B363,'[1]TK KHOILUONG'!$B:$AT,38,0)</f>
        <v>0</v>
      </c>
      <c r="AN363" s="34">
        <f>VLOOKUP($B363,'[1]TK KHOILUONG'!$B:$AT,39,0)</f>
        <v>0</v>
      </c>
      <c r="AO363" s="16">
        <f>VLOOKUP($B363,'[1]TK KHOILUONG'!$B:$AT,40,0)</f>
        <v>0</v>
      </c>
      <c r="AP363" s="16">
        <f>VLOOKUP($B363,'[1]TK KHOILUONG'!$B:$AT,41,0)</f>
        <v>0</v>
      </c>
      <c r="AQ363" s="34">
        <f>VLOOKUP($B363,'[1]TK KHOILUONG'!$B:$AT,42,0)</f>
        <v>0</v>
      </c>
      <c r="AR363" s="34">
        <f>VLOOKUP($B363,'[1]TK KHOILUONG'!$B:$AT,43,0)</f>
        <v>0</v>
      </c>
      <c r="AS363" s="34">
        <f>VLOOKUP($B363,'[1]TK KHOILUONG'!$B:$AT,44,0)</f>
        <v>0</v>
      </c>
      <c r="AT363" s="44">
        <f t="shared" si="6"/>
        <v>0</v>
      </c>
    </row>
    <row r="364" spans="1:46" s="6" customFormat="1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>
        <f>VLOOKUP($B364,'[1]TK KHOILUONG'!$B:$AT,4,0)</f>
        <v>0</v>
      </c>
      <c r="F364" s="16">
        <f>VLOOKUP($B364,'[1]TK KHOILUONG'!$B:$AT,5,0)</f>
        <v>0</v>
      </c>
      <c r="G364" s="16">
        <f>VLOOKUP($B364,'[1]TK KHOILUONG'!$B:$AT,6,0)</f>
        <v>0</v>
      </c>
      <c r="H364" s="16">
        <f>VLOOKUP($B364,'[1]TK KHOILUONG'!$B:$AT,7,0)</f>
        <v>0</v>
      </c>
      <c r="I364" s="16">
        <f>VLOOKUP($B364,'[1]TK KHOILUONG'!$B:$AT,8,0)</f>
        <v>0</v>
      </c>
      <c r="J364" s="16">
        <f>VLOOKUP($B364,'[1]TK KHOILUONG'!$B:$AT,9,0)</f>
        <v>0</v>
      </c>
      <c r="K364" s="16">
        <f>VLOOKUP($B364,'[1]TK KHOILUONG'!$B:$AT,10,0)</f>
        <v>0</v>
      </c>
      <c r="L364" s="16">
        <f>VLOOKUP($B364,'[1]TK KHOILUONG'!$B:$AT,11,0)</f>
        <v>0</v>
      </c>
      <c r="M364" s="34">
        <f>VLOOKUP($B364,'[1]TK KHOILUONG'!$B:$AT,12,0)</f>
        <v>0</v>
      </c>
      <c r="N364" s="16">
        <f>VLOOKUP($B364,'[1]TK KHOILUONG'!$B:$AT,13,0)</f>
        <v>0</v>
      </c>
      <c r="O364" s="16">
        <f>VLOOKUP($B364,'[1]TK KHOILUONG'!$B:$AT,14,0)</f>
        <v>0</v>
      </c>
      <c r="P364" s="16">
        <f>VLOOKUP($B364,'[1]TK KHOILUONG'!$B:$AT,15,0)</f>
        <v>0</v>
      </c>
      <c r="Q364" s="16">
        <f>VLOOKUP($B364,'[1]TK KHOILUONG'!$B:$AT,16,0)</f>
        <v>0</v>
      </c>
      <c r="R364" s="34">
        <f>VLOOKUP($B364,'[1]TK KHOILUONG'!$B:$AT,17,0)</f>
        <v>0</v>
      </c>
      <c r="S364" s="16">
        <f>VLOOKUP($B364,'[1]TK KHOILUONG'!$B:$AT,18,0)</f>
        <v>0</v>
      </c>
      <c r="T364" s="16">
        <f>VLOOKUP($B364,'[1]TK KHOILUONG'!$B:$AT,19,0)</f>
        <v>0</v>
      </c>
      <c r="U364" s="16">
        <f>VLOOKUP($B364,'[1]TK KHOILUONG'!$B:$AT,20,0)</f>
        <v>0</v>
      </c>
      <c r="V364" s="34">
        <f>VLOOKUP($B364,'[1]TK KHOILUONG'!$B:$AT,21,0)</f>
        <v>0</v>
      </c>
      <c r="W364" s="16">
        <f>VLOOKUP($B364,'[1]TK KHOILUONG'!$B:$AT,22,0)</f>
        <v>0</v>
      </c>
      <c r="X364" s="16">
        <f>VLOOKUP($B364,'[1]TK KHOILUONG'!$B:$AT,23,0)</f>
        <v>0</v>
      </c>
      <c r="Y364" s="16">
        <f>VLOOKUP($B364,'[1]TK KHOILUONG'!$B:$AT,24,0)</f>
        <v>0</v>
      </c>
      <c r="Z364" s="34">
        <f>VLOOKUP($B364,'[1]TK KHOILUONG'!$B:$AT,25,0)</f>
        <v>0</v>
      </c>
      <c r="AA364" s="16">
        <f>VLOOKUP($B364,'[1]TK KHOILUONG'!$B:$AT,26,0)</f>
        <v>0</v>
      </c>
      <c r="AB364" s="16">
        <f>VLOOKUP($B364,'[1]TK KHOILUONG'!$B:$AT,27,0)</f>
        <v>0</v>
      </c>
      <c r="AC364" s="16">
        <f>VLOOKUP($B364,'[1]TK KHOILUONG'!$B:$AT,28,0)</f>
        <v>0</v>
      </c>
      <c r="AD364" s="34">
        <f>VLOOKUP($B364,'[1]TK KHOILUONG'!$B:$AT,29,0)</f>
        <v>0</v>
      </c>
      <c r="AE364" s="16">
        <f>VLOOKUP($B364,'[1]TK KHOILUONG'!$B:$AT,30,0)</f>
        <v>0</v>
      </c>
      <c r="AF364" s="16">
        <f>VLOOKUP($B364,'[1]TK KHOILUONG'!$B:$AT,31,0)</f>
        <v>0</v>
      </c>
      <c r="AG364" s="16">
        <f>VLOOKUP($B364,'[1]TK KHOILUONG'!$B:$AT,32,0)</f>
        <v>0</v>
      </c>
      <c r="AH364" s="34">
        <f>VLOOKUP($B364,'[1]TK KHOILUONG'!$B:$AT,33,0)</f>
        <v>0</v>
      </c>
      <c r="AI364" s="16">
        <f>VLOOKUP($B364,'[1]TK KHOILUONG'!$B:$AT,34,0)</f>
        <v>0</v>
      </c>
      <c r="AJ364" s="16">
        <f>VLOOKUP($B364,'[1]TK KHOILUONG'!$B:$AT,35,0)</f>
        <v>0</v>
      </c>
      <c r="AK364" s="34">
        <f>VLOOKUP($B364,'[1]TK KHOILUONG'!$B:$AT,36,0)</f>
        <v>0</v>
      </c>
      <c r="AL364" s="16">
        <f>VLOOKUP($B364,'[1]TK KHOILUONG'!$B:$AT,37,0)</f>
        <v>0</v>
      </c>
      <c r="AM364" s="16">
        <f>VLOOKUP($B364,'[1]TK KHOILUONG'!$B:$AT,38,0)</f>
        <v>0</v>
      </c>
      <c r="AN364" s="34">
        <f>VLOOKUP($B364,'[1]TK KHOILUONG'!$B:$AT,39,0)</f>
        <v>0</v>
      </c>
      <c r="AO364" s="16">
        <f>VLOOKUP($B364,'[1]TK KHOILUONG'!$B:$AT,40,0)</f>
        <v>0</v>
      </c>
      <c r="AP364" s="16">
        <f>VLOOKUP($B364,'[1]TK KHOILUONG'!$B:$AT,41,0)</f>
        <v>0</v>
      </c>
      <c r="AQ364" s="34">
        <f>VLOOKUP($B364,'[1]TK KHOILUONG'!$B:$AT,42,0)</f>
        <v>0</v>
      </c>
      <c r="AR364" s="34">
        <f>VLOOKUP($B364,'[1]TK KHOILUONG'!$B:$AT,43,0)</f>
        <v>0</v>
      </c>
      <c r="AS364" s="34">
        <f>VLOOKUP($B364,'[1]TK KHOILUONG'!$B:$AT,44,0)</f>
        <v>0</v>
      </c>
      <c r="AT364" s="44">
        <f t="shared" si="6"/>
        <v>0</v>
      </c>
    </row>
    <row r="365" spans="1:46" s="6" customFormat="1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>
        <f>VLOOKUP($B365,'[1]TK KHOILUONG'!$B:$AT,4,0)</f>
        <v>0</v>
      </c>
      <c r="F365" s="16">
        <f>VLOOKUP($B365,'[1]TK KHOILUONG'!$B:$AT,5,0)</f>
        <v>0</v>
      </c>
      <c r="G365" s="16">
        <f>VLOOKUP($B365,'[1]TK KHOILUONG'!$B:$AT,6,0)</f>
        <v>0</v>
      </c>
      <c r="H365" s="16">
        <f>VLOOKUP($B365,'[1]TK KHOILUONG'!$B:$AT,7,0)</f>
        <v>0</v>
      </c>
      <c r="I365" s="16">
        <f>VLOOKUP($B365,'[1]TK KHOILUONG'!$B:$AT,8,0)</f>
        <v>0</v>
      </c>
      <c r="J365" s="16">
        <f>VLOOKUP($B365,'[1]TK KHOILUONG'!$B:$AT,9,0)</f>
        <v>0</v>
      </c>
      <c r="K365" s="16">
        <f>VLOOKUP($B365,'[1]TK KHOILUONG'!$B:$AT,10,0)</f>
        <v>0</v>
      </c>
      <c r="L365" s="16">
        <f>VLOOKUP($B365,'[1]TK KHOILUONG'!$B:$AT,11,0)</f>
        <v>0</v>
      </c>
      <c r="M365" s="34">
        <f>VLOOKUP($B365,'[1]TK KHOILUONG'!$B:$AT,12,0)</f>
        <v>0</v>
      </c>
      <c r="N365" s="16">
        <f>VLOOKUP($B365,'[1]TK KHOILUONG'!$B:$AT,13,0)</f>
        <v>0</v>
      </c>
      <c r="O365" s="16">
        <f>VLOOKUP($B365,'[1]TK KHOILUONG'!$B:$AT,14,0)</f>
        <v>0</v>
      </c>
      <c r="P365" s="16">
        <f>VLOOKUP($B365,'[1]TK KHOILUONG'!$B:$AT,15,0)</f>
        <v>0</v>
      </c>
      <c r="Q365" s="16">
        <f>VLOOKUP($B365,'[1]TK KHOILUONG'!$B:$AT,16,0)</f>
        <v>0</v>
      </c>
      <c r="R365" s="34">
        <f>VLOOKUP($B365,'[1]TK KHOILUONG'!$B:$AT,17,0)</f>
        <v>0</v>
      </c>
      <c r="S365" s="16">
        <f>VLOOKUP($B365,'[1]TK KHOILUONG'!$B:$AT,18,0)</f>
        <v>0</v>
      </c>
      <c r="T365" s="16">
        <f>VLOOKUP($B365,'[1]TK KHOILUONG'!$B:$AT,19,0)</f>
        <v>0</v>
      </c>
      <c r="U365" s="16">
        <f>VLOOKUP($B365,'[1]TK KHOILUONG'!$B:$AT,20,0)</f>
        <v>0</v>
      </c>
      <c r="V365" s="34">
        <f>VLOOKUP($B365,'[1]TK KHOILUONG'!$B:$AT,21,0)</f>
        <v>0</v>
      </c>
      <c r="W365" s="16">
        <f>VLOOKUP($B365,'[1]TK KHOILUONG'!$B:$AT,22,0)</f>
        <v>0</v>
      </c>
      <c r="X365" s="16">
        <f>VLOOKUP($B365,'[1]TK KHOILUONG'!$B:$AT,23,0)</f>
        <v>0</v>
      </c>
      <c r="Y365" s="16">
        <f>VLOOKUP($B365,'[1]TK KHOILUONG'!$B:$AT,24,0)</f>
        <v>0</v>
      </c>
      <c r="Z365" s="34">
        <f>VLOOKUP($B365,'[1]TK KHOILUONG'!$B:$AT,25,0)</f>
        <v>0</v>
      </c>
      <c r="AA365" s="16">
        <f>VLOOKUP($B365,'[1]TK KHOILUONG'!$B:$AT,26,0)</f>
        <v>0</v>
      </c>
      <c r="AB365" s="16">
        <f>VLOOKUP($B365,'[1]TK KHOILUONG'!$B:$AT,27,0)</f>
        <v>0</v>
      </c>
      <c r="AC365" s="16">
        <f>VLOOKUP($B365,'[1]TK KHOILUONG'!$B:$AT,28,0)</f>
        <v>0</v>
      </c>
      <c r="AD365" s="34">
        <f>VLOOKUP($B365,'[1]TK KHOILUONG'!$B:$AT,29,0)</f>
        <v>0</v>
      </c>
      <c r="AE365" s="16">
        <f>VLOOKUP($B365,'[1]TK KHOILUONG'!$B:$AT,30,0)</f>
        <v>0</v>
      </c>
      <c r="AF365" s="16">
        <f>VLOOKUP($B365,'[1]TK KHOILUONG'!$B:$AT,31,0)</f>
        <v>0</v>
      </c>
      <c r="AG365" s="16">
        <f>VLOOKUP($B365,'[1]TK KHOILUONG'!$B:$AT,32,0)</f>
        <v>0</v>
      </c>
      <c r="AH365" s="34">
        <f>VLOOKUP($B365,'[1]TK KHOILUONG'!$B:$AT,33,0)</f>
        <v>0</v>
      </c>
      <c r="AI365" s="16">
        <f>VLOOKUP($B365,'[1]TK KHOILUONG'!$B:$AT,34,0)</f>
        <v>0</v>
      </c>
      <c r="AJ365" s="16">
        <f>VLOOKUP($B365,'[1]TK KHOILUONG'!$B:$AT,35,0)</f>
        <v>0</v>
      </c>
      <c r="AK365" s="34">
        <f>VLOOKUP($B365,'[1]TK KHOILUONG'!$B:$AT,36,0)</f>
        <v>0</v>
      </c>
      <c r="AL365" s="16">
        <f>VLOOKUP($B365,'[1]TK KHOILUONG'!$B:$AT,37,0)</f>
        <v>0</v>
      </c>
      <c r="AM365" s="16">
        <f>VLOOKUP($B365,'[1]TK KHOILUONG'!$B:$AT,38,0)</f>
        <v>0</v>
      </c>
      <c r="AN365" s="34">
        <f>VLOOKUP($B365,'[1]TK KHOILUONG'!$B:$AT,39,0)</f>
        <v>0</v>
      </c>
      <c r="AO365" s="16">
        <f>VLOOKUP($B365,'[1]TK KHOILUONG'!$B:$AT,40,0)</f>
        <v>0</v>
      </c>
      <c r="AP365" s="16">
        <f>VLOOKUP($B365,'[1]TK KHOILUONG'!$B:$AT,41,0)</f>
        <v>0</v>
      </c>
      <c r="AQ365" s="34">
        <f>VLOOKUP($B365,'[1]TK KHOILUONG'!$B:$AT,42,0)</f>
        <v>0</v>
      </c>
      <c r="AR365" s="34">
        <f>VLOOKUP($B365,'[1]TK KHOILUONG'!$B:$AT,43,0)</f>
        <v>0</v>
      </c>
      <c r="AS365" s="34">
        <f>VLOOKUP($B365,'[1]TK KHOILUONG'!$B:$AT,44,0)</f>
        <v>0</v>
      </c>
      <c r="AT365" s="44">
        <f t="shared" si="6"/>
        <v>0</v>
      </c>
    </row>
    <row r="366" spans="1:46" s="6" customFormat="1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>
        <f>VLOOKUP($B366,'[1]TK KHOILUONG'!$B:$AT,4,0)</f>
        <v>0</v>
      </c>
      <c r="F366" s="16">
        <f>VLOOKUP($B366,'[1]TK KHOILUONG'!$B:$AT,5,0)</f>
        <v>0</v>
      </c>
      <c r="G366" s="16">
        <f>VLOOKUP($B366,'[1]TK KHOILUONG'!$B:$AT,6,0)</f>
        <v>0</v>
      </c>
      <c r="H366" s="16">
        <f>VLOOKUP($B366,'[1]TK KHOILUONG'!$B:$AT,7,0)</f>
        <v>0</v>
      </c>
      <c r="I366" s="16">
        <f>VLOOKUP($B366,'[1]TK KHOILUONG'!$B:$AT,8,0)</f>
        <v>0</v>
      </c>
      <c r="J366" s="16">
        <f>VLOOKUP($B366,'[1]TK KHOILUONG'!$B:$AT,9,0)</f>
        <v>0</v>
      </c>
      <c r="K366" s="16">
        <f>VLOOKUP($B366,'[1]TK KHOILUONG'!$B:$AT,10,0)</f>
        <v>0</v>
      </c>
      <c r="L366" s="16">
        <f>VLOOKUP($B366,'[1]TK KHOILUONG'!$B:$AT,11,0)</f>
        <v>0</v>
      </c>
      <c r="M366" s="34">
        <f>VLOOKUP($B366,'[1]TK KHOILUONG'!$B:$AT,12,0)</f>
        <v>0</v>
      </c>
      <c r="N366" s="16">
        <f>VLOOKUP($B366,'[1]TK KHOILUONG'!$B:$AT,13,0)</f>
        <v>0</v>
      </c>
      <c r="O366" s="16">
        <f>VLOOKUP($B366,'[1]TK KHOILUONG'!$B:$AT,14,0)</f>
        <v>0</v>
      </c>
      <c r="P366" s="16">
        <f>VLOOKUP($B366,'[1]TK KHOILUONG'!$B:$AT,15,0)</f>
        <v>0</v>
      </c>
      <c r="Q366" s="16">
        <f>VLOOKUP($B366,'[1]TK KHOILUONG'!$B:$AT,16,0)</f>
        <v>0</v>
      </c>
      <c r="R366" s="34">
        <f>VLOOKUP($B366,'[1]TK KHOILUONG'!$B:$AT,17,0)</f>
        <v>0</v>
      </c>
      <c r="S366" s="16">
        <f>VLOOKUP($B366,'[1]TK KHOILUONG'!$B:$AT,18,0)</f>
        <v>0</v>
      </c>
      <c r="T366" s="16">
        <f>VLOOKUP($B366,'[1]TK KHOILUONG'!$B:$AT,19,0)</f>
        <v>0</v>
      </c>
      <c r="U366" s="16">
        <f>VLOOKUP($B366,'[1]TK KHOILUONG'!$B:$AT,20,0)</f>
        <v>0</v>
      </c>
      <c r="V366" s="34">
        <f>VLOOKUP($B366,'[1]TK KHOILUONG'!$B:$AT,21,0)</f>
        <v>0</v>
      </c>
      <c r="W366" s="16">
        <f>VLOOKUP($B366,'[1]TK KHOILUONG'!$B:$AT,22,0)</f>
        <v>0</v>
      </c>
      <c r="X366" s="16">
        <f>VLOOKUP($B366,'[1]TK KHOILUONG'!$B:$AT,23,0)</f>
        <v>0</v>
      </c>
      <c r="Y366" s="16">
        <f>VLOOKUP($B366,'[1]TK KHOILUONG'!$B:$AT,24,0)</f>
        <v>0</v>
      </c>
      <c r="Z366" s="34">
        <f>VLOOKUP($B366,'[1]TK KHOILUONG'!$B:$AT,25,0)</f>
        <v>0</v>
      </c>
      <c r="AA366" s="16">
        <f>VLOOKUP($B366,'[1]TK KHOILUONG'!$B:$AT,26,0)</f>
        <v>0</v>
      </c>
      <c r="AB366" s="16">
        <f>VLOOKUP($B366,'[1]TK KHOILUONG'!$B:$AT,27,0)</f>
        <v>0</v>
      </c>
      <c r="AC366" s="16">
        <f>VLOOKUP($B366,'[1]TK KHOILUONG'!$B:$AT,28,0)</f>
        <v>0</v>
      </c>
      <c r="AD366" s="34">
        <f>VLOOKUP($B366,'[1]TK KHOILUONG'!$B:$AT,29,0)</f>
        <v>0</v>
      </c>
      <c r="AE366" s="16">
        <f>VLOOKUP($B366,'[1]TK KHOILUONG'!$B:$AT,30,0)</f>
        <v>0</v>
      </c>
      <c r="AF366" s="16">
        <f>VLOOKUP($B366,'[1]TK KHOILUONG'!$B:$AT,31,0)</f>
        <v>0</v>
      </c>
      <c r="AG366" s="16">
        <f>VLOOKUP($B366,'[1]TK KHOILUONG'!$B:$AT,32,0)</f>
        <v>0</v>
      </c>
      <c r="AH366" s="34">
        <f>VLOOKUP($B366,'[1]TK KHOILUONG'!$B:$AT,33,0)</f>
        <v>0</v>
      </c>
      <c r="AI366" s="16">
        <f>VLOOKUP($B366,'[1]TK KHOILUONG'!$B:$AT,34,0)</f>
        <v>0</v>
      </c>
      <c r="AJ366" s="16">
        <f>VLOOKUP($B366,'[1]TK KHOILUONG'!$B:$AT,35,0)</f>
        <v>0</v>
      </c>
      <c r="AK366" s="34">
        <f>VLOOKUP($B366,'[1]TK KHOILUONG'!$B:$AT,36,0)</f>
        <v>0</v>
      </c>
      <c r="AL366" s="16">
        <f>VLOOKUP($B366,'[1]TK KHOILUONG'!$B:$AT,37,0)</f>
        <v>0</v>
      </c>
      <c r="AM366" s="16">
        <f>VLOOKUP($B366,'[1]TK KHOILUONG'!$B:$AT,38,0)</f>
        <v>0</v>
      </c>
      <c r="AN366" s="34">
        <f>VLOOKUP($B366,'[1]TK KHOILUONG'!$B:$AT,39,0)</f>
        <v>0</v>
      </c>
      <c r="AO366" s="16">
        <f>VLOOKUP($B366,'[1]TK KHOILUONG'!$B:$AT,40,0)</f>
        <v>0</v>
      </c>
      <c r="AP366" s="16">
        <f>VLOOKUP($B366,'[1]TK KHOILUONG'!$B:$AT,41,0)</f>
        <v>0</v>
      </c>
      <c r="AQ366" s="34">
        <f>VLOOKUP($B366,'[1]TK KHOILUONG'!$B:$AT,42,0)</f>
        <v>0</v>
      </c>
      <c r="AR366" s="34">
        <f>VLOOKUP($B366,'[1]TK KHOILUONG'!$B:$AT,43,0)</f>
        <v>0</v>
      </c>
      <c r="AS366" s="34">
        <f>VLOOKUP($B366,'[1]TK KHOILUONG'!$B:$AT,44,0)</f>
        <v>0</v>
      </c>
      <c r="AT366" s="44">
        <f t="shared" si="6"/>
        <v>0</v>
      </c>
    </row>
    <row r="367" spans="1:46" s="6" customFormat="1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>
        <f>VLOOKUP($B367,'[1]TK KHOILUONG'!$B:$AT,4,0)</f>
        <v>0</v>
      </c>
      <c r="F367" s="16">
        <f>VLOOKUP($B367,'[1]TK KHOILUONG'!$B:$AT,5,0)</f>
        <v>0</v>
      </c>
      <c r="G367" s="16">
        <f>VLOOKUP($B367,'[1]TK KHOILUONG'!$B:$AT,6,0)</f>
        <v>0</v>
      </c>
      <c r="H367" s="16">
        <f>VLOOKUP($B367,'[1]TK KHOILUONG'!$B:$AT,7,0)</f>
        <v>0</v>
      </c>
      <c r="I367" s="16">
        <f>VLOOKUP($B367,'[1]TK KHOILUONG'!$B:$AT,8,0)</f>
        <v>0</v>
      </c>
      <c r="J367" s="16">
        <f>VLOOKUP($B367,'[1]TK KHOILUONG'!$B:$AT,9,0)</f>
        <v>0</v>
      </c>
      <c r="K367" s="16">
        <f>VLOOKUP($B367,'[1]TK KHOILUONG'!$B:$AT,10,0)</f>
        <v>0</v>
      </c>
      <c r="L367" s="16">
        <f>VLOOKUP($B367,'[1]TK KHOILUONG'!$B:$AT,11,0)</f>
        <v>0</v>
      </c>
      <c r="M367" s="34">
        <f>VLOOKUP($B367,'[1]TK KHOILUONG'!$B:$AT,12,0)</f>
        <v>0</v>
      </c>
      <c r="N367" s="16">
        <f>VLOOKUP($B367,'[1]TK KHOILUONG'!$B:$AT,13,0)</f>
        <v>0</v>
      </c>
      <c r="O367" s="16">
        <f>VLOOKUP($B367,'[1]TK KHOILUONG'!$B:$AT,14,0)</f>
        <v>0</v>
      </c>
      <c r="P367" s="16">
        <f>VLOOKUP($B367,'[1]TK KHOILUONG'!$B:$AT,15,0)</f>
        <v>0</v>
      </c>
      <c r="Q367" s="16">
        <f>VLOOKUP($B367,'[1]TK KHOILUONG'!$B:$AT,16,0)</f>
        <v>0</v>
      </c>
      <c r="R367" s="34">
        <f>VLOOKUP($B367,'[1]TK KHOILUONG'!$B:$AT,17,0)</f>
        <v>0</v>
      </c>
      <c r="S367" s="16">
        <f>VLOOKUP($B367,'[1]TK KHOILUONG'!$B:$AT,18,0)</f>
        <v>0</v>
      </c>
      <c r="T367" s="16">
        <f>VLOOKUP($B367,'[1]TK KHOILUONG'!$B:$AT,19,0)</f>
        <v>0</v>
      </c>
      <c r="U367" s="16">
        <f>VLOOKUP($B367,'[1]TK KHOILUONG'!$B:$AT,20,0)</f>
        <v>0</v>
      </c>
      <c r="V367" s="34">
        <f>VLOOKUP($B367,'[1]TK KHOILUONG'!$B:$AT,21,0)</f>
        <v>0</v>
      </c>
      <c r="W367" s="16">
        <f>VLOOKUP($B367,'[1]TK KHOILUONG'!$B:$AT,22,0)</f>
        <v>0</v>
      </c>
      <c r="X367" s="16">
        <f>VLOOKUP($B367,'[1]TK KHOILUONG'!$B:$AT,23,0)</f>
        <v>0</v>
      </c>
      <c r="Y367" s="16">
        <f>VLOOKUP($B367,'[1]TK KHOILUONG'!$B:$AT,24,0)</f>
        <v>0</v>
      </c>
      <c r="Z367" s="34">
        <f>VLOOKUP($B367,'[1]TK KHOILUONG'!$B:$AT,25,0)</f>
        <v>0</v>
      </c>
      <c r="AA367" s="16">
        <f>VLOOKUP($B367,'[1]TK KHOILUONG'!$B:$AT,26,0)</f>
        <v>0</v>
      </c>
      <c r="AB367" s="16">
        <f>VLOOKUP($B367,'[1]TK KHOILUONG'!$B:$AT,27,0)</f>
        <v>0</v>
      </c>
      <c r="AC367" s="16">
        <f>VLOOKUP($B367,'[1]TK KHOILUONG'!$B:$AT,28,0)</f>
        <v>0</v>
      </c>
      <c r="AD367" s="34">
        <f>VLOOKUP($B367,'[1]TK KHOILUONG'!$B:$AT,29,0)</f>
        <v>0</v>
      </c>
      <c r="AE367" s="16">
        <f>VLOOKUP($B367,'[1]TK KHOILUONG'!$B:$AT,30,0)</f>
        <v>0</v>
      </c>
      <c r="AF367" s="16">
        <f>VLOOKUP($B367,'[1]TK KHOILUONG'!$B:$AT,31,0)</f>
        <v>0</v>
      </c>
      <c r="AG367" s="16">
        <f>VLOOKUP($B367,'[1]TK KHOILUONG'!$B:$AT,32,0)</f>
        <v>0</v>
      </c>
      <c r="AH367" s="34">
        <f>VLOOKUP($B367,'[1]TK KHOILUONG'!$B:$AT,33,0)</f>
        <v>0</v>
      </c>
      <c r="AI367" s="16">
        <f>VLOOKUP($B367,'[1]TK KHOILUONG'!$B:$AT,34,0)</f>
        <v>0</v>
      </c>
      <c r="AJ367" s="16">
        <f>VLOOKUP($B367,'[1]TK KHOILUONG'!$B:$AT,35,0)</f>
        <v>0</v>
      </c>
      <c r="AK367" s="34">
        <f>VLOOKUP($B367,'[1]TK KHOILUONG'!$B:$AT,36,0)</f>
        <v>0</v>
      </c>
      <c r="AL367" s="16">
        <f>VLOOKUP($B367,'[1]TK KHOILUONG'!$B:$AT,37,0)</f>
        <v>0</v>
      </c>
      <c r="AM367" s="16">
        <f>VLOOKUP($B367,'[1]TK KHOILUONG'!$B:$AT,38,0)</f>
        <v>0</v>
      </c>
      <c r="AN367" s="34">
        <f>VLOOKUP($B367,'[1]TK KHOILUONG'!$B:$AT,39,0)</f>
        <v>0</v>
      </c>
      <c r="AO367" s="16">
        <f>VLOOKUP($B367,'[1]TK KHOILUONG'!$B:$AT,40,0)</f>
        <v>0</v>
      </c>
      <c r="AP367" s="16">
        <f>VLOOKUP($B367,'[1]TK KHOILUONG'!$B:$AT,41,0)</f>
        <v>0</v>
      </c>
      <c r="AQ367" s="34">
        <f>VLOOKUP($B367,'[1]TK KHOILUONG'!$B:$AT,42,0)</f>
        <v>0</v>
      </c>
      <c r="AR367" s="34">
        <f>VLOOKUP($B367,'[1]TK KHOILUONG'!$B:$AT,43,0)</f>
        <v>0</v>
      </c>
      <c r="AS367" s="34">
        <f>VLOOKUP($B367,'[1]TK KHOILUONG'!$B:$AT,44,0)</f>
        <v>0</v>
      </c>
      <c r="AT367" s="44">
        <f t="shared" si="6"/>
        <v>0</v>
      </c>
    </row>
    <row r="368" spans="1:46" s="6" customFormat="1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>
        <f>VLOOKUP($B368,'[1]TK KHOILUONG'!$B:$AT,4,0)</f>
        <v>0</v>
      </c>
      <c r="F368" s="16">
        <f>VLOOKUP($B368,'[1]TK KHOILUONG'!$B:$AT,5,0)</f>
        <v>0</v>
      </c>
      <c r="G368" s="16">
        <f>VLOOKUP($B368,'[1]TK KHOILUONG'!$B:$AT,6,0)</f>
        <v>0</v>
      </c>
      <c r="H368" s="16">
        <f>VLOOKUP($B368,'[1]TK KHOILUONG'!$B:$AT,7,0)</f>
        <v>0</v>
      </c>
      <c r="I368" s="16">
        <f>VLOOKUP($B368,'[1]TK KHOILUONG'!$B:$AT,8,0)</f>
        <v>0</v>
      </c>
      <c r="J368" s="16">
        <f>VLOOKUP($B368,'[1]TK KHOILUONG'!$B:$AT,9,0)</f>
        <v>0</v>
      </c>
      <c r="K368" s="16">
        <f>VLOOKUP($B368,'[1]TK KHOILUONG'!$B:$AT,10,0)</f>
        <v>0</v>
      </c>
      <c r="L368" s="16">
        <f>VLOOKUP($B368,'[1]TK KHOILUONG'!$B:$AT,11,0)</f>
        <v>0</v>
      </c>
      <c r="M368" s="34">
        <f>VLOOKUP($B368,'[1]TK KHOILUONG'!$B:$AT,12,0)</f>
        <v>0</v>
      </c>
      <c r="N368" s="16">
        <f>VLOOKUP($B368,'[1]TK KHOILUONG'!$B:$AT,13,0)</f>
        <v>0</v>
      </c>
      <c r="O368" s="16">
        <f>VLOOKUP($B368,'[1]TK KHOILUONG'!$B:$AT,14,0)</f>
        <v>0</v>
      </c>
      <c r="P368" s="16">
        <f>VLOOKUP($B368,'[1]TK KHOILUONG'!$B:$AT,15,0)</f>
        <v>0</v>
      </c>
      <c r="Q368" s="16">
        <f>VLOOKUP($B368,'[1]TK KHOILUONG'!$B:$AT,16,0)</f>
        <v>0</v>
      </c>
      <c r="R368" s="34">
        <f>VLOOKUP($B368,'[1]TK KHOILUONG'!$B:$AT,17,0)</f>
        <v>0</v>
      </c>
      <c r="S368" s="16">
        <f>VLOOKUP($B368,'[1]TK KHOILUONG'!$B:$AT,18,0)</f>
        <v>0</v>
      </c>
      <c r="T368" s="16">
        <f>VLOOKUP($B368,'[1]TK KHOILUONG'!$B:$AT,19,0)</f>
        <v>0</v>
      </c>
      <c r="U368" s="16">
        <f>VLOOKUP($B368,'[1]TK KHOILUONG'!$B:$AT,20,0)</f>
        <v>0</v>
      </c>
      <c r="V368" s="34">
        <f>VLOOKUP($B368,'[1]TK KHOILUONG'!$B:$AT,21,0)</f>
        <v>0</v>
      </c>
      <c r="W368" s="16">
        <f>VLOOKUP($B368,'[1]TK KHOILUONG'!$B:$AT,22,0)</f>
        <v>0</v>
      </c>
      <c r="X368" s="16">
        <f>VLOOKUP($B368,'[1]TK KHOILUONG'!$B:$AT,23,0)</f>
        <v>0</v>
      </c>
      <c r="Y368" s="16">
        <f>VLOOKUP($B368,'[1]TK KHOILUONG'!$B:$AT,24,0)</f>
        <v>0</v>
      </c>
      <c r="Z368" s="34">
        <f>VLOOKUP($B368,'[1]TK KHOILUONG'!$B:$AT,25,0)</f>
        <v>0</v>
      </c>
      <c r="AA368" s="16">
        <f>VLOOKUP($B368,'[1]TK KHOILUONG'!$B:$AT,26,0)</f>
        <v>0</v>
      </c>
      <c r="AB368" s="16">
        <f>VLOOKUP($B368,'[1]TK KHOILUONG'!$B:$AT,27,0)</f>
        <v>0</v>
      </c>
      <c r="AC368" s="16">
        <f>VLOOKUP($B368,'[1]TK KHOILUONG'!$B:$AT,28,0)</f>
        <v>0</v>
      </c>
      <c r="AD368" s="34">
        <f>VLOOKUP($B368,'[1]TK KHOILUONG'!$B:$AT,29,0)</f>
        <v>0</v>
      </c>
      <c r="AE368" s="16">
        <f>VLOOKUP($B368,'[1]TK KHOILUONG'!$B:$AT,30,0)</f>
        <v>0</v>
      </c>
      <c r="AF368" s="16">
        <f>VLOOKUP($B368,'[1]TK KHOILUONG'!$B:$AT,31,0)</f>
        <v>0</v>
      </c>
      <c r="AG368" s="16">
        <f>VLOOKUP($B368,'[1]TK KHOILUONG'!$B:$AT,32,0)</f>
        <v>0</v>
      </c>
      <c r="AH368" s="34">
        <f>VLOOKUP($B368,'[1]TK KHOILUONG'!$B:$AT,33,0)</f>
        <v>0</v>
      </c>
      <c r="AI368" s="16">
        <f>VLOOKUP($B368,'[1]TK KHOILUONG'!$B:$AT,34,0)</f>
        <v>0</v>
      </c>
      <c r="AJ368" s="16">
        <f>VLOOKUP($B368,'[1]TK KHOILUONG'!$B:$AT,35,0)</f>
        <v>0</v>
      </c>
      <c r="AK368" s="34">
        <f>VLOOKUP($B368,'[1]TK KHOILUONG'!$B:$AT,36,0)</f>
        <v>0</v>
      </c>
      <c r="AL368" s="16">
        <f>VLOOKUP($B368,'[1]TK KHOILUONG'!$B:$AT,37,0)</f>
        <v>0</v>
      </c>
      <c r="AM368" s="16">
        <f>VLOOKUP($B368,'[1]TK KHOILUONG'!$B:$AT,38,0)</f>
        <v>0</v>
      </c>
      <c r="AN368" s="34">
        <f>VLOOKUP($B368,'[1]TK KHOILUONG'!$B:$AT,39,0)</f>
        <v>0</v>
      </c>
      <c r="AO368" s="16">
        <f>VLOOKUP($B368,'[1]TK KHOILUONG'!$B:$AT,40,0)</f>
        <v>0</v>
      </c>
      <c r="AP368" s="16">
        <f>VLOOKUP($B368,'[1]TK KHOILUONG'!$B:$AT,41,0)</f>
        <v>0</v>
      </c>
      <c r="AQ368" s="34">
        <f>VLOOKUP($B368,'[1]TK KHOILUONG'!$B:$AT,42,0)</f>
        <v>0</v>
      </c>
      <c r="AR368" s="34">
        <f>VLOOKUP($B368,'[1]TK KHOILUONG'!$B:$AT,43,0)</f>
        <v>0</v>
      </c>
      <c r="AS368" s="34">
        <f>VLOOKUP($B368,'[1]TK KHOILUONG'!$B:$AT,44,0)</f>
        <v>0</v>
      </c>
      <c r="AT368" s="44">
        <f t="shared" si="6"/>
        <v>0</v>
      </c>
    </row>
    <row r="369" spans="1:46" s="6" customFormat="1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>
        <f>VLOOKUP($B369,'[1]TK KHOILUONG'!$B:$AT,4,0)</f>
        <v>0</v>
      </c>
      <c r="F369" s="16">
        <f>VLOOKUP($B369,'[1]TK KHOILUONG'!$B:$AT,5,0)</f>
        <v>0</v>
      </c>
      <c r="G369" s="16">
        <f>VLOOKUP($B369,'[1]TK KHOILUONG'!$B:$AT,6,0)</f>
        <v>0</v>
      </c>
      <c r="H369" s="16">
        <f>VLOOKUP($B369,'[1]TK KHOILUONG'!$B:$AT,7,0)</f>
        <v>0</v>
      </c>
      <c r="I369" s="16">
        <f>VLOOKUP($B369,'[1]TK KHOILUONG'!$B:$AT,8,0)</f>
        <v>0</v>
      </c>
      <c r="J369" s="16">
        <f>VLOOKUP($B369,'[1]TK KHOILUONG'!$B:$AT,9,0)</f>
        <v>0</v>
      </c>
      <c r="K369" s="16">
        <f>VLOOKUP($B369,'[1]TK KHOILUONG'!$B:$AT,10,0)</f>
        <v>0</v>
      </c>
      <c r="L369" s="16">
        <f>VLOOKUP($B369,'[1]TK KHOILUONG'!$B:$AT,11,0)</f>
        <v>0</v>
      </c>
      <c r="M369" s="34">
        <f>VLOOKUP($B369,'[1]TK KHOILUONG'!$B:$AT,12,0)</f>
        <v>0</v>
      </c>
      <c r="N369" s="16">
        <f>VLOOKUP($B369,'[1]TK KHOILUONG'!$B:$AT,13,0)</f>
        <v>0</v>
      </c>
      <c r="O369" s="16">
        <f>VLOOKUP($B369,'[1]TK KHOILUONG'!$B:$AT,14,0)</f>
        <v>0</v>
      </c>
      <c r="P369" s="16">
        <f>VLOOKUP($B369,'[1]TK KHOILUONG'!$B:$AT,15,0)</f>
        <v>0</v>
      </c>
      <c r="Q369" s="16">
        <f>VLOOKUP($B369,'[1]TK KHOILUONG'!$B:$AT,16,0)</f>
        <v>0</v>
      </c>
      <c r="R369" s="34">
        <f>VLOOKUP($B369,'[1]TK KHOILUONG'!$B:$AT,17,0)</f>
        <v>0</v>
      </c>
      <c r="S369" s="16">
        <f>VLOOKUP($B369,'[1]TK KHOILUONG'!$B:$AT,18,0)</f>
        <v>0</v>
      </c>
      <c r="T369" s="16">
        <f>VLOOKUP($B369,'[1]TK KHOILUONG'!$B:$AT,19,0)</f>
        <v>0</v>
      </c>
      <c r="U369" s="16">
        <f>VLOOKUP($B369,'[1]TK KHOILUONG'!$B:$AT,20,0)</f>
        <v>0</v>
      </c>
      <c r="V369" s="34">
        <f>VLOOKUP($B369,'[1]TK KHOILUONG'!$B:$AT,21,0)</f>
        <v>0</v>
      </c>
      <c r="W369" s="16">
        <f>VLOOKUP($B369,'[1]TK KHOILUONG'!$B:$AT,22,0)</f>
        <v>0</v>
      </c>
      <c r="X369" s="16">
        <f>VLOOKUP($B369,'[1]TK KHOILUONG'!$B:$AT,23,0)</f>
        <v>0</v>
      </c>
      <c r="Y369" s="16">
        <f>VLOOKUP($B369,'[1]TK KHOILUONG'!$B:$AT,24,0)</f>
        <v>0</v>
      </c>
      <c r="Z369" s="34">
        <f>VLOOKUP($B369,'[1]TK KHOILUONG'!$B:$AT,25,0)</f>
        <v>0</v>
      </c>
      <c r="AA369" s="16">
        <f>VLOOKUP($B369,'[1]TK KHOILUONG'!$B:$AT,26,0)</f>
        <v>0</v>
      </c>
      <c r="AB369" s="16">
        <f>VLOOKUP($B369,'[1]TK KHOILUONG'!$B:$AT,27,0)</f>
        <v>0</v>
      </c>
      <c r="AC369" s="16">
        <f>VLOOKUP($B369,'[1]TK KHOILUONG'!$B:$AT,28,0)</f>
        <v>0</v>
      </c>
      <c r="AD369" s="34">
        <f>VLOOKUP($B369,'[1]TK KHOILUONG'!$B:$AT,29,0)</f>
        <v>0</v>
      </c>
      <c r="AE369" s="16">
        <f>VLOOKUP($B369,'[1]TK KHOILUONG'!$B:$AT,30,0)</f>
        <v>0</v>
      </c>
      <c r="AF369" s="16">
        <f>VLOOKUP($B369,'[1]TK KHOILUONG'!$B:$AT,31,0)</f>
        <v>0</v>
      </c>
      <c r="AG369" s="16">
        <f>VLOOKUP($B369,'[1]TK KHOILUONG'!$B:$AT,32,0)</f>
        <v>0</v>
      </c>
      <c r="AH369" s="34">
        <f>VLOOKUP($B369,'[1]TK KHOILUONG'!$B:$AT,33,0)</f>
        <v>0</v>
      </c>
      <c r="AI369" s="16">
        <f>VLOOKUP($B369,'[1]TK KHOILUONG'!$B:$AT,34,0)</f>
        <v>0</v>
      </c>
      <c r="AJ369" s="16">
        <f>VLOOKUP($B369,'[1]TK KHOILUONG'!$B:$AT,35,0)</f>
        <v>0</v>
      </c>
      <c r="AK369" s="34">
        <f>VLOOKUP($B369,'[1]TK KHOILUONG'!$B:$AT,36,0)</f>
        <v>0</v>
      </c>
      <c r="AL369" s="16">
        <f>VLOOKUP($B369,'[1]TK KHOILUONG'!$B:$AT,37,0)</f>
        <v>0</v>
      </c>
      <c r="AM369" s="16">
        <f>VLOOKUP($B369,'[1]TK KHOILUONG'!$B:$AT,38,0)</f>
        <v>0</v>
      </c>
      <c r="AN369" s="34">
        <f>VLOOKUP($B369,'[1]TK KHOILUONG'!$B:$AT,39,0)</f>
        <v>0</v>
      </c>
      <c r="AO369" s="16">
        <f>VLOOKUP($B369,'[1]TK KHOILUONG'!$B:$AT,40,0)</f>
        <v>0</v>
      </c>
      <c r="AP369" s="16">
        <f>VLOOKUP($B369,'[1]TK KHOILUONG'!$B:$AT,41,0)</f>
        <v>0</v>
      </c>
      <c r="AQ369" s="34">
        <f>VLOOKUP($B369,'[1]TK KHOILUONG'!$B:$AT,42,0)</f>
        <v>0</v>
      </c>
      <c r="AR369" s="34">
        <f>VLOOKUP($B369,'[1]TK KHOILUONG'!$B:$AT,43,0)</f>
        <v>0</v>
      </c>
      <c r="AS369" s="34">
        <f>VLOOKUP($B369,'[1]TK KHOILUONG'!$B:$AT,44,0)</f>
        <v>0</v>
      </c>
      <c r="AT369" s="44">
        <f t="shared" si="6"/>
        <v>0</v>
      </c>
    </row>
    <row r="370" spans="1:46" s="6" customFormat="1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>
        <f>VLOOKUP($B370,'[1]TK KHOILUONG'!$B:$AT,4,0)</f>
        <v>0</v>
      </c>
      <c r="F370" s="16">
        <f>VLOOKUP($B370,'[1]TK KHOILUONG'!$B:$AT,5,0)</f>
        <v>0</v>
      </c>
      <c r="G370" s="16">
        <f>VLOOKUP($B370,'[1]TK KHOILUONG'!$B:$AT,6,0)</f>
        <v>0</v>
      </c>
      <c r="H370" s="16">
        <f>VLOOKUP($B370,'[1]TK KHOILUONG'!$B:$AT,7,0)</f>
        <v>0</v>
      </c>
      <c r="I370" s="16">
        <f>VLOOKUP($B370,'[1]TK KHOILUONG'!$B:$AT,8,0)</f>
        <v>0</v>
      </c>
      <c r="J370" s="16">
        <f>VLOOKUP($B370,'[1]TK KHOILUONG'!$B:$AT,9,0)</f>
        <v>0</v>
      </c>
      <c r="K370" s="16">
        <f>VLOOKUP($B370,'[1]TK KHOILUONG'!$B:$AT,10,0)</f>
        <v>0</v>
      </c>
      <c r="L370" s="16">
        <f>VLOOKUP($B370,'[1]TK KHOILUONG'!$B:$AT,11,0)</f>
        <v>0</v>
      </c>
      <c r="M370" s="34">
        <f>VLOOKUP($B370,'[1]TK KHOILUONG'!$B:$AT,12,0)</f>
        <v>0</v>
      </c>
      <c r="N370" s="16">
        <f>VLOOKUP($B370,'[1]TK KHOILUONG'!$B:$AT,13,0)</f>
        <v>0</v>
      </c>
      <c r="O370" s="16">
        <f>VLOOKUP($B370,'[1]TK KHOILUONG'!$B:$AT,14,0)</f>
        <v>0</v>
      </c>
      <c r="P370" s="16">
        <f>VLOOKUP($B370,'[1]TK KHOILUONG'!$B:$AT,15,0)</f>
        <v>0</v>
      </c>
      <c r="Q370" s="16">
        <f>VLOOKUP($B370,'[1]TK KHOILUONG'!$B:$AT,16,0)</f>
        <v>0</v>
      </c>
      <c r="R370" s="34">
        <f>VLOOKUP($B370,'[1]TK KHOILUONG'!$B:$AT,17,0)</f>
        <v>0</v>
      </c>
      <c r="S370" s="16">
        <f>VLOOKUP($B370,'[1]TK KHOILUONG'!$B:$AT,18,0)</f>
        <v>0</v>
      </c>
      <c r="T370" s="16">
        <f>VLOOKUP($B370,'[1]TK KHOILUONG'!$B:$AT,19,0)</f>
        <v>0</v>
      </c>
      <c r="U370" s="16">
        <f>VLOOKUP($B370,'[1]TK KHOILUONG'!$B:$AT,20,0)</f>
        <v>0</v>
      </c>
      <c r="V370" s="34">
        <f>VLOOKUP($B370,'[1]TK KHOILUONG'!$B:$AT,21,0)</f>
        <v>0</v>
      </c>
      <c r="W370" s="16">
        <f>VLOOKUP($B370,'[1]TK KHOILUONG'!$B:$AT,22,0)</f>
        <v>0</v>
      </c>
      <c r="X370" s="16">
        <f>VLOOKUP($B370,'[1]TK KHOILUONG'!$B:$AT,23,0)</f>
        <v>0</v>
      </c>
      <c r="Y370" s="16">
        <f>VLOOKUP($B370,'[1]TK KHOILUONG'!$B:$AT,24,0)</f>
        <v>0</v>
      </c>
      <c r="Z370" s="34">
        <f>VLOOKUP($B370,'[1]TK KHOILUONG'!$B:$AT,25,0)</f>
        <v>0</v>
      </c>
      <c r="AA370" s="16">
        <f>VLOOKUP($B370,'[1]TK KHOILUONG'!$B:$AT,26,0)</f>
        <v>0</v>
      </c>
      <c r="AB370" s="16">
        <f>VLOOKUP($B370,'[1]TK KHOILUONG'!$B:$AT,27,0)</f>
        <v>0</v>
      </c>
      <c r="AC370" s="16">
        <f>VLOOKUP($B370,'[1]TK KHOILUONG'!$B:$AT,28,0)</f>
        <v>0</v>
      </c>
      <c r="AD370" s="34">
        <f>VLOOKUP($B370,'[1]TK KHOILUONG'!$B:$AT,29,0)</f>
        <v>0</v>
      </c>
      <c r="AE370" s="16">
        <f>VLOOKUP($B370,'[1]TK KHOILUONG'!$B:$AT,30,0)</f>
        <v>0</v>
      </c>
      <c r="AF370" s="16">
        <f>VLOOKUP($B370,'[1]TK KHOILUONG'!$B:$AT,31,0)</f>
        <v>0</v>
      </c>
      <c r="AG370" s="16">
        <f>VLOOKUP($B370,'[1]TK KHOILUONG'!$B:$AT,32,0)</f>
        <v>0</v>
      </c>
      <c r="AH370" s="34">
        <f>VLOOKUP($B370,'[1]TK KHOILUONG'!$B:$AT,33,0)</f>
        <v>0</v>
      </c>
      <c r="AI370" s="16">
        <f>VLOOKUP($B370,'[1]TK KHOILUONG'!$B:$AT,34,0)</f>
        <v>0</v>
      </c>
      <c r="AJ370" s="16">
        <f>VLOOKUP($B370,'[1]TK KHOILUONG'!$B:$AT,35,0)</f>
        <v>0</v>
      </c>
      <c r="AK370" s="34">
        <f>VLOOKUP($B370,'[1]TK KHOILUONG'!$B:$AT,36,0)</f>
        <v>0</v>
      </c>
      <c r="AL370" s="16">
        <f>VLOOKUP($B370,'[1]TK KHOILUONG'!$B:$AT,37,0)</f>
        <v>0</v>
      </c>
      <c r="AM370" s="16">
        <f>VLOOKUP($B370,'[1]TK KHOILUONG'!$B:$AT,38,0)</f>
        <v>0</v>
      </c>
      <c r="AN370" s="34">
        <f>VLOOKUP($B370,'[1]TK KHOILUONG'!$B:$AT,39,0)</f>
        <v>0</v>
      </c>
      <c r="AO370" s="16">
        <f>VLOOKUP($B370,'[1]TK KHOILUONG'!$B:$AT,40,0)</f>
        <v>0</v>
      </c>
      <c r="AP370" s="16">
        <f>VLOOKUP($B370,'[1]TK KHOILUONG'!$B:$AT,41,0)</f>
        <v>0</v>
      </c>
      <c r="AQ370" s="34">
        <f>VLOOKUP($B370,'[1]TK KHOILUONG'!$B:$AT,42,0)</f>
        <v>0</v>
      </c>
      <c r="AR370" s="34">
        <f>VLOOKUP($B370,'[1]TK KHOILUONG'!$B:$AT,43,0)</f>
        <v>0</v>
      </c>
      <c r="AS370" s="34">
        <f>VLOOKUP($B370,'[1]TK KHOILUONG'!$B:$AT,44,0)</f>
        <v>0</v>
      </c>
      <c r="AT370" s="44">
        <f t="shared" si="6"/>
        <v>0</v>
      </c>
    </row>
    <row r="371" spans="1:46" s="6" customFormat="1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>
        <f>VLOOKUP($B371,'[1]TK KHOILUONG'!$B:$AT,4,0)</f>
        <v>0</v>
      </c>
      <c r="F371" s="16">
        <f>VLOOKUP($B371,'[1]TK KHOILUONG'!$B:$AT,5,0)</f>
        <v>0</v>
      </c>
      <c r="G371" s="16">
        <f>VLOOKUP($B371,'[1]TK KHOILUONG'!$B:$AT,6,0)</f>
        <v>0</v>
      </c>
      <c r="H371" s="16">
        <f>VLOOKUP($B371,'[1]TK KHOILUONG'!$B:$AT,7,0)</f>
        <v>0</v>
      </c>
      <c r="I371" s="16">
        <f>VLOOKUP($B371,'[1]TK KHOILUONG'!$B:$AT,8,0)</f>
        <v>0</v>
      </c>
      <c r="J371" s="16">
        <f>VLOOKUP($B371,'[1]TK KHOILUONG'!$B:$AT,9,0)</f>
        <v>0</v>
      </c>
      <c r="K371" s="16">
        <f>VLOOKUP($B371,'[1]TK KHOILUONG'!$B:$AT,10,0)</f>
        <v>0</v>
      </c>
      <c r="L371" s="16">
        <f>VLOOKUP($B371,'[1]TK KHOILUONG'!$B:$AT,11,0)</f>
        <v>0</v>
      </c>
      <c r="M371" s="34">
        <f>VLOOKUP($B371,'[1]TK KHOILUONG'!$B:$AT,12,0)</f>
        <v>0</v>
      </c>
      <c r="N371" s="16">
        <f>VLOOKUP($B371,'[1]TK KHOILUONG'!$B:$AT,13,0)</f>
        <v>0</v>
      </c>
      <c r="O371" s="16">
        <f>VLOOKUP($B371,'[1]TK KHOILUONG'!$B:$AT,14,0)</f>
        <v>0</v>
      </c>
      <c r="P371" s="16">
        <f>VLOOKUP($B371,'[1]TK KHOILUONG'!$B:$AT,15,0)</f>
        <v>0</v>
      </c>
      <c r="Q371" s="16">
        <f>VLOOKUP($B371,'[1]TK KHOILUONG'!$B:$AT,16,0)</f>
        <v>0</v>
      </c>
      <c r="R371" s="34">
        <f>VLOOKUP($B371,'[1]TK KHOILUONG'!$B:$AT,17,0)</f>
        <v>0</v>
      </c>
      <c r="S371" s="16">
        <f>VLOOKUP($B371,'[1]TK KHOILUONG'!$B:$AT,18,0)</f>
        <v>0</v>
      </c>
      <c r="T371" s="16">
        <f>VLOOKUP($B371,'[1]TK KHOILUONG'!$B:$AT,19,0)</f>
        <v>0</v>
      </c>
      <c r="U371" s="16">
        <f>VLOOKUP($B371,'[1]TK KHOILUONG'!$B:$AT,20,0)</f>
        <v>0</v>
      </c>
      <c r="V371" s="34">
        <f>VLOOKUP($B371,'[1]TK KHOILUONG'!$B:$AT,21,0)</f>
        <v>0</v>
      </c>
      <c r="W371" s="16">
        <f>VLOOKUP($B371,'[1]TK KHOILUONG'!$B:$AT,22,0)</f>
        <v>0</v>
      </c>
      <c r="X371" s="16">
        <f>VLOOKUP($B371,'[1]TK KHOILUONG'!$B:$AT,23,0)</f>
        <v>0</v>
      </c>
      <c r="Y371" s="16">
        <f>VLOOKUP($B371,'[1]TK KHOILUONG'!$B:$AT,24,0)</f>
        <v>0</v>
      </c>
      <c r="Z371" s="34">
        <f>VLOOKUP($B371,'[1]TK KHOILUONG'!$B:$AT,25,0)</f>
        <v>0</v>
      </c>
      <c r="AA371" s="16">
        <f>VLOOKUP($B371,'[1]TK KHOILUONG'!$B:$AT,26,0)</f>
        <v>0</v>
      </c>
      <c r="AB371" s="16">
        <f>VLOOKUP($B371,'[1]TK KHOILUONG'!$B:$AT,27,0)</f>
        <v>0</v>
      </c>
      <c r="AC371" s="16">
        <f>VLOOKUP($B371,'[1]TK KHOILUONG'!$B:$AT,28,0)</f>
        <v>0</v>
      </c>
      <c r="AD371" s="34">
        <f>VLOOKUP($B371,'[1]TK KHOILUONG'!$B:$AT,29,0)</f>
        <v>0</v>
      </c>
      <c r="AE371" s="16">
        <f>VLOOKUP($B371,'[1]TK KHOILUONG'!$B:$AT,30,0)</f>
        <v>0</v>
      </c>
      <c r="AF371" s="16">
        <f>VLOOKUP($B371,'[1]TK KHOILUONG'!$B:$AT,31,0)</f>
        <v>0</v>
      </c>
      <c r="AG371" s="16">
        <f>VLOOKUP($B371,'[1]TK KHOILUONG'!$B:$AT,32,0)</f>
        <v>0</v>
      </c>
      <c r="AH371" s="34">
        <f>VLOOKUP($B371,'[1]TK KHOILUONG'!$B:$AT,33,0)</f>
        <v>0</v>
      </c>
      <c r="AI371" s="16">
        <f>VLOOKUP($B371,'[1]TK KHOILUONG'!$B:$AT,34,0)</f>
        <v>0</v>
      </c>
      <c r="AJ371" s="16">
        <f>VLOOKUP($B371,'[1]TK KHOILUONG'!$B:$AT,35,0)</f>
        <v>0</v>
      </c>
      <c r="AK371" s="34">
        <f>VLOOKUP($B371,'[1]TK KHOILUONG'!$B:$AT,36,0)</f>
        <v>0</v>
      </c>
      <c r="AL371" s="16">
        <f>VLOOKUP($B371,'[1]TK KHOILUONG'!$B:$AT,37,0)</f>
        <v>0</v>
      </c>
      <c r="AM371" s="16">
        <f>VLOOKUP($B371,'[1]TK KHOILUONG'!$B:$AT,38,0)</f>
        <v>0</v>
      </c>
      <c r="AN371" s="34">
        <f>VLOOKUP($B371,'[1]TK KHOILUONG'!$B:$AT,39,0)</f>
        <v>0</v>
      </c>
      <c r="AO371" s="16">
        <f>VLOOKUP($B371,'[1]TK KHOILUONG'!$B:$AT,40,0)</f>
        <v>0</v>
      </c>
      <c r="AP371" s="16">
        <f>VLOOKUP($B371,'[1]TK KHOILUONG'!$B:$AT,41,0)</f>
        <v>0</v>
      </c>
      <c r="AQ371" s="34">
        <f>VLOOKUP($B371,'[1]TK KHOILUONG'!$B:$AT,42,0)</f>
        <v>0</v>
      </c>
      <c r="AR371" s="34">
        <f>VLOOKUP($B371,'[1]TK KHOILUONG'!$B:$AT,43,0)</f>
        <v>0</v>
      </c>
      <c r="AS371" s="34">
        <f>VLOOKUP($B371,'[1]TK KHOILUONG'!$B:$AT,44,0)</f>
        <v>0</v>
      </c>
      <c r="AT371" s="44">
        <f t="shared" si="6"/>
        <v>0</v>
      </c>
    </row>
    <row r="372" spans="1:46" s="6" customFormat="1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>
        <f>VLOOKUP($B372,'[1]TK KHOILUONG'!$B:$AT,4,0)</f>
        <v>0</v>
      </c>
      <c r="F372" s="16">
        <f>VLOOKUP($B372,'[1]TK KHOILUONG'!$B:$AT,5,0)</f>
        <v>0</v>
      </c>
      <c r="G372" s="16">
        <f>VLOOKUP($B372,'[1]TK KHOILUONG'!$B:$AT,6,0)</f>
        <v>0</v>
      </c>
      <c r="H372" s="16">
        <f>VLOOKUP($B372,'[1]TK KHOILUONG'!$B:$AT,7,0)</f>
        <v>0</v>
      </c>
      <c r="I372" s="16">
        <f>VLOOKUP($B372,'[1]TK KHOILUONG'!$B:$AT,8,0)</f>
        <v>0</v>
      </c>
      <c r="J372" s="16">
        <f>VLOOKUP($B372,'[1]TK KHOILUONG'!$B:$AT,9,0)</f>
        <v>0</v>
      </c>
      <c r="K372" s="16">
        <f>VLOOKUP($B372,'[1]TK KHOILUONG'!$B:$AT,10,0)</f>
        <v>0</v>
      </c>
      <c r="L372" s="16">
        <f>VLOOKUP($B372,'[1]TK KHOILUONG'!$B:$AT,11,0)</f>
        <v>0</v>
      </c>
      <c r="M372" s="34">
        <f>VLOOKUP($B372,'[1]TK KHOILUONG'!$B:$AT,12,0)</f>
        <v>0</v>
      </c>
      <c r="N372" s="16">
        <f>VLOOKUP($B372,'[1]TK KHOILUONG'!$B:$AT,13,0)</f>
        <v>0</v>
      </c>
      <c r="O372" s="16">
        <f>VLOOKUP($B372,'[1]TK KHOILUONG'!$B:$AT,14,0)</f>
        <v>0</v>
      </c>
      <c r="P372" s="16">
        <f>VLOOKUP($B372,'[1]TK KHOILUONG'!$B:$AT,15,0)</f>
        <v>0</v>
      </c>
      <c r="Q372" s="16">
        <f>VLOOKUP($B372,'[1]TK KHOILUONG'!$B:$AT,16,0)</f>
        <v>0</v>
      </c>
      <c r="R372" s="34">
        <f>VLOOKUP($B372,'[1]TK KHOILUONG'!$B:$AT,17,0)</f>
        <v>0</v>
      </c>
      <c r="S372" s="16">
        <f>VLOOKUP($B372,'[1]TK KHOILUONG'!$B:$AT,18,0)</f>
        <v>68</v>
      </c>
      <c r="T372" s="16">
        <f>VLOOKUP($B372,'[1]TK KHOILUONG'!$B:$AT,19,0)</f>
        <v>71</v>
      </c>
      <c r="U372" s="16">
        <f>VLOOKUP($B372,'[1]TK KHOILUONG'!$B:$AT,20,0)</f>
        <v>47</v>
      </c>
      <c r="V372" s="34">
        <f>VLOOKUP($B372,'[1]TK KHOILUONG'!$B:$AT,21,0)</f>
        <v>9.2000000000000011</v>
      </c>
      <c r="W372" s="16">
        <f>VLOOKUP($B372,'[1]TK KHOILUONG'!$B:$AT,22,0)</f>
        <v>0</v>
      </c>
      <c r="X372" s="16">
        <f>VLOOKUP($B372,'[1]TK KHOILUONG'!$B:$AT,23,0)</f>
        <v>0</v>
      </c>
      <c r="Y372" s="16">
        <f>VLOOKUP($B372,'[1]TK KHOILUONG'!$B:$AT,24,0)</f>
        <v>0</v>
      </c>
      <c r="Z372" s="34">
        <f>VLOOKUP($B372,'[1]TK KHOILUONG'!$B:$AT,25,0)</f>
        <v>0</v>
      </c>
      <c r="AA372" s="16">
        <f>VLOOKUP($B372,'[1]TK KHOILUONG'!$B:$AT,26,0)</f>
        <v>0</v>
      </c>
      <c r="AB372" s="16">
        <f>VLOOKUP($B372,'[1]TK KHOILUONG'!$B:$AT,27,0)</f>
        <v>0</v>
      </c>
      <c r="AC372" s="16">
        <f>VLOOKUP($B372,'[1]TK KHOILUONG'!$B:$AT,28,0)</f>
        <v>0</v>
      </c>
      <c r="AD372" s="34">
        <f>VLOOKUP($B372,'[1]TK KHOILUONG'!$B:$AT,29,0)</f>
        <v>0</v>
      </c>
      <c r="AE372" s="16">
        <f>VLOOKUP($B372,'[1]TK KHOILUONG'!$B:$AT,30,0)</f>
        <v>0</v>
      </c>
      <c r="AF372" s="16">
        <f>VLOOKUP($B372,'[1]TK KHOILUONG'!$B:$AT,31,0)</f>
        <v>0</v>
      </c>
      <c r="AG372" s="16">
        <f>VLOOKUP($B372,'[1]TK KHOILUONG'!$B:$AT,32,0)</f>
        <v>0</v>
      </c>
      <c r="AH372" s="34">
        <f>VLOOKUP($B372,'[1]TK KHOILUONG'!$B:$AT,33,0)</f>
        <v>0</v>
      </c>
      <c r="AI372" s="16">
        <f>VLOOKUP($B372,'[1]TK KHOILUONG'!$B:$AT,34,0)</f>
        <v>0</v>
      </c>
      <c r="AJ372" s="16">
        <f>VLOOKUP($B372,'[1]TK KHOILUONG'!$B:$AT,35,0)</f>
        <v>0</v>
      </c>
      <c r="AK372" s="34">
        <f>VLOOKUP($B372,'[1]TK KHOILUONG'!$B:$AT,36,0)</f>
        <v>0</v>
      </c>
      <c r="AL372" s="16">
        <f>VLOOKUP($B372,'[1]TK KHOILUONG'!$B:$AT,37,0)</f>
        <v>0</v>
      </c>
      <c r="AM372" s="16">
        <f>VLOOKUP($B372,'[1]TK KHOILUONG'!$B:$AT,38,0)</f>
        <v>0</v>
      </c>
      <c r="AN372" s="34">
        <f>VLOOKUP($B372,'[1]TK KHOILUONG'!$B:$AT,39,0)</f>
        <v>0</v>
      </c>
      <c r="AO372" s="16">
        <f>VLOOKUP($B372,'[1]TK KHOILUONG'!$B:$AT,40,0)</f>
        <v>0</v>
      </c>
      <c r="AP372" s="16">
        <f>VLOOKUP($B372,'[1]TK KHOILUONG'!$B:$AT,41,0)</f>
        <v>0</v>
      </c>
      <c r="AQ372" s="34">
        <f>VLOOKUP($B372,'[1]TK KHOILUONG'!$B:$AT,42,0)</f>
        <v>0</v>
      </c>
      <c r="AR372" s="34">
        <f>VLOOKUP($B372,'[1]TK KHOILUONG'!$B:$AT,43,0)</f>
        <v>0</v>
      </c>
      <c r="AS372" s="34">
        <f>VLOOKUP($B372,'[1]TK KHOILUONG'!$B:$AT,44,0)</f>
        <v>0</v>
      </c>
      <c r="AT372" s="44">
        <f t="shared" si="6"/>
        <v>9.1999999999999993</v>
      </c>
    </row>
    <row r="373" spans="1:46" s="6" customFormat="1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>
        <f>VLOOKUP($B373,'[1]TK KHOILUONG'!$B:$AT,4,0)</f>
        <v>0</v>
      </c>
      <c r="F373" s="16">
        <f>VLOOKUP($B373,'[1]TK KHOILUONG'!$B:$AT,5,0)</f>
        <v>0</v>
      </c>
      <c r="G373" s="16">
        <f>VLOOKUP($B373,'[1]TK KHOILUONG'!$B:$AT,6,0)</f>
        <v>0</v>
      </c>
      <c r="H373" s="16">
        <f>VLOOKUP($B373,'[1]TK KHOILUONG'!$B:$AT,7,0)</f>
        <v>0</v>
      </c>
      <c r="I373" s="16">
        <f>VLOOKUP($B373,'[1]TK KHOILUONG'!$B:$AT,8,0)</f>
        <v>0</v>
      </c>
      <c r="J373" s="16">
        <f>VLOOKUP($B373,'[1]TK KHOILUONG'!$B:$AT,9,0)</f>
        <v>0</v>
      </c>
      <c r="K373" s="16">
        <f>VLOOKUP($B373,'[1]TK KHOILUONG'!$B:$AT,10,0)</f>
        <v>0</v>
      </c>
      <c r="L373" s="16">
        <f>VLOOKUP($B373,'[1]TK KHOILUONG'!$B:$AT,11,0)</f>
        <v>0</v>
      </c>
      <c r="M373" s="34">
        <f>VLOOKUP($B373,'[1]TK KHOILUONG'!$B:$AT,12,0)</f>
        <v>0</v>
      </c>
      <c r="N373" s="16">
        <f>VLOOKUP($B373,'[1]TK KHOILUONG'!$B:$AT,13,0)</f>
        <v>0</v>
      </c>
      <c r="O373" s="16">
        <f>VLOOKUP($B373,'[1]TK KHOILUONG'!$B:$AT,14,0)</f>
        <v>0</v>
      </c>
      <c r="P373" s="16">
        <f>VLOOKUP($B373,'[1]TK KHOILUONG'!$B:$AT,15,0)</f>
        <v>0</v>
      </c>
      <c r="Q373" s="16">
        <f>VLOOKUP($B373,'[1]TK KHOILUONG'!$B:$AT,16,0)</f>
        <v>0</v>
      </c>
      <c r="R373" s="34">
        <f>VLOOKUP($B373,'[1]TK KHOILUONG'!$B:$AT,17,0)</f>
        <v>0</v>
      </c>
      <c r="S373" s="16">
        <f>VLOOKUP($B373,'[1]TK KHOILUONG'!$B:$AT,18,0)</f>
        <v>0</v>
      </c>
      <c r="T373" s="16">
        <f>VLOOKUP($B373,'[1]TK KHOILUONG'!$B:$AT,19,0)</f>
        <v>0</v>
      </c>
      <c r="U373" s="16">
        <f>VLOOKUP($B373,'[1]TK KHOILUONG'!$B:$AT,20,0)</f>
        <v>0</v>
      </c>
      <c r="V373" s="34">
        <f>VLOOKUP($B373,'[1]TK KHOILUONG'!$B:$AT,21,0)</f>
        <v>0</v>
      </c>
      <c r="W373" s="16">
        <f>VLOOKUP($B373,'[1]TK KHOILUONG'!$B:$AT,22,0)</f>
        <v>0</v>
      </c>
      <c r="X373" s="16">
        <f>VLOOKUP($B373,'[1]TK KHOILUONG'!$B:$AT,23,0)</f>
        <v>0</v>
      </c>
      <c r="Y373" s="16">
        <f>VLOOKUP($B373,'[1]TK KHOILUONG'!$B:$AT,24,0)</f>
        <v>0</v>
      </c>
      <c r="Z373" s="34">
        <f>VLOOKUP($B373,'[1]TK KHOILUONG'!$B:$AT,25,0)</f>
        <v>0</v>
      </c>
      <c r="AA373" s="16">
        <f>VLOOKUP($B373,'[1]TK KHOILUONG'!$B:$AT,26,0)</f>
        <v>0</v>
      </c>
      <c r="AB373" s="16">
        <f>VLOOKUP($B373,'[1]TK KHOILUONG'!$B:$AT,27,0)</f>
        <v>0</v>
      </c>
      <c r="AC373" s="16">
        <f>VLOOKUP($B373,'[1]TK KHOILUONG'!$B:$AT,28,0)</f>
        <v>0</v>
      </c>
      <c r="AD373" s="34">
        <f>VLOOKUP($B373,'[1]TK KHOILUONG'!$B:$AT,29,0)</f>
        <v>0</v>
      </c>
      <c r="AE373" s="16">
        <f>VLOOKUP($B373,'[1]TK KHOILUONG'!$B:$AT,30,0)</f>
        <v>0</v>
      </c>
      <c r="AF373" s="16">
        <f>VLOOKUP($B373,'[1]TK KHOILUONG'!$B:$AT,31,0)</f>
        <v>0</v>
      </c>
      <c r="AG373" s="16">
        <f>VLOOKUP($B373,'[1]TK KHOILUONG'!$B:$AT,32,0)</f>
        <v>0</v>
      </c>
      <c r="AH373" s="34">
        <f>VLOOKUP($B373,'[1]TK KHOILUONG'!$B:$AT,33,0)</f>
        <v>0</v>
      </c>
      <c r="AI373" s="16">
        <f>VLOOKUP($B373,'[1]TK KHOILUONG'!$B:$AT,34,0)</f>
        <v>0</v>
      </c>
      <c r="AJ373" s="16">
        <f>VLOOKUP($B373,'[1]TK KHOILUONG'!$B:$AT,35,0)</f>
        <v>0</v>
      </c>
      <c r="AK373" s="34">
        <f>VLOOKUP($B373,'[1]TK KHOILUONG'!$B:$AT,36,0)</f>
        <v>0</v>
      </c>
      <c r="AL373" s="16">
        <f>VLOOKUP($B373,'[1]TK KHOILUONG'!$B:$AT,37,0)</f>
        <v>0</v>
      </c>
      <c r="AM373" s="16">
        <f>VLOOKUP($B373,'[1]TK KHOILUONG'!$B:$AT,38,0)</f>
        <v>0</v>
      </c>
      <c r="AN373" s="34">
        <f>VLOOKUP($B373,'[1]TK KHOILUONG'!$B:$AT,39,0)</f>
        <v>0</v>
      </c>
      <c r="AO373" s="16">
        <f>VLOOKUP($B373,'[1]TK KHOILUONG'!$B:$AT,40,0)</f>
        <v>0</v>
      </c>
      <c r="AP373" s="16">
        <f>VLOOKUP($B373,'[1]TK KHOILUONG'!$B:$AT,41,0)</f>
        <v>0</v>
      </c>
      <c r="AQ373" s="34">
        <f>VLOOKUP($B373,'[1]TK KHOILUONG'!$B:$AT,42,0)</f>
        <v>0</v>
      </c>
      <c r="AR373" s="34">
        <f>VLOOKUP($B373,'[1]TK KHOILUONG'!$B:$AT,43,0)</f>
        <v>0</v>
      </c>
      <c r="AS373" s="34">
        <f>VLOOKUP($B373,'[1]TK KHOILUONG'!$B:$AT,44,0)</f>
        <v>0</v>
      </c>
      <c r="AT373" s="44">
        <f t="shared" si="6"/>
        <v>0</v>
      </c>
    </row>
    <row r="374" spans="1:46" s="6" customFormat="1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>
        <f>VLOOKUP($B374,'[1]TK KHOILUONG'!$B:$AT,4,0)</f>
        <v>0</v>
      </c>
      <c r="F374" s="16">
        <f>VLOOKUP($B374,'[1]TK KHOILUONG'!$B:$AT,5,0)</f>
        <v>0</v>
      </c>
      <c r="G374" s="16">
        <f>VLOOKUP($B374,'[1]TK KHOILUONG'!$B:$AT,6,0)</f>
        <v>0</v>
      </c>
      <c r="H374" s="16">
        <f>VLOOKUP($B374,'[1]TK KHOILUONG'!$B:$AT,7,0)</f>
        <v>0</v>
      </c>
      <c r="I374" s="16">
        <f>VLOOKUP($B374,'[1]TK KHOILUONG'!$B:$AT,8,0)</f>
        <v>0</v>
      </c>
      <c r="J374" s="16">
        <f>VLOOKUP($B374,'[1]TK KHOILUONG'!$B:$AT,9,0)</f>
        <v>0</v>
      </c>
      <c r="K374" s="16">
        <f>VLOOKUP($B374,'[1]TK KHOILUONG'!$B:$AT,10,0)</f>
        <v>0</v>
      </c>
      <c r="L374" s="16">
        <f>VLOOKUP($B374,'[1]TK KHOILUONG'!$B:$AT,11,0)</f>
        <v>0</v>
      </c>
      <c r="M374" s="34">
        <f>VLOOKUP($B374,'[1]TK KHOILUONG'!$B:$AT,12,0)</f>
        <v>0</v>
      </c>
      <c r="N374" s="16">
        <f>VLOOKUP($B374,'[1]TK KHOILUONG'!$B:$AT,13,0)</f>
        <v>0</v>
      </c>
      <c r="O374" s="16">
        <f>VLOOKUP($B374,'[1]TK KHOILUONG'!$B:$AT,14,0)</f>
        <v>0</v>
      </c>
      <c r="P374" s="16">
        <f>VLOOKUP($B374,'[1]TK KHOILUONG'!$B:$AT,15,0)</f>
        <v>0</v>
      </c>
      <c r="Q374" s="16">
        <f>VLOOKUP($B374,'[1]TK KHOILUONG'!$B:$AT,16,0)</f>
        <v>0</v>
      </c>
      <c r="R374" s="34">
        <f>VLOOKUP($B374,'[1]TK KHOILUONG'!$B:$AT,17,0)</f>
        <v>0</v>
      </c>
      <c r="S374" s="16">
        <f>VLOOKUP($B374,'[1]TK KHOILUONG'!$B:$AT,18,0)</f>
        <v>0</v>
      </c>
      <c r="T374" s="16">
        <f>VLOOKUP($B374,'[1]TK KHOILUONG'!$B:$AT,19,0)</f>
        <v>0</v>
      </c>
      <c r="U374" s="16">
        <f>VLOOKUP($B374,'[1]TK KHOILUONG'!$B:$AT,20,0)</f>
        <v>0</v>
      </c>
      <c r="V374" s="34">
        <f>VLOOKUP($B374,'[1]TK KHOILUONG'!$B:$AT,21,0)</f>
        <v>0</v>
      </c>
      <c r="W374" s="16">
        <f>VLOOKUP($B374,'[1]TK KHOILUONG'!$B:$AT,22,0)</f>
        <v>0</v>
      </c>
      <c r="X374" s="16">
        <f>VLOOKUP($B374,'[1]TK KHOILUONG'!$B:$AT,23,0)</f>
        <v>0</v>
      </c>
      <c r="Y374" s="16">
        <f>VLOOKUP($B374,'[1]TK KHOILUONG'!$B:$AT,24,0)</f>
        <v>0</v>
      </c>
      <c r="Z374" s="34">
        <f>VLOOKUP($B374,'[1]TK KHOILUONG'!$B:$AT,25,0)</f>
        <v>0</v>
      </c>
      <c r="AA374" s="16">
        <f>VLOOKUP($B374,'[1]TK KHOILUONG'!$B:$AT,26,0)</f>
        <v>0</v>
      </c>
      <c r="AB374" s="16">
        <f>VLOOKUP($B374,'[1]TK KHOILUONG'!$B:$AT,27,0)</f>
        <v>0</v>
      </c>
      <c r="AC374" s="16">
        <f>VLOOKUP($B374,'[1]TK KHOILUONG'!$B:$AT,28,0)</f>
        <v>0</v>
      </c>
      <c r="AD374" s="34">
        <f>VLOOKUP($B374,'[1]TK KHOILUONG'!$B:$AT,29,0)</f>
        <v>0</v>
      </c>
      <c r="AE374" s="16">
        <f>VLOOKUP($B374,'[1]TK KHOILUONG'!$B:$AT,30,0)</f>
        <v>0</v>
      </c>
      <c r="AF374" s="16">
        <f>VLOOKUP($B374,'[1]TK KHOILUONG'!$B:$AT,31,0)</f>
        <v>0</v>
      </c>
      <c r="AG374" s="16">
        <f>VLOOKUP($B374,'[1]TK KHOILUONG'!$B:$AT,32,0)</f>
        <v>0</v>
      </c>
      <c r="AH374" s="34">
        <f>VLOOKUP($B374,'[1]TK KHOILUONG'!$B:$AT,33,0)</f>
        <v>0</v>
      </c>
      <c r="AI374" s="16">
        <f>VLOOKUP($B374,'[1]TK KHOILUONG'!$B:$AT,34,0)</f>
        <v>0</v>
      </c>
      <c r="AJ374" s="16">
        <f>VLOOKUP($B374,'[1]TK KHOILUONG'!$B:$AT,35,0)</f>
        <v>0</v>
      </c>
      <c r="AK374" s="34">
        <f>VLOOKUP($B374,'[1]TK KHOILUONG'!$B:$AT,36,0)</f>
        <v>0</v>
      </c>
      <c r="AL374" s="16">
        <f>VLOOKUP($B374,'[1]TK KHOILUONG'!$B:$AT,37,0)</f>
        <v>0</v>
      </c>
      <c r="AM374" s="16">
        <f>VLOOKUP($B374,'[1]TK KHOILUONG'!$B:$AT,38,0)</f>
        <v>0</v>
      </c>
      <c r="AN374" s="34">
        <f>VLOOKUP($B374,'[1]TK KHOILUONG'!$B:$AT,39,0)</f>
        <v>0</v>
      </c>
      <c r="AO374" s="16">
        <f>VLOOKUP($B374,'[1]TK KHOILUONG'!$B:$AT,40,0)</f>
        <v>0</v>
      </c>
      <c r="AP374" s="16">
        <f>VLOOKUP($B374,'[1]TK KHOILUONG'!$B:$AT,41,0)</f>
        <v>0</v>
      </c>
      <c r="AQ374" s="34">
        <f>VLOOKUP($B374,'[1]TK KHOILUONG'!$B:$AT,42,0)</f>
        <v>0</v>
      </c>
      <c r="AR374" s="34">
        <f>VLOOKUP($B374,'[1]TK KHOILUONG'!$B:$AT,43,0)</f>
        <v>0</v>
      </c>
      <c r="AS374" s="34">
        <f>VLOOKUP($B374,'[1]TK KHOILUONG'!$B:$AT,44,0)</f>
        <v>0</v>
      </c>
      <c r="AT374" s="44">
        <f t="shared" si="6"/>
        <v>0</v>
      </c>
    </row>
    <row r="375" spans="1:46" s="6" customFormat="1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>
        <f>VLOOKUP($B375,'[1]TK KHOILUONG'!$B:$AT,4,0)</f>
        <v>0</v>
      </c>
      <c r="F375" s="16">
        <f>VLOOKUP($B375,'[1]TK KHOILUONG'!$B:$AT,5,0)</f>
        <v>0</v>
      </c>
      <c r="G375" s="16">
        <f>VLOOKUP($B375,'[1]TK KHOILUONG'!$B:$AT,6,0)</f>
        <v>0</v>
      </c>
      <c r="H375" s="16">
        <f>VLOOKUP($B375,'[1]TK KHOILUONG'!$B:$AT,7,0)</f>
        <v>0</v>
      </c>
      <c r="I375" s="16">
        <f>VLOOKUP($B375,'[1]TK KHOILUONG'!$B:$AT,8,0)</f>
        <v>0</v>
      </c>
      <c r="J375" s="16">
        <f>VLOOKUP($B375,'[1]TK KHOILUONG'!$B:$AT,9,0)</f>
        <v>0</v>
      </c>
      <c r="K375" s="16">
        <f>VLOOKUP($B375,'[1]TK KHOILUONG'!$B:$AT,10,0)</f>
        <v>0</v>
      </c>
      <c r="L375" s="16">
        <f>VLOOKUP($B375,'[1]TK KHOILUONG'!$B:$AT,11,0)</f>
        <v>0</v>
      </c>
      <c r="M375" s="34">
        <f>VLOOKUP($B375,'[1]TK KHOILUONG'!$B:$AT,12,0)</f>
        <v>0</v>
      </c>
      <c r="N375" s="16">
        <f>VLOOKUP($B375,'[1]TK KHOILUONG'!$B:$AT,13,0)</f>
        <v>0</v>
      </c>
      <c r="O375" s="16">
        <f>VLOOKUP($B375,'[1]TK KHOILUONG'!$B:$AT,14,0)</f>
        <v>0</v>
      </c>
      <c r="P375" s="16">
        <f>VLOOKUP($B375,'[1]TK KHOILUONG'!$B:$AT,15,0)</f>
        <v>0</v>
      </c>
      <c r="Q375" s="16">
        <f>VLOOKUP($B375,'[1]TK KHOILUONG'!$B:$AT,16,0)</f>
        <v>0</v>
      </c>
      <c r="R375" s="34">
        <f>VLOOKUP($B375,'[1]TK KHOILUONG'!$B:$AT,17,0)</f>
        <v>0</v>
      </c>
      <c r="S375" s="16">
        <f>VLOOKUP($B375,'[1]TK KHOILUONG'!$B:$AT,18,0)</f>
        <v>0</v>
      </c>
      <c r="T375" s="16">
        <f>VLOOKUP($B375,'[1]TK KHOILUONG'!$B:$AT,19,0)</f>
        <v>0</v>
      </c>
      <c r="U375" s="16">
        <f>VLOOKUP($B375,'[1]TK KHOILUONG'!$B:$AT,20,0)</f>
        <v>0</v>
      </c>
      <c r="V375" s="34">
        <f>VLOOKUP($B375,'[1]TK KHOILUONG'!$B:$AT,21,0)</f>
        <v>0</v>
      </c>
      <c r="W375" s="16">
        <f>VLOOKUP($B375,'[1]TK KHOILUONG'!$B:$AT,22,0)</f>
        <v>0</v>
      </c>
      <c r="X375" s="16">
        <f>VLOOKUP($B375,'[1]TK KHOILUONG'!$B:$AT,23,0)</f>
        <v>0</v>
      </c>
      <c r="Y375" s="16">
        <f>VLOOKUP($B375,'[1]TK KHOILUONG'!$B:$AT,24,0)</f>
        <v>0</v>
      </c>
      <c r="Z375" s="34">
        <f>VLOOKUP($B375,'[1]TK KHOILUONG'!$B:$AT,25,0)</f>
        <v>0</v>
      </c>
      <c r="AA375" s="16">
        <f>VLOOKUP($B375,'[1]TK KHOILUONG'!$B:$AT,26,0)</f>
        <v>0</v>
      </c>
      <c r="AB375" s="16">
        <f>VLOOKUP($B375,'[1]TK KHOILUONG'!$B:$AT,27,0)</f>
        <v>0</v>
      </c>
      <c r="AC375" s="16">
        <f>VLOOKUP($B375,'[1]TK KHOILUONG'!$B:$AT,28,0)</f>
        <v>0</v>
      </c>
      <c r="AD375" s="34">
        <f>VLOOKUP($B375,'[1]TK KHOILUONG'!$B:$AT,29,0)</f>
        <v>0</v>
      </c>
      <c r="AE375" s="16">
        <f>VLOOKUP($B375,'[1]TK KHOILUONG'!$B:$AT,30,0)</f>
        <v>0</v>
      </c>
      <c r="AF375" s="16">
        <f>VLOOKUP($B375,'[1]TK KHOILUONG'!$B:$AT,31,0)</f>
        <v>0</v>
      </c>
      <c r="AG375" s="16">
        <f>VLOOKUP($B375,'[1]TK KHOILUONG'!$B:$AT,32,0)</f>
        <v>0</v>
      </c>
      <c r="AH375" s="34">
        <f>VLOOKUP($B375,'[1]TK KHOILUONG'!$B:$AT,33,0)</f>
        <v>0</v>
      </c>
      <c r="AI375" s="16">
        <f>VLOOKUP($B375,'[1]TK KHOILUONG'!$B:$AT,34,0)</f>
        <v>0</v>
      </c>
      <c r="AJ375" s="16">
        <f>VLOOKUP($B375,'[1]TK KHOILUONG'!$B:$AT,35,0)</f>
        <v>0</v>
      </c>
      <c r="AK375" s="34">
        <f>VLOOKUP($B375,'[1]TK KHOILUONG'!$B:$AT,36,0)</f>
        <v>0</v>
      </c>
      <c r="AL375" s="16">
        <f>VLOOKUP($B375,'[1]TK KHOILUONG'!$B:$AT,37,0)</f>
        <v>0</v>
      </c>
      <c r="AM375" s="16">
        <f>VLOOKUP($B375,'[1]TK KHOILUONG'!$B:$AT,38,0)</f>
        <v>0</v>
      </c>
      <c r="AN375" s="34">
        <f>VLOOKUP($B375,'[1]TK KHOILUONG'!$B:$AT,39,0)</f>
        <v>0</v>
      </c>
      <c r="AO375" s="16">
        <f>VLOOKUP($B375,'[1]TK KHOILUONG'!$B:$AT,40,0)</f>
        <v>0</v>
      </c>
      <c r="AP375" s="16">
        <f>VLOOKUP($B375,'[1]TK KHOILUONG'!$B:$AT,41,0)</f>
        <v>0</v>
      </c>
      <c r="AQ375" s="34">
        <f>VLOOKUP($B375,'[1]TK KHOILUONG'!$B:$AT,42,0)</f>
        <v>0</v>
      </c>
      <c r="AR375" s="34">
        <f>VLOOKUP($B375,'[1]TK KHOILUONG'!$B:$AT,43,0)</f>
        <v>0</v>
      </c>
      <c r="AS375" s="34">
        <f>VLOOKUP($B375,'[1]TK KHOILUONG'!$B:$AT,44,0)</f>
        <v>0</v>
      </c>
      <c r="AT375" s="44">
        <f t="shared" si="6"/>
        <v>0</v>
      </c>
    </row>
    <row r="376" spans="1:46" s="6" customFormat="1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>
        <f>VLOOKUP($B376,'[1]TK KHOILUONG'!$B:$AT,4,0)</f>
        <v>0</v>
      </c>
      <c r="F376" s="16">
        <f>VLOOKUP($B376,'[1]TK KHOILUONG'!$B:$AT,5,0)</f>
        <v>0</v>
      </c>
      <c r="G376" s="16">
        <f>VLOOKUP($B376,'[1]TK KHOILUONG'!$B:$AT,6,0)</f>
        <v>0</v>
      </c>
      <c r="H376" s="16">
        <f>VLOOKUP($B376,'[1]TK KHOILUONG'!$B:$AT,7,0)</f>
        <v>0</v>
      </c>
      <c r="I376" s="16">
        <f>VLOOKUP($B376,'[1]TK KHOILUONG'!$B:$AT,8,0)</f>
        <v>0</v>
      </c>
      <c r="J376" s="16">
        <f>VLOOKUP($B376,'[1]TK KHOILUONG'!$B:$AT,9,0)</f>
        <v>0</v>
      </c>
      <c r="K376" s="16">
        <f>VLOOKUP($B376,'[1]TK KHOILUONG'!$B:$AT,10,0)</f>
        <v>0</v>
      </c>
      <c r="L376" s="16">
        <f>VLOOKUP($B376,'[1]TK KHOILUONG'!$B:$AT,11,0)</f>
        <v>0</v>
      </c>
      <c r="M376" s="34">
        <f>VLOOKUP($B376,'[1]TK KHOILUONG'!$B:$AT,12,0)</f>
        <v>0</v>
      </c>
      <c r="N376" s="16">
        <f>VLOOKUP($B376,'[1]TK KHOILUONG'!$B:$AT,13,0)</f>
        <v>0</v>
      </c>
      <c r="O376" s="16">
        <f>VLOOKUP($B376,'[1]TK KHOILUONG'!$B:$AT,14,0)</f>
        <v>0</v>
      </c>
      <c r="P376" s="16">
        <f>VLOOKUP($B376,'[1]TK KHOILUONG'!$B:$AT,15,0)</f>
        <v>0</v>
      </c>
      <c r="Q376" s="16">
        <f>VLOOKUP($B376,'[1]TK KHOILUONG'!$B:$AT,16,0)</f>
        <v>0</v>
      </c>
      <c r="R376" s="34">
        <f>VLOOKUP($B376,'[1]TK KHOILUONG'!$B:$AT,17,0)</f>
        <v>0</v>
      </c>
      <c r="S376" s="16">
        <f>VLOOKUP($B376,'[1]TK KHOILUONG'!$B:$AT,18,0)</f>
        <v>0</v>
      </c>
      <c r="T376" s="16">
        <f>VLOOKUP($B376,'[1]TK KHOILUONG'!$B:$AT,19,0)</f>
        <v>0</v>
      </c>
      <c r="U376" s="16">
        <f>VLOOKUP($B376,'[1]TK KHOILUONG'!$B:$AT,20,0)</f>
        <v>0</v>
      </c>
      <c r="V376" s="34">
        <f>VLOOKUP($B376,'[1]TK KHOILUONG'!$B:$AT,21,0)</f>
        <v>0</v>
      </c>
      <c r="W376" s="16">
        <f>VLOOKUP($B376,'[1]TK KHOILUONG'!$B:$AT,22,0)</f>
        <v>0</v>
      </c>
      <c r="X376" s="16">
        <f>VLOOKUP($B376,'[1]TK KHOILUONG'!$B:$AT,23,0)</f>
        <v>0</v>
      </c>
      <c r="Y376" s="16">
        <f>VLOOKUP($B376,'[1]TK KHOILUONG'!$B:$AT,24,0)</f>
        <v>0</v>
      </c>
      <c r="Z376" s="34">
        <f>VLOOKUP($B376,'[1]TK KHOILUONG'!$B:$AT,25,0)</f>
        <v>0</v>
      </c>
      <c r="AA376" s="16">
        <f>VLOOKUP($B376,'[1]TK KHOILUONG'!$B:$AT,26,0)</f>
        <v>0</v>
      </c>
      <c r="AB376" s="16">
        <f>VLOOKUP($B376,'[1]TK KHOILUONG'!$B:$AT,27,0)</f>
        <v>0</v>
      </c>
      <c r="AC376" s="16">
        <f>VLOOKUP($B376,'[1]TK KHOILUONG'!$B:$AT,28,0)</f>
        <v>0</v>
      </c>
      <c r="AD376" s="34">
        <f>VLOOKUP($B376,'[1]TK KHOILUONG'!$B:$AT,29,0)</f>
        <v>0</v>
      </c>
      <c r="AE376" s="16">
        <f>VLOOKUP($B376,'[1]TK KHOILUONG'!$B:$AT,30,0)</f>
        <v>0</v>
      </c>
      <c r="AF376" s="16">
        <f>VLOOKUP($B376,'[1]TK KHOILUONG'!$B:$AT,31,0)</f>
        <v>0</v>
      </c>
      <c r="AG376" s="16">
        <f>VLOOKUP($B376,'[1]TK KHOILUONG'!$B:$AT,32,0)</f>
        <v>0</v>
      </c>
      <c r="AH376" s="34">
        <f>VLOOKUP($B376,'[1]TK KHOILUONG'!$B:$AT,33,0)</f>
        <v>0</v>
      </c>
      <c r="AI376" s="16">
        <f>VLOOKUP($B376,'[1]TK KHOILUONG'!$B:$AT,34,0)</f>
        <v>0</v>
      </c>
      <c r="AJ376" s="16">
        <f>VLOOKUP($B376,'[1]TK KHOILUONG'!$B:$AT,35,0)</f>
        <v>0</v>
      </c>
      <c r="AK376" s="34">
        <f>VLOOKUP($B376,'[1]TK KHOILUONG'!$B:$AT,36,0)</f>
        <v>0</v>
      </c>
      <c r="AL376" s="16">
        <f>VLOOKUP($B376,'[1]TK KHOILUONG'!$B:$AT,37,0)</f>
        <v>0</v>
      </c>
      <c r="AM376" s="16">
        <f>VLOOKUP($B376,'[1]TK KHOILUONG'!$B:$AT,38,0)</f>
        <v>0</v>
      </c>
      <c r="AN376" s="34">
        <f>VLOOKUP($B376,'[1]TK KHOILUONG'!$B:$AT,39,0)</f>
        <v>0</v>
      </c>
      <c r="AO376" s="16">
        <f>VLOOKUP($B376,'[1]TK KHOILUONG'!$B:$AT,40,0)</f>
        <v>0</v>
      </c>
      <c r="AP376" s="16">
        <f>VLOOKUP($B376,'[1]TK KHOILUONG'!$B:$AT,41,0)</f>
        <v>0</v>
      </c>
      <c r="AQ376" s="34">
        <f>VLOOKUP($B376,'[1]TK KHOILUONG'!$B:$AT,42,0)</f>
        <v>0</v>
      </c>
      <c r="AR376" s="34">
        <f>VLOOKUP($B376,'[1]TK KHOILUONG'!$B:$AT,43,0)</f>
        <v>0</v>
      </c>
      <c r="AS376" s="34">
        <f>VLOOKUP($B376,'[1]TK KHOILUONG'!$B:$AT,44,0)</f>
        <v>0</v>
      </c>
      <c r="AT376" s="44">
        <f t="shared" si="6"/>
        <v>0</v>
      </c>
    </row>
    <row r="377" spans="1:46" s="6" customFormat="1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>
        <f>VLOOKUP($B377,'[1]TK KHOILUONG'!$B:$AT,4,0)</f>
        <v>0</v>
      </c>
      <c r="F377" s="16">
        <f>VLOOKUP($B377,'[1]TK KHOILUONG'!$B:$AT,5,0)</f>
        <v>0</v>
      </c>
      <c r="G377" s="16">
        <f>VLOOKUP($B377,'[1]TK KHOILUONG'!$B:$AT,6,0)</f>
        <v>0</v>
      </c>
      <c r="H377" s="16">
        <f>VLOOKUP($B377,'[1]TK KHOILUONG'!$B:$AT,7,0)</f>
        <v>0</v>
      </c>
      <c r="I377" s="16">
        <f>VLOOKUP($B377,'[1]TK KHOILUONG'!$B:$AT,8,0)</f>
        <v>0</v>
      </c>
      <c r="J377" s="16">
        <f>VLOOKUP($B377,'[1]TK KHOILUONG'!$B:$AT,9,0)</f>
        <v>0</v>
      </c>
      <c r="K377" s="16">
        <f>VLOOKUP($B377,'[1]TK KHOILUONG'!$B:$AT,10,0)</f>
        <v>0</v>
      </c>
      <c r="L377" s="16">
        <f>VLOOKUP($B377,'[1]TK KHOILUONG'!$B:$AT,11,0)</f>
        <v>0</v>
      </c>
      <c r="M377" s="34">
        <f>VLOOKUP($B377,'[1]TK KHOILUONG'!$B:$AT,12,0)</f>
        <v>0</v>
      </c>
      <c r="N377" s="16">
        <f>VLOOKUP($B377,'[1]TK KHOILUONG'!$B:$AT,13,0)</f>
        <v>0</v>
      </c>
      <c r="O377" s="16">
        <f>VLOOKUP($B377,'[1]TK KHOILUONG'!$B:$AT,14,0)</f>
        <v>0</v>
      </c>
      <c r="P377" s="16">
        <f>VLOOKUP($B377,'[1]TK KHOILUONG'!$B:$AT,15,0)</f>
        <v>0</v>
      </c>
      <c r="Q377" s="16">
        <f>VLOOKUP($B377,'[1]TK KHOILUONG'!$B:$AT,16,0)</f>
        <v>0</v>
      </c>
      <c r="R377" s="34">
        <f>VLOOKUP($B377,'[1]TK KHOILUONG'!$B:$AT,17,0)</f>
        <v>0</v>
      </c>
      <c r="S377" s="16">
        <f>VLOOKUP($B377,'[1]TK KHOILUONG'!$B:$AT,18,0)</f>
        <v>0</v>
      </c>
      <c r="T377" s="16">
        <f>VLOOKUP($B377,'[1]TK KHOILUONG'!$B:$AT,19,0)</f>
        <v>0</v>
      </c>
      <c r="U377" s="16">
        <f>VLOOKUP($B377,'[1]TK KHOILUONG'!$B:$AT,20,0)</f>
        <v>0</v>
      </c>
      <c r="V377" s="34">
        <f>VLOOKUP($B377,'[1]TK KHOILUONG'!$B:$AT,21,0)</f>
        <v>0</v>
      </c>
      <c r="W377" s="16">
        <f>VLOOKUP($B377,'[1]TK KHOILUONG'!$B:$AT,22,0)</f>
        <v>0</v>
      </c>
      <c r="X377" s="16">
        <f>VLOOKUP($B377,'[1]TK KHOILUONG'!$B:$AT,23,0)</f>
        <v>0</v>
      </c>
      <c r="Y377" s="16">
        <f>VLOOKUP($B377,'[1]TK KHOILUONG'!$B:$AT,24,0)</f>
        <v>0</v>
      </c>
      <c r="Z377" s="34">
        <f>VLOOKUP($B377,'[1]TK KHOILUONG'!$B:$AT,25,0)</f>
        <v>0</v>
      </c>
      <c r="AA377" s="16">
        <f>VLOOKUP($B377,'[1]TK KHOILUONG'!$B:$AT,26,0)</f>
        <v>0</v>
      </c>
      <c r="AB377" s="16">
        <f>VLOOKUP($B377,'[1]TK KHOILUONG'!$B:$AT,27,0)</f>
        <v>0</v>
      </c>
      <c r="AC377" s="16">
        <f>VLOOKUP($B377,'[1]TK KHOILUONG'!$B:$AT,28,0)</f>
        <v>0</v>
      </c>
      <c r="AD377" s="34">
        <f>VLOOKUP($B377,'[1]TK KHOILUONG'!$B:$AT,29,0)</f>
        <v>0</v>
      </c>
      <c r="AE377" s="16">
        <f>VLOOKUP($B377,'[1]TK KHOILUONG'!$B:$AT,30,0)</f>
        <v>0</v>
      </c>
      <c r="AF377" s="16">
        <f>VLOOKUP($B377,'[1]TK KHOILUONG'!$B:$AT,31,0)</f>
        <v>0</v>
      </c>
      <c r="AG377" s="16">
        <f>VLOOKUP($B377,'[1]TK KHOILUONG'!$B:$AT,32,0)</f>
        <v>0</v>
      </c>
      <c r="AH377" s="34">
        <f>VLOOKUP($B377,'[1]TK KHOILUONG'!$B:$AT,33,0)</f>
        <v>0</v>
      </c>
      <c r="AI377" s="16">
        <f>VLOOKUP($B377,'[1]TK KHOILUONG'!$B:$AT,34,0)</f>
        <v>0</v>
      </c>
      <c r="AJ377" s="16">
        <f>VLOOKUP($B377,'[1]TK KHOILUONG'!$B:$AT,35,0)</f>
        <v>0</v>
      </c>
      <c r="AK377" s="34">
        <f>VLOOKUP($B377,'[1]TK KHOILUONG'!$B:$AT,36,0)</f>
        <v>0</v>
      </c>
      <c r="AL377" s="16">
        <f>VLOOKUP($B377,'[1]TK KHOILUONG'!$B:$AT,37,0)</f>
        <v>0</v>
      </c>
      <c r="AM377" s="16">
        <f>VLOOKUP($B377,'[1]TK KHOILUONG'!$B:$AT,38,0)</f>
        <v>0</v>
      </c>
      <c r="AN377" s="34">
        <f>VLOOKUP($B377,'[1]TK KHOILUONG'!$B:$AT,39,0)</f>
        <v>0</v>
      </c>
      <c r="AO377" s="16">
        <f>VLOOKUP($B377,'[1]TK KHOILUONG'!$B:$AT,40,0)</f>
        <v>0</v>
      </c>
      <c r="AP377" s="16">
        <f>VLOOKUP($B377,'[1]TK KHOILUONG'!$B:$AT,41,0)</f>
        <v>0</v>
      </c>
      <c r="AQ377" s="34">
        <f>VLOOKUP($B377,'[1]TK KHOILUONG'!$B:$AT,42,0)</f>
        <v>0</v>
      </c>
      <c r="AR377" s="34">
        <f>VLOOKUP($B377,'[1]TK KHOILUONG'!$B:$AT,43,0)</f>
        <v>0</v>
      </c>
      <c r="AS377" s="34">
        <f>VLOOKUP($B377,'[1]TK KHOILUONG'!$B:$AT,44,0)</f>
        <v>0</v>
      </c>
      <c r="AT377" s="44">
        <f t="shared" si="6"/>
        <v>0</v>
      </c>
    </row>
    <row r="378" spans="1:46" s="6" customFormat="1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>
        <f>VLOOKUP($B378,'[1]TK KHOILUONG'!$B:$AT,4,0)</f>
        <v>0</v>
      </c>
      <c r="F378" s="16">
        <f>VLOOKUP($B378,'[1]TK KHOILUONG'!$B:$AT,5,0)</f>
        <v>0</v>
      </c>
      <c r="G378" s="16">
        <f>VLOOKUP($B378,'[1]TK KHOILUONG'!$B:$AT,6,0)</f>
        <v>0</v>
      </c>
      <c r="H378" s="16">
        <f>VLOOKUP($B378,'[1]TK KHOILUONG'!$B:$AT,7,0)</f>
        <v>0</v>
      </c>
      <c r="I378" s="16">
        <f>VLOOKUP($B378,'[1]TK KHOILUONG'!$B:$AT,8,0)</f>
        <v>0</v>
      </c>
      <c r="J378" s="16">
        <f>VLOOKUP($B378,'[1]TK KHOILUONG'!$B:$AT,9,0)</f>
        <v>0</v>
      </c>
      <c r="K378" s="16">
        <f>VLOOKUP($B378,'[1]TK KHOILUONG'!$B:$AT,10,0)</f>
        <v>0</v>
      </c>
      <c r="L378" s="16">
        <f>VLOOKUP($B378,'[1]TK KHOILUONG'!$B:$AT,11,0)</f>
        <v>0</v>
      </c>
      <c r="M378" s="34">
        <f>VLOOKUP($B378,'[1]TK KHOILUONG'!$B:$AT,12,0)</f>
        <v>0</v>
      </c>
      <c r="N378" s="16">
        <f>VLOOKUP($B378,'[1]TK KHOILUONG'!$B:$AT,13,0)</f>
        <v>0</v>
      </c>
      <c r="O378" s="16">
        <f>VLOOKUP($B378,'[1]TK KHOILUONG'!$B:$AT,14,0)</f>
        <v>0</v>
      </c>
      <c r="P378" s="16">
        <f>VLOOKUP($B378,'[1]TK KHOILUONG'!$B:$AT,15,0)</f>
        <v>0</v>
      </c>
      <c r="Q378" s="16">
        <f>VLOOKUP($B378,'[1]TK KHOILUONG'!$B:$AT,16,0)</f>
        <v>0</v>
      </c>
      <c r="R378" s="34">
        <f>VLOOKUP($B378,'[1]TK KHOILUONG'!$B:$AT,17,0)</f>
        <v>0</v>
      </c>
      <c r="S378" s="16">
        <f>VLOOKUP($B378,'[1]TK KHOILUONG'!$B:$AT,18,0)</f>
        <v>0</v>
      </c>
      <c r="T378" s="16">
        <f>VLOOKUP($B378,'[1]TK KHOILUONG'!$B:$AT,19,0)</f>
        <v>0</v>
      </c>
      <c r="U378" s="16">
        <f>VLOOKUP($B378,'[1]TK KHOILUONG'!$B:$AT,20,0)</f>
        <v>0</v>
      </c>
      <c r="V378" s="34">
        <f>VLOOKUP($B378,'[1]TK KHOILUONG'!$B:$AT,21,0)</f>
        <v>0</v>
      </c>
      <c r="W378" s="16">
        <f>VLOOKUP($B378,'[1]TK KHOILUONG'!$B:$AT,22,0)</f>
        <v>0</v>
      </c>
      <c r="X378" s="16">
        <f>VLOOKUP($B378,'[1]TK KHOILUONG'!$B:$AT,23,0)</f>
        <v>0</v>
      </c>
      <c r="Y378" s="16">
        <f>VLOOKUP($B378,'[1]TK KHOILUONG'!$B:$AT,24,0)</f>
        <v>0</v>
      </c>
      <c r="Z378" s="34">
        <f>VLOOKUP($B378,'[1]TK KHOILUONG'!$B:$AT,25,0)</f>
        <v>0</v>
      </c>
      <c r="AA378" s="16">
        <f>VLOOKUP($B378,'[1]TK KHOILUONG'!$B:$AT,26,0)</f>
        <v>0</v>
      </c>
      <c r="AB378" s="16">
        <f>VLOOKUP($B378,'[1]TK KHOILUONG'!$B:$AT,27,0)</f>
        <v>0</v>
      </c>
      <c r="AC378" s="16">
        <f>VLOOKUP($B378,'[1]TK KHOILUONG'!$B:$AT,28,0)</f>
        <v>0</v>
      </c>
      <c r="AD378" s="34">
        <f>VLOOKUP($B378,'[1]TK KHOILUONG'!$B:$AT,29,0)</f>
        <v>0</v>
      </c>
      <c r="AE378" s="16">
        <f>VLOOKUP($B378,'[1]TK KHOILUONG'!$B:$AT,30,0)</f>
        <v>0</v>
      </c>
      <c r="AF378" s="16">
        <f>VLOOKUP($B378,'[1]TK KHOILUONG'!$B:$AT,31,0)</f>
        <v>0</v>
      </c>
      <c r="AG378" s="16">
        <f>VLOOKUP($B378,'[1]TK KHOILUONG'!$B:$AT,32,0)</f>
        <v>0</v>
      </c>
      <c r="AH378" s="34">
        <f>VLOOKUP($B378,'[1]TK KHOILUONG'!$B:$AT,33,0)</f>
        <v>0</v>
      </c>
      <c r="AI378" s="16">
        <f>VLOOKUP($B378,'[1]TK KHOILUONG'!$B:$AT,34,0)</f>
        <v>0</v>
      </c>
      <c r="AJ378" s="16">
        <f>VLOOKUP($B378,'[1]TK KHOILUONG'!$B:$AT,35,0)</f>
        <v>0</v>
      </c>
      <c r="AK378" s="34">
        <f>VLOOKUP($B378,'[1]TK KHOILUONG'!$B:$AT,36,0)</f>
        <v>0</v>
      </c>
      <c r="AL378" s="16">
        <f>VLOOKUP($B378,'[1]TK KHOILUONG'!$B:$AT,37,0)</f>
        <v>0</v>
      </c>
      <c r="AM378" s="16">
        <f>VLOOKUP($B378,'[1]TK KHOILUONG'!$B:$AT,38,0)</f>
        <v>0</v>
      </c>
      <c r="AN378" s="34">
        <f>VLOOKUP($B378,'[1]TK KHOILUONG'!$B:$AT,39,0)</f>
        <v>0</v>
      </c>
      <c r="AO378" s="16">
        <f>VLOOKUP($B378,'[1]TK KHOILUONG'!$B:$AT,40,0)</f>
        <v>0</v>
      </c>
      <c r="AP378" s="16">
        <f>VLOOKUP($B378,'[1]TK KHOILUONG'!$B:$AT,41,0)</f>
        <v>0</v>
      </c>
      <c r="AQ378" s="34">
        <f>VLOOKUP($B378,'[1]TK KHOILUONG'!$B:$AT,42,0)</f>
        <v>0</v>
      </c>
      <c r="AR378" s="34">
        <f>VLOOKUP($B378,'[1]TK KHOILUONG'!$B:$AT,43,0)</f>
        <v>0</v>
      </c>
      <c r="AS378" s="34">
        <f>VLOOKUP($B378,'[1]TK KHOILUONG'!$B:$AT,44,0)</f>
        <v>0</v>
      </c>
      <c r="AT378" s="44">
        <f t="shared" si="6"/>
        <v>0</v>
      </c>
    </row>
    <row r="379" spans="1:46" s="6" customFormat="1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>
        <f>VLOOKUP($B379,'[1]TK KHOILUONG'!$B:$AT,4,0)</f>
        <v>0</v>
      </c>
      <c r="F379" s="16">
        <f>VLOOKUP($B379,'[1]TK KHOILUONG'!$B:$AT,5,0)</f>
        <v>0</v>
      </c>
      <c r="G379" s="16">
        <f>VLOOKUP($B379,'[1]TK KHOILUONG'!$B:$AT,6,0)</f>
        <v>0</v>
      </c>
      <c r="H379" s="16">
        <f>VLOOKUP($B379,'[1]TK KHOILUONG'!$B:$AT,7,0)</f>
        <v>0</v>
      </c>
      <c r="I379" s="16">
        <f>VLOOKUP($B379,'[1]TK KHOILUONG'!$B:$AT,8,0)</f>
        <v>0</v>
      </c>
      <c r="J379" s="16">
        <f>VLOOKUP($B379,'[1]TK KHOILUONG'!$B:$AT,9,0)</f>
        <v>0</v>
      </c>
      <c r="K379" s="16">
        <f>VLOOKUP($B379,'[1]TK KHOILUONG'!$B:$AT,10,0)</f>
        <v>0</v>
      </c>
      <c r="L379" s="16">
        <f>VLOOKUP($B379,'[1]TK KHOILUONG'!$B:$AT,11,0)</f>
        <v>0</v>
      </c>
      <c r="M379" s="34">
        <f>VLOOKUP($B379,'[1]TK KHOILUONG'!$B:$AT,12,0)</f>
        <v>0</v>
      </c>
      <c r="N379" s="16">
        <f>VLOOKUP($B379,'[1]TK KHOILUONG'!$B:$AT,13,0)</f>
        <v>0</v>
      </c>
      <c r="O379" s="16">
        <f>VLOOKUP($B379,'[1]TK KHOILUONG'!$B:$AT,14,0)</f>
        <v>0</v>
      </c>
      <c r="P379" s="16">
        <f>VLOOKUP($B379,'[1]TK KHOILUONG'!$B:$AT,15,0)</f>
        <v>0</v>
      </c>
      <c r="Q379" s="16">
        <f>VLOOKUP($B379,'[1]TK KHOILUONG'!$B:$AT,16,0)</f>
        <v>0</v>
      </c>
      <c r="R379" s="34">
        <f>VLOOKUP($B379,'[1]TK KHOILUONG'!$B:$AT,17,0)</f>
        <v>0</v>
      </c>
      <c r="S379" s="16">
        <f>VLOOKUP($B379,'[1]TK KHOILUONG'!$B:$AT,18,0)</f>
        <v>0</v>
      </c>
      <c r="T379" s="16">
        <f>VLOOKUP($B379,'[1]TK KHOILUONG'!$B:$AT,19,0)</f>
        <v>0</v>
      </c>
      <c r="U379" s="16">
        <f>VLOOKUP($B379,'[1]TK KHOILUONG'!$B:$AT,20,0)</f>
        <v>0</v>
      </c>
      <c r="V379" s="34">
        <f>VLOOKUP($B379,'[1]TK KHOILUONG'!$B:$AT,21,0)</f>
        <v>0</v>
      </c>
      <c r="W379" s="16">
        <f>VLOOKUP($B379,'[1]TK KHOILUONG'!$B:$AT,22,0)</f>
        <v>0</v>
      </c>
      <c r="X379" s="16">
        <f>VLOOKUP($B379,'[1]TK KHOILUONG'!$B:$AT,23,0)</f>
        <v>0</v>
      </c>
      <c r="Y379" s="16">
        <f>VLOOKUP($B379,'[1]TK KHOILUONG'!$B:$AT,24,0)</f>
        <v>0</v>
      </c>
      <c r="Z379" s="34">
        <f>VLOOKUP($B379,'[1]TK KHOILUONG'!$B:$AT,25,0)</f>
        <v>0</v>
      </c>
      <c r="AA379" s="16">
        <f>VLOOKUP($B379,'[1]TK KHOILUONG'!$B:$AT,26,0)</f>
        <v>0</v>
      </c>
      <c r="AB379" s="16">
        <f>VLOOKUP($B379,'[1]TK KHOILUONG'!$B:$AT,27,0)</f>
        <v>0</v>
      </c>
      <c r="AC379" s="16">
        <f>VLOOKUP($B379,'[1]TK KHOILUONG'!$B:$AT,28,0)</f>
        <v>0</v>
      </c>
      <c r="AD379" s="34">
        <f>VLOOKUP($B379,'[1]TK KHOILUONG'!$B:$AT,29,0)</f>
        <v>0</v>
      </c>
      <c r="AE379" s="16">
        <f>VLOOKUP($B379,'[1]TK KHOILUONG'!$B:$AT,30,0)</f>
        <v>0</v>
      </c>
      <c r="AF379" s="16">
        <f>VLOOKUP($B379,'[1]TK KHOILUONG'!$B:$AT,31,0)</f>
        <v>0</v>
      </c>
      <c r="AG379" s="16">
        <f>VLOOKUP($B379,'[1]TK KHOILUONG'!$B:$AT,32,0)</f>
        <v>0</v>
      </c>
      <c r="AH379" s="34">
        <f>VLOOKUP($B379,'[1]TK KHOILUONG'!$B:$AT,33,0)</f>
        <v>0</v>
      </c>
      <c r="AI379" s="16">
        <f>VLOOKUP($B379,'[1]TK KHOILUONG'!$B:$AT,34,0)</f>
        <v>0</v>
      </c>
      <c r="AJ379" s="16">
        <f>VLOOKUP($B379,'[1]TK KHOILUONG'!$B:$AT,35,0)</f>
        <v>0</v>
      </c>
      <c r="AK379" s="34">
        <f>VLOOKUP($B379,'[1]TK KHOILUONG'!$B:$AT,36,0)</f>
        <v>0</v>
      </c>
      <c r="AL379" s="16">
        <f>VLOOKUP($B379,'[1]TK KHOILUONG'!$B:$AT,37,0)</f>
        <v>0</v>
      </c>
      <c r="AM379" s="16">
        <f>VLOOKUP($B379,'[1]TK KHOILUONG'!$B:$AT,38,0)</f>
        <v>0</v>
      </c>
      <c r="AN379" s="34">
        <f>VLOOKUP($B379,'[1]TK KHOILUONG'!$B:$AT,39,0)</f>
        <v>0</v>
      </c>
      <c r="AO379" s="16">
        <f>VLOOKUP($B379,'[1]TK KHOILUONG'!$B:$AT,40,0)</f>
        <v>0</v>
      </c>
      <c r="AP379" s="16">
        <f>VLOOKUP($B379,'[1]TK KHOILUONG'!$B:$AT,41,0)</f>
        <v>0</v>
      </c>
      <c r="AQ379" s="34">
        <f>VLOOKUP($B379,'[1]TK KHOILUONG'!$B:$AT,42,0)</f>
        <v>0</v>
      </c>
      <c r="AR379" s="34">
        <f>VLOOKUP($B379,'[1]TK KHOILUONG'!$B:$AT,43,0)</f>
        <v>0</v>
      </c>
      <c r="AS379" s="34">
        <f>VLOOKUP($B379,'[1]TK KHOILUONG'!$B:$AT,44,0)</f>
        <v>0</v>
      </c>
      <c r="AT379" s="44">
        <f t="shared" si="6"/>
        <v>0</v>
      </c>
    </row>
    <row r="380" spans="1:46" s="6" customFormat="1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>
        <f>VLOOKUP($B380,'[1]TK KHOILUONG'!$B:$AT,4,0)</f>
        <v>0</v>
      </c>
      <c r="F380" s="16">
        <f>VLOOKUP($B380,'[1]TK KHOILUONG'!$B:$AT,5,0)</f>
        <v>0</v>
      </c>
      <c r="G380" s="16">
        <f>VLOOKUP($B380,'[1]TK KHOILUONG'!$B:$AT,6,0)</f>
        <v>0</v>
      </c>
      <c r="H380" s="16">
        <f>VLOOKUP($B380,'[1]TK KHOILUONG'!$B:$AT,7,0)</f>
        <v>0</v>
      </c>
      <c r="I380" s="16">
        <f>VLOOKUP($B380,'[1]TK KHOILUONG'!$B:$AT,8,0)</f>
        <v>0</v>
      </c>
      <c r="J380" s="16">
        <f>VLOOKUP($B380,'[1]TK KHOILUONG'!$B:$AT,9,0)</f>
        <v>0</v>
      </c>
      <c r="K380" s="16">
        <f>VLOOKUP($B380,'[1]TK KHOILUONG'!$B:$AT,10,0)</f>
        <v>0</v>
      </c>
      <c r="L380" s="16">
        <f>VLOOKUP($B380,'[1]TK KHOILUONG'!$B:$AT,11,0)</f>
        <v>0</v>
      </c>
      <c r="M380" s="34">
        <f>VLOOKUP($B380,'[1]TK KHOILUONG'!$B:$AT,12,0)</f>
        <v>0</v>
      </c>
      <c r="N380" s="16">
        <f>VLOOKUP($B380,'[1]TK KHOILUONG'!$B:$AT,13,0)</f>
        <v>0</v>
      </c>
      <c r="O380" s="16">
        <f>VLOOKUP($B380,'[1]TK KHOILUONG'!$B:$AT,14,0)</f>
        <v>0</v>
      </c>
      <c r="P380" s="16">
        <f>VLOOKUP($B380,'[1]TK KHOILUONG'!$B:$AT,15,0)</f>
        <v>0</v>
      </c>
      <c r="Q380" s="16">
        <f>VLOOKUP($B380,'[1]TK KHOILUONG'!$B:$AT,16,0)</f>
        <v>0</v>
      </c>
      <c r="R380" s="34">
        <f>VLOOKUP($B380,'[1]TK KHOILUONG'!$B:$AT,17,0)</f>
        <v>0</v>
      </c>
      <c r="S380" s="16">
        <f>VLOOKUP($B380,'[1]TK KHOILUONG'!$B:$AT,18,0)</f>
        <v>0</v>
      </c>
      <c r="T380" s="16">
        <f>VLOOKUP($B380,'[1]TK KHOILUONG'!$B:$AT,19,0)</f>
        <v>0</v>
      </c>
      <c r="U380" s="16">
        <f>VLOOKUP($B380,'[1]TK KHOILUONG'!$B:$AT,20,0)</f>
        <v>0</v>
      </c>
      <c r="V380" s="34">
        <f>VLOOKUP($B380,'[1]TK KHOILUONG'!$B:$AT,21,0)</f>
        <v>0</v>
      </c>
      <c r="W380" s="16">
        <f>VLOOKUP($B380,'[1]TK KHOILUONG'!$B:$AT,22,0)</f>
        <v>0</v>
      </c>
      <c r="X380" s="16">
        <f>VLOOKUP($B380,'[1]TK KHOILUONG'!$B:$AT,23,0)</f>
        <v>0</v>
      </c>
      <c r="Y380" s="16">
        <f>VLOOKUP($B380,'[1]TK KHOILUONG'!$B:$AT,24,0)</f>
        <v>0</v>
      </c>
      <c r="Z380" s="34">
        <f>VLOOKUP($B380,'[1]TK KHOILUONG'!$B:$AT,25,0)</f>
        <v>0</v>
      </c>
      <c r="AA380" s="16">
        <f>VLOOKUP($B380,'[1]TK KHOILUONG'!$B:$AT,26,0)</f>
        <v>0</v>
      </c>
      <c r="AB380" s="16">
        <f>VLOOKUP($B380,'[1]TK KHOILUONG'!$B:$AT,27,0)</f>
        <v>0</v>
      </c>
      <c r="AC380" s="16">
        <f>VLOOKUP($B380,'[1]TK KHOILUONG'!$B:$AT,28,0)</f>
        <v>0</v>
      </c>
      <c r="AD380" s="34">
        <f>VLOOKUP($B380,'[1]TK KHOILUONG'!$B:$AT,29,0)</f>
        <v>0</v>
      </c>
      <c r="AE380" s="16">
        <f>VLOOKUP($B380,'[1]TK KHOILUONG'!$B:$AT,30,0)</f>
        <v>0</v>
      </c>
      <c r="AF380" s="16">
        <f>VLOOKUP($B380,'[1]TK KHOILUONG'!$B:$AT,31,0)</f>
        <v>0</v>
      </c>
      <c r="AG380" s="16">
        <f>VLOOKUP($B380,'[1]TK KHOILUONG'!$B:$AT,32,0)</f>
        <v>0</v>
      </c>
      <c r="AH380" s="34">
        <f>VLOOKUP($B380,'[1]TK KHOILUONG'!$B:$AT,33,0)</f>
        <v>0</v>
      </c>
      <c r="AI380" s="16">
        <f>VLOOKUP($B380,'[1]TK KHOILUONG'!$B:$AT,34,0)</f>
        <v>0</v>
      </c>
      <c r="AJ380" s="16">
        <f>VLOOKUP($B380,'[1]TK KHOILUONG'!$B:$AT,35,0)</f>
        <v>0</v>
      </c>
      <c r="AK380" s="34">
        <f>VLOOKUP($B380,'[1]TK KHOILUONG'!$B:$AT,36,0)</f>
        <v>0</v>
      </c>
      <c r="AL380" s="16">
        <f>VLOOKUP($B380,'[1]TK KHOILUONG'!$B:$AT,37,0)</f>
        <v>0</v>
      </c>
      <c r="AM380" s="16">
        <f>VLOOKUP($B380,'[1]TK KHOILUONG'!$B:$AT,38,0)</f>
        <v>0</v>
      </c>
      <c r="AN380" s="34">
        <f>VLOOKUP($B380,'[1]TK KHOILUONG'!$B:$AT,39,0)</f>
        <v>0</v>
      </c>
      <c r="AO380" s="16">
        <f>VLOOKUP($B380,'[1]TK KHOILUONG'!$B:$AT,40,0)</f>
        <v>0</v>
      </c>
      <c r="AP380" s="16">
        <f>VLOOKUP($B380,'[1]TK KHOILUONG'!$B:$AT,41,0)</f>
        <v>0</v>
      </c>
      <c r="AQ380" s="34">
        <f>VLOOKUP($B380,'[1]TK KHOILUONG'!$B:$AT,42,0)</f>
        <v>0</v>
      </c>
      <c r="AR380" s="34">
        <f>VLOOKUP($B380,'[1]TK KHOILUONG'!$B:$AT,43,0)</f>
        <v>0</v>
      </c>
      <c r="AS380" s="34">
        <f>VLOOKUP($B380,'[1]TK KHOILUONG'!$B:$AT,44,0)</f>
        <v>0</v>
      </c>
      <c r="AT380" s="44">
        <f t="shared" si="6"/>
        <v>0</v>
      </c>
    </row>
    <row r="381" spans="1:46" s="6" customFormat="1">
      <c r="A381" s="12">
        <f>IF(D381="","",SUBTOTAL(3,$D$5:D381))</f>
        <v>377</v>
      </c>
      <c r="B381" s="13" t="s">
        <v>806</v>
      </c>
      <c r="C381" s="14" t="s">
        <v>762</v>
      </c>
      <c r="D381" s="15" t="s">
        <v>743</v>
      </c>
      <c r="E381" s="16">
        <f>VLOOKUP($B381,'[1]TK KHOILUONG'!$B:$AT,4,0)</f>
        <v>0</v>
      </c>
      <c r="F381" s="16">
        <f>VLOOKUP($B381,'[1]TK KHOILUONG'!$B:$AT,5,0)</f>
        <v>0</v>
      </c>
      <c r="G381" s="16">
        <f>VLOOKUP($B381,'[1]TK KHOILUONG'!$B:$AT,6,0)</f>
        <v>0</v>
      </c>
      <c r="H381" s="16">
        <f>VLOOKUP($B381,'[1]TK KHOILUONG'!$B:$AT,7,0)</f>
        <v>0</v>
      </c>
      <c r="I381" s="16">
        <f>VLOOKUP($B381,'[1]TK KHOILUONG'!$B:$AT,8,0)</f>
        <v>0</v>
      </c>
      <c r="J381" s="16">
        <f>VLOOKUP($B381,'[1]TK KHOILUONG'!$B:$AT,9,0)</f>
        <v>0</v>
      </c>
      <c r="K381" s="16">
        <f>VLOOKUP($B381,'[1]TK KHOILUONG'!$B:$AT,10,0)</f>
        <v>0</v>
      </c>
      <c r="L381" s="16">
        <f>VLOOKUP($B381,'[1]TK KHOILUONG'!$B:$AT,11,0)</f>
        <v>0</v>
      </c>
      <c r="M381" s="34">
        <f>VLOOKUP($B381,'[1]TK KHOILUONG'!$B:$AT,12,0)</f>
        <v>0</v>
      </c>
      <c r="N381" s="16">
        <f>VLOOKUP($B381,'[1]TK KHOILUONG'!$B:$AT,13,0)</f>
        <v>0</v>
      </c>
      <c r="O381" s="16">
        <f>VLOOKUP($B381,'[1]TK KHOILUONG'!$B:$AT,14,0)</f>
        <v>1.05</v>
      </c>
      <c r="P381" s="16">
        <f>VLOOKUP($B381,'[1]TK KHOILUONG'!$B:$AT,15,0)</f>
        <v>0</v>
      </c>
      <c r="Q381" s="16">
        <f>VLOOKUP($B381,'[1]TK KHOILUONG'!$B:$AT,16,0)</f>
        <v>0</v>
      </c>
      <c r="R381" s="34">
        <f>VLOOKUP($B381,'[1]TK KHOILUONG'!$B:$AT,17,0)</f>
        <v>1.05</v>
      </c>
      <c r="S381" s="16">
        <f>VLOOKUP($B381,'[1]TK KHOILUONG'!$B:$AT,18,0)</f>
        <v>0</v>
      </c>
      <c r="T381" s="16">
        <f>VLOOKUP($B381,'[1]TK KHOILUONG'!$B:$AT,19,0)</f>
        <v>0</v>
      </c>
      <c r="U381" s="16">
        <f>VLOOKUP($B381,'[1]TK KHOILUONG'!$B:$AT,20,0)</f>
        <v>0</v>
      </c>
      <c r="V381" s="34">
        <f>VLOOKUP($B381,'[1]TK KHOILUONG'!$B:$AT,21,0)</f>
        <v>0</v>
      </c>
      <c r="W381" s="16">
        <f>VLOOKUP($B381,'[1]TK KHOILUONG'!$B:$AT,22,0)</f>
        <v>0</v>
      </c>
      <c r="X381" s="16">
        <f>VLOOKUP($B381,'[1]TK KHOILUONG'!$B:$AT,23,0)</f>
        <v>0</v>
      </c>
      <c r="Y381" s="16">
        <f>VLOOKUP($B381,'[1]TK KHOILUONG'!$B:$AT,24,0)</f>
        <v>0</v>
      </c>
      <c r="Z381" s="34">
        <f>VLOOKUP($B381,'[1]TK KHOILUONG'!$B:$AT,25,0)</f>
        <v>0</v>
      </c>
      <c r="AA381" s="16">
        <f>VLOOKUP($B381,'[1]TK KHOILUONG'!$B:$AT,26,0)</f>
        <v>0</v>
      </c>
      <c r="AB381" s="16">
        <f>VLOOKUP($B381,'[1]TK KHOILUONG'!$B:$AT,27,0)</f>
        <v>0</v>
      </c>
      <c r="AC381" s="16">
        <f>VLOOKUP($B381,'[1]TK KHOILUONG'!$B:$AT,28,0)</f>
        <v>0</v>
      </c>
      <c r="AD381" s="34">
        <f>VLOOKUP($B381,'[1]TK KHOILUONG'!$B:$AT,29,0)</f>
        <v>0</v>
      </c>
      <c r="AE381" s="16">
        <f>VLOOKUP($B381,'[1]TK KHOILUONG'!$B:$AT,30,0)</f>
        <v>0</v>
      </c>
      <c r="AF381" s="16">
        <f>VLOOKUP($B381,'[1]TK KHOILUONG'!$B:$AT,31,0)</f>
        <v>0</v>
      </c>
      <c r="AG381" s="16">
        <f>VLOOKUP($B381,'[1]TK KHOILUONG'!$B:$AT,32,0)</f>
        <v>0</v>
      </c>
      <c r="AH381" s="34">
        <f>VLOOKUP($B381,'[1]TK KHOILUONG'!$B:$AT,33,0)</f>
        <v>0</v>
      </c>
      <c r="AI381" s="16">
        <f>VLOOKUP($B381,'[1]TK KHOILUONG'!$B:$AT,34,0)</f>
        <v>0</v>
      </c>
      <c r="AJ381" s="16">
        <f>VLOOKUP($B381,'[1]TK KHOILUONG'!$B:$AT,35,0)</f>
        <v>0</v>
      </c>
      <c r="AK381" s="34">
        <f>VLOOKUP($B381,'[1]TK KHOILUONG'!$B:$AT,36,0)</f>
        <v>0</v>
      </c>
      <c r="AL381" s="16">
        <f>VLOOKUP($B381,'[1]TK KHOILUONG'!$B:$AT,37,0)</f>
        <v>0</v>
      </c>
      <c r="AM381" s="16">
        <f>VLOOKUP($B381,'[1]TK KHOILUONG'!$B:$AT,38,0)</f>
        <v>0</v>
      </c>
      <c r="AN381" s="34">
        <f>VLOOKUP($B381,'[1]TK KHOILUONG'!$B:$AT,39,0)</f>
        <v>0</v>
      </c>
      <c r="AO381" s="16">
        <f>VLOOKUP($B381,'[1]TK KHOILUONG'!$B:$AT,40,0)</f>
        <v>0</v>
      </c>
      <c r="AP381" s="16">
        <f>VLOOKUP($B381,'[1]TK KHOILUONG'!$B:$AT,41,0)</f>
        <v>0</v>
      </c>
      <c r="AQ381" s="34">
        <f>VLOOKUP($B381,'[1]TK KHOILUONG'!$B:$AT,42,0)</f>
        <v>0</v>
      </c>
      <c r="AR381" s="34">
        <f>VLOOKUP($B381,'[1]TK KHOILUONG'!$B:$AT,43,0)</f>
        <v>0</v>
      </c>
      <c r="AS381" s="34">
        <f>VLOOKUP($B381,'[1]TK KHOILUONG'!$B:$AT,44,0)</f>
        <v>0</v>
      </c>
      <c r="AT381" s="44">
        <f t="shared" si="6"/>
        <v>1.05</v>
      </c>
    </row>
    <row r="382" spans="1:46" s="6" customFormat="1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>
        <f>VLOOKUP($B382,'[1]TK KHOILUONG'!$B:$AT,4,0)</f>
        <v>0</v>
      </c>
      <c r="F382" s="16">
        <f>VLOOKUP($B382,'[1]TK KHOILUONG'!$B:$AT,5,0)</f>
        <v>0</v>
      </c>
      <c r="G382" s="16">
        <f>VLOOKUP($B382,'[1]TK KHOILUONG'!$B:$AT,6,0)</f>
        <v>0</v>
      </c>
      <c r="H382" s="16">
        <f>VLOOKUP($B382,'[1]TK KHOILUONG'!$B:$AT,7,0)</f>
        <v>0</v>
      </c>
      <c r="I382" s="16">
        <f>VLOOKUP($B382,'[1]TK KHOILUONG'!$B:$AT,8,0)</f>
        <v>0</v>
      </c>
      <c r="J382" s="16">
        <f>VLOOKUP($B382,'[1]TK KHOILUONG'!$B:$AT,9,0)</f>
        <v>0</v>
      </c>
      <c r="K382" s="16">
        <f>VLOOKUP($B382,'[1]TK KHOILUONG'!$B:$AT,10,0)</f>
        <v>0</v>
      </c>
      <c r="L382" s="16">
        <f>VLOOKUP($B382,'[1]TK KHOILUONG'!$B:$AT,11,0)</f>
        <v>0</v>
      </c>
      <c r="M382" s="34">
        <f>VLOOKUP($B382,'[1]TK KHOILUONG'!$B:$AT,12,0)</f>
        <v>0</v>
      </c>
      <c r="N382" s="16">
        <f>VLOOKUP($B382,'[1]TK KHOILUONG'!$B:$AT,13,0)</f>
        <v>0</v>
      </c>
      <c r="O382" s="16">
        <f>VLOOKUP($B382,'[1]TK KHOILUONG'!$B:$AT,14,0)</f>
        <v>0</v>
      </c>
      <c r="P382" s="16">
        <f>VLOOKUP($B382,'[1]TK KHOILUONG'!$B:$AT,15,0)</f>
        <v>0</v>
      </c>
      <c r="Q382" s="16">
        <f>VLOOKUP($B382,'[1]TK KHOILUONG'!$B:$AT,16,0)</f>
        <v>0</v>
      </c>
      <c r="R382" s="34">
        <f>VLOOKUP($B382,'[1]TK KHOILUONG'!$B:$AT,17,0)</f>
        <v>0</v>
      </c>
      <c r="S382" s="16">
        <f>VLOOKUP($B382,'[1]TK KHOILUONG'!$B:$AT,18,0)</f>
        <v>0</v>
      </c>
      <c r="T382" s="16">
        <f>VLOOKUP($B382,'[1]TK KHOILUONG'!$B:$AT,19,0)</f>
        <v>0</v>
      </c>
      <c r="U382" s="16">
        <f>VLOOKUP($B382,'[1]TK KHOILUONG'!$B:$AT,20,0)</f>
        <v>0</v>
      </c>
      <c r="V382" s="34">
        <f>VLOOKUP($B382,'[1]TK KHOILUONG'!$B:$AT,21,0)</f>
        <v>0</v>
      </c>
      <c r="W382" s="16">
        <f>VLOOKUP($B382,'[1]TK KHOILUONG'!$B:$AT,22,0)</f>
        <v>0</v>
      </c>
      <c r="X382" s="16">
        <f>VLOOKUP($B382,'[1]TK KHOILUONG'!$B:$AT,23,0)</f>
        <v>0</v>
      </c>
      <c r="Y382" s="16">
        <f>VLOOKUP($B382,'[1]TK KHOILUONG'!$B:$AT,24,0)</f>
        <v>0</v>
      </c>
      <c r="Z382" s="34">
        <f>VLOOKUP($B382,'[1]TK KHOILUONG'!$B:$AT,25,0)</f>
        <v>0</v>
      </c>
      <c r="AA382" s="16">
        <f>VLOOKUP($B382,'[1]TK KHOILUONG'!$B:$AT,26,0)</f>
        <v>0</v>
      </c>
      <c r="AB382" s="16">
        <f>VLOOKUP($B382,'[1]TK KHOILUONG'!$B:$AT,27,0)</f>
        <v>0</v>
      </c>
      <c r="AC382" s="16">
        <f>VLOOKUP($B382,'[1]TK KHOILUONG'!$B:$AT,28,0)</f>
        <v>0</v>
      </c>
      <c r="AD382" s="34">
        <f>VLOOKUP($B382,'[1]TK KHOILUONG'!$B:$AT,29,0)</f>
        <v>0</v>
      </c>
      <c r="AE382" s="16">
        <f>VLOOKUP($B382,'[1]TK KHOILUONG'!$B:$AT,30,0)</f>
        <v>0</v>
      </c>
      <c r="AF382" s="16">
        <f>VLOOKUP($B382,'[1]TK KHOILUONG'!$B:$AT,31,0)</f>
        <v>0</v>
      </c>
      <c r="AG382" s="16">
        <f>VLOOKUP($B382,'[1]TK KHOILUONG'!$B:$AT,32,0)</f>
        <v>0</v>
      </c>
      <c r="AH382" s="34">
        <f>VLOOKUP($B382,'[1]TK KHOILUONG'!$B:$AT,33,0)</f>
        <v>0</v>
      </c>
      <c r="AI382" s="16">
        <f>VLOOKUP($B382,'[1]TK KHOILUONG'!$B:$AT,34,0)</f>
        <v>0</v>
      </c>
      <c r="AJ382" s="16">
        <f>VLOOKUP($B382,'[1]TK KHOILUONG'!$B:$AT,35,0)</f>
        <v>0</v>
      </c>
      <c r="AK382" s="34">
        <f>VLOOKUP($B382,'[1]TK KHOILUONG'!$B:$AT,36,0)</f>
        <v>0</v>
      </c>
      <c r="AL382" s="16">
        <f>VLOOKUP($B382,'[1]TK KHOILUONG'!$B:$AT,37,0)</f>
        <v>0</v>
      </c>
      <c r="AM382" s="16">
        <f>VLOOKUP($B382,'[1]TK KHOILUONG'!$B:$AT,38,0)</f>
        <v>0</v>
      </c>
      <c r="AN382" s="34">
        <f>VLOOKUP($B382,'[1]TK KHOILUONG'!$B:$AT,39,0)</f>
        <v>0</v>
      </c>
      <c r="AO382" s="16">
        <f>VLOOKUP($B382,'[1]TK KHOILUONG'!$B:$AT,40,0)</f>
        <v>0</v>
      </c>
      <c r="AP382" s="16">
        <f>VLOOKUP($B382,'[1]TK KHOILUONG'!$B:$AT,41,0)</f>
        <v>0</v>
      </c>
      <c r="AQ382" s="34">
        <f>VLOOKUP($B382,'[1]TK KHOILUONG'!$B:$AT,42,0)</f>
        <v>0</v>
      </c>
      <c r="AR382" s="34">
        <f>VLOOKUP($B382,'[1]TK KHOILUONG'!$B:$AT,43,0)</f>
        <v>0</v>
      </c>
      <c r="AS382" s="34">
        <f>VLOOKUP($B382,'[1]TK KHOILUONG'!$B:$AT,44,0)</f>
        <v>0</v>
      </c>
      <c r="AT382" s="44">
        <f t="shared" si="6"/>
        <v>0</v>
      </c>
    </row>
    <row r="383" spans="1:46" s="6" customFormat="1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>
        <f>VLOOKUP($B383,'[1]TK KHOILUONG'!$B:$AT,4,0)</f>
        <v>0</v>
      </c>
      <c r="F383" s="16">
        <f>VLOOKUP($B383,'[1]TK KHOILUONG'!$B:$AT,5,0)</f>
        <v>0</v>
      </c>
      <c r="G383" s="16">
        <f>VLOOKUP($B383,'[1]TK KHOILUONG'!$B:$AT,6,0)</f>
        <v>0</v>
      </c>
      <c r="H383" s="16">
        <f>VLOOKUP($B383,'[1]TK KHOILUONG'!$B:$AT,7,0)</f>
        <v>0</v>
      </c>
      <c r="I383" s="16">
        <f>VLOOKUP($B383,'[1]TK KHOILUONG'!$B:$AT,8,0)</f>
        <v>0</v>
      </c>
      <c r="J383" s="16">
        <f>VLOOKUP($B383,'[1]TK KHOILUONG'!$B:$AT,9,0)</f>
        <v>0</v>
      </c>
      <c r="K383" s="16">
        <f>VLOOKUP($B383,'[1]TK KHOILUONG'!$B:$AT,10,0)</f>
        <v>0</v>
      </c>
      <c r="L383" s="16">
        <f>VLOOKUP($B383,'[1]TK KHOILUONG'!$B:$AT,11,0)</f>
        <v>0</v>
      </c>
      <c r="M383" s="34">
        <f>VLOOKUP($B383,'[1]TK KHOILUONG'!$B:$AT,12,0)</f>
        <v>0</v>
      </c>
      <c r="N383" s="16">
        <f>VLOOKUP($B383,'[1]TK KHOILUONG'!$B:$AT,13,0)</f>
        <v>0</v>
      </c>
      <c r="O383" s="16">
        <f>VLOOKUP($B383,'[1]TK KHOILUONG'!$B:$AT,14,0)</f>
        <v>0</v>
      </c>
      <c r="P383" s="16">
        <f>VLOOKUP($B383,'[1]TK KHOILUONG'!$B:$AT,15,0)</f>
        <v>0</v>
      </c>
      <c r="Q383" s="16">
        <f>VLOOKUP($B383,'[1]TK KHOILUONG'!$B:$AT,16,0)</f>
        <v>0</v>
      </c>
      <c r="R383" s="34">
        <f>VLOOKUP($B383,'[1]TK KHOILUONG'!$B:$AT,17,0)</f>
        <v>0</v>
      </c>
      <c r="S383" s="16">
        <f>VLOOKUP($B383,'[1]TK KHOILUONG'!$B:$AT,18,0)</f>
        <v>0</v>
      </c>
      <c r="T383" s="16">
        <f>VLOOKUP($B383,'[1]TK KHOILUONG'!$B:$AT,19,0)</f>
        <v>0</v>
      </c>
      <c r="U383" s="16">
        <f>VLOOKUP($B383,'[1]TK KHOILUONG'!$B:$AT,20,0)</f>
        <v>0</v>
      </c>
      <c r="V383" s="34">
        <f>VLOOKUP($B383,'[1]TK KHOILUONG'!$B:$AT,21,0)</f>
        <v>0</v>
      </c>
      <c r="W383" s="16">
        <f>VLOOKUP($B383,'[1]TK KHOILUONG'!$B:$AT,22,0)</f>
        <v>0</v>
      </c>
      <c r="X383" s="16">
        <f>VLOOKUP($B383,'[1]TK KHOILUONG'!$B:$AT,23,0)</f>
        <v>0</v>
      </c>
      <c r="Y383" s="16">
        <f>VLOOKUP($B383,'[1]TK KHOILUONG'!$B:$AT,24,0)</f>
        <v>0</v>
      </c>
      <c r="Z383" s="34">
        <f>VLOOKUP($B383,'[1]TK KHOILUONG'!$B:$AT,25,0)</f>
        <v>0</v>
      </c>
      <c r="AA383" s="16">
        <f>VLOOKUP($B383,'[1]TK KHOILUONG'!$B:$AT,26,0)</f>
        <v>0</v>
      </c>
      <c r="AB383" s="16">
        <f>VLOOKUP($B383,'[1]TK KHOILUONG'!$B:$AT,27,0)</f>
        <v>0</v>
      </c>
      <c r="AC383" s="16">
        <f>VLOOKUP($B383,'[1]TK KHOILUONG'!$B:$AT,28,0)</f>
        <v>0</v>
      </c>
      <c r="AD383" s="34">
        <f>VLOOKUP($B383,'[1]TK KHOILUONG'!$B:$AT,29,0)</f>
        <v>0</v>
      </c>
      <c r="AE383" s="16">
        <f>VLOOKUP($B383,'[1]TK KHOILUONG'!$B:$AT,30,0)</f>
        <v>0</v>
      </c>
      <c r="AF383" s="16">
        <f>VLOOKUP($B383,'[1]TK KHOILUONG'!$B:$AT,31,0)</f>
        <v>0</v>
      </c>
      <c r="AG383" s="16">
        <f>VLOOKUP($B383,'[1]TK KHOILUONG'!$B:$AT,32,0)</f>
        <v>0</v>
      </c>
      <c r="AH383" s="34">
        <f>VLOOKUP($B383,'[1]TK KHOILUONG'!$B:$AT,33,0)</f>
        <v>0</v>
      </c>
      <c r="AI383" s="16">
        <f>VLOOKUP($B383,'[1]TK KHOILUONG'!$B:$AT,34,0)</f>
        <v>0</v>
      </c>
      <c r="AJ383" s="16">
        <f>VLOOKUP($B383,'[1]TK KHOILUONG'!$B:$AT,35,0)</f>
        <v>0</v>
      </c>
      <c r="AK383" s="34">
        <f>VLOOKUP($B383,'[1]TK KHOILUONG'!$B:$AT,36,0)</f>
        <v>0</v>
      </c>
      <c r="AL383" s="16">
        <f>VLOOKUP($B383,'[1]TK KHOILUONG'!$B:$AT,37,0)</f>
        <v>0</v>
      </c>
      <c r="AM383" s="16">
        <f>VLOOKUP($B383,'[1]TK KHOILUONG'!$B:$AT,38,0)</f>
        <v>0</v>
      </c>
      <c r="AN383" s="34">
        <f>VLOOKUP($B383,'[1]TK KHOILUONG'!$B:$AT,39,0)</f>
        <v>0</v>
      </c>
      <c r="AO383" s="16">
        <f>VLOOKUP($B383,'[1]TK KHOILUONG'!$B:$AT,40,0)</f>
        <v>0</v>
      </c>
      <c r="AP383" s="16">
        <f>VLOOKUP($B383,'[1]TK KHOILUONG'!$B:$AT,41,0)</f>
        <v>0</v>
      </c>
      <c r="AQ383" s="34">
        <f>VLOOKUP($B383,'[1]TK KHOILUONG'!$B:$AT,42,0)</f>
        <v>0</v>
      </c>
      <c r="AR383" s="34">
        <f>VLOOKUP($B383,'[1]TK KHOILUONG'!$B:$AT,43,0)</f>
        <v>0</v>
      </c>
      <c r="AS383" s="34">
        <f>VLOOKUP($B383,'[1]TK KHOILUONG'!$B:$AT,44,0)</f>
        <v>0</v>
      </c>
      <c r="AT383" s="44">
        <f t="shared" si="6"/>
        <v>0</v>
      </c>
    </row>
    <row r="384" spans="1:46" s="6" customFormat="1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>
        <f>VLOOKUP($B384,'[1]TK KHOILUONG'!$B:$AT,4,0)</f>
        <v>0</v>
      </c>
      <c r="F384" s="16">
        <f>VLOOKUP($B384,'[1]TK KHOILUONG'!$B:$AT,5,0)</f>
        <v>0</v>
      </c>
      <c r="G384" s="16">
        <f>VLOOKUP($B384,'[1]TK KHOILUONG'!$B:$AT,6,0)</f>
        <v>0</v>
      </c>
      <c r="H384" s="16">
        <f>VLOOKUP($B384,'[1]TK KHOILUONG'!$B:$AT,7,0)</f>
        <v>0</v>
      </c>
      <c r="I384" s="16">
        <f>VLOOKUP($B384,'[1]TK KHOILUONG'!$B:$AT,8,0)</f>
        <v>0</v>
      </c>
      <c r="J384" s="16">
        <f>VLOOKUP($B384,'[1]TK KHOILUONG'!$B:$AT,9,0)</f>
        <v>0</v>
      </c>
      <c r="K384" s="16">
        <f>VLOOKUP($B384,'[1]TK KHOILUONG'!$B:$AT,10,0)</f>
        <v>0</v>
      </c>
      <c r="L384" s="16">
        <f>VLOOKUP($B384,'[1]TK KHOILUONG'!$B:$AT,11,0)</f>
        <v>0</v>
      </c>
      <c r="M384" s="34">
        <f>VLOOKUP($B384,'[1]TK KHOILUONG'!$B:$AT,12,0)</f>
        <v>0</v>
      </c>
      <c r="N384" s="16">
        <f>VLOOKUP($B384,'[1]TK KHOILUONG'!$B:$AT,13,0)</f>
        <v>0</v>
      </c>
      <c r="O384" s="16">
        <f>VLOOKUP($B384,'[1]TK KHOILUONG'!$B:$AT,14,0)</f>
        <v>0</v>
      </c>
      <c r="P384" s="16">
        <f>VLOOKUP($B384,'[1]TK KHOILUONG'!$B:$AT,15,0)</f>
        <v>0</v>
      </c>
      <c r="Q384" s="16">
        <f>VLOOKUP($B384,'[1]TK KHOILUONG'!$B:$AT,16,0)</f>
        <v>0</v>
      </c>
      <c r="R384" s="34">
        <f>VLOOKUP($B384,'[1]TK KHOILUONG'!$B:$AT,17,0)</f>
        <v>0</v>
      </c>
      <c r="S384" s="16">
        <f>VLOOKUP($B384,'[1]TK KHOILUONG'!$B:$AT,18,0)</f>
        <v>0</v>
      </c>
      <c r="T384" s="16">
        <f>VLOOKUP($B384,'[1]TK KHOILUONG'!$B:$AT,19,0)</f>
        <v>0</v>
      </c>
      <c r="U384" s="16">
        <f>VLOOKUP($B384,'[1]TK KHOILUONG'!$B:$AT,20,0)</f>
        <v>0</v>
      </c>
      <c r="V384" s="34">
        <f>VLOOKUP($B384,'[1]TK KHOILUONG'!$B:$AT,21,0)</f>
        <v>0</v>
      </c>
      <c r="W384" s="16">
        <f>VLOOKUP($B384,'[1]TK KHOILUONG'!$B:$AT,22,0)</f>
        <v>0</v>
      </c>
      <c r="X384" s="16">
        <f>VLOOKUP($B384,'[1]TK KHOILUONG'!$B:$AT,23,0)</f>
        <v>0</v>
      </c>
      <c r="Y384" s="16">
        <f>VLOOKUP($B384,'[1]TK KHOILUONG'!$B:$AT,24,0)</f>
        <v>0</v>
      </c>
      <c r="Z384" s="34">
        <f>VLOOKUP($B384,'[1]TK KHOILUONG'!$B:$AT,25,0)</f>
        <v>0</v>
      </c>
      <c r="AA384" s="16">
        <f>VLOOKUP($B384,'[1]TK KHOILUONG'!$B:$AT,26,0)</f>
        <v>80</v>
      </c>
      <c r="AB384" s="16">
        <f>VLOOKUP($B384,'[1]TK KHOILUONG'!$B:$AT,27,0)</f>
        <v>123</v>
      </c>
      <c r="AC384" s="16">
        <f>VLOOKUP($B384,'[1]TK KHOILUONG'!$B:$AT,28,0)</f>
        <v>80</v>
      </c>
      <c r="AD384" s="34">
        <f>VLOOKUP($B384,'[1]TK KHOILUONG'!$B:$AT,29,0)</f>
        <v>12.3</v>
      </c>
      <c r="AE384" s="16">
        <f>VLOOKUP($B384,'[1]TK KHOILUONG'!$B:$AT,30,0)</f>
        <v>0</v>
      </c>
      <c r="AF384" s="16">
        <f>VLOOKUP($B384,'[1]TK KHOILUONG'!$B:$AT,31,0)</f>
        <v>0</v>
      </c>
      <c r="AG384" s="16">
        <f>VLOOKUP($B384,'[1]TK KHOILUONG'!$B:$AT,32,0)</f>
        <v>0</v>
      </c>
      <c r="AH384" s="34">
        <f>VLOOKUP($B384,'[1]TK KHOILUONG'!$B:$AT,33,0)</f>
        <v>0</v>
      </c>
      <c r="AI384" s="16">
        <f>VLOOKUP($B384,'[1]TK KHOILUONG'!$B:$AT,34,0)</f>
        <v>0</v>
      </c>
      <c r="AJ384" s="16">
        <f>VLOOKUP($B384,'[1]TK KHOILUONG'!$B:$AT,35,0)</f>
        <v>0</v>
      </c>
      <c r="AK384" s="34">
        <f>VLOOKUP($B384,'[1]TK KHOILUONG'!$B:$AT,36,0)</f>
        <v>0</v>
      </c>
      <c r="AL384" s="16">
        <f>VLOOKUP($B384,'[1]TK KHOILUONG'!$B:$AT,37,0)</f>
        <v>0</v>
      </c>
      <c r="AM384" s="16">
        <f>VLOOKUP($B384,'[1]TK KHOILUONG'!$B:$AT,38,0)</f>
        <v>0</v>
      </c>
      <c r="AN384" s="34">
        <f>VLOOKUP($B384,'[1]TK KHOILUONG'!$B:$AT,39,0)</f>
        <v>0</v>
      </c>
      <c r="AO384" s="16">
        <f>VLOOKUP($B384,'[1]TK KHOILUONG'!$B:$AT,40,0)</f>
        <v>0</v>
      </c>
      <c r="AP384" s="16">
        <f>VLOOKUP($B384,'[1]TK KHOILUONG'!$B:$AT,41,0)</f>
        <v>0</v>
      </c>
      <c r="AQ384" s="34">
        <f>VLOOKUP($B384,'[1]TK KHOILUONG'!$B:$AT,42,0)</f>
        <v>0</v>
      </c>
      <c r="AR384" s="34">
        <f>VLOOKUP($B384,'[1]TK KHOILUONG'!$B:$AT,43,0)</f>
        <v>0</v>
      </c>
      <c r="AS384" s="34">
        <f>VLOOKUP($B384,'[1]TK KHOILUONG'!$B:$AT,44,0)</f>
        <v>0</v>
      </c>
      <c r="AT384" s="44">
        <f t="shared" si="6"/>
        <v>12.3</v>
      </c>
    </row>
    <row r="385" spans="1:46" s="6" customFormat="1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>
        <f>VLOOKUP($B385,'[1]TK KHOILUONG'!$B:$AT,4,0)</f>
        <v>0</v>
      </c>
      <c r="F385" s="16">
        <f>VLOOKUP($B385,'[1]TK KHOILUONG'!$B:$AT,5,0)</f>
        <v>0</v>
      </c>
      <c r="G385" s="16">
        <f>VLOOKUP($B385,'[1]TK KHOILUONG'!$B:$AT,6,0)</f>
        <v>0</v>
      </c>
      <c r="H385" s="16">
        <f>VLOOKUP($B385,'[1]TK KHOILUONG'!$B:$AT,7,0)</f>
        <v>0</v>
      </c>
      <c r="I385" s="16">
        <f>VLOOKUP($B385,'[1]TK KHOILUONG'!$B:$AT,8,0)</f>
        <v>0</v>
      </c>
      <c r="J385" s="16">
        <f>VLOOKUP($B385,'[1]TK KHOILUONG'!$B:$AT,9,0)</f>
        <v>0</v>
      </c>
      <c r="K385" s="16">
        <f>VLOOKUP($B385,'[1]TK KHOILUONG'!$B:$AT,10,0)</f>
        <v>0</v>
      </c>
      <c r="L385" s="16">
        <f>VLOOKUP($B385,'[1]TK KHOILUONG'!$B:$AT,11,0)</f>
        <v>0</v>
      </c>
      <c r="M385" s="34">
        <f>VLOOKUP($B385,'[1]TK KHOILUONG'!$B:$AT,12,0)</f>
        <v>0</v>
      </c>
      <c r="N385" s="16">
        <f>VLOOKUP($B385,'[1]TK KHOILUONG'!$B:$AT,13,0)</f>
        <v>0</v>
      </c>
      <c r="O385" s="16">
        <f>VLOOKUP($B385,'[1]TK KHOILUONG'!$B:$AT,14,0)</f>
        <v>0</v>
      </c>
      <c r="P385" s="16">
        <f>VLOOKUP($B385,'[1]TK KHOILUONG'!$B:$AT,15,0)</f>
        <v>0</v>
      </c>
      <c r="Q385" s="16">
        <f>VLOOKUP($B385,'[1]TK KHOILUONG'!$B:$AT,16,0)</f>
        <v>0</v>
      </c>
      <c r="R385" s="34">
        <f>VLOOKUP($B385,'[1]TK KHOILUONG'!$B:$AT,17,0)</f>
        <v>0</v>
      </c>
      <c r="S385" s="16">
        <f>VLOOKUP($B385,'[1]TK KHOILUONG'!$B:$AT,18,0)</f>
        <v>0</v>
      </c>
      <c r="T385" s="16">
        <f>VLOOKUP($B385,'[1]TK KHOILUONG'!$B:$AT,19,0)</f>
        <v>0</v>
      </c>
      <c r="U385" s="16">
        <f>VLOOKUP($B385,'[1]TK KHOILUONG'!$B:$AT,20,0)</f>
        <v>0</v>
      </c>
      <c r="V385" s="34">
        <f>VLOOKUP($B385,'[1]TK KHOILUONG'!$B:$AT,21,0)</f>
        <v>0</v>
      </c>
      <c r="W385" s="16">
        <f>VLOOKUP($B385,'[1]TK KHOILUONG'!$B:$AT,22,0)</f>
        <v>0</v>
      </c>
      <c r="X385" s="16">
        <f>VLOOKUP($B385,'[1]TK KHOILUONG'!$B:$AT,23,0)</f>
        <v>0</v>
      </c>
      <c r="Y385" s="16">
        <f>VLOOKUP($B385,'[1]TK KHOILUONG'!$B:$AT,24,0)</f>
        <v>0</v>
      </c>
      <c r="Z385" s="34">
        <f>VLOOKUP($B385,'[1]TK KHOILUONG'!$B:$AT,25,0)</f>
        <v>0</v>
      </c>
      <c r="AA385" s="16">
        <f>VLOOKUP($B385,'[1]TK KHOILUONG'!$B:$AT,26,0)</f>
        <v>0</v>
      </c>
      <c r="AB385" s="16">
        <f>VLOOKUP($B385,'[1]TK KHOILUONG'!$B:$AT,27,0)</f>
        <v>0</v>
      </c>
      <c r="AC385" s="16">
        <f>VLOOKUP($B385,'[1]TK KHOILUONG'!$B:$AT,28,0)</f>
        <v>0</v>
      </c>
      <c r="AD385" s="34">
        <f>VLOOKUP($B385,'[1]TK KHOILUONG'!$B:$AT,29,0)</f>
        <v>0</v>
      </c>
      <c r="AE385" s="16">
        <f>VLOOKUP($B385,'[1]TK KHOILUONG'!$B:$AT,30,0)</f>
        <v>0</v>
      </c>
      <c r="AF385" s="16">
        <f>VLOOKUP($B385,'[1]TK KHOILUONG'!$B:$AT,31,0)</f>
        <v>0</v>
      </c>
      <c r="AG385" s="16">
        <f>VLOOKUP($B385,'[1]TK KHOILUONG'!$B:$AT,32,0)</f>
        <v>0</v>
      </c>
      <c r="AH385" s="34">
        <f>VLOOKUP($B385,'[1]TK KHOILUONG'!$B:$AT,33,0)</f>
        <v>0</v>
      </c>
      <c r="AI385" s="16">
        <f>VLOOKUP($B385,'[1]TK KHOILUONG'!$B:$AT,34,0)</f>
        <v>0</v>
      </c>
      <c r="AJ385" s="16">
        <f>VLOOKUP($B385,'[1]TK KHOILUONG'!$B:$AT,35,0)</f>
        <v>0</v>
      </c>
      <c r="AK385" s="34">
        <f>VLOOKUP($B385,'[1]TK KHOILUONG'!$B:$AT,36,0)</f>
        <v>0</v>
      </c>
      <c r="AL385" s="16">
        <f>VLOOKUP($B385,'[1]TK KHOILUONG'!$B:$AT,37,0)</f>
        <v>0</v>
      </c>
      <c r="AM385" s="16">
        <f>VLOOKUP($B385,'[1]TK KHOILUONG'!$B:$AT,38,0)</f>
        <v>0</v>
      </c>
      <c r="AN385" s="34">
        <f>VLOOKUP($B385,'[1]TK KHOILUONG'!$B:$AT,39,0)</f>
        <v>0</v>
      </c>
      <c r="AO385" s="16">
        <f>VLOOKUP($B385,'[1]TK KHOILUONG'!$B:$AT,40,0)</f>
        <v>0</v>
      </c>
      <c r="AP385" s="16">
        <f>VLOOKUP($B385,'[1]TK KHOILUONG'!$B:$AT,41,0)</f>
        <v>0</v>
      </c>
      <c r="AQ385" s="34">
        <f>VLOOKUP($B385,'[1]TK KHOILUONG'!$B:$AT,42,0)</f>
        <v>0</v>
      </c>
      <c r="AR385" s="34">
        <f>VLOOKUP($B385,'[1]TK KHOILUONG'!$B:$AT,43,0)</f>
        <v>0</v>
      </c>
      <c r="AS385" s="34">
        <f>VLOOKUP($B385,'[1]TK KHOILUONG'!$B:$AT,44,0)</f>
        <v>0</v>
      </c>
      <c r="AT385" s="44">
        <f t="shared" si="6"/>
        <v>0</v>
      </c>
    </row>
    <row r="386" spans="1:46" s="6" customFormat="1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>
        <f>VLOOKUP($B386,'[1]TK KHOILUONG'!$B:$AT,4,0)</f>
        <v>0</v>
      </c>
      <c r="F386" s="16">
        <f>VLOOKUP($B386,'[1]TK KHOILUONG'!$B:$AT,5,0)</f>
        <v>0</v>
      </c>
      <c r="G386" s="16">
        <f>VLOOKUP($B386,'[1]TK KHOILUONG'!$B:$AT,6,0)</f>
        <v>0</v>
      </c>
      <c r="H386" s="16">
        <f>VLOOKUP($B386,'[1]TK KHOILUONG'!$B:$AT,7,0)</f>
        <v>0</v>
      </c>
      <c r="I386" s="16">
        <f>VLOOKUP($B386,'[1]TK KHOILUONG'!$B:$AT,8,0)</f>
        <v>0</v>
      </c>
      <c r="J386" s="16">
        <f>VLOOKUP($B386,'[1]TK KHOILUONG'!$B:$AT,9,0)</f>
        <v>0</v>
      </c>
      <c r="K386" s="16">
        <f>VLOOKUP($B386,'[1]TK KHOILUONG'!$B:$AT,10,0)</f>
        <v>0</v>
      </c>
      <c r="L386" s="16">
        <f>VLOOKUP($B386,'[1]TK KHOILUONG'!$B:$AT,11,0)</f>
        <v>0</v>
      </c>
      <c r="M386" s="34">
        <f>VLOOKUP($B386,'[1]TK KHOILUONG'!$B:$AT,12,0)</f>
        <v>0</v>
      </c>
      <c r="N386" s="16">
        <f>VLOOKUP($B386,'[1]TK KHOILUONG'!$B:$AT,13,0)</f>
        <v>0</v>
      </c>
      <c r="O386" s="16">
        <f>VLOOKUP($B386,'[1]TK KHOILUONG'!$B:$AT,14,0)</f>
        <v>0</v>
      </c>
      <c r="P386" s="16">
        <f>VLOOKUP($B386,'[1]TK KHOILUONG'!$B:$AT,15,0)</f>
        <v>0</v>
      </c>
      <c r="Q386" s="16">
        <f>VLOOKUP($B386,'[1]TK KHOILUONG'!$B:$AT,16,0)</f>
        <v>0</v>
      </c>
      <c r="R386" s="34">
        <f>VLOOKUP($B386,'[1]TK KHOILUONG'!$B:$AT,17,0)</f>
        <v>0</v>
      </c>
      <c r="S386" s="16">
        <f>VLOOKUP($B386,'[1]TK KHOILUONG'!$B:$AT,18,0)</f>
        <v>0</v>
      </c>
      <c r="T386" s="16">
        <f>VLOOKUP($B386,'[1]TK KHOILUONG'!$B:$AT,19,0)</f>
        <v>0</v>
      </c>
      <c r="U386" s="16">
        <f>VLOOKUP($B386,'[1]TK KHOILUONG'!$B:$AT,20,0)</f>
        <v>0</v>
      </c>
      <c r="V386" s="34">
        <f>VLOOKUP($B386,'[1]TK KHOILUONG'!$B:$AT,21,0)</f>
        <v>0</v>
      </c>
      <c r="W386" s="16">
        <f>VLOOKUP($B386,'[1]TK KHOILUONG'!$B:$AT,22,0)</f>
        <v>0</v>
      </c>
      <c r="X386" s="16">
        <f>VLOOKUP($B386,'[1]TK KHOILUONG'!$B:$AT,23,0)</f>
        <v>0</v>
      </c>
      <c r="Y386" s="16">
        <f>VLOOKUP($B386,'[1]TK KHOILUONG'!$B:$AT,24,0)</f>
        <v>0</v>
      </c>
      <c r="Z386" s="34">
        <f>VLOOKUP($B386,'[1]TK KHOILUONG'!$B:$AT,25,0)</f>
        <v>0</v>
      </c>
      <c r="AA386" s="16">
        <f>VLOOKUP($B386,'[1]TK KHOILUONG'!$B:$AT,26,0)</f>
        <v>0</v>
      </c>
      <c r="AB386" s="16">
        <f>VLOOKUP($B386,'[1]TK KHOILUONG'!$B:$AT,27,0)</f>
        <v>0</v>
      </c>
      <c r="AC386" s="16">
        <f>VLOOKUP($B386,'[1]TK KHOILUONG'!$B:$AT,28,0)</f>
        <v>0</v>
      </c>
      <c r="AD386" s="34">
        <f>VLOOKUP($B386,'[1]TK KHOILUONG'!$B:$AT,29,0)</f>
        <v>0</v>
      </c>
      <c r="AE386" s="16">
        <f>VLOOKUP($B386,'[1]TK KHOILUONG'!$B:$AT,30,0)</f>
        <v>0</v>
      </c>
      <c r="AF386" s="16">
        <f>VLOOKUP($B386,'[1]TK KHOILUONG'!$B:$AT,31,0)</f>
        <v>0</v>
      </c>
      <c r="AG386" s="16">
        <f>VLOOKUP($B386,'[1]TK KHOILUONG'!$B:$AT,32,0)</f>
        <v>0</v>
      </c>
      <c r="AH386" s="34">
        <f>VLOOKUP($B386,'[1]TK KHOILUONG'!$B:$AT,33,0)</f>
        <v>0</v>
      </c>
      <c r="AI386" s="16">
        <f>VLOOKUP($B386,'[1]TK KHOILUONG'!$B:$AT,34,0)</f>
        <v>0</v>
      </c>
      <c r="AJ386" s="16">
        <f>VLOOKUP($B386,'[1]TK KHOILUONG'!$B:$AT,35,0)</f>
        <v>0</v>
      </c>
      <c r="AK386" s="34">
        <f>VLOOKUP($B386,'[1]TK KHOILUONG'!$B:$AT,36,0)</f>
        <v>0</v>
      </c>
      <c r="AL386" s="16">
        <f>VLOOKUP($B386,'[1]TK KHOILUONG'!$B:$AT,37,0)</f>
        <v>0</v>
      </c>
      <c r="AM386" s="16">
        <f>VLOOKUP($B386,'[1]TK KHOILUONG'!$B:$AT,38,0)</f>
        <v>0</v>
      </c>
      <c r="AN386" s="34">
        <f>VLOOKUP($B386,'[1]TK KHOILUONG'!$B:$AT,39,0)</f>
        <v>0</v>
      </c>
      <c r="AO386" s="16">
        <f>VLOOKUP($B386,'[1]TK KHOILUONG'!$B:$AT,40,0)</f>
        <v>0</v>
      </c>
      <c r="AP386" s="16">
        <f>VLOOKUP($B386,'[1]TK KHOILUONG'!$B:$AT,41,0)</f>
        <v>0</v>
      </c>
      <c r="AQ386" s="34">
        <f>VLOOKUP($B386,'[1]TK KHOILUONG'!$B:$AT,42,0)</f>
        <v>0</v>
      </c>
      <c r="AR386" s="34">
        <f>VLOOKUP($B386,'[1]TK KHOILUONG'!$B:$AT,43,0)</f>
        <v>0</v>
      </c>
      <c r="AS386" s="34">
        <f>VLOOKUP($B386,'[1]TK KHOILUONG'!$B:$AT,44,0)</f>
        <v>0</v>
      </c>
      <c r="AT386" s="44">
        <f t="shared" si="6"/>
        <v>0</v>
      </c>
    </row>
    <row r="387" spans="1:46" s="6" customFormat="1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>
        <f>VLOOKUP($B387,'[1]TK KHOILUONG'!$B:$AT,4,0)</f>
        <v>0</v>
      </c>
      <c r="F387" s="16">
        <f>VLOOKUP($B387,'[1]TK KHOILUONG'!$B:$AT,5,0)</f>
        <v>0</v>
      </c>
      <c r="G387" s="16">
        <f>VLOOKUP($B387,'[1]TK KHOILUONG'!$B:$AT,6,0)</f>
        <v>0</v>
      </c>
      <c r="H387" s="16">
        <f>VLOOKUP($B387,'[1]TK KHOILUONG'!$B:$AT,7,0)</f>
        <v>0</v>
      </c>
      <c r="I387" s="16">
        <f>VLOOKUP($B387,'[1]TK KHOILUONG'!$B:$AT,8,0)</f>
        <v>0</v>
      </c>
      <c r="J387" s="16">
        <f>VLOOKUP($B387,'[1]TK KHOILUONG'!$B:$AT,9,0)</f>
        <v>0</v>
      </c>
      <c r="K387" s="16">
        <f>VLOOKUP($B387,'[1]TK KHOILUONG'!$B:$AT,10,0)</f>
        <v>0</v>
      </c>
      <c r="L387" s="16">
        <f>VLOOKUP($B387,'[1]TK KHOILUONG'!$B:$AT,11,0)</f>
        <v>0</v>
      </c>
      <c r="M387" s="34">
        <f>VLOOKUP($B387,'[1]TK KHOILUONG'!$B:$AT,12,0)</f>
        <v>0</v>
      </c>
      <c r="N387" s="16">
        <f>VLOOKUP($B387,'[1]TK KHOILUONG'!$B:$AT,13,0)</f>
        <v>0</v>
      </c>
      <c r="O387" s="16">
        <f>VLOOKUP($B387,'[1]TK KHOILUONG'!$B:$AT,14,0)</f>
        <v>0</v>
      </c>
      <c r="P387" s="16">
        <f>VLOOKUP($B387,'[1]TK KHOILUONG'!$B:$AT,15,0)</f>
        <v>0</v>
      </c>
      <c r="Q387" s="16">
        <f>VLOOKUP($B387,'[1]TK KHOILUONG'!$B:$AT,16,0)</f>
        <v>0</v>
      </c>
      <c r="R387" s="34">
        <f>VLOOKUP($B387,'[1]TK KHOILUONG'!$B:$AT,17,0)</f>
        <v>0</v>
      </c>
      <c r="S387" s="16">
        <f>VLOOKUP($B387,'[1]TK KHOILUONG'!$B:$AT,18,0)</f>
        <v>0</v>
      </c>
      <c r="T387" s="16">
        <f>VLOOKUP($B387,'[1]TK KHOILUONG'!$B:$AT,19,0)</f>
        <v>0</v>
      </c>
      <c r="U387" s="16">
        <f>VLOOKUP($B387,'[1]TK KHOILUONG'!$B:$AT,20,0)</f>
        <v>0</v>
      </c>
      <c r="V387" s="34">
        <f>VLOOKUP($B387,'[1]TK KHOILUONG'!$B:$AT,21,0)</f>
        <v>0</v>
      </c>
      <c r="W387" s="16">
        <f>VLOOKUP($B387,'[1]TK KHOILUONG'!$B:$AT,22,0)</f>
        <v>0</v>
      </c>
      <c r="X387" s="16">
        <f>VLOOKUP($B387,'[1]TK KHOILUONG'!$B:$AT,23,0)</f>
        <v>0</v>
      </c>
      <c r="Y387" s="16">
        <f>VLOOKUP($B387,'[1]TK KHOILUONG'!$B:$AT,24,0)</f>
        <v>0</v>
      </c>
      <c r="Z387" s="34">
        <f>VLOOKUP($B387,'[1]TK KHOILUONG'!$B:$AT,25,0)</f>
        <v>0</v>
      </c>
      <c r="AA387" s="16">
        <f>VLOOKUP($B387,'[1]TK KHOILUONG'!$B:$AT,26,0)</f>
        <v>0</v>
      </c>
      <c r="AB387" s="16">
        <f>VLOOKUP($B387,'[1]TK KHOILUONG'!$B:$AT,27,0)</f>
        <v>0</v>
      </c>
      <c r="AC387" s="16">
        <f>VLOOKUP($B387,'[1]TK KHOILUONG'!$B:$AT,28,0)</f>
        <v>0</v>
      </c>
      <c r="AD387" s="34">
        <f>VLOOKUP($B387,'[1]TK KHOILUONG'!$B:$AT,29,0)</f>
        <v>0</v>
      </c>
      <c r="AE387" s="16">
        <f>VLOOKUP($B387,'[1]TK KHOILUONG'!$B:$AT,30,0)</f>
        <v>0</v>
      </c>
      <c r="AF387" s="16">
        <f>VLOOKUP($B387,'[1]TK KHOILUONG'!$B:$AT,31,0)</f>
        <v>0</v>
      </c>
      <c r="AG387" s="16">
        <f>VLOOKUP($B387,'[1]TK KHOILUONG'!$B:$AT,32,0)</f>
        <v>0</v>
      </c>
      <c r="AH387" s="34">
        <f>VLOOKUP($B387,'[1]TK KHOILUONG'!$B:$AT,33,0)</f>
        <v>0</v>
      </c>
      <c r="AI387" s="16">
        <f>VLOOKUP($B387,'[1]TK KHOILUONG'!$B:$AT,34,0)</f>
        <v>0</v>
      </c>
      <c r="AJ387" s="16">
        <f>VLOOKUP($B387,'[1]TK KHOILUONG'!$B:$AT,35,0)</f>
        <v>0</v>
      </c>
      <c r="AK387" s="34">
        <f>VLOOKUP($B387,'[1]TK KHOILUONG'!$B:$AT,36,0)</f>
        <v>0</v>
      </c>
      <c r="AL387" s="16">
        <f>VLOOKUP($B387,'[1]TK KHOILUONG'!$B:$AT,37,0)</f>
        <v>0</v>
      </c>
      <c r="AM387" s="16">
        <f>VLOOKUP($B387,'[1]TK KHOILUONG'!$B:$AT,38,0)</f>
        <v>0</v>
      </c>
      <c r="AN387" s="34">
        <f>VLOOKUP($B387,'[1]TK KHOILUONG'!$B:$AT,39,0)</f>
        <v>0</v>
      </c>
      <c r="AO387" s="16">
        <f>VLOOKUP($B387,'[1]TK KHOILUONG'!$B:$AT,40,0)</f>
        <v>0</v>
      </c>
      <c r="AP387" s="16">
        <f>VLOOKUP($B387,'[1]TK KHOILUONG'!$B:$AT,41,0)</f>
        <v>0</v>
      </c>
      <c r="AQ387" s="34">
        <f>VLOOKUP($B387,'[1]TK KHOILUONG'!$B:$AT,42,0)</f>
        <v>0</v>
      </c>
      <c r="AR387" s="34">
        <f>VLOOKUP($B387,'[1]TK KHOILUONG'!$B:$AT,43,0)</f>
        <v>0</v>
      </c>
      <c r="AS387" s="34">
        <f>VLOOKUP($B387,'[1]TK KHOILUONG'!$B:$AT,44,0)</f>
        <v>0</v>
      </c>
      <c r="AT387" s="44">
        <f t="shared" si="6"/>
        <v>0</v>
      </c>
    </row>
    <row r="388" spans="1:46" s="6" customFormat="1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>
        <f>VLOOKUP($B388,'[1]TK KHOILUONG'!$B:$AT,4,0)</f>
        <v>0</v>
      </c>
      <c r="F388" s="16">
        <f>VLOOKUP($B388,'[1]TK KHOILUONG'!$B:$AT,5,0)</f>
        <v>0</v>
      </c>
      <c r="G388" s="16">
        <f>VLOOKUP($B388,'[1]TK KHOILUONG'!$B:$AT,6,0)</f>
        <v>0</v>
      </c>
      <c r="H388" s="16">
        <f>VLOOKUP($B388,'[1]TK KHOILUONG'!$B:$AT,7,0)</f>
        <v>0</v>
      </c>
      <c r="I388" s="16">
        <f>VLOOKUP($B388,'[1]TK KHOILUONG'!$B:$AT,8,0)</f>
        <v>0</v>
      </c>
      <c r="J388" s="16">
        <f>VLOOKUP($B388,'[1]TK KHOILUONG'!$B:$AT,9,0)</f>
        <v>0</v>
      </c>
      <c r="K388" s="16">
        <f>VLOOKUP($B388,'[1]TK KHOILUONG'!$B:$AT,10,0)</f>
        <v>0</v>
      </c>
      <c r="L388" s="16">
        <f>VLOOKUP($B388,'[1]TK KHOILUONG'!$B:$AT,11,0)</f>
        <v>0</v>
      </c>
      <c r="M388" s="34">
        <f>VLOOKUP($B388,'[1]TK KHOILUONG'!$B:$AT,12,0)</f>
        <v>0</v>
      </c>
      <c r="N388" s="16">
        <f>VLOOKUP($B388,'[1]TK KHOILUONG'!$B:$AT,13,0)</f>
        <v>0</v>
      </c>
      <c r="O388" s="16">
        <f>VLOOKUP($B388,'[1]TK KHOILUONG'!$B:$AT,14,0)</f>
        <v>0</v>
      </c>
      <c r="P388" s="16">
        <f>VLOOKUP($B388,'[1]TK KHOILUONG'!$B:$AT,15,0)</f>
        <v>0</v>
      </c>
      <c r="Q388" s="16">
        <f>VLOOKUP($B388,'[1]TK KHOILUONG'!$B:$AT,16,0)</f>
        <v>0</v>
      </c>
      <c r="R388" s="34">
        <f>VLOOKUP($B388,'[1]TK KHOILUONG'!$B:$AT,17,0)</f>
        <v>0</v>
      </c>
      <c r="S388" s="16">
        <f>VLOOKUP($B388,'[1]TK KHOILUONG'!$B:$AT,18,0)</f>
        <v>0</v>
      </c>
      <c r="T388" s="16">
        <f>VLOOKUP($B388,'[1]TK KHOILUONG'!$B:$AT,19,0)</f>
        <v>0</v>
      </c>
      <c r="U388" s="16">
        <f>VLOOKUP($B388,'[1]TK KHOILUONG'!$B:$AT,20,0)</f>
        <v>0</v>
      </c>
      <c r="V388" s="34">
        <f>VLOOKUP($B388,'[1]TK KHOILUONG'!$B:$AT,21,0)</f>
        <v>0</v>
      </c>
      <c r="W388" s="16">
        <f>VLOOKUP($B388,'[1]TK KHOILUONG'!$B:$AT,22,0)</f>
        <v>0</v>
      </c>
      <c r="X388" s="16">
        <f>VLOOKUP($B388,'[1]TK KHOILUONG'!$B:$AT,23,0)</f>
        <v>0</v>
      </c>
      <c r="Y388" s="16">
        <f>VLOOKUP($B388,'[1]TK KHOILUONG'!$B:$AT,24,0)</f>
        <v>0</v>
      </c>
      <c r="Z388" s="34">
        <f>VLOOKUP($B388,'[1]TK KHOILUONG'!$B:$AT,25,0)</f>
        <v>0</v>
      </c>
      <c r="AA388" s="16">
        <f>VLOOKUP($B388,'[1]TK KHOILUONG'!$B:$AT,26,0)</f>
        <v>0</v>
      </c>
      <c r="AB388" s="16">
        <f>VLOOKUP($B388,'[1]TK KHOILUONG'!$B:$AT,27,0)</f>
        <v>0</v>
      </c>
      <c r="AC388" s="16">
        <f>VLOOKUP($B388,'[1]TK KHOILUONG'!$B:$AT,28,0)</f>
        <v>0</v>
      </c>
      <c r="AD388" s="34">
        <f>VLOOKUP($B388,'[1]TK KHOILUONG'!$B:$AT,29,0)</f>
        <v>0</v>
      </c>
      <c r="AE388" s="16">
        <f>VLOOKUP($B388,'[1]TK KHOILUONG'!$B:$AT,30,0)</f>
        <v>0</v>
      </c>
      <c r="AF388" s="16">
        <f>VLOOKUP($B388,'[1]TK KHOILUONG'!$B:$AT,31,0)</f>
        <v>0</v>
      </c>
      <c r="AG388" s="16">
        <f>VLOOKUP($B388,'[1]TK KHOILUONG'!$B:$AT,32,0)</f>
        <v>0</v>
      </c>
      <c r="AH388" s="34">
        <f>VLOOKUP($B388,'[1]TK KHOILUONG'!$B:$AT,33,0)</f>
        <v>0</v>
      </c>
      <c r="AI388" s="16">
        <f>VLOOKUP($B388,'[1]TK KHOILUONG'!$B:$AT,34,0)</f>
        <v>0</v>
      </c>
      <c r="AJ388" s="16">
        <f>VLOOKUP($B388,'[1]TK KHOILUONG'!$B:$AT,35,0)</f>
        <v>0</v>
      </c>
      <c r="AK388" s="34">
        <f>VLOOKUP($B388,'[1]TK KHOILUONG'!$B:$AT,36,0)</f>
        <v>0</v>
      </c>
      <c r="AL388" s="16">
        <f>VLOOKUP($B388,'[1]TK KHOILUONG'!$B:$AT,37,0)</f>
        <v>0</v>
      </c>
      <c r="AM388" s="16">
        <f>VLOOKUP($B388,'[1]TK KHOILUONG'!$B:$AT,38,0)</f>
        <v>0</v>
      </c>
      <c r="AN388" s="34">
        <f>VLOOKUP($B388,'[1]TK KHOILUONG'!$B:$AT,39,0)</f>
        <v>0</v>
      </c>
      <c r="AO388" s="16">
        <f>VLOOKUP($B388,'[1]TK KHOILUONG'!$B:$AT,40,0)</f>
        <v>0</v>
      </c>
      <c r="AP388" s="16">
        <f>VLOOKUP($B388,'[1]TK KHOILUONG'!$B:$AT,41,0)</f>
        <v>0</v>
      </c>
      <c r="AQ388" s="34">
        <f>VLOOKUP($B388,'[1]TK KHOILUONG'!$B:$AT,42,0)</f>
        <v>0</v>
      </c>
      <c r="AR388" s="34">
        <f>VLOOKUP($B388,'[1]TK KHOILUONG'!$B:$AT,43,0)</f>
        <v>0</v>
      </c>
      <c r="AS388" s="34">
        <f>VLOOKUP($B388,'[1]TK KHOILUONG'!$B:$AT,44,0)</f>
        <v>0</v>
      </c>
      <c r="AT388" s="44">
        <f t="shared" si="6"/>
        <v>0</v>
      </c>
    </row>
    <row r="389" spans="1:46" s="6" customFormat="1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>
        <f>VLOOKUP($B389,'[1]TK KHOILUONG'!$B:$AT,4,0)</f>
        <v>0</v>
      </c>
      <c r="F389" s="16">
        <f>VLOOKUP($B389,'[1]TK KHOILUONG'!$B:$AT,5,0)</f>
        <v>0</v>
      </c>
      <c r="G389" s="16">
        <f>VLOOKUP($B389,'[1]TK KHOILUONG'!$B:$AT,6,0)</f>
        <v>0</v>
      </c>
      <c r="H389" s="16">
        <f>VLOOKUP($B389,'[1]TK KHOILUONG'!$B:$AT,7,0)</f>
        <v>0</v>
      </c>
      <c r="I389" s="16">
        <f>VLOOKUP($B389,'[1]TK KHOILUONG'!$B:$AT,8,0)</f>
        <v>0</v>
      </c>
      <c r="J389" s="16">
        <f>VLOOKUP($B389,'[1]TK KHOILUONG'!$B:$AT,9,0)</f>
        <v>0</v>
      </c>
      <c r="K389" s="16">
        <f>VLOOKUP($B389,'[1]TK KHOILUONG'!$B:$AT,10,0)</f>
        <v>0</v>
      </c>
      <c r="L389" s="16">
        <f>VLOOKUP($B389,'[1]TK KHOILUONG'!$B:$AT,11,0)</f>
        <v>0</v>
      </c>
      <c r="M389" s="34">
        <f>VLOOKUP($B389,'[1]TK KHOILUONG'!$B:$AT,12,0)</f>
        <v>0</v>
      </c>
      <c r="N389" s="16">
        <f>VLOOKUP($B389,'[1]TK KHOILUONG'!$B:$AT,13,0)</f>
        <v>0</v>
      </c>
      <c r="O389" s="16">
        <f>VLOOKUP($B389,'[1]TK KHOILUONG'!$B:$AT,14,0)</f>
        <v>0</v>
      </c>
      <c r="P389" s="16">
        <f>VLOOKUP($B389,'[1]TK KHOILUONG'!$B:$AT,15,0)</f>
        <v>0</v>
      </c>
      <c r="Q389" s="16">
        <f>VLOOKUP($B389,'[1]TK KHOILUONG'!$B:$AT,16,0)</f>
        <v>0</v>
      </c>
      <c r="R389" s="34">
        <f>VLOOKUP($B389,'[1]TK KHOILUONG'!$B:$AT,17,0)</f>
        <v>0</v>
      </c>
      <c r="S389" s="16">
        <f>VLOOKUP($B389,'[1]TK KHOILUONG'!$B:$AT,18,0)</f>
        <v>0</v>
      </c>
      <c r="T389" s="16">
        <f>VLOOKUP($B389,'[1]TK KHOILUONG'!$B:$AT,19,0)</f>
        <v>0</v>
      </c>
      <c r="U389" s="16">
        <f>VLOOKUP($B389,'[1]TK KHOILUONG'!$B:$AT,20,0)</f>
        <v>0</v>
      </c>
      <c r="V389" s="34">
        <f>VLOOKUP($B389,'[1]TK KHOILUONG'!$B:$AT,21,0)</f>
        <v>0</v>
      </c>
      <c r="W389" s="16">
        <f>VLOOKUP($B389,'[1]TK KHOILUONG'!$B:$AT,22,0)</f>
        <v>0</v>
      </c>
      <c r="X389" s="16">
        <f>VLOOKUP($B389,'[1]TK KHOILUONG'!$B:$AT,23,0)</f>
        <v>0</v>
      </c>
      <c r="Y389" s="16">
        <f>VLOOKUP($B389,'[1]TK KHOILUONG'!$B:$AT,24,0)</f>
        <v>0</v>
      </c>
      <c r="Z389" s="34">
        <f>VLOOKUP($B389,'[1]TK KHOILUONG'!$B:$AT,25,0)</f>
        <v>0</v>
      </c>
      <c r="AA389" s="16">
        <f>VLOOKUP($B389,'[1]TK KHOILUONG'!$B:$AT,26,0)</f>
        <v>0</v>
      </c>
      <c r="AB389" s="16">
        <f>VLOOKUP($B389,'[1]TK KHOILUONG'!$B:$AT,27,0)</f>
        <v>0</v>
      </c>
      <c r="AC389" s="16">
        <f>VLOOKUP($B389,'[1]TK KHOILUONG'!$B:$AT,28,0)</f>
        <v>0</v>
      </c>
      <c r="AD389" s="34">
        <f>VLOOKUP($B389,'[1]TK KHOILUONG'!$B:$AT,29,0)</f>
        <v>0</v>
      </c>
      <c r="AE389" s="16">
        <f>VLOOKUP($B389,'[1]TK KHOILUONG'!$B:$AT,30,0)</f>
        <v>0</v>
      </c>
      <c r="AF389" s="16">
        <f>VLOOKUP($B389,'[1]TK KHOILUONG'!$B:$AT,31,0)</f>
        <v>0</v>
      </c>
      <c r="AG389" s="16">
        <f>VLOOKUP($B389,'[1]TK KHOILUONG'!$B:$AT,32,0)</f>
        <v>0</v>
      </c>
      <c r="AH389" s="34">
        <f>VLOOKUP($B389,'[1]TK KHOILUONG'!$B:$AT,33,0)</f>
        <v>0</v>
      </c>
      <c r="AI389" s="16">
        <f>VLOOKUP($B389,'[1]TK KHOILUONG'!$B:$AT,34,0)</f>
        <v>0</v>
      </c>
      <c r="AJ389" s="16">
        <f>VLOOKUP($B389,'[1]TK KHOILUONG'!$B:$AT,35,0)</f>
        <v>0</v>
      </c>
      <c r="AK389" s="34">
        <f>VLOOKUP($B389,'[1]TK KHOILUONG'!$B:$AT,36,0)</f>
        <v>0</v>
      </c>
      <c r="AL389" s="16">
        <f>VLOOKUP($B389,'[1]TK KHOILUONG'!$B:$AT,37,0)</f>
        <v>0</v>
      </c>
      <c r="AM389" s="16">
        <f>VLOOKUP($B389,'[1]TK KHOILUONG'!$B:$AT,38,0)</f>
        <v>0</v>
      </c>
      <c r="AN389" s="34">
        <f>VLOOKUP($B389,'[1]TK KHOILUONG'!$B:$AT,39,0)</f>
        <v>0</v>
      </c>
      <c r="AO389" s="16">
        <f>VLOOKUP($B389,'[1]TK KHOILUONG'!$B:$AT,40,0)</f>
        <v>0</v>
      </c>
      <c r="AP389" s="16">
        <f>VLOOKUP($B389,'[1]TK KHOILUONG'!$B:$AT,41,0)</f>
        <v>0</v>
      </c>
      <c r="AQ389" s="34">
        <f>VLOOKUP($B389,'[1]TK KHOILUONG'!$B:$AT,42,0)</f>
        <v>0</v>
      </c>
      <c r="AR389" s="34">
        <f>VLOOKUP($B389,'[1]TK KHOILUONG'!$B:$AT,43,0)</f>
        <v>0</v>
      </c>
      <c r="AS389" s="34">
        <f>VLOOKUP($B389,'[1]TK KHOILUONG'!$B:$AT,44,0)</f>
        <v>0</v>
      </c>
      <c r="AT389" s="44">
        <f t="shared" si="6"/>
        <v>0</v>
      </c>
    </row>
    <row r="390" spans="1:46" s="6" customFormat="1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>
        <f>VLOOKUP($B390,'[1]TK KHOILUONG'!$B:$AT,4,0)</f>
        <v>0</v>
      </c>
      <c r="F390" s="16">
        <f>VLOOKUP($B390,'[1]TK KHOILUONG'!$B:$AT,5,0)</f>
        <v>0</v>
      </c>
      <c r="G390" s="16">
        <f>VLOOKUP($B390,'[1]TK KHOILUONG'!$B:$AT,6,0)</f>
        <v>0</v>
      </c>
      <c r="H390" s="16">
        <f>VLOOKUP($B390,'[1]TK KHOILUONG'!$B:$AT,7,0)</f>
        <v>0</v>
      </c>
      <c r="I390" s="16">
        <f>VLOOKUP($B390,'[1]TK KHOILUONG'!$B:$AT,8,0)</f>
        <v>0</v>
      </c>
      <c r="J390" s="16">
        <f>VLOOKUP($B390,'[1]TK KHOILUONG'!$B:$AT,9,0)</f>
        <v>0</v>
      </c>
      <c r="K390" s="16">
        <f>VLOOKUP($B390,'[1]TK KHOILUONG'!$B:$AT,10,0)</f>
        <v>0</v>
      </c>
      <c r="L390" s="16">
        <f>VLOOKUP($B390,'[1]TK KHOILUONG'!$B:$AT,11,0)</f>
        <v>0</v>
      </c>
      <c r="M390" s="34">
        <f>VLOOKUP($B390,'[1]TK KHOILUONG'!$B:$AT,12,0)</f>
        <v>0</v>
      </c>
      <c r="N390" s="16">
        <f>VLOOKUP($B390,'[1]TK KHOILUONG'!$B:$AT,13,0)</f>
        <v>0</v>
      </c>
      <c r="O390" s="16">
        <f>VLOOKUP($B390,'[1]TK KHOILUONG'!$B:$AT,14,0)</f>
        <v>0</v>
      </c>
      <c r="P390" s="16">
        <f>VLOOKUP($B390,'[1]TK KHOILUONG'!$B:$AT,15,0)</f>
        <v>0</v>
      </c>
      <c r="Q390" s="16">
        <f>VLOOKUP($B390,'[1]TK KHOILUONG'!$B:$AT,16,0)</f>
        <v>0</v>
      </c>
      <c r="R390" s="34">
        <f>VLOOKUP($B390,'[1]TK KHOILUONG'!$B:$AT,17,0)</f>
        <v>0</v>
      </c>
      <c r="S390" s="16">
        <f>VLOOKUP($B390,'[1]TK KHOILUONG'!$B:$AT,18,0)</f>
        <v>0</v>
      </c>
      <c r="T390" s="16">
        <f>VLOOKUP($B390,'[1]TK KHOILUONG'!$B:$AT,19,0)</f>
        <v>0</v>
      </c>
      <c r="U390" s="16">
        <f>VLOOKUP($B390,'[1]TK KHOILUONG'!$B:$AT,20,0)</f>
        <v>0</v>
      </c>
      <c r="V390" s="34">
        <f>VLOOKUP($B390,'[1]TK KHOILUONG'!$B:$AT,21,0)</f>
        <v>0</v>
      </c>
      <c r="W390" s="16">
        <f>VLOOKUP($B390,'[1]TK KHOILUONG'!$B:$AT,22,0)</f>
        <v>0</v>
      </c>
      <c r="X390" s="16">
        <f>VLOOKUP($B390,'[1]TK KHOILUONG'!$B:$AT,23,0)</f>
        <v>0</v>
      </c>
      <c r="Y390" s="16">
        <f>VLOOKUP($B390,'[1]TK KHOILUONG'!$B:$AT,24,0)</f>
        <v>0</v>
      </c>
      <c r="Z390" s="34">
        <f>VLOOKUP($B390,'[1]TK KHOILUONG'!$B:$AT,25,0)</f>
        <v>0</v>
      </c>
      <c r="AA390" s="16">
        <f>VLOOKUP($B390,'[1]TK KHOILUONG'!$B:$AT,26,0)</f>
        <v>0</v>
      </c>
      <c r="AB390" s="16">
        <f>VLOOKUP($B390,'[1]TK KHOILUONG'!$B:$AT,27,0)</f>
        <v>0</v>
      </c>
      <c r="AC390" s="16">
        <f>VLOOKUP($B390,'[1]TK KHOILUONG'!$B:$AT,28,0)</f>
        <v>0</v>
      </c>
      <c r="AD390" s="34">
        <f>VLOOKUP($B390,'[1]TK KHOILUONG'!$B:$AT,29,0)</f>
        <v>0</v>
      </c>
      <c r="AE390" s="16">
        <f>VLOOKUP($B390,'[1]TK KHOILUONG'!$B:$AT,30,0)</f>
        <v>0</v>
      </c>
      <c r="AF390" s="16">
        <f>VLOOKUP($B390,'[1]TK KHOILUONG'!$B:$AT,31,0)</f>
        <v>0</v>
      </c>
      <c r="AG390" s="16">
        <f>VLOOKUP($B390,'[1]TK KHOILUONG'!$B:$AT,32,0)</f>
        <v>0</v>
      </c>
      <c r="AH390" s="34">
        <f>VLOOKUP($B390,'[1]TK KHOILUONG'!$B:$AT,33,0)</f>
        <v>0</v>
      </c>
      <c r="AI390" s="16">
        <f>VLOOKUP($B390,'[1]TK KHOILUONG'!$B:$AT,34,0)</f>
        <v>0</v>
      </c>
      <c r="AJ390" s="16">
        <f>VLOOKUP($B390,'[1]TK KHOILUONG'!$B:$AT,35,0)</f>
        <v>0</v>
      </c>
      <c r="AK390" s="34">
        <f>VLOOKUP($B390,'[1]TK KHOILUONG'!$B:$AT,36,0)</f>
        <v>0</v>
      </c>
      <c r="AL390" s="16">
        <f>VLOOKUP($B390,'[1]TK KHOILUONG'!$B:$AT,37,0)</f>
        <v>0</v>
      </c>
      <c r="AM390" s="16">
        <f>VLOOKUP($B390,'[1]TK KHOILUONG'!$B:$AT,38,0)</f>
        <v>0</v>
      </c>
      <c r="AN390" s="34">
        <f>VLOOKUP($B390,'[1]TK KHOILUONG'!$B:$AT,39,0)</f>
        <v>0</v>
      </c>
      <c r="AO390" s="16">
        <f>VLOOKUP($B390,'[1]TK KHOILUONG'!$B:$AT,40,0)</f>
        <v>0</v>
      </c>
      <c r="AP390" s="16">
        <f>VLOOKUP($B390,'[1]TK KHOILUONG'!$B:$AT,41,0)</f>
        <v>0</v>
      </c>
      <c r="AQ390" s="34">
        <f>VLOOKUP($B390,'[1]TK KHOILUONG'!$B:$AT,42,0)</f>
        <v>0</v>
      </c>
      <c r="AR390" s="34">
        <f>VLOOKUP($B390,'[1]TK KHOILUONG'!$B:$AT,43,0)</f>
        <v>0</v>
      </c>
      <c r="AS390" s="34">
        <f>VLOOKUP($B390,'[1]TK KHOILUONG'!$B:$AT,44,0)</f>
        <v>0</v>
      </c>
      <c r="AT390" s="44">
        <f t="shared" ref="AT390:AT453" si="7">IF(D390="","",ROUND(M390+R390+V390+Z390+AD390+AH390+AK390+AN390+AQ390+SUM(AR390:AS390),2))</f>
        <v>0</v>
      </c>
    </row>
    <row r="391" spans="1:46" s="6" customFormat="1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>
        <f>VLOOKUP($B391,'[1]TK KHOILUONG'!$B:$AT,4,0)</f>
        <v>0</v>
      </c>
      <c r="F391" s="16">
        <f>VLOOKUP($B391,'[1]TK KHOILUONG'!$B:$AT,5,0)</f>
        <v>0</v>
      </c>
      <c r="G391" s="16">
        <f>VLOOKUP($B391,'[1]TK KHOILUONG'!$B:$AT,6,0)</f>
        <v>0</v>
      </c>
      <c r="H391" s="16">
        <f>VLOOKUP($B391,'[1]TK KHOILUONG'!$B:$AT,7,0)</f>
        <v>0</v>
      </c>
      <c r="I391" s="16">
        <f>VLOOKUP($B391,'[1]TK KHOILUONG'!$B:$AT,8,0)</f>
        <v>0</v>
      </c>
      <c r="J391" s="16">
        <f>VLOOKUP($B391,'[1]TK KHOILUONG'!$B:$AT,9,0)</f>
        <v>0</v>
      </c>
      <c r="K391" s="16">
        <f>VLOOKUP($B391,'[1]TK KHOILUONG'!$B:$AT,10,0)</f>
        <v>0</v>
      </c>
      <c r="L391" s="16">
        <f>VLOOKUP($B391,'[1]TK KHOILUONG'!$B:$AT,11,0)</f>
        <v>0</v>
      </c>
      <c r="M391" s="34">
        <f>VLOOKUP($B391,'[1]TK KHOILUONG'!$B:$AT,12,0)</f>
        <v>0</v>
      </c>
      <c r="N391" s="16">
        <f>VLOOKUP($B391,'[1]TK KHOILUONG'!$B:$AT,13,0)</f>
        <v>0</v>
      </c>
      <c r="O391" s="16">
        <f>VLOOKUP($B391,'[1]TK KHOILUONG'!$B:$AT,14,0)</f>
        <v>0</v>
      </c>
      <c r="P391" s="16">
        <f>VLOOKUP($B391,'[1]TK KHOILUONG'!$B:$AT,15,0)</f>
        <v>0</v>
      </c>
      <c r="Q391" s="16">
        <f>VLOOKUP($B391,'[1]TK KHOILUONG'!$B:$AT,16,0)</f>
        <v>0</v>
      </c>
      <c r="R391" s="34">
        <f>VLOOKUP($B391,'[1]TK KHOILUONG'!$B:$AT,17,0)</f>
        <v>0</v>
      </c>
      <c r="S391" s="16">
        <f>VLOOKUP($B391,'[1]TK KHOILUONG'!$B:$AT,18,0)</f>
        <v>0</v>
      </c>
      <c r="T391" s="16">
        <f>VLOOKUP($B391,'[1]TK KHOILUONG'!$B:$AT,19,0)</f>
        <v>0</v>
      </c>
      <c r="U391" s="16">
        <f>VLOOKUP($B391,'[1]TK KHOILUONG'!$B:$AT,20,0)</f>
        <v>0</v>
      </c>
      <c r="V391" s="34">
        <f>VLOOKUP($B391,'[1]TK KHOILUONG'!$B:$AT,21,0)</f>
        <v>0</v>
      </c>
      <c r="W391" s="16">
        <f>VLOOKUP($B391,'[1]TK KHOILUONG'!$B:$AT,22,0)</f>
        <v>0</v>
      </c>
      <c r="X391" s="16">
        <f>VLOOKUP($B391,'[1]TK KHOILUONG'!$B:$AT,23,0)</f>
        <v>0</v>
      </c>
      <c r="Y391" s="16">
        <f>VLOOKUP($B391,'[1]TK KHOILUONG'!$B:$AT,24,0)</f>
        <v>0</v>
      </c>
      <c r="Z391" s="34">
        <f>VLOOKUP($B391,'[1]TK KHOILUONG'!$B:$AT,25,0)</f>
        <v>0</v>
      </c>
      <c r="AA391" s="16">
        <f>VLOOKUP($B391,'[1]TK KHOILUONG'!$B:$AT,26,0)</f>
        <v>0</v>
      </c>
      <c r="AB391" s="16">
        <f>VLOOKUP($B391,'[1]TK KHOILUONG'!$B:$AT,27,0)</f>
        <v>0</v>
      </c>
      <c r="AC391" s="16">
        <f>VLOOKUP($B391,'[1]TK KHOILUONG'!$B:$AT,28,0)</f>
        <v>0</v>
      </c>
      <c r="AD391" s="34">
        <f>VLOOKUP($B391,'[1]TK KHOILUONG'!$B:$AT,29,0)</f>
        <v>0</v>
      </c>
      <c r="AE391" s="16">
        <f>VLOOKUP($B391,'[1]TK KHOILUONG'!$B:$AT,30,0)</f>
        <v>0</v>
      </c>
      <c r="AF391" s="16">
        <f>VLOOKUP($B391,'[1]TK KHOILUONG'!$B:$AT,31,0)</f>
        <v>0</v>
      </c>
      <c r="AG391" s="16">
        <f>VLOOKUP($B391,'[1]TK KHOILUONG'!$B:$AT,32,0)</f>
        <v>0</v>
      </c>
      <c r="AH391" s="34">
        <f>VLOOKUP($B391,'[1]TK KHOILUONG'!$B:$AT,33,0)</f>
        <v>0</v>
      </c>
      <c r="AI391" s="16">
        <f>VLOOKUP($B391,'[1]TK KHOILUONG'!$B:$AT,34,0)</f>
        <v>0</v>
      </c>
      <c r="AJ391" s="16">
        <f>VLOOKUP($B391,'[1]TK KHOILUONG'!$B:$AT,35,0)</f>
        <v>0</v>
      </c>
      <c r="AK391" s="34">
        <f>VLOOKUP($B391,'[1]TK KHOILUONG'!$B:$AT,36,0)</f>
        <v>0</v>
      </c>
      <c r="AL391" s="16">
        <f>VLOOKUP($B391,'[1]TK KHOILUONG'!$B:$AT,37,0)</f>
        <v>0</v>
      </c>
      <c r="AM391" s="16">
        <f>VLOOKUP($B391,'[1]TK KHOILUONG'!$B:$AT,38,0)</f>
        <v>0</v>
      </c>
      <c r="AN391" s="34">
        <f>VLOOKUP($B391,'[1]TK KHOILUONG'!$B:$AT,39,0)</f>
        <v>0</v>
      </c>
      <c r="AO391" s="16">
        <f>VLOOKUP($B391,'[1]TK KHOILUONG'!$B:$AT,40,0)</f>
        <v>0</v>
      </c>
      <c r="AP391" s="16">
        <f>VLOOKUP($B391,'[1]TK KHOILUONG'!$B:$AT,41,0)</f>
        <v>0</v>
      </c>
      <c r="AQ391" s="34">
        <f>VLOOKUP($B391,'[1]TK KHOILUONG'!$B:$AT,42,0)</f>
        <v>0</v>
      </c>
      <c r="AR391" s="34">
        <f>VLOOKUP($B391,'[1]TK KHOILUONG'!$B:$AT,43,0)</f>
        <v>0</v>
      </c>
      <c r="AS391" s="34">
        <f>VLOOKUP($B391,'[1]TK KHOILUONG'!$B:$AT,44,0)</f>
        <v>0</v>
      </c>
      <c r="AT391" s="44">
        <f t="shared" si="7"/>
        <v>0</v>
      </c>
    </row>
    <row r="392" spans="1:46" s="6" customFormat="1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>
        <f>VLOOKUP($B392,'[1]TK KHOILUONG'!$B:$AT,4,0)</f>
        <v>0</v>
      </c>
      <c r="F392" s="16">
        <f>VLOOKUP($B392,'[1]TK KHOILUONG'!$B:$AT,5,0)</f>
        <v>0</v>
      </c>
      <c r="G392" s="16">
        <f>VLOOKUP($B392,'[1]TK KHOILUONG'!$B:$AT,6,0)</f>
        <v>0</v>
      </c>
      <c r="H392" s="16">
        <f>VLOOKUP($B392,'[1]TK KHOILUONG'!$B:$AT,7,0)</f>
        <v>0</v>
      </c>
      <c r="I392" s="16">
        <f>VLOOKUP($B392,'[1]TK KHOILUONG'!$B:$AT,8,0)</f>
        <v>0</v>
      </c>
      <c r="J392" s="16">
        <f>VLOOKUP($B392,'[1]TK KHOILUONG'!$B:$AT,9,0)</f>
        <v>0</v>
      </c>
      <c r="K392" s="16">
        <f>VLOOKUP($B392,'[1]TK KHOILUONG'!$B:$AT,10,0)</f>
        <v>0</v>
      </c>
      <c r="L392" s="16">
        <f>VLOOKUP($B392,'[1]TK KHOILUONG'!$B:$AT,11,0)</f>
        <v>0</v>
      </c>
      <c r="M392" s="34">
        <f>VLOOKUP($B392,'[1]TK KHOILUONG'!$B:$AT,12,0)</f>
        <v>0</v>
      </c>
      <c r="N392" s="16">
        <f>VLOOKUP($B392,'[1]TK KHOILUONG'!$B:$AT,13,0)</f>
        <v>0</v>
      </c>
      <c r="O392" s="16">
        <f>VLOOKUP($B392,'[1]TK KHOILUONG'!$B:$AT,14,0)</f>
        <v>0</v>
      </c>
      <c r="P392" s="16">
        <f>VLOOKUP($B392,'[1]TK KHOILUONG'!$B:$AT,15,0)</f>
        <v>0</v>
      </c>
      <c r="Q392" s="16">
        <f>VLOOKUP($B392,'[1]TK KHOILUONG'!$B:$AT,16,0)</f>
        <v>0</v>
      </c>
      <c r="R392" s="34">
        <f>VLOOKUP($B392,'[1]TK KHOILUONG'!$B:$AT,17,0)</f>
        <v>0</v>
      </c>
      <c r="S392" s="16">
        <f>VLOOKUP($B392,'[1]TK KHOILUONG'!$B:$AT,18,0)</f>
        <v>0</v>
      </c>
      <c r="T392" s="16">
        <f>VLOOKUP($B392,'[1]TK KHOILUONG'!$B:$AT,19,0)</f>
        <v>0</v>
      </c>
      <c r="U392" s="16">
        <f>VLOOKUP($B392,'[1]TK KHOILUONG'!$B:$AT,20,0)</f>
        <v>0</v>
      </c>
      <c r="V392" s="34">
        <f>VLOOKUP($B392,'[1]TK KHOILUONG'!$B:$AT,21,0)</f>
        <v>0</v>
      </c>
      <c r="W392" s="16">
        <f>VLOOKUP($B392,'[1]TK KHOILUONG'!$B:$AT,22,0)</f>
        <v>0</v>
      </c>
      <c r="X392" s="16">
        <f>VLOOKUP($B392,'[1]TK KHOILUONG'!$B:$AT,23,0)</f>
        <v>0</v>
      </c>
      <c r="Y392" s="16">
        <f>VLOOKUP($B392,'[1]TK KHOILUONG'!$B:$AT,24,0)</f>
        <v>0</v>
      </c>
      <c r="Z392" s="34">
        <f>VLOOKUP($B392,'[1]TK KHOILUONG'!$B:$AT,25,0)</f>
        <v>0</v>
      </c>
      <c r="AA392" s="16">
        <f>VLOOKUP($B392,'[1]TK KHOILUONG'!$B:$AT,26,0)</f>
        <v>0</v>
      </c>
      <c r="AB392" s="16">
        <f>VLOOKUP($B392,'[1]TK KHOILUONG'!$B:$AT,27,0)</f>
        <v>0</v>
      </c>
      <c r="AC392" s="16">
        <f>VLOOKUP($B392,'[1]TK KHOILUONG'!$B:$AT,28,0)</f>
        <v>0</v>
      </c>
      <c r="AD392" s="34">
        <f>VLOOKUP($B392,'[1]TK KHOILUONG'!$B:$AT,29,0)</f>
        <v>0</v>
      </c>
      <c r="AE392" s="16">
        <f>VLOOKUP($B392,'[1]TK KHOILUONG'!$B:$AT,30,0)</f>
        <v>0</v>
      </c>
      <c r="AF392" s="16">
        <f>VLOOKUP($B392,'[1]TK KHOILUONG'!$B:$AT,31,0)</f>
        <v>0</v>
      </c>
      <c r="AG392" s="16">
        <f>VLOOKUP($B392,'[1]TK KHOILUONG'!$B:$AT,32,0)</f>
        <v>0</v>
      </c>
      <c r="AH392" s="34">
        <f>VLOOKUP($B392,'[1]TK KHOILUONG'!$B:$AT,33,0)</f>
        <v>0</v>
      </c>
      <c r="AI392" s="16">
        <f>VLOOKUP($B392,'[1]TK KHOILUONG'!$B:$AT,34,0)</f>
        <v>0</v>
      </c>
      <c r="AJ392" s="16">
        <f>VLOOKUP($B392,'[1]TK KHOILUONG'!$B:$AT,35,0)</f>
        <v>0</v>
      </c>
      <c r="AK392" s="34">
        <f>VLOOKUP($B392,'[1]TK KHOILUONG'!$B:$AT,36,0)</f>
        <v>0</v>
      </c>
      <c r="AL392" s="16">
        <f>VLOOKUP($B392,'[1]TK KHOILUONG'!$B:$AT,37,0)</f>
        <v>0</v>
      </c>
      <c r="AM392" s="16">
        <f>VLOOKUP($B392,'[1]TK KHOILUONG'!$B:$AT,38,0)</f>
        <v>0</v>
      </c>
      <c r="AN392" s="34">
        <f>VLOOKUP($B392,'[1]TK KHOILUONG'!$B:$AT,39,0)</f>
        <v>0</v>
      </c>
      <c r="AO392" s="16">
        <f>VLOOKUP($B392,'[1]TK KHOILUONG'!$B:$AT,40,0)</f>
        <v>0</v>
      </c>
      <c r="AP392" s="16">
        <f>VLOOKUP($B392,'[1]TK KHOILUONG'!$B:$AT,41,0)</f>
        <v>0</v>
      </c>
      <c r="AQ392" s="34">
        <f>VLOOKUP($B392,'[1]TK KHOILUONG'!$B:$AT,42,0)</f>
        <v>0</v>
      </c>
      <c r="AR392" s="34">
        <f>VLOOKUP($B392,'[1]TK KHOILUONG'!$B:$AT,43,0)</f>
        <v>0</v>
      </c>
      <c r="AS392" s="34">
        <f>VLOOKUP($B392,'[1]TK KHOILUONG'!$B:$AT,44,0)</f>
        <v>0</v>
      </c>
      <c r="AT392" s="44">
        <f t="shared" si="7"/>
        <v>0</v>
      </c>
    </row>
    <row r="393" spans="1:46" s="6" customFormat="1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>
        <f>VLOOKUP($B393,'[1]TK KHOILUONG'!$B:$AT,4,0)</f>
        <v>0</v>
      </c>
      <c r="F393" s="16">
        <f>VLOOKUP($B393,'[1]TK KHOILUONG'!$B:$AT,5,0)</f>
        <v>0</v>
      </c>
      <c r="G393" s="16">
        <f>VLOOKUP($B393,'[1]TK KHOILUONG'!$B:$AT,6,0)</f>
        <v>0</v>
      </c>
      <c r="H393" s="16">
        <f>VLOOKUP($B393,'[1]TK KHOILUONG'!$B:$AT,7,0)</f>
        <v>0</v>
      </c>
      <c r="I393" s="16">
        <f>VLOOKUP($B393,'[1]TK KHOILUONG'!$B:$AT,8,0)</f>
        <v>0</v>
      </c>
      <c r="J393" s="16">
        <f>VLOOKUP($B393,'[1]TK KHOILUONG'!$B:$AT,9,0)</f>
        <v>0</v>
      </c>
      <c r="K393" s="16">
        <f>VLOOKUP($B393,'[1]TK KHOILUONG'!$B:$AT,10,0)</f>
        <v>0</v>
      </c>
      <c r="L393" s="16">
        <f>VLOOKUP($B393,'[1]TK KHOILUONG'!$B:$AT,11,0)</f>
        <v>0</v>
      </c>
      <c r="M393" s="34">
        <f>VLOOKUP($B393,'[1]TK KHOILUONG'!$B:$AT,12,0)</f>
        <v>0</v>
      </c>
      <c r="N393" s="16">
        <f>VLOOKUP($B393,'[1]TK KHOILUONG'!$B:$AT,13,0)</f>
        <v>0</v>
      </c>
      <c r="O393" s="16">
        <f>VLOOKUP($B393,'[1]TK KHOILUONG'!$B:$AT,14,0)</f>
        <v>0</v>
      </c>
      <c r="P393" s="16">
        <f>VLOOKUP($B393,'[1]TK KHOILUONG'!$B:$AT,15,0)</f>
        <v>0</v>
      </c>
      <c r="Q393" s="16">
        <f>VLOOKUP($B393,'[1]TK KHOILUONG'!$B:$AT,16,0)</f>
        <v>0</v>
      </c>
      <c r="R393" s="34">
        <f>VLOOKUP($B393,'[1]TK KHOILUONG'!$B:$AT,17,0)</f>
        <v>0</v>
      </c>
      <c r="S393" s="16">
        <f>VLOOKUP($B393,'[1]TK KHOILUONG'!$B:$AT,18,0)</f>
        <v>0</v>
      </c>
      <c r="T393" s="16">
        <f>VLOOKUP($B393,'[1]TK KHOILUONG'!$B:$AT,19,0)</f>
        <v>0</v>
      </c>
      <c r="U393" s="16">
        <f>VLOOKUP($B393,'[1]TK KHOILUONG'!$B:$AT,20,0)</f>
        <v>0</v>
      </c>
      <c r="V393" s="34">
        <f>VLOOKUP($B393,'[1]TK KHOILUONG'!$B:$AT,21,0)</f>
        <v>0</v>
      </c>
      <c r="W393" s="16">
        <f>VLOOKUP($B393,'[1]TK KHOILUONG'!$B:$AT,22,0)</f>
        <v>0</v>
      </c>
      <c r="X393" s="16">
        <f>VLOOKUP($B393,'[1]TK KHOILUONG'!$B:$AT,23,0)</f>
        <v>0</v>
      </c>
      <c r="Y393" s="16">
        <f>VLOOKUP($B393,'[1]TK KHOILUONG'!$B:$AT,24,0)</f>
        <v>0</v>
      </c>
      <c r="Z393" s="34">
        <f>VLOOKUP($B393,'[1]TK KHOILUONG'!$B:$AT,25,0)</f>
        <v>0</v>
      </c>
      <c r="AA393" s="16">
        <f>VLOOKUP($B393,'[1]TK KHOILUONG'!$B:$AT,26,0)</f>
        <v>0</v>
      </c>
      <c r="AB393" s="16">
        <f>VLOOKUP($B393,'[1]TK KHOILUONG'!$B:$AT,27,0)</f>
        <v>0</v>
      </c>
      <c r="AC393" s="16">
        <f>VLOOKUP($B393,'[1]TK KHOILUONG'!$B:$AT,28,0)</f>
        <v>0</v>
      </c>
      <c r="AD393" s="34">
        <f>VLOOKUP($B393,'[1]TK KHOILUONG'!$B:$AT,29,0)</f>
        <v>0</v>
      </c>
      <c r="AE393" s="16">
        <f>VLOOKUP($B393,'[1]TK KHOILUONG'!$B:$AT,30,0)</f>
        <v>0</v>
      </c>
      <c r="AF393" s="16">
        <f>VLOOKUP($B393,'[1]TK KHOILUONG'!$B:$AT,31,0)</f>
        <v>0</v>
      </c>
      <c r="AG393" s="16">
        <f>VLOOKUP($B393,'[1]TK KHOILUONG'!$B:$AT,32,0)</f>
        <v>0</v>
      </c>
      <c r="AH393" s="34">
        <f>VLOOKUP($B393,'[1]TK KHOILUONG'!$B:$AT,33,0)</f>
        <v>0</v>
      </c>
      <c r="AI393" s="16">
        <f>VLOOKUP($B393,'[1]TK KHOILUONG'!$B:$AT,34,0)</f>
        <v>0</v>
      </c>
      <c r="AJ393" s="16">
        <f>VLOOKUP($B393,'[1]TK KHOILUONG'!$B:$AT,35,0)</f>
        <v>0</v>
      </c>
      <c r="AK393" s="34">
        <f>VLOOKUP($B393,'[1]TK KHOILUONG'!$B:$AT,36,0)</f>
        <v>0</v>
      </c>
      <c r="AL393" s="16">
        <f>VLOOKUP($B393,'[1]TK KHOILUONG'!$B:$AT,37,0)</f>
        <v>0</v>
      </c>
      <c r="AM393" s="16">
        <f>VLOOKUP($B393,'[1]TK KHOILUONG'!$B:$AT,38,0)</f>
        <v>0</v>
      </c>
      <c r="AN393" s="34">
        <f>VLOOKUP($B393,'[1]TK KHOILUONG'!$B:$AT,39,0)</f>
        <v>0</v>
      </c>
      <c r="AO393" s="16">
        <f>VLOOKUP($B393,'[1]TK KHOILUONG'!$B:$AT,40,0)</f>
        <v>0</v>
      </c>
      <c r="AP393" s="16">
        <f>VLOOKUP($B393,'[1]TK KHOILUONG'!$B:$AT,41,0)</f>
        <v>0</v>
      </c>
      <c r="AQ393" s="34">
        <f>VLOOKUP($B393,'[1]TK KHOILUONG'!$B:$AT,42,0)</f>
        <v>0</v>
      </c>
      <c r="AR393" s="34">
        <f>VLOOKUP($B393,'[1]TK KHOILUONG'!$B:$AT,43,0)</f>
        <v>0</v>
      </c>
      <c r="AS393" s="34">
        <f>VLOOKUP($B393,'[1]TK KHOILUONG'!$B:$AT,44,0)</f>
        <v>0</v>
      </c>
      <c r="AT393" s="44">
        <f t="shared" si="7"/>
        <v>0</v>
      </c>
    </row>
    <row r="394" spans="1:46" s="6" customFormat="1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>
        <f>VLOOKUP($B394,'[1]TK KHOILUONG'!$B:$AT,4,0)</f>
        <v>0</v>
      </c>
      <c r="F394" s="16">
        <f>VLOOKUP($B394,'[1]TK KHOILUONG'!$B:$AT,5,0)</f>
        <v>0</v>
      </c>
      <c r="G394" s="16">
        <f>VLOOKUP($B394,'[1]TK KHOILUONG'!$B:$AT,6,0)</f>
        <v>0</v>
      </c>
      <c r="H394" s="16">
        <f>VLOOKUP($B394,'[1]TK KHOILUONG'!$B:$AT,7,0)</f>
        <v>0</v>
      </c>
      <c r="I394" s="16">
        <f>VLOOKUP($B394,'[1]TK KHOILUONG'!$B:$AT,8,0)</f>
        <v>0</v>
      </c>
      <c r="J394" s="16">
        <f>VLOOKUP($B394,'[1]TK KHOILUONG'!$B:$AT,9,0)</f>
        <v>0</v>
      </c>
      <c r="K394" s="16">
        <f>VLOOKUP($B394,'[1]TK KHOILUONG'!$B:$AT,10,0)</f>
        <v>0</v>
      </c>
      <c r="L394" s="16">
        <f>VLOOKUP($B394,'[1]TK KHOILUONG'!$B:$AT,11,0)</f>
        <v>0</v>
      </c>
      <c r="M394" s="34">
        <f>VLOOKUP($B394,'[1]TK KHOILUONG'!$B:$AT,12,0)</f>
        <v>0</v>
      </c>
      <c r="N394" s="16">
        <f>VLOOKUP($B394,'[1]TK KHOILUONG'!$B:$AT,13,0)</f>
        <v>0</v>
      </c>
      <c r="O394" s="16">
        <f>VLOOKUP($B394,'[1]TK KHOILUONG'!$B:$AT,14,0)</f>
        <v>0</v>
      </c>
      <c r="P394" s="16">
        <f>VLOOKUP($B394,'[1]TK KHOILUONG'!$B:$AT,15,0)</f>
        <v>0</v>
      </c>
      <c r="Q394" s="16">
        <f>VLOOKUP($B394,'[1]TK KHOILUONG'!$B:$AT,16,0)</f>
        <v>0</v>
      </c>
      <c r="R394" s="34">
        <f>VLOOKUP($B394,'[1]TK KHOILUONG'!$B:$AT,17,0)</f>
        <v>0</v>
      </c>
      <c r="S394" s="16">
        <f>VLOOKUP($B394,'[1]TK KHOILUONG'!$B:$AT,18,0)</f>
        <v>0</v>
      </c>
      <c r="T394" s="16">
        <f>VLOOKUP($B394,'[1]TK KHOILUONG'!$B:$AT,19,0)</f>
        <v>0</v>
      </c>
      <c r="U394" s="16">
        <f>VLOOKUP($B394,'[1]TK KHOILUONG'!$B:$AT,20,0)</f>
        <v>0</v>
      </c>
      <c r="V394" s="34">
        <f>VLOOKUP($B394,'[1]TK KHOILUONG'!$B:$AT,21,0)</f>
        <v>0</v>
      </c>
      <c r="W394" s="16">
        <f>VLOOKUP($B394,'[1]TK KHOILUONG'!$B:$AT,22,0)</f>
        <v>0</v>
      </c>
      <c r="X394" s="16">
        <f>VLOOKUP($B394,'[1]TK KHOILUONG'!$B:$AT,23,0)</f>
        <v>0</v>
      </c>
      <c r="Y394" s="16">
        <f>VLOOKUP($B394,'[1]TK KHOILUONG'!$B:$AT,24,0)</f>
        <v>0</v>
      </c>
      <c r="Z394" s="34">
        <f>VLOOKUP($B394,'[1]TK KHOILUONG'!$B:$AT,25,0)</f>
        <v>0</v>
      </c>
      <c r="AA394" s="16">
        <f>VLOOKUP($B394,'[1]TK KHOILUONG'!$B:$AT,26,0)</f>
        <v>0</v>
      </c>
      <c r="AB394" s="16">
        <f>VLOOKUP($B394,'[1]TK KHOILUONG'!$B:$AT,27,0)</f>
        <v>0</v>
      </c>
      <c r="AC394" s="16">
        <f>VLOOKUP($B394,'[1]TK KHOILUONG'!$B:$AT,28,0)</f>
        <v>0</v>
      </c>
      <c r="AD394" s="34">
        <f>VLOOKUP($B394,'[1]TK KHOILUONG'!$B:$AT,29,0)</f>
        <v>0</v>
      </c>
      <c r="AE394" s="16">
        <f>VLOOKUP($B394,'[1]TK KHOILUONG'!$B:$AT,30,0)</f>
        <v>0</v>
      </c>
      <c r="AF394" s="16">
        <f>VLOOKUP($B394,'[1]TK KHOILUONG'!$B:$AT,31,0)</f>
        <v>0</v>
      </c>
      <c r="AG394" s="16">
        <f>VLOOKUP($B394,'[1]TK KHOILUONG'!$B:$AT,32,0)</f>
        <v>0</v>
      </c>
      <c r="AH394" s="34">
        <f>VLOOKUP($B394,'[1]TK KHOILUONG'!$B:$AT,33,0)</f>
        <v>0</v>
      </c>
      <c r="AI394" s="16">
        <f>VLOOKUP($B394,'[1]TK KHOILUONG'!$B:$AT,34,0)</f>
        <v>0</v>
      </c>
      <c r="AJ394" s="16">
        <f>VLOOKUP($B394,'[1]TK KHOILUONG'!$B:$AT,35,0)</f>
        <v>0</v>
      </c>
      <c r="AK394" s="34">
        <f>VLOOKUP($B394,'[1]TK KHOILUONG'!$B:$AT,36,0)</f>
        <v>0</v>
      </c>
      <c r="AL394" s="16">
        <f>VLOOKUP($B394,'[1]TK KHOILUONG'!$B:$AT,37,0)</f>
        <v>0</v>
      </c>
      <c r="AM394" s="16">
        <f>VLOOKUP($B394,'[1]TK KHOILUONG'!$B:$AT,38,0)</f>
        <v>0</v>
      </c>
      <c r="AN394" s="34">
        <f>VLOOKUP($B394,'[1]TK KHOILUONG'!$B:$AT,39,0)</f>
        <v>0</v>
      </c>
      <c r="AO394" s="16">
        <f>VLOOKUP($B394,'[1]TK KHOILUONG'!$B:$AT,40,0)</f>
        <v>0</v>
      </c>
      <c r="AP394" s="16">
        <f>VLOOKUP($B394,'[1]TK KHOILUONG'!$B:$AT,41,0)</f>
        <v>0</v>
      </c>
      <c r="AQ394" s="34">
        <f>VLOOKUP($B394,'[1]TK KHOILUONG'!$B:$AT,42,0)</f>
        <v>0</v>
      </c>
      <c r="AR394" s="34">
        <f>VLOOKUP($B394,'[1]TK KHOILUONG'!$B:$AT,43,0)</f>
        <v>0</v>
      </c>
      <c r="AS394" s="34">
        <f>VLOOKUP($B394,'[1]TK KHOILUONG'!$B:$AT,44,0)</f>
        <v>0</v>
      </c>
      <c r="AT394" s="44">
        <f t="shared" si="7"/>
        <v>0</v>
      </c>
    </row>
    <row r="395" spans="1:46" s="6" customFormat="1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>
        <f>VLOOKUP($B395,'[1]TK KHOILUONG'!$B:$AT,4,0)</f>
        <v>0</v>
      </c>
      <c r="F395" s="16">
        <f>VLOOKUP($B395,'[1]TK KHOILUONG'!$B:$AT,5,0)</f>
        <v>0</v>
      </c>
      <c r="G395" s="16">
        <f>VLOOKUP($B395,'[1]TK KHOILUONG'!$B:$AT,6,0)</f>
        <v>0</v>
      </c>
      <c r="H395" s="16">
        <f>VLOOKUP($B395,'[1]TK KHOILUONG'!$B:$AT,7,0)</f>
        <v>0</v>
      </c>
      <c r="I395" s="16">
        <f>VLOOKUP($B395,'[1]TK KHOILUONG'!$B:$AT,8,0)</f>
        <v>0</v>
      </c>
      <c r="J395" s="16">
        <f>VLOOKUP($B395,'[1]TK KHOILUONG'!$B:$AT,9,0)</f>
        <v>0</v>
      </c>
      <c r="K395" s="16">
        <f>VLOOKUP($B395,'[1]TK KHOILUONG'!$B:$AT,10,0)</f>
        <v>0</v>
      </c>
      <c r="L395" s="16">
        <f>VLOOKUP($B395,'[1]TK KHOILUONG'!$B:$AT,11,0)</f>
        <v>0</v>
      </c>
      <c r="M395" s="34">
        <f>VLOOKUP($B395,'[1]TK KHOILUONG'!$B:$AT,12,0)</f>
        <v>0</v>
      </c>
      <c r="N395" s="16">
        <f>VLOOKUP($B395,'[1]TK KHOILUONG'!$B:$AT,13,0)</f>
        <v>0</v>
      </c>
      <c r="O395" s="16">
        <f>VLOOKUP($B395,'[1]TK KHOILUONG'!$B:$AT,14,0)</f>
        <v>0</v>
      </c>
      <c r="P395" s="16">
        <f>VLOOKUP($B395,'[1]TK KHOILUONG'!$B:$AT,15,0)</f>
        <v>0</v>
      </c>
      <c r="Q395" s="16">
        <f>VLOOKUP($B395,'[1]TK KHOILUONG'!$B:$AT,16,0)</f>
        <v>0</v>
      </c>
      <c r="R395" s="34">
        <f>VLOOKUP($B395,'[1]TK KHOILUONG'!$B:$AT,17,0)</f>
        <v>0</v>
      </c>
      <c r="S395" s="16">
        <f>VLOOKUP($B395,'[1]TK KHOILUONG'!$B:$AT,18,0)</f>
        <v>0</v>
      </c>
      <c r="T395" s="16">
        <f>VLOOKUP($B395,'[1]TK KHOILUONG'!$B:$AT,19,0)</f>
        <v>0</v>
      </c>
      <c r="U395" s="16">
        <f>VLOOKUP($B395,'[1]TK KHOILUONG'!$B:$AT,20,0)</f>
        <v>0</v>
      </c>
      <c r="V395" s="34">
        <f>VLOOKUP($B395,'[1]TK KHOILUONG'!$B:$AT,21,0)</f>
        <v>0</v>
      </c>
      <c r="W395" s="16">
        <f>VLOOKUP($B395,'[1]TK KHOILUONG'!$B:$AT,22,0)</f>
        <v>0</v>
      </c>
      <c r="X395" s="16">
        <f>VLOOKUP($B395,'[1]TK KHOILUONG'!$B:$AT,23,0)</f>
        <v>0</v>
      </c>
      <c r="Y395" s="16">
        <f>VLOOKUP($B395,'[1]TK KHOILUONG'!$B:$AT,24,0)</f>
        <v>0</v>
      </c>
      <c r="Z395" s="34">
        <f>VLOOKUP($B395,'[1]TK KHOILUONG'!$B:$AT,25,0)</f>
        <v>0</v>
      </c>
      <c r="AA395" s="16">
        <f>VLOOKUP($B395,'[1]TK KHOILUONG'!$B:$AT,26,0)</f>
        <v>0</v>
      </c>
      <c r="AB395" s="16">
        <f>VLOOKUP($B395,'[1]TK KHOILUONG'!$B:$AT,27,0)</f>
        <v>0</v>
      </c>
      <c r="AC395" s="16">
        <f>VLOOKUP($B395,'[1]TK KHOILUONG'!$B:$AT,28,0)</f>
        <v>0</v>
      </c>
      <c r="AD395" s="34">
        <f>VLOOKUP($B395,'[1]TK KHOILUONG'!$B:$AT,29,0)</f>
        <v>0</v>
      </c>
      <c r="AE395" s="16">
        <f>VLOOKUP($B395,'[1]TK KHOILUONG'!$B:$AT,30,0)</f>
        <v>0</v>
      </c>
      <c r="AF395" s="16">
        <f>VLOOKUP($B395,'[1]TK KHOILUONG'!$B:$AT,31,0)</f>
        <v>0</v>
      </c>
      <c r="AG395" s="16">
        <f>VLOOKUP($B395,'[1]TK KHOILUONG'!$B:$AT,32,0)</f>
        <v>0</v>
      </c>
      <c r="AH395" s="34">
        <f>VLOOKUP($B395,'[1]TK KHOILUONG'!$B:$AT,33,0)</f>
        <v>0</v>
      </c>
      <c r="AI395" s="16">
        <f>VLOOKUP($B395,'[1]TK KHOILUONG'!$B:$AT,34,0)</f>
        <v>0</v>
      </c>
      <c r="AJ395" s="16">
        <f>VLOOKUP($B395,'[1]TK KHOILUONG'!$B:$AT,35,0)</f>
        <v>0</v>
      </c>
      <c r="AK395" s="34">
        <f>VLOOKUP($B395,'[1]TK KHOILUONG'!$B:$AT,36,0)</f>
        <v>0</v>
      </c>
      <c r="AL395" s="16">
        <f>VLOOKUP($B395,'[1]TK KHOILUONG'!$B:$AT,37,0)</f>
        <v>0</v>
      </c>
      <c r="AM395" s="16">
        <f>VLOOKUP($B395,'[1]TK KHOILUONG'!$B:$AT,38,0)</f>
        <v>0</v>
      </c>
      <c r="AN395" s="34">
        <f>VLOOKUP($B395,'[1]TK KHOILUONG'!$B:$AT,39,0)</f>
        <v>0</v>
      </c>
      <c r="AO395" s="16">
        <f>VLOOKUP($B395,'[1]TK KHOILUONG'!$B:$AT,40,0)</f>
        <v>0</v>
      </c>
      <c r="AP395" s="16">
        <f>VLOOKUP($B395,'[1]TK KHOILUONG'!$B:$AT,41,0)</f>
        <v>0</v>
      </c>
      <c r="AQ395" s="34">
        <f>VLOOKUP($B395,'[1]TK KHOILUONG'!$B:$AT,42,0)</f>
        <v>0</v>
      </c>
      <c r="AR395" s="34">
        <f>VLOOKUP($B395,'[1]TK KHOILUONG'!$B:$AT,43,0)</f>
        <v>0</v>
      </c>
      <c r="AS395" s="34">
        <f>VLOOKUP($B395,'[1]TK KHOILUONG'!$B:$AT,44,0)</f>
        <v>0</v>
      </c>
      <c r="AT395" s="44">
        <f t="shared" si="7"/>
        <v>0</v>
      </c>
    </row>
    <row r="396" spans="1:46" s="6" customFormat="1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>
        <f>VLOOKUP($B396,'[1]TK KHOILUONG'!$B:$AT,4,0)</f>
        <v>0</v>
      </c>
      <c r="F396" s="16">
        <f>VLOOKUP($B396,'[1]TK KHOILUONG'!$B:$AT,5,0)</f>
        <v>0</v>
      </c>
      <c r="G396" s="16">
        <f>VLOOKUP($B396,'[1]TK KHOILUONG'!$B:$AT,6,0)</f>
        <v>0</v>
      </c>
      <c r="H396" s="16">
        <f>VLOOKUP($B396,'[1]TK KHOILUONG'!$B:$AT,7,0)</f>
        <v>0</v>
      </c>
      <c r="I396" s="16">
        <f>VLOOKUP($B396,'[1]TK KHOILUONG'!$B:$AT,8,0)</f>
        <v>0</v>
      </c>
      <c r="J396" s="16">
        <f>VLOOKUP($B396,'[1]TK KHOILUONG'!$B:$AT,9,0)</f>
        <v>0</v>
      </c>
      <c r="K396" s="16">
        <f>VLOOKUP($B396,'[1]TK KHOILUONG'!$B:$AT,10,0)</f>
        <v>0</v>
      </c>
      <c r="L396" s="16">
        <f>VLOOKUP($B396,'[1]TK KHOILUONG'!$B:$AT,11,0)</f>
        <v>0</v>
      </c>
      <c r="M396" s="34">
        <f>VLOOKUP($B396,'[1]TK KHOILUONG'!$B:$AT,12,0)</f>
        <v>0</v>
      </c>
      <c r="N396" s="16">
        <f>VLOOKUP($B396,'[1]TK KHOILUONG'!$B:$AT,13,0)</f>
        <v>0</v>
      </c>
      <c r="O396" s="16">
        <f>VLOOKUP($B396,'[1]TK KHOILUONG'!$B:$AT,14,0)</f>
        <v>0</v>
      </c>
      <c r="P396" s="16">
        <f>VLOOKUP($B396,'[1]TK KHOILUONG'!$B:$AT,15,0)</f>
        <v>0</v>
      </c>
      <c r="Q396" s="16">
        <f>VLOOKUP($B396,'[1]TK KHOILUONG'!$B:$AT,16,0)</f>
        <v>0</v>
      </c>
      <c r="R396" s="34">
        <f>VLOOKUP($B396,'[1]TK KHOILUONG'!$B:$AT,17,0)</f>
        <v>0</v>
      </c>
      <c r="S396" s="16">
        <f>VLOOKUP($B396,'[1]TK KHOILUONG'!$B:$AT,18,0)</f>
        <v>0</v>
      </c>
      <c r="T396" s="16">
        <f>VLOOKUP($B396,'[1]TK KHOILUONG'!$B:$AT,19,0)</f>
        <v>0</v>
      </c>
      <c r="U396" s="16">
        <f>VLOOKUP($B396,'[1]TK KHOILUONG'!$B:$AT,20,0)</f>
        <v>0</v>
      </c>
      <c r="V396" s="34">
        <f>VLOOKUP($B396,'[1]TK KHOILUONG'!$B:$AT,21,0)</f>
        <v>0</v>
      </c>
      <c r="W396" s="16">
        <f>VLOOKUP($B396,'[1]TK KHOILUONG'!$B:$AT,22,0)</f>
        <v>0</v>
      </c>
      <c r="X396" s="16">
        <f>VLOOKUP($B396,'[1]TK KHOILUONG'!$B:$AT,23,0)</f>
        <v>0</v>
      </c>
      <c r="Y396" s="16">
        <f>VLOOKUP($B396,'[1]TK KHOILUONG'!$B:$AT,24,0)</f>
        <v>0</v>
      </c>
      <c r="Z396" s="34">
        <f>VLOOKUP($B396,'[1]TK KHOILUONG'!$B:$AT,25,0)</f>
        <v>0</v>
      </c>
      <c r="AA396" s="16">
        <f>VLOOKUP($B396,'[1]TK KHOILUONG'!$B:$AT,26,0)</f>
        <v>0</v>
      </c>
      <c r="AB396" s="16">
        <f>VLOOKUP($B396,'[1]TK KHOILUONG'!$B:$AT,27,0)</f>
        <v>0</v>
      </c>
      <c r="AC396" s="16">
        <f>VLOOKUP($B396,'[1]TK KHOILUONG'!$B:$AT,28,0)</f>
        <v>0</v>
      </c>
      <c r="AD396" s="34">
        <f>VLOOKUP($B396,'[1]TK KHOILUONG'!$B:$AT,29,0)</f>
        <v>0</v>
      </c>
      <c r="AE396" s="16">
        <f>VLOOKUP($B396,'[1]TK KHOILUONG'!$B:$AT,30,0)</f>
        <v>0</v>
      </c>
      <c r="AF396" s="16">
        <f>VLOOKUP($B396,'[1]TK KHOILUONG'!$B:$AT,31,0)</f>
        <v>0</v>
      </c>
      <c r="AG396" s="16">
        <f>VLOOKUP($B396,'[1]TK KHOILUONG'!$B:$AT,32,0)</f>
        <v>0</v>
      </c>
      <c r="AH396" s="34">
        <f>VLOOKUP($B396,'[1]TK KHOILUONG'!$B:$AT,33,0)</f>
        <v>0</v>
      </c>
      <c r="AI396" s="16">
        <f>VLOOKUP($B396,'[1]TK KHOILUONG'!$B:$AT,34,0)</f>
        <v>0</v>
      </c>
      <c r="AJ396" s="16">
        <f>VLOOKUP($B396,'[1]TK KHOILUONG'!$B:$AT,35,0)</f>
        <v>0</v>
      </c>
      <c r="AK396" s="34">
        <f>VLOOKUP($B396,'[1]TK KHOILUONG'!$B:$AT,36,0)</f>
        <v>0</v>
      </c>
      <c r="AL396" s="16">
        <f>VLOOKUP($B396,'[1]TK KHOILUONG'!$B:$AT,37,0)</f>
        <v>0</v>
      </c>
      <c r="AM396" s="16">
        <f>VLOOKUP($B396,'[1]TK KHOILUONG'!$B:$AT,38,0)</f>
        <v>0</v>
      </c>
      <c r="AN396" s="34">
        <f>VLOOKUP($B396,'[1]TK KHOILUONG'!$B:$AT,39,0)</f>
        <v>0</v>
      </c>
      <c r="AO396" s="16">
        <f>VLOOKUP($B396,'[1]TK KHOILUONG'!$B:$AT,40,0)</f>
        <v>0</v>
      </c>
      <c r="AP396" s="16">
        <f>VLOOKUP($B396,'[1]TK KHOILUONG'!$B:$AT,41,0)</f>
        <v>0</v>
      </c>
      <c r="AQ396" s="34">
        <f>VLOOKUP($B396,'[1]TK KHOILUONG'!$B:$AT,42,0)</f>
        <v>0</v>
      </c>
      <c r="AR396" s="34">
        <f>VLOOKUP($B396,'[1]TK KHOILUONG'!$B:$AT,43,0)</f>
        <v>0</v>
      </c>
      <c r="AS396" s="34">
        <f>VLOOKUP($B396,'[1]TK KHOILUONG'!$B:$AT,44,0)</f>
        <v>0</v>
      </c>
      <c r="AT396" s="44">
        <f t="shared" si="7"/>
        <v>0</v>
      </c>
    </row>
    <row r="397" spans="1:46" s="6" customFormat="1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>
        <f>VLOOKUP($B397,'[1]TK KHOILUONG'!$B:$AT,4,0)</f>
        <v>0</v>
      </c>
      <c r="F397" s="16">
        <f>VLOOKUP($B397,'[1]TK KHOILUONG'!$B:$AT,5,0)</f>
        <v>0</v>
      </c>
      <c r="G397" s="16">
        <f>VLOOKUP($B397,'[1]TK KHOILUONG'!$B:$AT,6,0)</f>
        <v>0</v>
      </c>
      <c r="H397" s="16">
        <f>VLOOKUP($B397,'[1]TK KHOILUONG'!$B:$AT,7,0)</f>
        <v>0</v>
      </c>
      <c r="I397" s="16">
        <f>VLOOKUP($B397,'[1]TK KHOILUONG'!$B:$AT,8,0)</f>
        <v>0</v>
      </c>
      <c r="J397" s="16">
        <f>VLOOKUP($B397,'[1]TK KHOILUONG'!$B:$AT,9,0)</f>
        <v>0</v>
      </c>
      <c r="K397" s="16">
        <f>VLOOKUP($B397,'[1]TK KHOILUONG'!$B:$AT,10,0)</f>
        <v>0</v>
      </c>
      <c r="L397" s="16">
        <f>VLOOKUP($B397,'[1]TK KHOILUONG'!$B:$AT,11,0)</f>
        <v>0</v>
      </c>
      <c r="M397" s="34">
        <f>VLOOKUP($B397,'[1]TK KHOILUONG'!$B:$AT,12,0)</f>
        <v>0</v>
      </c>
      <c r="N397" s="16">
        <f>VLOOKUP($B397,'[1]TK KHOILUONG'!$B:$AT,13,0)</f>
        <v>0</v>
      </c>
      <c r="O397" s="16">
        <f>VLOOKUP($B397,'[1]TK KHOILUONG'!$B:$AT,14,0)</f>
        <v>0</v>
      </c>
      <c r="P397" s="16">
        <f>VLOOKUP($B397,'[1]TK KHOILUONG'!$B:$AT,15,0)</f>
        <v>0</v>
      </c>
      <c r="Q397" s="16">
        <f>VLOOKUP($B397,'[1]TK KHOILUONG'!$B:$AT,16,0)</f>
        <v>0</v>
      </c>
      <c r="R397" s="34">
        <f>VLOOKUP($B397,'[1]TK KHOILUONG'!$B:$AT,17,0)</f>
        <v>0</v>
      </c>
      <c r="S397" s="16">
        <f>VLOOKUP($B397,'[1]TK KHOILUONG'!$B:$AT,18,0)</f>
        <v>0</v>
      </c>
      <c r="T397" s="16">
        <f>VLOOKUP($B397,'[1]TK KHOILUONG'!$B:$AT,19,0)</f>
        <v>0</v>
      </c>
      <c r="U397" s="16">
        <f>VLOOKUP($B397,'[1]TK KHOILUONG'!$B:$AT,20,0)</f>
        <v>0</v>
      </c>
      <c r="V397" s="34">
        <f>VLOOKUP($B397,'[1]TK KHOILUONG'!$B:$AT,21,0)</f>
        <v>0</v>
      </c>
      <c r="W397" s="16">
        <f>VLOOKUP($B397,'[1]TK KHOILUONG'!$B:$AT,22,0)</f>
        <v>0</v>
      </c>
      <c r="X397" s="16">
        <f>VLOOKUP($B397,'[1]TK KHOILUONG'!$B:$AT,23,0)</f>
        <v>0</v>
      </c>
      <c r="Y397" s="16">
        <f>VLOOKUP($B397,'[1]TK KHOILUONG'!$B:$AT,24,0)</f>
        <v>0</v>
      </c>
      <c r="Z397" s="34">
        <f>VLOOKUP($B397,'[1]TK KHOILUONG'!$B:$AT,25,0)</f>
        <v>0</v>
      </c>
      <c r="AA397" s="16">
        <f>VLOOKUP($B397,'[1]TK KHOILUONG'!$B:$AT,26,0)</f>
        <v>0</v>
      </c>
      <c r="AB397" s="16">
        <f>VLOOKUP($B397,'[1]TK KHOILUONG'!$B:$AT,27,0)</f>
        <v>0</v>
      </c>
      <c r="AC397" s="16">
        <f>VLOOKUP($B397,'[1]TK KHOILUONG'!$B:$AT,28,0)</f>
        <v>0</v>
      </c>
      <c r="AD397" s="34">
        <f>VLOOKUP($B397,'[1]TK KHOILUONG'!$B:$AT,29,0)</f>
        <v>0</v>
      </c>
      <c r="AE397" s="16">
        <f>VLOOKUP($B397,'[1]TK KHOILUONG'!$B:$AT,30,0)</f>
        <v>0</v>
      </c>
      <c r="AF397" s="16">
        <f>VLOOKUP($B397,'[1]TK KHOILUONG'!$B:$AT,31,0)</f>
        <v>0</v>
      </c>
      <c r="AG397" s="16">
        <f>VLOOKUP($B397,'[1]TK KHOILUONG'!$B:$AT,32,0)</f>
        <v>0</v>
      </c>
      <c r="AH397" s="34">
        <f>VLOOKUP($B397,'[1]TK KHOILUONG'!$B:$AT,33,0)</f>
        <v>0</v>
      </c>
      <c r="AI397" s="16">
        <f>VLOOKUP($B397,'[1]TK KHOILUONG'!$B:$AT,34,0)</f>
        <v>0</v>
      </c>
      <c r="AJ397" s="16">
        <f>VLOOKUP($B397,'[1]TK KHOILUONG'!$B:$AT,35,0)</f>
        <v>0</v>
      </c>
      <c r="AK397" s="34">
        <f>VLOOKUP($B397,'[1]TK KHOILUONG'!$B:$AT,36,0)</f>
        <v>0</v>
      </c>
      <c r="AL397" s="16">
        <f>VLOOKUP($B397,'[1]TK KHOILUONG'!$B:$AT,37,0)</f>
        <v>0</v>
      </c>
      <c r="AM397" s="16">
        <f>VLOOKUP($B397,'[1]TK KHOILUONG'!$B:$AT,38,0)</f>
        <v>0</v>
      </c>
      <c r="AN397" s="34">
        <f>VLOOKUP($B397,'[1]TK KHOILUONG'!$B:$AT,39,0)</f>
        <v>0</v>
      </c>
      <c r="AO397" s="16">
        <f>VLOOKUP($B397,'[1]TK KHOILUONG'!$B:$AT,40,0)</f>
        <v>0</v>
      </c>
      <c r="AP397" s="16">
        <f>VLOOKUP($B397,'[1]TK KHOILUONG'!$B:$AT,41,0)</f>
        <v>0</v>
      </c>
      <c r="AQ397" s="34">
        <f>VLOOKUP($B397,'[1]TK KHOILUONG'!$B:$AT,42,0)</f>
        <v>0</v>
      </c>
      <c r="AR397" s="34">
        <f>VLOOKUP($B397,'[1]TK KHOILUONG'!$B:$AT,43,0)</f>
        <v>0</v>
      </c>
      <c r="AS397" s="34">
        <f>VLOOKUP($B397,'[1]TK KHOILUONG'!$B:$AT,44,0)</f>
        <v>0</v>
      </c>
      <c r="AT397" s="44">
        <f t="shared" si="7"/>
        <v>0</v>
      </c>
    </row>
    <row r="398" spans="1:46" s="6" customFormat="1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>
        <f>VLOOKUP($B398,'[1]TK KHOILUONG'!$B:$AT,4,0)</f>
        <v>0</v>
      </c>
      <c r="F398" s="16">
        <f>VLOOKUP($B398,'[1]TK KHOILUONG'!$B:$AT,5,0)</f>
        <v>0</v>
      </c>
      <c r="G398" s="16">
        <f>VLOOKUP($B398,'[1]TK KHOILUONG'!$B:$AT,6,0)</f>
        <v>0</v>
      </c>
      <c r="H398" s="16">
        <f>VLOOKUP($B398,'[1]TK KHOILUONG'!$B:$AT,7,0)</f>
        <v>0</v>
      </c>
      <c r="I398" s="16">
        <f>VLOOKUP($B398,'[1]TK KHOILUONG'!$B:$AT,8,0)</f>
        <v>0</v>
      </c>
      <c r="J398" s="16">
        <f>VLOOKUP($B398,'[1]TK KHOILUONG'!$B:$AT,9,0)</f>
        <v>0</v>
      </c>
      <c r="K398" s="16">
        <f>VLOOKUP($B398,'[1]TK KHOILUONG'!$B:$AT,10,0)</f>
        <v>0</v>
      </c>
      <c r="L398" s="16">
        <f>VLOOKUP($B398,'[1]TK KHOILUONG'!$B:$AT,11,0)</f>
        <v>0</v>
      </c>
      <c r="M398" s="34">
        <f>VLOOKUP($B398,'[1]TK KHOILUONG'!$B:$AT,12,0)</f>
        <v>0</v>
      </c>
      <c r="N398" s="16">
        <f>VLOOKUP($B398,'[1]TK KHOILUONG'!$B:$AT,13,0)</f>
        <v>0</v>
      </c>
      <c r="O398" s="16">
        <f>VLOOKUP($B398,'[1]TK KHOILUONG'!$B:$AT,14,0)</f>
        <v>0</v>
      </c>
      <c r="P398" s="16">
        <f>VLOOKUP($B398,'[1]TK KHOILUONG'!$B:$AT,15,0)</f>
        <v>0</v>
      </c>
      <c r="Q398" s="16">
        <f>VLOOKUP($B398,'[1]TK KHOILUONG'!$B:$AT,16,0)</f>
        <v>0</v>
      </c>
      <c r="R398" s="34">
        <f>VLOOKUP($B398,'[1]TK KHOILUONG'!$B:$AT,17,0)</f>
        <v>0</v>
      </c>
      <c r="S398" s="16">
        <f>VLOOKUP($B398,'[1]TK KHOILUONG'!$B:$AT,18,0)</f>
        <v>0</v>
      </c>
      <c r="T398" s="16">
        <f>VLOOKUP($B398,'[1]TK KHOILUONG'!$B:$AT,19,0)</f>
        <v>0</v>
      </c>
      <c r="U398" s="16">
        <f>VLOOKUP($B398,'[1]TK KHOILUONG'!$B:$AT,20,0)</f>
        <v>0</v>
      </c>
      <c r="V398" s="34">
        <f>VLOOKUP($B398,'[1]TK KHOILUONG'!$B:$AT,21,0)</f>
        <v>0</v>
      </c>
      <c r="W398" s="16">
        <f>VLOOKUP($B398,'[1]TK KHOILUONG'!$B:$AT,22,0)</f>
        <v>0</v>
      </c>
      <c r="X398" s="16">
        <f>VLOOKUP($B398,'[1]TK KHOILUONG'!$B:$AT,23,0)</f>
        <v>0</v>
      </c>
      <c r="Y398" s="16">
        <f>VLOOKUP($B398,'[1]TK KHOILUONG'!$B:$AT,24,0)</f>
        <v>0</v>
      </c>
      <c r="Z398" s="34">
        <f>VLOOKUP($B398,'[1]TK KHOILUONG'!$B:$AT,25,0)</f>
        <v>0</v>
      </c>
      <c r="AA398" s="16">
        <f>VLOOKUP($B398,'[1]TK KHOILUONG'!$B:$AT,26,0)</f>
        <v>0</v>
      </c>
      <c r="AB398" s="16">
        <f>VLOOKUP($B398,'[1]TK KHOILUONG'!$B:$AT,27,0)</f>
        <v>0</v>
      </c>
      <c r="AC398" s="16">
        <f>VLOOKUP($B398,'[1]TK KHOILUONG'!$B:$AT,28,0)</f>
        <v>0</v>
      </c>
      <c r="AD398" s="34">
        <f>VLOOKUP($B398,'[1]TK KHOILUONG'!$B:$AT,29,0)</f>
        <v>0</v>
      </c>
      <c r="AE398" s="16">
        <f>VLOOKUP($B398,'[1]TK KHOILUONG'!$B:$AT,30,0)</f>
        <v>0</v>
      </c>
      <c r="AF398" s="16">
        <f>VLOOKUP($B398,'[1]TK KHOILUONG'!$B:$AT,31,0)</f>
        <v>0</v>
      </c>
      <c r="AG398" s="16">
        <f>VLOOKUP($B398,'[1]TK KHOILUONG'!$B:$AT,32,0)</f>
        <v>0</v>
      </c>
      <c r="AH398" s="34">
        <f>VLOOKUP($B398,'[1]TK KHOILUONG'!$B:$AT,33,0)</f>
        <v>0</v>
      </c>
      <c r="AI398" s="16">
        <f>VLOOKUP($B398,'[1]TK KHOILUONG'!$B:$AT,34,0)</f>
        <v>0</v>
      </c>
      <c r="AJ398" s="16">
        <f>VLOOKUP($B398,'[1]TK KHOILUONG'!$B:$AT,35,0)</f>
        <v>0</v>
      </c>
      <c r="AK398" s="34">
        <f>VLOOKUP($B398,'[1]TK KHOILUONG'!$B:$AT,36,0)</f>
        <v>0</v>
      </c>
      <c r="AL398" s="16">
        <f>VLOOKUP($B398,'[1]TK KHOILUONG'!$B:$AT,37,0)</f>
        <v>0</v>
      </c>
      <c r="AM398" s="16">
        <f>VLOOKUP($B398,'[1]TK KHOILUONG'!$B:$AT,38,0)</f>
        <v>0</v>
      </c>
      <c r="AN398" s="34">
        <f>VLOOKUP($B398,'[1]TK KHOILUONG'!$B:$AT,39,0)</f>
        <v>0</v>
      </c>
      <c r="AO398" s="16">
        <f>VLOOKUP($B398,'[1]TK KHOILUONG'!$B:$AT,40,0)</f>
        <v>0</v>
      </c>
      <c r="AP398" s="16">
        <f>VLOOKUP($B398,'[1]TK KHOILUONG'!$B:$AT,41,0)</f>
        <v>0</v>
      </c>
      <c r="AQ398" s="34">
        <f>VLOOKUP($B398,'[1]TK KHOILUONG'!$B:$AT,42,0)</f>
        <v>0</v>
      </c>
      <c r="AR398" s="34">
        <f>VLOOKUP($B398,'[1]TK KHOILUONG'!$B:$AT,43,0)</f>
        <v>0</v>
      </c>
      <c r="AS398" s="34">
        <f>VLOOKUP($B398,'[1]TK KHOILUONG'!$B:$AT,44,0)</f>
        <v>0</v>
      </c>
      <c r="AT398" s="44">
        <f t="shared" si="7"/>
        <v>0</v>
      </c>
    </row>
    <row r="399" spans="1:46" s="6" customFormat="1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>
        <f>VLOOKUP($B399,'[1]TK KHOILUONG'!$B:$AT,4,0)</f>
        <v>0</v>
      </c>
      <c r="F399" s="16">
        <f>VLOOKUP($B399,'[1]TK KHOILUONG'!$B:$AT,5,0)</f>
        <v>0</v>
      </c>
      <c r="G399" s="16">
        <f>VLOOKUP($B399,'[1]TK KHOILUONG'!$B:$AT,6,0)</f>
        <v>0</v>
      </c>
      <c r="H399" s="16">
        <f>VLOOKUP($B399,'[1]TK KHOILUONG'!$B:$AT,7,0)</f>
        <v>0</v>
      </c>
      <c r="I399" s="16">
        <f>VLOOKUP($B399,'[1]TK KHOILUONG'!$B:$AT,8,0)</f>
        <v>0</v>
      </c>
      <c r="J399" s="16">
        <f>VLOOKUP($B399,'[1]TK KHOILUONG'!$B:$AT,9,0)</f>
        <v>0</v>
      </c>
      <c r="K399" s="16">
        <f>VLOOKUP($B399,'[1]TK KHOILUONG'!$B:$AT,10,0)</f>
        <v>0</v>
      </c>
      <c r="L399" s="16">
        <f>VLOOKUP($B399,'[1]TK KHOILUONG'!$B:$AT,11,0)</f>
        <v>0</v>
      </c>
      <c r="M399" s="34">
        <f>VLOOKUP($B399,'[1]TK KHOILUONG'!$B:$AT,12,0)</f>
        <v>0</v>
      </c>
      <c r="N399" s="16">
        <f>VLOOKUP($B399,'[1]TK KHOILUONG'!$B:$AT,13,0)</f>
        <v>0</v>
      </c>
      <c r="O399" s="16">
        <f>VLOOKUP($B399,'[1]TK KHOILUONG'!$B:$AT,14,0)</f>
        <v>1.05</v>
      </c>
      <c r="P399" s="16">
        <f>VLOOKUP($B399,'[1]TK KHOILUONG'!$B:$AT,15,0)</f>
        <v>0</v>
      </c>
      <c r="Q399" s="16">
        <f>VLOOKUP($B399,'[1]TK KHOILUONG'!$B:$AT,16,0)</f>
        <v>0</v>
      </c>
      <c r="R399" s="34">
        <f>VLOOKUP($B399,'[1]TK KHOILUONG'!$B:$AT,17,0)</f>
        <v>1.05</v>
      </c>
      <c r="S399" s="16">
        <f>VLOOKUP($B399,'[1]TK KHOILUONG'!$B:$AT,18,0)</f>
        <v>0</v>
      </c>
      <c r="T399" s="16">
        <f>VLOOKUP($B399,'[1]TK KHOILUONG'!$B:$AT,19,0)</f>
        <v>0</v>
      </c>
      <c r="U399" s="16">
        <f>VLOOKUP($B399,'[1]TK KHOILUONG'!$B:$AT,20,0)</f>
        <v>0</v>
      </c>
      <c r="V399" s="34">
        <f>VLOOKUP($B399,'[1]TK KHOILUONG'!$B:$AT,21,0)</f>
        <v>0</v>
      </c>
      <c r="W399" s="16">
        <f>VLOOKUP($B399,'[1]TK KHOILUONG'!$B:$AT,22,0)</f>
        <v>0</v>
      </c>
      <c r="X399" s="16">
        <f>VLOOKUP($B399,'[1]TK KHOILUONG'!$B:$AT,23,0)</f>
        <v>0</v>
      </c>
      <c r="Y399" s="16">
        <f>VLOOKUP($B399,'[1]TK KHOILUONG'!$B:$AT,24,0)</f>
        <v>0</v>
      </c>
      <c r="Z399" s="34">
        <f>VLOOKUP($B399,'[1]TK KHOILUONG'!$B:$AT,25,0)</f>
        <v>0</v>
      </c>
      <c r="AA399" s="16">
        <f>VLOOKUP($B399,'[1]TK KHOILUONG'!$B:$AT,26,0)</f>
        <v>0</v>
      </c>
      <c r="AB399" s="16">
        <f>VLOOKUP($B399,'[1]TK KHOILUONG'!$B:$AT,27,0)</f>
        <v>0</v>
      </c>
      <c r="AC399" s="16">
        <f>VLOOKUP($B399,'[1]TK KHOILUONG'!$B:$AT,28,0)</f>
        <v>0</v>
      </c>
      <c r="AD399" s="34">
        <f>VLOOKUP($B399,'[1]TK KHOILUONG'!$B:$AT,29,0)</f>
        <v>0</v>
      </c>
      <c r="AE399" s="16">
        <f>VLOOKUP($B399,'[1]TK KHOILUONG'!$B:$AT,30,0)</f>
        <v>0</v>
      </c>
      <c r="AF399" s="16">
        <f>VLOOKUP($B399,'[1]TK KHOILUONG'!$B:$AT,31,0)</f>
        <v>0</v>
      </c>
      <c r="AG399" s="16">
        <f>VLOOKUP($B399,'[1]TK KHOILUONG'!$B:$AT,32,0)</f>
        <v>0</v>
      </c>
      <c r="AH399" s="34">
        <f>VLOOKUP($B399,'[1]TK KHOILUONG'!$B:$AT,33,0)</f>
        <v>0</v>
      </c>
      <c r="AI399" s="16">
        <f>VLOOKUP($B399,'[1]TK KHOILUONG'!$B:$AT,34,0)</f>
        <v>0</v>
      </c>
      <c r="AJ399" s="16">
        <f>VLOOKUP($B399,'[1]TK KHOILUONG'!$B:$AT,35,0)</f>
        <v>0</v>
      </c>
      <c r="AK399" s="34">
        <f>VLOOKUP($B399,'[1]TK KHOILUONG'!$B:$AT,36,0)</f>
        <v>0</v>
      </c>
      <c r="AL399" s="16">
        <f>VLOOKUP($B399,'[1]TK KHOILUONG'!$B:$AT,37,0)</f>
        <v>0</v>
      </c>
      <c r="AM399" s="16">
        <f>VLOOKUP($B399,'[1]TK KHOILUONG'!$B:$AT,38,0)</f>
        <v>0</v>
      </c>
      <c r="AN399" s="34">
        <f>VLOOKUP($B399,'[1]TK KHOILUONG'!$B:$AT,39,0)</f>
        <v>0</v>
      </c>
      <c r="AO399" s="16">
        <f>VLOOKUP($B399,'[1]TK KHOILUONG'!$B:$AT,40,0)</f>
        <v>0</v>
      </c>
      <c r="AP399" s="16">
        <f>VLOOKUP($B399,'[1]TK KHOILUONG'!$B:$AT,41,0)</f>
        <v>0</v>
      </c>
      <c r="AQ399" s="34">
        <f>VLOOKUP($B399,'[1]TK KHOILUONG'!$B:$AT,42,0)</f>
        <v>0</v>
      </c>
      <c r="AR399" s="34">
        <f>VLOOKUP($B399,'[1]TK KHOILUONG'!$B:$AT,43,0)</f>
        <v>0</v>
      </c>
      <c r="AS399" s="34">
        <f>VLOOKUP($B399,'[1]TK KHOILUONG'!$B:$AT,44,0)</f>
        <v>0</v>
      </c>
      <c r="AT399" s="44">
        <f t="shared" si="7"/>
        <v>1.05</v>
      </c>
    </row>
    <row r="400" spans="1:46" s="6" customFormat="1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>
        <f>VLOOKUP($B400,'[1]TK KHOILUONG'!$B:$AT,4,0)</f>
        <v>0</v>
      </c>
      <c r="F400" s="16">
        <f>VLOOKUP($B400,'[1]TK KHOILUONG'!$B:$AT,5,0)</f>
        <v>0</v>
      </c>
      <c r="G400" s="16">
        <f>VLOOKUP($B400,'[1]TK KHOILUONG'!$B:$AT,6,0)</f>
        <v>0</v>
      </c>
      <c r="H400" s="16">
        <f>VLOOKUP($B400,'[1]TK KHOILUONG'!$B:$AT,7,0)</f>
        <v>0</v>
      </c>
      <c r="I400" s="16">
        <f>VLOOKUP($B400,'[1]TK KHOILUONG'!$B:$AT,8,0)</f>
        <v>0</v>
      </c>
      <c r="J400" s="16">
        <f>VLOOKUP($B400,'[1]TK KHOILUONG'!$B:$AT,9,0)</f>
        <v>0</v>
      </c>
      <c r="K400" s="16">
        <f>VLOOKUP($B400,'[1]TK KHOILUONG'!$B:$AT,10,0)</f>
        <v>0</v>
      </c>
      <c r="L400" s="16">
        <f>VLOOKUP($B400,'[1]TK KHOILUONG'!$B:$AT,11,0)</f>
        <v>0</v>
      </c>
      <c r="M400" s="34">
        <f>VLOOKUP($B400,'[1]TK KHOILUONG'!$B:$AT,12,0)</f>
        <v>0</v>
      </c>
      <c r="N400" s="16">
        <f>VLOOKUP($B400,'[1]TK KHOILUONG'!$B:$AT,13,0)</f>
        <v>0</v>
      </c>
      <c r="O400" s="16">
        <f>VLOOKUP($B400,'[1]TK KHOILUONG'!$B:$AT,14,0)</f>
        <v>0</v>
      </c>
      <c r="P400" s="16">
        <f>VLOOKUP($B400,'[1]TK KHOILUONG'!$B:$AT,15,0)</f>
        <v>0</v>
      </c>
      <c r="Q400" s="16">
        <f>VLOOKUP($B400,'[1]TK KHOILUONG'!$B:$AT,16,0)</f>
        <v>0</v>
      </c>
      <c r="R400" s="34">
        <f>VLOOKUP($B400,'[1]TK KHOILUONG'!$B:$AT,17,0)</f>
        <v>0</v>
      </c>
      <c r="S400" s="16">
        <f>VLOOKUP($B400,'[1]TK KHOILUONG'!$B:$AT,18,0)</f>
        <v>0</v>
      </c>
      <c r="T400" s="16">
        <f>VLOOKUP($B400,'[1]TK KHOILUONG'!$B:$AT,19,0)</f>
        <v>0</v>
      </c>
      <c r="U400" s="16">
        <f>VLOOKUP($B400,'[1]TK KHOILUONG'!$B:$AT,20,0)</f>
        <v>0</v>
      </c>
      <c r="V400" s="34">
        <f>VLOOKUP($B400,'[1]TK KHOILUONG'!$B:$AT,21,0)</f>
        <v>0</v>
      </c>
      <c r="W400" s="16">
        <f>VLOOKUP($B400,'[1]TK KHOILUONG'!$B:$AT,22,0)</f>
        <v>0</v>
      </c>
      <c r="X400" s="16">
        <f>VLOOKUP($B400,'[1]TK KHOILUONG'!$B:$AT,23,0)</f>
        <v>0</v>
      </c>
      <c r="Y400" s="16">
        <f>VLOOKUP($B400,'[1]TK KHOILUONG'!$B:$AT,24,0)</f>
        <v>0</v>
      </c>
      <c r="Z400" s="34">
        <f>VLOOKUP($B400,'[1]TK KHOILUONG'!$B:$AT,25,0)</f>
        <v>0</v>
      </c>
      <c r="AA400" s="16">
        <f>VLOOKUP($B400,'[1]TK KHOILUONG'!$B:$AT,26,0)</f>
        <v>0</v>
      </c>
      <c r="AB400" s="16">
        <f>VLOOKUP($B400,'[1]TK KHOILUONG'!$B:$AT,27,0)</f>
        <v>0</v>
      </c>
      <c r="AC400" s="16">
        <f>VLOOKUP($B400,'[1]TK KHOILUONG'!$B:$AT,28,0)</f>
        <v>0</v>
      </c>
      <c r="AD400" s="34">
        <f>VLOOKUP($B400,'[1]TK KHOILUONG'!$B:$AT,29,0)</f>
        <v>0</v>
      </c>
      <c r="AE400" s="16">
        <f>VLOOKUP($B400,'[1]TK KHOILUONG'!$B:$AT,30,0)</f>
        <v>0</v>
      </c>
      <c r="AF400" s="16">
        <f>VLOOKUP($B400,'[1]TK KHOILUONG'!$B:$AT,31,0)</f>
        <v>0</v>
      </c>
      <c r="AG400" s="16">
        <f>VLOOKUP($B400,'[1]TK KHOILUONG'!$B:$AT,32,0)</f>
        <v>0</v>
      </c>
      <c r="AH400" s="34">
        <f>VLOOKUP($B400,'[1]TK KHOILUONG'!$B:$AT,33,0)</f>
        <v>0</v>
      </c>
      <c r="AI400" s="16">
        <f>VLOOKUP($B400,'[1]TK KHOILUONG'!$B:$AT,34,0)</f>
        <v>0</v>
      </c>
      <c r="AJ400" s="16">
        <f>VLOOKUP($B400,'[1]TK KHOILUONG'!$B:$AT,35,0)</f>
        <v>0</v>
      </c>
      <c r="AK400" s="34">
        <f>VLOOKUP($B400,'[1]TK KHOILUONG'!$B:$AT,36,0)</f>
        <v>0</v>
      </c>
      <c r="AL400" s="16">
        <f>VLOOKUP($B400,'[1]TK KHOILUONG'!$B:$AT,37,0)</f>
        <v>0</v>
      </c>
      <c r="AM400" s="16">
        <f>VLOOKUP($B400,'[1]TK KHOILUONG'!$B:$AT,38,0)</f>
        <v>0</v>
      </c>
      <c r="AN400" s="34">
        <f>VLOOKUP($B400,'[1]TK KHOILUONG'!$B:$AT,39,0)</f>
        <v>0</v>
      </c>
      <c r="AO400" s="16">
        <f>VLOOKUP($B400,'[1]TK KHOILUONG'!$B:$AT,40,0)</f>
        <v>0</v>
      </c>
      <c r="AP400" s="16">
        <f>VLOOKUP($B400,'[1]TK KHOILUONG'!$B:$AT,41,0)</f>
        <v>0</v>
      </c>
      <c r="AQ400" s="34">
        <f>VLOOKUP($B400,'[1]TK KHOILUONG'!$B:$AT,42,0)</f>
        <v>0</v>
      </c>
      <c r="AR400" s="34">
        <f>VLOOKUP($B400,'[1]TK KHOILUONG'!$B:$AT,43,0)</f>
        <v>0</v>
      </c>
      <c r="AS400" s="34">
        <f>VLOOKUP($B400,'[1]TK KHOILUONG'!$B:$AT,44,0)</f>
        <v>0</v>
      </c>
      <c r="AT400" s="44">
        <f t="shared" si="7"/>
        <v>0</v>
      </c>
    </row>
    <row r="401" spans="1:46" s="6" customFormat="1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>
        <f>VLOOKUP($B401,'[1]TK KHOILUONG'!$B:$AT,4,0)</f>
        <v>0</v>
      </c>
      <c r="F401" s="16">
        <f>VLOOKUP($B401,'[1]TK KHOILUONG'!$B:$AT,5,0)</f>
        <v>0</v>
      </c>
      <c r="G401" s="16">
        <f>VLOOKUP($B401,'[1]TK KHOILUONG'!$B:$AT,6,0)</f>
        <v>0</v>
      </c>
      <c r="H401" s="16">
        <f>VLOOKUP($B401,'[1]TK KHOILUONG'!$B:$AT,7,0)</f>
        <v>0</v>
      </c>
      <c r="I401" s="16">
        <f>VLOOKUP($B401,'[1]TK KHOILUONG'!$B:$AT,8,0)</f>
        <v>0</v>
      </c>
      <c r="J401" s="16">
        <f>VLOOKUP($B401,'[1]TK KHOILUONG'!$B:$AT,9,0)</f>
        <v>0</v>
      </c>
      <c r="K401" s="16">
        <f>VLOOKUP($B401,'[1]TK KHOILUONG'!$B:$AT,10,0)</f>
        <v>0</v>
      </c>
      <c r="L401" s="16">
        <f>VLOOKUP($B401,'[1]TK KHOILUONG'!$B:$AT,11,0)</f>
        <v>0</v>
      </c>
      <c r="M401" s="34">
        <f>VLOOKUP($B401,'[1]TK KHOILUONG'!$B:$AT,12,0)</f>
        <v>0</v>
      </c>
      <c r="N401" s="16">
        <f>VLOOKUP($B401,'[1]TK KHOILUONG'!$B:$AT,13,0)</f>
        <v>0</v>
      </c>
      <c r="O401" s="16">
        <f>VLOOKUP($B401,'[1]TK KHOILUONG'!$B:$AT,14,0)</f>
        <v>0</v>
      </c>
      <c r="P401" s="16">
        <f>VLOOKUP($B401,'[1]TK KHOILUONG'!$B:$AT,15,0)</f>
        <v>0</v>
      </c>
      <c r="Q401" s="16">
        <f>VLOOKUP($B401,'[1]TK KHOILUONG'!$B:$AT,16,0)</f>
        <v>0</v>
      </c>
      <c r="R401" s="34">
        <f>VLOOKUP($B401,'[1]TK KHOILUONG'!$B:$AT,17,0)</f>
        <v>0</v>
      </c>
      <c r="S401" s="16">
        <f>VLOOKUP($B401,'[1]TK KHOILUONG'!$B:$AT,18,0)</f>
        <v>0</v>
      </c>
      <c r="T401" s="16">
        <f>VLOOKUP($B401,'[1]TK KHOILUONG'!$B:$AT,19,0)</f>
        <v>0</v>
      </c>
      <c r="U401" s="16">
        <f>VLOOKUP($B401,'[1]TK KHOILUONG'!$B:$AT,20,0)</f>
        <v>0</v>
      </c>
      <c r="V401" s="34">
        <f>VLOOKUP($B401,'[1]TK KHOILUONG'!$B:$AT,21,0)</f>
        <v>0</v>
      </c>
      <c r="W401" s="16">
        <f>VLOOKUP($B401,'[1]TK KHOILUONG'!$B:$AT,22,0)</f>
        <v>0</v>
      </c>
      <c r="X401" s="16">
        <f>VLOOKUP($B401,'[1]TK KHOILUONG'!$B:$AT,23,0)</f>
        <v>0</v>
      </c>
      <c r="Y401" s="16">
        <f>VLOOKUP($B401,'[1]TK KHOILUONG'!$B:$AT,24,0)</f>
        <v>0</v>
      </c>
      <c r="Z401" s="34">
        <f>VLOOKUP($B401,'[1]TK KHOILUONG'!$B:$AT,25,0)</f>
        <v>0</v>
      </c>
      <c r="AA401" s="16">
        <f>VLOOKUP($B401,'[1]TK KHOILUONG'!$B:$AT,26,0)</f>
        <v>0</v>
      </c>
      <c r="AB401" s="16">
        <f>VLOOKUP($B401,'[1]TK KHOILUONG'!$B:$AT,27,0)</f>
        <v>0</v>
      </c>
      <c r="AC401" s="16">
        <f>VLOOKUP($B401,'[1]TK KHOILUONG'!$B:$AT,28,0)</f>
        <v>0</v>
      </c>
      <c r="AD401" s="34">
        <f>VLOOKUP($B401,'[1]TK KHOILUONG'!$B:$AT,29,0)</f>
        <v>0</v>
      </c>
      <c r="AE401" s="16">
        <f>VLOOKUP($B401,'[1]TK KHOILUONG'!$B:$AT,30,0)</f>
        <v>0</v>
      </c>
      <c r="AF401" s="16">
        <f>VLOOKUP($B401,'[1]TK KHOILUONG'!$B:$AT,31,0)</f>
        <v>0</v>
      </c>
      <c r="AG401" s="16">
        <f>VLOOKUP($B401,'[1]TK KHOILUONG'!$B:$AT,32,0)</f>
        <v>0</v>
      </c>
      <c r="AH401" s="34">
        <f>VLOOKUP($B401,'[1]TK KHOILUONG'!$B:$AT,33,0)</f>
        <v>0</v>
      </c>
      <c r="AI401" s="16">
        <f>VLOOKUP($B401,'[1]TK KHOILUONG'!$B:$AT,34,0)</f>
        <v>0</v>
      </c>
      <c r="AJ401" s="16">
        <f>VLOOKUP($B401,'[1]TK KHOILUONG'!$B:$AT,35,0)</f>
        <v>0</v>
      </c>
      <c r="AK401" s="34">
        <f>VLOOKUP($B401,'[1]TK KHOILUONG'!$B:$AT,36,0)</f>
        <v>0</v>
      </c>
      <c r="AL401" s="16">
        <f>VLOOKUP($B401,'[1]TK KHOILUONG'!$B:$AT,37,0)</f>
        <v>0</v>
      </c>
      <c r="AM401" s="16">
        <f>VLOOKUP($B401,'[1]TK KHOILUONG'!$B:$AT,38,0)</f>
        <v>0</v>
      </c>
      <c r="AN401" s="34">
        <f>VLOOKUP($B401,'[1]TK KHOILUONG'!$B:$AT,39,0)</f>
        <v>0</v>
      </c>
      <c r="AO401" s="16">
        <f>VLOOKUP($B401,'[1]TK KHOILUONG'!$B:$AT,40,0)</f>
        <v>0</v>
      </c>
      <c r="AP401" s="16">
        <f>VLOOKUP($B401,'[1]TK KHOILUONG'!$B:$AT,41,0)</f>
        <v>0</v>
      </c>
      <c r="AQ401" s="34">
        <f>VLOOKUP($B401,'[1]TK KHOILUONG'!$B:$AT,42,0)</f>
        <v>0</v>
      </c>
      <c r="AR401" s="34">
        <f>VLOOKUP($B401,'[1]TK KHOILUONG'!$B:$AT,43,0)</f>
        <v>0</v>
      </c>
      <c r="AS401" s="34">
        <f>VLOOKUP($B401,'[1]TK KHOILUONG'!$B:$AT,44,0)</f>
        <v>0</v>
      </c>
      <c r="AT401" s="44">
        <f t="shared" si="7"/>
        <v>0</v>
      </c>
    </row>
    <row r="402" spans="1:46" s="6" customFormat="1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>
        <f>VLOOKUP($B402,'[1]TK KHOILUONG'!$B:$AT,4,0)</f>
        <v>0</v>
      </c>
      <c r="F402" s="16">
        <f>VLOOKUP($B402,'[1]TK KHOILUONG'!$B:$AT,5,0)</f>
        <v>0</v>
      </c>
      <c r="G402" s="16">
        <f>VLOOKUP($B402,'[1]TK KHOILUONG'!$B:$AT,6,0)</f>
        <v>0</v>
      </c>
      <c r="H402" s="16">
        <f>VLOOKUP($B402,'[1]TK KHOILUONG'!$B:$AT,7,0)</f>
        <v>0</v>
      </c>
      <c r="I402" s="16">
        <f>VLOOKUP($B402,'[1]TK KHOILUONG'!$B:$AT,8,0)</f>
        <v>0</v>
      </c>
      <c r="J402" s="16">
        <f>VLOOKUP($B402,'[1]TK KHOILUONG'!$B:$AT,9,0)</f>
        <v>0</v>
      </c>
      <c r="K402" s="16">
        <f>VLOOKUP($B402,'[1]TK KHOILUONG'!$B:$AT,10,0)</f>
        <v>0</v>
      </c>
      <c r="L402" s="16">
        <f>VLOOKUP($B402,'[1]TK KHOILUONG'!$B:$AT,11,0)</f>
        <v>0</v>
      </c>
      <c r="M402" s="34">
        <f>VLOOKUP($B402,'[1]TK KHOILUONG'!$B:$AT,12,0)</f>
        <v>0</v>
      </c>
      <c r="N402" s="16">
        <f>VLOOKUP($B402,'[1]TK KHOILUONG'!$B:$AT,13,0)</f>
        <v>0</v>
      </c>
      <c r="O402" s="16">
        <f>VLOOKUP($B402,'[1]TK KHOILUONG'!$B:$AT,14,0)</f>
        <v>0</v>
      </c>
      <c r="P402" s="16">
        <f>VLOOKUP($B402,'[1]TK KHOILUONG'!$B:$AT,15,0)</f>
        <v>0</v>
      </c>
      <c r="Q402" s="16">
        <f>VLOOKUP($B402,'[1]TK KHOILUONG'!$B:$AT,16,0)</f>
        <v>0</v>
      </c>
      <c r="R402" s="34">
        <f>VLOOKUP($B402,'[1]TK KHOILUONG'!$B:$AT,17,0)</f>
        <v>0</v>
      </c>
      <c r="S402" s="16">
        <f>VLOOKUP($B402,'[1]TK KHOILUONG'!$B:$AT,18,0)</f>
        <v>0</v>
      </c>
      <c r="T402" s="16">
        <f>VLOOKUP($B402,'[1]TK KHOILUONG'!$B:$AT,19,0)</f>
        <v>0</v>
      </c>
      <c r="U402" s="16">
        <f>VLOOKUP($B402,'[1]TK KHOILUONG'!$B:$AT,20,0)</f>
        <v>0</v>
      </c>
      <c r="V402" s="34">
        <f>VLOOKUP($B402,'[1]TK KHOILUONG'!$B:$AT,21,0)</f>
        <v>0</v>
      </c>
      <c r="W402" s="16">
        <f>VLOOKUP($B402,'[1]TK KHOILUONG'!$B:$AT,22,0)</f>
        <v>0</v>
      </c>
      <c r="X402" s="16">
        <f>VLOOKUP($B402,'[1]TK KHOILUONG'!$B:$AT,23,0)</f>
        <v>0</v>
      </c>
      <c r="Y402" s="16">
        <f>VLOOKUP($B402,'[1]TK KHOILUONG'!$B:$AT,24,0)</f>
        <v>0</v>
      </c>
      <c r="Z402" s="34">
        <f>VLOOKUP($B402,'[1]TK KHOILUONG'!$B:$AT,25,0)</f>
        <v>0</v>
      </c>
      <c r="AA402" s="16">
        <f>VLOOKUP($B402,'[1]TK KHOILUONG'!$B:$AT,26,0)</f>
        <v>0</v>
      </c>
      <c r="AB402" s="16">
        <f>VLOOKUP($B402,'[1]TK KHOILUONG'!$B:$AT,27,0)</f>
        <v>0</v>
      </c>
      <c r="AC402" s="16">
        <f>VLOOKUP($B402,'[1]TK KHOILUONG'!$B:$AT,28,0)</f>
        <v>0</v>
      </c>
      <c r="AD402" s="34">
        <f>VLOOKUP($B402,'[1]TK KHOILUONG'!$B:$AT,29,0)</f>
        <v>0</v>
      </c>
      <c r="AE402" s="16">
        <f>VLOOKUP($B402,'[1]TK KHOILUONG'!$B:$AT,30,0)</f>
        <v>0</v>
      </c>
      <c r="AF402" s="16">
        <f>VLOOKUP($B402,'[1]TK KHOILUONG'!$B:$AT,31,0)</f>
        <v>0</v>
      </c>
      <c r="AG402" s="16">
        <f>VLOOKUP($B402,'[1]TK KHOILUONG'!$B:$AT,32,0)</f>
        <v>0</v>
      </c>
      <c r="AH402" s="34">
        <f>VLOOKUP($B402,'[1]TK KHOILUONG'!$B:$AT,33,0)</f>
        <v>0</v>
      </c>
      <c r="AI402" s="16">
        <f>VLOOKUP($B402,'[1]TK KHOILUONG'!$B:$AT,34,0)</f>
        <v>0</v>
      </c>
      <c r="AJ402" s="16">
        <f>VLOOKUP($B402,'[1]TK KHOILUONG'!$B:$AT,35,0)</f>
        <v>0</v>
      </c>
      <c r="AK402" s="34">
        <f>VLOOKUP($B402,'[1]TK KHOILUONG'!$B:$AT,36,0)</f>
        <v>0</v>
      </c>
      <c r="AL402" s="16">
        <f>VLOOKUP($B402,'[1]TK KHOILUONG'!$B:$AT,37,0)</f>
        <v>0</v>
      </c>
      <c r="AM402" s="16">
        <f>VLOOKUP($B402,'[1]TK KHOILUONG'!$B:$AT,38,0)</f>
        <v>0</v>
      </c>
      <c r="AN402" s="34">
        <f>VLOOKUP($B402,'[1]TK KHOILUONG'!$B:$AT,39,0)</f>
        <v>0</v>
      </c>
      <c r="AO402" s="16">
        <f>VLOOKUP($B402,'[1]TK KHOILUONG'!$B:$AT,40,0)</f>
        <v>0</v>
      </c>
      <c r="AP402" s="16">
        <f>VLOOKUP($B402,'[1]TK KHOILUONG'!$B:$AT,41,0)</f>
        <v>0</v>
      </c>
      <c r="AQ402" s="34">
        <f>VLOOKUP($B402,'[1]TK KHOILUONG'!$B:$AT,42,0)</f>
        <v>0</v>
      </c>
      <c r="AR402" s="34">
        <f>VLOOKUP($B402,'[1]TK KHOILUONG'!$B:$AT,43,0)</f>
        <v>0</v>
      </c>
      <c r="AS402" s="34">
        <f>VLOOKUP($B402,'[1]TK KHOILUONG'!$B:$AT,44,0)</f>
        <v>0</v>
      </c>
      <c r="AT402" s="44">
        <f t="shared" si="7"/>
        <v>0</v>
      </c>
    </row>
    <row r="403" spans="1:46" s="6" customFormat="1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>
        <f>VLOOKUP($B403,'[1]TK KHOILUONG'!$B:$AT,4,0)</f>
        <v>0</v>
      </c>
      <c r="F403" s="16">
        <f>VLOOKUP($B403,'[1]TK KHOILUONG'!$B:$AT,5,0)</f>
        <v>0</v>
      </c>
      <c r="G403" s="16">
        <f>VLOOKUP($B403,'[1]TK KHOILUONG'!$B:$AT,6,0)</f>
        <v>0</v>
      </c>
      <c r="H403" s="16">
        <f>VLOOKUP($B403,'[1]TK KHOILUONG'!$B:$AT,7,0)</f>
        <v>0</v>
      </c>
      <c r="I403" s="16">
        <f>VLOOKUP($B403,'[1]TK KHOILUONG'!$B:$AT,8,0)</f>
        <v>0</v>
      </c>
      <c r="J403" s="16">
        <f>VLOOKUP($B403,'[1]TK KHOILUONG'!$B:$AT,9,0)</f>
        <v>0</v>
      </c>
      <c r="K403" s="16">
        <f>VLOOKUP($B403,'[1]TK KHOILUONG'!$B:$AT,10,0)</f>
        <v>0</v>
      </c>
      <c r="L403" s="16">
        <f>VLOOKUP($B403,'[1]TK KHOILUONG'!$B:$AT,11,0)</f>
        <v>0</v>
      </c>
      <c r="M403" s="34">
        <f>VLOOKUP($B403,'[1]TK KHOILUONG'!$B:$AT,12,0)</f>
        <v>0</v>
      </c>
      <c r="N403" s="16">
        <f>VLOOKUP($B403,'[1]TK KHOILUONG'!$B:$AT,13,0)</f>
        <v>0</v>
      </c>
      <c r="O403" s="16">
        <f>VLOOKUP($B403,'[1]TK KHOILUONG'!$B:$AT,14,0)</f>
        <v>0</v>
      </c>
      <c r="P403" s="16">
        <f>VLOOKUP($B403,'[1]TK KHOILUONG'!$B:$AT,15,0)</f>
        <v>0</v>
      </c>
      <c r="Q403" s="16">
        <f>VLOOKUP($B403,'[1]TK KHOILUONG'!$B:$AT,16,0)</f>
        <v>0</v>
      </c>
      <c r="R403" s="34">
        <f>VLOOKUP($B403,'[1]TK KHOILUONG'!$B:$AT,17,0)</f>
        <v>0</v>
      </c>
      <c r="S403" s="16">
        <f>VLOOKUP($B403,'[1]TK KHOILUONG'!$B:$AT,18,0)</f>
        <v>0</v>
      </c>
      <c r="T403" s="16">
        <f>VLOOKUP($B403,'[1]TK KHOILUONG'!$B:$AT,19,0)</f>
        <v>0</v>
      </c>
      <c r="U403" s="16">
        <f>VLOOKUP($B403,'[1]TK KHOILUONG'!$B:$AT,20,0)</f>
        <v>0</v>
      </c>
      <c r="V403" s="34">
        <f>VLOOKUP($B403,'[1]TK KHOILUONG'!$B:$AT,21,0)</f>
        <v>0</v>
      </c>
      <c r="W403" s="16">
        <f>VLOOKUP($B403,'[1]TK KHOILUONG'!$B:$AT,22,0)</f>
        <v>0</v>
      </c>
      <c r="X403" s="16">
        <f>VLOOKUP($B403,'[1]TK KHOILUONG'!$B:$AT,23,0)</f>
        <v>0</v>
      </c>
      <c r="Y403" s="16">
        <f>VLOOKUP($B403,'[1]TK KHOILUONG'!$B:$AT,24,0)</f>
        <v>0</v>
      </c>
      <c r="Z403" s="34">
        <f>VLOOKUP($B403,'[1]TK KHOILUONG'!$B:$AT,25,0)</f>
        <v>0</v>
      </c>
      <c r="AA403" s="16">
        <f>VLOOKUP($B403,'[1]TK KHOILUONG'!$B:$AT,26,0)</f>
        <v>0</v>
      </c>
      <c r="AB403" s="16">
        <f>VLOOKUP($B403,'[1]TK KHOILUONG'!$B:$AT,27,0)</f>
        <v>0</v>
      </c>
      <c r="AC403" s="16">
        <f>VLOOKUP($B403,'[1]TK KHOILUONG'!$B:$AT,28,0)</f>
        <v>0</v>
      </c>
      <c r="AD403" s="34">
        <f>VLOOKUP($B403,'[1]TK KHOILUONG'!$B:$AT,29,0)</f>
        <v>0</v>
      </c>
      <c r="AE403" s="16">
        <f>VLOOKUP($B403,'[1]TK KHOILUONG'!$B:$AT,30,0)</f>
        <v>0</v>
      </c>
      <c r="AF403" s="16">
        <f>VLOOKUP($B403,'[1]TK KHOILUONG'!$B:$AT,31,0)</f>
        <v>0</v>
      </c>
      <c r="AG403" s="16">
        <f>VLOOKUP($B403,'[1]TK KHOILUONG'!$B:$AT,32,0)</f>
        <v>0</v>
      </c>
      <c r="AH403" s="34">
        <f>VLOOKUP($B403,'[1]TK KHOILUONG'!$B:$AT,33,0)</f>
        <v>0</v>
      </c>
      <c r="AI403" s="16">
        <f>VLOOKUP($B403,'[1]TK KHOILUONG'!$B:$AT,34,0)</f>
        <v>0</v>
      </c>
      <c r="AJ403" s="16">
        <f>VLOOKUP($B403,'[1]TK KHOILUONG'!$B:$AT,35,0)</f>
        <v>0</v>
      </c>
      <c r="AK403" s="34">
        <f>VLOOKUP($B403,'[1]TK KHOILUONG'!$B:$AT,36,0)</f>
        <v>0</v>
      </c>
      <c r="AL403" s="16">
        <f>VLOOKUP($B403,'[1]TK KHOILUONG'!$B:$AT,37,0)</f>
        <v>0</v>
      </c>
      <c r="AM403" s="16">
        <f>VLOOKUP($B403,'[1]TK KHOILUONG'!$B:$AT,38,0)</f>
        <v>0</v>
      </c>
      <c r="AN403" s="34">
        <f>VLOOKUP($B403,'[1]TK KHOILUONG'!$B:$AT,39,0)</f>
        <v>0</v>
      </c>
      <c r="AO403" s="16">
        <f>VLOOKUP($B403,'[1]TK KHOILUONG'!$B:$AT,40,0)</f>
        <v>0</v>
      </c>
      <c r="AP403" s="16">
        <f>VLOOKUP($B403,'[1]TK KHOILUONG'!$B:$AT,41,0)</f>
        <v>0</v>
      </c>
      <c r="AQ403" s="34">
        <f>VLOOKUP($B403,'[1]TK KHOILUONG'!$B:$AT,42,0)</f>
        <v>0</v>
      </c>
      <c r="AR403" s="34">
        <f>VLOOKUP($B403,'[1]TK KHOILUONG'!$B:$AT,43,0)</f>
        <v>0</v>
      </c>
      <c r="AS403" s="34">
        <f>VLOOKUP($B403,'[1]TK KHOILUONG'!$B:$AT,44,0)</f>
        <v>0</v>
      </c>
      <c r="AT403" s="44">
        <f t="shared" si="7"/>
        <v>0</v>
      </c>
    </row>
    <row r="404" spans="1:46" s="6" customFormat="1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>
        <f>VLOOKUP($B404,'[1]TK KHOILUONG'!$B:$AT,4,0)</f>
        <v>0</v>
      </c>
      <c r="F404" s="16">
        <f>VLOOKUP($B404,'[1]TK KHOILUONG'!$B:$AT,5,0)</f>
        <v>0</v>
      </c>
      <c r="G404" s="16">
        <f>VLOOKUP($B404,'[1]TK KHOILUONG'!$B:$AT,6,0)</f>
        <v>0</v>
      </c>
      <c r="H404" s="16">
        <f>VLOOKUP($B404,'[1]TK KHOILUONG'!$B:$AT,7,0)</f>
        <v>0</v>
      </c>
      <c r="I404" s="16">
        <f>VLOOKUP($B404,'[1]TK KHOILUONG'!$B:$AT,8,0)</f>
        <v>0</v>
      </c>
      <c r="J404" s="16">
        <f>VLOOKUP($B404,'[1]TK KHOILUONG'!$B:$AT,9,0)</f>
        <v>0</v>
      </c>
      <c r="K404" s="16">
        <f>VLOOKUP($B404,'[1]TK KHOILUONG'!$B:$AT,10,0)</f>
        <v>0</v>
      </c>
      <c r="L404" s="16">
        <f>VLOOKUP($B404,'[1]TK KHOILUONG'!$B:$AT,11,0)</f>
        <v>0</v>
      </c>
      <c r="M404" s="34">
        <f>VLOOKUP($B404,'[1]TK KHOILUONG'!$B:$AT,12,0)</f>
        <v>0</v>
      </c>
      <c r="N404" s="16">
        <f>VLOOKUP($B404,'[1]TK KHOILUONG'!$B:$AT,13,0)</f>
        <v>0</v>
      </c>
      <c r="O404" s="16">
        <f>VLOOKUP($B404,'[1]TK KHOILUONG'!$B:$AT,14,0)</f>
        <v>0</v>
      </c>
      <c r="P404" s="16">
        <f>VLOOKUP($B404,'[1]TK KHOILUONG'!$B:$AT,15,0)</f>
        <v>0</v>
      </c>
      <c r="Q404" s="16">
        <f>VLOOKUP($B404,'[1]TK KHOILUONG'!$B:$AT,16,0)</f>
        <v>0</v>
      </c>
      <c r="R404" s="34">
        <f>VLOOKUP($B404,'[1]TK KHOILUONG'!$B:$AT,17,0)</f>
        <v>0</v>
      </c>
      <c r="S404" s="16">
        <f>VLOOKUP($B404,'[1]TK KHOILUONG'!$B:$AT,18,0)</f>
        <v>0</v>
      </c>
      <c r="T404" s="16">
        <f>VLOOKUP($B404,'[1]TK KHOILUONG'!$B:$AT,19,0)</f>
        <v>0</v>
      </c>
      <c r="U404" s="16">
        <f>VLOOKUP($B404,'[1]TK KHOILUONG'!$B:$AT,20,0)</f>
        <v>0</v>
      </c>
      <c r="V404" s="34">
        <f>VLOOKUP($B404,'[1]TK KHOILUONG'!$B:$AT,21,0)</f>
        <v>0</v>
      </c>
      <c r="W404" s="16">
        <f>VLOOKUP($B404,'[1]TK KHOILUONG'!$B:$AT,22,0)</f>
        <v>0</v>
      </c>
      <c r="X404" s="16">
        <f>VLOOKUP($B404,'[1]TK KHOILUONG'!$B:$AT,23,0)</f>
        <v>0</v>
      </c>
      <c r="Y404" s="16">
        <f>VLOOKUP($B404,'[1]TK KHOILUONG'!$B:$AT,24,0)</f>
        <v>0</v>
      </c>
      <c r="Z404" s="34">
        <f>VLOOKUP($B404,'[1]TK KHOILUONG'!$B:$AT,25,0)</f>
        <v>0</v>
      </c>
      <c r="AA404" s="16">
        <f>VLOOKUP($B404,'[1]TK KHOILUONG'!$B:$AT,26,0)</f>
        <v>0</v>
      </c>
      <c r="AB404" s="16">
        <f>VLOOKUP($B404,'[1]TK KHOILUONG'!$B:$AT,27,0)</f>
        <v>0</v>
      </c>
      <c r="AC404" s="16">
        <f>VLOOKUP($B404,'[1]TK KHOILUONG'!$B:$AT,28,0)</f>
        <v>0</v>
      </c>
      <c r="AD404" s="34">
        <f>VLOOKUP($B404,'[1]TK KHOILUONG'!$B:$AT,29,0)</f>
        <v>0</v>
      </c>
      <c r="AE404" s="16">
        <f>VLOOKUP($B404,'[1]TK KHOILUONG'!$B:$AT,30,0)</f>
        <v>0</v>
      </c>
      <c r="AF404" s="16">
        <f>VLOOKUP($B404,'[1]TK KHOILUONG'!$B:$AT,31,0)</f>
        <v>0</v>
      </c>
      <c r="AG404" s="16">
        <f>VLOOKUP($B404,'[1]TK KHOILUONG'!$B:$AT,32,0)</f>
        <v>0</v>
      </c>
      <c r="AH404" s="34">
        <f>VLOOKUP($B404,'[1]TK KHOILUONG'!$B:$AT,33,0)</f>
        <v>0</v>
      </c>
      <c r="AI404" s="16">
        <f>VLOOKUP($B404,'[1]TK KHOILUONG'!$B:$AT,34,0)</f>
        <v>0</v>
      </c>
      <c r="AJ404" s="16">
        <f>VLOOKUP($B404,'[1]TK KHOILUONG'!$B:$AT,35,0)</f>
        <v>0</v>
      </c>
      <c r="AK404" s="34">
        <f>VLOOKUP($B404,'[1]TK KHOILUONG'!$B:$AT,36,0)</f>
        <v>0</v>
      </c>
      <c r="AL404" s="16">
        <f>VLOOKUP($B404,'[1]TK KHOILUONG'!$B:$AT,37,0)</f>
        <v>0</v>
      </c>
      <c r="AM404" s="16">
        <f>VLOOKUP($B404,'[1]TK KHOILUONG'!$B:$AT,38,0)</f>
        <v>0</v>
      </c>
      <c r="AN404" s="34">
        <f>VLOOKUP($B404,'[1]TK KHOILUONG'!$B:$AT,39,0)</f>
        <v>0</v>
      </c>
      <c r="AO404" s="16">
        <f>VLOOKUP($B404,'[1]TK KHOILUONG'!$B:$AT,40,0)</f>
        <v>0</v>
      </c>
      <c r="AP404" s="16">
        <f>VLOOKUP($B404,'[1]TK KHOILUONG'!$B:$AT,41,0)</f>
        <v>0</v>
      </c>
      <c r="AQ404" s="34">
        <f>VLOOKUP($B404,'[1]TK KHOILUONG'!$B:$AT,42,0)</f>
        <v>0</v>
      </c>
      <c r="AR404" s="34">
        <f>VLOOKUP($B404,'[1]TK KHOILUONG'!$B:$AT,43,0)</f>
        <v>0</v>
      </c>
      <c r="AS404" s="34">
        <f>VLOOKUP($B404,'[1]TK KHOILUONG'!$B:$AT,44,0)</f>
        <v>0</v>
      </c>
      <c r="AT404" s="44">
        <f t="shared" si="7"/>
        <v>0</v>
      </c>
    </row>
    <row r="405" spans="1:46" s="6" customFormat="1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>
        <f>VLOOKUP($B405,'[1]TK KHOILUONG'!$B:$AT,4,0)</f>
        <v>0</v>
      </c>
      <c r="F405" s="16">
        <f>VLOOKUP($B405,'[1]TK KHOILUONG'!$B:$AT,5,0)</f>
        <v>0</v>
      </c>
      <c r="G405" s="16">
        <f>VLOOKUP($B405,'[1]TK KHOILUONG'!$B:$AT,6,0)</f>
        <v>0</v>
      </c>
      <c r="H405" s="16">
        <f>VLOOKUP($B405,'[1]TK KHOILUONG'!$B:$AT,7,0)</f>
        <v>0</v>
      </c>
      <c r="I405" s="16">
        <f>VLOOKUP($B405,'[1]TK KHOILUONG'!$B:$AT,8,0)</f>
        <v>0</v>
      </c>
      <c r="J405" s="16">
        <f>VLOOKUP($B405,'[1]TK KHOILUONG'!$B:$AT,9,0)</f>
        <v>0</v>
      </c>
      <c r="K405" s="16">
        <f>VLOOKUP($B405,'[1]TK KHOILUONG'!$B:$AT,10,0)</f>
        <v>0</v>
      </c>
      <c r="L405" s="16">
        <f>VLOOKUP($B405,'[1]TK KHOILUONG'!$B:$AT,11,0)</f>
        <v>0</v>
      </c>
      <c r="M405" s="34">
        <f>VLOOKUP($B405,'[1]TK KHOILUONG'!$B:$AT,12,0)</f>
        <v>0</v>
      </c>
      <c r="N405" s="16">
        <f>VLOOKUP($B405,'[1]TK KHOILUONG'!$B:$AT,13,0)</f>
        <v>0</v>
      </c>
      <c r="O405" s="16">
        <f>VLOOKUP($B405,'[1]TK KHOILUONG'!$B:$AT,14,0)</f>
        <v>0</v>
      </c>
      <c r="P405" s="16">
        <f>VLOOKUP($B405,'[1]TK KHOILUONG'!$B:$AT,15,0)</f>
        <v>0</v>
      </c>
      <c r="Q405" s="16">
        <f>VLOOKUP($B405,'[1]TK KHOILUONG'!$B:$AT,16,0)</f>
        <v>0</v>
      </c>
      <c r="R405" s="34">
        <f>VLOOKUP($B405,'[1]TK KHOILUONG'!$B:$AT,17,0)</f>
        <v>0</v>
      </c>
      <c r="S405" s="16">
        <f>VLOOKUP($B405,'[1]TK KHOILUONG'!$B:$AT,18,0)</f>
        <v>0</v>
      </c>
      <c r="T405" s="16">
        <f>VLOOKUP($B405,'[1]TK KHOILUONG'!$B:$AT,19,0)</f>
        <v>0</v>
      </c>
      <c r="U405" s="16">
        <f>VLOOKUP($B405,'[1]TK KHOILUONG'!$B:$AT,20,0)</f>
        <v>0</v>
      </c>
      <c r="V405" s="34">
        <f>VLOOKUP($B405,'[1]TK KHOILUONG'!$B:$AT,21,0)</f>
        <v>0</v>
      </c>
      <c r="W405" s="16">
        <f>VLOOKUP($B405,'[1]TK KHOILUONG'!$B:$AT,22,0)</f>
        <v>0</v>
      </c>
      <c r="X405" s="16">
        <f>VLOOKUP($B405,'[1]TK KHOILUONG'!$B:$AT,23,0)</f>
        <v>0</v>
      </c>
      <c r="Y405" s="16">
        <f>VLOOKUP($B405,'[1]TK KHOILUONG'!$B:$AT,24,0)</f>
        <v>0</v>
      </c>
      <c r="Z405" s="34">
        <f>VLOOKUP($B405,'[1]TK KHOILUONG'!$B:$AT,25,0)</f>
        <v>0</v>
      </c>
      <c r="AA405" s="16">
        <f>VLOOKUP($B405,'[1]TK KHOILUONG'!$B:$AT,26,0)</f>
        <v>0</v>
      </c>
      <c r="AB405" s="16">
        <f>VLOOKUP($B405,'[1]TK KHOILUONG'!$B:$AT,27,0)</f>
        <v>0</v>
      </c>
      <c r="AC405" s="16">
        <f>VLOOKUP($B405,'[1]TK KHOILUONG'!$B:$AT,28,0)</f>
        <v>0</v>
      </c>
      <c r="AD405" s="34">
        <f>VLOOKUP($B405,'[1]TK KHOILUONG'!$B:$AT,29,0)</f>
        <v>0</v>
      </c>
      <c r="AE405" s="16">
        <f>VLOOKUP($B405,'[1]TK KHOILUONG'!$B:$AT,30,0)</f>
        <v>0</v>
      </c>
      <c r="AF405" s="16">
        <f>VLOOKUP($B405,'[1]TK KHOILUONG'!$B:$AT,31,0)</f>
        <v>0</v>
      </c>
      <c r="AG405" s="16">
        <f>VLOOKUP($B405,'[1]TK KHOILUONG'!$B:$AT,32,0)</f>
        <v>0</v>
      </c>
      <c r="AH405" s="34">
        <f>VLOOKUP($B405,'[1]TK KHOILUONG'!$B:$AT,33,0)</f>
        <v>0</v>
      </c>
      <c r="AI405" s="16">
        <f>VLOOKUP($B405,'[1]TK KHOILUONG'!$B:$AT,34,0)</f>
        <v>0</v>
      </c>
      <c r="AJ405" s="16">
        <f>VLOOKUP($B405,'[1]TK KHOILUONG'!$B:$AT,35,0)</f>
        <v>0</v>
      </c>
      <c r="AK405" s="34">
        <f>VLOOKUP($B405,'[1]TK KHOILUONG'!$B:$AT,36,0)</f>
        <v>0</v>
      </c>
      <c r="AL405" s="16">
        <f>VLOOKUP($B405,'[1]TK KHOILUONG'!$B:$AT,37,0)</f>
        <v>0</v>
      </c>
      <c r="AM405" s="16">
        <f>VLOOKUP($B405,'[1]TK KHOILUONG'!$B:$AT,38,0)</f>
        <v>0</v>
      </c>
      <c r="AN405" s="34">
        <f>VLOOKUP($B405,'[1]TK KHOILUONG'!$B:$AT,39,0)</f>
        <v>0</v>
      </c>
      <c r="AO405" s="16">
        <f>VLOOKUP($B405,'[1]TK KHOILUONG'!$B:$AT,40,0)</f>
        <v>0</v>
      </c>
      <c r="AP405" s="16">
        <f>VLOOKUP($B405,'[1]TK KHOILUONG'!$B:$AT,41,0)</f>
        <v>0</v>
      </c>
      <c r="AQ405" s="34">
        <f>VLOOKUP($B405,'[1]TK KHOILUONG'!$B:$AT,42,0)</f>
        <v>0</v>
      </c>
      <c r="AR405" s="34">
        <f>VLOOKUP($B405,'[1]TK KHOILUONG'!$B:$AT,43,0)</f>
        <v>0</v>
      </c>
      <c r="AS405" s="34">
        <f>VLOOKUP($B405,'[1]TK KHOILUONG'!$B:$AT,44,0)</f>
        <v>0</v>
      </c>
      <c r="AT405" s="44">
        <f t="shared" si="7"/>
        <v>0</v>
      </c>
    </row>
    <row r="406" spans="1:46" s="6" customFormat="1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>
        <f>VLOOKUP($B406,'[1]TK KHOILUONG'!$B:$AT,4,0)</f>
        <v>0</v>
      </c>
      <c r="F406" s="16">
        <f>VLOOKUP($B406,'[1]TK KHOILUONG'!$B:$AT,5,0)</f>
        <v>0</v>
      </c>
      <c r="G406" s="16">
        <f>VLOOKUP($B406,'[1]TK KHOILUONG'!$B:$AT,6,0)</f>
        <v>0</v>
      </c>
      <c r="H406" s="16">
        <f>VLOOKUP($B406,'[1]TK KHOILUONG'!$B:$AT,7,0)</f>
        <v>0</v>
      </c>
      <c r="I406" s="16">
        <f>VLOOKUP($B406,'[1]TK KHOILUONG'!$B:$AT,8,0)</f>
        <v>0</v>
      </c>
      <c r="J406" s="16">
        <f>VLOOKUP($B406,'[1]TK KHOILUONG'!$B:$AT,9,0)</f>
        <v>0</v>
      </c>
      <c r="K406" s="16">
        <f>VLOOKUP($B406,'[1]TK KHOILUONG'!$B:$AT,10,0)</f>
        <v>0</v>
      </c>
      <c r="L406" s="16">
        <f>VLOOKUP($B406,'[1]TK KHOILUONG'!$B:$AT,11,0)</f>
        <v>0</v>
      </c>
      <c r="M406" s="34">
        <f>VLOOKUP($B406,'[1]TK KHOILUONG'!$B:$AT,12,0)</f>
        <v>0</v>
      </c>
      <c r="N406" s="16">
        <f>VLOOKUP($B406,'[1]TK KHOILUONG'!$B:$AT,13,0)</f>
        <v>0</v>
      </c>
      <c r="O406" s="16">
        <f>VLOOKUP($B406,'[1]TK KHOILUONG'!$B:$AT,14,0)</f>
        <v>0</v>
      </c>
      <c r="P406" s="16">
        <f>VLOOKUP($B406,'[1]TK KHOILUONG'!$B:$AT,15,0)</f>
        <v>0</v>
      </c>
      <c r="Q406" s="16">
        <f>VLOOKUP($B406,'[1]TK KHOILUONG'!$B:$AT,16,0)</f>
        <v>0</v>
      </c>
      <c r="R406" s="34">
        <f>VLOOKUP($B406,'[1]TK KHOILUONG'!$B:$AT,17,0)</f>
        <v>0</v>
      </c>
      <c r="S406" s="16">
        <f>VLOOKUP($B406,'[1]TK KHOILUONG'!$B:$AT,18,0)</f>
        <v>0</v>
      </c>
      <c r="T406" s="16">
        <f>VLOOKUP($B406,'[1]TK KHOILUONG'!$B:$AT,19,0)</f>
        <v>0</v>
      </c>
      <c r="U406" s="16">
        <f>VLOOKUP($B406,'[1]TK KHOILUONG'!$B:$AT,20,0)</f>
        <v>0</v>
      </c>
      <c r="V406" s="34">
        <f>VLOOKUP($B406,'[1]TK KHOILUONG'!$B:$AT,21,0)</f>
        <v>0</v>
      </c>
      <c r="W406" s="16">
        <f>VLOOKUP($B406,'[1]TK KHOILUONG'!$B:$AT,22,0)</f>
        <v>0</v>
      </c>
      <c r="X406" s="16">
        <f>VLOOKUP($B406,'[1]TK KHOILUONG'!$B:$AT,23,0)</f>
        <v>0</v>
      </c>
      <c r="Y406" s="16">
        <f>VLOOKUP($B406,'[1]TK KHOILUONG'!$B:$AT,24,0)</f>
        <v>0</v>
      </c>
      <c r="Z406" s="34">
        <f>VLOOKUP($B406,'[1]TK KHOILUONG'!$B:$AT,25,0)</f>
        <v>0</v>
      </c>
      <c r="AA406" s="16">
        <f>VLOOKUP($B406,'[1]TK KHOILUONG'!$B:$AT,26,0)</f>
        <v>0</v>
      </c>
      <c r="AB406" s="16">
        <f>VLOOKUP($B406,'[1]TK KHOILUONG'!$B:$AT,27,0)</f>
        <v>0</v>
      </c>
      <c r="AC406" s="16">
        <f>VLOOKUP($B406,'[1]TK KHOILUONG'!$B:$AT,28,0)</f>
        <v>0</v>
      </c>
      <c r="AD406" s="34">
        <f>VLOOKUP($B406,'[1]TK KHOILUONG'!$B:$AT,29,0)</f>
        <v>0</v>
      </c>
      <c r="AE406" s="16">
        <f>VLOOKUP($B406,'[1]TK KHOILUONG'!$B:$AT,30,0)</f>
        <v>0</v>
      </c>
      <c r="AF406" s="16">
        <f>VLOOKUP($B406,'[1]TK KHOILUONG'!$B:$AT,31,0)</f>
        <v>0</v>
      </c>
      <c r="AG406" s="16">
        <f>VLOOKUP($B406,'[1]TK KHOILUONG'!$B:$AT,32,0)</f>
        <v>0</v>
      </c>
      <c r="AH406" s="34">
        <f>VLOOKUP($B406,'[1]TK KHOILUONG'!$B:$AT,33,0)</f>
        <v>0</v>
      </c>
      <c r="AI406" s="16">
        <f>VLOOKUP($B406,'[1]TK KHOILUONG'!$B:$AT,34,0)</f>
        <v>0</v>
      </c>
      <c r="AJ406" s="16">
        <f>VLOOKUP($B406,'[1]TK KHOILUONG'!$B:$AT,35,0)</f>
        <v>0</v>
      </c>
      <c r="AK406" s="34">
        <f>VLOOKUP($B406,'[1]TK KHOILUONG'!$B:$AT,36,0)</f>
        <v>0</v>
      </c>
      <c r="AL406" s="16">
        <f>VLOOKUP($B406,'[1]TK KHOILUONG'!$B:$AT,37,0)</f>
        <v>0</v>
      </c>
      <c r="AM406" s="16">
        <f>VLOOKUP($B406,'[1]TK KHOILUONG'!$B:$AT,38,0)</f>
        <v>0</v>
      </c>
      <c r="AN406" s="34">
        <f>VLOOKUP($B406,'[1]TK KHOILUONG'!$B:$AT,39,0)</f>
        <v>0</v>
      </c>
      <c r="AO406" s="16">
        <f>VLOOKUP($B406,'[1]TK KHOILUONG'!$B:$AT,40,0)</f>
        <v>0</v>
      </c>
      <c r="AP406" s="16">
        <f>VLOOKUP($B406,'[1]TK KHOILUONG'!$B:$AT,41,0)</f>
        <v>0</v>
      </c>
      <c r="AQ406" s="34">
        <f>VLOOKUP($B406,'[1]TK KHOILUONG'!$B:$AT,42,0)</f>
        <v>0</v>
      </c>
      <c r="AR406" s="34">
        <f>VLOOKUP($B406,'[1]TK KHOILUONG'!$B:$AT,43,0)</f>
        <v>0</v>
      </c>
      <c r="AS406" s="34">
        <f>VLOOKUP($B406,'[1]TK KHOILUONG'!$B:$AT,44,0)</f>
        <v>0</v>
      </c>
      <c r="AT406" s="44">
        <f t="shared" si="7"/>
        <v>0</v>
      </c>
    </row>
    <row r="407" spans="1:46" s="6" customFormat="1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>
        <f>VLOOKUP($B407,'[1]TK KHOILUONG'!$B:$AT,4,0)</f>
        <v>0</v>
      </c>
      <c r="F407" s="16">
        <f>VLOOKUP($B407,'[1]TK KHOILUONG'!$B:$AT,5,0)</f>
        <v>0</v>
      </c>
      <c r="G407" s="16">
        <f>VLOOKUP($B407,'[1]TK KHOILUONG'!$B:$AT,6,0)</f>
        <v>0</v>
      </c>
      <c r="H407" s="16">
        <f>VLOOKUP($B407,'[1]TK KHOILUONG'!$B:$AT,7,0)</f>
        <v>0</v>
      </c>
      <c r="I407" s="16">
        <f>VLOOKUP($B407,'[1]TK KHOILUONG'!$B:$AT,8,0)</f>
        <v>0</v>
      </c>
      <c r="J407" s="16">
        <f>VLOOKUP($B407,'[1]TK KHOILUONG'!$B:$AT,9,0)</f>
        <v>0</v>
      </c>
      <c r="K407" s="16">
        <f>VLOOKUP($B407,'[1]TK KHOILUONG'!$B:$AT,10,0)</f>
        <v>0</v>
      </c>
      <c r="L407" s="16">
        <f>VLOOKUP($B407,'[1]TK KHOILUONG'!$B:$AT,11,0)</f>
        <v>0</v>
      </c>
      <c r="M407" s="34">
        <f>VLOOKUP($B407,'[1]TK KHOILUONG'!$B:$AT,12,0)</f>
        <v>0</v>
      </c>
      <c r="N407" s="16">
        <f>VLOOKUP($B407,'[1]TK KHOILUONG'!$B:$AT,13,0)</f>
        <v>0</v>
      </c>
      <c r="O407" s="16">
        <f>VLOOKUP($B407,'[1]TK KHOILUONG'!$B:$AT,14,0)</f>
        <v>0</v>
      </c>
      <c r="P407" s="16">
        <f>VLOOKUP($B407,'[1]TK KHOILUONG'!$B:$AT,15,0)</f>
        <v>0</v>
      </c>
      <c r="Q407" s="16">
        <f>VLOOKUP($B407,'[1]TK KHOILUONG'!$B:$AT,16,0)</f>
        <v>0</v>
      </c>
      <c r="R407" s="34">
        <f>VLOOKUP($B407,'[1]TK KHOILUONG'!$B:$AT,17,0)</f>
        <v>0</v>
      </c>
      <c r="S407" s="16">
        <f>VLOOKUP($B407,'[1]TK KHOILUONG'!$B:$AT,18,0)</f>
        <v>0</v>
      </c>
      <c r="T407" s="16">
        <f>VLOOKUP($B407,'[1]TK KHOILUONG'!$B:$AT,19,0)</f>
        <v>0</v>
      </c>
      <c r="U407" s="16">
        <f>VLOOKUP($B407,'[1]TK KHOILUONG'!$B:$AT,20,0)</f>
        <v>0</v>
      </c>
      <c r="V407" s="34">
        <f>VLOOKUP($B407,'[1]TK KHOILUONG'!$B:$AT,21,0)</f>
        <v>0</v>
      </c>
      <c r="W407" s="16">
        <f>VLOOKUP($B407,'[1]TK KHOILUONG'!$B:$AT,22,0)</f>
        <v>0</v>
      </c>
      <c r="X407" s="16">
        <f>VLOOKUP($B407,'[1]TK KHOILUONG'!$B:$AT,23,0)</f>
        <v>0</v>
      </c>
      <c r="Y407" s="16">
        <f>VLOOKUP($B407,'[1]TK KHOILUONG'!$B:$AT,24,0)</f>
        <v>0</v>
      </c>
      <c r="Z407" s="34">
        <f>VLOOKUP($B407,'[1]TK KHOILUONG'!$B:$AT,25,0)</f>
        <v>0</v>
      </c>
      <c r="AA407" s="16">
        <f>VLOOKUP($B407,'[1]TK KHOILUONG'!$B:$AT,26,0)</f>
        <v>0</v>
      </c>
      <c r="AB407" s="16">
        <f>VLOOKUP($B407,'[1]TK KHOILUONG'!$B:$AT,27,0)</f>
        <v>0</v>
      </c>
      <c r="AC407" s="16">
        <f>VLOOKUP($B407,'[1]TK KHOILUONG'!$B:$AT,28,0)</f>
        <v>0</v>
      </c>
      <c r="AD407" s="34">
        <f>VLOOKUP($B407,'[1]TK KHOILUONG'!$B:$AT,29,0)</f>
        <v>0</v>
      </c>
      <c r="AE407" s="16">
        <f>VLOOKUP($B407,'[1]TK KHOILUONG'!$B:$AT,30,0)</f>
        <v>0</v>
      </c>
      <c r="AF407" s="16">
        <f>VLOOKUP($B407,'[1]TK KHOILUONG'!$B:$AT,31,0)</f>
        <v>0</v>
      </c>
      <c r="AG407" s="16">
        <f>VLOOKUP($B407,'[1]TK KHOILUONG'!$B:$AT,32,0)</f>
        <v>0</v>
      </c>
      <c r="AH407" s="34">
        <f>VLOOKUP($B407,'[1]TK KHOILUONG'!$B:$AT,33,0)</f>
        <v>0</v>
      </c>
      <c r="AI407" s="16">
        <f>VLOOKUP($B407,'[1]TK KHOILUONG'!$B:$AT,34,0)</f>
        <v>0</v>
      </c>
      <c r="AJ407" s="16">
        <f>VLOOKUP($B407,'[1]TK KHOILUONG'!$B:$AT,35,0)</f>
        <v>0</v>
      </c>
      <c r="AK407" s="34">
        <f>VLOOKUP($B407,'[1]TK KHOILUONG'!$B:$AT,36,0)</f>
        <v>0</v>
      </c>
      <c r="AL407" s="16">
        <f>VLOOKUP($B407,'[1]TK KHOILUONG'!$B:$AT,37,0)</f>
        <v>0</v>
      </c>
      <c r="AM407" s="16">
        <f>VLOOKUP($B407,'[1]TK KHOILUONG'!$B:$AT,38,0)</f>
        <v>0</v>
      </c>
      <c r="AN407" s="34">
        <f>VLOOKUP($B407,'[1]TK KHOILUONG'!$B:$AT,39,0)</f>
        <v>0</v>
      </c>
      <c r="AO407" s="16">
        <f>VLOOKUP($B407,'[1]TK KHOILUONG'!$B:$AT,40,0)</f>
        <v>0</v>
      </c>
      <c r="AP407" s="16">
        <f>VLOOKUP($B407,'[1]TK KHOILUONG'!$B:$AT,41,0)</f>
        <v>0</v>
      </c>
      <c r="AQ407" s="34">
        <f>VLOOKUP($B407,'[1]TK KHOILUONG'!$B:$AT,42,0)</f>
        <v>0</v>
      </c>
      <c r="AR407" s="34">
        <f>VLOOKUP($B407,'[1]TK KHOILUONG'!$B:$AT,43,0)</f>
        <v>0</v>
      </c>
      <c r="AS407" s="34">
        <f>VLOOKUP($B407,'[1]TK KHOILUONG'!$B:$AT,44,0)</f>
        <v>0</v>
      </c>
      <c r="AT407" s="44">
        <f t="shared" si="7"/>
        <v>0</v>
      </c>
    </row>
    <row r="408" spans="1:46" s="6" customFormat="1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>
        <f>VLOOKUP($B408,'[1]TK KHOILUONG'!$B:$AT,4,0)</f>
        <v>0</v>
      </c>
      <c r="F408" s="16">
        <f>VLOOKUP($B408,'[1]TK KHOILUONG'!$B:$AT,5,0)</f>
        <v>0</v>
      </c>
      <c r="G408" s="16">
        <f>VLOOKUP($B408,'[1]TK KHOILUONG'!$B:$AT,6,0)</f>
        <v>0</v>
      </c>
      <c r="H408" s="16">
        <f>VLOOKUP($B408,'[1]TK KHOILUONG'!$B:$AT,7,0)</f>
        <v>0</v>
      </c>
      <c r="I408" s="16">
        <f>VLOOKUP($B408,'[1]TK KHOILUONG'!$B:$AT,8,0)</f>
        <v>0</v>
      </c>
      <c r="J408" s="16">
        <f>VLOOKUP($B408,'[1]TK KHOILUONG'!$B:$AT,9,0)</f>
        <v>0</v>
      </c>
      <c r="K408" s="16">
        <f>VLOOKUP($B408,'[1]TK KHOILUONG'!$B:$AT,10,0)</f>
        <v>0</v>
      </c>
      <c r="L408" s="16">
        <f>VLOOKUP($B408,'[1]TK KHOILUONG'!$B:$AT,11,0)</f>
        <v>0</v>
      </c>
      <c r="M408" s="34">
        <f>VLOOKUP($B408,'[1]TK KHOILUONG'!$B:$AT,12,0)</f>
        <v>0</v>
      </c>
      <c r="N408" s="16">
        <f>VLOOKUP($B408,'[1]TK KHOILUONG'!$B:$AT,13,0)</f>
        <v>0</v>
      </c>
      <c r="O408" s="16">
        <f>VLOOKUP($B408,'[1]TK KHOILUONG'!$B:$AT,14,0)</f>
        <v>0</v>
      </c>
      <c r="P408" s="16">
        <f>VLOOKUP($B408,'[1]TK KHOILUONG'!$B:$AT,15,0)</f>
        <v>0</v>
      </c>
      <c r="Q408" s="16">
        <f>VLOOKUP($B408,'[1]TK KHOILUONG'!$B:$AT,16,0)</f>
        <v>0</v>
      </c>
      <c r="R408" s="34">
        <f>VLOOKUP($B408,'[1]TK KHOILUONG'!$B:$AT,17,0)</f>
        <v>0</v>
      </c>
      <c r="S408" s="16">
        <f>VLOOKUP($B408,'[1]TK KHOILUONG'!$B:$AT,18,0)</f>
        <v>0</v>
      </c>
      <c r="T408" s="16">
        <f>VLOOKUP($B408,'[1]TK KHOILUONG'!$B:$AT,19,0)</f>
        <v>0</v>
      </c>
      <c r="U408" s="16">
        <f>VLOOKUP($B408,'[1]TK KHOILUONG'!$B:$AT,20,0)</f>
        <v>0</v>
      </c>
      <c r="V408" s="34">
        <f>VLOOKUP($B408,'[1]TK KHOILUONG'!$B:$AT,21,0)</f>
        <v>0</v>
      </c>
      <c r="W408" s="16">
        <f>VLOOKUP($B408,'[1]TK KHOILUONG'!$B:$AT,22,0)</f>
        <v>0</v>
      </c>
      <c r="X408" s="16">
        <f>VLOOKUP($B408,'[1]TK KHOILUONG'!$B:$AT,23,0)</f>
        <v>0</v>
      </c>
      <c r="Y408" s="16">
        <f>VLOOKUP($B408,'[1]TK KHOILUONG'!$B:$AT,24,0)</f>
        <v>0</v>
      </c>
      <c r="Z408" s="34">
        <f>VLOOKUP($B408,'[1]TK KHOILUONG'!$B:$AT,25,0)</f>
        <v>0</v>
      </c>
      <c r="AA408" s="16">
        <f>VLOOKUP($B408,'[1]TK KHOILUONG'!$B:$AT,26,0)</f>
        <v>0</v>
      </c>
      <c r="AB408" s="16">
        <f>VLOOKUP($B408,'[1]TK KHOILUONG'!$B:$AT,27,0)</f>
        <v>0</v>
      </c>
      <c r="AC408" s="16">
        <f>VLOOKUP($B408,'[1]TK KHOILUONG'!$B:$AT,28,0)</f>
        <v>0</v>
      </c>
      <c r="AD408" s="34">
        <f>VLOOKUP($B408,'[1]TK KHOILUONG'!$B:$AT,29,0)</f>
        <v>0</v>
      </c>
      <c r="AE408" s="16">
        <f>VLOOKUP($B408,'[1]TK KHOILUONG'!$B:$AT,30,0)</f>
        <v>0</v>
      </c>
      <c r="AF408" s="16">
        <f>VLOOKUP($B408,'[1]TK KHOILUONG'!$B:$AT,31,0)</f>
        <v>0</v>
      </c>
      <c r="AG408" s="16">
        <f>VLOOKUP($B408,'[1]TK KHOILUONG'!$B:$AT,32,0)</f>
        <v>0</v>
      </c>
      <c r="AH408" s="34">
        <f>VLOOKUP($B408,'[1]TK KHOILUONG'!$B:$AT,33,0)</f>
        <v>0</v>
      </c>
      <c r="AI408" s="16">
        <f>VLOOKUP($B408,'[1]TK KHOILUONG'!$B:$AT,34,0)</f>
        <v>0</v>
      </c>
      <c r="AJ408" s="16">
        <f>VLOOKUP($B408,'[1]TK KHOILUONG'!$B:$AT,35,0)</f>
        <v>0</v>
      </c>
      <c r="AK408" s="34">
        <f>VLOOKUP($B408,'[1]TK KHOILUONG'!$B:$AT,36,0)</f>
        <v>0</v>
      </c>
      <c r="AL408" s="16">
        <f>VLOOKUP($B408,'[1]TK KHOILUONG'!$B:$AT,37,0)</f>
        <v>0</v>
      </c>
      <c r="AM408" s="16">
        <f>VLOOKUP($B408,'[1]TK KHOILUONG'!$B:$AT,38,0)</f>
        <v>0</v>
      </c>
      <c r="AN408" s="34">
        <f>VLOOKUP($B408,'[1]TK KHOILUONG'!$B:$AT,39,0)</f>
        <v>0</v>
      </c>
      <c r="AO408" s="16">
        <f>VLOOKUP($B408,'[1]TK KHOILUONG'!$B:$AT,40,0)</f>
        <v>0</v>
      </c>
      <c r="AP408" s="16">
        <f>VLOOKUP($B408,'[1]TK KHOILUONG'!$B:$AT,41,0)</f>
        <v>0</v>
      </c>
      <c r="AQ408" s="34">
        <f>VLOOKUP($B408,'[1]TK KHOILUONG'!$B:$AT,42,0)</f>
        <v>0</v>
      </c>
      <c r="AR408" s="34">
        <f>VLOOKUP($B408,'[1]TK KHOILUONG'!$B:$AT,43,0)</f>
        <v>0</v>
      </c>
      <c r="AS408" s="34">
        <f>VLOOKUP($B408,'[1]TK KHOILUONG'!$B:$AT,44,0)</f>
        <v>0</v>
      </c>
      <c r="AT408" s="44">
        <f t="shared" si="7"/>
        <v>0</v>
      </c>
    </row>
    <row r="409" spans="1:46" s="6" customFormat="1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>
        <f>VLOOKUP($B409,'[1]TK KHOILUONG'!$B:$AT,4,0)</f>
        <v>0</v>
      </c>
      <c r="F409" s="16">
        <f>VLOOKUP($B409,'[1]TK KHOILUONG'!$B:$AT,5,0)</f>
        <v>0</v>
      </c>
      <c r="G409" s="16">
        <f>VLOOKUP($B409,'[1]TK KHOILUONG'!$B:$AT,6,0)</f>
        <v>0</v>
      </c>
      <c r="H409" s="16">
        <f>VLOOKUP($B409,'[1]TK KHOILUONG'!$B:$AT,7,0)</f>
        <v>0</v>
      </c>
      <c r="I409" s="16">
        <f>VLOOKUP($B409,'[1]TK KHOILUONG'!$B:$AT,8,0)</f>
        <v>0</v>
      </c>
      <c r="J409" s="16">
        <f>VLOOKUP($B409,'[1]TK KHOILUONG'!$B:$AT,9,0)</f>
        <v>0</v>
      </c>
      <c r="K409" s="16">
        <f>VLOOKUP($B409,'[1]TK KHOILUONG'!$B:$AT,10,0)</f>
        <v>0</v>
      </c>
      <c r="L409" s="16">
        <f>VLOOKUP($B409,'[1]TK KHOILUONG'!$B:$AT,11,0)</f>
        <v>0</v>
      </c>
      <c r="M409" s="34">
        <f>VLOOKUP($B409,'[1]TK KHOILUONG'!$B:$AT,12,0)</f>
        <v>0</v>
      </c>
      <c r="N409" s="16">
        <f>VLOOKUP($B409,'[1]TK KHOILUONG'!$B:$AT,13,0)</f>
        <v>0</v>
      </c>
      <c r="O409" s="16">
        <f>VLOOKUP($B409,'[1]TK KHOILUONG'!$B:$AT,14,0)</f>
        <v>0</v>
      </c>
      <c r="P409" s="16">
        <f>VLOOKUP($B409,'[1]TK KHOILUONG'!$B:$AT,15,0)</f>
        <v>0</v>
      </c>
      <c r="Q409" s="16">
        <f>VLOOKUP($B409,'[1]TK KHOILUONG'!$B:$AT,16,0)</f>
        <v>0</v>
      </c>
      <c r="R409" s="34">
        <f>VLOOKUP($B409,'[1]TK KHOILUONG'!$B:$AT,17,0)</f>
        <v>0</v>
      </c>
      <c r="S409" s="16">
        <f>VLOOKUP($B409,'[1]TK KHOILUONG'!$B:$AT,18,0)</f>
        <v>0</v>
      </c>
      <c r="T409" s="16">
        <f>VLOOKUP($B409,'[1]TK KHOILUONG'!$B:$AT,19,0)</f>
        <v>0</v>
      </c>
      <c r="U409" s="16">
        <f>VLOOKUP($B409,'[1]TK KHOILUONG'!$B:$AT,20,0)</f>
        <v>0</v>
      </c>
      <c r="V409" s="34">
        <f>VLOOKUP($B409,'[1]TK KHOILUONG'!$B:$AT,21,0)</f>
        <v>0</v>
      </c>
      <c r="W409" s="16">
        <f>VLOOKUP($B409,'[1]TK KHOILUONG'!$B:$AT,22,0)</f>
        <v>0</v>
      </c>
      <c r="X409" s="16">
        <f>VLOOKUP($B409,'[1]TK KHOILUONG'!$B:$AT,23,0)</f>
        <v>0</v>
      </c>
      <c r="Y409" s="16">
        <f>VLOOKUP($B409,'[1]TK KHOILUONG'!$B:$AT,24,0)</f>
        <v>0</v>
      </c>
      <c r="Z409" s="34">
        <f>VLOOKUP($B409,'[1]TK KHOILUONG'!$B:$AT,25,0)</f>
        <v>0</v>
      </c>
      <c r="AA409" s="16">
        <f>VLOOKUP($B409,'[1]TK KHOILUONG'!$B:$AT,26,0)</f>
        <v>0</v>
      </c>
      <c r="AB409" s="16">
        <f>VLOOKUP($B409,'[1]TK KHOILUONG'!$B:$AT,27,0)</f>
        <v>0</v>
      </c>
      <c r="AC409" s="16">
        <f>VLOOKUP($B409,'[1]TK KHOILUONG'!$B:$AT,28,0)</f>
        <v>0</v>
      </c>
      <c r="AD409" s="34">
        <f>VLOOKUP($B409,'[1]TK KHOILUONG'!$B:$AT,29,0)</f>
        <v>0</v>
      </c>
      <c r="AE409" s="16">
        <f>VLOOKUP($B409,'[1]TK KHOILUONG'!$B:$AT,30,0)</f>
        <v>0</v>
      </c>
      <c r="AF409" s="16">
        <f>VLOOKUP($B409,'[1]TK KHOILUONG'!$B:$AT,31,0)</f>
        <v>0</v>
      </c>
      <c r="AG409" s="16">
        <f>VLOOKUP($B409,'[1]TK KHOILUONG'!$B:$AT,32,0)</f>
        <v>0</v>
      </c>
      <c r="AH409" s="34">
        <f>VLOOKUP($B409,'[1]TK KHOILUONG'!$B:$AT,33,0)</f>
        <v>0</v>
      </c>
      <c r="AI409" s="16">
        <f>VLOOKUP($B409,'[1]TK KHOILUONG'!$B:$AT,34,0)</f>
        <v>0</v>
      </c>
      <c r="AJ409" s="16">
        <f>VLOOKUP($B409,'[1]TK KHOILUONG'!$B:$AT,35,0)</f>
        <v>0</v>
      </c>
      <c r="AK409" s="34">
        <f>VLOOKUP($B409,'[1]TK KHOILUONG'!$B:$AT,36,0)</f>
        <v>0</v>
      </c>
      <c r="AL409" s="16">
        <f>VLOOKUP($B409,'[1]TK KHOILUONG'!$B:$AT,37,0)</f>
        <v>0</v>
      </c>
      <c r="AM409" s="16">
        <f>VLOOKUP($B409,'[1]TK KHOILUONG'!$B:$AT,38,0)</f>
        <v>0</v>
      </c>
      <c r="AN409" s="34">
        <f>VLOOKUP($B409,'[1]TK KHOILUONG'!$B:$AT,39,0)</f>
        <v>0</v>
      </c>
      <c r="AO409" s="16">
        <f>VLOOKUP($B409,'[1]TK KHOILUONG'!$B:$AT,40,0)</f>
        <v>0</v>
      </c>
      <c r="AP409" s="16">
        <f>VLOOKUP($B409,'[1]TK KHOILUONG'!$B:$AT,41,0)</f>
        <v>0</v>
      </c>
      <c r="AQ409" s="34">
        <f>VLOOKUP($B409,'[1]TK KHOILUONG'!$B:$AT,42,0)</f>
        <v>0</v>
      </c>
      <c r="AR409" s="34">
        <f>VLOOKUP($B409,'[1]TK KHOILUONG'!$B:$AT,43,0)</f>
        <v>0</v>
      </c>
      <c r="AS409" s="34">
        <f>VLOOKUP($B409,'[1]TK KHOILUONG'!$B:$AT,44,0)</f>
        <v>0</v>
      </c>
      <c r="AT409" s="44">
        <f t="shared" si="7"/>
        <v>0</v>
      </c>
    </row>
    <row r="410" spans="1:46" s="6" customFormat="1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>
        <f>VLOOKUP($B410,'[1]TK KHOILUONG'!$B:$AT,4,0)</f>
        <v>0</v>
      </c>
      <c r="F410" s="16">
        <f>VLOOKUP($B410,'[1]TK KHOILUONG'!$B:$AT,5,0)</f>
        <v>0</v>
      </c>
      <c r="G410" s="16">
        <f>VLOOKUP($B410,'[1]TK KHOILUONG'!$B:$AT,6,0)</f>
        <v>0</v>
      </c>
      <c r="H410" s="16">
        <f>VLOOKUP($B410,'[1]TK KHOILUONG'!$B:$AT,7,0)</f>
        <v>0</v>
      </c>
      <c r="I410" s="16">
        <f>VLOOKUP($B410,'[1]TK KHOILUONG'!$B:$AT,8,0)</f>
        <v>0</v>
      </c>
      <c r="J410" s="16">
        <f>VLOOKUP($B410,'[1]TK KHOILUONG'!$B:$AT,9,0)</f>
        <v>0</v>
      </c>
      <c r="K410" s="16">
        <f>VLOOKUP($B410,'[1]TK KHOILUONG'!$B:$AT,10,0)</f>
        <v>0</v>
      </c>
      <c r="L410" s="16">
        <f>VLOOKUP($B410,'[1]TK KHOILUONG'!$B:$AT,11,0)</f>
        <v>0</v>
      </c>
      <c r="M410" s="34">
        <f>VLOOKUP($B410,'[1]TK KHOILUONG'!$B:$AT,12,0)</f>
        <v>0</v>
      </c>
      <c r="N410" s="16">
        <f>VLOOKUP($B410,'[1]TK KHOILUONG'!$B:$AT,13,0)</f>
        <v>0</v>
      </c>
      <c r="O410" s="16">
        <f>VLOOKUP($B410,'[1]TK KHOILUONG'!$B:$AT,14,0)</f>
        <v>0</v>
      </c>
      <c r="P410" s="16">
        <f>VLOOKUP($B410,'[1]TK KHOILUONG'!$B:$AT,15,0)</f>
        <v>0</v>
      </c>
      <c r="Q410" s="16">
        <f>VLOOKUP($B410,'[1]TK KHOILUONG'!$B:$AT,16,0)</f>
        <v>0</v>
      </c>
      <c r="R410" s="34">
        <f>VLOOKUP($B410,'[1]TK KHOILUONG'!$B:$AT,17,0)</f>
        <v>0</v>
      </c>
      <c r="S410" s="16">
        <f>VLOOKUP($B410,'[1]TK KHOILUONG'!$B:$AT,18,0)</f>
        <v>0</v>
      </c>
      <c r="T410" s="16">
        <f>VLOOKUP($B410,'[1]TK KHOILUONG'!$B:$AT,19,0)</f>
        <v>0</v>
      </c>
      <c r="U410" s="16">
        <f>VLOOKUP($B410,'[1]TK KHOILUONG'!$B:$AT,20,0)</f>
        <v>0</v>
      </c>
      <c r="V410" s="34">
        <f>VLOOKUP($B410,'[1]TK KHOILUONG'!$B:$AT,21,0)</f>
        <v>0</v>
      </c>
      <c r="W410" s="16">
        <f>VLOOKUP($B410,'[1]TK KHOILUONG'!$B:$AT,22,0)</f>
        <v>0</v>
      </c>
      <c r="X410" s="16">
        <f>VLOOKUP($B410,'[1]TK KHOILUONG'!$B:$AT,23,0)</f>
        <v>0</v>
      </c>
      <c r="Y410" s="16">
        <f>VLOOKUP($B410,'[1]TK KHOILUONG'!$B:$AT,24,0)</f>
        <v>0</v>
      </c>
      <c r="Z410" s="34">
        <f>VLOOKUP($B410,'[1]TK KHOILUONG'!$B:$AT,25,0)</f>
        <v>0</v>
      </c>
      <c r="AA410" s="16">
        <f>VLOOKUP($B410,'[1]TK KHOILUONG'!$B:$AT,26,0)</f>
        <v>0</v>
      </c>
      <c r="AB410" s="16">
        <f>VLOOKUP($B410,'[1]TK KHOILUONG'!$B:$AT,27,0)</f>
        <v>0</v>
      </c>
      <c r="AC410" s="16">
        <f>VLOOKUP($B410,'[1]TK KHOILUONG'!$B:$AT,28,0)</f>
        <v>0</v>
      </c>
      <c r="AD410" s="34">
        <f>VLOOKUP($B410,'[1]TK KHOILUONG'!$B:$AT,29,0)</f>
        <v>0</v>
      </c>
      <c r="AE410" s="16">
        <f>VLOOKUP($B410,'[1]TK KHOILUONG'!$B:$AT,30,0)</f>
        <v>0</v>
      </c>
      <c r="AF410" s="16">
        <f>VLOOKUP($B410,'[1]TK KHOILUONG'!$B:$AT,31,0)</f>
        <v>0</v>
      </c>
      <c r="AG410" s="16">
        <f>VLOOKUP($B410,'[1]TK KHOILUONG'!$B:$AT,32,0)</f>
        <v>0</v>
      </c>
      <c r="AH410" s="34">
        <f>VLOOKUP($B410,'[1]TK KHOILUONG'!$B:$AT,33,0)</f>
        <v>0</v>
      </c>
      <c r="AI410" s="16">
        <f>VLOOKUP($B410,'[1]TK KHOILUONG'!$B:$AT,34,0)</f>
        <v>0</v>
      </c>
      <c r="AJ410" s="16">
        <f>VLOOKUP($B410,'[1]TK KHOILUONG'!$B:$AT,35,0)</f>
        <v>0</v>
      </c>
      <c r="AK410" s="34">
        <f>VLOOKUP($B410,'[1]TK KHOILUONG'!$B:$AT,36,0)</f>
        <v>0</v>
      </c>
      <c r="AL410" s="16">
        <f>VLOOKUP($B410,'[1]TK KHOILUONG'!$B:$AT,37,0)</f>
        <v>0</v>
      </c>
      <c r="AM410" s="16">
        <f>VLOOKUP($B410,'[1]TK KHOILUONG'!$B:$AT,38,0)</f>
        <v>0</v>
      </c>
      <c r="AN410" s="34">
        <f>VLOOKUP($B410,'[1]TK KHOILUONG'!$B:$AT,39,0)</f>
        <v>0</v>
      </c>
      <c r="AO410" s="16">
        <f>VLOOKUP($B410,'[1]TK KHOILUONG'!$B:$AT,40,0)</f>
        <v>0</v>
      </c>
      <c r="AP410" s="16">
        <f>VLOOKUP($B410,'[1]TK KHOILUONG'!$B:$AT,41,0)</f>
        <v>0</v>
      </c>
      <c r="AQ410" s="34">
        <f>VLOOKUP($B410,'[1]TK KHOILUONG'!$B:$AT,42,0)</f>
        <v>0</v>
      </c>
      <c r="AR410" s="34">
        <f>VLOOKUP($B410,'[1]TK KHOILUONG'!$B:$AT,43,0)</f>
        <v>0</v>
      </c>
      <c r="AS410" s="34">
        <f>VLOOKUP($B410,'[1]TK KHOILUONG'!$B:$AT,44,0)</f>
        <v>0</v>
      </c>
      <c r="AT410" s="44">
        <f t="shared" si="7"/>
        <v>0</v>
      </c>
    </row>
    <row r="411" spans="1:46" s="6" customFormat="1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>
        <f>VLOOKUP($B411,'[1]TK KHOILUONG'!$B:$AT,4,0)</f>
        <v>0</v>
      </c>
      <c r="F411" s="16">
        <f>VLOOKUP($B411,'[1]TK KHOILUONG'!$B:$AT,5,0)</f>
        <v>0</v>
      </c>
      <c r="G411" s="16">
        <f>VLOOKUP($B411,'[1]TK KHOILUONG'!$B:$AT,6,0)</f>
        <v>0</v>
      </c>
      <c r="H411" s="16">
        <f>VLOOKUP($B411,'[1]TK KHOILUONG'!$B:$AT,7,0)</f>
        <v>0</v>
      </c>
      <c r="I411" s="16">
        <f>VLOOKUP($B411,'[1]TK KHOILUONG'!$B:$AT,8,0)</f>
        <v>0</v>
      </c>
      <c r="J411" s="16">
        <f>VLOOKUP($B411,'[1]TK KHOILUONG'!$B:$AT,9,0)</f>
        <v>0</v>
      </c>
      <c r="K411" s="16">
        <f>VLOOKUP($B411,'[1]TK KHOILUONG'!$B:$AT,10,0)</f>
        <v>0</v>
      </c>
      <c r="L411" s="16">
        <f>VLOOKUP($B411,'[1]TK KHOILUONG'!$B:$AT,11,0)</f>
        <v>0</v>
      </c>
      <c r="M411" s="34">
        <f>VLOOKUP($B411,'[1]TK KHOILUONG'!$B:$AT,12,0)</f>
        <v>0</v>
      </c>
      <c r="N411" s="16">
        <f>VLOOKUP($B411,'[1]TK KHOILUONG'!$B:$AT,13,0)</f>
        <v>0</v>
      </c>
      <c r="O411" s="16">
        <f>VLOOKUP($B411,'[1]TK KHOILUONG'!$B:$AT,14,0)</f>
        <v>0</v>
      </c>
      <c r="P411" s="16">
        <f>VLOOKUP($B411,'[1]TK KHOILUONG'!$B:$AT,15,0)</f>
        <v>0</v>
      </c>
      <c r="Q411" s="16">
        <f>VLOOKUP($B411,'[1]TK KHOILUONG'!$B:$AT,16,0)</f>
        <v>0</v>
      </c>
      <c r="R411" s="34">
        <f>VLOOKUP($B411,'[1]TK KHOILUONG'!$B:$AT,17,0)</f>
        <v>0</v>
      </c>
      <c r="S411" s="16">
        <f>VLOOKUP($B411,'[1]TK KHOILUONG'!$B:$AT,18,0)</f>
        <v>0</v>
      </c>
      <c r="T411" s="16">
        <f>VLOOKUP($B411,'[1]TK KHOILUONG'!$B:$AT,19,0)</f>
        <v>0</v>
      </c>
      <c r="U411" s="16">
        <f>VLOOKUP($B411,'[1]TK KHOILUONG'!$B:$AT,20,0)</f>
        <v>0</v>
      </c>
      <c r="V411" s="34">
        <f>VLOOKUP($B411,'[1]TK KHOILUONG'!$B:$AT,21,0)</f>
        <v>0</v>
      </c>
      <c r="W411" s="16">
        <f>VLOOKUP($B411,'[1]TK KHOILUONG'!$B:$AT,22,0)</f>
        <v>0</v>
      </c>
      <c r="X411" s="16">
        <f>VLOOKUP($B411,'[1]TK KHOILUONG'!$B:$AT,23,0)</f>
        <v>0</v>
      </c>
      <c r="Y411" s="16">
        <f>VLOOKUP($B411,'[1]TK KHOILUONG'!$B:$AT,24,0)</f>
        <v>0</v>
      </c>
      <c r="Z411" s="34">
        <f>VLOOKUP($B411,'[1]TK KHOILUONG'!$B:$AT,25,0)</f>
        <v>0</v>
      </c>
      <c r="AA411" s="16">
        <f>VLOOKUP($B411,'[1]TK KHOILUONG'!$B:$AT,26,0)</f>
        <v>0</v>
      </c>
      <c r="AB411" s="16">
        <f>VLOOKUP($B411,'[1]TK KHOILUONG'!$B:$AT,27,0)</f>
        <v>0</v>
      </c>
      <c r="AC411" s="16">
        <f>VLOOKUP($B411,'[1]TK KHOILUONG'!$B:$AT,28,0)</f>
        <v>0</v>
      </c>
      <c r="AD411" s="34">
        <f>VLOOKUP($B411,'[1]TK KHOILUONG'!$B:$AT,29,0)</f>
        <v>0</v>
      </c>
      <c r="AE411" s="16">
        <f>VLOOKUP($B411,'[1]TK KHOILUONG'!$B:$AT,30,0)</f>
        <v>0</v>
      </c>
      <c r="AF411" s="16">
        <f>VLOOKUP($B411,'[1]TK KHOILUONG'!$B:$AT,31,0)</f>
        <v>0</v>
      </c>
      <c r="AG411" s="16">
        <f>VLOOKUP($B411,'[1]TK KHOILUONG'!$B:$AT,32,0)</f>
        <v>0</v>
      </c>
      <c r="AH411" s="34">
        <f>VLOOKUP($B411,'[1]TK KHOILUONG'!$B:$AT,33,0)</f>
        <v>0</v>
      </c>
      <c r="AI411" s="16">
        <f>VLOOKUP($B411,'[1]TK KHOILUONG'!$B:$AT,34,0)</f>
        <v>0</v>
      </c>
      <c r="AJ411" s="16">
        <f>VLOOKUP($B411,'[1]TK KHOILUONG'!$B:$AT,35,0)</f>
        <v>0</v>
      </c>
      <c r="AK411" s="34">
        <f>VLOOKUP($B411,'[1]TK KHOILUONG'!$B:$AT,36,0)</f>
        <v>0</v>
      </c>
      <c r="AL411" s="16">
        <f>VLOOKUP($B411,'[1]TK KHOILUONG'!$B:$AT,37,0)</f>
        <v>0</v>
      </c>
      <c r="AM411" s="16">
        <f>VLOOKUP($B411,'[1]TK KHOILUONG'!$B:$AT,38,0)</f>
        <v>0</v>
      </c>
      <c r="AN411" s="34">
        <f>VLOOKUP($B411,'[1]TK KHOILUONG'!$B:$AT,39,0)</f>
        <v>0</v>
      </c>
      <c r="AO411" s="16">
        <f>VLOOKUP($B411,'[1]TK KHOILUONG'!$B:$AT,40,0)</f>
        <v>0</v>
      </c>
      <c r="AP411" s="16">
        <f>VLOOKUP($B411,'[1]TK KHOILUONG'!$B:$AT,41,0)</f>
        <v>0</v>
      </c>
      <c r="AQ411" s="34">
        <f>VLOOKUP($B411,'[1]TK KHOILUONG'!$B:$AT,42,0)</f>
        <v>0</v>
      </c>
      <c r="AR411" s="34">
        <f>VLOOKUP($B411,'[1]TK KHOILUONG'!$B:$AT,43,0)</f>
        <v>0</v>
      </c>
      <c r="AS411" s="34">
        <f>VLOOKUP($B411,'[1]TK KHOILUONG'!$B:$AT,44,0)</f>
        <v>0</v>
      </c>
      <c r="AT411" s="44">
        <f t="shared" si="7"/>
        <v>0</v>
      </c>
    </row>
    <row r="412" spans="1:46" s="6" customFormat="1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>
        <f>VLOOKUP($B412,'[1]TK KHOILUONG'!$B:$AT,4,0)</f>
        <v>0</v>
      </c>
      <c r="F412" s="16">
        <f>VLOOKUP($B412,'[1]TK KHOILUONG'!$B:$AT,5,0)</f>
        <v>0</v>
      </c>
      <c r="G412" s="16">
        <f>VLOOKUP($B412,'[1]TK KHOILUONG'!$B:$AT,6,0)</f>
        <v>0</v>
      </c>
      <c r="H412" s="16">
        <f>VLOOKUP($B412,'[1]TK KHOILUONG'!$B:$AT,7,0)</f>
        <v>0</v>
      </c>
      <c r="I412" s="16">
        <f>VLOOKUP($B412,'[1]TK KHOILUONG'!$B:$AT,8,0)</f>
        <v>0</v>
      </c>
      <c r="J412" s="16">
        <f>VLOOKUP($B412,'[1]TK KHOILUONG'!$B:$AT,9,0)</f>
        <v>0</v>
      </c>
      <c r="K412" s="16">
        <f>VLOOKUP($B412,'[1]TK KHOILUONG'!$B:$AT,10,0)</f>
        <v>0</v>
      </c>
      <c r="L412" s="16">
        <f>VLOOKUP($B412,'[1]TK KHOILUONG'!$B:$AT,11,0)</f>
        <v>0</v>
      </c>
      <c r="M412" s="34">
        <f>VLOOKUP($B412,'[1]TK KHOILUONG'!$B:$AT,12,0)</f>
        <v>0</v>
      </c>
      <c r="N412" s="16">
        <f>VLOOKUP($B412,'[1]TK KHOILUONG'!$B:$AT,13,0)</f>
        <v>0</v>
      </c>
      <c r="O412" s="16">
        <f>VLOOKUP($B412,'[1]TK KHOILUONG'!$B:$AT,14,0)</f>
        <v>0</v>
      </c>
      <c r="P412" s="16">
        <f>VLOOKUP($B412,'[1]TK KHOILUONG'!$B:$AT,15,0)</f>
        <v>0</v>
      </c>
      <c r="Q412" s="16">
        <f>VLOOKUP($B412,'[1]TK KHOILUONG'!$B:$AT,16,0)</f>
        <v>0</v>
      </c>
      <c r="R412" s="34">
        <f>VLOOKUP($B412,'[1]TK KHOILUONG'!$B:$AT,17,0)</f>
        <v>0</v>
      </c>
      <c r="S412" s="16">
        <f>VLOOKUP($B412,'[1]TK KHOILUONG'!$B:$AT,18,0)</f>
        <v>0</v>
      </c>
      <c r="T412" s="16">
        <f>VLOOKUP($B412,'[1]TK KHOILUONG'!$B:$AT,19,0)</f>
        <v>0</v>
      </c>
      <c r="U412" s="16">
        <f>VLOOKUP($B412,'[1]TK KHOILUONG'!$B:$AT,20,0)</f>
        <v>0</v>
      </c>
      <c r="V412" s="34">
        <f>VLOOKUP($B412,'[1]TK KHOILUONG'!$B:$AT,21,0)</f>
        <v>0</v>
      </c>
      <c r="W412" s="16">
        <f>VLOOKUP($B412,'[1]TK KHOILUONG'!$B:$AT,22,0)</f>
        <v>0</v>
      </c>
      <c r="X412" s="16">
        <f>VLOOKUP($B412,'[1]TK KHOILUONG'!$B:$AT,23,0)</f>
        <v>0</v>
      </c>
      <c r="Y412" s="16">
        <f>VLOOKUP($B412,'[1]TK KHOILUONG'!$B:$AT,24,0)</f>
        <v>0</v>
      </c>
      <c r="Z412" s="34">
        <f>VLOOKUP($B412,'[1]TK KHOILUONG'!$B:$AT,25,0)</f>
        <v>0</v>
      </c>
      <c r="AA412" s="16">
        <f>VLOOKUP($B412,'[1]TK KHOILUONG'!$B:$AT,26,0)</f>
        <v>0</v>
      </c>
      <c r="AB412" s="16">
        <f>VLOOKUP($B412,'[1]TK KHOILUONG'!$B:$AT,27,0)</f>
        <v>0</v>
      </c>
      <c r="AC412" s="16">
        <f>VLOOKUP($B412,'[1]TK KHOILUONG'!$B:$AT,28,0)</f>
        <v>0</v>
      </c>
      <c r="AD412" s="34">
        <f>VLOOKUP($B412,'[1]TK KHOILUONG'!$B:$AT,29,0)</f>
        <v>0</v>
      </c>
      <c r="AE412" s="16">
        <f>VLOOKUP($B412,'[1]TK KHOILUONG'!$B:$AT,30,0)</f>
        <v>0</v>
      </c>
      <c r="AF412" s="16">
        <f>VLOOKUP($B412,'[1]TK KHOILUONG'!$B:$AT,31,0)</f>
        <v>0</v>
      </c>
      <c r="AG412" s="16">
        <f>VLOOKUP($B412,'[1]TK KHOILUONG'!$B:$AT,32,0)</f>
        <v>0</v>
      </c>
      <c r="AH412" s="34">
        <f>VLOOKUP($B412,'[1]TK KHOILUONG'!$B:$AT,33,0)</f>
        <v>0</v>
      </c>
      <c r="AI412" s="16">
        <f>VLOOKUP($B412,'[1]TK KHOILUONG'!$B:$AT,34,0)</f>
        <v>0</v>
      </c>
      <c r="AJ412" s="16">
        <f>VLOOKUP($B412,'[1]TK KHOILUONG'!$B:$AT,35,0)</f>
        <v>0</v>
      </c>
      <c r="AK412" s="34">
        <f>VLOOKUP($B412,'[1]TK KHOILUONG'!$B:$AT,36,0)</f>
        <v>0</v>
      </c>
      <c r="AL412" s="16">
        <f>VLOOKUP($B412,'[1]TK KHOILUONG'!$B:$AT,37,0)</f>
        <v>0</v>
      </c>
      <c r="AM412" s="16">
        <f>VLOOKUP($B412,'[1]TK KHOILUONG'!$B:$AT,38,0)</f>
        <v>0</v>
      </c>
      <c r="AN412" s="34">
        <f>VLOOKUP($B412,'[1]TK KHOILUONG'!$B:$AT,39,0)</f>
        <v>0</v>
      </c>
      <c r="AO412" s="16">
        <f>VLOOKUP($B412,'[1]TK KHOILUONG'!$B:$AT,40,0)</f>
        <v>0</v>
      </c>
      <c r="AP412" s="16">
        <f>VLOOKUP($B412,'[1]TK KHOILUONG'!$B:$AT,41,0)</f>
        <v>0</v>
      </c>
      <c r="AQ412" s="34">
        <f>VLOOKUP($B412,'[1]TK KHOILUONG'!$B:$AT,42,0)</f>
        <v>0</v>
      </c>
      <c r="AR412" s="34">
        <f>VLOOKUP($B412,'[1]TK KHOILUONG'!$B:$AT,43,0)</f>
        <v>0</v>
      </c>
      <c r="AS412" s="34">
        <f>VLOOKUP($B412,'[1]TK KHOILUONG'!$B:$AT,44,0)</f>
        <v>0</v>
      </c>
      <c r="AT412" s="44">
        <f t="shared" si="7"/>
        <v>0</v>
      </c>
    </row>
    <row r="413" spans="1:46" s="6" customFormat="1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>
        <f>VLOOKUP($B413,'[1]TK KHOILUONG'!$B:$AT,4,0)</f>
        <v>0</v>
      </c>
      <c r="F413" s="16">
        <f>VLOOKUP($B413,'[1]TK KHOILUONG'!$B:$AT,5,0)</f>
        <v>0</v>
      </c>
      <c r="G413" s="16">
        <f>VLOOKUP($B413,'[1]TK KHOILUONG'!$B:$AT,6,0)</f>
        <v>0</v>
      </c>
      <c r="H413" s="16">
        <f>VLOOKUP($B413,'[1]TK KHOILUONG'!$B:$AT,7,0)</f>
        <v>0</v>
      </c>
      <c r="I413" s="16">
        <f>VLOOKUP($B413,'[1]TK KHOILUONG'!$B:$AT,8,0)</f>
        <v>0</v>
      </c>
      <c r="J413" s="16">
        <f>VLOOKUP($B413,'[1]TK KHOILUONG'!$B:$AT,9,0)</f>
        <v>0</v>
      </c>
      <c r="K413" s="16">
        <f>VLOOKUP($B413,'[1]TK KHOILUONG'!$B:$AT,10,0)</f>
        <v>0</v>
      </c>
      <c r="L413" s="16">
        <f>VLOOKUP($B413,'[1]TK KHOILUONG'!$B:$AT,11,0)</f>
        <v>0</v>
      </c>
      <c r="M413" s="34">
        <f>VLOOKUP($B413,'[1]TK KHOILUONG'!$B:$AT,12,0)</f>
        <v>0</v>
      </c>
      <c r="N413" s="16">
        <f>VLOOKUP($B413,'[1]TK KHOILUONG'!$B:$AT,13,0)</f>
        <v>0</v>
      </c>
      <c r="O413" s="16">
        <f>VLOOKUP($B413,'[1]TK KHOILUONG'!$B:$AT,14,0)</f>
        <v>0</v>
      </c>
      <c r="P413" s="16">
        <f>VLOOKUP($B413,'[1]TK KHOILUONG'!$B:$AT,15,0)</f>
        <v>0</v>
      </c>
      <c r="Q413" s="16">
        <f>VLOOKUP($B413,'[1]TK KHOILUONG'!$B:$AT,16,0)</f>
        <v>0</v>
      </c>
      <c r="R413" s="34">
        <f>VLOOKUP($B413,'[1]TK KHOILUONG'!$B:$AT,17,0)</f>
        <v>0</v>
      </c>
      <c r="S413" s="16">
        <f>VLOOKUP($B413,'[1]TK KHOILUONG'!$B:$AT,18,0)</f>
        <v>0</v>
      </c>
      <c r="T413" s="16">
        <f>VLOOKUP($B413,'[1]TK KHOILUONG'!$B:$AT,19,0)</f>
        <v>0</v>
      </c>
      <c r="U413" s="16">
        <f>VLOOKUP($B413,'[1]TK KHOILUONG'!$B:$AT,20,0)</f>
        <v>0</v>
      </c>
      <c r="V413" s="34">
        <f>VLOOKUP($B413,'[1]TK KHOILUONG'!$B:$AT,21,0)</f>
        <v>0</v>
      </c>
      <c r="W413" s="16">
        <f>VLOOKUP($B413,'[1]TK KHOILUONG'!$B:$AT,22,0)</f>
        <v>0</v>
      </c>
      <c r="X413" s="16">
        <f>VLOOKUP($B413,'[1]TK KHOILUONG'!$B:$AT,23,0)</f>
        <v>0</v>
      </c>
      <c r="Y413" s="16">
        <f>VLOOKUP($B413,'[1]TK KHOILUONG'!$B:$AT,24,0)</f>
        <v>0</v>
      </c>
      <c r="Z413" s="34">
        <f>VLOOKUP($B413,'[1]TK KHOILUONG'!$B:$AT,25,0)</f>
        <v>0</v>
      </c>
      <c r="AA413" s="16">
        <f>VLOOKUP($B413,'[1]TK KHOILUONG'!$B:$AT,26,0)</f>
        <v>0</v>
      </c>
      <c r="AB413" s="16">
        <f>VLOOKUP($B413,'[1]TK KHOILUONG'!$B:$AT,27,0)</f>
        <v>0</v>
      </c>
      <c r="AC413" s="16">
        <f>VLOOKUP($B413,'[1]TK KHOILUONG'!$B:$AT,28,0)</f>
        <v>0</v>
      </c>
      <c r="AD413" s="34">
        <f>VLOOKUP($B413,'[1]TK KHOILUONG'!$B:$AT,29,0)</f>
        <v>0</v>
      </c>
      <c r="AE413" s="16">
        <f>VLOOKUP($B413,'[1]TK KHOILUONG'!$B:$AT,30,0)</f>
        <v>0</v>
      </c>
      <c r="AF413" s="16">
        <f>VLOOKUP($B413,'[1]TK KHOILUONG'!$B:$AT,31,0)</f>
        <v>0</v>
      </c>
      <c r="AG413" s="16">
        <f>VLOOKUP($B413,'[1]TK KHOILUONG'!$B:$AT,32,0)</f>
        <v>0</v>
      </c>
      <c r="AH413" s="34">
        <f>VLOOKUP($B413,'[1]TK KHOILUONG'!$B:$AT,33,0)</f>
        <v>0</v>
      </c>
      <c r="AI413" s="16">
        <f>VLOOKUP($B413,'[1]TK KHOILUONG'!$B:$AT,34,0)</f>
        <v>0</v>
      </c>
      <c r="AJ413" s="16">
        <f>VLOOKUP($B413,'[1]TK KHOILUONG'!$B:$AT,35,0)</f>
        <v>0</v>
      </c>
      <c r="AK413" s="34">
        <f>VLOOKUP($B413,'[1]TK KHOILUONG'!$B:$AT,36,0)</f>
        <v>0</v>
      </c>
      <c r="AL413" s="16">
        <f>VLOOKUP($B413,'[1]TK KHOILUONG'!$B:$AT,37,0)</f>
        <v>0</v>
      </c>
      <c r="AM413" s="16">
        <f>VLOOKUP($B413,'[1]TK KHOILUONG'!$B:$AT,38,0)</f>
        <v>0</v>
      </c>
      <c r="AN413" s="34">
        <f>VLOOKUP($B413,'[1]TK KHOILUONG'!$B:$AT,39,0)</f>
        <v>0</v>
      </c>
      <c r="AO413" s="16">
        <f>VLOOKUP($B413,'[1]TK KHOILUONG'!$B:$AT,40,0)</f>
        <v>0</v>
      </c>
      <c r="AP413" s="16">
        <f>VLOOKUP($B413,'[1]TK KHOILUONG'!$B:$AT,41,0)</f>
        <v>0</v>
      </c>
      <c r="AQ413" s="34">
        <f>VLOOKUP($B413,'[1]TK KHOILUONG'!$B:$AT,42,0)</f>
        <v>0</v>
      </c>
      <c r="AR413" s="34">
        <f>VLOOKUP($B413,'[1]TK KHOILUONG'!$B:$AT,43,0)</f>
        <v>0</v>
      </c>
      <c r="AS413" s="34">
        <f>VLOOKUP($B413,'[1]TK KHOILUONG'!$B:$AT,44,0)</f>
        <v>0</v>
      </c>
      <c r="AT413" s="44">
        <f t="shared" si="7"/>
        <v>0</v>
      </c>
    </row>
    <row r="414" spans="1:46" s="6" customFormat="1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>
        <f>VLOOKUP($B414,'[1]TK KHOILUONG'!$B:$AT,4,0)</f>
        <v>0</v>
      </c>
      <c r="F414" s="16">
        <f>VLOOKUP($B414,'[1]TK KHOILUONG'!$B:$AT,5,0)</f>
        <v>0</v>
      </c>
      <c r="G414" s="16">
        <f>VLOOKUP($B414,'[1]TK KHOILUONG'!$B:$AT,6,0)</f>
        <v>0</v>
      </c>
      <c r="H414" s="16">
        <f>VLOOKUP($B414,'[1]TK KHOILUONG'!$B:$AT,7,0)</f>
        <v>0</v>
      </c>
      <c r="I414" s="16">
        <f>VLOOKUP($B414,'[1]TK KHOILUONG'!$B:$AT,8,0)</f>
        <v>0</v>
      </c>
      <c r="J414" s="16">
        <f>VLOOKUP($B414,'[1]TK KHOILUONG'!$B:$AT,9,0)</f>
        <v>0</v>
      </c>
      <c r="K414" s="16">
        <f>VLOOKUP($B414,'[1]TK KHOILUONG'!$B:$AT,10,0)</f>
        <v>0</v>
      </c>
      <c r="L414" s="16">
        <f>VLOOKUP($B414,'[1]TK KHOILUONG'!$B:$AT,11,0)</f>
        <v>0</v>
      </c>
      <c r="M414" s="34">
        <f>VLOOKUP($B414,'[1]TK KHOILUONG'!$B:$AT,12,0)</f>
        <v>0</v>
      </c>
      <c r="N414" s="16">
        <f>VLOOKUP($B414,'[1]TK KHOILUONG'!$B:$AT,13,0)</f>
        <v>0</v>
      </c>
      <c r="O414" s="16">
        <f>VLOOKUP($B414,'[1]TK KHOILUONG'!$B:$AT,14,0)</f>
        <v>0</v>
      </c>
      <c r="P414" s="16">
        <f>VLOOKUP($B414,'[1]TK KHOILUONG'!$B:$AT,15,0)</f>
        <v>0</v>
      </c>
      <c r="Q414" s="16">
        <f>VLOOKUP($B414,'[1]TK KHOILUONG'!$B:$AT,16,0)</f>
        <v>0</v>
      </c>
      <c r="R414" s="34">
        <f>VLOOKUP($B414,'[1]TK KHOILUONG'!$B:$AT,17,0)</f>
        <v>0</v>
      </c>
      <c r="S414" s="16">
        <f>VLOOKUP($B414,'[1]TK KHOILUONG'!$B:$AT,18,0)</f>
        <v>0</v>
      </c>
      <c r="T414" s="16">
        <f>VLOOKUP($B414,'[1]TK KHOILUONG'!$B:$AT,19,0)</f>
        <v>0</v>
      </c>
      <c r="U414" s="16">
        <f>VLOOKUP($B414,'[1]TK KHOILUONG'!$B:$AT,20,0)</f>
        <v>0</v>
      </c>
      <c r="V414" s="34">
        <f>VLOOKUP($B414,'[1]TK KHOILUONG'!$B:$AT,21,0)</f>
        <v>0</v>
      </c>
      <c r="W414" s="16">
        <f>VLOOKUP($B414,'[1]TK KHOILUONG'!$B:$AT,22,0)</f>
        <v>0</v>
      </c>
      <c r="X414" s="16">
        <f>VLOOKUP($B414,'[1]TK KHOILUONG'!$B:$AT,23,0)</f>
        <v>0</v>
      </c>
      <c r="Y414" s="16">
        <f>VLOOKUP($B414,'[1]TK KHOILUONG'!$B:$AT,24,0)</f>
        <v>0</v>
      </c>
      <c r="Z414" s="34">
        <f>VLOOKUP($B414,'[1]TK KHOILUONG'!$B:$AT,25,0)</f>
        <v>0</v>
      </c>
      <c r="AA414" s="16">
        <f>VLOOKUP($B414,'[1]TK KHOILUONG'!$B:$AT,26,0)</f>
        <v>0</v>
      </c>
      <c r="AB414" s="16">
        <f>VLOOKUP($B414,'[1]TK KHOILUONG'!$B:$AT,27,0)</f>
        <v>0</v>
      </c>
      <c r="AC414" s="16">
        <f>VLOOKUP($B414,'[1]TK KHOILUONG'!$B:$AT,28,0)</f>
        <v>0</v>
      </c>
      <c r="AD414" s="34">
        <f>VLOOKUP($B414,'[1]TK KHOILUONG'!$B:$AT,29,0)</f>
        <v>0</v>
      </c>
      <c r="AE414" s="16">
        <f>VLOOKUP($B414,'[1]TK KHOILUONG'!$B:$AT,30,0)</f>
        <v>0</v>
      </c>
      <c r="AF414" s="16">
        <f>VLOOKUP($B414,'[1]TK KHOILUONG'!$B:$AT,31,0)</f>
        <v>0</v>
      </c>
      <c r="AG414" s="16">
        <f>VLOOKUP($B414,'[1]TK KHOILUONG'!$B:$AT,32,0)</f>
        <v>0</v>
      </c>
      <c r="AH414" s="34">
        <f>VLOOKUP($B414,'[1]TK KHOILUONG'!$B:$AT,33,0)</f>
        <v>0</v>
      </c>
      <c r="AI414" s="16">
        <f>VLOOKUP($B414,'[1]TK KHOILUONG'!$B:$AT,34,0)</f>
        <v>0</v>
      </c>
      <c r="AJ414" s="16">
        <f>VLOOKUP($B414,'[1]TK KHOILUONG'!$B:$AT,35,0)</f>
        <v>0</v>
      </c>
      <c r="AK414" s="34">
        <f>VLOOKUP($B414,'[1]TK KHOILUONG'!$B:$AT,36,0)</f>
        <v>0</v>
      </c>
      <c r="AL414" s="16">
        <f>VLOOKUP($B414,'[1]TK KHOILUONG'!$B:$AT,37,0)</f>
        <v>0</v>
      </c>
      <c r="AM414" s="16">
        <f>VLOOKUP($B414,'[1]TK KHOILUONG'!$B:$AT,38,0)</f>
        <v>0</v>
      </c>
      <c r="AN414" s="34">
        <f>VLOOKUP($B414,'[1]TK KHOILUONG'!$B:$AT,39,0)</f>
        <v>0</v>
      </c>
      <c r="AO414" s="16">
        <f>VLOOKUP($B414,'[1]TK KHOILUONG'!$B:$AT,40,0)</f>
        <v>0</v>
      </c>
      <c r="AP414" s="16">
        <f>VLOOKUP($B414,'[1]TK KHOILUONG'!$B:$AT,41,0)</f>
        <v>0</v>
      </c>
      <c r="AQ414" s="34">
        <f>VLOOKUP($B414,'[1]TK KHOILUONG'!$B:$AT,42,0)</f>
        <v>0</v>
      </c>
      <c r="AR414" s="34">
        <f>VLOOKUP($B414,'[1]TK KHOILUONG'!$B:$AT,43,0)</f>
        <v>0</v>
      </c>
      <c r="AS414" s="34">
        <f>VLOOKUP($B414,'[1]TK KHOILUONG'!$B:$AT,44,0)</f>
        <v>0</v>
      </c>
      <c r="AT414" s="44">
        <f t="shared" si="7"/>
        <v>0</v>
      </c>
    </row>
    <row r="415" spans="1:46" s="6" customFormat="1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>
        <f>VLOOKUP($B415,'[1]TK KHOILUONG'!$B:$AT,4,0)</f>
        <v>0</v>
      </c>
      <c r="F415" s="16">
        <f>VLOOKUP($B415,'[1]TK KHOILUONG'!$B:$AT,5,0)</f>
        <v>0</v>
      </c>
      <c r="G415" s="16">
        <f>VLOOKUP($B415,'[1]TK KHOILUONG'!$B:$AT,6,0)</f>
        <v>0</v>
      </c>
      <c r="H415" s="16">
        <f>VLOOKUP($B415,'[1]TK KHOILUONG'!$B:$AT,7,0)</f>
        <v>0</v>
      </c>
      <c r="I415" s="16">
        <f>VLOOKUP($B415,'[1]TK KHOILUONG'!$B:$AT,8,0)</f>
        <v>0</v>
      </c>
      <c r="J415" s="16">
        <f>VLOOKUP($B415,'[1]TK KHOILUONG'!$B:$AT,9,0)</f>
        <v>0</v>
      </c>
      <c r="K415" s="16">
        <f>VLOOKUP($B415,'[1]TK KHOILUONG'!$B:$AT,10,0)</f>
        <v>0</v>
      </c>
      <c r="L415" s="16">
        <f>VLOOKUP($B415,'[1]TK KHOILUONG'!$B:$AT,11,0)</f>
        <v>0</v>
      </c>
      <c r="M415" s="34">
        <f>VLOOKUP($B415,'[1]TK KHOILUONG'!$B:$AT,12,0)</f>
        <v>0</v>
      </c>
      <c r="N415" s="16">
        <f>VLOOKUP($B415,'[1]TK KHOILUONG'!$B:$AT,13,0)</f>
        <v>0</v>
      </c>
      <c r="O415" s="16">
        <f>VLOOKUP($B415,'[1]TK KHOILUONG'!$B:$AT,14,0)</f>
        <v>0</v>
      </c>
      <c r="P415" s="16">
        <f>VLOOKUP($B415,'[1]TK KHOILUONG'!$B:$AT,15,0)</f>
        <v>0</v>
      </c>
      <c r="Q415" s="16">
        <f>VLOOKUP($B415,'[1]TK KHOILUONG'!$B:$AT,16,0)</f>
        <v>0</v>
      </c>
      <c r="R415" s="34">
        <f>VLOOKUP($B415,'[1]TK KHOILUONG'!$B:$AT,17,0)</f>
        <v>0</v>
      </c>
      <c r="S415" s="16">
        <f>VLOOKUP($B415,'[1]TK KHOILUONG'!$B:$AT,18,0)</f>
        <v>0</v>
      </c>
      <c r="T415" s="16">
        <f>VLOOKUP($B415,'[1]TK KHOILUONG'!$B:$AT,19,0)</f>
        <v>0</v>
      </c>
      <c r="U415" s="16">
        <f>VLOOKUP($B415,'[1]TK KHOILUONG'!$B:$AT,20,0)</f>
        <v>0</v>
      </c>
      <c r="V415" s="34">
        <f>VLOOKUP($B415,'[1]TK KHOILUONG'!$B:$AT,21,0)</f>
        <v>0</v>
      </c>
      <c r="W415" s="16">
        <f>VLOOKUP($B415,'[1]TK KHOILUONG'!$B:$AT,22,0)</f>
        <v>0</v>
      </c>
      <c r="X415" s="16">
        <f>VLOOKUP($B415,'[1]TK KHOILUONG'!$B:$AT,23,0)</f>
        <v>0</v>
      </c>
      <c r="Y415" s="16">
        <f>VLOOKUP($B415,'[1]TK KHOILUONG'!$B:$AT,24,0)</f>
        <v>0</v>
      </c>
      <c r="Z415" s="34">
        <f>VLOOKUP($B415,'[1]TK KHOILUONG'!$B:$AT,25,0)</f>
        <v>0</v>
      </c>
      <c r="AA415" s="16">
        <f>VLOOKUP($B415,'[1]TK KHOILUONG'!$B:$AT,26,0)</f>
        <v>0</v>
      </c>
      <c r="AB415" s="16">
        <f>VLOOKUP($B415,'[1]TK KHOILUONG'!$B:$AT,27,0)</f>
        <v>0</v>
      </c>
      <c r="AC415" s="16">
        <f>VLOOKUP($B415,'[1]TK KHOILUONG'!$B:$AT,28,0)</f>
        <v>0</v>
      </c>
      <c r="AD415" s="34">
        <f>VLOOKUP($B415,'[1]TK KHOILUONG'!$B:$AT,29,0)</f>
        <v>0</v>
      </c>
      <c r="AE415" s="16">
        <f>VLOOKUP($B415,'[1]TK KHOILUONG'!$B:$AT,30,0)</f>
        <v>0</v>
      </c>
      <c r="AF415" s="16">
        <f>VLOOKUP($B415,'[1]TK KHOILUONG'!$B:$AT,31,0)</f>
        <v>0</v>
      </c>
      <c r="AG415" s="16">
        <f>VLOOKUP($B415,'[1]TK KHOILUONG'!$B:$AT,32,0)</f>
        <v>0</v>
      </c>
      <c r="AH415" s="34">
        <f>VLOOKUP($B415,'[1]TK KHOILUONG'!$B:$AT,33,0)</f>
        <v>0</v>
      </c>
      <c r="AI415" s="16">
        <f>VLOOKUP($B415,'[1]TK KHOILUONG'!$B:$AT,34,0)</f>
        <v>0</v>
      </c>
      <c r="AJ415" s="16">
        <f>VLOOKUP($B415,'[1]TK KHOILUONG'!$B:$AT,35,0)</f>
        <v>0</v>
      </c>
      <c r="AK415" s="34">
        <f>VLOOKUP($B415,'[1]TK KHOILUONG'!$B:$AT,36,0)</f>
        <v>0</v>
      </c>
      <c r="AL415" s="16">
        <f>VLOOKUP($B415,'[1]TK KHOILUONG'!$B:$AT,37,0)</f>
        <v>0</v>
      </c>
      <c r="AM415" s="16">
        <f>VLOOKUP($B415,'[1]TK KHOILUONG'!$B:$AT,38,0)</f>
        <v>0</v>
      </c>
      <c r="AN415" s="34">
        <f>VLOOKUP($B415,'[1]TK KHOILUONG'!$B:$AT,39,0)</f>
        <v>0</v>
      </c>
      <c r="AO415" s="16">
        <f>VLOOKUP($B415,'[1]TK KHOILUONG'!$B:$AT,40,0)</f>
        <v>0</v>
      </c>
      <c r="AP415" s="16">
        <f>VLOOKUP($B415,'[1]TK KHOILUONG'!$B:$AT,41,0)</f>
        <v>0</v>
      </c>
      <c r="AQ415" s="34">
        <f>VLOOKUP($B415,'[1]TK KHOILUONG'!$B:$AT,42,0)</f>
        <v>0</v>
      </c>
      <c r="AR415" s="34">
        <f>VLOOKUP($B415,'[1]TK KHOILUONG'!$B:$AT,43,0)</f>
        <v>0</v>
      </c>
      <c r="AS415" s="34">
        <f>VLOOKUP($B415,'[1]TK KHOILUONG'!$B:$AT,44,0)</f>
        <v>0</v>
      </c>
      <c r="AT415" s="44">
        <f t="shared" si="7"/>
        <v>0</v>
      </c>
    </row>
    <row r="416" spans="1:46" s="6" customFormat="1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>
        <f>VLOOKUP($B416,'[1]TK KHOILUONG'!$B:$AT,4,0)</f>
        <v>0</v>
      </c>
      <c r="F416" s="16">
        <f>VLOOKUP($B416,'[1]TK KHOILUONG'!$B:$AT,5,0)</f>
        <v>0</v>
      </c>
      <c r="G416" s="16">
        <f>VLOOKUP($B416,'[1]TK KHOILUONG'!$B:$AT,6,0)</f>
        <v>0</v>
      </c>
      <c r="H416" s="16">
        <f>VLOOKUP($B416,'[1]TK KHOILUONG'!$B:$AT,7,0)</f>
        <v>0</v>
      </c>
      <c r="I416" s="16">
        <f>VLOOKUP($B416,'[1]TK KHOILUONG'!$B:$AT,8,0)</f>
        <v>0</v>
      </c>
      <c r="J416" s="16">
        <f>VLOOKUP($B416,'[1]TK KHOILUONG'!$B:$AT,9,0)</f>
        <v>0</v>
      </c>
      <c r="K416" s="16">
        <f>VLOOKUP($B416,'[1]TK KHOILUONG'!$B:$AT,10,0)</f>
        <v>0</v>
      </c>
      <c r="L416" s="16">
        <f>VLOOKUP($B416,'[1]TK KHOILUONG'!$B:$AT,11,0)</f>
        <v>0</v>
      </c>
      <c r="M416" s="34">
        <f>VLOOKUP($B416,'[1]TK KHOILUONG'!$B:$AT,12,0)</f>
        <v>0</v>
      </c>
      <c r="N416" s="16">
        <f>VLOOKUP($B416,'[1]TK KHOILUONG'!$B:$AT,13,0)</f>
        <v>0</v>
      </c>
      <c r="O416" s="16">
        <f>VLOOKUP($B416,'[1]TK KHOILUONG'!$B:$AT,14,0)</f>
        <v>0</v>
      </c>
      <c r="P416" s="16">
        <f>VLOOKUP($B416,'[1]TK KHOILUONG'!$B:$AT,15,0)</f>
        <v>0</v>
      </c>
      <c r="Q416" s="16">
        <f>VLOOKUP($B416,'[1]TK KHOILUONG'!$B:$AT,16,0)</f>
        <v>0</v>
      </c>
      <c r="R416" s="34">
        <f>VLOOKUP($B416,'[1]TK KHOILUONG'!$B:$AT,17,0)</f>
        <v>0</v>
      </c>
      <c r="S416" s="16">
        <f>VLOOKUP($B416,'[1]TK KHOILUONG'!$B:$AT,18,0)</f>
        <v>0</v>
      </c>
      <c r="T416" s="16">
        <f>VLOOKUP($B416,'[1]TK KHOILUONG'!$B:$AT,19,0)</f>
        <v>0</v>
      </c>
      <c r="U416" s="16">
        <f>VLOOKUP($B416,'[1]TK KHOILUONG'!$B:$AT,20,0)</f>
        <v>0</v>
      </c>
      <c r="V416" s="34">
        <f>VLOOKUP($B416,'[1]TK KHOILUONG'!$B:$AT,21,0)</f>
        <v>0</v>
      </c>
      <c r="W416" s="16">
        <f>VLOOKUP($B416,'[1]TK KHOILUONG'!$B:$AT,22,0)</f>
        <v>0</v>
      </c>
      <c r="X416" s="16">
        <f>VLOOKUP($B416,'[1]TK KHOILUONG'!$B:$AT,23,0)</f>
        <v>0</v>
      </c>
      <c r="Y416" s="16">
        <f>VLOOKUP($B416,'[1]TK KHOILUONG'!$B:$AT,24,0)</f>
        <v>0</v>
      </c>
      <c r="Z416" s="34">
        <f>VLOOKUP($B416,'[1]TK KHOILUONG'!$B:$AT,25,0)</f>
        <v>0</v>
      </c>
      <c r="AA416" s="16">
        <f>VLOOKUP($B416,'[1]TK KHOILUONG'!$B:$AT,26,0)</f>
        <v>0</v>
      </c>
      <c r="AB416" s="16">
        <f>VLOOKUP($B416,'[1]TK KHOILUONG'!$B:$AT,27,0)</f>
        <v>0</v>
      </c>
      <c r="AC416" s="16">
        <f>VLOOKUP($B416,'[1]TK KHOILUONG'!$B:$AT,28,0)</f>
        <v>0</v>
      </c>
      <c r="AD416" s="34">
        <f>VLOOKUP($B416,'[1]TK KHOILUONG'!$B:$AT,29,0)</f>
        <v>0</v>
      </c>
      <c r="AE416" s="16">
        <f>VLOOKUP($B416,'[1]TK KHOILUONG'!$B:$AT,30,0)</f>
        <v>0</v>
      </c>
      <c r="AF416" s="16">
        <f>VLOOKUP($B416,'[1]TK KHOILUONG'!$B:$AT,31,0)</f>
        <v>0</v>
      </c>
      <c r="AG416" s="16">
        <f>VLOOKUP($B416,'[1]TK KHOILUONG'!$B:$AT,32,0)</f>
        <v>0</v>
      </c>
      <c r="AH416" s="34">
        <f>VLOOKUP($B416,'[1]TK KHOILUONG'!$B:$AT,33,0)</f>
        <v>0</v>
      </c>
      <c r="AI416" s="16">
        <f>VLOOKUP($B416,'[1]TK KHOILUONG'!$B:$AT,34,0)</f>
        <v>0</v>
      </c>
      <c r="AJ416" s="16">
        <f>VLOOKUP($B416,'[1]TK KHOILUONG'!$B:$AT,35,0)</f>
        <v>0</v>
      </c>
      <c r="AK416" s="34">
        <f>VLOOKUP($B416,'[1]TK KHOILUONG'!$B:$AT,36,0)</f>
        <v>0</v>
      </c>
      <c r="AL416" s="16">
        <f>VLOOKUP($B416,'[1]TK KHOILUONG'!$B:$AT,37,0)</f>
        <v>0</v>
      </c>
      <c r="AM416" s="16">
        <f>VLOOKUP($B416,'[1]TK KHOILUONG'!$B:$AT,38,0)</f>
        <v>0</v>
      </c>
      <c r="AN416" s="34">
        <f>VLOOKUP($B416,'[1]TK KHOILUONG'!$B:$AT,39,0)</f>
        <v>0</v>
      </c>
      <c r="AO416" s="16">
        <f>VLOOKUP($B416,'[1]TK KHOILUONG'!$B:$AT,40,0)</f>
        <v>0</v>
      </c>
      <c r="AP416" s="16">
        <f>VLOOKUP($B416,'[1]TK KHOILUONG'!$B:$AT,41,0)</f>
        <v>0</v>
      </c>
      <c r="AQ416" s="34">
        <f>VLOOKUP($B416,'[1]TK KHOILUONG'!$B:$AT,42,0)</f>
        <v>0</v>
      </c>
      <c r="AR416" s="34">
        <f>VLOOKUP($B416,'[1]TK KHOILUONG'!$B:$AT,43,0)</f>
        <v>0</v>
      </c>
      <c r="AS416" s="34">
        <f>VLOOKUP($B416,'[1]TK KHOILUONG'!$B:$AT,44,0)</f>
        <v>0</v>
      </c>
      <c r="AT416" s="44">
        <f t="shared" si="7"/>
        <v>0</v>
      </c>
    </row>
    <row r="417" spans="1:46" s="6" customFormat="1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>
        <f>VLOOKUP($B417,'[1]TK KHOILUONG'!$B:$AT,4,0)</f>
        <v>0</v>
      </c>
      <c r="F417" s="16">
        <f>VLOOKUP($B417,'[1]TK KHOILUONG'!$B:$AT,5,0)</f>
        <v>0</v>
      </c>
      <c r="G417" s="16">
        <f>VLOOKUP($B417,'[1]TK KHOILUONG'!$B:$AT,6,0)</f>
        <v>0</v>
      </c>
      <c r="H417" s="16">
        <f>VLOOKUP($B417,'[1]TK KHOILUONG'!$B:$AT,7,0)</f>
        <v>0</v>
      </c>
      <c r="I417" s="16">
        <f>VLOOKUP($B417,'[1]TK KHOILUONG'!$B:$AT,8,0)</f>
        <v>0</v>
      </c>
      <c r="J417" s="16">
        <f>VLOOKUP($B417,'[1]TK KHOILUONG'!$B:$AT,9,0)</f>
        <v>0</v>
      </c>
      <c r="K417" s="16">
        <f>VLOOKUP($B417,'[1]TK KHOILUONG'!$B:$AT,10,0)</f>
        <v>0</v>
      </c>
      <c r="L417" s="16">
        <f>VLOOKUP($B417,'[1]TK KHOILUONG'!$B:$AT,11,0)</f>
        <v>0</v>
      </c>
      <c r="M417" s="34">
        <f>VLOOKUP($B417,'[1]TK KHOILUONG'!$B:$AT,12,0)</f>
        <v>0</v>
      </c>
      <c r="N417" s="16">
        <f>VLOOKUP($B417,'[1]TK KHOILUONG'!$B:$AT,13,0)</f>
        <v>0</v>
      </c>
      <c r="O417" s="16">
        <f>VLOOKUP($B417,'[1]TK KHOILUONG'!$B:$AT,14,0)</f>
        <v>0</v>
      </c>
      <c r="P417" s="16">
        <f>VLOOKUP($B417,'[1]TK KHOILUONG'!$B:$AT,15,0)</f>
        <v>0</v>
      </c>
      <c r="Q417" s="16">
        <f>VLOOKUP($B417,'[1]TK KHOILUONG'!$B:$AT,16,0)</f>
        <v>0</v>
      </c>
      <c r="R417" s="34">
        <f>VLOOKUP($B417,'[1]TK KHOILUONG'!$B:$AT,17,0)</f>
        <v>0</v>
      </c>
      <c r="S417" s="16">
        <f>VLOOKUP($B417,'[1]TK KHOILUONG'!$B:$AT,18,0)</f>
        <v>0</v>
      </c>
      <c r="T417" s="16">
        <f>VLOOKUP($B417,'[1]TK KHOILUONG'!$B:$AT,19,0)</f>
        <v>0</v>
      </c>
      <c r="U417" s="16">
        <f>VLOOKUP($B417,'[1]TK KHOILUONG'!$B:$AT,20,0)</f>
        <v>0</v>
      </c>
      <c r="V417" s="34">
        <f>VLOOKUP($B417,'[1]TK KHOILUONG'!$B:$AT,21,0)</f>
        <v>0</v>
      </c>
      <c r="W417" s="16">
        <f>VLOOKUP($B417,'[1]TK KHOILUONG'!$B:$AT,22,0)</f>
        <v>0</v>
      </c>
      <c r="X417" s="16">
        <f>VLOOKUP($B417,'[1]TK KHOILUONG'!$B:$AT,23,0)</f>
        <v>0</v>
      </c>
      <c r="Y417" s="16">
        <f>VLOOKUP($B417,'[1]TK KHOILUONG'!$B:$AT,24,0)</f>
        <v>0</v>
      </c>
      <c r="Z417" s="34">
        <f>VLOOKUP($B417,'[1]TK KHOILUONG'!$B:$AT,25,0)</f>
        <v>0</v>
      </c>
      <c r="AA417" s="16">
        <f>VLOOKUP($B417,'[1]TK KHOILUONG'!$B:$AT,26,0)</f>
        <v>0</v>
      </c>
      <c r="AB417" s="16">
        <f>VLOOKUP($B417,'[1]TK KHOILUONG'!$B:$AT,27,0)</f>
        <v>0</v>
      </c>
      <c r="AC417" s="16">
        <f>VLOOKUP($B417,'[1]TK KHOILUONG'!$B:$AT,28,0)</f>
        <v>0</v>
      </c>
      <c r="AD417" s="34">
        <f>VLOOKUP($B417,'[1]TK KHOILUONG'!$B:$AT,29,0)</f>
        <v>0</v>
      </c>
      <c r="AE417" s="16">
        <f>VLOOKUP($B417,'[1]TK KHOILUONG'!$B:$AT,30,0)</f>
        <v>0</v>
      </c>
      <c r="AF417" s="16">
        <f>VLOOKUP($B417,'[1]TK KHOILUONG'!$B:$AT,31,0)</f>
        <v>0</v>
      </c>
      <c r="AG417" s="16">
        <f>VLOOKUP($B417,'[1]TK KHOILUONG'!$B:$AT,32,0)</f>
        <v>0</v>
      </c>
      <c r="AH417" s="34">
        <f>VLOOKUP($B417,'[1]TK KHOILUONG'!$B:$AT,33,0)</f>
        <v>0</v>
      </c>
      <c r="AI417" s="16">
        <f>VLOOKUP($B417,'[1]TK KHOILUONG'!$B:$AT,34,0)</f>
        <v>0</v>
      </c>
      <c r="AJ417" s="16">
        <f>VLOOKUP($B417,'[1]TK KHOILUONG'!$B:$AT,35,0)</f>
        <v>0</v>
      </c>
      <c r="AK417" s="34">
        <f>VLOOKUP($B417,'[1]TK KHOILUONG'!$B:$AT,36,0)</f>
        <v>0</v>
      </c>
      <c r="AL417" s="16">
        <f>VLOOKUP($B417,'[1]TK KHOILUONG'!$B:$AT,37,0)</f>
        <v>0</v>
      </c>
      <c r="AM417" s="16">
        <f>VLOOKUP($B417,'[1]TK KHOILUONG'!$B:$AT,38,0)</f>
        <v>0</v>
      </c>
      <c r="AN417" s="34">
        <f>VLOOKUP($B417,'[1]TK KHOILUONG'!$B:$AT,39,0)</f>
        <v>0</v>
      </c>
      <c r="AO417" s="16">
        <f>VLOOKUP($B417,'[1]TK KHOILUONG'!$B:$AT,40,0)</f>
        <v>0</v>
      </c>
      <c r="AP417" s="16">
        <f>VLOOKUP($B417,'[1]TK KHOILUONG'!$B:$AT,41,0)</f>
        <v>0</v>
      </c>
      <c r="AQ417" s="34">
        <f>VLOOKUP($B417,'[1]TK KHOILUONG'!$B:$AT,42,0)</f>
        <v>0</v>
      </c>
      <c r="AR417" s="34">
        <f>VLOOKUP($B417,'[1]TK KHOILUONG'!$B:$AT,43,0)</f>
        <v>0</v>
      </c>
      <c r="AS417" s="34">
        <f>VLOOKUP($B417,'[1]TK KHOILUONG'!$B:$AT,44,0)</f>
        <v>0</v>
      </c>
      <c r="AT417" s="44">
        <f t="shared" si="7"/>
        <v>0</v>
      </c>
    </row>
    <row r="418" spans="1:46" s="6" customFormat="1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>
        <f>VLOOKUP($B418,'[1]TK KHOILUONG'!$B:$AT,4,0)</f>
        <v>0</v>
      </c>
      <c r="F418" s="16">
        <f>VLOOKUP($B418,'[1]TK KHOILUONG'!$B:$AT,5,0)</f>
        <v>0</v>
      </c>
      <c r="G418" s="16">
        <f>VLOOKUP($B418,'[1]TK KHOILUONG'!$B:$AT,6,0)</f>
        <v>0</v>
      </c>
      <c r="H418" s="16">
        <f>VLOOKUP($B418,'[1]TK KHOILUONG'!$B:$AT,7,0)</f>
        <v>0</v>
      </c>
      <c r="I418" s="16">
        <f>VLOOKUP($B418,'[1]TK KHOILUONG'!$B:$AT,8,0)</f>
        <v>0</v>
      </c>
      <c r="J418" s="16">
        <f>VLOOKUP($B418,'[1]TK KHOILUONG'!$B:$AT,9,0)</f>
        <v>0</v>
      </c>
      <c r="K418" s="16">
        <f>VLOOKUP($B418,'[1]TK KHOILUONG'!$B:$AT,10,0)</f>
        <v>0</v>
      </c>
      <c r="L418" s="16">
        <f>VLOOKUP($B418,'[1]TK KHOILUONG'!$B:$AT,11,0)</f>
        <v>0</v>
      </c>
      <c r="M418" s="34">
        <f>VLOOKUP($B418,'[1]TK KHOILUONG'!$B:$AT,12,0)</f>
        <v>0</v>
      </c>
      <c r="N418" s="16">
        <f>VLOOKUP($B418,'[1]TK KHOILUONG'!$B:$AT,13,0)</f>
        <v>0</v>
      </c>
      <c r="O418" s="16">
        <f>VLOOKUP($B418,'[1]TK KHOILUONG'!$B:$AT,14,0)</f>
        <v>0</v>
      </c>
      <c r="P418" s="16">
        <f>VLOOKUP($B418,'[1]TK KHOILUONG'!$B:$AT,15,0)</f>
        <v>0</v>
      </c>
      <c r="Q418" s="16">
        <f>VLOOKUP($B418,'[1]TK KHOILUONG'!$B:$AT,16,0)</f>
        <v>0</v>
      </c>
      <c r="R418" s="34">
        <f>VLOOKUP($B418,'[1]TK KHOILUONG'!$B:$AT,17,0)</f>
        <v>0</v>
      </c>
      <c r="S418" s="16">
        <f>VLOOKUP($B418,'[1]TK KHOILUONG'!$B:$AT,18,0)</f>
        <v>0</v>
      </c>
      <c r="T418" s="16">
        <f>VLOOKUP($B418,'[1]TK KHOILUONG'!$B:$AT,19,0)</f>
        <v>0</v>
      </c>
      <c r="U418" s="16">
        <f>VLOOKUP($B418,'[1]TK KHOILUONG'!$B:$AT,20,0)</f>
        <v>0</v>
      </c>
      <c r="V418" s="34">
        <f>VLOOKUP($B418,'[1]TK KHOILUONG'!$B:$AT,21,0)</f>
        <v>0</v>
      </c>
      <c r="W418" s="16">
        <f>VLOOKUP($B418,'[1]TK KHOILUONG'!$B:$AT,22,0)</f>
        <v>0</v>
      </c>
      <c r="X418" s="16">
        <f>VLOOKUP($B418,'[1]TK KHOILUONG'!$B:$AT,23,0)</f>
        <v>0</v>
      </c>
      <c r="Y418" s="16">
        <f>VLOOKUP($B418,'[1]TK KHOILUONG'!$B:$AT,24,0)</f>
        <v>0</v>
      </c>
      <c r="Z418" s="34">
        <f>VLOOKUP($B418,'[1]TK KHOILUONG'!$B:$AT,25,0)</f>
        <v>0</v>
      </c>
      <c r="AA418" s="16">
        <f>VLOOKUP($B418,'[1]TK KHOILUONG'!$B:$AT,26,0)</f>
        <v>0</v>
      </c>
      <c r="AB418" s="16">
        <f>VLOOKUP($B418,'[1]TK KHOILUONG'!$B:$AT,27,0)</f>
        <v>0</v>
      </c>
      <c r="AC418" s="16">
        <f>VLOOKUP($B418,'[1]TK KHOILUONG'!$B:$AT,28,0)</f>
        <v>0</v>
      </c>
      <c r="AD418" s="34">
        <f>VLOOKUP($B418,'[1]TK KHOILUONG'!$B:$AT,29,0)</f>
        <v>0</v>
      </c>
      <c r="AE418" s="16">
        <f>VLOOKUP($B418,'[1]TK KHOILUONG'!$B:$AT,30,0)</f>
        <v>0</v>
      </c>
      <c r="AF418" s="16">
        <f>VLOOKUP($B418,'[1]TK KHOILUONG'!$B:$AT,31,0)</f>
        <v>0</v>
      </c>
      <c r="AG418" s="16">
        <f>VLOOKUP($B418,'[1]TK KHOILUONG'!$B:$AT,32,0)</f>
        <v>0</v>
      </c>
      <c r="AH418" s="34">
        <f>VLOOKUP($B418,'[1]TK KHOILUONG'!$B:$AT,33,0)</f>
        <v>0</v>
      </c>
      <c r="AI418" s="16">
        <f>VLOOKUP($B418,'[1]TK KHOILUONG'!$B:$AT,34,0)</f>
        <v>0</v>
      </c>
      <c r="AJ418" s="16">
        <f>VLOOKUP($B418,'[1]TK KHOILUONG'!$B:$AT,35,0)</f>
        <v>0</v>
      </c>
      <c r="AK418" s="34">
        <f>VLOOKUP($B418,'[1]TK KHOILUONG'!$B:$AT,36,0)</f>
        <v>0</v>
      </c>
      <c r="AL418" s="16">
        <f>VLOOKUP($B418,'[1]TK KHOILUONG'!$B:$AT,37,0)</f>
        <v>0</v>
      </c>
      <c r="AM418" s="16">
        <f>VLOOKUP($B418,'[1]TK KHOILUONG'!$B:$AT,38,0)</f>
        <v>0</v>
      </c>
      <c r="AN418" s="34">
        <f>VLOOKUP($B418,'[1]TK KHOILUONG'!$B:$AT,39,0)</f>
        <v>0</v>
      </c>
      <c r="AO418" s="16">
        <f>VLOOKUP($B418,'[1]TK KHOILUONG'!$B:$AT,40,0)</f>
        <v>0</v>
      </c>
      <c r="AP418" s="16">
        <f>VLOOKUP($B418,'[1]TK KHOILUONG'!$B:$AT,41,0)</f>
        <v>0</v>
      </c>
      <c r="AQ418" s="34">
        <f>VLOOKUP($B418,'[1]TK KHOILUONG'!$B:$AT,42,0)</f>
        <v>0</v>
      </c>
      <c r="AR418" s="34">
        <f>VLOOKUP($B418,'[1]TK KHOILUONG'!$B:$AT,43,0)</f>
        <v>0</v>
      </c>
      <c r="AS418" s="34">
        <f>VLOOKUP($B418,'[1]TK KHOILUONG'!$B:$AT,44,0)</f>
        <v>0</v>
      </c>
      <c r="AT418" s="44">
        <f t="shared" si="7"/>
        <v>0</v>
      </c>
    </row>
    <row r="419" spans="1:46" s="6" customFormat="1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>
        <f>VLOOKUP($B419,'[1]TK KHOILUONG'!$B:$AT,4,0)</f>
        <v>0</v>
      </c>
      <c r="F419" s="16">
        <f>VLOOKUP($B419,'[1]TK KHOILUONG'!$B:$AT,5,0)</f>
        <v>0</v>
      </c>
      <c r="G419" s="16">
        <f>VLOOKUP($B419,'[1]TK KHOILUONG'!$B:$AT,6,0)</f>
        <v>0</v>
      </c>
      <c r="H419" s="16">
        <f>VLOOKUP($B419,'[1]TK KHOILUONG'!$B:$AT,7,0)</f>
        <v>0</v>
      </c>
      <c r="I419" s="16">
        <f>VLOOKUP($B419,'[1]TK KHOILUONG'!$B:$AT,8,0)</f>
        <v>0</v>
      </c>
      <c r="J419" s="16">
        <f>VLOOKUP($B419,'[1]TK KHOILUONG'!$B:$AT,9,0)</f>
        <v>0</v>
      </c>
      <c r="K419" s="16">
        <f>VLOOKUP($B419,'[1]TK KHOILUONG'!$B:$AT,10,0)</f>
        <v>0</v>
      </c>
      <c r="L419" s="16">
        <f>VLOOKUP($B419,'[1]TK KHOILUONG'!$B:$AT,11,0)</f>
        <v>0</v>
      </c>
      <c r="M419" s="34">
        <f>VLOOKUP($B419,'[1]TK KHOILUONG'!$B:$AT,12,0)</f>
        <v>0</v>
      </c>
      <c r="N419" s="16">
        <f>VLOOKUP($B419,'[1]TK KHOILUONG'!$B:$AT,13,0)</f>
        <v>0</v>
      </c>
      <c r="O419" s="16">
        <f>VLOOKUP($B419,'[1]TK KHOILUONG'!$B:$AT,14,0)</f>
        <v>0</v>
      </c>
      <c r="P419" s="16">
        <f>VLOOKUP($B419,'[1]TK KHOILUONG'!$B:$AT,15,0)</f>
        <v>0</v>
      </c>
      <c r="Q419" s="16">
        <f>VLOOKUP($B419,'[1]TK KHOILUONG'!$B:$AT,16,0)</f>
        <v>0</v>
      </c>
      <c r="R419" s="34">
        <f>VLOOKUP($B419,'[1]TK KHOILUONG'!$B:$AT,17,0)</f>
        <v>0</v>
      </c>
      <c r="S419" s="16">
        <f>VLOOKUP($B419,'[1]TK KHOILUONG'!$B:$AT,18,0)</f>
        <v>0</v>
      </c>
      <c r="T419" s="16">
        <f>VLOOKUP($B419,'[1]TK KHOILUONG'!$B:$AT,19,0)</f>
        <v>0</v>
      </c>
      <c r="U419" s="16">
        <f>VLOOKUP($B419,'[1]TK KHOILUONG'!$B:$AT,20,0)</f>
        <v>0</v>
      </c>
      <c r="V419" s="34">
        <f>VLOOKUP($B419,'[1]TK KHOILUONG'!$B:$AT,21,0)</f>
        <v>0</v>
      </c>
      <c r="W419" s="16">
        <f>VLOOKUP($B419,'[1]TK KHOILUONG'!$B:$AT,22,0)</f>
        <v>0</v>
      </c>
      <c r="X419" s="16">
        <f>VLOOKUP($B419,'[1]TK KHOILUONG'!$B:$AT,23,0)</f>
        <v>0</v>
      </c>
      <c r="Y419" s="16">
        <f>VLOOKUP($B419,'[1]TK KHOILUONG'!$B:$AT,24,0)</f>
        <v>0</v>
      </c>
      <c r="Z419" s="34">
        <f>VLOOKUP($B419,'[1]TK KHOILUONG'!$B:$AT,25,0)</f>
        <v>0</v>
      </c>
      <c r="AA419" s="16">
        <f>VLOOKUP($B419,'[1]TK KHOILUONG'!$B:$AT,26,0)</f>
        <v>0</v>
      </c>
      <c r="AB419" s="16">
        <f>VLOOKUP($B419,'[1]TK KHOILUONG'!$B:$AT,27,0)</f>
        <v>0</v>
      </c>
      <c r="AC419" s="16">
        <f>VLOOKUP($B419,'[1]TK KHOILUONG'!$B:$AT,28,0)</f>
        <v>0</v>
      </c>
      <c r="AD419" s="34">
        <f>VLOOKUP($B419,'[1]TK KHOILUONG'!$B:$AT,29,0)</f>
        <v>0</v>
      </c>
      <c r="AE419" s="16">
        <f>VLOOKUP($B419,'[1]TK KHOILUONG'!$B:$AT,30,0)</f>
        <v>0</v>
      </c>
      <c r="AF419" s="16">
        <f>VLOOKUP($B419,'[1]TK KHOILUONG'!$B:$AT,31,0)</f>
        <v>0</v>
      </c>
      <c r="AG419" s="16">
        <f>VLOOKUP($B419,'[1]TK KHOILUONG'!$B:$AT,32,0)</f>
        <v>0</v>
      </c>
      <c r="AH419" s="34">
        <f>VLOOKUP($B419,'[1]TK KHOILUONG'!$B:$AT,33,0)</f>
        <v>0</v>
      </c>
      <c r="AI419" s="16">
        <f>VLOOKUP($B419,'[1]TK KHOILUONG'!$B:$AT,34,0)</f>
        <v>0</v>
      </c>
      <c r="AJ419" s="16">
        <f>VLOOKUP($B419,'[1]TK KHOILUONG'!$B:$AT,35,0)</f>
        <v>0</v>
      </c>
      <c r="AK419" s="34">
        <f>VLOOKUP($B419,'[1]TK KHOILUONG'!$B:$AT,36,0)</f>
        <v>0</v>
      </c>
      <c r="AL419" s="16">
        <f>VLOOKUP($B419,'[1]TK KHOILUONG'!$B:$AT,37,0)</f>
        <v>0</v>
      </c>
      <c r="AM419" s="16">
        <f>VLOOKUP($B419,'[1]TK KHOILUONG'!$B:$AT,38,0)</f>
        <v>0</v>
      </c>
      <c r="AN419" s="34">
        <f>VLOOKUP($B419,'[1]TK KHOILUONG'!$B:$AT,39,0)</f>
        <v>0</v>
      </c>
      <c r="AO419" s="16">
        <f>VLOOKUP($B419,'[1]TK KHOILUONG'!$B:$AT,40,0)</f>
        <v>0</v>
      </c>
      <c r="AP419" s="16">
        <f>VLOOKUP($B419,'[1]TK KHOILUONG'!$B:$AT,41,0)</f>
        <v>0</v>
      </c>
      <c r="AQ419" s="34">
        <f>VLOOKUP($B419,'[1]TK KHOILUONG'!$B:$AT,42,0)</f>
        <v>0</v>
      </c>
      <c r="AR419" s="34">
        <f>VLOOKUP($B419,'[1]TK KHOILUONG'!$B:$AT,43,0)</f>
        <v>0</v>
      </c>
      <c r="AS419" s="34">
        <f>VLOOKUP($B419,'[1]TK KHOILUONG'!$B:$AT,44,0)</f>
        <v>0</v>
      </c>
      <c r="AT419" s="44">
        <f t="shared" si="7"/>
        <v>0</v>
      </c>
    </row>
    <row r="420" spans="1:46" s="6" customFormat="1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>
        <f>VLOOKUP($B420,'[1]TK KHOILUONG'!$B:$AT,4,0)</f>
        <v>0</v>
      </c>
      <c r="F420" s="16">
        <f>VLOOKUP($B420,'[1]TK KHOILUONG'!$B:$AT,5,0)</f>
        <v>0</v>
      </c>
      <c r="G420" s="16">
        <f>VLOOKUP($B420,'[1]TK KHOILUONG'!$B:$AT,6,0)</f>
        <v>0</v>
      </c>
      <c r="H420" s="16">
        <f>VLOOKUP($B420,'[1]TK KHOILUONG'!$B:$AT,7,0)</f>
        <v>0</v>
      </c>
      <c r="I420" s="16">
        <f>VLOOKUP($B420,'[1]TK KHOILUONG'!$B:$AT,8,0)</f>
        <v>0</v>
      </c>
      <c r="J420" s="16">
        <f>VLOOKUP($B420,'[1]TK KHOILUONG'!$B:$AT,9,0)</f>
        <v>0</v>
      </c>
      <c r="K420" s="16">
        <f>VLOOKUP($B420,'[1]TK KHOILUONG'!$B:$AT,10,0)</f>
        <v>0</v>
      </c>
      <c r="L420" s="16">
        <f>VLOOKUP($B420,'[1]TK KHOILUONG'!$B:$AT,11,0)</f>
        <v>0</v>
      </c>
      <c r="M420" s="34">
        <f>VLOOKUP($B420,'[1]TK KHOILUONG'!$B:$AT,12,0)</f>
        <v>0</v>
      </c>
      <c r="N420" s="16">
        <f>VLOOKUP($B420,'[1]TK KHOILUONG'!$B:$AT,13,0)</f>
        <v>0</v>
      </c>
      <c r="O420" s="16">
        <f>VLOOKUP($B420,'[1]TK KHOILUONG'!$B:$AT,14,0)</f>
        <v>0</v>
      </c>
      <c r="P420" s="16">
        <f>VLOOKUP($B420,'[1]TK KHOILUONG'!$B:$AT,15,0)</f>
        <v>0</v>
      </c>
      <c r="Q420" s="16">
        <f>VLOOKUP($B420,'[1]TK KHOILUONG'!$B:$AT,16,0)</f>
        <v>0</v>
      </c>
      <c r="R420" s="34">
        <f>VLOOKUP($B420,'[1]TK KHOILUONG'!$B:$AT,17,0)</f>
        <v>0</v>
      </c>
      <c r="S420" s="16">
        <f>VLOOKUP($B420,'[1]TK KHOILUONG'!$B:$AT,18,0)</f>
        <v>0</v>
      </c>
      <c r="T420" s="16">
        <f>VLOOKUP($B420,'[1]TK KHOILUONG'!$B:$AT,19,0)</f>
        <v>0</v>
      </c>
      <c r="U420" s="16">
        <f>VLOOKUP($B420,'[1]TK KHOILUONG'!$B:$AT,20,0)</f>
        <v>0</v>
      </c>
      <c r="V420" s="34">
        <f>VLOOKUP($B420,'[1]TK KHOILUONG'!$B:$AT,21,0)</f>
        <v>0</v>
      </c>
      <c r="W420" s="16">
        <f>VLOOKUP($B420,'[1]TK KHOILUONG'!$B:$AT,22,0)</f>
        <v>0</v>
      </c>
      <c r="X420" s="16">
        <f>VLOOKUP($B420,'[1]TK KHOILUONG'!$B:$AT,23,0)</f>
        <v>0</v>
      </c>
      <c r="Y420" s="16">
        <f>VLOOKUP($B420,'[1]TK KHOILUONG'!$B:$AT,24,0)</f>
        <v>0</v>
      </c>
      <c r="Z420" s="34">
        <f>VLOOKUP($B420,'[1]TK KHOILUONG'!$B:$AT,25,0)</f>
        <v>0</v>
      </c>
      <c r="AA420" s="16">
        <f>VLOOKUP($B420,'[1]TK KHOILUONG'!$B:$AT,26,0)</f>
        <v>0</v>
      </c>
      <c r="AB420" s="16">
        <f>VLOOKUP($B420,'[1]TK KHOILUONG'!$B:$AT,27,0)</f>
        <v>0</v>
      </c>
      <c r="AC420" s="16">
        <f>VLOOKUP($B420,'[1]TK KHOILUONG'!$B:$AT,28,0)</f>
        <v>0</v>
      </c>
      <c r="AD420" s="34">
        <f>VLOOKUP($B420,'[1]TK KHOILUONG'!$B:$AT,29,0)</f>
        <v>0</v>
      </c>
      <c r="AE420" s="16">
        <f>VLOOKUP($B420,'[1]TK KHOILUONG'!$B:$AT,30,0)</f>
        <v>0</v>
      </c>
      <c r="AF420" s="16">
        <f>VLOOKUP($B420,'[1]TK KHOILUONG'!$B:$AT,31,0)</f>
        <v>0</v>
      </c>
      <c r="AG420" s="16">
        <f>VLOOKUP($B420,'[1]TK KHOILUONG'!$B:$AT,32,0)</f>
        <v>0</v>
      </c>
      <c r="AH420" s="34">
        <f>VLOOKUP($B420,'[1]TK KHOILUONG'!$B:$AT,33,0)</f>
        <v>0</v>
      </c>
      <c r="AI420" s="16">
        <f>VLOOKUP($B420,'[1]TK KHOILUONG'!$B:$AT,34,0)</f>
        <v>0</v>
      </c>
      <c r="AJ420" s="16">
        <f>VLOOKUP($B420,'[1]TK KHOILUONG'!$B:$AT,35,0)</f>
        <v>0</v>
      </c>
      <c r="AK420" s="34">
        <f>VLOOKUP($B420,'[1]TK KHOILUONG'!$B:$AT,36,0)</f>
        <v>0</v>
      </c>
      <c r="AL420" s="16">
        <f>VLOOKUP($B420,'[1]TK KHOILUONG'!$B:$AT,37,0)</f>
        <v>0</v>
      </c>
      <c r="AM420" s="16">
        <f>VLOOKUP($B420,'[1]TK KHOILUONG'!$B:$AT,38,0)</f>
        <v>0</v>
      </c>
      <c r="AN420" s="34">
        <f>VLOOKUP($B420,'[1]TK KHOILUONG'!$B:$AT,39,0)</f>
        <v>0</v>
      </c>
      <c r="AO420" s="16">
        <f>VLOOKUP($B420,'[1]TK KHOILUONG'!$B:$AT,40,0)</f>
        <v>0</v>
      </c>
      <c r="AP420" s="16">
        <f>VLOOKUP($B420,'[1]TK KHOILUONG'!$B:$AT,41,0)</f>
        <v>0</v>
      </c>
      <c r="AQ420" s="34">
        <f>VLOOKUP($B420,'[1]TK KHOILUONG'!$B:$AT,42,0)</f>
        <v>0</v>
      </c>
      <c r="AR420" s="34">
        <f>VLOOKUP($B420,'[1]TK KHOILUONG'!$B:$AT,43,0)</f>
        <v>0</v>
      </c>
      <c r="AS420" s="34">
        <f>VLOOKUP($B420,'[1]TK KHOILUONG'!$B:$AT,44,0)</f>
        <v>0</v>
      </c>
      <c r="AT420" s="44">
        <f t="shared" si="7"/>
        <v>0</v>
      </c>
    </row>
    <row r="421" spans="1:46" s="6" customFormat="1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>
        <f>VLOOKUP($B421,'[1]TK KHOILUONG'!$B:$AT,4,0)</f>
        <v>0</v>
      </c>
      <c r="F421" s="16">
        <f>VLOOKUP($B421,'[1]TK KHOILUONG'!$B:$AT,5,0)</f>
        <v>0</v>
      </c>
      <c r="G421" s="16">
        <f>VLOOKUP($B421,'[1]TK KHOILUONG'!$B:$AT,6,0)</f>
        <v>0</v>
      </c>
      <c r="H421" s="16">
        <f>VLOOKUP($B421,'[1]TK KHOILUONG'!$B:$AT,7,0)</f>
        <v>0</v>
      </c>
      <c r="I421" s="16">
        <f>VLOOKUP($B421,'[1]TK KHOILUONG'!$B:$AT,8,0)</f>
        <v>0</v>
      </c>
      <c r="J421" s="16">
        <f>VLOOKUP($B421,'[1]TK KHOILUONG'!$B:$AT,9,0)</f>
        <v>0</v>
      </c>
      <c r="K421" s="16">
        <f>VLOOKUP($B421,'[1]TK KHOILUONG'!$B:$AT,10,0)</f>
        <v>0</v>
      </c>
      <c r="L421" s="16">
        <f>VLOOKUP($B421,'[1]TK KHOILUONG'!$B:$AT,11,0)</f>
        <v>0</v>
      </c>
      <c r="M421" s="34">
        <f>VLOOKUP($B421,'[1]TK KHOILUONG'!$B:$AT,12,0)</f>
        <v>0</v>
      </c>
      <c r="N421" s="16">
        <f>VLOOKUP($B421,'[1]TK KHOILUONG'!$B:$AT,13,0)</f>
        <v>0</v>
      </c>
      <c r="O421" s="16">
        <f>VLOOKUP($B421,'[1]TK KHOILUONG'!$B:$AT,14,0)</f>
        <v>0</v>
      </c>
      <c r="P421" s="16">
        <f>VLOOKUP($B421,'[1]TK KHOILUONG'!$B:$AT,15,0)</f>
        <v>0</v>
      </c>
      <c r="Q421" s="16">
        <f>VLOOKUP($B421,'[1]TK KHOILUONG'!$B:$AT,16,0)</f>
        <v>0</v>
      </c>
      <c r="R421" s="34">
        <f>VLOOKUP($B421,'[1]TK KHOILUONG'!$B:$AT,17,0)</f>
        <v>0</v>
      </c>
      <c r="S421" s="16">
        <f>VLOOKUP($B421,'[1]TK KHOILUONG'!$B:$AT,18,0)</f>
        <v>0</v>
      </c>
      <c r="T421" s="16">
        <f>VLOOKUP($B421,'[1]TK KHOILUONG'!$B:$AT,19,0)</f>
        <v>0</v>
      </c>
      <c r="U421" s="16">
        <f>VLOOKUP($B421,'[1]TK KHOILUONG'!$B:$AT,20,0)</f>
        <v>0</v>
      </c>
      <c r="V421" s="34">
        <f>VLOOKUP($B421,'[1]TK KHOILUONG'!$B:$AT,21,0)</f>
        <v>0</v>
      </c>
      <c r="W421" s="16">
        <f>VLOOKUP($B421,'[1]TK KHOILUONG'!$B:$AT,22,0)</f>
        <v>0</v>
      </c>
      <c r="X421" s="16">
        <f>VLOOKUP($B421,'[1]TK KHOILUONG'!$B:$AT,23,0)</f>
        <v>0</v>
      </c>
      <c r="Y421" s="16">
        <f>VLOOKUP($B421,'[1]TK KHOILUONG'!$B:$AT,24,0)</f>
        <v>0</v>
      </c>
      <c r="Z421" s="34">
        <f>VLOOKUP($B421,'[1]TK KHOILUONG'!$B:$AT,25,0)</f>
        <v>0</v>
      </c>
      <c r="AA421" s="16">
        <f>VLOOKUP($B421,'[1]TK KHOILUONG'!$B:$AT,26,0)</f>
        <v>0</v>
      </c>
      <c r="AB421" s="16">
        <f>VLOOKUP($B421,'[1]TK KHOILUONG'!$B:$AT,27,0)</f>
        <v>0</v>
      </c>
      <c r="AC421" s="16">
        <f>VLOOKUP($B421,'[1]TK KHOILUONG'!$B:$AT,28,0)</f>
        <v>0</v>
      </c>
      <c r="AD421" s="34">
        <f>VLOOKUP($B421,'[1]TK KHOILUONG'!$B:$AT,29,0)</f>
        <v>0</v>
      </c>
      <c r="AE421" s="16">
        <f>VLOOKUP($B421,'[1]TK KHOILUONG'!$B:$AT,30,0)</f>
        <v>0</v>
      </c>
      <c r="AF421" s="16">
        <f>VLOOKUP($B421,'[1]TK KHOILUONG'!$B:$AT,31,0)</f>
        <v>0</v>
      </c>
      <c r="AG421" s="16">
        <f>VLOOKUP($B421,'[1]TK KHOILUONG'!$B:$AT,32,0)</f>
        <v>0</v>
      </c>
      <c r="AH421" s="34">
        <f>VLOOKUP($B421,'[1]TK KHOILUONG'!$B:$AT,33,0)</f>
        <v>0</v>
      </c>
      <c r="AI421" s="16">
        <f>VLOOKUP($B421,'[1]TK KHOILUONG'!$B:$AT,34,0)</f>
        <v>0</v>
      </c>
      <c r="AJ421" s="16">
        <f>VLOOKUP($B421,'[1]TK KHOILUONG'!$B:$AT,35,0)</f>
        <v>0</v>
      </c>
      <c r="AK421" s="34">
        <f>VLOOKUP($B421,'[1]TK KHOILUONG'!$B:$AT,36,0)</f>
        <v>0</v>
      </c>
      <c r="AL421" s="16">
        <f>VLOOKUP($B421,'[1]TK KHOILUONG'!$B:$AT,37,0)</f>
        <v>0</v>
      </c>
      <c r="AM421" s="16">
        <f>VLOOKUP($B421,'[1]TK KHOILUONG'!$B:$AT,38,0)</f>
        <v>0</v>
      </c>
      <c r="AN421" s="34">
        <f>VLOOKUP($B421,'[1]TK KHOILUONG'!$B:$AT,39,0)</f>
        <v>0</v>
      </c>
      <c r="AO421" s="16">
        <f>VLOOKUP($B421,'[1]TK KHOILUONG'!$B:$AT,40,0)</f>
        <v>0</v>
      </c>
      <c r="AP421" s="16">
        <f>VLOOKUP($B421,'[1]TK KHOILUONG'!$B:$AT,41,0)</f>
        <v>0</v>
      </c>
      <c r="AQ421" s="34">
        <f>VLOOKUP($B421,'[1]TK KHOILUONG'!$B:$AT,42,0)</f>
        <v>0</v>
      </c>
      <c r="AR421" s="34">
        <f>VLOOKUP($B421,'[1]TK KHOILUONG'!$B:$AT,43,0)</f>
        <v>0</v>
      </c>
      <c r="AS421" s="34">
        <f>VLOOKUP($B421,'[1]TK KHOILUONG'!$B:$AT,44,0)</f>
        <v>0</v>
      </c>
      <c r="AT421" s="44">
        <f t="shared" si="7"/>
        <v>0</v>
      </c>
    </row>
    <row r="422" spans="1:46" s="6" customFormat="1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>
        <f>VLOOKUP($B422,'[1]TK KHOILUONG'!$B:$AT,4,0)</f>
        <v>0</v>
      </c>
      <c r="F422" s="16">
        <f>VLOOKUP($B422,'[1]TK KHOILUONG'!$B:$AT,5,0)</f>
        <v>0</v>
      </c>
      <c r="G422" s="16">
        <f>VLOOKUP($B422,'[1]TK KHOILUONG'!$B:$AT,6,0)</f>
        <v>0</v>
      </c>
      <c r="H422" s="16">
        <f>VLOOKUP($B422,'[1]TK KHOILUONG'!$B:$AT,7,0)</f>
        <v>0</v>
      </c>
      <c r="I422" s="16">
        <f>VLOOKUP($B422,'[1]TK KHOILUONG'!$B:$AT,8,0)</f>
        <v>0</v>
      </c>
      <c r="J422" s="16">
        <f>VLOOKUP($B422,'[1]TK KHOILUONG'!$B:$AT,9,0)</f>
        <v>0</v>
      </c>
      <c r="K422" s="16">
        <f>VLOOKUP($B422,'[1]TK KHOILUONG'!$B:$AT,10,0)</f>
        <v>0</v>
      </c>
      <c r="L422" s="16">
        <f>VLOOKUP($B422,'[1]TK KHOILUONG'!$B:$AT,11,0)</f>
        <v>0</v>
      </c>
      <c r="M422" s="34">
        <f>VLOOKUP($B422,'[1]TK KHOILUONG'!$B:$AT,12,0)</f>
        <v>0</v>
      </c>
      <c r="N422" s="16">
        <f>VLOOKUP($B422,'[1]TK KHOILUONG'!$B:$AT,13,0)</f>
        <v>0</v>
      </c>
      <c r="O422" s="16">
        <f>VLOOKUP($B422,'[1]TK KHOILUONG'!$B:$AT,14,0)</f>
        <v>0</v>
      </c>
      <c r="P422" s="16">
        <f>VLOOKUP($B422,'[1]TK KHOILUONG'!$B:$AT,15,0)</f>
        <v>0</v>
      </c>
      <c r="Q422" s="16">
        <f>VLOOKUP($B422,'[1]TK KHOILUONG'!$B:$AT,16,0)</f>
        <v>0</v>
      </c>
      <c r="R422" s="34">
        <f>VLOOKUP($B422,'[1]TK KHOILUONG'!$B:$AT,17,0)</f>
        <v>0</v>
      </c>
      <c r="S422" s="16">
        <f>VLOOKUP($B422,'[1]TK KHOILUONG'!$B:$AT,18,0)</f>
        <v>0</v>
      </c>
      <c r="T422" s="16">
        <f>VLOOKUP($B422,'[1]TK KHOILUONG'!$B:$AT,19,0)</f>
        <v>0</v>
      </c>
      <c r="U422" s="16">
        <f>VLOOKUP($B422,'[1]TK KHOILUONG'!$B:$AT,20,0)</f>
        <v>0</v>
      </c>
      <c r="V422" s="34">
        <f>VLOOKUP($B422,'[1]TK KHOILUONG'!$B:$AT,21,0)</f>
        <v>0</v>
      </c>
      <c r="W422" s="16">
        <f>VLOOKUP($B422,'[1]TK KHOILUONG'!$B:$AT,22,0)</f>
        <v>0</v>
      </c>
      <c r="X422" s="16">
        <f>VLOOKUP($B422,'[1]TK KHOILUONG'!$B:$AT,23,0)</f>
        <v>0</v>
      </c>
      <c r="Y422" s="16">
        <f>VLOOKUP($B422,'[1]TK KHOILUONG'!$B:$AT,24,0)</f>
        <v>0</v>
      </c>
      <c r="Z422" s="34">
        <f>VLOOKUP($B422,'[1]TK KHOILUONG'!$B:$AT,25,0)</f>
        <v>0</v>
      </c>
      <c r="AA422" s="16">
        <f>VLOOKUP($B422,'[1]TK KHOILUONG'!$B:$AT,26,0)</f>
        <v>0</v>
      </c>
      <c r="AB422" s="16">
        <f>VLOOKUP($B422,'[1]TK KHOILUONG'!$B:$AT,27,0)</f>
        <v>0</v>
      </c>
      <c r="AC422" s="16">
        <f>VLOOKUP($B422,'[1]TK KHOILUONG'!$B:$AT,28,0)</f>
        <v>0</v>
      </c>
      <c r="AD422" s="34">
        <f>VLOOKUP($B422,'[1]TK KHOILUONG'!$B:$AT,29,0)</f>
        <v>0</v>
      </c>
      <c r="AE422" s="16">
        <f>VLOOKUP($B422,'[1]TK KHOILUONG'!$B:$AT,30,0)</f>
        <v>0</v>
      </c>
      <c r="AF422" s="16">
        <f>VLOOKUP($B422,'[1]TK KHOILUONG'!$B:$AT,31,0)</f>
        <v>0</v>
      </c>
      <c r="AG422" s="16">
        <f>VLOOKUP($B422,'[1]TK KHOILUONG'!$B:$AT,32,0)</f>
        <v>0</v>
      </c>
      <c r="AH422" s="34">
        <f>VLOOKUP($B422,'[1]TK KHOILUONG'!$B:$AT,33,0)</f>
        <v>0</v>
      </c>
      <c r="AI422" s="16">
        <f>VLOOKUP($B422,'[1]TK KHOILUONG'!$B:$AT,34,0)</f>
        <v>0</v>
      </c>
      <c r="AJ422" s="16">
        <f>VLOOKUP($B422,'[1]TK KHOILUONG'!$B:$AT,35,0)</f>
        <v>0</v>
      </c>
      <c r="AK422" s="34">
        <f>VLOOKUP($B422,'[1]TK KHOILUONG'!$B:$AT,36,0)</f>
        <v>0</v>
      </c>
      <c r="AL422" s="16">
        <f>VLOOKUP($B422,'[1]TK KHOILUONG'!$B:$AT,37,0)</f>
        <v>0</v>
      </c>
      <c r="AM422" s="16">
        <f>VLOOKUP($B422,'[1]TK KHOILUONG'!$B:$AT,38,0)</f>
        <v>0</v>
      </c>
      <c r="AN422" s="34">
        <f>VLOOKUP($B422,'[1]TK KHOILUONG'!$B:$AT,39,0)</f>
        <v>0</v>
      </c>
      <c r="AO422" s="16">
        <f>VLOOKUP($B422,'[1]TK KHOILUONG'!$B:$AT,40,0)</f>
        <v>0</v>
      </c>
      <c r="AP422" s="16">
        <f>VLOOKUP($B422,'[1]TK KHOILUONG'!$B:$AT,41,0)</f>
        <v>0</v>
      </c>
      <c r="AQ422" s="34">
        <f>VLOOKUP($B422,'[1]TK KHOILUONG'!$B:$AT,42,0)</f>
        <v>0</v>
      </c>
      <c r="AR422" s="34">
        <f>VLOOKUP($B422,'[1]TK KHOILUONG'!$B:$AT,43,0)</f>
        <v>0</v>
      </c>
      <c r="AS422" s="34">
        <f>VLOOKUP($B422,'[1]TK KHOILUONG'!$B:$AT,44,0)</f>
        <v>0</v>
      </c>
      <c r="AT422" s="44">
        <f t="shared" si="7"/>
        <v>0</v>
      </c>
    </row>
    <row r="423" spans="1:46" s="6" customFormat="1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>
        <f>VLOOKUP($B423,'[1]TK KHOILUONG'!$B:$AT,4,0)</f>
        <v>0</v>
      </c>
      <c r="F423" s="16">
        <f>VLOOKUP($B423,'[1]TK KHOILUONG'!$B:$AT,5,0)</f>
        <v>0</v>
      </c>
      <c r="G423" s="16">
        <f>VLOOKUP($B423,'[1]TK KHOILUONG'!$B:$AT,6,0)</f>
        <v>0</v>
      </c>
      <c r="H423" s="16">
        <f>VLOOKUP($B423,'[1]TK KHOILUONG'!$B:$AT,7,0)</f>
        <v>0</v>
      </c>
      <c r="I423" s="16">
        <f>VLOOKUP($B423,'[1]TK KHOILUONG'!$B:$AT,8,0)</f>
        <v>0</v>
      </c>
      <c r="J423" s="16">
        <f>VLOOKUP($B423,'[1]TK KHOILUONG'!$B:$AT,9,0)</f>
        <v>0</v>
      </c>
      <c r="K423" s="16">
        <f>VLOOKUP($B423,'[1]TK KHOILUONG'!$B:$AT,10,0)</f>
        <v>0</v>
      </c>
      <c r="L423" s="16">
        <f>VLOOKUP($B423,'[1]TK KHOILUONG'!$B:$AT,11,0)</f>
        <v>0</v>
      </c>
      <c r="M423" s="34">
        <f>VLOOKUP($B423,'[1]TK KHOILUONG'!$B:$AT,12,0)</f>
        <v>0</v>
      </c>
      <c r="N423" s="16">
        <f>VLOOKUP($B423,'[1]TK KHOILUONG'!$B:$AT,13,0)</f>
        <v>0</v>
      </c>
      <c r="O423" s="16">
        <f>VLOOKUP($B423,'[1]TK KHOILUONG'!$B:$AT,14,0)</f>
        <v>0</v>
      </c>
      <c r="P423" s="16">
        <f>VLOOKUP($B423,'[1]TK KHOILUONG'!$B:$AT,15,0)</f>
        <v>0</v>
      </c>
      <c r="Q423" s="16">
        <f>VLOOKUP($B423,'[1]TK KHOILUONG'!$B:$AT,16,0)</f>
        <v>0</v>
      </c>
      <c r="R423" s="34">
        <f>VLOOKUP($B423,'[1]TK KHOILUONG'!$B:$AT,17,0)</f>
        <v>0</v>
      </c>
      <c r="S423" s="16">
        <f>VLOOKUP($B423,'[1]TK KHOILUONG'!$B:$AT,18,0)</f>
        <v>0</v>
      </c>
      <c r="T423" s="16">
        <f>VLOOKUP($B423,'[1]TK KHOILUONG'!$B:$AT,19,0)</f>
        <v>0</v>
      </c>
      <c r="U423" s="16">
        <f>VLOOKUP($B423,'[1]TK KHOILUONG'!$B:$AT,20,0)</f>
        <v>0</v>
      </c>
      <c r="V423" s="34">
        <f>VLOOKUP($B423,'[1]TK KHOILUONG'!$B:$AT,21,0)</f>
        <v>0</v>
      </c>
      <c r="W423" s="16">
        <f>VLOOKUP($B423,'[1]TK KHOILUONG'!$B:$AT,22,0)</f>
        <v>0</v>
      </c>
      <c r="X423" s="16">
        <f>VLOOKUP($B423,'[1]TK KHOILUONG'!$B:$AT,23,0)</f>
        <v>0</v>
      </c>
      <c r="Y423" s="16">
        <f>VLOOKUP($B423,'[1]TK KHOILUONG'!$B:$AT,24,0)</f>
        <v>0</v>
      </c>
      <c r="Z423" s="34">
        <f>VLOOKUP($B423,'[1]TK KHOILUONG'!$B:$AT,25,0)</f>
        <v>0</v>
      </c>
      <c r="AA423" s="16">
        <f>VLOOKUP($B423,'[1]TK KHOILUONG'!$B:$AT,26,0)</f>
        <v>0</v>
      </c>
      <c r="AB423" s="16">
        <f>VLOOKUP($B423,'[1]TK KHOILUONG'!$B:$AT,27,0)</f>
        <v>0</v>
      </c>
      <c r="AC423" s="16">
        <f>VLOOKUP($B423,'[1]TK KHOILUONG'!$B:$AT,28,0)</f>
        <v>0</v>
      </c>
      <c r="AD423" s="34">
        <f>VLOOKUP($B423,'[1]TK KHOILUONG'!$B:$AT,29,0)</f>
        <v>0</v>
      </c>
      <c r="AE423" s="16">
        <f>VLOOKUP($B423,'[1]TK KHOILUONG'!$B:$AT,30,0)</f>
        <v>0</v>
      </c>
      <c r="AF423" s="16">
        <f>VLOOKUP($B423,'[1]TK KHOILUONG'!$B:$AT,31,0)</f>
        <v>0</v>
      </c>
      <c r="AG423" s="16">
        <f>VLOOKUP($B423,'[1]TK KHOILUONG'!$B:$AT,32,0)</f>
        <v>0</v>
      </c>
      <c r="AH423" s="34">
        <f>VLOOKUP($B423,'[1]TK KHOILUONG'!$B:$AT,33,0)</f>
        <v>0</v>
      </c>
      <c r="AI423" s="16">
        <f>VLOOKUP($B423,'[1]TK KHOILUONG'!$B:$AT,34,0)</f>
        <v>0</v>
      </c>
      <c r="AJ423" s="16">
        <f>VLOOKUP($B423,'[1]TK KHOILUONG'!$B:$AT,35,0)</f>
        <v>0</v>
      </c>
      <c r="AK423" s="34">
        <f>VLOOKUP($B423,'[1]TK KHOILUONG'!$B:$AT,36,0)</f>
        <v>0</v>
      </c>
      <c r="AL423" s="16">
        <f>VLOOKUP($B423,'[1]TK KHOILUONG'!$B:$AT,37,0)</f>
        <v>0</v>
      </c>
      <c r="AM423" s="16">
        <f>VLOOKUP($B423,'[1]TK KHOILUONG'!$B:$AT,38,0)</f>
        <v>0</v>
      </c>
      <c r="AN423" s="34">
        <f>VLOOKUP($B423,'[1]TK KHOILUONG'!$B:$AT,39,0)</f>
        <v>0</v>
      </c>
      <c r="AO423" s="16">
        <f>VLOOKUP($B423,'[1]TK KHOILUONG'!$B:$AT,40,0)</f>
        <v>0</v>
      </c>
      <c r="AP423" s="16">
        <f>VLOOKUP($B423,'[1]TK KHOILUONG'!$B:$AT,41,0)</f>
        <v>0</v>
      </c>
      <c r="AQ423" s="34">
        <f>VLOOKUP($B423,'[1]TK KHOILUONG'!$B:$AT,42,0)</f>
        <v>0</v>
      </c>
      <c r="AR423" s="34">
        <f>VLOOKUP($B423,'[1]TK KHOILUONG'!$B:$AT,43,0)</f>
        <v>0</v>
      </c>
      <c r="AS423" s="34">
        <f>VLOOKUP($B423,'[1]TK KHOILUONG'!$B:$AT,44,0)</f>
        <v>0</v>
      </c>
      <c r="AT423" s="44">
        <f t="shared" si="7"/>
        <v>0</v>
      </c>
    </row>
    <row r="424" spans="1:46" s="6" customFormat="1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>
        <f>VLOOKUP($B424,'[1]TK KHOILUONG'!$B:$AT,4,0)</f>
        <v>0</v>
      </c>
      <c r="F424" s="16">
        <f>VLOOKUP($B424,'[1]TK KHOILUONG'!$B:$AT,5,0)</f>
        <v>0</v>
      </c>
      <c r="G424" s="16">
        <f>VLOOKUP($B424,'[1]TK KHOILUONG'!$B:$AT,6,0)</f>
        <v>0</v>
      </c>
      <c r="H424" s="16">
        <f>VLOOKUP($B424,'[1]TK KHOILUONG'!$B:$AT,7,0)</f>
        <v>0</v>
      </c>
      <c r="I424" s="16">
        <f>VLOOKUP($B424,'[1]TK KHOILUONG'!$B:$AT,8,0)</f>
        <v>0</v>
      </c>
      <c r="J424" s="16">
        <f>VLOOKUP($B424,'[1]TK KHOILUONG'!$B:$AT,9,0)</f>
        <v>0</v>
      </c>
      <c r="K424" s="16">
        <f>VLOOKUP($B424,'[1]TK KHOILUONG'!$B:$AT,10,0)</f>
        <v>0</v>
      </c>
      <c r="L424" s="16">
        <f>VLOOKUP($B424,'[1]TK KHOILUONG'!$B:$AT,11,0)</f>
        <v>0</v>
      </c>
      <c r="M424" s="34">
        <f>VLOOKUP($B424,'[1]TK KHOILUONG'!$B:$AT,12,0)</f>
        <v>0</v>
      </c>
      <c r="N424" s="16">
        <f>VLOOKUP($B424,'[1]TK KHOILUONG'!$B:$AT,13,0)</f>
        <v>0</v>
      </c>
      <c r="O424" s="16">
        <f>VLOOKUP($B424,'[1]TK KHOILUONG'!$B:$AT,14,0)</f>
        <v>0</v>
      </c>
      <c r="P424" s="16">
        <f>VLOOKUP($B424,'[1]TK KHOILUONG'!$B:$AT,15,0)</f>
        <v>0</v>
      </c>
      <c r="Q424" s="16">
        <f>VLOOKUP($B424,'[1]TK KHOILUONG'!$B:$AT,16,0)</f>
        <v>0</v>
      </c>
      <c r="R424" s="34">
        <f>VLOOKUP($B424,'[1]TK KHOILUONG'!$B:$AT,17,0)</f>
        <v>0</v>
      </c>
      <c r="S424" s="16">
        <f>VLOOKUP($B424,'[1]TK KHOILUONG'!$B:$AT,18,0)</f>
        <v>0</v>
      </c>
      <c r="T424" s="16">
        <f>VLOOKUP($B424,'[1]TK KHOILUONG'!$B:$AT,19,0)</f>
        <v>0</v>
      </c>
      <c r="U424" s="16">
        <f>VLOOKUP($B424,'[1]TK KHOILUONG'!$B:$AT,20,0)</f>
        <v>0</v>
      </c>
      <c r="V424" s="34">
        <f>VLOOKUP($B424,'[1]TK KHOILUONG'!$B:$AT,21,0)</f>
        <v>0</v>
      </c>
      <c r="W424" s="16">
        <f>VLOOKUP($B424,'[1]TK KHOILUONG'!$B:$AT,22,0)</f>
        <v>0</v>
      </c>
      <c r="X424" s="16">
        <f>VLOOKUP($B424,'[1]TK KHOILUONG'!$B:$AT,23,0)</f>
        <v>0</v>
      </c>
      <c r="Y424" s="16">
        <f>VLOOKUP($B424,'[1]TK KHOILUONG'!$B:$AT,24,0)</f>
        <v>0</v>
      </c>
      <c r="Z424" s="34">
        <f>VLOOKUP($B424,'[1]TK KHOILUONG'!$B:$AT,25,0)</f>
        <v>0</v>
      </c>
      <c r="AA424" s="16">
        <f>VLOOKUP($B424,'[1]TK KHOILUONG'!$B:$AT,26,0)</f>
        <v>0</v>
      </c>
      <c r="AB424" s="16">
        <f>VLOOKUP($B424,'[1]TK KHOILUONG'!$B:$AT,27,0)</f>
        <v>0</v>
      </c>
      <c r="AC424" s="16">
        <f>VLOOKUP($B424,'[1]TK KHOILUONG'!$B:$AT,28,0)</f>
        <v>0</v>
      </c>
      <c r="AD424" s="34">
        <f>VLOOKUP($B424,'[1]TK KHOILUONG'!$B:$AT,29,0)</f>
        <v>0</v>
      </c>
      <c r="AE424" s="16">
        <f>VLOOKUP($B424,'[1]TK KHOILUONG'!$B:$AT,30,0)</f>
        <v>0</v>
      </c>
      <c r="AF424" s="16">
        <f>VLOOKUP($B424,'[1]TK KHOILUONG'!$B:$AT,31,0)</f>
        <v>0</v>
      </c>
      <c r="AG424" s="16">
        <f>VLOOKUP($B424,'[1]TK KHOILUONG'!$B:$AT,32,0)</f>
        <v>0</v>
      </c>
      <c r="AH424" s="34">
        <f>VLOOKUP($B424,'[1]TK KHOILUONG'!$B:$AT,33,0)</f>
        <v>0</v>
      </c>
      <c r="AI424" s="16">
        <f>VLOOKUP($B424,'[1]TK KHOILUONG'!$B:$AT,34,0)</f>
        <v>0</v>
      </c>
      <c r="AJ424" s="16">
        <f>VLOOKUP($B424,'[1]TK KHOILUONG'!$B:$AT,35,0)</f>
        <v>0</v>
      </c>
      <c r="AK424" s="34">
        <f>VLOOKUP($B424,'[1]TK KHOILUONG'!$B:$AT,36,0)</f>
        <v>0</v>
      </c>
      <c r="AL424" s="16">
        <f>VLOOKUP($B424,'[1]TK KHOILUONG'!$B:$AT,37,0)</f>
        <v>0</v>
      </c>
      <c r="AM424" s="16">
        <f>VLOOKUP($B424,'[1]TK KHOILUONG'!$B:$AT,38,0)</f>
        <v>0</v>
      </c>
      <c r="AN424" s="34">
        <f>VLOOKUP($B424,'[1]TK KHOILUONG'!$B:$AT,39,0)</f>
        <v>0</v>
      </c>
      <c r="AO424" s="16">
        <f>VLOOKUP($B424,'[1]TK KHOILUONG'!$B:$AT,40,0)</f>
        <v>0</v>
      </c>
      <c r="AP424" s="16">
        <f>VLOOKUP($B424,'[1]TK KHOILUONG'!$B:$AT,41,0)</f>
        <v>0</v>
      </c>
      <c r="AQ424" s="34">
        <f>VLOOKUP($B424,'[1]TK KHOILUONG'!$B:$AT,42,0)</f>
        <v>0</v>
      </c>
      <c r="AR424" s="34">
        <f>VLOOKUP($B424,'[1]TK KHOILUONG'!$B:$AT,43,0)</f>
        <v>0</v>
      </c>
      <c r="AS424" s="34">
        <f>VLOOKUP($B424,'[1]TK KHOILUONG'!$B:$AT,44,0)</f>
        <v>0</v>
      </c>
      <c r="AT424" s="44">
        <f t="shared" si="7"/>
        <v>0</v>
      </c>
    </row>
    <row r="425" spans="1:46" s="6" customFormat="1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>
        <f>VLOOKUP($B425,'[1]TK KHOILUONG'!$B:$AT,4,0)</f>
        <v>0</v>
      </c>
      <c r="F425" s="16">
        <f>VLOOKUP($B425,'[1]TK KHOILUONG'!$B:$AT,5,0)</f>
        <v>0</v>
      </c>
      <c r="G425" s="16">
        <f>VLOOKUP($B425,'[1]TK KHOILUONG'!$B:$AT,6,0)</f>
        <v>0</v>
      </c>
      <c r="H425" s="16">
        <f>VLOOKUP($B425,'[1]TK KHOILUONG'!$B:$AT,7,0)</f>
        <v>0</v>
      </c>
      <c r="I425" s="16">
        <f>VLOOKUP($B425,'[1]TK KHOILUONG'!$B:$AT,8,0)</f>
        <v>0</v>
      </c>
      <c r="J425" s="16">
        <f>VLOOKUP($B425,'[1]TK KHOILUONG'!$B:$AT,9,0)</f>
        <v>0</v>
      </c>
      <c r="K425" s="16">
        <f>VLOOKUP($B425,'[1]TK KHOILUONG'!$B:$AT,10,0)</f>
        <v>0</v>
      </c>
      <c r="L425" s="16">
        <f>VLOOKUP($B425,'[1]TK KHOILUONG'!$B:$AT,11,0)</f>
        <v>0</v>
      </c>
      <c r="M425" s="34">
        <f>VLOOKUP($B425,'[1]TK KHOILUONG'!$B:$AT,12,0)</f>
        <v>0</v>
      </c>
      <c r="N425" s="16">
        <f>VLOOKUP($B425,'[1]TK KHOILUONG'!$B:$AT,13,0)</f>
        <v>0</v>
      </c>
      <c r="O425" s="16">
        <f>VLOOKUP($B425,'[1]TK KHOILUONG'!$B:$AT,14,0)</f>
        <v>0</v>
      </c>
      <c r="P425" s="16">
        <f>VLOOKUP($B425,'[1]TK KHOILUONG'!$B:$AT,15,0)</f>
        <v>0</v>
      </c>
      <c r="Q425" s="16">
        <f>VLOOKUP($B425,'[1]TK KHOILUONG'!$B:$AT,16,0)</f>
        <v>0</v>
      </c>
      <c r="R425" s="34">
        <f>VLOOKUP($B425,'[1]TK KHOILUONG'!$B:$AT,17,0)</f>
        <v>0</v>
      </c>
      <c r="S425" s="16">
        <f>VLOOKUP($B425,'[1]TK KHOILUONG'!$B:$AT,18,0)</f>
        <v>0</v>
      </c>
      <c r="T425" s="16">
        <f>VLOOKUP($B425,'[1]TK KHOILUONG'!$B:$AT,19,0)</f>
        <v>0</v>
      </c>
      <c r="U425" s="16">
        <f>VLOOKUP($B425,'[1]TK KHOILUONG'!$B:$AT,20,0)</f>
        <v>0</v>
      </c>
      <c r="V425" s="34">
        <f>VLOOKUP($B425,'[1]TK KHOILUONG'!$B:$AT,21,0)</f>
        <v>0</v>
      </c>
      <c r="W425" s="16">
        <f>VLOOKUP($B425,'[1]TK KHOILUONG'!$B:$AT,22,0)</f>
        <v>0</v>
      </c>
      <c r="X425" s="16">
        <f>VLOOKUP($B425,'[1]TK KHOILUONG'!$B:$AT,23,0)</f>
        <v>0</v>
      </c>
      <c r="Y425" s="16">
        <f>VLOOKUP($B425,'[1]TK KHOILUONG'!$B:$AT,24,0)</f>
        <v>0</v>
      </c>
      <c r="Z425" s="34">
        <f>VLOOKUP($B425,'[1]TK KHOILUONG'!$B:$AT,25,0)</f>
        <v>0</v>
      </c>
      <c r="AA425" s="16">
        <f>VLOOKUP($B425,'[1]TK KHOILUONG'!$B:$AT,26,0)</f>
        <v>0</v>
      </c>
      <c r="AB425" s="16">
        <f>VLOOKUP($B425,'[1]TK KHOILUONG'!$B:$AT,27,0)</f>
        <v>0</v>
      </c>
      <c r="AC425" s="16">
        <f>VLOOKUP($B425,'[1]TK KHOILUONG'!$B:$AT,28,0)</f>
        <v>0</v>
      </c>
      <c r="AD425" s="34">
        <f>VLOOKUP($B425,'[1]TK KHOILUONG'!$B:$AT,29,0)</f>
        <v>0</v>
      </c>
      <c r="AE425" s="16">
        <f>VLOOKUP($B425,'[1]TK KHOILUONG'!$B:$AT,30,0)</f>
        <v>0</v>
      </c>
      <c r="AF425" s="16">
        <f>VLOOKUP($B425,'[1]TK KHOILUONG'!$B:$AT,31,0)</f>
        <v>0</v>
      </c>
      <c r="AG425" s="16">
        <f>VLOOKUP($B425,'[1]TK KHOILUONG'!$B:$AT,32,0)</f>
        <v>0</v>
      </c>
      <c r="AH425" s="34">
        <f>VLOOKUP($B425,'[1]TK KHOILUONG'!$B:$AT,33,0)</f>
        <v>0</v>
      </c>
      <c r="AI425" s="16">
        <f>VLOOKUP($B425,'[1]TK KHOILUONG'!$B:$AT,34,0)</f>
        <v>0</v>
      </c>
      <c r="AJ425" s="16">
        <f>VLOOKUP($B425,'[1]TK KHOILUONG'!$B:$AT,35,0)</f>
        <v>0</v>
      </c>
      <c r="AK425" s="34">
        <f>VLOOKUP($B425,'[1]TK KHOILUONG'!$B:$AT,36,0)</f>
        <v>0</v>
      </c>
      <c r="AL425" s="16">
        <f>VLOOKUP($B425,'[1]TK KHOILUONG'!$B:$AT,37,0)</f>
        <v>0</v>
      </c>
      <c r="AM425" s="16">
        <f>VLOOKUP($B425,'[1]TK KHOILUONG'!$B:$AT,38,0)</f>
        <v>0</v>
      </c>
      <c r="AN425" s="34">
        <f>VLOOKUP($B425,'[1]TK KHOILUONG'!$B:$AT,39,0)</f>
        <v>0</v>
      </c>
      <c r="AO425" s="16">
        <f>VLOOKUP($B425,'[1]TK KHOILUONG'!$B:$AT,40,0)</f>
        <v>0</v>
      </c>
      <c r="AP425" s="16">
        <f>VLOOKUP($B425,'[1]TK KHOILUONG'!$B:$AT,41,0)</f>
        <v>0</v>
      </c>
      <c r="AQ425" s="34">
        <f>VLOOKUP($B425,'[1]TK KHOILUONG'!$B:$AT,42,0)</f>
        <v>0</v>
      </c>
      <c r="AR425" s="34">
        <f>VLOOKUP($B425,'[1]TK KHOILUONG'!$B:$AT,43,0)</f>
        <v>0</v>
      </c>
      <c r="AS425" s="34">
        <f>VLOOKUP($B425,'[1]TK KHOILUONG'!$B:$AT,44,0)</f>
        <v>0</v>
      </c>
      <c r="AT425" s="44">
        <f t="shared" si="7"/>
        <v>0</v>
      </c>
    </row>
    <row r="426" spans="1:46" s="6" customFormat="1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>
        <f>VLOOKUP($B426,'[1]TK KHOILUONG'!$B:$AT,4,0)</f>
        <v>0</v>
      </c>
      <c r="F426" s="16">
        <f>VLOOKUP($B426,'[1]TK KHOILUONG'!$B:$AT,5,0)</f>
        <v>0</v>
      </c>
      <c r="G426" s="16">
        <f>VLOOKUP($B426,'[1]TK KHOILUONG'!$B:$AT,6,0)</f>
        <v>0</v>
      </c>
      <c r="H426" s="16">
        <f>VLOOKUP($B426,'[1]TK KHOILUONG'!$B:$AT,7,0)</f>
        <v>0</v>
      </c>
      <c r="I426" s="16">
        <f>VLOOKUP($B426,'[1]TK KHOILUONG'!$B:$AT,8,0)</f>
        <v>0</v>
      </c>
      <c r="J426" s="16">
        <f>VLOOKUP($B426,'[1]TK KHOILUONG'!$B:$AT,9,0)</f>
        <v>0</v>
      </c>
      <c r="K426" s="16">
        <f>VLOOKUP($B426,'[1]TK KHOILUONG'!$B:$AT,10,0)</f>
        <v>0</v>
      </c>
      <c r="L426" s="16">
        <f>VLOOKUP($B426,'[1]TK KHOILUONG'!$B:$AT,11,0)</f>
        <v>0</v>
      </c>
      <c r="M426" s="34">
        <f>VLOOKUP($B426,'[1]TK KHOILUONG'!$B:$AT,12,0)</f>
        <v>0</v>
      </c>
      <c r="N426" s="16">
        <f>VLOOKUP($B426,'[1]TK KHOILUONG'!$B:$AT,13,0)</f>
        <v>0</v>
      </c>
      <c r="O426" s="16">
        <f>VLOOKUP($B426,'[1]TK KHOILUONG'!$B:$AT,14,0)</f>
        <v>0</v>
      </c>
      <c r="P426" s="16">
        <f>VLOOKUP($B426,'[1]TK KHOILUONG'!$B:$AT,15,0)</f>
        <v>0</v>
      </c>
      <c r="Q426" s="16">
        <f>VLOOKUP($B426,'[1]TK KHOILUONG'!$B:$AT,16,0)</f>
        <v>0</v>
      </c>
      <c r="R426" s="34">
        <f>VLOOKUP($B426,'[1]TK KHOILUONG'!$B:$AT,17,0)</f>
        <v>0</v>
      </c>
      <c r="S426" s="16">
        <f>VLOOKUP($B426,'[1]TK KHOILUONG'!$B:$AT,18,0)</f>
        <v>0</v>
      </c>
      <c r="T426" s="16">
        <f>VLOOKUP($B426,'[1]TK KHOILUONG'!$B:$AT,19,0)</f>
        <v>0</v>
      </c>
      <c r="U426" s="16">
        <f>VLOOKUP($B426,'[1]TK KHOILUONG'!$B:$AT,20,0)</f>
        <v>0</v>
      </c>
      <c r="V426" s="34">
        <f>VLOOKUP($B426,'[1]TK KHOILUONG'!$B:$AT,21,0)</f>
        <v>0</v>
      </c>
      <c r="W426" s="16">
        <f>VLOOKUP($B426,'[1]TK KHOILUONG'!$B:$AT,22,0)</f>
        <v>0</v>
      </c>
      <c r="X426" s="16">
        <f>VLOOKUP($B426,'[1]TK KHOILUONG'!$B:$AT,23,0)</f>
        <v>0</v>
      </c>
      <c r="Y426" s="16">
        <f>VLOOKUP($B426,'[1]TK KHOILUONG'!$B:$AT,24,0)</f>
        <v>0</v>
      </c>
      <c r="Z426" s="34">
        <f>VLOOKUP($B426,'[1]TK KHOILUONG'!$B:$AT,25,0)</f>
        <v>0</v>
      </c>
      <c r="AA426" s="16">
        <f>VLOOKUP($B426,'[1]TK KHOILUONG'!$B:$AT,26,0)</f>
        <v>0</v>
      </c>
      <c r="AB426" s="16">
        <f>VLOOKUP($B426,'[1]TK KHOILUONG'!$B:$AT,27,0)</f>
        <v>0</v>
      </c>
      <c r="AC426" s="16">
        <f>VLOOKUP($B426,'[1]TK KHOILUONG'!$B:$AT,28,0)</f>
        <v>0</v>
      </c>
      <c r="AD426" s="34">
        <f>VLOOKUP($B426,'[1]TK KHOILUONG'!$B:$AT,29,0)</f>
        <v>0</v>
      </c>
      <c r="AE426" s="16">
        <f>VLOOKUP($B426,'[1]TK KHOILUONG'!$B:$AT,30,0)</f>
        <v>0</v>
      </c>
      <c r="AF426" s="16">
        <f>VLOOKUP($B426,'[1]TK KHOILUONG'!$B:$AT,31,0)</f>
        <v>0</v>
      </c>
      <c r="AG426" s="16">
        <f>VLOOKUP($B426,'[1]TK KHOILUONG'!$B:$AT,32,0)</f>
        <v>0</v>
      </c>
      <c r="AH426" s="34">
        <f>VLOOKUP($B426,'[1]TK KHOILUONG'!$B:$AT,33,0)</f>
        <v>0</v>
      </c>
      <c r="AI426" s="16">
        <f>VLOOKUP($B426,'[1]TK KHOILUONG'!$B:$AT,34,0)</f>
        <v>0</v>
      </c>
      <c r="AJ426" s="16">
        <f>VLOOKUP($B426,'[1]TK KHOILUONG'!$B:$AT,35,0)</f>
        <v>0</v>
      </c>
      <c r="AK426" s="34">
        <f>VLOOKUP($B426,'[1]TK KHOILUONG'!$B:$AT,36,0)</f>
        <v>0</v>
      </c>
      <c r="AL426" s="16">
        <f>VLOOKUP($B426,'[1]TK KHOILUONG'!$B:$AT,37,0)</f>
        <v>0</v>
      </c>
      <c r="AM426" s="16">
        <f>VLOOKUP($B426,'[1]TK KHOILUONG'!$B:$AT,38,0)</f>
        <v>0</v>
      </c>
      <c r="AN426" s="34">
        <f>VLOOKUP($B426,'[1]TK KHOILUONG'!$B:$AT,39,0)</f>
        <v>0</v>
      </c>
      <c r="AO426" s="16">
        <f>VLOOKUP($B426,'[1]TK KHOILUONG'!$B:$AT,40,0)</f>
        <v>0</v>
      </c>
      <c r="AP426" s="16">
        <f>VLOOKUP($B426,'[1]TK KHOILUONG'!$B:$AT,41,0)</f>
        <v>0</v>
      </c>
      <c r="AQ426" s="34">
        <f>VLOOKUP($B426,'[1]TK KHOILUONG'!$B:$AT,42,0)</f>
        <v>0</v>
      </c>
      <c r="AR426" s="34">
        <f>VLOOKUP($B426,'[1]TK KHOILUONG'!$B:$AT,43,0)</f>
        <v>0</v>
      </c>
      <c r="AS426" s="34">
        <f>VLOOKUP($B426,'[1]TK KHOILUONG'!$B:$AT,44,0)</f>
        <v>0</v>
      </c>
      <c r="AT426" s="44">
        <f t="shared" si="7"/>
        <v>0</v>
      </c>
    </row>
    <row r="427" spans="1:46" s="6" customFormat="1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>
        <f>VLOOKUP($B427,'[1]TK KHOILUONG'!$B:$AT,4,0)</f>
        <v>0</v>
      </c>
      <c r="F427" s="16">
        <f>VLOOKUP($B427,'[1]TK KHOILUONG'!$B:$AT,5,0)</f>
        <v>0</v>
      </c>
      <c r="G427" s="16">
        <f>VLOOKUP($B427,'[1]TK KHOILUONG'!$B:$AT,6,0)</f>
        <v>0</v>
      </c>
      <c r="H427" s="16">
        <f>VLOOKUP($B427,'[1]TK KHOILUONG'!$B:$AT,7,0)</f>
        <v>0</v>
      </c>
      <c r="I427" s="16">
        <f>VLOOKUP($B427,'[1]TK KHOILUONG'!$B:$AT,8,0)</f>
        <v>0</v>
      </c>
      <c r="J427" s="16">
        <f>VLOOKUP($B427,'[1]TK KHOILUONG'!$B:$AT,9,0)</f>
        <v>0</v>
      </c>
      <c r="K427" s="16">
        <f>VLOOKUP($B427,'[1]TK KHOILUONG'!$B:$AT,10,0)</f>
        <v>0</v>
      </c>
      <c r="L427" s="16">
        <f>VLOOKUP($B427,'[1]TK KHOILUONG'!$B:$AT,11,0)</f>
        <v>0</v>
      </c>
      <c r="M427" s="34">
        <f>VLOOKUP($B427,'[1]TK KHOILUONG'!$B:$AT,12,0)</f>
        <v>0</v>
      </c>
      <c r="N427" s="16">
        <f>VLOOKUP($B427,'[1]TK KHOILUONG'!$B:$AT,13,0)</f>
        <v>0</v>
      </c>
      <c r="O427" s="16">
        <f>VLOOKUP($B427,'[1]TK KHOILUONG'!$B:$AT,14,0)</f>
        <v>0</v>
      </c>
      <c r="P427" s="16">
        <f>VLOOKUP($B427,'[1]TK KHOILUONG'!$B:$AT,15,0)</f>
        <v>0</v>
      </c>
      <c r="Q427" s="16">
        <f>VLOOKUP($B427,'[1]TK KHOILUONG'!$B:$AT,16,0)</f>
        <v>0</v>
      </c>
      <c r="R427" s="34">
        <f>VLOOKUP($B427,'[1]TK KHOILUONG'!$B:$AT,17,0)</f>
        <v>0</v>
      </c>
      <c r="S427" s="16">
        <f>VLOOKUP($B427,'[1]TK KHOILUONG'!$B:$AT,18,0)</f>
        <v>0</v>
      </c>
      <c r="T427" s="16">
        <f>VLOOKUP($B427,'[1]TK KHOILUONG'!$B:$AT,19,0)</f>
        <v>0</v>
      </c>
      <c r="U427" s="16">
        <f>VLOOKUP($B427,'[1]TK KHOILUONG'!$B:$AT,20,0)</f>
        <v>0</v>
      </c>
      <c r="V427" s="34">
        <f>VLOOKUP($B427,'[1]TK KHOILUONG'!$B:$AT,21,0)</f>
        <v>0</v>
      </c>
      <c r="W427" s="16">
        <f>VLOOKUP($B427,'[1]TK KHOILUONG'!$B:$AT,22,0)</f>
        <v>0</v>
      </c>
      <c r="X427" s="16">
        <f>VLOOKUP($B427,'[1]TK KHOILUONG'!$B:$AT,23,0)</f>
        <v>0</v>
      </c>
      <c r="Y427" s="16">
        <f>VLOOKUP($B427,'[1]TK KHOILUONG'!$B:$AT,24,0)</f>
        <v>0</v>
      </c>
      <c r="Z427" s="34">
        <f>VLOOKUP($B427,'[1]TK KHOILUONG'!$B:$AT,25,0)</f>
        <v>0</v>
      </c>
      <c r="AA427" s="16">
        <f>VLOOKUP($B427,'[1]TK KHOILUONG'!$B:$AT,26,0)</f>
        <v>0</v>
      </c>
      <c r="AB427" s="16">
        <f>VLOOKUP($B427,'[1]TK KHOILUONG'!$B:$AT,27,0)</f>
        <v>0</v>
      </c>
      <c r="AC427" s="16">
        <f>VLOOKUP($B427,'[1]TK KHOILUONG'!$B:$AT,28,0)</f>
        <v>0</v>
      </c>
      <c r="AD427" s="34">
        <f>VLOOKUP($B427,'[1]TK KHOILUONG'!$B:$AT,29,0)</f>
        <v>0</v>
      </c>
      <c r="AE427" s="16">
        <f>VLOOKUP($B427,'[1]TK KHOILUONG'!$B:$AT,30,0)</f>
        <v>0</v>
      </c>
      <c r="AF427" s="16">
        <f>VLOOKUP($B427,'[1]TK KHOILUONG'!$B:$AT,31,0)</f>
        <v>0</v>
      </c>
      <c r="AG427" s="16">
        <f>VLOOKUP($B427,'[1]TK KHOILUONG'!$B:$AT,32,0)</f>
        <v>0</v>
      </c>
      <c r="AH427" s="34">
        <f>VLOOKUP($B427,'[1]TK KHOILUONG'!$B:$AT,33,0)</f>
        <v>0</v>
      </c>
      <c r="AI427" s="16">
        <f>VLOOKUP($B427,'[1]TK KHOILUONG'!$B:$AT,34,0)</f>
        <v>0</v>
      </c>
      <c r="AJ427" s="16">
        <f>VLOOKUP($B427,'[1]TK KHOILUONG'!$B:$AT,35,0)</f>
        <v>0</v>
      </c>
      <c r="AK427" s="34">
        <f>VLOOKUP($B427,'[1]TK KHOILUONG'!$B:$AT,36,0)</f>
        <v>0</v>
      </c>
      <c r="AL427" s="16">
        <f>VLOOKUP($B427,'[1]TK KHOILUONG'!$B:$AT,37,0)</f>
        <v>0</v>
      </c>
      <c r="AM427" s="16">
        <f>VLOOKUP($B427,'[1]TK KHOILUONG'!$B:$AT,38,0)</f>
        <v>0</v>
      </c>
      <c r="AN427" s="34">
        <f>VLOOKUP($B427,'[1]TK KHOILUONG'!$B:$AT,39,0)</f>
        <v>0</v>
      </c>
      <c r="AO427" s="16">
        <f>VLOOKUP($B427,'[1]TK KHOILUONG'!$B:$AT,40,0)</f>
        <v>0</v>
      </c>
      <c r="AP427" s="16">
        <f>VLOOKUP($B427,'[1]TK KHOILUONG'!$B:$AT,41,0)</f>
        <v>0</v>
      </c>
      <c r="AQ427" s="34">
        <f>VLOOKUP($B427,'[1]TK KHOILUONG'!$B:$AT,42,0)</f>
        <v>0</v>
      </c>
      <c r="AR427" s="34">
        <f>VLOOKUP($B427,'[1]TK KHOILUONG'!$B:$AT,43,0)</f>
        <v>0</v>
      </c>
      <c r="AS427" s="34">
        <f>VLOOKUP($B427,'[1]TK KHOILUONG'!$B:$AT,44,0)</f>
        <v>0</v>
      </c>
      <c r="AT427" s="44">
        <f t="shared" si="7"/>
        <v>0</v>
      </c>
    </row>
    <row r="428" spans="1:46" s="6" customFormat="1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>
        <f>VLOOKUP($B428,'[1]TK KHOILUONG'!$B:$AT,4,0)</f>
        <v>0</v>
      </c>
      <c r="F428" s="16">
        <f>VLOOKUP($B428,'[1]TK KHOILUONG'!$B:$AT,5,0)</f>
        <v>0</v>
      </c>
      <c r="G428" s="16">
        <f>VLOOKUP($B428,'[1]TK KHOILUONG'!$B:$AT,6,0)</f>
        <v>0</v>
      </c>
      <c r="H428" s="16">
        <f>VLOOKUP($B428,'[1]TK KHOILUONG'!$B:$AT,7,0)</f>
        <v>0</v>
      </c>
      <c r="I428" s="16">
        <f>VLOOKUP($B428,'[1]TK KHOILUONG'!$B:$AT,8,0)</f>
        <v>0</v>
      </c>
      <c r="J428" s="16">
        <f>VLOOKUP($B428,'[1]TK KHOILUONG'!$B:$AT,9,0)</f>
        <v>0</v>
      </c>
      <c r="K428" s="16">
        <f>VLOOKUP($B428,'[1]TK KHOILUONG'!$B:$AT,10,0)</f>
        <v>0</v>
      </c>
      <c r="L428" s="16">
        <f>VLOOKUP($B428,'[1]TK KHOILUONG'!$B:$AT,11,0)</f>
        <v>0</v>
      </c>
      <c r="M428" s="34">
        <f>VLOOKUP($B428,'[1]TK KHOILUONG'!$B:$AT,12,0)</f>
        <v>0</v>
      </c>
      <c r="N428" s="16">
        <f>VLOOKUP($B428,'[1]TK KHOILUONG'!$B:$AT,13,0)</f>
        <v>0</v>
      </c>
      <c r="O428" s="16">
        <f>VLOOKUP($B428,'[1]TK KHOILUONG'!$B:$AT,14,0)</f>
        <v>0</v>
      </c>
      <c r="P428" s="16">
        <f>VLOOKUP($B428,'[1]TK KHOILUONG'!$B:$AT,15,0)</f>
        <v>0</v>
      </c>
      <c r="Q428" s="16">
        <f>VLOOKUP($B428,'[1]TK KHOILUONG'!$B:$AT,16,0)</f>
        <v>0</v>
      </c>
      <c r="R428" s="34">
        <f>VLOOKUP($B428,'[1]TK KHOILUONG'!$B:$AT,17,0)</f>
        <v>0</v>
      </c>
      <c r="S428" s="16">
        <f>VLOOKUP($B428,'[1]TK KHOILUONG'!$B:$AT,18,0)</f>
        <v>0</v>
      </c>
      <c r="T428" s="16">
        <f>VLOOKUP($B428,'[1]TK KHOILUONG'!$B:$AT,19,0)</f>
        <v>0</v>
      </c>
      <c r="U428" s="16">
        <f>VLOOKUP($B428,'[1]TK KHOILUONG'!$B:$AT,20,0)</f>
        <v>0</v>
      </c>
      <c r="V428" s="34">
        <f>VLOOKUP($B428,'[1]TK KHOILUONG'!$B:$AT,21,0)</f>
        <v>0</v>
      </c>
      <c r="W428" s="16">
        <f>VLOOKUP($B428,'[1]TK KHOILUONG'!$B:$AT,22,0)</f>
        <v>0</v>
      </c>
      <c r="X428" s="16">
        <f>VLOOKUP($B428,'[1]TK KHOILUONG'!$B:$AT,23,0)</f>
        <v>0</v>
      </c>
      <c r="Y428" s="16">
        <f>VLOOKUP($B428,'[1]TK KHOILUONG'!$B:$AT,24,0)</f>
        <v>0</v>
      </c>
      <c r="Z428" s="34">
        <f>VLOOKUP($B428,'[1]TK KHOILUONG'!$B:$AT,25,0)</f>
        <v>0</v>
      </c>
      <c r="AA428" s="16">
        <f>VLOOKUP($B428,'[1]TK KHOILUONG'!$B:$AT,26,0)</f>
        <v>0</v>
      </c>
      <c r="AB428" s="16">
        <f>VLOOKUP($B428,'[1]TK KHOILUONG'!$B:$AT,27,0)</f>
        <v>0</v>
      </c>
      <c r="AC428" s="16">
        <f>VLOOKUP($B428,'[1]TK KHOILUONG'!$B:$AT,28,0)</f>
        <v>0</v>
      </c>
      <c r="AD428" s="34">
        <f>VLOOKUP($B428,'[1]TK KHOILUONG'!$B:$AT,29,0)</f>
        <v>0</v>
      </c>
      <c r="AE428" s="16">
        <f>VLOOKUP($B428,'[1]TK KHOILUONG'!$B:$AT,30,0)</f>
        <v>0</v>
      </c>
      <c r="AF428" s="16">
        <f>VLOOKUP($B428,'[1]TK KHOILUONG'!$B:$AT,31,0)</f>
        <v>0</v>
      </c>
      <c r="AG428" s="16">
        <f>VLOOKUP($B428,'[1]TK KHOILUONG'!$B:$AT,32,0)</f>
        <v>0</v>
      </c>
      <c r="AH428" s="34">
        <f>VLOOKUP($B428,'[1]TK KHOILUONG'!$B:$AT,33,0)</f>
        <v>0</v>
      </c>
      <c r="AI428" s="16">
        <f>VLOOKUP($B428,'[1]TK KHOILUONG'!$B:$AT,34,0)</f>
        <v>0</v>
      </c>
      <c r="AJ428" s="16">
        <f>VLOOKUP($B428,'[1]TK KHOILUONG'!$B:$AT,35,0)</f>
        <v>0</v>
      </c>
      <c r="AK428" s="34">
        <f>VLOOKUP($B428,'[1]TK KHOILUONG'!$B:$AT,36,0)</f>
        <v>0</v>
      </c>
      <c r="AL428" s="16">
        <f>VLOOKUP($B428,'[1]TK KHOILUONG'!$B:$AT,37,0)</f>
        <v>0</v>
      </c>
      <c r="AM428" s="16">
        <f>VLOOKUP($B428,'[1]TK KHOILUONG'!$B:$AT,38,0)</f>
        <v>0</v>
      </c>
      <c r="AN428" s="34">
        <f>VLOOKUP($B428,'[1]TK KHOILUONG'!$B:$AT,39,0)</f>
        <v>0</v>
      </c>
      <c r="AO428" s="16">
        <f>VLOOKUP($B428,'[1]TK KHOILUONG'!$B:$AT,40,0)</f>
        <v>0</v>
      </c>
      <c r="AP428" s="16">
        <f>VLOOKUP($B428,'[1]TK KHOILUONG'!$B:$AT,41,0)</f>
        <v>0</v>
      </c>
      <c r="AQ428" s="34">
        <f>VLOOKUP($B428,'[1]TK KHOILUONG'!$B:$AT,42,0)</f>
        <v>0</v>
      </c>
      <c r="AR428" s="34">
        <f>VLOOKUP($B428,'[1]TK KHOILUONG'!$B:$AT,43,0)</f>
        <v>0</v>
      </c>
      <c r="AS428" s="34">
        <f>VLOOKUP($B428,'[1]TK KHOILUONG'!$B:$AT,44,0)</f>
        <v>0</v>
      </c>
      <c r="AT428" s="44">
        <f t="shared" si="7"/>
        <v>0</v>
      </c>
    </row>
    <row r="429" spans="1:46" s="6" customFormat="1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>
        <f>VLOOKUP($B429,'[1]TK KHOILUONG'!$B:$AT,4,0)</f>
        <v>0</v>
      </c>
      <c r="F429" s="16">
        <f>VLOOKUP($B429,'[1]TK KHOILUONG'!$B:$AT,5,0)</f>
        <v>0</v>
      </c>
      <c r="G429" s="16">
        <f>VLOOKUP($B429,'[1]TK KHOILUONG'!$B:$AT,6,0)</f>
        <v>0</v>
      </c>
      <c r="H429" s="16">
        <f>VLOOKUP($B429,'[1]TK KHOILUONG'!$B:$AT,7,0)</f>
        <v>0</v>
      </c>
      <c r="I429" s="16">
        <f>VLOOKUP($B429,'[1]TK KHOILUONG'!$B:$AT,8,0)</f>
        <v>0</v>
      </c>
      <c r="J429" s="16">
        <f>VLOOKUP($B429,'[1]TK KHOILUONG'!$B:$AT,9,0)</f>
        <v>0</v>
      </c>
      <c r="K429" s="16">
        <f>VLOOKUP($B429,'[1]TK KHOILUONG'!$B:$AT,10,0)</f>
        <v>0</v>
      </c>
      <c r="L429" s="16">
        <f>VLOOKUP($B429,'[1]TK KHOILUONG'!$B:$AT,11,0)</f>
        <v>0</v>
      </c>
      <c r="M429" s="34">
        <f>VLOOKUP($B429,'[1]TK KHOILUONG'!$B:$AT,12,0)</f>
        <v>0</v>
      </c>
      <c r="N429" s="16">
        <f>VLOOKUP($B429,'[1]TK KHOILUONG'!$B:$AT,13,0)</f>
        <v>0</v>
      </c>
      <c r="O429" s="16">
        <f>VLOOKUP($B429,'[1]TK KHOILUONG'!$B:$AT,14,0)</f>
        <v>0</v>
      </c>
      <c r="P429" s="16">
        <f>VLOOKUP($B429,'[1]TK KHOILUONG'!$B:$AT,15,0)</f>
        <v>0</v>
      </c>
      <c r="Q429" s="16">
        <f>VLOOKUP($B429,'[1]TK KHOILUONG'!$B:$AT,16,0)</f>
        <v>0</v>
      </c>
      <c r="R429" s="34">
        <f>VLOOKUP($B429,'[1]TK KHOILUONG'!$B:$AT,17,0)</f>
        <v>0</v>
      </c>
      <c r="S429" s="16">
        <f>VLOOKUP($B429,'[1]TK KHOILUONG'!$B:$AT,18,0)</f>
        <v>0</v>
      </c>
      <c r="T429" s="16">
        <f>VLOOKUP($B429,'[1]TK KHOILUONG'!$B:$AT,19,0)</f>
        <v>0</v>
      </c>
      <c r="U429" s="16">
        <f>VLOOKUP($B429,'[1]TK KHOILUONG'!$B:$AT,20,0)</f>
        <v>0</v>
      </c>
      <c r="V429" s="34">
        <f>VLOOKUP($B429,'[1]TK KHOILUONG'!$B:$AT,21,0)</f>
        <v>0</v>
      </c>
      <c r="W429" s="16">
        <f>VLOOKUP($B429,'[1]TK KHOILUONG'!$B:$AT,22,0)</f>
        <v>0</v>
      </c>
      <c r="X429" s="16">
        <f>VLOOKUP($B429,'[1]TK KHOILUONG'!$B:$AT,23,0)</f>
        <v>0</v>
      </c>
      <c r="Y429" s="16">
        <f>VLOOKUP($B429,'[1]TK KHOILUONG'!$B:$AT,24,0)</f>
        <v>0</v>
      </c>
      <c r="Z429" s="34">
        <f>VLOOKUP($B429,'[1]TK KHOILUONG'!$B:$AT,25,0)</f>
        <v>0</v>
      </c>
      <c r="AA429" s="16">
        <f>VLOOKUP($B429,'[1]TK KHOILUONG'!$B:$AT,26,0)</f>
        <v>80</v>
      </c>
      <c r="AB429" s="16">
        <f>VLOOKUP($B429,'[1]TK KHOILUONG'!$B:$AT,27,0)</f>
        <v>0</v>
      </c>
      <c r="AC429" s="16">
        <f>VLOOKUP($B429,'[1]TK KHOILUONG'!$B:$AT,28,0)</f>
        <v>80</v>
      </c>
      <c r="AD429" s="34">
        <f>VLOOKUP($B429,'[1]TK KHOILUONG'!$B:$AT,29,0)</f>
        <v>0</v>
      </c>
      <c r="AE429" s="16">
        <f>VLOOKUP($B429,'[1]TK KHOILUONG'!$B:$AT,30,0)</f>
        <v>0</v>
      </c>
      <c r="AF429" s="16">
        <f>VLOOKUP($B429,'[1]TK KHOILUONG'!$B:$AT,31,0)</f>
        <v>0</v>
      </c>
      <c r="AG429" s="16">
        <f>VLOOKUP($B429,'[1]TK KHOILUONG'!$B:$AT,32,0)</f>
        <v>0</v>
      </c>
      <c r="AH429" s="34">
        <f>VLOOKUP($B429,'[1]TK KHOILUONG'!$B:$AT,33,0)</f>
        <v>0</v>
      </c>
      <c r="AI429" s="16">
        <f>VLOOKUP($B429,'[1]TK KHOILUONG'!$B:$AT,34,0)</f>
        <v>0</v>
      </c>
      <c r="AJ429" s="16">
        <f>VLOOKUP($B429,'[1]TK KHOILUONG'!$B:$AT,35,0)</f>
        <v>0</v>
      </c>
      <c r="AK429" s="34">
        <f>VLOOKUP($B429,'[1]TK KHOILUONG'!$B:$AT,36,0)</f>
        <v>0</v>
      </c>
      <c r="AL429" s="16">
        <f>VLOOKUP($B429,'[1]TK KHOILUONG'!$B:$AT,37,0)</f>
        <v>0</v>
      </c>
      <c r="AM429" s="16">
        <f>VLOOKUP($B429,'[1]TK KHOILUONG'!$B:$AT,38,0)</f>
        <v>0</v>
      </c>
      <c r="AN429" s="34">
        <f>VLOOKUP($B429,'[1]TK KHOILUONG'!$B:$AT,39,0)</f>
        <v>0</v>
      </c>
      <c r="AO429" s="16">
        <f>VLOOKUP($B429,'[1]TK KHOILUONG'!$B:$AT,40,0)</f>
        <v>0</v>
      </c>
      <c r="AP429" s="16">
        <f>VLOOKUP($B429,'[1]TK KHOILUONG'!$B:$AT,41,0)</f>
        <v>0</v>
      </c>
      <c r="AQ429" s="34">
        <f>VLOOKUP($B429,'[1]TK KHOILUONG'!$B:$AT,42,0)</f>
        <v>0</v>
      </c>
      <c r="AR429" s="34">
        <f>VLOOKUP($B429,'[1]TK KHOILUONG'!$B:$AT,43,0)</f>
        <v>0</v>
      </c>
      <c r="AS429" s="34">
        <f>VLOOKUP($B429,'[1]TK KHOILUONG'!$B:$AT,44,0)</f>
        <v>0</v>
      </c>
      <c r="AT429" s="44">
        <f t="shared" si="7"/>
        <v>0</v>
      </c>
    </row>
    <row r="430" spans="1:46" s="6" customFormat="1">
      <c r="A430" s="12">
        <f>IF(D430="","",SUBTOTAL(3,$D$5:D430))</f>
        <v>426</v>
      </c>
      <c r="B430" s="18" t="s">
        <v>906</v>
      </c>
      <c r="C430" s="14" t="s">
        <v>902</v>
      </c>
      <c r="D430" s="19" t="s">
        <v>907</v>
      </c>
      <c r="E430" s="16">
        <f>VLOOKUP($B430,'[1]TK KHOILUONG'!$B:$AT,4,0)</f>
        <v>0</v>
      </c>
      <c r="F430" s="16">
        <f>VLOOKUP($B430,'[1]TK KHOILUONG'!$B:$AT,5,0)</f>
        <v>0</v>
      </c>
      <c r="G430" s="16">
        <f>VLOOKUP($B430,'[1]TK KHOILUONG'!$B:$AT,6,0)</f>
        <v>0</v>
      </c>
      <c r="H430" s="16">
        <f>VLOOKUP($B430,'[1]TK KHOILUONG'!$B:$AT,7,0)</f>
        <v>0</v>
      </c>
      <c r="I430" s="16">
        <f>VLOOKUP($B430,'[1]TK KHOILUONG'!$B:$AT,8,0)</f>
        <v>0</v>
      </c>
      <c r="J430" s="16">
        <f>VLOOKUP($B430,'[1]TK KHOILUONG'!$B:$AT,9,0)</f>
        <v>0</v>
      </c>
      <c r="K430" s="16">
        <f>VLOOKUP($B430,'[1]TK KHOILUONG'!$B:$AT,10,0)</f>
        <v>0</v>
      </c>
      <c r="L430" s="16">
        <f>VLOOKUP($B430,'[1]TK KHOILUONG'!$B:$AT,11,0)</f>
        <v>0</v>
      </c>
      <c r="M430" s="34">
        <f>VLOOKUP($B430,'[1]TK KHOILUONG'!$B:$AT,12,0)</f>
        <v>0</v>
      </c>
      <c r="N430" s="16">
        <f>VLOOKUP($B430,'[1]TK KHOILUONG'!$B:$AT,13,0)</f>
        <v>0</v>
      </c>
      <c r="O430" s="16">
        <f>VLOOKUP($B430,'[1]TK KHOILUONG'!$B:$AT,14,0)</f>
        <v>0</v>
      </c>
      <c r="P430" s="16">
        <f>VLOOKUP($B430,'[1]TK KHOILUONG'!$B:$AT,15,0)</f>
        <v>0</v>
      </c>
      <c r="Q430" s="16">
        <f>VLOOKUP($B430,'[1]TK KHOILUONG'!$B:$AT,16,0)</f>
        <v>0</v>
      </c>
      <c r="R430" s="34">
        <f>VLOOKUP($B430,'[1]TK KHOILUONG'!$B:$AT,17,0)</f>
        <v>0</v>
      </c>
      <c r="S430" s="16">
        <f>VLOOKUP($B430,'[1]TK KHOILUONG'!$B:$AT,18,0)</f>
        <v>15</v>
      </c>
      <c r="T430" s="16">
        <f>VLOOKUP($B430,'[1]TK KHOILUONG'!$B:$AT,19,0)</f>
        <v>35</v>
      </c>
      <c r="U430" s="16">
        <f>VLOOKUP($B430,'[1]TK KHOILUONG'!$B:$AT,20,0)</f>
        <v>37</v>
      </c>
      <c r="V430" s="34">
        <f>VLOOKUP($B430,'[1]TK KHOILUONG'!$B:$AT,21,0)</f>
        <v>1.3</v>
      </c>
      <c r="W430" s="16">
        <f>VLOOKUP($B430,'[1]TK KHOILUONG'!$B:$AT,22,0)</f>
        <v>0</v>
      </c>
      <c r="X430" s="16">
        <f>VLOOKUP($B430,'[1]TK KHOILUONG'!$B:$AT,23,0)</f>
        <v>0</v>
      </c>
      <c r="Y430" s="16">
        <f>VLOOKUP($B430,'[1]TK KHOILUONG'!$B:$AT,24,0)</f>
        <v>0</v>
      </c>
      <c r="Z430" s="34">
        <f>VLOOKUP($B430,'[1]TK KHOILUONG'!$B:$AT,25,0)</f>
        <v>0</v>
      </c>
      <c r="AA430" s="16">
        <f>VLOOKUP($B430,'[1]TK KHOILUONG'!$B:$AT,26,0)</f>
        <v>0</v>
      </c>
      <c r="AB430" s="16">
        <f>VLOOKUP($B430,'[1]TK KHOILUONG'!$B:$AT,27,0)</f>
        <v>0</v>
      </c>
      <c r="AC430" s="16">
        <f>VLOOKUP($B430,'[1]TK KHOILUONG'!$B:$AT,28,0)</f>
        <v>0</v>
      </c>
      <c r="AD430" s="34">
        <f>VLOOKUP($B430,'[1]TK KHOILUONG'!$B:$AT,29,0)</f>
        <v>0</v>
      </c>
      <c r="AE430" s="16">
        <f>VLOOKUP($B430,'[1]TK KHOILUONG'!$B:$AT,30,0)</f>
        <v>0</v>
      </c>
      <c r="AF430" s="16">
        <f>VLOOKUP($B430,'[1]TK KHOILUONG'!$B:$AT,31,0)</f>
        <v>0</v>
      </c>
      <c r="AG430" s="16">
        <f>VLOOKUP($B430,'[1]TK KHOILUONG'!$B:$AT,32,0)</f>
        <v>0</v>
      </c>
      <c r="AH430" s="34">
        <f>VLOOKUP($B430,'[1]TK KHOILUONG'!$B:$AT,33,0)</f>
        <v>0</v>
      </c>
      <c r="AI430" s="16">
        <f>VLOOKUP($B430,'[1]TK KHOILUONG'!$B:$AT,34,0)</f>
        <v>0</v>
      </c>
      <c r="AJ430" s="16">
        <f>VLOOKUP($B430,'[1]TK KHOILUONG'!$B:$AT,35,0)</f>
        <v>0</v>
      </c>
      <c r="AK430" s="34">
        <f>VLOOKUP($B430,'[1]TK KHOILUONG'!$B:$AT,36,0)</f>
        <v>0</v>
      </c>
      <c r="AL430" s="16">
        <f>VLOOKUP($B430,'[1]TK KHOILUONG'!$B:$AT,37,0)</f>
        <v>0</v>
      </c>
      <c r="AM430" s="16">
        <f>VLOOKUP($B430,'[1]TK KHOILUONG'!$B:$AT,38,0)</f>
        <v>0</v>
      </c>
      <c r="AN430" s="34">
        <f>VLOOKUP($B430,'[1]TK KHOILUONG'!$B:$AT,39,0)</f>
        <v>0</v>
      </c>
      <c r="AO430" s="16">
        <f>VLOOKUP($B430,'[1]TK KHOILUONG'!$B:$AT,40,0)</f>
        <v>0</v>
      </c>
      <c r="AP430" s="16">
        <f>VLOOKUP($B430,'[1]TK KHOILUONG'!$B:$AT,41,0)</f>
        <v>0</v>
      </c>
      <c r="AQ430" s="34">
        <f>VLOOKUP($B430,'[1]TK KHOILUONG'!$B:$AT,42,0)</f>
        <v>0</v>
      </c>
      <c r="AR430" s="34">
        <f>VLOOKUP($B430,'[1]TK KHOILUONG'!$B:$AT,43,0)</f>
        <v>0</v>
      </c>
      <c r="AS430" s="34">
        <f>VLOOKUP($B430,'[1]TK KHOILUONG'!$B:$AT,44,0)</f>
        <v>0</v>
      </c>
      <c r="AT430" s="44">
        <f t="shared" si="7"/>
        <v>1.3</v>
      </c>
    </row>
    <row r="431" spans="1:46" s="6" customFormat="1">
      <c r="A431" s="12">
        <f>IF(D431="","",SUBTOTAL(3,$D$5:D431))</f>
        <v>427</v>
      </c>
      <c r="B431" s="18" t="s">
        <v>908</v>
      </c>
      <c r="C431" s="14" t="s">
        <v>902</v>
      </c>
      <c r="D431" s="19" t="s">
        <v>909</v>
      </c>
      <c r="E431" s="16">
        <f>VLOOKUP($B431,'[1]TK KHOILUONG'!$B:$AT,4,0)</f>
        <v>0</v>
      </c>
      <c r="F431" s="16">
        <f>VLOOKUP($B431,'[1]TK KHOILUONG'!$B:$AT,5,0)</f>
        <v>0</v>
      </c>
      <c r="G431" s="16">
        <f>VLOOKUP($B431,'[1]TK KHOILUONG'!$B:$AT,6,0)</f>
        <v>0</v>
      </c>
      <c r="H431" s="16">
        <f>VLOOKUP($B431,'[1]TK KHOILUONG'!$B:$AT,7,0)</f>
        <v>0</v>
      </c>
      <c r="I431" s="16">
        <f>VLOOKUP($B431,'[1]TK KHOILUONG'!$B:$AT,8,0)</f>
        <v>0</v>
      </c>
      <c r="J431" s="16">
        <f>VLOOKUP($B431,'[1]TK KHOILUONG'!$B:$AT,9,0)</f>
        <v>0</v>
      </c>
      <c r="K431" s="16">
        <f>VLOOKUP($B431,'[1]TK KHOILUONG'!$B:$AT,10,0)</f>
        <v>0</v>
      </c>
      <c r="L431" s="16">
        <f>VLOOKUP($B431,'[1]TK KHOILUONG'!$B:$AT,11,0)</f>
        <v>0</v>
      </c>
      <c r="M431" s="34">
        <f>VLOOKUP($B431,'[1]TK KHOILUONG'!$B:$AT,12,0)</f>
        <v>0</v>
      </c>
      <c r="N431" s="16">
        <f>VLOOKUP($B431,'[1]TK KHOILUONG'!$B:$AT,13,0)</f>
        <v>1.5</v>
      </c>
      <c r="O431" s="16">
        <f>VLOOKUP($B431,'[1]TK KHOILUONG'!$B:$AT,14,0)</f>
        <v>1.2</v>
      </c>
      <c r="P431" s="16">
        <f>VLOOKUP($B431,'[1]TK KHOILUONG'!$B:$AT,15,0)</f>
        <v>0</v>
      </c>
      <c r="Q431" s="16">
        <f>VLOOKUP($B431,'[1]TK KHOILUONG'!$B:$AT,16,0)</f>
        <v>0</v>
      </c>
      <c r="R431" s="34">
        <f>VLOOKUP($B431,'[1]TK KHOILUONG'!$B:$AT,17,0)</f>
        <v>2.7</v>
      </c>
      <c r="S431" s="16">
        <f>VLOOKUP($B431,'[1]TK KHOILUONG'!$B:$AT,18,0)</f>
        <v>0</v>
      </c>
      <c r="T431" s="16">
        <f>VLOOKUP($B431,'[1]TK KHOILUONG'!$B:$AT,19,0)</f>
        <v>0</v>
      </c>
      <c r="U431" s="16">
        <f>VLOOKUP($B431,'[1]TK KHOILUONG'!$B:$AT,20,0)</f>
        <v>0</v>
      </c>
      <c r="V431" s="34">
        <f>VLOOKUP($B431,'[1]TK KHOILUONG'!$B:$AT,21,0)</f>
        <v>0</v>
      </c>
      <c r="W431" s="16">
        <f>VLOOKUP($B431,'[1]TK KHOILUONG'!$B:$AT,22,0)</f>
        <v>0</v>
      </c>
      <c r="X431" s="16">
        <f>VLOOKUP($B431,'[1]TK KHOILUONG'!$B:$AT,23,0)</f>
        <v>0</v>
      </c>
      <c r="Y431" s="16">
        <f>VLOOKUP($B431,'[1]TK KHOILUONG'!$B:$AT,24,0)</f>
        <v>0</v>
      </c>
      <c r="Z431" s="34">
        <f>VLOOKUP($B431,'[1]TK KHOILUONG'!$B:$AT,25,0)</f>
        <v>0</v>
      </c>
      <c r="AA431" s="16">
        <f>VLOOKUP($B431,'[1]TK KHOILUONG'!$B:$AT,26,0)</f>
        <v>0</v>
      </c>
      <c r="AB431" s="16">
        <f>VLOOKUP($B431,'[1]TK KHOILUONG'!$B:$AT,27,0)</f>
        <v>0</v>
      </c>
      <c r="AC431" s="16">
        <f>VLOOKUP($B431,'[1]TK KHOILUONG'!$B:$AT,28,0)</f>
        <v>0</v>
      </c>
      <c r="AD431" s="34">
        <f>VLOOKUP($B431,'[1]TK KHOILUONG'!$B:$AT,29,0)</f>
        <v>0</v>
      </c>
      <c r="AE431" s="16">
        <f>VLOOKUP($B431,'[1]TK KHOILUONG'!$B:$AT,30,0)</f>
        <v>0</v>
      </c>
      <c r="AF431" s="16">
        <f>VLOOKUP($B431,'[1]TK KHOILUONG'!$B:$AT,31,0)</f>
        <v>0</v>
      </c>
      <c r="AG431" s="16">
        <f>VLOOKUP($B431,'[1]TK KHOILUONG'!$B:$AT,32,0)</f>
        <v>0</v>
      </c>
      <c r="AH431" s="34">
        <f>VLOOKUP($B431,'[1]TK KHOILUONG'!$B:$AT,33,0)</f>
        <v>0</v>
      </c>
      <c r="AI431" s="16">
        <f>VLOOKUP($B431,'[1]TK KHOILUONG'!$B:$AT,34,0)</f>
        <v>0</v>
      </c>
      <c r="AJ431" s="16">
        <f>VLOOKUP($B431,'[1]TK KHOILUONG'!$B:$AT,35,0)</f>
        <v>0</v>
      </c>
      <c r="AK431" s="34">
        <f>VLOOKUP($B431,'[1]TK KHOILUONG'!$B:$AT,36,0)</f>
        <v>0</v>
      </c>
      <c r="AL431" s="16">
        <f>VLOOKUP($B431,'[1]TK KHOILUONG'!$B:$AT,37,0)</f>
        <v>0</v>
      </c>
      <c r="AM431" s="16">
        <f>VLOOKUP($B431,'[1]TK KHOILUONG'!$B:$AT,38,0)</f>
        <v>0</v>
      </c>
      <c r="AN431" s="34">
        <f>VLOOKUP($B431,'[1]TK KHOILUONG'!$B:$AT,39,0)</f>
        <v>0</v>
      </c>
      <c r="AO431" s="16">
        <f>VLOOKUP($B431,'[1]TK KHOILUONG'!$B:$AT,40,0)</f>
        <v>0</v>
      </c>
      <c r="AP431" s="16">
        <f>VLOOKUP($B431,'[1]TK KHOILUONG'!$B:$AT,41,0)</f>
        <v>0</v>
      </c>
      <c r="AQ431" s="34">
        <f>VLOOKUP($B431,'[1]TK KHOILUONG'!$B:$AT,42,0)</f>
        <v>0</v>
      </c>
      <c r="AR431" s="34">
        <f>VLOOKUP($B431,'[1]TK KHOILUONG'!$B:$AT,43,0)</f>
        <v>0</v>
      </c>
      <c r="AS431" s="34">
        <f>VLOOKUP($B431,'[1]TK KHOILUONG'!$B:$AT,44,0)</f>
        <v>0</v>
      </c>
      <c r="AT431" s="44">
        <f t="shared" si="7"/>
        <v>2.7</v>
      </c>
    </row>
    <row r="432" spans="1:46" s="6" customFormat="1">
      <c r="A432" s="12">
        <f>IF(D432="","",SUBTOTAL(3,$D$5:D432))</f>
        <v>428</v>
      </c>
      <c r="B432" s="18" t="s">
        <v>910</v>
      </c>
      <c r="C432" s="14" t="s">
        <v>902</v>
      </c>
      <c r="D432" s="19" t="s">
        <v>911</v>
      </c>
      <c r="E432" s="16">
        <f>VLOOKUP($B432,'[1]TK KHOILUONG'!$B:$AT,4,0)</f>
        <v>0</v>
      </c>
      <c r="F432" s="16">
        <f>VLOOKUP($B432,'[1]TK KHOILUONG'!$B:$AT,5,0)</f>
        <v>0</v>
      </c>
      <c r="G432" s="16">
        <f>VLOOKUP($B432,'[1]TK KHOILUONG'!$B:$AT,6,0)</f>
        <v>0</v>
      </c>
      <c r="H432" s="16">
        <f>VLOOKUP($B432,'[1]TK KHOILUONG'!$B:$AT,7,0)</f>
        <v>0</v>
      </c>
      <c r="I432" s="16">
        <f>VLOOKUP($B432,'[1]TK KHOILUONG'!$B:$AT,8,0)</f>
        <v>0</v>
      </c>
      <c r="J432" s="16">
        <f>VLOOKUP($B432,'[1]TK KHOILUONG'!$B:$AT,9,0)</f>
        <v>0</v>
      </c>
      <c r="K432" s="16">
        <f>VLOOKUP($B432,'[1]TK KHOILUONG'!$B:$AT,10,0)</f>
        <v>0</v>
      </c>
      <c r="L432" s="16">
        <f>VLOOKUP($B432,'[1]TK KHOILUONG'!$B:$AT,11,0)</f>
        <v>0</v>
      </c>
      <c r="M432" s="34">
        <f>VLOOKUP($B432,'[1]TK KHOILUONG'!$B:$AT,12,0)</f>
        <v>0</v>
      </c>
      <c r="N432" s="16">
        <f>VLOOKUP($B432,'[1]TK KHOILUONG'!$B:$AT,13,0)</f>
        <v>0.45</v>
      </c>
      <c r="O432" s="16">
        <f>VLOOKUP($B432,'[1]TK KHOILUONG'!$B:$AT,14,0)</f>
        <v>3.3</v>
      </c>
      <c r="P432" s="16">
        <f>VLOOKUP($B432,'[1]TK KHOILUONG'!$B:$AT,15,0)</f>
        <v>0</v>
      </c>
      <c r="Q432" s="16">
        <f>VLOOKUP($B432,'[1]TK KHOILUONG'!$B:$AT,16,0)</f>
        <v>0</v>
      </c>
      <c r="R432" s="34">
        <f>VLOOKUP($B432,'[1]TK KHOILUONG'!$B:$AT,17,0)</f>
        <v>3.75</v>
      </c>
      <c r="S432" s="16">
        <f>VLOOKUP($B432,'[1]TK KHOILUONG'!$B:$AT,18,0)</f>
        <v>0</v>
      </c>
      <c r="T432" s="16">
        <f>VLOOKUP($B432,'[1]TK KHOILUONG'!$B:$AT,19,0)</f>
        <v>0</v>
      </c>
      <c r="U432" s="16">
        <f>VLOOKUP($B432,'[1]TK KHOILUONG'!$B:$AT,20,0)</f>
        <v>0</v>
      </c>
      <c r="V432" s="34">
        <f>VLOOKUP($B432,'[1]TK KHOILUONG'!$B:$AT,21,0)</f>
        <v>0</v>
      </c>
      <c r="W432" s="16">
        <f>VLOOKUP($B432,'[1]TK KHOILUONG'!$B:$AT,22,0)</f>
        <v>0</v>
      </c>
      <c r="X432" s="16">
        <f>VLOOKUP($B432,'[1]TK KHOILUONG'!$B:$AT,23,0)</f>
        <v>0</v>
      </c>
      <c r="Y432" s="16">
        <f>VLOOKUP($B432,'[1]TK KHOILUONG'!$B:$AT,24,0)</f>
        <v>0</v>
      </c>
      <c r="Z432" s="34">
        <f>VLOOKUP($B432,'[1]TK KHOILUONG'!$B:$AT,25,0)</f>
        <v>0</v>
      </c>
      <c r="AA432" s="16">
        <f>VLOOKUP($B432,'[1]TK KHOILUONG'!$B:$AT,26,0)</f>
        <v>0</v>
      </c>
      <c r="AB432" s="16">
        <f>VLOOKUP($B432,'[1]TK KHOILUONG'!$B:$AT,27,0)</f>
        <v>0</v>
      </c>
      <c r="AC432" s="16">
        <f>VLOOKUP($B432,'[1]TK KHOILUONG'!$B:$AT,28,0)</f>
        <v>0</v>
      </c>
      <c r="AD432" s="34">
        <f>VLOOKUP($B432,'[1]TK KHOILUONG'!$B:$AT,29,0)</f>
        <v>0</v>
      </c>
      <c r="AE432" s="16">
        <f>VLOOKUP($B432,'[1]TK KHOILUONG'!$B:$AT,30,0)</f>
        <v>0</v>
      </c>
      <c r="AF432" s="16">
        <f>VLOOKUP($B432,'[1]TK KHOILUONG'!$B:$AT,31,0)</f>
        <v>0</v>
      </c>
      <c r="AG432" s="16">
        <f>VLOOKUP($B432,'[1]TK KHOILUONG'!$B:$AT,32,0)</f>
        <v>0</v>
      </c>
      <c r="AH432" s="34">
        <f>VLOOKUP($B432,'[1]TK KHOILUONG'!$B:$AT,33,0)</f>
        <v>0</v>
      </c>
      <c r="AI432" s="16">
        <f>VLOOKUP($B432,'[1]TK KHOILUONG'!$B:$AT,34,0)</f>
        <v>0</v>
      </c>
      <c r="AJ432" s="16">
        <f>VLOOKUP($B432,'[1]TK KHOILUONG'!$B:$AT,35,0)</f>
        <v>0</v>
      </c>
      <c r="AK432" s="34">
        <f>VLOOKUP($B432,'[1]TK KHOILUONG'!$B:$AT,36,0)</f>
        <v>0</v>
      </c>
      <c r="AL432" s="16">
        <f>VLOOKUP($B432,'[1]TK KHOILUONG'!$B:$AT,37,0)</f>
        <v>0</v>
      </c>
      <c r="AM432" s="16">
        <f>VLOOKUP($B432,'[1]TK KHOILUONG'!$B:$AT,38,0)</f>
        <v>0</v>
      </c>
      <c r="AN432" s="34">
        <f>VLOOKUP($B432,'[1]TK KHOILUONG'!$B:$AT,39,0)</f>
        <v>0</v>
      </c>
      <c r="AO432" s="16">
        <f>VLOOKUP($B432,'[1]TK KHOILUONG'!$B:$AT,40,0)</f>
        <v>0</v>
      </c>
      <c r="AP432" s="16">
        <f>VLOOKUP($B432,'[1]TK KHOILUONG'!$B:$AT,41,0)</f>
        <v>0</v>
      </c>
      <c r="AQ432" s="34">
        <f>VLOOKUP($B432,'[1]TK KHOILUONG'!$B:$AT,42,0)</f>
        <v>0</v>
      </c>
      <c r="AR432" s="34">
        <f>VLOOKUP($B432,'[1]TK KHOILUONG'!$B:$AT,43,0)</f>
        <v>0</v>
      </c>
      <c r="AS432" s="34">
        <f>VLOOKUP($B432,'[1]TK KHOILUONG'!$B:$AT,44,0)</f>
        <v>0</v>
      </c>
      <c r="AT432" s="44">
        <f t="shared" si="7"/>
        <v>3.75</v>
      </c>
    </row>
    <row r="433" spans="1:47">
      <c r="A433" s="12">
        <f>IF(D433="","",SUBTOTAL(3,$D$5:D433))</f>
        <v>429</v>
      </c>
      <c r="B433" s="20" t="s">
        <v>912</v>
      </c>
      <c r="C433" s="29" t="s">
        <v>902</v>
      </c>
      <c r="D433" s="30" t="s">
        <v>913</v>
      </c>
      <c r="E433" s="16">
        <f>VLOOKUP($B433,'[1]TK KHOILUONG'!$B:$AT,4,0)</f>
        <v>0</v>
      </c>
      <c r="F433" s="16">
        <f>VLOOKUP($B433,'[1]TK KHOILUONG'!$B:$AT,5,0)</f>
        <v>0</v>
      </c>
      <c r="G433" s="16">
        <f>VLOOKUP($B433,'[1]TK KHOILUONG'!$B:$AT,6,0)</f>
        <v>0</v>
      </c>
      <c r="H433" s="16">
        <f>VLOOKUP($B433,'[1]TK KHOILUONG'!$B:$AT,7,0)</f>
        <v>0</v>
      </c>
      <c r="I433" s="16">
        <f>VLOOKUP($B433,'[1]TK KHOILUONG'!$B:$AT,8,0)</f>
        <v>0</v>
      </c>
      <c r="J433" s="16">
        <f>VLOOKUP($B433,'[1]TK KHOILUONG'!$B:$AT,9,0)</f>
        <v>0</v>
      </c>
      <c r="K433" s="16">
        <f>VLOOKUP($B433,'[1]TK KHOILUONG'!$B:$AT,10,0)</f>
        <v>0</v>
      </c>
      <c r="L433" s="16">
        <f>VLOOKUP($B433,'[1]TK KHOILUONG'!$B:$AT,11,0)</f>
        <v>0</v>
      </c>
      <c r="M433" s="34">
        <f>VLOOKUP($B433,'[1]TK KHOILUONG'!$B:$AT,12,0)</f>
        <v>0</v>
      </c>
      <c r="N433" s="16">
        <f>VLOOKUP($B433,'[1]TK KHOILUONG'!$B:$AT,13,0)</f>
        <v>0</v>
      </c>
      <c r="O433" s="16">
        <f>VLOOKUP($B433,'[1]TK KHOILUONG'!$B:$AT,14,0)</f>
        <v>0</v>
      </c>
      <c r="P433" s="16">
        <f>VLOOKUP($B433,'[1]TK KHOILUONG'!$B:$AT,15,0)</f>
        <v>0</v>
      </c>
      <c r="Q433" s="16">
        <f>VLOOKUP($B433,'[1]TK KHOILUONG'!$B:$AT,16,0)</f>
        <v>0</v>
      </c>
      <c r="R433" s="34">
        <f>VLOOKUP($B433,'[1]TK KHOILUONG'!$B:$AT,17,0)</f>
        <v>0</v>
      </c>
      <c r="S433" s="16">
        <f>VLOOKUP($B433,'[1]TK KHOILUONG'!$B:$AT,18,0)</f>
        <v>0</v>
      </c>
      <c r="T433" s="16">
        <f>VLOOKUP($B433,'[1]TK KHOILUONG'!$B:$AT,19,0)</f>
        <v>0</v>
      </c>
      <c r="U433" s="16">
        <f>VLOOKUP($B433,'[1]TK KHOILUONG'!$B:$AT,20,0)</f>
        <v>0</v>
      </c>
      <c r="V433" s="34">
        <f>VLOOKUP($B433,'[1]TK KHOILUONG'!$B:$AT,21,0)</f>
        <v>0</v>
      </c>
      <c r="W433" s="16">
        <f>VLOOKUP($B433,'[1]TK KHOILUONG'!$B:$AT,22,0)</f>
        <v>0</v>
      </c>
      <c r="X433" s="16">
        <f>VLOOKUP($B433,'[1]TK KHOILUONG'!$B:$AT,23,0)</f>
        <v>0</v>
      </c>
      <c r="Y433" s="16">
        <f>VLOOKUP($B433,'[1]TK KHOILUONG'!$B:$AT,24,0)</f>
        <v>0</v>
      </c>
      <c r="Z433" s="34">
        <f>VLOOKUP($B433,'[1]TK KHOILUONG'!$B:$AT,25,0)</f>
        <v>0</v>
      </c>
      <c r="AA433" s="16">
        <f>VLOOKUP($B433,'[1]TK KHOILUONG'!$B:$AT,26,0)</f>
        <v>0</v>
      </c>
      <c r="AB433" s="16">
        <f>VLOOKUP($B433,'[1]TK KHOILUONG'!$B:$AT,27,0)</f>
        <v>0</v>
      </c>
      <c r="AC433" s="16">
        <f>VLOOKUP($B433,'[1]TK KHOILUONG'!$B:$AT,28,0)</f>
        <v>0</v>
      </c>
      <c r="AD433" s="34">
        <f>VLOOKUP($B433,'[1]TK KHOILUONG'!$B:$AT,29,0)</f>
        <v>0</v>
      </c>
      <c r="AE433" s="16">
        <f>VLOOKUP($B433,'[1]TK KHOILUONG'!$B:$AT,30,0)</f>
        <v>0</v>
      </c>
      <c r="AF433" s="16">
        <f>VLOOKUP($B433,'[1]TK KHOILUONG'!$B:$AT,31,0)</f>
        <v>0</v>
      </c>
      <c r="AG433" s="16">
        <f>VLOOKUP($B433,'[1]TK KHOILUONG'!$B:$AT,32,0)</f>
        <v>0</v>
      </c>
      <c r="AH433" s="34">
        <f>VLOOKUP($B433,'[1]TK KHOILUONG'!$B:$AT,33,0)</f>
        <v>0</v>
      </c>
      <c r="AI433" s="16">
        <f>VLOOKUP($B433,'[1]TK KHOILUONG'!$B:$AT,34,0)</f>
        <v>0</v>
      </c>
      <c r="AJ433" s="16">
        <f>VLOOKUP($B433,'[1]TK KHOILUONG'!$B:$AT,35,0)</f>
        <v>0</v>
      </c>
      <c r="AK433" s="34">
        <f>VLOOKUP($B433,'[1]TK KHOILUONG'!$B:$AT,36,0)</f>
        <v>0</v>
      </c>
      <c r="AL433" s="16">
        <f>VLOOKUP($B433,'[1]TK KHOILUONG'!$B:$AT,37,0)</f>
        <v>0</v>
      </c>
      <c r="AM433" s="16">
        <f>VLOOKUP($B433,'[1]TK KHOILUONG'!$B:$AT,38,0)</f>
        <v>0</v>
      </c>
      <c r="AN433" s="34">
        <f>VLOOKUP($B433,'[1]TK KHOILUONG'!$B:$AT,39,0)</f>
        <v>0</v>
      </c>
      <c r="AO433" s="16">
        <f>VLOOKUP($B433,'[1]TK KHOILUONG'!$B:$AT,40,0)</f>
        <v>0</v>
      </c>
      <c r="AP433" s="16">
        <f>VLOOKUP($B433,'[1]TK KHOILUONG'!$B:$AT,41,0)</f>
        <v>0</v>
      </c>
      <c r="AQ433" s="34">
        <f>VLOOKUP($B433,'[1]TK KHOILUONG'!$B:$AT,42,0)</f>
        <v>0</v>
      </c>
      <c r="AR433" s="34">
        <f>VLOOKUP($B433,'[1]TK KHOILUONG'!$B:$AT,43,0)</f>
        <v>0</v>
      </c>
      <c r="AS433" s="34">
        <f>VLOOKUP($B433,'[1]TK KHOILUONG'!$B:$AT,44,0)</f>
        <v>0</v>
      </c>
      <c r="AT433" s="44">
        <f t="shared" si="7"/>
        <v>0</v>
      </c>
      <c r="AU433" s="6"/>
    </row>
    <row r="434" spans="1:47">
      <c r="A434" s="12">
        <f>IF(D434="","",SUBTOTAL(3,$D$5:D434))</f>
        <v>430</v>
      </c>
      <c r="B434" s="21" t="s">
        <v>914</v>
      </c>
      <c r="C434" s="42" t="s">
        <v>902</v>
      </c>
      <c r="D434" s="30" t="s">
        <v>915</v>
      </c>
      <c r="E434" s="16">
        <f>VLOOKUP($B434,'[1]TK KHOILUONG'!$B:$AT,4,0)</f>
        <v>0</v>
      </c>
      <c r="F434" s="16">
        <f>VLOOKUP($B434,'[1]TK KHOILUONG'!$B:$AT,5,0)</f>
        <v>0</v>
      </c>
      <c r="G434" s="16">
        <f>VLOOKUP($B434,'[1]TK KHOILUONG'!$B:$AT,6,0)</f>
        <v>0</v>
      </c>
      <c r="H434" s="16">
        <f>VLOOKUP($B434,'[1]TK KHOILUONG'!$B:$AT,7,0)</f>
        <v>0</v>
      </c>
      <c r="I434" s="16">
        <f>VLOOKUP($B434,'[1]TK KHOILUONG'!$B:$AT,8,0)</f>
        <v>0</v>
      </c>
      <c r="J434" s="16">
        <f>VLOOKUP($B434,'[1]TK KHOILUONG'!$B:$AT,9,0)</f>
        <v>0</v>
      </c>
      <c r="K434" s="16">
        <f>VLOOKUP($B434,'[1]TK KHOILUONG'!$B:$AT,10,0)</f>
        <v>0</v>
      </c>
      <c r="L434" s="16">
        <f>VLOOKUP($B434,'[1]TK KHOILUONG'!$B:$AT,11,0)</f>
        <v>0</v>
      </c>
      <c r="M434" s="34">
        <f>VLOOKUP($B434,'[1]TK KHOILUONG'!$B:$AT,12,0)</f>
        <v>0</v>
      </c>
      <c r="N434" s="16">
        <f>VLOOKUP($B434,'[1]TK KHOILUONG'!$B:$AT,13,0)</f>
        <v>0.45</v>
      </c>
      <c r="O434" s="16">
        <f>VLOOKUP($B434,'[1]TK KHOILUONG'!$B:$AT,14,0)</f>
        <v>0</v>
      </c>
      <c r="P434" s="16">
        <f>VLOOKUP($B434,'[1]TK KHOILUONG'!$B:$AT,15,0)</f>
        <v>0</v>
      </c>
      <c r="Q434" s="16">
        <f>VLOOKUP($B434,'[1]TK KHOILUONG'!$B:$AT,16,0)</f>
        <v>0</v>
      </c>
      <c r="R434" s="34">
        <f>VLOOKUP($B434,'[1]TK KHOILUONG'!$B:$AT,17,0)</f>
        <v>0.45</v>
      </c>
      <c r="S434" s="16">
        <f>VLOOKUP($B434,'[1]TK KHOILUONG'!$B:$AT,18,0)</f>
        <v>0</v>
      </c>
      <c r="T434" s="16">
        <f>VLOOKUP($B434,'[1]TK KHOILUONG'!$B:$AT,19,0)</f>
        <v>0</v>
      </c>
      <c r="U434" s="16">
        <f>VLOOKUP($B434,'[1]TK KHOILUONG'!$B:$AT,20,0)</f>
        <v>0</v>
      </c>
      <c r="V434" s="34">
        <f>VLOOKUP($B434,'[1]TK KHOILUONG'!$B:$AT,21,0)</f>
        <v>0</v>
      </c>
      <c r="W434" s="16">
        <f>VLOOKUP($B434,'[1]TK KHOILUONG'!$B:$AT,22,0)</f>
        <v>0</v>
      </c>
      <c r="X434" s="16">
        <f>VLOOKUP($B434,'[1]TK KHOILUONG'!$B:$AT,23,0)</f>
        <v>0</v>
      </c>
      <c r="Y434" s="16">
        <f>VLOOKUP($B434,'[1]TK KHOILUONG'!$B:$AT,24,0)</f>
        <v>0</v>
      </c>
      <c r="Z434" s="34">
        <f>VLOOKUP($B434,'[1]TK KHOILUONG'!$B:$AT,25,0)</f>
        <v>0</v>
      </c>
      <c r="AA434" s="16">
        <f>VLOOKUP($B434,'[1]TK KHOILUONG'!$B:$AT,26,0)</f>
        <v>0</v>
      </c>
      <c r="AB434" s="16">
        <f>VLOOKUP($B434,'[1]TK KHOILUONG'!$B:$AT,27,0)</f>
        <v>0</v>
      </c>
      <c r="AC434" s="16">
        <f>VLOOKUP($B434,'[1]TK KHOILUONG'!$B:$AT,28,0)</f>
        <v>0</v>
      </c>
      <c r="AD434" s="34">
        <f>VLOOKUP($B434,'[1]TK KHOILUONG'!$B:$AT,29,0)</f>
        <v>0</v>
      </c>
      <c r="AE434" s="16">
        <f>VLOOKUP($B434,'[1]TK KHOILUONG'!$B:$AT,30,0)</f>
        <v>0</v>
      </c>
      <c r="AF434" s="16">
        <f>VLOOKUP($B434,'[1]TK KHOILUONG'!$B:$AT,31,0)</f>
        <v>0</v>
      </c>
      <c r="AG434" s="16">
        <f>VLOOKUP($B434,'[1]TK KHOILUONG'!$B:$AT,32,0)</f>
        <v>0</v>
      </c>
      <c r="AH434" s="34">
        <f>VLOOKUP($B434,'[1]TK KHOILUONG'!$B:$AT,33,0)</f>
        <v>0</v>
      </c>
      <c r="AI434" s="16">
        <f>VLOOKUP($B434,'[1]TK KHOILUONG'!$B:$AT,34,0)</f>
        <v>0</v>
      </c>
      <c r="AJ434" s="16">
        <f>VLOOKUP($B434,'[1]TK KHOILUONG'!$B:$AT,35,0)</f>
        <v>0</v>
      </c>
      <c r="AK434" s="34">
        <f>VLOOKUP($B434,'[1]TK KHOILUONG'!$B:$AT,36,0)</f>
        <v>0</v>
      </c>
      <c r="AL434" s="16">
        <f>VLOOKUP($B434,'[1]TK KHOILUONG'!$B:$AT,37,0)</f>
        <v>0</v>
      </c>
      <c r="AM434" s="16">
        <f>VLOOKUP($B434,'[1]TK KHOILUONG'!$B:$AT,38,0)</f>
        <v>0</v>
      </c>
      <c r="AN434" s="34">
        <f>VLOOKUP($B434,'[1]TK KHOILUONG'!$B:$AT,39,0)</f>
        <v>0</v>
      </c>
      <c r="AO434" s="16">
        <f>VLOOKUP($B434,'[1]TK KHOILUONG'!$B:$AT,40,0)</f>
        <v>0</v>
      </c>
      <c r="AP434" s="16">
        <f>VLOOKUP($B434,'[1]TK KHOILUONG'!$B:$AT,41,0)</f>
        <v>0</v>
      </c>
      <c r="AQ434" s="34">
        <f>VLOOKUP($B434,'[1]TK KHOILUONG'!$B:$AT,42,0)</f>
        <v>0</v>
      </c>
      <c r="AR434" s="34">
        <f>VLOOKUP($B434,'[1]TK KHOILUONG'!$B:$AT,43,0)</f>
        <v>0</v>
      </c>
      <c r="AS434" s="34">
        <f>VLOOKUP($B434,'[1]TK KHOILUONG'!$B:$AT,44,0)</f>
        <v>0</v>
      </c>
      <c r="AT434" s="44">
        <f t="shared" si="7"/>
        <v>0.45</v>
      </c>
      <c r="AU434" s="6"/>
    </row>
    <row r="435" spans="1:47">
      <c r="A435" s="12">
        <f>IF(D435="","",SUBTOTAL(3,$D$5:D435))</f>
        <v>431</v>
      </c>
      <c r="B435" s="31" t="s">
        <v>916</v>
      </c>
      <c r="C435" s="32" t="s">
        <v>902</v>
      </c>
      <c r="D435" s="33" t="s">
        <v>917</v>
      </c>
      <c r="E435" s="16">
        <f>VLOOKUP($B435,'[1]TK KHOILUONG'!$B:$AT,4,0)</f>
        <v>0</v>
      </c>
      <c r="F435" s="16">
        <f>VLOOKUP($B435,'[1]TK KHOILUONG'!$B:$AT,5,0)</f>
        <v>0</v>
      </c>
      <c r="G435" s="16">
        <f>VLOOKUP($B435,'[1]TK KHOILUONG'!$B:$AT,6,0)</f>
        <v>0</v>
      </c>
      <c r="H435" s="16">
        <f>VLOOKUP($B435,'[1]TK KHOILUONG'!$B:$AT,7,0)</f>
        <v>0</v>
      </c>
      <c r="I435" s="16">
        <f>VLOOKUP($B435,'[1]TK KHOILUONG'!$B:$AT,8,0)</f>
        <v>0</v>
      </c>
      <c r="J435" s="16">
        <f>VLOOKUP($B435,'[1]TK KHOILUONG'!$B:$AT,9,0)</f>
        <v>0</v>
      </c>
      <c r="K435" s="16">
        <f>VLOOKUP($B435,'[1]TK KHOILUONG'!$B:$AT,10,0)</f>
        <v>0</v>
      </c>
      <c r="L435" s="16">
        <f>VLOOKUP($B435,'[1]TK KHOILUONG'!$B:$AT,11,0)</f>
        <v>0</v>
      </c>
      <c r="M435" s="34">
        <f>VLOOKUP($B435,'[1]TK KHOILUONG'!$B:$AT,12,0)</f>
        <v>0</v>
      </c>
      <c r="N435" s="16">
        <f>VLOOKUP($B435,'[1]TK KHOILUONG'!$B:$AT,13,0)</f>
        <v>0</v>
      </c>
      <c r="O435" s="16">
        <f>VLOOKUP($B435,'[1]TK KHOILUONG'!$B:$AT,14,0)</f>
        <v>0</v>
      </c>
      <c r="P435" s="16">
        <f>VLOOKUP($B435,'[1]TK KHOILUONG'!$B:$AT,15,0)</f>
        <v>0</v>
      </c>
      <c r="Q435" s="16">
        <f>VLOOKUP($B435,'[1]TK KHOILUONG'!$B:$AT,16,0)</f>
        <v>0</v>
      </c>
      <c r="R435" s="34">
        <f>VLOOKUP($B435,'[1]TK KHOILUONG'!$B:$AT,17,0)</f>
        <v>0</v>
      </c>
      <c r="S435" s="16">
        <f>VLOOKUP($B435,'[1]TK KHOILUONG'!$B:$AT,18,0)</f>
        <v>0</v>
      </c>
      <c r="T435" s="16">
        <f>VLOOKUP($B435,'[1]TK KHOILUONG'!$B:$AT,19,0)</f>
        <v>0</v>
      </c>
      <c r="U435" s="16">
        <f>VLOOKUP($B435,'[1]TK KHOILUONG'!$B:$AT,20,0)</f>
        <v>0</v>
      </c>
      <c r="V435" s="34">
        <f>VLOOKUP($B435,'[1]TK KHOILUONG'!$B:$AT,21,0)</f>
        <v>0</v>
      </c>
      <c r="W435" s="16">
        <f>VLOOKUP($B435,'[1]TK KHOILUONG'!$B:$AT,22,0)</f>
        <v>0</v>
      </c>
      <c r="X435" s="16">
        <f>VLOOKUP($B435,'[1]TK KHOILUONG'!$B:$AT,23,0)</f>
        <v>0</v>
      </c>
      <c r="Y435" s="16">
        <f>VLOOKUP($B435,'[1]TK KHOILUONG'!$B:$AT,24,0)</f>
        <v>0</v>
      </c>
      <c r="Z435" s="34">
        <f>VLOOKUP($B435,'[1]TK KHOILUONG'!$B:$AT,25,0)</f>
        <v>0</v>
      </c>
      <c r="AA435" s="16">
        <f>VLOOKUP($B435,'[1]TK KHOILUONG'!$B:$AT,26,0)</f>
        <v>0</v>
      </c>
      <c r="AB435" s="16">
        <f>VLOOKUP($B435,'[1]TK KHOILUONG'!$B:$AT,27,0)</f>
        <v>0</v>
      </c>
      <c r="AC435" s="16">
        <f>VLOOKUP($B435,'[1]TK KHOILUONG'!$B:$AT,28,0)</f>
        <v>0</v>
      </c>
      <c r="AD435" s="34">
        <f>VLOOKUP($B435,'[1]TK KHOILUONG'!$B:$AT,29,0)</f>
        <v>0</v>
      </c>
      <c r="AE435" s="16">
        <f>VLOOKUP($B435,'[1]TK KHOILUONG'!$B:$AT,30,0)</f>
        <v>0</v>
      </c>
      <c r="AF435" s="16">
        <f>VLOOKUP($B435,'[1]TK KHOILUONG'!$B:$AT,31,0)</f>
        <v>0</v>
      </c>
      <c r="AG435" s="16">
        <f>VLOOKUP($B435,'[1]TK KHOILUONG'!$B:$AT,32,0)</f>
        <v>0</v>
      </c>
      <c r="AH435" s="34">
        <f>VLOOKUP($B435,'[1]TK KHOILUONG'!$B:$AT,33,0)</f>
        <v>0</v>
      </c>
      <c r="AI435" s="16">
        <f>VLOOKUP($B435,'[1]TK KHOILUONG'!$B:$AT,34,0)</f>
        <v>0</v>
      </c>
      <c r="AJ435" s="16">
        <f>VLOOKUP($B435,'[1]TK KHOILUONG'!$B:$AT,35,0)</f>
        <v>0</v>
      </c>
      <c r="AK435" s="34">
        <f>VLOOKUP($B435,'[1]TK KHOILUONG'!$B:$AT,36,0)</f>
        <v>0</v>
      </c>
      <c r="AL435" s="16">
        <f>VLOOKUP($B435,'[1]TK KHOILUONG'!$B:$AT,37,0)</f>
        <v>0</v>
      </c>
      <c r="AM435" s="16">
        <f>VLOOKUP($B435,'[1]TK KHOILUONG'!$B:$AT,38,0)</f>
        <v>0</v>
      </c>
      <c r="AN435" s="34">
        <f>VLOOKUP($B435,'[1]TK KHOILUONG'!$B:$AT,39,0)</f>
        <v>0</v>
      </c>
      <c r="AO435" s="16">
        <f>VLOOKUP($B435,'[1]TK KHOILUONG'!$B:$AT,40,0)</f>
        <v>0</v>
      </c>
      <c r="AP435" s="16">
        <f>VLOOKUP($B435,'[1]TK KHOILUONG'!$B:$AT,41,0)</f>
        <v>0</v>
      </c>
      <c r="AQ435" s="34">
        <f>VLOOKUP($B435,'[1]TK KHOILUONG'!$B:$AT,42,0)</f>
        <v>0</v>
      </c>
      <c r="AR435" s="34">
        <f>VLOOKUP($B435,'[1]TK KHOILUONG'!$B:$AT,43,0)</f>
        <v>0</v>
      </c>
      <c r="AS435" s="34">
        <f>VLOOKUP($B435,'[1]TK KHOILUONG'!$B:$AT,44,0)</f>
        <v>0</v>
      </c>
      <c r="AT435" s="44">
        <f t="shared" si="7"/>
        <v>0</v>
      </c>
      <c r="AU435" s="6"/>
    </row>
    <row r="436" spans="1:47">
      <c r="A436" s="12">
        <f>IF(D436="","",SUBTOTAL(3,$D$5:D436))</f>
        <v>432</v>
      </c>
      <c r="B436" s="31" t="s">
        <v>918</v>
      </c>
      <c r="C436" s="32" t="s">
        <v>902</v>
      </c>
      <c r="D436" s="33" t="s">
        <v>919</v>
      </c>
      <c r="E436" s="16">
        <f>VLOOKUP($B436,'[1]TK KHOILUONG'!$B:$AT,4,0)</f>
        <v>0</v>
      </c>
      <c r="F436" s="16">
        <f>VLOOKUP($B436,'[1]TK KHOILUONG'!$B:$AT,5,0)</f>
        <v>0</v>
      </c>
      <c r="G436" s="16">
        <f>VLOOKUP($B436,'[1]TK KHOILUONG'!$B:$AT,6,0)</f>
        <v>0</v>
      </c>
      <c r="H436" s="16">
        <f>VLOOKUP($B436,'[1]TK KHOILUONG'!$B:$AT,7,0)</f>
        <v>0</v>
      </c>
      <c r="I436" s="16">
        <f>VLOOKUP($B436,'[1]TK KHOILUONG'!$B:$AT,8,0)</f>
        <v>0</v>
      </c>
      <c r="J436" s="16">
        <f>VLOOKUP($B436,'[1]TK KHOILUONG'!$B:$AT,9,0)</f>
        <v>0</v>
      </c>
      <c r="K436" s="16">
        <f>VLOOKUP($B436,'[1]TK KHOILUONG'!$B:$AT,10,0)</f>
        <v>0</v>
      </c>
      <c r="L436" s="16">
        <f>VLOOKUP($B436,'[1]TK KHOILUONG'!$B:$AT,11,0)</f>
        <v>0</v>
      </c>
      <c r="M436" s="34">
        <f>VLOOKUP($B436,'[1]TK KHOILUONG'!$B:$AT,12,0)</f>
        <v>0</v>
      </c>
      <c r="N436" s="16">
        <f>VLOOKUP($B436,'[1]TK KHOILUONG'!$B:$AT,13,0)</f>
        <v>0</v>
      </c>
      <c r="O436" s="16">
        <f>VLOOKUP($B436,'[1]TK KHOILUONG'!$B:$AT,14,0)</f>
        <v>0</v>
      </c>
      <c r="P436" s="16">
        <f>VLOOKUP($B436,'[1]TK KHOILUONG'!$B:$AT,15,0)</f>
        <v>0</v>
      </c>
      <c r="Q436" s="16">
        <f>VLOOKUP($B436,'[1]TK KHOILUONG'!$B:$AT,16,0)</f>
        <v>0</v>
      </c>
      <c r="R436" s="34">
        <f>VLOOKUP($B436,'[1]TK KHOILUONG'!$B:$AT,17,0)</f>
        <v>0</v>
      </c>
      <c r="S436" s="16">
        <f>VLOOKUP($B436,'[1]TK KHOILUONG'!$B:$AT,18,0)</f>
        <v>0</v>
      </c>
      <c r="T436" s="16">
        <f>VLOOKUP($B436,'[1]TK KHOILUONG'!$B:$AT,19,0)</f>
        <v>0</v>
      </c>
      <c r="U436" s="16">
        <f>VLOOKUP($B436,'[1]TK KHOILUONG'!$B:$AT,20,0)</f>
        <v>0</v>
      </c>
      <c r="V436" s="34">
        <f>VLOOKUP($B436,'[1]TK KHOILUONG'!$B:$AT,21,0)</f>
        <v>0</v>
      </c>
      <c r="W436" s="16">
        <f>VLOOKUP($B436,'[1]TK KHOILUONG'!$B:$AT,22,0)</f>
        <v>0</v>
      </c>
      <c r="X436" s="16">
        <f>VLOOKUP($B436,'[1]TK KHOILUONG'!$B:$AT,23,0)</f>
        <v>0</v>
      </c>
      <c r="Y436" s="16">
        <f>VLOOKUP($B436,'[1]TK KHOILUONG'!$B:$AT,24,0)</f>
        <v>0</v>
      </c>
      <c r="Z436" s="34">
        <f>VLOOKUP($B436,'[1]TK KHOILUONG'!$B:$AT,25,0)</f>
        <v>0</v>
      </c>
      <c r="AA436" s="16">
        <f>VLOOKUP($B436,'[1]TK KHOILUONG'!$B:$AT,26,0)</f>
        <v>0</v>
      </c>
      <c r="AB436" s="16">
        <f>VLOOKUP($B436,'[1]TK KHOILUONG'!$B:$AT,27,0)</f>
        <v>0</v>
      </c>
      <c r="AC436" s="16">
        <f>VLOOKUP($B436,'[1]TK KHOILUONG'!$B:$AT,28,0)</f>
        <v>0</v>
      </c>
      <c r="AD436" s="34">
        <f>VLOOKUP($B436,'[1]TK KHOILUONG'!$B:$AT,29,0)</f>
        <v>0</v>
      </c>
      <c r="AE436" s="16">
        <f>VLOOKUP($B436,'[1]TK KHOILUONG'!$B:$AT,30,0)</f>
        <v>0</v>
      </c>
      <c r="AF436" s="16">
        <f>VLOOKUP($B436,'[1]TK KHOILUONG'!$B:$AT,31,0)</f>
        <v>0</v>
      </c>
      <c r="AG436" s="16">
        <f>VLOOKUP($B436,'[1]TK KHOILUONG'!$B:$AT,32,0)</f>
        <v>0</v>
      </c>
      <c r="AH436" s="34">
        <f>VLOOKUP($B436,'[1]TK KHOILUONG'!$B:$AT,33,0)</f>
        <v>0</v>
      </c>
      <c r="AI436" s="16">
        <f>VLOOKUP($B436,'[1]TK KHOILUONG'!$B:$AT,34,0)</f>
        <v>0</v>
      </c>
      <c r="AJ436" s="16">
        <f>VLOOKUP($B436,'[1]TK KHOILUONG'!$B:$AT,35,0)</f>
        <v>0</v>
      </c>
      <c r="AK436" s="34">
        <f>VLOOKUP($B436,'[1]TK KHOILUONG'!$B:$AT,36,0)</f>
        <v>0</v>
      </c>
      <c r="AL436" s="16">
        <f>VLOOKUP($B436,'[1]TK KHOILUONG'!$B:$AT,37,0)</f>
        <v>0</v>
      </c>
      <c r="AM436" s="16">
        <f>VLOOKUP($B436,'[1]TK KHOILUONG'!$B:$AT,38,0)</f>
        <v>0</v>
      </c>
      <c r="AN436" s="34">
        <f>VLOOKUP($B436,'[1]TK KHOILUONG'!$B:$AT,39,0)</f>
        <v>0</v>
      </c>
      <c r="AO436" s="16">
        <f>VLOOKUP($B436,'[1]TK KHOILUONG'!$B:$AT,40,0)</f>
        <v>0</v>
      </c>
      <c r="AP436" s="16">
        <f>VLOOKUP($B436,'[1]TK KHOILUONG'!$B:$AT,41,0)</f>
        <v>0</v>
      </c>
      <c r="AQ436" s="34">
        <f>VLOOKUP($B436,'[1]TK KHOILUONG'!$B:$AT,42,0)</f>
        <v>0</v>
      </c>
      <c r="AR436" s="34">
        <f>VLOOKUP($B436,'[1]TK KHOILUONG'!$B:$AT,43,0)</f>
        <v>0</v>
      </c>
      <c r="AS436" s="34">
        <f>VLOOKUP($B436,'[1]TK KHOILUONG'!$B:$AT,44,0)</f>
        <v>0</v>
      </c>
      <c r="AT436" s="44">
        <f t="shared" si="7"/>
        <v>0</v>
      </c>
      <c r="AU436" s="6"/>
    </row>
    <row r="437" spans="1:47">
      <c r="A437" s="12">
        <f>IF(D437="","",SUBTOTAL(3,$D$5:D437))</f>
        <v>433</v>
      </c>
      <c r="B437" s="31" t="s">
        <v>920</v>
      </c>
      <c r="C437" s="32" t="s">
        <v>902</v>
      </c>
      <c r="D437" s="33" t="s">
        <v>921</v>
      </c>
      <c r="E437" s="16">
        <f>VLOOKUP($B437,'[1]TK KHOILUONG'!$B:$AT,4,0)</f>
        <v>0</v>
      </c>
      <c r="F437" s="16">
        <f>VLOOKUP($B437,'[1]TK KHOILUONG'!$B:$AT,5,0)</f>
        <v>0</v>
      </c>
      <c r="G437" s="16">
        <f>VLOOKUP($B437,'[1]TK KHOILUONG'!$B:$AT,6,0)</f>
        <v>0</v>
      </c>
      <c r="H437" s="16">
        <f>VLOOKUP($B437,'[1]TK KHOILUONG'!$B:$AT,7,0)</f>
        <v>0</v>
      </c>
      <c r="I437" s="16">
        <f>VLOOKUP($B437,'[1]TK KHOILUONG'!$B:$AT,8,0)</f>
        <v>0</v>
      </c>
      <c r="J437" s="16">
        <f>VLOOKUP($B437,'[1]TK KHOILUONG'!$B:$AT,9,0)</f>
        <v>0</v>
      </c>
      <c r="K437" s="16">
        <f>VLOOKUP($B437,'[1]TK KHOILUONG'!$B:$AT,10,0)</f>
        <v>0</v>
      </c>
      <c r="L437" s="16">
        <f>VLOOKUP($B437,'[1]TK KHOILUONG'!$B:$AT,11,0)</f>
        <v>0</v>
      </c>
      <c r="M437" s="34">
        <f>VLOOKUP($B437,'[1]TK KHOILUONG'!$B:$AT,12,0)</f>
        <v>0</v>
      </c>
      <c r="N437" s="16">
        <f>VLOOKUP($B437,'[1]TK KHOILUONG'!$B:$AT,13,0)</f>
        <v>0</v>
      </c>
      <c r="O437" s="16">
        <f>VLOOKUP($B437,'[1]TK KHOILUONG'!$B:$AT,14,0)</f>
        <v>0</v>
      </c>
      <c r="P437" s="16">
        <f>VLOOKUP($B437,'[1]TK KHOILUONG'!$B:$AT,15,0)</f>
        <v>0</v>
      </c>
      <c r="Q437" s="16">
        <f>VLOOKUP($B437,'[1]TK KHOILUONG'!$B:$AT,16,0)</f>
        <v>0</v>
      </c>
      <c r="R437" s="34">
        <f>VLOOKUP($B437,'[1]TK KHOILUONG'!$B:$AT,17,0)</f>
        <v>0</v>
      </c>
      <c r="S437" s="16">
        <f>VLOOKUP($B437,'[1]TK KHOILUONG'!$B:$AT,18,0)</f>
        <v>0</v>
      </c>
      <c r="T437" s="16">
        <f>VLOOKUP($B437,'[1]TK KHOILUONG'!$B:$AT,19,0)</f>
        <v>0</v>
      </c>
      <c r="U437" s="16">
        <f>VLOOKUP($B437,'[1]TK KHOILUONG'!$B:$AT,20,0)</f>
        <v>0</v>
      </c>
      <c r="V437" s="34">
        <f>VLOOKUP($B437,'[1]TK KHOILUONG'!$B:$AT,21,0)</f>
        <v>0</v>
      </c>
      <c r="W437" s="16">
        <f>VLOOKUP($B437,'[1]TK KHOILUONG'!$B:$AT,22,0)</f>
        <v>0</v>
      </c>
      <c r="X437" s="16">
        <f>VLOOKUP($B437,'[1]TK KHOILUONG'!$B:$AT,23,0)</f>
        <v>0</v>
      </c>
      <c r="Y437" s="16">
        <f>VLOOKUP($B437,'[1]TK KHOILUONG'!$B:$AT,24,0)</f>
        <v>0</v>
      </c>
      <c r="Z437" s="34">
        <f>VLOOKUP($B437,'[1]TK KHOILUONG'!$B:$AT,25,0)</f>
        <v>0</v>
      </c>
      <c r="AA437" s="16">
        <f>VLOOKUP($B437,'[1]TK KHOILUONG'!$B:$AT,26,0)</f>
        <v>0</v>
      </c>
      <c r="AB437" s="16">
        <f>VLOOKUP($B437,'[1]TK KHOILUONG'!$B:$AT,27,0)</f>
        <v>0</v>
      </c>
      <c r="AC437" s="16">
        <f>VLOOKUP($B437,'[1]TK KHOILUONG'!$B:$AT,28,0)</f>
        <v>0</v>
      </c>
      <c r="AD437" s="34">
        <f>VLOOKUP($B437,'[1]TK KHOILUONG'!$B:$AT,29,0)</f>
        <v>0</v>
      </c>
      <c r="AE437" s="16">
        <f>VLOOKUP($B437,'[1]TK KHOILUONG'!$B:$AT,30,0)</f>
        <v>0</v>
      </c>
      <c r="AF437" s="16">
        <f>VLOOKUP($B437,'[1]TK KHOILUONG'!$B:$AT,31,0)</f>
        <v>0</v>
      </c>
      <c r="AG437" s="16">
        <f>VLOOKUP($B437,'[1]TK KHOILUONG'!$B:$AT,32,0)</f>
        <v>0</v>
      </c>
      <c r="AH437" s="34">
        <f>VLOOKUP($B437,'[1]TK KHOILUONG'!$B:$AT,33,0)</f>
        <v>0</v>
      </c>
      <c r="AI437" s="16">
        <f>VLOOKUP($B437,'[1]TK KHOILUONG'!$B:$AT,34,0)</f>
        <v>0</v>
      </c>
      <c r="AJ437" s="16">
        <f>VLOOKUP($B437,'[1]TK KHOILUONG'!$B:$AT,35,0)</f>
        <v>0</v>
      </c>
      <c r="AK437" s="34">
        <f>VLOOKUP($B437,'[1]TK KHOILUONG'!$B:$AT,36,0)</f>
        <v>0</v>
      </c>
      <c r="AL437" s="16">
        <f>VLOOKUP($B437,'[1]TK KHOILUONG'!$B:$AT,37,0)</f>
        <v>0</v>
      </c>
      <c r="AM437" s="16">
        <f>VLOOKUP($B437,'[1]TK KHOILUONG'!$B:$AT,38,0)</f>
        <v>0</v>
      </c>
      <c r="AN437" s="34">
        <f>VLOOKUP($B437,'[1]TK KHOILUONG'!$B:$AT,39,0)</f>
        <v>0</v>
      </c>
      <c r="AO437" s="16">
        <f>VLOOKUP($B437,'[1]TK KHOILUONG'!$B:$AT,40,0)</f>
        <v>0</v>
      </c>
      <c r="AP437" s="16">
        <f>VLOOKUP($B437,'[1]TK KHOILUONG'!$B:$AT,41,0)</f>
        <v>0</v>
      </c>
      <c r="AQ437" s="34">
        <f>VLOOKUP($B437,'[1]TK KHOILUONG'!$B:$AT,42,0)</f>
        <v>0</v>
      </c>
      <c r="AR437" s="34">
        <f>VLOOKUP($B437,'[1]TK KHOILUONG'!$B:$AT,43,0)</f>
        <v>0</v>
      </c>
      <c r="AS437" s="34">
        <f>VLOOKUP($B437,'[1]TK KHOILUONG'!$B:$AT,44,0)</f>
        <v>0</v>
      </c>
      <c r="AT437" s="44">
        <f t="shared" si="7"/>
        <v>0</v>
      </c>
      <c r="AU437" s="6"/>
    </row>
    <row r="438" spans="1:47">
      <c r="A438" s="12">
        <f>IF(D438="","",SUBTOTAL(3,$D$5:D438))</f>
        <v>434</v>
      </c>
      <c r="B438" s="31" t="s">
        <v>922</v>
      </c>
      <c r="C438" s="32" t="s">
        <v>902</v>
      </c>
      <c r="D438" s="33" t="s">
        <v>923</v>
      </c>
      <c r="E438" s="16">
        <f>VLOOKUP($B438,'[1]TK KHOILUONG'!$B:$AT,4,0)</f>
        <v>0</v>
      </c>
      <c r="F438" s="16">
        <f>VLOOKUP($B438,'[1]TK KHOILUONG'!$B:$AT,5,0)</f>
        <v>0</v>
      </c>
      <c r="G438" s="16">
        <f>VLOOKUP($B438,'[1]TK KHOILUONG'!$B:$AT,6,0)</f>
        <v>0</v>
      </c>
      <c r="H438" s="16">
        <f>VLOOKUP($B438,'[1]TK KHOILUONG'!$B:$AT,7,0)</f>
        <v>0</v>
      </c>
      <c r="I438" s="16">
        <f>VLOOKUP($B438,'[1]TK KHOILUONG'!$B:$AT,8,0)</f>
        <v>0</v>
      </c>
      <c r="J438" s="16">
        <f>VLOOKUP($B438,'[1]TK KHOILUONG'!$B:$AT,9,0)</f>
        <v>0</v>
      </c>
      <c r="K438" s="16">
        <f>VLOOKUP($B438,'[1]TK KHOILUONG'!$B:$AT,10,0)</f>
        <v>0</v>
      </c>
      <c r="L438" s="16">
        <f>VLOOKUP($B438,'[1]TK KHOILUONG'!$B:$AT,11,0)</f>
        <v>0</v>
      </c>
      <c r="M438" s="34">
        <f>VLOOKUP($B438,'[1]TK KHOILUONG'!$B:$AT,12,0)</f>
        <v>0</v>
      </c>
      <c r="N438" s="16">
        <f>VLOOKUP($B438,'[1]TK KHOILUONG'!$B:$AT,13,0)</f>
        <v>0</v>
      </c>
      <c r="O438" s="16">
        <f>VLOOKUP($B438,'[1]TK KHOILUONG'!$B:$AT,14,0)</f>
        <v>2.4</v>
      </c>
      <c r="P438" s="16">
        <f>VLOOKUP($B438,'[1]TK KHOILUONG'!$B:$AT,15,0)</f>
        <v>0</v>
      </c>
      <c r="Q438" s="16">
        <f>VLOOKUP($B438,'[1]TK KHOILUONG'!$B:$AT,16,0)</f>
        <v>0</v>
      </c>
      <c r="R438" s="34">
        <f>VLOOKUP($B438,'[1]TK KHOILUONG'!$B:$AT,17,0)</f>
        <v>2.4</v>
      </c>
      <c r="S438" s="16">
        <f>VLOOKUP($B438,'[1]TK KHOILUONG'!$B:$AT,18,0)</f>
        <v>0</v>
      </c>
      <c r="T438" s="16">
        <f>VLOOKUP($B438,'[1]TK KHOILUONG'!$B:$AT,19,0)</f>
        <v>0</v>
      </c>
      <c r="U438" s="16">
        <f>VLOOKUP($B438,'[1]TK KHOILUONG'!$B:$AT,20,0)</f>
        <v>0</v>
      </c>
      <c r="V438" s="34">
        <f>VLOOKUP($B438,'[1]TK KHOILUONG'!$B:$AT,21,0)</f>
        <v>0</v>
      </c>
      <c r="W438" s="16">
        <f>VLOOKUP($B438,'[1]TK KHOILUONG'!$B:$AT,22,0)</f>
        <v>0</v>
      </c>
      <c r="X438" s="16">
        <f>VLOOKUP($B438,'[1]TK KHOILUONG'!$B:$AT,23,0)</f>
        <v>0</v>
      </c>
      <c r="Y438" s="16">
        <f>VLOOKUP($B438,'[1]TK KHOILUONG'!$B:$AT,24,0)</f>
        <v>0</v>
      </c>
      <c r="Z438" s="34">
        <f>VLOOKUP($B438,'[1]TK KHOILUONG'!$B:$AT,25,0)</f>
        <v>0</v>
      </c>
      <c r="AA438" s="16">
        <f>VLOOKUP($B438,'[1]TK KHOILUONG'!$B:$AT,26,0)</f>
        <v>0</v>
      </c>
      <c r="AB438" s="16">
        <f>VLOOKUP($B438,'[1]TK KHOILUONG'!$B:$AT,27,0)</f>
        <v>0</v>
      </c>
      <c r="AC438" s="16">
        <f>VLOOKUP($B438,'[1]TK KHOILUONG'!$B:$AT,28,0)</f>
        <v>0</v>
      </c>
      <c r="AD438" s="34">
        <f>VLOOKUP($B438,'[1]TK KHOILUONG'!$B:$AT,29,0)</f>
        <v>0</v>
      </c>
      <c r="AE438" s="16">
        <f>VLOOKUP($B438,'[1]TK KHOILUONG'!$B:$AT,30,0)</f>
        <v>0</v>
      </c>
      <c r="AF438" s="16">
        <f>VLOOKUP($B438,'[1]TK KHOILUONG'!$B:$AT,31,0)</f>
        <v>0</v>
      </c>
      <c r="AG438" s="16">
        <f>VLOOKUP($B438,'[1]TK KHOILUONG'!$B:$AT,32,0)</f>
        <v>0</v>
      </c>
      <c r="AH438" s="34">
        <f>VLOOKUP($B438,'[1]TK KHOILUONG'!$B:$AT,33,0)</f>
        <v>0</v>
      </c>
      <c r="AI438" s="16">
        <f>VLOOKUP($B438,'[1]TK KHOILUONG'!$B:$AT,34,0)</f>
        <v>0</v>
      </c>
      <c r="AJ438" s="16">
        <f>VLOOKUP($B438,'[1]TK KHOILUONG'!$B:$AT,35,0)</f>
        <v>0</v>
      </c>
      <c r="AK438" s="34">
        <f>VLOOKUP($B438,'[1]TK KHOILUONG'!$B:$AT,36,0)</f>
        <v>0</v>
      </c>
      <c r="AL438" s="16">
        <f>VLOOKUP($B438,'[1]TK KHOILUONG'!$B:$AT,37,0)</f>
        <v>0</v>
      </c>
      <c r="AM438" s="16">
        <f>VLOOKUP($B438,'[1]TK KHOILUONG'!$B:$AT,38,0)</f>
        <v>0</v>
      </c>
      <c r="AN438" s="34">
        <f>VLOOKUP($B438,'[1]TK KHOILUONG'!$B:$AT,39,0)</f>
        <v>0</v>
      </c>
      <c r="AO438" s="16">
        <f>VLOOKUP($B438,'[1]TK KHOILUONG'!$B:$AT,40,0)</f>
        <v>0</v>
      </c>
      <c r="AP438" s="16">
        <f>VLOOKUP($B438,'[1]TK KHOILUONG'!$B:$AT,41,0)</f>
        <v>0</v>
      </c>
      <c r="AQ438" s="34">
        <f>VLOOKUP($B438,'[1]TK KHOILUONG'!$B:$AT,42,0)</f>
        <v>0</v>
      </c>
      <c r="AR438" s="34">
        <f>VLOOKUP($B438,'[1]TK KHOILUONG'!$B:$AT,43,0)</f>
        <v>0</v>
      </c>
      <c r="AS438" s="34">
        <f>VLOOKUP($B438,'[1]TK KHOILUONG'!$B:$AT,44,0)</f>
        <v>0</v>
      </c>
      <c r="AT438" s="44">
        <f t="shared" si="7"/>
        <v>2.4</v>
      </c>
      <c r="AU438" s="6"/>
    </row>
    <row r="439" spans="1:47">
      <c r="A439" s="12">
        <f>IF(D439="","",SUBTOTAL(3,$D$5:D439))</f>
        <v>435</v>
      </c>
      <c r="B439" s="31" t="s">
        <v>924</v>
      </c>
      <c r="C439" s="32" t="s">
        <v>902</v>
      </c>
      <c r="D439" s="33" t="s">
        <v>925</v>
      </c>
      <c r="E439" s="16">
        <f>VLOOKUP($B439,'[1]TK KHOILUONG'!$B:$AT,4,0)</f>
        <v>0</v>
      </c>
      <c r="F439" s="16">
        <f>VLOOKUP($B439,'[1]TK KHOILUONG'!$B:$AT,5,0)</f>
        <v>0</v>
      </c>
      <c r="G439" s="16">
        <f>VLOOKUP($B439,'[1]TK KHOILUONG'!$B:$AT,6,0)</f>
        <v>0</v>
      </c>
      <c r="H439" s="16">
        <f>VLOOKUP($B439,'[1]TK KHOILUONG'!$B:$AT,7,0)</f>
        <v>0</v>
      </c>
      <c r="I439" s="16">
        <f>VLOOKUP($B439,'[1]TK KHOILUONG'!$B:$AT,8,0)</f>
        <v>0</v>
      </c>
      <c r="J439" s="16">
        <f>VLOOKUP($B439,'[1]TK KHOILUONG'!$B:$AT,9,0)</f>
        <v>0</v>
      </c>
      <c r="K439" s="16">
        <f>VLOOKUP($B439,'[1]TK KHOILUONG'!$B:$AT,10,0)</f>
        <v>0</v>
      </c>
      <c r="L439" s="16">
        <f>VLOOKUP($B439,'[1]TK KHOILUONG'!$B:$AT,11,0)</f>
        <v>0</v>
      </c>
      <c r="M439" s="34">
        <f>VLOOKUP($B439,'[1]TK KHOILUONG'!$B:$AT,12,0)</f>
        <v>0</v>
      </c>
      <c r="N439" s="16">
        <f>VLOOKUP($B439,'[1]TK KHOILUONG'!$B:$AT,13,0)</f>
        <v>0</v>
      </c>
      <c r="O439" s="16">
        <f>VLOOKUP($B439,'[1]TK KHOILUONG'!$B:$AT,14,0)</f>
        <v>0</v>
      </c>
      <c r="P439" s="16">
        <f>VLOOKUP($B439,'[1]TK KHOILUONG'!$B:$AT,15,0)</f>
        <v>0</v>
      </c>
      <c r="Q439" s="16">
        <f>VLOOKUP($B439,'[1]TK KHOILUONG'!$B:$AT,16,0)</f>
        <v>0</v>
      </c>
      <c r="R439" s="34">
        <f>VLOOKUP($B439,'[1]TK KHOILUONG'!$B:$AT,17,0)</f>
        <v>0</v>
      </c>
      <c r="S439" s="16">
        <f>VLOOKUP($B439,'[1]TK KHOILUONG'!$B:$AT,18,0)</f>
        <v>0</v>
      </c>
      <c r="T439" s="16">
        <f>VLOOKUP($B439,'[1]TK KHOILUONG'!$B:$AT,19,0)</f>
        <v>0</v>
      </c>
      <c r="U439" s="16">
        <f>VLOOKUP($B439,'[1]TK KHOILUONG'!$B:$AT,20,0)</f>
        <v>0</v>
      </c>
      <c r="V439" s="34">
        <f>VLOOKUP($B439,'[1]TK KHOILUONG'!$B:$AT,21,0)</f>
        <v>0</v>
      </c>
      <c r="W439" s="16">
        <f>VLOOKUP($B439,'[1]TK KHOILUONG'!$B:$AT,22,0)</f>
        <v>0</v>
      </c>
      <c r="X439" s="16">
        <f>VLOOKUP($B439,'[1]TK KHOILUONG'!$B:$AT,23,0)</f>
        <v>0</v>
      </c>
      <c r="Y439" s="16">
        <f>VLOOKUP($B439,'[1]TK KHOILUONG'!$B:$AT,24,0)</f>
        <v>0</v>
      </c>
      <c r="Z439" s="34">
        <f>VLOOKUP($B439,'[1]TK KHOILUONG'!$B:$AT,25,0)</f>
        <v>0</v>
      </c>
      <c r="AA439" s="16">
        <f>VLOOKUP($B439,'[1]TK KHOILUONG'!$B:$AT,26,0)</f>
        <v>0</v>
      </c>
      <c r="AB439" s="16">
        <f>VLOOKUP($B439,'[1]TK KHOILUONG'!$B:$AT,27,0)</f>
        <v>0</v>
      </c>
      <c r="AC439" s="16">
        <f>VLOOKUP($B439,'[1]TK KHOILUONG'!$B:$AT,28,0)</f>
        <v>0</v>
      </c>
      <c r="AD439" s="34">
        <f>VLOOKUP($B439,'[1]TK KHOILUONG'!$B:$AT,29,0)</f>
        <v>0</v>
      </c>
      <c r="AE439" s="16">
        <f>VLOOKUP($B439,'[1]TK KHOILUONG'!$B:$AT,30,0)</f>
        <v>0</v>
      </c>
      <c r="AF439" s="16">
        <f>VLOOKUP($B439,'[1]TK KHOILUONG'!$B:$AT,31,0)</f>
        <v>0</v>
      </c>
      <c r="AG439" s="16">
        <f>VLOOKUP($B439,'[1]TK KHOILUONG'!$B:$AT,32,0)</f>
        <v>0</v>
      </c>
      <c r="AH439" s="34">
        <f>VLOOKUP($B439,'[1]TK KHOILUONG'!$B:$AT,33,0)</f>
        <v>0</v>
      </c>
      <c r="AI439" s="16">
        <f>VLOOKUP($B439,'[1]TK KHOILUONG'!$B:$AT,34,0)</f>
        <v>0</v>
      </c>
      <c r="AJ439" s="16">
        <f>VLOOKUP($B439,'[1]TK KHOILUONG'!$B:$AT,35,0)</f>
        <v>0</v>
      </c>
      <c r="AK439" s="34">
        <f>VLOOKUP($B439,'[1]TK KHOILUONG'!$B:$AT,36,0)</f>
        <v>0</v>
      </c>
      <c r="AL439" s="16">
        <f>VLOOKUP($B439,'[1]TK KHOILUONG'!$B:$AT,37,0)</f>
        <v>0</v>
      </c>
      <c r="AM439" s="16">
        <f>VLOOKUP($B439,'[1]TK KHOILUONG'!$B:$AT,38,0)</f>
        <v>0</v>
      </c>
      <c r="AN439" s="34">
        <f>VLOOKUP($B439,'[1]TK KHOILUONG'!$B:$AT,39,0)</f>
        <v>0</v>
      </c>
      <c r="AO439" s="16">
        <f>VLOOKUP($B439,'[1]TK KHOILUONG'!$B:$AT,40,0)</f>
        <v>0</v>
      </c>
      <c r="AP439" s="16">
        <f>VLOOKUP($B439,'[1]TK KHOILUONG'!$B:$AT,41,0)</f>
        <v>0</v>
      </c>
      <c r="AQ439" s="34">
        <f>VLOOKUP($B439,'[1]TK KHOILUONG'!$B:$AT,42,0)</f>
        <v>0</v>
      </c>
      <c r="AR439" s="34">
        <f>VLOOKUP($B439,'[1]TK KHOILUONG'!$B:$AT,43,0)</f>
        <v>0</v>
      </c>
      <c r="AS439" s="34">
        <f>VLOOKUP($B439,'[1]TK KHOILUONG'!$B:$AT,44,0)</f>
        <v>0</v>
      </c>
      <c r="AT439" s="44">
        <f t="shared" si="7"/>
        <v>0</v>
      </c>
      <c r="AU439" s="6"/>
    </row>
    <row r="440" spans="1:47">
      <c r="A440" s="12">
        <f>IF(D440="","",SUBTOTAL(3,$D$5:D440))</f>
        <v>436</v>
      </c>
      <c r="B440" s="31" t="s">
        <v>926</v>
      </c>
      <c r="C440" s="32" t="s">
        <v>902</v>
      </c>
      <c r="D440" s="33" t="s">
        <v>927</v>
      </c>
      <c r="E440" s="16">
        <f>VLOOKUP($B440,'[1]TK KHOILUONG'!$B:$AT,4,0)</f>
        <v>0</v>
      </c>
      <c r="F440" s="16">
        <f>VLOOKUP($B440,'[1]TK KHOILUONG'!$B:$AT,5,0)</f>
        <v>0</v>
      </c>
      <c r="G440" s="16">
        <f>VLOOKUP($B440,'[1]TK KHOILUONG'!$B:$AT,6,0)</f>
        <v>0</v>
      </c>
      <c r="H440" s="16">
        <f>VLOOKUP($B440,'[1]TK KHOILUONG'!$B:$AT,7,0)</f>
        <v>0</v>
      </c>
      <c r="I440" s="16">
        <f>VLOOKUP($B440,'[1]TK KHOILUONG'!$B:$AT,8,0)</f>
        <v>0</v>
      </c>
      <c r="J440" s="16">
        <f>VLOOKUP($B440,'[1]TK KHOILUONG'!$B:$AT,9,0)</f>
        <v>0</v>
      </c>
      <c r="K440" s="16">
        <f>VLOOKUP($B440,'[1]TK KHOILUONG'!$B:$AT,10,0)</f>
        <v>0</v>
      </c>
      <c r="L440" s="16">
        <f>VLOOKUP($B440,'[1]TK KHOILUONG'!$B:$AT,11,0)</f>
        <v>0</v>
      </c>
      <c r="M440" s="34">
        <f>VLOOKUP($B440,'[1]TK KHOILUONG'!$B:$AT,12,0)</f>
        <v>0</v>
      </c>
      <c r="N440" s="16">
        <f>VLOOKUP($B440,'[1]TK KHOILUONG'!$B:$AT,13,0)</f>
        <v>0.6</v>
      </c>
      <c r="O440" s="16">
        <f>VLOOKUP($B440,'[1]TK KHOILUONG'!$B:$AT,14,0)</f>
        <v>1.2</v>
      </c>
      <c r="P440" s="16">
        <f>VLOOKUP($B440,'[1]TK KHOILUONG'!$B:$AT,15,0)</f>
        <v>0</v>
      </c>
      <c r="Q440" s="16">
        <f>VLOOKUP($B440,'[1]TK KHOILUONG'!$B:$AT,16,0)</f>
        <v>0</v>
      </c>
      <c r="R440" s="34">
        <f>VLOOKUP($B440,'[1]TK KHOILUONG'!$B:$AT,17,0)</f>
        <v>1.7999999999999998</v>
      </c>
      <c r="S440" s="16">
        <f>VLOOKUP($B440,'[1]TK KHOILUONG'!$B:$AT,18,0)</f>
        <v>0</v>
      </c>
      <c r="T440" s="16">
        <f>VLOOKUP($B440,'[1]TK KHOILUONG'!$B:$AT,19,0)</f>
        <v>0</v>
      </c>
      <c r="U440" s="16">
        <f>VLOOKUP($B440,'[1]TK KHOILUONG'!$B:$AT,20,0)</f>
        <v>0</v>
      </c>
      <c r="V440" s="34">
        <f>VLOOKUP($B440,'[1]TK KHOILUONG'!$B:$AT,21,0)</f>
        <v>0</v>
      </c>
      <c r="W440" s="16">
        <f>VLOOKUP($B440,'[1]TK KHOILUONG'!$B:$AT,22,0)</f>
        <v>0</v>
      </c>
      <c r="X440" s="16">
        <f>VLOOKUP($B440,'[1]TK KHOILUONG'!$B:$AT,23,0)</f>
        <v>0</v>
      </c>
      <c r="Y440" s="16">
        <f>VLOOKUP($B440,'[1]TK KHOILUONG'!$B:$AT,24,0)</f>
        <v>0</v>
      </c>
      <c r="Z440" s="34">
        <f>VLOOKUP($B440,'[1]TK KHOILUONG'!$B:$AT,25,0)</f>
        <v>0</v>
      </c>
      <c r="AA440" s="16">
        <f>VLOOKUP($B440,'[1]TK KHOILUONG'!$B:$AT,26,0)</f>
        <v>0</v>
      </c>
      <c r="AB440" s="16">
        <f>VLOOKUP($B440,'[1]TK KHOILUONG'!$B:$AT,27,0)</f>
        <v>0</v>
      </c>
      <c r="AC440" s="16">
        <f>VLOOKUP($B440,'[1]TK KHOILUONG'!$B:$AT,28,0)</f>
        <v>0</v>
      </c>
      <c r="AD440" s="34">
        <f>VLOOKUP($B440,'[1]TK KHOILUONG'!$B:$AT,29,0)</f>
        <v>0</v>
      </c>
      <c r="AE440" s="16">
        <f>VLOOKUP($B440,'[1]TK KHOILUONG'!$B:$AT,30,0)</f>
        <v>0</v>
      </c>
      <c r="AF440" s="16">
        <f>VLOOKUP($B440,'[1]TK KHOILUONG'!$B:$AT,31,0)</f>
        <v>0</v>
      </c>
      <c r="AG440" s="16">
        <f>VLOOKUP($B440,'[1]TK KHOILUONG'!$B:$AT,32,0)</f>
        <v>0</v>
      </c>
      <c r="AH440" s="34">
        <f>VLOOKUP($B440,'[1]TK KHOILUONG'!$B:$AT,33,0)</f>
        <v>0</v>
      </c>
      <c r="AI440" s="16">
        <f>VLOOKUP($B440,'[1]TK KHOILUONG'!$B:$AT,34,0)</f>
        <v>0</v>
      </c>
      <c r="AJ440" s="16">
        <f>VLOOKUP($B440,'[1]TK KHOILUONG'!$B:$AT,35,0)</f>
        <v>0</v>
      </c>
      <c r="AK440" s="34">
        <f>VLOOKUP($B440,'[1]TK KHOILUONG'!$B:$AT,36,0)</f>
        <v>0</v>
      </c>
      <c r="AL440" s="16">
        <f>VLOOKUP($B440,'[1]TK KHOILUONG'!$B:$AT,37,0)</f>
        <v>0</v>
      </c>
      <c r="AM440" s="16">
        <f>VLOOKUP($B440,'[1]TK KHOILUONG'!$B:$AT,38,0)</f>
        <v>0</v>
      </c>
      <c r="AN440" s="34">
        <f>VLOOKUP($B440,'[1]TK KHOILUONG'!$B:$AT,39,0)</f>
        <v>0</v>
      </c>
      <c r="AO440" s="16">
        <f>VLOOKUP($B440,'[1]TK KHOILUONG'!$B:$AT,40,0)</f>
        <v>0</v>
      </c>
      <c r="AP440" s="16">
        <f>VLOOKUP($B440,'[1]TK KHOILUONG'!$B:$AT,41,0)</f>
        <v>0</v>
      </c>
      <c r="AQ440" s="34">
        <f>VLOOKUP($B440,'[1]TK KHOILUONG'!$B:$AT,42,0)</f>
        <v>0</v>
      </c>
      <c r="AR440" s="34">
        <f>VLOOKUP($B440,'[1]TK KHOILUONG'!$B:$AT,43,0)</f>
        <v>0</v>
      </c>
      <c r="AS440" s="34">
        <f>VLOOKUP($B440,'[1]TK KHOILUONG'!$B:$AT,44,0)</f>
        <v>0</v>
      </c>
      <c r="AT440" s="44">
        <f t="shared" si="7"/>
        <v>1.8</v>
      </c>
      <c r="AU440" s="6"/>
    </row>
    <row r="441" spans="1:47">
      <c r="A441" s="12">
        <f>IF(D441="","",SUBTOTAL(3,$D$5:D441))</f>
        <v>437</v>
      </c>
      <c r="B441" s="43" t="s">
        <v>928</v>
      </c>
      <c r="C441" s="32" t="s">
        <v>902</v>
      </c>
      <c r="D441" s="33" t="s">
        <v>929</v>
      </c>
      <c r="E441" s="16">
        <f>VLOOKUP($B441,'[1]TK KHOILUONG'!$B:$AT,4,0)</f>
        <v>0</v>
      </c>
      <c r="F441" s="16">
        <f>VLOOKUP($B441,'[1]TK KHOILUONG'!$B:$AT,5,0)</f>
        <v>0</v>
      </c>
      <c r="G441" s="16">
        <f>VLOOKUP($B441,'[1]TK KHOILUONG'!$B:$AT,6,0)</f>
        <v>0</v>
      </c>
      <c r="H441" s="16">
        <f>VLOOKUP($B441,'[1]TK KHOILUONG'!$B:$AT,7,0)</f>
        <v>0</v>
      </c>
      <c r="I441" s="16">
        <f>VLOOKUP($B441,'[1]TK KHOILUONG'!$B:$AT,8,0)</f>
        <v>0</v>
      </c>
      <c r="J441" s="16">
        <f>VLOOKUP($B441,'[1]TK KHOILUONG'!$B:$AT,9,0)</f>
        <v>0</v>
      </c>
      <c r="K441" s="16">
        <f>VLOOKUP($B441,'[1]TK KHOILUONG'!$B:$AT,10,0)</f>
        <v>0</v>
      </c>
      <c r="L441" s="16">
        <f>VLOOKUP($B441,'[1]TK KHOILUONG'!$B:$AT,11,0)</f>
        <v>0</v>
      </c>
      <c r="M441" s="34">
        <f>VLOOKUP($B441,'[1]TK KHOILUONG'!$B:$AT,12,0)</f>
        <v>0</v>
      </c>
      <c r="N441" s="16">
        <f>VLOOKUP($B441,'[1]TK KHOILUONG'!$B:$AT,13,0)</f>
        <v>0</v>
      </c>
      <c r="O441" s="16">
        <f>VLOOKUP($B441,'[1]TK KHOILUONG'!$B:$AT,14,0)</f>
        <v>0</v>
      </c>
      <c r="P441" s="16">
        <f>VLOOKUP($B441,'[1]TK KHOILUONG'!$B:$AT,15,0)</f>
        <v>0</v>
      </c>
      <c r="Q441" s="16">
        <f>VLOOKUP($B441,'[1]TK KHOILUONG'!$B:$AT,16,0)</f>
        <v>0</v>
      </c>
      <c r="R441" s="34">
        <f>VLOOKUP($B441,'[1]TK KHOILUONG'!$B:$AT,17,0)</f>
        <v>0</v>
      </c>
      <c r="S441" s="16">
        <f>VLOOKUP($B441,'[1]TK KHOILUONG'!$B:$AT,18,0)</f>
        <v>0</v>
      </c>
      <c r="T441" s="16">
        <f>VLOOKUP($B441,'[1]TK KHOILUONG'!$B:$AT,19,0)</f>
        <v>0</v>
      </c>
      <c r="U441" s="16">
        <f>VLOOKUP($B441,'[1]TK KHOILUONG'!$B:$AT,20,0)</f>
        <v>0</v>
      </c>
      <c r="V441" s="34">
        <f>VLOOKUP($B441,'[1]TK KHOILUONG'!$B:$AT,21,0)</f>
        <v>0</v>
      </c>
      <c r="W441" s="16">
        <f>VLOOKUP($B441,'[1]TK KHOILUONG'!$B:$AT,22,0)</f>
        <v>0</v>
      </c>
      <c r="X441" s="16">
        <f>VLOOKUP($B441,'[1]TK KHOILUONG'!$B:$AT,23,0)</f>
        <v>0</v>
      </c>
      <c r="Y441" s="16">
        <f>VLOOKUP($B441,'[1]TK KHOILUONG'!$B:$AT,24,0)</f>
        <v>0</v>
      </c>
      <c r="Z441" s="34">
        <f>VLOOKUP($B441,'[1]TK KHOILUONG'!$B:$AT,25,0)</f>
        <v>0</v>
      </c>
      <c r="AA441" s="16">
        <f>VLOOKUP($B441,'[1]TK KHOILUONG'!$B:$AT,26,0)</f>
        <v>0</v>
      </c>
      <c r="AB441" s="16">
        <f>VLOOKUP($B441,'[1]TK KHOILUONG'!$B:$AT,27,0)</f>
        <v>0</v>
      </c>
      <c r="AC441" s="16">
        <f>VLOOKUP($B441,'[1]TK KHOILUONG'!$B:$AT,28,0)</f>
        <v>0</v>
      </c>
      <c r="AD441" s="34">
        <f>VLOOKUP($B441,'[1]TK KHOILUONG'!$B:$AT,29,0)</f>
        <v>0</v>
      </c>
      <c r="AE441" s="16">
        <f>VLOOKUP($B441,'[1]TK KHOILUONG'!$B:$AT,30,0)</f>
        <v>0</v>
      </c>
      <c r="AF441" s="16">
        <f>VLOOKUP($B441,'[1]TK KHOILUONG'!$B:$AT,31,0)</f>
        <v>0</v>
      </c>
      <c r="AG441" s="16">
        <f>VLOOKUP($B441,'[1]TK KHOILUONG'!$B:$AT,32,0)</f>
        <v>0</v>
      </c>
      <c r="AH441" s="34">
        <f>VLOOKUP($B441,'[1]TK KHOILUONG'!$B:$AT,33,0)</f>
        <v>0</v>
      </c>
      <c r="AI441" s="16">
        <f>VLOOKUP($B441,'[1]TK KHOILUONG'!$B:$AT,34,0)</f>
        <v>0</v>
      </c>
      <c r="AJ441" s="16">
        <f>VLOOKUP($B441,'[1]TK KHOILUONG'!$B:$AT,35,0)</f>
        <v>0</v>
      </c>
      <c r="AK441" s="34">
        <f>VLOOKUP($B441,'[1]TK KHOILUONG'!$B:$AT,36,0)</f>
        <v>0</v>
      </c>
      <c r="AL441" s="16">
        <f>VLOOKUP($B441,'[1]TK KHOILUONG'!$B:$AT,37,0)</f>
        <v>0</v>
      </c>
      <c r="AM441" s="16">
        <f>VLOOKUP($B441,'[1]TK KHOILUONG'!$B:$AT,38,0)</f>
        <v>0</v>
      </c>
      <c r="AN441" s="34">
        <f>VLOOKUP($B441,'[1]TK KHOILUONG'!$B:$AT,39,0)</f>
        <v>0</v>
      </c>
      <c r="AO441" s="16">
        <f>VLOOKUP($B441,'[1]TK KHOILUONG'!$B:$AT,40,0)</f>
        <v>0</v>
      </c>
      <c r="AP441" s="16">
        <f>VLOOKUP($B441,'[1]TK KHOILUONG'!$B:$AT,41,0)</f>
        <v>0</v>
      </c>
      <c r="AQ441" s="34">
        <f>VLOOKUP($B441,'[1]TK KHOILUONG'!$B:$AT,42,0)</f>
        <v>0</v>
      </c>
      <c r="AR441" s="34">
        <f>VLOOKUP($B441,'[1]TK KHOILUONG'!$B:$AT,43,0)</f>
        <v>0</v>
      </c>
      <c r="AS441" s="34">
        <f>VLOOKUP($B441,'[1]TK KHOILUONG'!$B:$AT,44,0)</f>
        <v>0</v>
      </c>
      <c r="AT441" s="44">
        <f t="shared" si="7"/>
        <v>0</v>
      </c>
      <c r="AU441" s="6"/>
    </row>
    <row r="442" spans="1:47">
      <c r="A442" s="12">
        <f>IF(D442="","",SUBTOTAL(3,$D$5:D442))</f>
        <v>438</v>
      </c>
      <c r="B442" s="31" t="s">
        <v>930</v>
      </c>
      <c r="C442" s="32" t="s">
        <v>902</v>
      </c>
      <c r="D442" s="33" t="s">
        <v>931</v>
      </c>
      <c r="E442" s="16">
        <f>VLOOKUP($B442,'[1]TK KHOILUONG'!$B:$AT,4,0)</f>
        <v>0</v>
      </c>
      <c r="F442" s="16">
        <f>VLOOKUP($B442,'[1]TK KHOILUONG'!$B:$AT,5,0)</f>
        <v>0</v>
      </c>
      <c r="G442" s="16">
        <f>VLOOKUP($B442,'[1]TK KHOILUONG'!$B:$AT,6,0)</f>
        <v>0</v>
      </c>
      <c r="H442" s="16">
        <f>VLOOKUP($B442,'[1]TK KHOILUONG'!$B:$AT,7,0)</f>
        <v>0</v>
      </c>
      <c r="I442" s="16">
        <f>VLOOKUP($B442,'[1]TK KHOILUONG'!$B:$AT,8,0)</f>
        <v>0</v>
      </c>
      <c r="J442" s="16">
        <f>VLOOKUP($B442,'[1]TK KHOILUONG'!$B:$AT,9,0)</f>
        <v>0</v>
      </c>
      <c r="K442" s="16">
        <f>VLOOKUP($B442,'[1]TK KHOILUONG'!$B:$AT,10,0)</f>
        <v>0</v>
      </c>
      <c r="L442" s="16">
        <f>VLOOKUP($B442,'[1]TK KHOILUONG'!$B:$AT,11,0)</f>
        <v>0</v>
      </c>
      <c r="M442" s="34">
        <f>VLOOKUP($B442,'[1]TK KHOILUONG'!$B:$AT,12,0)</f>
        <v>0</v>
      </c>
      <c r="N442" s="16">
        <f>VLOOKUP($B442,'[1]TK KHOILUONG'!$B:$AT,13,0)</f>
        <v>0</v>
      </c>
      <c r="O442" s="16">
        <f>VLOOKUP($B442,'[1]TK KHOILUONG'!$B:$AT,14,0)</f>
        <v>0</v>
      </c>
      <c r="P442" s="16">
        <f>VLOOKUP($B442,'[1]TK KHOILUONG'!$B:$AT,15,0)</f>
        <v>0</v>
      </c>
      <c r="Q442" s="16">
        <f>VLOOKUP($B442,'[1]TK KHOILUONG'!$B:$AT,16,0)</f>
        <v>0</v>
      </c>
      <c r="R442" s="34">
        <f>VLOOKUP($B442,'[1]TK KHOILUONG'!$B:$AT,17,0)</f>
        <v>0</v>
      </c>
      <c r="S442" s="16">
        <f>VLOOKUP($B442,'[1]TK KHOILUONG'!$B:$AT,18,0)</f>
        <v>0</v>
      </c>
      <c r="T442" s="16">
        <f>VLOOKUP($B442,'[1]TK KHOILUONG'!$B:$AT,19,0)</f>
        <v>0</v>
      </c>
      <c r="U442" s="16">
        <f>VLOOKUP($B442,'[1]TK KHOILUONG'!$B:$AT,20,0)</f>
        <v>0</v>
      </c>
      <c r="V442" s="34">
        <f>VLOOKUP($B442,'[1]TK KHOILUONG'!$B:$AT,21,0)</f>
        <v>0</v>
      </c>
      <c r="W442" s="16">
        <f>VLOOKUP($B442,'[1]TK KHOILUONG'!$B:$AT,22,0)</f>
        <v>0</v>
      </c>
      <c r="X442" s="16">
        <f>VLOOKUP($B442,'[1]TK KHOILUONG'!$B:$AT,23,0)</f>
        <v>0</v>
      </c>
      <c r="Y442" s="16">
        <f>VLOOKUP($B442,'[1]TK KHOILUONG'!$B:$AT,24,0)</f>
        <v>0</v>
      </c>
      <c r="Z442" s="34">
        <f>VLOOKUP($B442,'[1]TK KHOILUONG'!$B:$AT,25,0)</f>
        <v>0</v>
      </c>
      <c r="AA442" s="16">
        <f>VLOOKUP($B442,'[1]TK KHOILUONG'!$B:$AT,26,0)</f>
        <v>0</v>
      </c>
      <c r="AB442" s="16">
        <f>VLOOKUP($B442,'[1]TK KHOILUONG'!$B:$AT,27,0)</f>
        <v>0</v>
      </c>
      <c r="AC442" s="16">
        <f>VLOOKUP($B442,'[1]TK KHOILUONG'!$B:$AT,28,0)</f>
        <v>0</v>
      </c>
      <c r="AD442" s="34">
        <f>VLOOKUP($B442,'[1]TK KHOILUONG'!$B:$AT,29,0)</f>
        <v>0</v>
      </c>
      <c r="AE442" s="16">
        <f>VLOOKUP($B442,'[1]TK KHOILUONG'!$B:$AT,30,0)</f>
        <v>0</v>
      </c>
      <c r="AF442" s="16">
        <f>VLOOKUP($B442,'[1]TK KHOILUONG'!$B:$AT,31,0)</f>
        <v>0</v>
      </c>
      <c r="AG442" s="16">
        <f>VLOOKUP($B442,'[1]TK KHOILUONG'!$B:$AT,32,0)</f>
        <v>0</v>
      </c>
      <c r="AH442" s="34">
        <f>VLOOKUP($B442,'[1]TK KHOILUONG'!$B:$AT,33,0)</f>
        <v>0</v>
      </c>
      <c r="AI442" s="16">
        <f>VLOOKUP($B442,'[1]TK KHOILUONG'!$B:$AT,34,0)</f>
        <v>0</v>
      </c>
      <c r="AJ442" s="16">
        <f>VLOOKUP($B442,'[1]TK KHOILUONG'!$B:$AT,35,0)</f>
        <v>0</v>
      </c>
      <c r="AK442" s="34">
        <f>VLOOKUP($B442,'[1]TK KHOILUONG'!$B:$AT,36,0)</f>
        <v>0</v>
      </c>
      <c r="AL442" s="16">
        <f>VLOOKUP($B442,'[1]TK KHOILUONG'!$B:$AT,37,0)</f>
        <v>0</v>
      </c>
      <c r="AM442" s="16">
        <f>VLOOKUP($B442,'[1]TK KHOILUONG'!$B:$AT,38,0)</f>
        <v>0</v>
      </c>
      <c r="AN442" s="34">
        <f>VLOOKUP($B442,'[1]TK KHOILUONG'!$B:$AT,39,0)</f>
        <v>0</v>
      </c>
      <c r="AO442" s="16">
        <f>VLOOKUP($B442,'[1]TK KHOILUONG'!$B:$AT,40,0)</f>
        <v>0</v>
      </c>
      <c r="AP442" s="16">
        <f>VLOOKUP($B442,'[1]TK KHOILUONG'!$B:$AT,41,0)</f>
        <v>0</v>
      </c>
      <c r="AQ442" s="34">
        <f>VLOOKUP($B442,'[1]TK KHOILUONG'!$B:$AT,42,0)</f>
        <v>0</v>
      </c>
      <c r="AR442" s="34">
        <f>VLOOKUP($B442,'[1]TK KHOILUONG'!$B:$AT,43,0)</f>
        <v>0</v>
      </c>
      <c r="AS442" s="34">
        <f>VLOOKUP($B442,'[1]TK KHOILUONG'!$B:$AT,44,0)</f>
        <v>0</v>
      </c>
      <c r="AT442" s="44">
        <f t="shared" si="7"/>
        <v>0</v>
      </c>
      <c r="AU442" s="6"/>
    </row>
    <row r="443" spans="1:47">
      <c r="A443" s="12">
        <f>IF(D443="","",SUBTOTAL(3,$D$5:D443))</f>
        <v>439</v>
      </c>
      <c r="B443" s="31" t="s">
        <v>932</v>
      </c>
      <c r="C443" s="32" t="s">
        <v>902</v>
      </c>
      <c r="D443" s="33" t="s">
        <v>933</v>
      </c>
      <c r="E443" s="16">
        <f>VLOOKUP($B443,'[1]TK KHOILUONG'!$B:$AT,4,0)</f>
        <v>0</v>
      </c>
      <c r="F443" s="16">
        <f>VLOOKUP($B443,'[1]TK KHOILUONG'!$B:$AT,5,0)</f>
        <v>0</v>
      </c>
      <c r="G443" s="16">
        <f>VLOOKUP($B443,'[1]TK KHOILUONG'!$B:$AT,6,0)</f>
        <v>0</v>
      </c>
      <c r="H443" s="16">
        <f>VLOOKUP($B443,'[1]TK KHOILUONG'!$B:$AT,7,0)</f>
        <v>0</v>
      </c>
      <c r="I443" s="16">
        <f>VLOOKUP($B443,'[1]TK KHOILUONG'!$B:$AT,8,0)</f>
        <v>0</v>
      </c>
      <c r="J443" s="16">
        <f>VLOOKUP($B443,'[1]TK KHOILUONG'!$B:$AT,9,0)</f>
        <v>0</v>
      </c>
      <c r="K443" s="16">
        <f>VLOOKUP($B443,'[1]TK KHOILUONG'!$B:$AT,10,0)</f>
        <v>0</v>
      </c>
      <c r="L443" s="16">
        <f>VLOOKUP($B443,'[1]TK KHOILUONG'!$B:$AT,11,0)</f>
        <v>0</v>
      </c>
      <c r="M443" s="34">
        <f>VLOOKUP($B443,'[1]TK KHOILUONG'!$B:$AT,12,0)</f>
        <v>0</v>
      </c>
      <c r="N443" s="16">
        <f>VLOOKUP($B443,'[1]TK KHOILUONG'!$B:$AT,13,0)</f>
        <v>0</v>
      </c>
      <c r="O443" s="16">
        <f>VLOOKUP($B443,'[1]TK KHOILUONG'!$B:$AT,14,0)</f>
        <v>0</v>
      </c>
      <c r="P443" s="16">
        <f>VLOOKUP($B443,'[1]TK KHOILUONG'!$B:$AT,15,0)</f>
        <v>0</v>
      </c>
      <c r="Q443" s="16">
        <f>VLOOKUP($B443,'[1]TK KHOILUONG'!$B:$AT,16,0)</f>
        <v>0</v>
      </c>
      <c r="R443" s="34">
        <f>VLOOKUP($B443,'[1]TK KHOILUONG'!$B:$AT,17,0)</f>
        <v>0</v>
      </c>
      <c r="S443" s="16">
        <f>VLOOKUP($B443,'[1]TK KHOILUONG'!$B:$AT,18,0)</f>
        <v>0</v>
      </c>
      <c r="T443" s="16">
        <f>VLOOKUP($B443,'[1]TK KHOILUONG'!$B:$AT,19,0)</f>
        <v>0</v>
      </c>
      <c r="U443" s="16">
        <f>VLOOKUP($B443,'[1]TK KHOILUONG'!$B:$AT,20,0)</f>
        <v>0</v>
      </c>
      <c r="V443" s="34">
        <f>VLOOKUP($B443,'[1]TK KHOILUONG'!$B:$AT,21,0)</f>
        <v>0</v>
      </c>
      <c r="W443" s="16">
        <f>VLOOKUP($B443,'[1]TK KHOILUONG'!$B:$AT,22,0)</f>
        <v>0</v>
      </c>
      <c r="X443" s="16">
        <f>VLOOKUP($B443,'[1]TK KHOILUONG'!$B:$AT,23,0)</f>
        <v>0</v>
      </c>
      <c r="Y443" s="16">
        <f>VLOOKUP($B443,'[1]TK KHOILUONG'!$B:$AT,24,0)</f>
        <v>0</v>
      </c>
      <c r="Z443" s="34">
        <f>VLOOKUP($B443,'[1]TK KHOILUONG'!$B:$AT,25,0)</f>
        <v>0</v>
      </c>
      <c r="AA443" s="16">
        <f>VLOOKUP($B443,'[1]TK KHOILUONG'!$B:$AT,26,0)</f>
        <v>0</v>
      </c>
      <c r="AB443" s="16">
        <f>VLOOKUP($B443,'[1]TK KHOILUONG'!$B:$AT,27,0)</f>
        <v>0</v>
      </c>
      <c r="AC443" s="16">
        <f>VLOOKUP($B443,'[1]TK KHOILUONG'!$B:$AT,28,0)</f>
        <v>0</v>
      </c>
      <c r="AD443" s="34">
        <f>VLOOKUP($B443,'[1]TK KHOILUONG'!$B:$AT,29,0)</f>
        <v>0</v>
      </c>
      <c r="AE443" s="16">
        <f>VLOOKUP($B443,'[1]TK KHOILUONG'!$B:$AT,30,0)</f>
        <v>0</v>
      </c>
      <c r="AF443" s="16">
        <f>VLOOKUP($B443,'[1]TK KHOILUONG'!$B:$AT,31,0)</f>
        <v>0</v>
      </c>
      <c r="AG443" s="16">
        <f>VLOOKUP($B443,'[1]TK KHOILUONG'!$B:$AT,32,0)</f>
        <v>0</v>
      </c>
      <c r="AH443" s="34">
        <f>VLOOKUP($B443,'[1]TK KHOILUONG'!$B:$AT,33,0)</f>
        <v>0</v>
      </c>
      <c r="AI443" s="16">
        <f>VLOOKUP($B443,'[1]TK KHOILUONG'!$B:$AT,34,0)</f>
        <v>0</v>
      </c>
      <c r="AJ443" s="16">
        <f>VLOOKUP($B443,'[1]TK KHOILUONG'!$B:$AT,35,0)</f>
        <v>0</v>
      </c>
      <c r="AK443" s="34">
        <f>VLOOKUP($B443,'[1]TK KHOILUONG'!$B:$AT,36,0)</f>
        <v>0</v>
      </c>
      <c r="AL443" s="16">
        <f>VLOOKUP($B443,'[1]TK KHOILUONG'!$B:$AT,37,0)</f>
        <v>0</v>
      </c>
      <c r="AM443" s="16">
        <f>VLOOKUP($B443,'[1]TK KHOILUONG'!$B:$AT,38,0)</f>
        <v>0</v>
      </c>
      <c r="AN443" s="34">
        <f>VLOOKUP($B443,'[1]TK KHOILUONG'!$B:$AT,39,0)</f>
        <v>0</v>
      </c>
      <c r="AO443" s="16">
        <f>VLOOKUP($B443,'[1]TK KHOILUONG'!$B:$AT,40,0)</f>
        <v>0</v>
      </c>
      <c r="AP443" s="16">
        <f>VLOOKUP($B443,'[1]TK KHOILUONG'!$B:$AT,41,0)</f>
        <v>0</v>
      </c>
      <c r="AQ443" s="34">
        <f>VLOOKUP($B443,'[1]TK KHOILUONG'!$B:$AT,42,0)</f>
        <v>0</v>
      </c>
      <c r="AR443" s="34">
        <f>VLOOKUP($B443,'[1]TK KHOILUONG'!$B:$AT,43,0)</f>
        <v>0</v>
      </c>
      <c r="AS443" s="34">
        <f>VLOOKUP($B443,'[1]TK KHOILUONG'!$B:$AT,44,0)</f>
        <v>0</v>
      </c>
      <c r="AT443" s="44">
        <f t="shared" si="7"/>
        <v>0</v>
      </c>
      <c r="AU443" s="6"/>
    </row>
    <row r="444" spans="1:47">
      <c r="A444" s="12">
        <f>IF(D444="","",SUBTOTAL(3,$D$5:D444))</f>
        <v>440</v>
      </c>
      <c r="B444" s="31" t="s">
        <v>934</v>
      </c>
      <c r="C444" s="32" t="s">
        <v>902</v>
      </c>
      <c r="D444" s="33" t="s">
        <v>935</v>
      </c>
      <c r="E444" s="16">
        <f>VLOOKUP($B444,'[1]TK KHOILUONG'!$B:$AT,4,0)</f>
        <v>0</v>
      </c>
      <c r="F444" s="16">
        <f>VLOOKUP($B444,'[1]TK KHOILUONG'!$B:$AT,5,0)</f>
        <v>0</v>
      </c>
      <c r="G444" s="16">
        <f>VLOOKUP($B444,'[1]TK KHOILUONG'!$B:$AT,6,0)</f>
        <v>0</v>
      </c>
      <c r="H444" s="16">
        <f>VLOOKUP($B444,'[1]TK KHOILUONG'!$B:$AT,7,0)</f>
        <v>0</v>
      </c>
      <c r="I444" s="16">
        <f>VLOOKUP($B444,'[1]TK KHOILUONG'!$B:$AT,8,0)</f>
        <v>0</v>
      </c>
      <c r="J444" s="16">
        <f>VLOOKUP($B444,'[1]TK KHOILUONG'!$B:$AT,9,0)</f>
        <v>0</v>
      </c>
      <c r="K444" s="16">
        <f>VLOOKUP($B444,'[1]TK KHOILUONG'!$B:$AT,10,0)</f>
        <v>0</v>
      </c>
      <c r="L444" s="16">
        <f>VLOOKUP($B444,'[1]TK KHOILUONG'!$B:$AT,11,0)</f>
        <v>0</v>
      </c>
      <c r="M444" s="34">
        <f>VLOOKUP($B444,'[1]TK KHOILUONG'!$B:$AT,12,0)</f>
        <v>0</v>
      </c>
      <c r="N444" s="16">
        <f>VLOOKUP($B444,'[1]TK KHOILUONG'!$B:$AT,13,0)</f>
        <v>0</v>
      </c>
      <c r="O444" s="16">
        <f>VLOOKUP($B444,'[1]TK KHOILUONG'!$B:$AT,14,0)</f>
        <v>0</v>
      </c>
      <c r="P444" s="16">
        <f>VLOOKUP($B444,'[1]TK KHOILUONG'!$B:$AT,15,0)</f>
        <v>0</v>
      </c>
      <c r="Q444" s="16">
        <f>VLOOKUP($B444,'[1]TK KHOILUONG'!$B:$AT,16,0)</f>
        <v>0</v>
      </c>
      <c r="R444" s="34">
        <f>VLOOKUP($B444,'[1]TK KHOILUONG'!$B:$AT,17,0)</f>
        <v>0</v>
      </c>
      <c r="S444" s="16">
        <f>VLOOKUP($B444,'[1]TK KHOILUONG'!$B:$AT,18,0)</f>
        <v>0</v>
      </c>
      <c r="T444" s="16">
        <f>VLOOKUP($B444,'[1]TK KHOILUONG'!$B:$AT,19,0)</f>
        <v>0</v>
      </c>
      <c r="U444" s="16">
        <f>VLOOKUP($B444,'[1]TK KHOILUONG'!$B:$AT,20,0)</f>
        <v>0</v>
      </c>
      <c r="V444" s="34">
        <f>VLOOKUP($B444,'[1]TK KHOILUONG'!$B:$AT,21,0)</f>
        <v>0</v>
      </c>
      <c r="W444" s="16">
        <f>VLOOKUP($B444,'[1]TK KHOILUONG'!$B:$AT,22,0)</f>
        <v>0</v>
      </c>
      <c r="X444" s="16">
        <f>VLOOKUP($B444,'[1]TK KHOILUONG'!$B:$AT,23,0)</f>
        <v>0</v>
      </c>
      <c r="Y444" s="16">
        <f>VLOOKUP($B444,'[1]TK KHOILUONG'!$B:$AT,24,0)</f>
        <v>0</v>
      </c>
      <c r="Z444" s="34">
        <f>VLOOKUP($B444,'[1]TK KHOILUONG'!$B:$AT,25,0)</f>
        <v>0</v>
      </c>
      <c r="AA444" s="16">
        <f>VLOOKUP($B444,'[1]TK KHOILUONG'!$B:$AT,26,0)</f>
        <v>0</v>
      </c>
      <c r="AB444" s="16">
        <f>VLOOKUP($B444,'[1]TK KHOILUONG'!$B:$AT,27,0)</f>
        <v>0</v>
      </c>
      <c r="AC444" s="16">
        <f>VLOOKUP($B444,'[1]TK KHOILUONG'!$B:$AT,28,0)</f>
        <v>0</v>
      </c>
      <c r="AD444" s="34">
        <f>VLOOKUP($B444,'[1]TK KHOILUONG'!$B:$AT,29,0)</f>
        <v>0</v>
      </c>
      <c r="AE444" s="16">
        <f>VLOOKUP($B444,'[1]TK KHOILUONG'!$B:$AT,30,0)</f>
        <v>0</v>
      </c>
      <c r="AF444" s="16">
        <f>VLOOKUP($B444,'[1]TK KHOILUONG'!$B:$AT,31,0)</f>
        <v>0</v>
      </c>
      <c r="AG444" s="16">
        <f>VLOOKUP($B444,'[1]TK KHOILUONG'!$B:$AT,32,0)</f>
        <v>0</v>
      </c>
      <c r="AH444" s="34">
        <f>VLOOKUP($B444,'[1]TK KHOILUONG'!$B:$AT,33,0)</f>
        <v>0</v>
      </c>
      <c r="AI444" s="16">
        <f>VLOOKUP($B444,'[1]TK KHOILUONG'!$B:$AT,34,0)</f>
        <v>0</v>
      </c>
      <c r="AJ444" s="16">
        <f>VLOOKUP($B444,'[1]TK KHOILUONG'!$B:$AT,35,0)</f>
        <v>0</v>
      </c>
      <c r="AK444" s="34">
        <f>VLOOKUP($B444,'[1]TK KHOILUONG'!$B:$AT,36,0)</f>
        <v>0</v>
      </c>
      <c r="AL444" s="16">
        <f>VLOOKUP($B444,'[1]TK KHOILUONG'!$B:$AT,37,0)</f>
        <v>0</v>
      </c>
      <c r="AM444" s="16">
        <f>VLOOKUP($B444,'[1]TK KHOILUONG'!$B:$AT,38,0)</f>
        <v>0</v>
      </c>
      <c r="AN444" s="34">
        <f>VLOOKUP($B444,'[1]TK KHOILUONG'!$B:$AT,39,0)</f>
        <v>0</v>
      </c>
      <c r="AO444" s="16">
        <f>VLOOKUP($B444,'[1]TK KHOILUONG'!$B:$AT,40,0)</f>
        <v>0</v>
      </c>
      <c r="AP444" s="16">
        <f>VLOOKUP($B444,'[1]TK KHOILUONG'!$B:$AT,41,0)</f>
        <v>0</v>
      </c>
      <c r="AQ444" s="34">
        <f>VLOOKUP($B444,'[1]TK KHOILUONG'!$B:$AT,42,0)</f>
        <v>0</v>
      </c>
      <c r="AR444" s="34">
        <f>VLOOKUP($B444,'[1]TK KHOILUONG'!$B:$AT,43,0)</f>
        <v>0</v>
      </c>
      <c r="AS444" s="34">
        <f>VLOOKUP($B444,'[1]TK KHOILUONG'!$B:$AT,44,0)</f>
        <v>0</v>
      </c>
      <c r="AT444" s="44">
        <f t="shared" si="7"/>
        <v>0</v>
      </c>
      <c r="AU444" s="6"/>
    </row>
    <row r="445" spans="1:47">
      <c r="A445" s="12">
        <f>IF(D445="","",SUBTOTAL(3,$D$5:D445))</f>
        <v>441</v>
      </c>
      <c r="B445" s="31" t="s">
        <v>936</v>
      </c>
      <c r="C445" s="32" t="s">
        <v>902</v>
      </c>
      <c r="D445" s="33" t="s">
        <v>937</v>
      </c>
      <c r="E445" s="16">
        <f>VLOOKUP($B445,'[1]TK KHOILUONG'!$B:$AT,4,0)</f>
        <v>0</v>
      </c>
      <c r="F445" s="16">
        <f>VLOOKUP($B445,'[1]TK KHOILUONG'!$B:$AT,5,0)</f>
        <v>0</v>
      </c>
      <c r="G445" s="16">
        <f>VLOOKUP($B445,'[1]TK KHOILUONG'!$B:$AT,6,0)</f>
        <v>0</v>
      </c>
      <c r="H445" s="16">
        <f>VLOOKUP($B445,'[1]TK KHOILUONG'!$B:$AT,7,0)</f>
        <v>0</v>
      </c>
      <c r="I445" s="16">
        <f>VLOOKUP($B445,'[1]TK KHOILUONG'!$B:$AT,8,0)</f>
        <v>0</v>
      </c>
      <c r="J445" s="16">
        <f>VLOOKUP($B445,'[1]TK KHOILUONG'!$B:$AT,9,0)</f>
        <v>0</v>
      </c>
      <c r="K445" s="16">
        <f>VLOOKUP($B445,'[1]TK KHOILUONG'!$B:$AT,10,0)</f>
        <v>0</v>
      </c>
      <c r="L445" s="16">
        <f>VLOOKUP($B445,'[1]TK KHOILUONG'!$B:$AT,11,0)</f>
        <v>0</v>
      </c>
      <c r="M445" s="34">
        <f>VLOOKUP($B445,'[1]TK KHOILUONG'!$B:$AT,12,0)</f>
        <v>0</v>
      </c>
      <c r="N445" s="16">
        <f>VLOOKUP($B445,'[1]TK KHOILUONG'!$B:$AT,13,0)</f>
        <v>1.65</v>
      </c>
      <c r="O445" s="16">
        <f>VLOOKUP($B445,'[1]TK KHOILUONG'!$B:$AT,14,0)</f>
        <v>2.25</v>
      </c>
      <c r="P445" s="16">
        <f>VLOOKUP($B445,'[1]TK KHOILUONG'!$B:$AT,15,0)</f>
        <v>0</v>
      </c>
      <c r="Q445" s="16">
        <f>VLOOKUP($B445,'[1]TK KHOILUONG'!$B:$AT,16,0)</f>
        <v>0</v>
      </c>
      <c r="R445" s="34">
        <f>VLOOKUP($B445,'[1]TK KHOILUONG'!$B:$AT,17,0)</f>
        <v>3.9</v>
      </c>
      <c r="S445" s="16">
        <f>VLOOKUP($B445,'[1]TK KHOILUONG'!$B:$AT,18,0)</f>
        <v>0</v>
      </c>
      <c r="T445" s="16">
        <f>VLOOKUP($B445,'[1]TK KHOILUONG'!$B:$AT,19,0)</f>
        <v>0</v>
      </c>
      <c r="U445" s="16">
        <f>VLOOKUP($B445,'[1]TK KHOILUONG'!$B:$AT,20,0)</f>
        <v>0</v>
      </c>
      <c r="V445" s="34">
        <f>VLOOKUP($B445,'[1]TK KHOILUONG'!$B:$AT,21,0)</f>
        <v>0</v>
      </c>
      <c r="W445" s="16">
        <f>VLOOKUP($B445,'[1]TK KHOILUONG'!$B:$AT,22,0)</f>
        <v>0</v>
      </c>
      <c r="X445" s="16">
        <f>VLOOKUP($B445,'[1]TK KHOILUONG'!$B:$AT,23,0)</f>
        <v>0</v>
      </c>
      <c r="Y445" s="16">
        <f>VLOOKUP($B445,'[1]TK KHOILUONG'!$B:$AT,24,0)</f>
        <v>0</v>
      </c>
      <c r="Z445" s="34">
        <f>VLOOKUP($B445,'[1]TK KHOILUONG'!$B:$AT,25,0)</f>
        <v>0</v>
      </c>
      <c r="AA445" s="16">
        <f>VLOOKUP($B445,'[1]TK KHOILUONG'!$B:$AT,26,0)</f>
        <v>0</v>
      </c>
      <c r="AB445" s="16">
        <f>VLOOKUP($B445,'[1]TK KHOILUONG'!$B:$AT,27,0)</f>
        <v>0</v>
      </c>
      <c r="AC445" s="16">
        <f>VLOOKUP($B445,'[1]TK KHOILUONG'!$B:$AT,28,0)</f>
        <v>0</v>
      </c>
      <c r="AD445" s="34">
        <f>VLOOKUP($B445,'[1]TK KHOILUONG'!$B:$AT,29,0)</f>
        <v>0</v>
      </c>
      <c r="AE445" s="16">
        <f>VLOOKUP($B445,'[1]TK KHOILUONG'!$B:$AT,30,0)</f>
        <v>0</v>
      </c>
      <c r="AF445" s="16">
        <f>VLOOKUP($B445,'[1]TK KHOILUONG'!$B:$AT,31,0)</f>
        <v>0</v>
      </c>
      <c r="AG445" s="16">
        <f>VLOOKUP($B445,'[1]TK KHOILUONG'!$B:$AT,32,0)</f>
        <v>0</v>
      </c>
      <c r="AH445" s="34">
        <f>VLOOKUP($B445,'[1]TK KHOILUONG'!$B:$AT,33,0)</f>
        <v>0</v>
      </c>
      <c r="AI445" s="16">
        <f>VLOOKUP($B445,'[1]TK KHOILUONG'!$B:$AT,34,0)</f>
        <v>0</v>
      </c>
      <c r="AJ445" s="16">
        <f>VLOOKUP($B445,'[1]TK KHOILUONG'!$B:$AT,35,0)</f>
        <v>0</v>
      </c>
      <c r="AK445" s="34">
        <f>VLOOKUP($B445,'[1]TK KHOILUONG'!$B:$AT,36,0)</f>
        <v>0</v>
      </c>
      <c r="AL445" s="16">
        <f>VLOOKUP($B445,'[1]TK KHOILUONG'!$B:$AT,37,0)</f>
        <v>0</v>
      </c>
      <c r="AM445" s="16">
        <f>VLOOKUP($B445,'[1]TK KHOILUONG'!$B:$AT,38,0)</f>
        <v>0</v>
      </c>
      <c r="AN445" s="34">
        <f>VLOOKUP($B445,'[1]TK KHOILUONG'!$B:$AT,39,0)</f>
        <v>0</v>
      </c>
      <c r="AO445" s="16">
        <f>VLOOKUP($B445,'[1]TK KHOILUONG'!$B:$AT,40,0)</f>
        <v>0</v>
      </c>
      <c r="AP445" s="16">
        <f>VLOOKUP($B445,'[1]TK KHOILUONG'!$B:$AT,41,0)</f>
        <v>0</v>
      </c>
      <c r="AQ445" s="34">
        <f>VLOOKUP($B445,'[1]TK KHOILUONG'!$B:$AT,42,0)</f>
        <v>0</v>
      </c>
      <c r="AR445" s="34">
        <f>VLOOKUP($B445,'[1]TK KHOILUONG'!$B:$AT,43,0)</f>
        <v>0</v>
      </c>
      <c r="AS445" s="34">
        <f>VLOOKUP($B445,'[1]TK KHOILUONG'!$B:$AT,44,0)</f>
        <v>0.5</v>
      </c>
      <c r="AT445" s="44">
        <f t="shared" si="7"/>
        <v>4.4000000000000004</v>
      </c>
      <c r="AU445" s="6"/>
    </row>
    <row r="446" spans="1:47">
      <c r="A446" s="12">
        <f>IF(D446="","",SUBTOTAL(3,$D$5:D446))</f>
        <v>442</v>
      </c>
      <c r="B446" s="43" t="s">
        <v>938</v>
      </c>
      <c r="C446" s="32" t="s">
        <v>939</v>
      </c>
      <c r="D446" s="33" t="s">
        <v>940</v>
      </c>
      <c r="E446" s="16">
        <f>VLOOKUP($B446,'[1]TK KHOILUONG'!$B:$AT,4,0)</f>
        <v>0</v>
      </c>
      <c r="F446" s="16">
        <f>VLOOKUP($B446,'[1]TK KHOILUONG'!$B:$AT,5,0)</f>
        <v>0</v>
      </c>
      <c r="G446" s="16">
        <f>VLOOKUP($B446,'[1]TK KHOILUONG'!$B:$AT,6,0)</f>
        <v>0</v>
      </c>
      <c r="H446" s="16">
        <f>VLOOKUP($B446,'[1]TK KHOILUONG'!$B:$AT,7,0)</f>
        <v>0</v>
      </c>
      <c r="I446" s="16">
        <f>VLOOKUP($B446,'[1]TK KHOILUONG'!$B:$AT,8,0)</f>
        <v>0</v>
      </c>
      <c r="J446" s="16">
        <f>VLOOKUP($B446,'[1]TK KHOILUONG'!$B:$AT,9,0)</f>
        <v>0</v>
      </c>
      <c r="K446" s="16">
        <f>VLOOKUP($B446,'[1]TK KHOILUONG'!$B:$AT,10,0)</f>
        <v>0</v>
      </c>
      <c r="L446" s="16">
        <f>VLOOKUP($B446,'[1]TK KHOILUONG'!$B:$AT,11,0)</f>
        <v>0</v>
      </c>
      <c r="M446" s="34">
        <f>VLOOKUP($B446,'[1]TK KHOILUONG'!$B:$AT,12,0)</f>
        <v>0</v>
      </c>
      <c r="N446" s="16">
        <f>VLOOKUP($B446,'[1]TK KHOILUONG'!$B:$AT,13,0)</f>
        <v>0</v>
      </c>
      <c r="O446" s="16">
        <f>VLOOKUP($B446,'[1]TK KHOILUONG'!$B:$AT,14,0)</f>
        <v>0</v>
      </c>
      <c r="P446" s="16">
        <f>VLOOKUP($B446,'[1]TK KHOILUONG'!$B:$AT,15,0)</f>
        <v>0</v>
      </c>
      <c r="Q446" s="16">
        <f>VLOOKUP($B446,'[1]TK KHOILUONG'!$B:$AT,16,0)</f>
        <v>0</v>
      </c>
      <c r="R446" s="34">
        <f>VLOOKUP($B446,'[1]TK KHOILUONG'!$B:$AT,17,0)</f>
        <v>0</v>
      </c>
      <c r="S446" s="16">
        <f>VLOOKUP($B446,'[1]TK KHOILUONG'!$B:$AT,18,0)</f>
        <v>0</v>
      </c>
      <c r="T446" s="16">
        <f>VLOOKUP($B446,'[1]TK KHOILUONG'!$B:$AT,19,0)</f>
        <v>0</v>
      </c>
      <c r="U446" s="16">
        <f>VLOOKUP($B446,'[1]TK KHOILUONG'!$B:$AT,20,0)</f>
        <v>0</v>
      </c>
      <c r="V446" s="34">
        <f>VLOOKUP($B446,'[1]TK KHOILUONG'!$B:$AT,21,0)</f>
        <v>0</v>
      </c>
      <c r="W446" s="16">
        <f>VLOOKUP($B446,'[1]TK KHOILUONG'!$B:$AT,22,0)</f>
        <v>0</v>
      </c>
      <c r="X446" s="16">
        <f>VLOOKUP($B446,'[1]TK KHOILUONG'!$B:$AT,23,0)</f>
        <v>0</v>
      </c>
      <c r="Y446" s="16">
        <f>VLOOKUP($B446,'[1]TK KHOILUONG'!$B:$AT,24,0)</f>
        <v>0</v>
      </c>
      <c r="Z446" s="34">
        <f>VLOOKUP($B446,'[1]TK KHOILUONG'!$B:$AT,25,0)</f>
        <v>0</v>
      </c>
      <c r="AA446" s="16">
        <f>VLOOKUP($B446,'[1]TK KHOILUONG'!$B:$AT,26,0)</f>
        <v>0</v>
      </c>
      <c r="AB446" s="16">
        <f>VLOOKUP($B446,'[1]TK KHOILUONG'!$B:$AT,27,0)</f>
        <v>0</v>
      </c>
      <c r="AC446" s="16">
        <f>VLOOKUP($B446,'[1]TK KHOILUONG'!$B:$AT,28,0)</f>
        <v>0</v>
      </c>
      <c r="AD446" s="34">
        <f>VLOOKUP($B446,'[1]TK KHOILUONG'!$B:$AT,29,0)</f>
        <v>0</v>
      </c>
      <c r="AE446" s="16">
        <f>VLOOKUP($B446,'[1]TK KHOILUONG'!$B:$AT,30,0)</f>
        <v>0</v>
      </c>
      <c r="AF446" s="16">
        <f>VLOOKUP($B446,'[1]TK KHOILUONG'!$B:$AT,31,0)</f>
        <v>0</v>
      </c>
      <c r="AG446" s="16">
        <f>VLOOKUP($B446,'[1]TK KHOILUONG'!$B:$AT,32,0)</f>
        <v>0</v>
      </c>
      <c r="AH446" s="34">
        <f>VLOOKUP($B446,'[1]TK KHOILUONG'!$B:$AT,33,0)</f>
        <v>0</v>
      </c>
      <c r="AI446" s="16">
        <f>VLOOKUP($B446,'[1]TK KHOILUONG'!$B:$AT,34,0)</f>
        <v>0</v>
      </c>
      <c r="AJ446" s="16">
        <f>VLOOKUP($B446,'[1]TK KHOILUONG'!$B:$AT,35,0)</f>
        <v>0</v>
      </c>
      <c r="AK446" s="34">
        <f>VLOOKUP($B446,'[1]TK KHOILUONG'!$B:$AT,36,0)</f>
        <v>0</v>
      </c>
      <c r="AL446" s="16">
        <f>VLOOKUP($B446,'[1]TK KHOILUONG'!$B:$AT,37,0)</f>
        <v>0</v>
      </c>
      <c r="AM446" s="16">
        <f>VLOOKUP($B446,'[1]TK KHOILUONG'!$B:$AT,38,0)</f>
        <v>0</v>
      </c>
      <c r="AN446" s="34">
        <f>VLOOKUP($B446,'[1]TK KHOILUONG'!$B:$AT,39,0)</f>
        <v>0</v>
      </c>
      <c r="AO446" s="16">
        <f>VLOOKUP($B446,'[1]TK KHOILUONG'!$B:$AT,40,0)</f>
        <v>0</v>
      </c>
      <c r="AP446" s="16">
        <f>VLOOKUP($B446,'[1]TK KHOILUONG'!$B:$AT,41,0)</f>
        <v>0</v>
      </c>
      <c r="AQ446" s="34">
        <f>VLOOKUP($B446,'[1]TK KHOILUONG'!$B:$AT,42,0)</f>
        <v>0</v>
      </c>
      <c r="AR446" s="34">
        <f>VLOOKUP($B446,'[1]TK KHOILUONG'!$B:$AT,43,0)</f>
        <v>0</v>
      </c>
      <c r="AS446" s="34">
        <f>VLOOKUP($B446,'[1]TK KHOILUONG'!$B:$AT,44,0)</f>
        <v>0</v>
      </c>
      <c r="AT446" s="44">
        <f t="shared" si="7"/>
        <v>0</v>
      </c>
      <c r="AU446" s="6"/>
    </row>
    <row r="447" spans="1:47">
      <c r="A447" s="12">
        <f>IF(D447="","",SUBTOTAL(3,$D$5:D447))</f>
        <v>443</v>
      </c>
      <c r="B447" s="31" t="s">
        <v>941</v>
      </c>
      <c r="C447" s="32" t="s">
        <v>939</v>
      </c>
      <c r="D447" s="33" t="s">
        <v>942</v>
      </c>
      <c r="E447" s="16">
        <f>VLOOKUP($B447,'[1]TK KHOILUONG'!$B:$AT,4,0)</f>
        <v>0</v>
      </c>
      <c r="F447" s="16">
        <f>VLOOKUP($B447,'[1]TK KHOILUONG'!$B:$AT,5,0)</f>
        <v>0</v>
      </c>
      <c r="G447" s="16">
        <f>VLOOKUP($B447,'[1]TK KHOILUONG'!$B:$AT,6,0)</f>
        <v>0</v>
      </c>
      <c r="H447" s="16">
        <f>VLOOKUP($B447,'[1]TK KHOILUONG'!$B:$AT,7,0)</f>
        <v>0</v>
      </c>
      <c r="I447" s="16">
        <f>VLOOKUP($B447,'[1]TK KHOILUONG'!$B:$AT,8,0)</f>
        <v>0</v>
      </c>
      <c r="J447" s="16">
        <f>VLOOKUP($B447,'[1]TK KHOILUONG'!$B:$AT,9,0)</f>
        <v>0</v>
      </c>
      <c r="K447" s="16">
        <f>VLOOKUP($B447,'[1]TK KHOILUONG'!$B:$AT,10,0)</f>
        <v>0</v>
      </c>
      <c r="L447" s="16">
        <f>VLOOKUP($B447,'[1]TK KHOILUONG'!$B:$AT,11,0)</f>
        <v>0</v>
      </c>
      <c r="M447" s="34">
        <f>VLOOKUP($B447,'[1]TK KHOILUONG'!$B:$AT,12,0)</f>
        <v>0</v>
      </c>
      <c r="N447" s="16">
        <f>VLOOKUP($B447,'[1]TK KHOILUONG'!$B:$AT,13,0)</f>
        <v>1.35</v>
      </c>
      <c r="O447" s="16">
        <f>VLOOKUP($B447,'[1]TK KHOILUONG'!$B:$AT,14,0)</f>
        <v>4.3499999999999996</v>
      </c>
      <c r="P447" s="16">
        <f>VLOOKUP($B447,'[1]TK KHOILUONG'!$B:$AT,15,0)</f>
        <v>0</v>
      </c>
      <c r="Q447" s="16">
        <f>VLOOKUP($B447,'[1]TK KHOILUONG'!$B:$AT,16,0)</f>
        <v>0</v>
      </c>
      <c r="R447" s="34">
        <f>VLOOKUP($B447,'[1]TK KHOILUONG'!$B:$AT,17,0)</f>
        <v>5.6999999999999993</v>
      </c>
      <c r="S447" s="16">
        <f>VLOOKUP($B447,'[1]TK KHOILUONG'!$B:$AT,18,0)</f>
        <v>0</v>
      </c>
      <c r="T447" s="16">
        <f>VLOOKUP($B447,'[1]TK KHOILUONG'!$B:$AT,19,0)</f>
        <v>0</v>
      </c>
      <c r="U447" s="16">
        <f>VLOOKUP($B447,'[1]TK KHOILUONG'!$B:$AT,20,0)</f>
        <v>0</v>
      </c>
      <c r="V447" s="34">
        <f>VLOOKUP($B447,'[1]TK KHOILUONG'!$B:$AT,21,0)</f>
        <v>0</v>
      </c>
      <c r="W447" s="16">
        <f>VLOOKUP($B447,'[1]TK KHOILUONG'!$B:$AT,22,0)</f>
        <v>0</v>
      </c>
      <c r="X447" s="16">
        <f>VLOOKUP($B447,'[1]TK KHOILUONG'!$B:$AT,23,0)</f>
        <v>0</v>
      </c>
      <c r="Y447" s="16">
        <f>VLOOKUP($B447,'[1]TK KHOILUONG'!$B:$AT,24,0)</f>
        <v>0</v>
      </c>
      <c r="Z447" s="34">
        <f>VLOOKUP($B447,'[1]TK KHOILUONG'!$B:$AT,25,0)</f>
        <v>0</v>
      </c>
      <c r="AA447" s="16">
        <f>VLOOKUP($B447,'[1]TK KHOILUONG'!$B:$AT,26,0)</f>
        <v>0</v>
      </c>
      <c r="AB447" s="16">
        <f>VLOOKUP($B447,'[1]TK KHOILUONG'!$B:$AT,27,0)</f>
        <v>0</v>
      </c>
      <c r="AC447" s="16">
        <f>VLOOKUP($B447,'[1]TK KHOILUONG'!$B:$AT,28,0)</f>
        <v>0</v>
      </c>
      <c r="AD447" s="34">
        <f>VLOOKUP($B447,'[1]TK KHOILUONG'!$B:$AT,29,0)</f>
        <v>0</v>
      </c>
      <c r="AE447" s="16">
        <f>VLOOKUP($B447,'[1]TK KHOILUONG'!$B:$AT,30,0)</f>
        <v>0</v>
      </c>
      <c r="AF447" s="16">
        <f>VLOOKUP($B447,'[1]TK KHOILUONG'!$B:$AT,31,0)</f>
        <v>0</v>
      </c>
      <c r="AG447" s="16">
        <f>VLOOKUP($B447,'[1]TK KHOILUONG'!$B:$AT,32,0)</f>
        <v>0</v>
      </c>
      <c r="AH447" s="34">
        <f>VLOOKUP($B447,'[1]TK KHOILUONG'!$B:$AT,33,0)</f>
        <v>0</v>
      </c>
      <c r="AI447" s="16">
        <f>VLOOKUP($B447,'[1]TK KHOILUONG'!$B:$AT,34,0)</f>
        <v>0</v>
      </c>
      <c r="AJ447" s="16">
        <f>VLOOKUP($B447,'[1]TK KHOILUONG'!$B:$AT,35,0)</f>
        <v>0</v>
      </c>
      <c r="AK447" s="34">
        <f>VLOOKUP($B447,'[1]TK KHOILUONG'!$B:$AT,36,0)</f>
        <v>0</v>
      </c>
      <c r="AL447" s="16">
        <f>VLOOKUP($B447,'[1]TK KHOILUONG'!$B:$AT,37,0)</f>
        <v>0</v>
      </c>
      <c r="AM447" s="16">
        <f>VLOOKUP($B447,'[1]TK KHOILUONG'!$B:$AT,38,0)</f>
        <v>0</v>
      </c>
      <c r="AN447" s="34">
        <f>VLOOKUP($B447,'[1]TK KHOILUONG'!$B:$AT,39,0)</f>
        <v>0</v>
      </c>
      <c r="AO447" s="16">
        <f>VLOOKUP($B447,'[1]TK KHOILUONG'!$B:$AT,40,0)</f>
        <v>0</v>
      </c>
      <c r="AP447" s="16">
        <f>VLOOKUP($B447,'[1]TK KHOILUONG'!$B:$AT,41,0)</f>
        <v>0</v>
      </c>
      <c r="AQ447" s="34">
        <f>VLOOKUP($B447,'[1]TK KHOILUONG'!$B:$AT,42,0)</f>
        <v>0</v>
      </c>
      <c r="AR447" s="34">
        <f>VLOOKUP($B447,'[1]TK KHOILUONG'!$B:$AT,43,0)</f>
        <v>0</v>
      </c>
      <c r="AS447" s="34">
        <f>VLOOKUP($B447,'[1]TK KHOILUONG'!$B:$AT,44,0)</f>
        <v>0</v>
      </c>
      <c r="AT447" s="44">
        <f t="shared" si="7"/>
        <v>5.7</v>
      </c>
      <c r="AU447" s="6"/>
    </row>
    <row r="448" spans="1:47">
      <c r="A448" s="12">
        <f>IF(D448="","",SUBTOTAL(3,$D$5:D448))</f>
        <v>444</v>
      </c>
      <c r="B448" s="43" t="s">
        <v>943</v>
      </c>
      <c r="C448" s="32" t="s">
        <v>939</v>
      </c>
      <c r="D448" s="33" t="s">
        <v>944</v>
      </c>
      <c r="E448" s="16">
        <f>VLOOKUP($B448,'[1]TK KHOILUONG'!$B:$AT,4,0)</f>
        <v>0</v>
      </c>
      <c r="F448" s="16">
        <f>VLOOKUP($B448,'[1]TK KHOILUONG'!$B:$AT,5,0)</f>
        <v>0</v>
      </c>
      <c r="G448" s="16">
        <f>VLOOKUP($B448,'[1]TK KHOILUONG'!$B:$AT,6,0)</f>
        <v>0</v>
      </c>
      <c r="H448" s="16">
        <f>VLOOKUP($B448,'[1]TK KHOILUONG'!$B:$AT,7,0)</f>
        <v>0</v>
      </c>
      <c r="I448" s="16">
        <f>VLOOKUP($B448,'[1]TK KHOILUONG'!$B:$AT,8,0)</f>
        <v>0</v>
      </c>
      <c r="J448" s="16">
        <f>VLOOKUP($B448,'[1]TK KHOILUONG'!$B:$AT,9,0)</f>
        <v>0</v>
      </c>
      <c r="K448" s="16">
        <f>VLOOKUP($B448,'[1]TK KHOILUONG'!$B:$AT,10,0)</f>
        <v>0</v>
      </c>
      <c r="L448" s="16">
        <f>VLOOKUP($B448,'[1]TK KHOILUONG'!$B:$AT,11,0)</f>
        <v>0</v>
      </c>
      <c r="M448" s="34">
        <f>VLOOKUP($B448,'[1]TK KHOILUONG'!$B:$AT,12,0)</f>
        <v>0</v>
      </c>
      <c r="N448" s="16">
        <f>VLOOKUP($B448,'[1]TK KHOILUONG'!$B:$AT,13,0)</f>
        <v>0</v>
      </c>
      <c r="O448" s="16">
        <f>VLOOKUP($B448,'[1]TK KHOILUONG'!$B:$AT,14,0)</f>
        <v>0</v>
      </c>
      <c r="P448" s="16">
        <f>VLOOKUP($B448,'[1]TK KHOILUONG'!$B:$AT,15,0)</f>
        <v>0</v>
      </c>
      <c r="Q448" s="16">
        <f>VLOOKUP($B448,'[1]TK KHOILUONG'!$B:$AT,16,0)</f>
        <v>0</v>
      </c>
      <c r="R448" s="34">
        <f>VLOOKUP($B448,'[1]TK KHOILUONG'!$B:$AT,17,0)</f>
        <v>0</v>
      </c>
      <c r="S448" s="16">
        <f>VLOOKUP($B448,'[1]TK KHOILUONG'!$B:$AT,18,0)</f>
        <v>0</v>
      </c>
      <c r="T448" s="16">
        <f>VLOOKUP($B448,'[1]TK KHOILUONG'!$B:$AT,19,0)</f>
        <v>0</v>
      </c>
      <c r="U448" s="16">
        <f>VLOOKUP($B448,'[1]TK KHOILUONG'!$B:$AT,20,0)</f>
        <v>0</v>
      </c>
      <c r="V448" s="34">
        <f>VLOOKUP($B448,'[1]TK KHOILUONG'!$B:$AT,21,0)</f>
        <v>0</v>
      </c>
      <c r="W448" s="16">
        <f>VLOOKUP($B448,'[1]TK KHOILUONG'!$B:$AT,22,0)</f>
        <v>0</v>
      </c>
      <c r="X448" s="16">
        <f>VLOOKUP($B448,'[1]TK KHOILUONG'!$B:$AT,23,0)</f>
        <v>0</v>
      </c>
      <c r="Y448" s="16">
        <f>VLOOKUP($B448,'[1]TK KHOILUONG'!$B:$AT,24,0)</f>
        <v>0</v>
      </c>
      <c r="Z448" s="34">
        <f>VLOOKUP($B448,'[1]TK KHOILUONG'!$B:$AT,25,0)</f>
        <v>0</v>
      </c>
      <c r="AA448" s="16">
        <f>VLOOKUP($B448,'[1]TK KHOILUONG'!$B:$AT,26,0)</f>
        <v>0</v>
      </c>
      <c r="AB448" s="16">
        <f>VLOOKUP($B448,'[1]TK KHOILUONG'!$B:$AT,27,0)</f>
        <v>0</v>
      </c>
      <c r="AC448" s="16">
        <f>VLOOKUP($B448,'[1]TK KHOILUONG'!$B:$AT,28,0)</f>
        <v>0</v>
      </c>
      <c r="AD448" s="34">
        <f>VLOOKUP($B448,'[1]TK KHOILUONG'!$B:$AT,29,0)</f>
        <v>0</v>
      </c>
      <c r="AE448" s="16">
        <f>VLOOKUP($B448,'[1]TK KHOILUONG'!$B:$AT,30,0)</f>
        <v>0</v>
      </c>
      <c r="AF448" s="16">
        <f>VLOOKUP($B448,'[1]TK KHOILUONG'!$B:$AT,31,0)</f>
        <v>0</v>
      </c>
      <c r="AG448" s="16">
        <f>VLOOKUP($B448,'[1]TK KHOILUONG'!$B:$AT,32,0)</f>
        <v>0</v>
      </c>
      <c r="AH448" s="34">
        <f>VLOOKUP($B448,'[1]TK KHOILUONG'!$B:$AT,33,0)</f>
        <v>0</v>
      </c>
      <c r="AI448" s="16">
        <f>VLOOKUP($B448,'[1]TK KHOILUONG'!$B:$AT,34,0)</f>
        <v>0</v>
      </c>
      <c r="AJ448" s="16">
        <f>VLOOKUP($B448,'[1]TK KHOILUONG'!$B:$AT,35,0)</f>
        <v>0</v>
      </c>
      <c r="AK448" s="34">
        <f>VLOOKUP($B448,'[1]TK KHOILUONG'!$B:$AT,36,0)</f>
        <v>0</v>
      </c>
      <c r="AL448" s="16">
        <f>VLOOKUP($B448,'[1]TK KHOILUONG'!$B:$AT,37,0)</f>
        <v>0</v>
      </c>
      <c r="AM448" s="16">
        <f>VLOOKUP($B448,'[1]TK KHOILUONG'!$B:$AT,38,0)</f>
        <v>0</v>
      </c>
      <c r="AN448" s="34">
        <f>VLOOKUP($B448,'[1]TK KHOILUONG'!$B:$AT,39,0)</f>
        <v>0</v>
      </c>
      <c r="AO448" s="16">
        <f>VLOOKUP($B448,'[1]TK KHOILUONG'!$B:$AT,40,0)</f>
        <v>0</v>
      </c>
      <c r="AP448" s="16">
        <f>VLOOKUP($B448,'[1]TK KHOILUONG'!$B:$AT,41,0)</f>
        <v>0</v>
      </c>
      <c r="AQ448" s="34">
        <f>VLOOKUP($B448,'[1]TK KHOILUONG'!$B:$AT,42,0)</f>
        <v>0</v>
      </c>
      <c r="AR448" s="34">
        <f>VLOOKUP($B448,'[1]TK KHOILUONG'!$B:$AT,43,0)</f>
        <v>0</v>
      </c>
      <c r="AS448" s="34">
        <f>VLOOKUP($B448,'[1]TK KHOILUONG'!$B:$AT,44,0)</f>
        <v>0</v>
      </c>
      <c r="AT448" s="44">
        <f t="shared" si="7"/>
        <v>0</v>
      </c>
      <c r="AU448" s="6"/>
    </row>
    <row r="449" spans="1:47">
      <c r="A449" s="12">
        <f>IF(D449="","",SUBTOTAL(3,$D$5:D449))</f>
        <v>445</v>
      </c>
      <c r="B449" s="31" t="s">
        <v>945</v>
      </c>
      <c r="C449" s="32" t="s">
        <v>939</v>
      </c>
      <c r="D449" s="33" t="s">
        <v>946</v>
      </c>
      <c r="E449" s="16">
        <f>VLOOKUP($B449,'[1]TK KHOILUONG'!$B:$AT,4,0)</f>
        <v>0</v>
      </c>
      <c r="F449" s="16">
        <f>VLOOKUP($B449,'[1]TK KHOILUONG'!$B:$AT,5,0)</f>
        <v>0</v>
      </c>
      <c r="G449" s="16">
        <f>VLOOKUP($B449,'[1]TK KHOILUONG'!$B:$AT,6,0)</f>
        <v>0</v>
      </c>
      <c r="H449" s="16">
        <f>VLOOKUP($B449,'[1]TK KHOILUONG'!$B:$AT,7,0)</f>
        <v>0</v>
      </c>
      <c r="I449" s="16">
        <f>VLOOKUP($B449,'[1]TK KHOILUONG'!$B:$AT,8,0)</f>
        <v>0</v>
      </c>
      <c r="J449" s="16">
        <f>VLOOKUP($B449,'[1]TK KHOILUONG'!$B:$AT,9,0)</f>
        <v>0</v>
      </c>
      <c r="K449" s="16">
        <f>VLOOKUP($B449,'[1]TK KHOILUONG'!$B:$AT,10,0)</f>
        <v>0</v>
      </c>
      <c r="L449" s="16">
        <f>VLOOKUP($B449,'[1]TK KHOILUONG'!$B:$AT,11,0)</f>
        <v>0</v>
      </c>
      <c r="M449" s="34">
        <f>VLOOKUP($B449,'[1]TK KHOILUONG'!$B:$AT,12,0)</f>
        <v>0</v>
      </c>
      <c r="N449" s="16">
        <f>VLOOKUP($B449,'[1]TK KHOILUONG'!$B:$AT,13,0)</f>
        <v>0.75</v>
      </c>
      <c r="O449" s="16">
        <f>VLOOKUP($B449,'[1]TK KHOILUONG'!$B:$AT,14,0)</f>
        <v>0.45</v>
      </c>
      <c r="P449" s="16">
        <f>VLOOKUP($B449,'[1]TK KHOILUONG'!$B:$AT,15,0)</f>
        <v>0</v>
      </c>
      <c r="Q449" s="16">
        <f>VLOOKUP($B449,'[1]TK KHOILUONG'!$B:$AT,16,0)</f>
        <v>0</v>
      </c>
      <c r="R449" s="34">
        <f>VLOOKUP($B449,'[1]TK KHOILUONG'!$B:$AT,17,0)</f>
        <v>1.2</v>
      </c>
      <c r="S449" s="16">
        <f>VLOOKUP($B449,'[1]TK KHOILUONG'!$B:$AT,18,0)</f>
        <v>0</v>
      </c>
      <c r="T449" s="16">
        <f>VLOOKUP($B449,'[1]TK KHOILUONG'!$B:$AT,19,0)</f>
        <v>0</v>
      </c>
      <c r="U449" s="16">
        <f>VLOOKUP($B449,'[1]TK KHOILUONG'!$B:$AT,20,0)</f>
        <v>0</v>
      </c>
      <c r="V449" s="34">
        <f>VLOOKUP($B449,'[1]TK KHOILUONG'!$B:$AT,21,0)</f>
        <v>0</v>
      </c>
      <c r="W449" s="16">
        <f>VLOOKUP($B449,'[1]TK KHOILUONG'!$B:$AT,22,0)</f>
        <v>0</v>
      </c>
      <c r="X449" s="16">
        <f>VLOOKUP($B449,'[1]TK KHOILUONG'!$B:$AT,23,0)</f>
        <v>0</v>
      </c>
      <c r="Y449" s="16">
        <f>VLOOKUP($B449,'[1]TK KHOILUONG'!$B:$AT,24,0)</f>
        <v>0</v>
      </c>
      <c r="Z449" s="34">
        <f>VLOOKUP($B449,'[1]TK KHOILUONG'!$B:$AT,25,0)</f>
        <v>0</v>
      </c>
      <c r="AA449" s="16">
        <f>VLOOKUP($B449,'[1]TK KHOILUONG'!$B:$AT,26,0)</f>
        <v>0</v>
      </c>
      <c r="AB449" s="16">
        <f>VLOOKUP($B449,'[1]TK KHOILUONG'!$B:$AT,27,0)</f>
        <v>0</v>
      </c>
      <c r="AC449" s="16">
        <f>VLOOKUP($B449,'[1]TK KHOILUONG'!$B:$AT,28,0)</f>
        <v>0</v>
      </c>
      <c r="AD449" s="34">
        <f>VLOOKUP($B449,'[1]TK KHOILUONG'!$B:$AT,29,0)</f>
        <v>0</v>
      </c>
      <c r="AE449" s="16">
        <f>VLOOKUP($B449,'[1]TK KHOILUONG'!$B:$AT,30,0)</f>
        <v>0</v>
      </c>
      <c r="AF449" s="16">
        <f>VLOOKUP($B449,'[1]TK KHOILUONG'!$B:$AT,31,0)</f>
        <v>0</v>
      </c>
      <c r="AG449" s="16">
        <f>VLOOKUP($B449,'[1]TK KHOILUONG'!$B:$AT,32,0)</f>
        <v>0</v>
      </c>
      <c r="AH449" s="34">
        <f>VLOOKUP($B449,'[1]TK KHOILUONG'!$B:$AT,33,0)</f>
        <v>0</v>
      </c>
      <c r="AI449" s="16">
        <f>VLOOKUP($B449,'[1]TK KHOILUONG'!$B:$AT,34,0)</f>
        <v>0</v>
      </c>
      <c r="AJ449" s="16">
        <f>VLOOKUP($B449,'[1]TK KHOILUONG'!$B:$AT,35,0)</f>
        <v>0</v>
      </c>
      <c r="AK449" s="34">
        <f>VLOOKUP($B449,'[1]TK KHOILUONG'!$B:$AT,36,0)</f>
        <v>0</v>
      </c>
      <c r="AL449" s="16">
        <f>VLOOKUP($B449,'[1]TK KHOILUONG'!$B:$AT,37,0)</f>
        <v>0</v>
      </c>
      <c r="AM449" s="16">
        <f>VLOOKUP($B449,'[1]TK KHOILUONG'!$B:$AT,38,0)</f>
        <v>0</v>
      </c>
      <c r="AN449" s="34">
        <f>VLOOKUP($B449,'[1]TK KHOILUONG'!$B:$AT,39,0)</f>
        <v>0</v>
      </c>
      <c r="AO449" s="16">
        <f>VLOOKUP($B449,'[1]TK KHOILUONG'!$B:$AT,40,0)</f>
        <v>0</v>
      </c>
      <c r="AP449" s="16">
        <f>VLOOKUP($B449,'[1]TK KHOILUONG'!$B:$AT,41,0)</f>
        <v>0</v>
      </c>
      <c r="AQ449" s="34">
        <f>VLOOKUP($B449,'[1]TK KHOILUONG'!$B:$AT,42,0)</f>
        <v>0</v>
      </c>
      <c r="AR449" s="34">
        <f>VLOOKUP($B449,'[1]TK KHOILUONG'!$B:$AT,43,0)</f>
        <v>0</v>
      </c>
      <c r="AS449" s="34">
        <f>VLOOKUP($B449,'[1]TK KHOILUONG'!$B:$AT,44,0)</f>
        <v>0</v>
      </c>
      <c r="AT449" s="44">
        <f t="shared" si="7"/>
        <v>1.2</v>
      </c>
      <c r="AU449" s="6"/>
    </row>
    <row r="450" spans="1:47">
      <c r="A450" s="12">
        <f>IF(D450="","",SUBTOTAL(3,$D$5:D450))</f>
        <v>446</v>
      </c>
      <c r="B450" s="31" t="s">
        <v>947</v>
      </c>
      <c r="C450" s="32" t="s">
        <v>939</v>
      </c>
      <c r="D450" s="33" t="s">
        <v>948</v>
      </c>
      <c r="E450" s="16">
        <f>VLOOKUP($B450,'[1]TK KHOILUONG'!$B:$AT,4,0)</f>
        <v>0</v>
      </c>
      <c r="F450" s="16">
        <f>VLOOKUP($B450,'[1]TK KHOILUONG'!$B:$AT,5,0)</f>
        <v>0</v>
      </c>
      <c r="G450" s="16">
        <f>VLOOKUP($B450,'[1]TK KHOILUONG'!$B:$AT,6,0)</f>
        <v>0</v>
      </c>
      <c r="H450" s="16">
        <f>VLOOKUP($B450,'[1]TK KHOILUONG'!$B:$AT,7,0)</f>
        <v>0</v>
      </c>
      <c r="I450" s="16">
        <f>VLOOKUP($B450,'[1]TK KHOILUONG'!$B:$AT,8,0)</f>
        <v>0</v>
      </c>
      <c r="J450" s="16">
        <f>VLOOKUP($B450,'[1]TK KHOILUONG'!$B:$AT,9,0)</f>
        <v>0</v>
      </c>
      <c r="K450" s="16">
        <f>VLOOKUP($B450,'[1]TK KHOILUONG'!$B:$AT,10,0)</f>
        <v>0</v>
      </c>
      <c r="L450" s="16">
        <f>VLOOKUP($B450,'[1]TK KHOILUONG'!$B:$AT,11,0)</f>
        <v>0</v>
      </c>
      <c r="M450" s="34">
        <f>VLOOKUP($B450,'[1]TK KHOILUONG'!$B:$AT,12,0)</f>
        <v>0</v>
      </c>
      <c r="N450" s="16">
        <f>VLOOKUP($B450,'[1]TK KHOILUONG'!$B:$AT,13,0)</f>
        <v>0</v>
      </c>
      <c r="O450" s="16">
        <f>VLOOKUP($B450,'[1]TK KHOILUONG'!$B:$AT,14,0)</f>
        <v>0</v>
      </c>
      <c r="P450" s="16">
        <f>VLOOKUP($B450,'[1]TK KHOILUONG'!$B:$AT,15,0)</f>
        <v>0</v>
      </c>
      <c r="Q450" s="16">
        <f>VLOOKUP($B450,'[1]TK KHOILUONG'!$B:$AT,16,0)</f>
        <v>0</v>
      </c>
      <c r="R450" s="34">
        <f>VLOOKUP($B450,'[1]TK KHOILUONG'!$B:$AT,17,0)</f>
        <v>0</v>
      </c>
      <c r="S450" s="16">
        <f>VLOOKUP($B450,'[1]TK KHOILUONG'!$B:$AT,18,0)</f>
        <v>0</v>
      </c>
      <c r="T450" s="16">
        <f>VLOOKUP($B450,'[1]TK KHOILUONG'!$B:$AT,19,0)</f>
        <v>0</v>
      </c>
      <c r="U450" s="16">
        <f>VLOOKUP($B450,'[1]TK KHOILUONG'!$B:$AT,20,0)</f>
        <v>0</v>
      </c>
      <c r="V450" s="34">
        <f>VLOOKUP($B450,'[1]TK KHOILUONG'!$B:$AT,21,0)</f>
        <v>0</v>
      </c>
      <c r="W450" s="16">
        <f>VLOOKUP($B450,'[1]TK KHOILUONG'!$B:$AT,22,0)</f>
        <v>0</v>
      </c>
      <c r="X450" s="16">
        <f>VLOOKUP($B450,'[1]TK KHOILUONG'!$B:$AT,23,0)</f>
        <v>0</v>
      </c>
      <c r="Y450" s="16">
        <f>VLOOKUP($B450,'[1]TK KHOILUONG'!$B:$AT,24,0)</f>
        <v>0</v>
      </c>
      <c r="Z450" s="34">
        <f>VLOOKUP($B450,'[1]TK KHOILUONG'!$B:$AT,25,0)</f>
        <v>0</v>
      </c>
      <c r="AA450" s="16">
        <f>VLOOKUP($B450,'[1]TK KHOILUONG'!$B:$AT,26,0)</f>
        <v>0</v>
      </c>
      <c r="AB450" s="16">
        <f>VLOOKUP($B450,'[1]TK KHOILUONG'!$B:$AT,27,0)</f>
        <v>0</v>
      </c>
      <c r="AC450" s="16">
        <f>VLOOKUP($B450,'[1]TK KHOILUONG'!$B:$AT,28,0)</f>
        <v>0</v>
      </c>
      <c r="AD450" s="34">
        <f>VLOOKUP($B450,'[1]TK KHOILUONG'!$B:$AT,29,0)</f>
        <v>0</v>
      </c>
      <c r="AE450" s="16">
        <f>VLOOKUP($B450,'[1]TK KHOILUONG'!$B:$AT,30,0)</f>
        <v>0</v>
      </c>
      <c r="AF450" s="16">
        <f>VLOOKUP($B450,'[1]TK KHOILUONG'!$B:$AT,31,0)</f>
        <v>0</v>
      </c>
      <c r="AG450" s="16">
        <f>VLOOKUP($B450,'[1]TK KHOILUONG'!$B:$AT,32,0)</f>
        <v>0</v>
      </c>
      <c r="AH450" s="34">
        <f>VLOOKUP($B450,'[1]TK KHOILUONG'!$B:$AT,33,0)</f>
        <v>0</v>
      </c>
      <c r="AI450" s="16">
        <f>VLOOKUP($B450,'[1]TK KHOILUONG'!$B:$AT,34,0)</f>
        <v>0</v>
      </c>
      <c r="AJ450" s="16">
        <f>VLOOKUP($B450,'[1]TK KHOILUONG'!$B:$AT,35,0)</f>
        <v>0</v>
      </c>
      <c r="AK450" s="34">
        <f>VLOOKUP($B450,'[1]TK KHOILUONG'!$B:$AT,36,0)</f>
        <v>0</v>
      </c>
      <c r="AL450" s="16">
        <f>VLOOKUP($B450,'[1]TK KHOILUONG'!$B:$AT,37,0)</f>
        <v>0</v>
      </c>
      <c r="AM450" s="16">
        <f>VLOOKUP($B450,'[1]TK KHOILUONG'!$B:$AT,38,0)</f>
        <v>0</v>
      </c>
      <c r="AN450" s="34">
        <f>VLOOKUP($B450,'[1]TK KHOILUONG'!$B:$AT,39,0)</f>
        <v>0</v>
      </c>
      <c r="AO450" s="16">
        <f>VLOOKUP($B450,'[1]TK KHOILUONG'!$B:$AT,40,0)</f>
        <v>0</v>
      </c>
      <c r="AP450" s="16">
        <f>VLOOKUP($B450,'[1]TK KHOILUONG'!$B:$AT,41,0)</f>
        <v>0</v>
      </c>
      <c r="AQ450" s="34">
        <f>VLOOKUP($B450,'[1]TK KHOILUONG'!$B:$AT,42,0)</f>
        <v>0</v>
      </c>
      <c r="AR450" s="34">
        <f>VLOOKUP($B450,'[1]TK KHOILUONG'!$B:$AT,43,0)</f>
        <v>0</v>
      </c>
      <c r="AS450" s="34">
        <f>VLOOKUP($B450,'[1]TK KHOILUONG'!$B:$AT,44,0)</f>
        <v>0</v>
      </c>
      <c r="AT450" s="44">
        <f t="shared" si="7"/>
        <v>0</v>
      </c>
      <c r="AU450" s="6"/>
    </row>
    <row r="451" spans="1:47">
      <c r="A451" s="12">
        <f>IF(D451="","",SUBTOTAL(3,$D$5:D451))</f>
        <v>447</v>
      </c>
      <c r="B451" s="31" t="s">
        <v>949</v>
      </c>
      <c r="C451" s="32" t="s">
        <v>939</v>
      </c>
      <c r="D451" s="33" t="s">
        <v>950</v>
      </c>
      <c r="E451" s="16">
        <f>VLOOKUP($B451,'[1]TK KHOILUONG'!$B:$AT,4,0)</f>
        <v>0</v>
      </c>
      <c r="F451" s="16">
        <f>VLOOKUP($B451,'[1]TK KHOILUONG'!$B:$AT,5,0)</f>
        <v>0</v>
      </c>
      <c r="G451" s="16">
        <f>VLOOKUP($B451,'[1]TK KHOILUONG'!$B:$AT,6,0)</f>
        <v>0</v>
      </c>
      <c r="H451" s="16">
        <f>VLOOKUP($B451,'[1]TK KHOILUONG'!$B:$AT,7,0)</f>
        <v>0</v>
      </c>
      <c r="I451" s="16">
        <f>VLOOKUP($B451,'[1]TK KHOILUONG'!$B:$AT,8,0)</f>
        <v>0</v>
      </c>
      <c r="J451" s="16">
        <f>VLOOKUP($B451,'[1]TK KHOILUONG'!$B:$AT,9,0)</f>
        <v>0</v>
      </c>
      <c r="K451" s="16">
        <f>VLOOKUP($B451,'[1]TK KHOILUONG'!$B:$AT,10,0)</f>
        <v>0</v>
      </c>
      <c r="L451" s="16">
        <f>VLOOKUP($B451,'[1]TK KHOILUONG'!$B:$AT,11,0)</f>
        <v>0</v>
      </c>
      <c r="M451" s="34">
        <f>VLOOKUP($B451,'[1]TK KHOILUONG'!$B:$AT,12,0)</f>
        <v>0</v>
      </c>
      <c r="N451" s="16">
        <f>VLOOKUP($B451,'[1]TK KHOILUONG'!$B:$AT,13,0)</f>
        <v>0</v>
      </c>
      <c r="O451" s="16">
        <f>VLOOKUP($B451,'[1]TK KHOILUONG'!$B:$AT,14,0)</f>
        <v>0</v>
      </c>
      <c r="P451" s="16">
        <f>VLOOKUP($B451,'[1]TK KHOILUONG'!$B:$AT,15,0)</f>
        <v>0</v>
      </c>
      <c r="Q451" s="16">
        <f>VLOOKUP($B451,'[1]TK KHOILUONG'!$B:$AT,16,0)</f>
        <v>0</v>
      </c>
      <c r="R451" s="34">
        <f>VLOOKUP($B451,'[1]TK KHOILUONG'!$B:$AT,17,0)</f>
        <v>0</v>
      </c>
      <c r="S451" s="16">
        <f>VLOOKUP($B451,'[1]TK KHOILUONG'!$B:$AT,18,0)</f>
        <v>0</v>
      </c>
      <c r="T451" s="16">
        <f>VLOOKUP($B451,'[1]TK KHOILUONG'!$B:$AT,19,0)</f>
        <v>0</v>
      </c>
      <c r="U451" s="16">
        <f>VLOOKUP($B451,'[1]TK KHOILUONG'!$B:$AT,20,0)</f>
        <v>0</v>
      </c>
      <c r="V451" s="34">
        <f>VLOOKUP($B451,'[1]TK KHOILUONG'!$B:$AT,21,0)</f>
        <v>0</v>
      </c>
      <c r="W451" s="16">
        <f>VLOOKUP($B451,'[1]TK KHOILUONG'!$B:$AT,22,0)</f>
        <v>0</v>
      </c>
      <c r="X451" s="16">
        <f>VLOOKUP($B451,'[1]TK KHOILUONG'!$B:$AT,23,0)</f>
        <v>0</v>
      </c>
      <c r="Y451" s="16">
        <f>VLOOKUP($B451,'[1]TK KHOILUONG'!$B:$AT,24,0)</f>
        <v>0</v>
      </c>
      <c r="Z451" s="34">
        <f>VLOOKUP($B451,'[1]TK KHOILUONG'!$B:$AT,25,0)</f>
        <v>0</v>
      </c>
      <c r="AA451" s="16">
        <f>VLOOKUP($B451,'[1]TK KHOILUONG'!$B:$AT,26,0)</f>
        <v>0</v>
      </c>
      <c r="AB451" s="16">
        <f>VLOOKUP($B451,'[1]TK KHOILUONG'!$B:$AT,27,0)</f>
        <v>0</v>
      </c>
      <c r="AC451" s="16">
        <f>VLOOKUP($B451,'[1]TK KHOILUONG'!$B:$AT,28,0)</f>
        <v>0</v>
      </c>
      <c r="AD451" s="34">
        <f>VLOOKUP($B451,'[1]TK KHOILUONG'!$B:$AT,29,0)</f>
        <v>0</v>
      </c>
      <c r="AE451" s="16">
        <f>VLOOKUP($B451,'[1]TK KHOILUONG'!$B:$AT,30,0)</f>
        <v>0</v>
      </c>
      <c r="AF451" s="16">
        <f>VLOOKUP($B451,'[1]TK KHOILUONG'!$B:$AT,31,0)</f>
        <v>0</v>
      </c>
      <c r="AG451" s="16">
        <f>VLOOKUP($B451,'[1]TK KHOILUONG'!$B:$AT,32,0)</f>
        <v>0</v>
      </c>
      <c r="AH451" s="34">
        <f>VLOOKUP($B451,'[1]TK KHOILUONG'!$B:$AT,33,0)</f>
        <v>0</v>
      </c>
      <c r="AI451" s="16">
        <f>VLOOKUP($B451,'[1]TK KHOILUONG'!$B:$AT,34,0)</f>
        <v>0</v>
      </c>
      <c r="AJ451" s="16">
        <f>VLOOKUP($B451,'[1]TK KHOILUONG'!$B:$AT,35,0)</f>
        <v>0</v>
      </c>
      <c r="AK451" s="34">
        <f>VLOOKUP($B451,'[1]TK KHOILUONG'!$B:$AT,36,0)</f>
        <v>0</v>
      </c>
      <c r="AL451" s="16">
        <f>VLOOKUP($B451,'[1]TK KHOILUONG'!$B:$AT,37,0)</f>
        <v>0</v>
      </c>
      <c r="AM451" s="16">
        <f>VLOOKUP($B451,'[1]TK KHOILUONG'!$B:$AT,38,0)</f>
        <v>0</v>
      </c>
      <c r="AN451" s="34">
        <f>VLOOKUP($B451,'[1]TK KHOILUONG'!$B:$AT,39,0)</f>
        <v>0</v>
      </c>
      <c r="AO451" s="16">
        <f>VLOOKUP($B451,'[1]TK KHOILUONG'!$B:$AT,40,0)</f>
        <v>0</v>
      </c>
      <c r="AP451" s="16">
        <f>VLOOKUP($B451,'[1]TK KHOILUONG'!$B:$AT,41,0)</f>
        <v>0</v>
      </c>
      <c r="AQ451" s="34">
        <f>VLOOKUP($B451,'[1]TK KHOILUONG'!$B:$AT,42,0)</f>
        <v>0</v>
      </c>
      <c r="AR451" s="34">
        <f>VLOOKUP($B451,'[1]TK KHOILUONG'!$B:$AT,43,0)</f>
        <v>0</v>
      </c>
      <c r="AS451" s="34">
        <f>VLOOKUP($B451,'[1]TK KHOILUONG'!$B:$AT,44,0)</f>
        <v>0</v>
      </c>
      <c r="AT451" s="44">
        <f t="shared" si="7"/>
        <v>0</v>
      </c>
      <c r="AU451" s="6"/>
    </row>
    <row r="452" spans="1:47">
      <c r="A452" s="12">
        <f>IF(D452="","",SUBTOTAL(3,$D$5:D452))</f>
        <v>448</v>
      </c>
      <c r="B452" s="31" t="s">
        <v>951</v>
      </c>
      <c r="C452" s="32" t="s">
        <v>939</v>
      </c>
      <c r="D452" s="33" t="s">
        <v>952</v>
      </c>
      <c r="E452" s="16">
        <f>VLOOKUP($B452,'[1]TK KHOILUONG'!$B:$AT,4,0)</f>
        <v>0</v>
      </c>
      <c r="F452" s="16">
        <f>VLOOKUP($B452,'[1]TK KHOILUONG'!$B:$AT,5,0)</f>
        <v>0</v>
      </c>
      <c r="G452" s="16">
        <f>VLOOKUP($B452,'[1]TK KHOILUONG'!$B:$AT,6,0)</f>
        <v>0</v>
      </c>
      <c r="H452" s="16">
        <f>VLOOKUP($B452,'[1]TK KHOILUONG'!$B:$AT,7,0)</f>
        <v>0</v>
      </c>
      <c r="I452" s="16">
        <f>VLOOKUP($B452,'[1]TK KHOILUONG'!$B:$AT,8,0)</f>
        <v>0</v>
      </c>
      <c r="J452" s="16">
        <f>VLOOKUP($B452,'[1]TK KHOILUONG'!$B:$AT,9,0)</f>
        <v>0</v>
      </c>
      <c r="K452" s="16">
        <f>VLOOKUP($B452,'[1]TK KHOILUONG'!$B:$AT,10,0)</f>
        <v>0</v>
      </c>
      <c r="L452" s="16">
        <f>VLOOKUP($B452,'[1]TK KHOILUONG'!$B:$AT,11,0)</f>
        <v>0</v>
      </c>
      <c r="M452" s="34">
        <f>VLOOKUP($B452,'[1]TK KHOILUONG'!$B:$AT,12,0)</f>
        <v>0</v>
      </c>
      <c r="N452" s="16">
        <f>VLOOKUP($B452,'[1]TK KHOILUONG'!$B:$AT,13,0)</f>
        <v>0</v>
      </c>
      <c r="O452" s="16">
        <f>VLOOKUP($B452,'[1]TK KHOILUONG'!$B:$AT,14,0)</f>
        <v>0</v>
      </c>
      <c r="P452" s="16">
        <f>VLOOKUP($B452,'[1]TK KHOILUONG'!$B:$AT,15,0)</f>
        <v>0</v>
      </c>
      <c r="Q452" s="16">
        <f>VLOOKUP($B452,'[1]TK KHOILUONG'!$B:$AT,16,0)</f>
        <v>0</v>
      </c>
      <c r="R452" s="34">
        <f>VLOOKUP($B452,'[1]TK KHOILUONG'!$B:$AT,17,0)</f>
        <v>0</v>
      </c>
      <c r="S452" s="16">
        <f>VLOOKUP($B452,'[1]TK KHOILUONG'!$B:$AT,18,0)</f>
        <v>0</v>
      </c>
      <c r="T452" s="16">
        <f>VLOOKUP($B452,'[1]TK KHOILUONG'!$B:$AT,19,0)</f>
        <v>0</v>
      </c>
      <c r="U452" s="16">
        <f>VLOOKUP($B452,'[1]TK KHOILUONG'!$B:$AT,20,0)</f>
        <v>0</v>
      </c>
      <c r="V452" s="34">
        <f>VLOOKUP($B452,'[1]TK KHOILUONG'!$B:$AT,21,0)</f>
        <v>0</v>
      </c>
      <c r="W452" s="16">
        <f>VLOOKUP($B452,'[1]TK KHOILUONG'!$B:$AT,22,0)</f>
        <v>0</v>
      </c>
      <c r="X452" s="16">
        <f>VLOOKUP($B452,'[1]TK KHOILUONG'!$B:$AT,23,0)</f>
        <v>0</v>
      </c>
      <c r="Y452" s="16">
        <f>VLOOKUP($B452,'[1]TK KHOILUONG'!$B:$AT,24,0)</f>
        <v>0</v>
      </c>
      <c r="Z452" s="34">
        <f>VLOOKUP($B452,'[1]TK KHOILUONG'!$B:$AT,25,0)</f>
        <v>0</v>
      </c>
      <c r="AA452" s="16">
        <f>VLOOKUP($B452,'[1]TK KHOILUONG'!$B:$AT,26,0)</f>
        <v>0</v>
      </c>
      <c r="AB452" s="16">
        <f>VLOOKUP($B452,'[1]TK KHOILUONG'!$B:$AT,27,0)</f>
        <v>0</v>
      </c>
      <c r="AC452" s="16">
        <f>VLOOKUP($B452,'[1]TK KHOILUONG'!$B:$AT,28,0)</f>
        <v>0</v>
      </c>
      <c r="AD452" s="34">
        <f>VLOOKUP($B452,'[1]TK KHOILUONG'!$B:$AT,29,0)</f>
        <v>0</v>
      </c>
      <c r="AE452" s="16">
        <f>VLOOKUP($B452,'[1]TK KHOILUONG'!$B:$AT,30,0)</f>
        <v>0</v>
      </c>
      <c r="AF452" s="16">
        <f>VLOOKUP($B452,'[1]TK KHOILUONG'!$B:$AT,31,0)</f>
        <v>0</v>
      </c>
      <c r="AG452" s="16">
        <f>VLOOKUP($B452,'[1]TK KHOILUONG'!$B:$AT,32,0)</f>
        <v>0</v>
      </c>
      <c r="AH452" s="34">
        <f>VLOOKUP($B452,'[1]TK KHOILUONG'!$B:$AT,33,0)</f>
        <v>0</v>
      </c>
      <c r="AI452" s="16">
        <f>VLOOKUP($B452,'[1]TK KHOILUONG'!$B:$AT,34,0)</f>
        <v>0</v>
      </c>
      <c r="AJ452" s="16">
        <f>VLOOKUP($B452,'[1]TK KHOILUONG'!$B:$AT,35,0)</f>
        <v>0</v>
      </c>
      <c r="AK452" s="34">
        <f>VLOOKUP($B452,'[1]TK KHOILUONG'!$B:$AT,36,0)</f>
        <v>0</v>
      </c>
      <c r="AL452" s="16">
        <f>VLOOKUP($B452,'[1]TK KHOILUONG'!$B:$AT,37,0)</f>
        <v>0</v>
      </c>
      <c r="AM452" s="16">
        <f>VLOOKUP($B452,'[1]TK KHOILUONG'!$B:$AT,38,0)</f>
        <v>0</v>
      </c>
      <c r="AN452" s="34">
        <f>VLOOKUP($B452,'[1]TK KHOILUONG'!$B:$AT,39,0)</f>
        <v>0</v>
      </c>
      <c r="AO452" s="16">
        <f>VLOOKUP($B452,'[1]TK KHOILUONG'!$B:$AT,40,0)</f>
        <v>0</v>
      </c>
      <c r="AP452" s="16">
        <f>VLOOKUP($B452,'[1]TK KHOILUONG'!$B:$AT,41,0)</f>
        <v>0</v>
      </c>
      <c r="AQ452" s="34">
        <f>VLOOKUP($B452,'[1]TK KHOILUONG'!$B:$AT,42,0)</f>
        <v>0</v>
      </c>
      <c r="AR452" s="34">
        <f>VLOOKUP($B452,'[1]TK KHOILUONG'!$B:$AT,43,0)</f>
        <v>0</v>
      </c>
      <c r="AS452" s="34">
        <f>VLOOKUP($B452,'[1]TK KHOILUONG'!$B:$AT,44,0)</f>
        <v>0</v>
      </c>
      <c r="AT452" s="44">
        <f t="shared" si="7"/>
        <v>0</v>
      </c>
      <c r="AU452" s="6"/>
    </row>
    <row r="453" spans="1:47">
      <c r="A453" s="12">
        <f>IF(D453="","",SUBTOTAL(3,$D$5:D453))</f>
        <v>449</v>
      </c>
      <c r="B453" s="31" t="s">
        <v>953</v>
      </c>
      <c r="C453" s="32" t="s">
        <v>939</v>
      </c>
      <c r="D453" s="33" t="s">
        <v>954</v>
      </c>
      <c r="E453" s="16">
        <f>VLOOKUP($B453,'[1]TK KHOILUONG'!$B:$AT,4,0)</f>
        <v>0</v>
      </c>
      <c r="F453" s="16">
        <f>VLOOKUP($B453,'[1]TK KHOILUONG'!$B:$AT,5,0)</f>
        <v>0</v>
      </c>
      <c r="G453" s="16">
        <f>VLOOKUP($B453,'[1]TK KHOILUONG'!$B:$AT,6,0)</f>
        <v>0</v>
      </c>
      <c r="H453" s="16">
        <f>VLOOKUP($B453,'[1]TK KHOILUONG'!$B:$AT,7,0)</f>
        <v>0</v>
      </c>
      <c r="I453" s="16">
        <f>VLOOKUP($B453,'[1]TK KHOILUONG'!$B:$AT,8,0)</f>
        <v>0</v>
      </c>
      <c r="J453" s="16">
        <f>VLOOKUP($B453,'[1]TK KHOILUONG'!$B:$AT,9,0)</f>
        <v>0</v>
      </c>
      <c r="K453" s="16">
        <f>VLOOKUP($B453,'[1]TK KHOILUONG'!$B:$AT,10,0)</f>
        <v>0</v>
      </c>
      <c r="L453" s="16">
        <f>VLOOKUP($B453,'[1]TK KHOILUONG'!$B:$AT,11,0)</f>
        <v>0</v>
      </c>
      <c r="M453" s="34">
        <f>VLOOKUP($B453,'[1]TK KHOILUONG'!$B:$AT,12,0)</f>
        <v>0</v>
      </c>
      <c r="N453" s="16">
        <f>VLOOKUP($B453,'[1]TK KHOILUONG'!$B:$AT,13,0)</f>
        <v>0</v>
      </c>
      <c r="O453" s="16">
        <f>VLOOKUP($B453,'[1]TK KHOILUONG'!$B:$AT,14,0)</f>
        <v>0</v>
      </c>
      <c r="P453" s="16">
        <f>VLOOKUP($B453,'[1]TK KHOILUONG'!$B:$AT,15,0)</f>
        <v>0</v>
      </c>
      <c r="Q453" s="16">
        <f>VLOOKUP($B453,'[1]TK KHOILUONG'!$B:$AT,16,0)</f>
        <v>0</v>
      </c>
      <c r="R453" s="34">
        <f>VLOOKUP($B453,'[1]TK KHOILUONG'!$B:$AT,17,0)</f>
        <v>0</v>
      </c>
      <c r="S453" s="16">
        <f>VLOOKUP($B453,'[1]TK KHOILUONG'!$B:$AT,18,0)</f>
        <v>0</v>
      </c>
      <c r="T453" s="16">
        <f>VLOOKUP($B453,'[1]TK KHOILUONG'!$B:$AT,19,0)</f>
        <v>0</v>
      </c>
      <c r="U453" s="16">
        <f>VLOOKUP($B453,'[1]TK KHOILUONG'!$B:$AT,20,0)</f>
        <v>0</v>
      </c>
      <c r="V453" s="34">
        <f>VLOOKUP($B453,'[1]TK KHOILUONG'!$B:$AT,21,0)</f>
        <v>0</v>
      </c>
      <c r="W453" s="16">
        <f>VLOOKUP($B453,'[1]TK KHOILUONG'!$B:$AT,22,0)</f>
        <v>0</v>
      </c>
      <c r="X453" s="16">
        <f>VLOOKUP($B453,'[1]TK KHOILUONG'!$B:$AT,23,0)</f>
        <v>0</v>
      </c>
      <c r="Y453" s="16">
        <f>VLOOKUP($B453,'[1]TK KHOILUONG'!$B:$AT,24,0)</f>
        <v>0</v>
      </c>
      <c r="Z453" s="34">
        <f>VLOOKUP($B453,'[1]TK KHOILUONG'!$B:$AT,25,0)</f>
        <v>0</v>
      </c>
      <c r="AA453" s="16">
        <f>VLOOKUP($B453,'[1]TK KHOILUONG'!$B:$AT,26,0)</f>
        <v>0</v>
      </c>
      <c r="AB453" s="16">
        <f>VLOOKUP($B453,'[1]TK KHOILUONG'!$B:$AT,27,0)</f>
        <v>0</v>
      </c>
      <c r="AC453" s="16">
        <f>VLOOKUP($B453,'[1]TK KHOILUONG'!$B:$AT,28,0)</f>
        <v>0</v>
      </c>
      <c r="AD453" s="34">
        <f>VLOOKUP($B453,'[1]TK KHOILUONG'!$B:$AT,29,0)</f>
        <v>0</v>
      </c>
      <c r="AE453" s="16">
        <f>VLOOKUP($B453,'[1]TK KHOILUONG'!$B:$AT,30,0)</f>
        <v>0</v>
      </c>
      <c r="AF453" s="16">
        <f>VLOOKUP($B453,'[1]TK KHOILUONG'!$B:$AT,31,0)</f>
        <v>0</v>
      </c>
      <c r="AG453" s="16">
        <f>VLOOKUP($B453,'[1]TK KHOILUONG'!$B:$AT,32,0)</f>
        <v>0</v>
      </c>
      <c r="AH453" s="34">
        <f>VLOOKUP($B453,'[1]TK KHOILUONG'!$B:$AT,33,0)</f>
        <v>0</v>
      </c>
      <c r="AI453" s="16">
        <f>VLOOKUP($B453,'[1]TK KHOILUONG'!$B:$AT,34,0)</f>
        <v>0</v>
      </c>
      <c r="AJ453" s="16">
        <f>VLOOKUP($B453,'[1]TK KHOILUONG'!$B:$AT,35,0)</f>
        <v>0</v>
      </c>
      <c r="AK453" s="34">
        <f>VLOOKUP($B453,'[1]TK KHOILUONG'!$B:$AT,36,0)</f>
        <v>0</v>
      </c>
      <c r="AL453" s="16">
        <f>VLOOKUP($B453,'[1]TK KHOILUONG'!$B:$AT,37,0)</f>
        <v>0</v>
      </c>
      <c r="AM453" s="16">
        <f>VLOOKUP($B453,'[1]TK KHOILUONG'!$B:$AT,38,0)</f>
        <v>0</v>
      </c>
      <c r="AN453" s="34">
        <f>VLOOKUP($B453,'[1]TK KHOILUONG'!$B:$AT,39,0)</f>
        <v>0</v>
      </c>
      <c r="AO453" s="16">
        <f>VLOOKUP($B453,'[1]TK KHOILUONG'!$B:$AT,40,0)</f>
        <v>0</v>
      </c>
      <c r="AP453" s="16">
        <f>VLOOKUP($B453,'[1]TK KHOILUONG'!$B:$AT,41,0)</f>
        <v>0</v>
      </c>
      <c r="AQ453" s="34">
        <f>VLOOKUP($B453,'[1]TK KHOILUONG'!$B:$AT,42,0)</f>
        <v>0</v>
      </c>
      <c r="AR453" s="34">
        <f>VLOOKUP($B453,'[1]TK KHOILUONG'!$B:$AT,43,0)</f>
        <v>0</v>
      </c>
      <c r="AS453" s="34">
        <f>VLOOKUP($B453,'[1]TK KHOILUONG'!$B:$AT,44,0)</f>
        <v>0</v>
      </c>
      <c r="AT453" s="44">
        <f t="shared" si="7"/>
        <v>0</v>
      </c>
      <c r="AU453" s="6"/>
    </row>
    <row r="454" spans="1:47">
      <c r="A454" s="12">
        <f>IF(D454="","",SUBTOTAL(3,$D$5:D454))</f>
        <v>450</v>
      </c>
      <c r="B454" s="31" t="s">
        <v>955</v>
      </c>
      <c r="C454" s="32" t="s">
        <v>939</v>
      </c>
      <c r="D454" s="33" t="s">
        <v>956</v>
      </c>
      <c r="E454" s="16">
        <f>VLOOKUP($B454,'[1]TK KHOILUONG'!$B:$AT,4,0)</f>
        <v>0</v>
      </c>
      <c r="F454" s="16">
        <f>VLOOKUP($B454,'[1]TK KHOILUONG'!$B:$AT,5,0)</f>
        <v>0</v>
      </c>
      <c r="G454" s="16">
        <f>VLOOKUP($B454,'[1]TK KHOILUONG'!$B:$AT,6,0)</f>
        <v>0</v>
      </c>
      <c r="H454" s="16">
        <f>VLOOKUP($B454,'[1]TK KHOILUONG'!$B:$AT,7,0)</f>
        <v>0</v>
      </c>
      <c r="I454" s="16">
        <f>VLOOKUP($B454,'[1]TK KHOILUONG'!$B:$AT,8,0)</f>
        <v>0</v>
      </c>
      <c r="J454" s="16">
        <f>VLOOKUP($B454,'[1]TK KHOILUONG'!$B:$AT,9,0)</f>
        <v>0</v>
      </c>
      <c r="K454" s="16">
        <f>VLOOKUP($B454,'[1]TK KHOILUONG'!$B:$AT,10,0)</f>
        <v>0</v>
      </c>
      <c r="L454" s="16">
        <f>VLOOKUP($B454,'[1]TK KHOILUONG'!$B:$AT,11,0)</f>
        <v>0</v>
      </c>
      <c r="M454" s="34">
        <f>VLOOKUP($B454,'[1]TK KHOILUONG'!$B:$AT,12,0)</f>
        <v>0</v>
      </c>
      <c r="N454" s="16">
        <f>VLOOKUP($B454,'[1]TK KHOILUONG'!$B:$AT,13,0)</f>
        <v>0</v>
      </c>
      <c r="O454" s="16">
        <f>VLOOKUP($B454,'[1]TK KHOILUONG'!$B:$AT,14,0)</f>
        <v>0</v>
      </c>
      <c r="P454" s="16">
        <f>VLOOKUP($B454,'[1]TK KHOILUONG'!$B:$AT,15,0)</f>
        <v>0</v>
      </c>
      <c r="Q454" s="16">
        <f>VLOOKUP($B454,'[1]TK KHOILUONG'!$B:$AT,16,0)</f>
        <v>0</v>
      </c>
      <c r="R454" s="34">
        <f>VLOOKUP($B454,'[1]TK KHOILUONG'!$B:$AT,17,0)</f>
        <v>0</v>
      </c>
      <c r="S454" s="16">
        <f>VLOOKUP($B454,'[1]TK KHOILUONG'!$B:$AT,18,0)</f>
        <v>0</v>
      </c>
      <c r="T454" s="16">
        <f>VLOOKUP($B454,'[1]TK KHOILUONG'!$B:$AT,19,0)</f>
        <v>0</v>
      </c>
      <c r="U454" s="16">
        <f>VLOOKUP($B454,'[1]TK KHOILUONG'!$B:$AT,20,0)</f>
        <v>0</v>
      </c>
      <c r="V454" s="34">
        <f>VLOOKUP($B454,'[1]TK KHOILUONG'!$B:$AT,21,0)</f>
        <v>0</v>
      </c>
      <c r="W454" s="16">
        <f>VLOOKUP($B454,'[1]TK KHOILUONG'!$B:$AT,22,0)</f>
        <v>0</v>
      </c>
      <c r="X454" s="16">
        <f>VLOOKUP($B454,'[1]TK KHOILUONG'!$B:$AT,23,0)</f>
        <v>0</v>
      </c>
      <c r="Y454" s="16">
        <f>VLOOKUP($B454,'[1]TK KHOILUONG'!$B:$AT,24,0)</f>
        <v>0</v>
      </c>
      <c r="Z454" s="34">
        <f>VLOOKUP($B454,'[1]TK KHOILUONG'!$B:$AT,25,0)</f>
        <v>0</v>
      </c>
      <c r="AA454" s="16">
        <f>VLOOKUP($B454,'[1]TK KHOILUONG'!$B:$AT,26,0)</f>
        <v>0</v>
      </c>
      <c r="AB454" s="16">
        <f>VLOOKUP($B454,'[1]TK KHOILUONG'!$B:$AT,27,0)</f>
        <v>0</v>
      </c>
      <c r="AC454" s="16">
        <f>VLOOKUP($B454,'[1]TK KHOILUONG'!$B:$AT,28,0)</f>
        <v>0</v>
      </c>
      <c r="AD454" s="34">
        <f>VLOOKUP($B454,'[1]TK KHOILUONG'!$B:$AT,29,0)</f>
        <v>0</v>
      </c>
      <c r="AE454" s="16">
        <f>VLOOKUP($B454,'[1]TK KHOILUONG'!$B:$AT,30,0)</f>
        <v>0</v>
      </c>
      <c r="AF454" s="16">
        <f>VLOOKUP($B454,'[1]TK KHOILUONG'!$B:$AT,31,0)</f>
        <v>0</v>
      </c>
      <c r="AG454" s="16">
        <f>VLOOKUP($B454,'[1]TK KHOILUONG'!$B:$AT,32,0)</f>
        <v>0</v>
      </c>
      <c r="AH454" s="34">
        <f>VLOOKUP($B454,'[1]TK KHOILUONG'!$B:$AT,33,0)</f>
        <v>0</v>
      </c>
      <c r="AI454" s="16">
        <f>VLOOKUP($B454,'[1]TK KHOILUONG'!$B:$AT,34,0)</f>
        <v>0</v>
      </c>
      <c r="AJ454" s="16">
        <f>VLOOKUP($B454,'[1]TK KHOILUONG'!$B:$AT,35,0)</f>
        <v>0</v>
      </c>
      <c r="AK454" s="34">
        <f>VLOOKUP($B454,'[1]TK KHOILUONG'!$B:$AT,36,0)</f>
        <v>0</v>
      </c>
      <c r="AL454" s="16">
        <f>VLOOKUP($B454,'[1]TK KHOILUONG'!$B:$AT,37,0)</f>
        <v>0</v>
      </c>
      <c r="AM454" s="16">
        <f>VLOOKUP($B454,'[1]TK KHOILUONG'!$B:$AT,38,0)</f>
        <v>0</v>
      </c>
      <c r="AN454" s="34">
        <f>VLOOKUP($B454,'[1]TK KHOILUONG'!$B:$AT,39,0)</f>
        <v>0</v>
      </c>
      <c r="AO454" s="16">
        <f>VLOOKUP($B454,'[1]TK KHOILUONG'!$B:$AT,40,0)</f>
        <v>0</v>
      </c>
      <c r="AP454" s="16">
        <f>VLOOKUP($B454,'[1]TK KHOILUONG'!$B:$AT,41,0)</f>
        <v>0</v>
      </c>
      <c r="AQ454" s="34">
        <f>VLOOKUP($B454,'[1]TK KHOILUONG'!$B:$AT,42,0)</f>
        <v>0</v>
      </c>
      <c r="AR454" s="34">
        <f>VLOOKUP($B454,'[1]TK KHOILUONG'!$B:$AT,43,0)</f>
        <v>0</v>
      </c>
      <c r="AS454" s="34">
        <f>VLOOKUP($B454,'[1]TK KHOILUONG'!$B:$AT,44,0)</f>
        <v>0</v>
      </c>
      <c r="AT454" s="44">
        <f t="shared" ref="AT454:AT500" si="8">IF(D454="","",ROUND(M454+R454+V454+Z454+AD454+AH454+AK454+AN454+AQ454+SUM(AR454:AS454),2))</f>
        <v>0</v>
      </c>
      <c r="AU454" s="6"/>
    </row>
    <row r="455" spans="1:47">
      <c r="A455" s="12">
        <f>IF(D455="","",SUBTOTAL(3,$D$5:D455))</f>
        <v>451</v>
      </c>
      <c r="B455" s="31" t="s">
        <v>957</v>
      </c>
      <c r="C455" s="32" t="s">
        <v>939</v>
      </c>
      <c r="D455" s="33" t="s">
        <v>958</v>
      </c>
      <c r="E455" s="16">
        <f>VLOOKUP($B455,'[1]TK KHOILUONG'!$B:$AT,4,0)</f>
        <v>4</v>
      </c>
      <c r="F455" s="16">
        <f>VLOOKUP($B455,'[1]TK KHOILUONG'!$B:$AT,5,0)</f>
        <v>0</v>
      </c>
      <c r="G455" s="16">
        <f>VLOOKUP($B455,'[1]TK KHOILUONG'!$B:$AT,6,0)</f>
        <v>0</v>
      </c>
      <c r="H455" s="16">
        <f>VLOOKUP($B455,'[1]TK KHOILUONG'!$B:$AT,7,0)</f>
        <v>0</v>
      </c>
      <c r="I455" s="16">
        <f>VLOOKUP($B455,'[1]TK KHOILUONG'!$B:$AT,8,0)</f>
        <v>0</v>
      </c>
      <c r="J455" s="16">
        <f>VLOOKUP($B455,'[1]TK KHOILUONG'!$B:$AT,9,0)</f>
        <v>0</v>
      </c>
      <c r="K455" s="16">
        <f>VLOOKUP($B455,'[1]TK KHOILUONG'!$B:$AT,10,0)</f>
        <v>0</v>
      </c>
      <c r="L455" s="16">
        <f>VLOOKUP($B455,'[1]TK KHOILUONG'!$B:$AT,11,0)</f>
        <v>0</v>
      </c>
      <c r="M455" s="34">
        <f>VLOOKUP($B455,'[1]TK KHOILUONG'!$B:$AT,12,0)</f>
        <v>4</v>
      </c>
      <c r="N455" s="16">
        <f>VLOOKUP($B455,'[1]TK KHOILUONG'!$B:$AT,13,0)</f>
        <v>0</v>
      </c>
      <c r="O455" s="16">
        <f>VLOOKUP($B455,'[1]TK KHOILUONG'!$B:$AT,14,0)</f>
        <v>0</v>
      </c>
      <c r="P455" s="16">
        <f>VLOOKUP($B455,'[1]TK KHOILUONG'!$B:$AT,15,0)</f>
        <v>0</v>
      </c>
      <c r="Q455" s="16">
        <f>VLOOKUP($B455,'[1]TK KHOILUONG'!$B:$AT,16,0)</f>
        <v>0</v>
      </c>
      <c r="R455" s="34">
        <f>VLOOKUP($B455,'[1]TK KHOILUONG'!$B:$AT,17,0)</f>
        <v>0</v>
      </c>
      <c r="S455" s="16">
        <f>VLOOKUP($B455,'[1]TK KHOILUONG'!$B:$AT,18,0)</f>
        <v>326</v>
      </c>
      <c r="T455" s="16">
        <f>VLOOKUP($B455,'[1]TK KHOILUONG'!$B:$AT,19,0)</f>
        <v>90</v>
      </c>
      <c r="U455" s="16">
        <f>VLOOKUP($B455,'[1]TK KHOILUONG'!$B:$AT,20,0)</f>
        <v>154</v>
      </c>
      <c r="V455" s="34">
        <f>VLOOKUP($B455,'[1]TK KHOILUONG'!$B:$AT,21,0)</f>
        <v>26.200000000000003</v>
      </c>
      <c r="W455" s="16">
        <f>VLOOKUP($B455,'[1]TK KHOILUONG'!$B:$AT,22,0)</f>
        <v>0</v>
      </c>
      <c r="X455" s="16">
        <f>VLOOKUP($B455,'[1]TK KHOILUONG'!$B:$AT,23,0)</f>
        <v>0</v>
      </c>
      <c r="Y455" s="16">
        <f>VLOOKUP($B455,'[1]TK KHOILUONG'!$B:$AT,24,0)</f>
        <v>0</v>
      </c>
      <c r="Z455" s="34">
        <f>VLOOKUP($B455,'[1]TK KHOILUONG'!$B:$AT,25,0)</f>
        <v>0</v>
      </c>
      <c r="AA455" s="16">
        <f>VLOOKUP($B455,'[1]TK KHOILUONG'!$B:$AT,26,0)</f>
        <v>0</v>
      </c>
      <c r="AB455" s="16">
        <f>VLOOKUP($B455,'[1]TK KHOILUONG'!$B:$AT,27,0)</f>
        <v>0</v>
      </c>
      <c r="AC455" s="16">
        <f>VLOOKUP($B455,'[1]TK KHOILUONG'!$B:$AT,28,0)</f>
        <v>0</v>
      </c>
      <c r="AD455" s="34">
        <f>VLOOKUP($B455,'[1]TK KHOILUONG'!$B:$AT,29,0)</f>
        <v>0</v>
      </c>
      <c r="AE455" s="16">
        <f>VLOOKUP($B455,'[1]TK KHOILUONG'!$B:$AT,30,0)</f>
        <v>0</v>
      </c>
      <c r="AF455" s="16">
        <f>VLOOKUP($B455,'[1]TK KHOILUONG'!$B:$AT,31,0)</f>
        <v>0</v>
      </c>
      <c r="AG455" s="16">
        <f>VLOOKUP($B455,'[1]TK KHOILUONG'!$B:$AT,32,0)</f>
        <v>0</v>
      </c>
      <c r="AH455" s="34">
        <f>VLOOKUP($B455,'[1]TK KHOILUONG'!$B:$AT,33,0)</f>
        <v>0</v>
      </c>
      <c r="AI455" s="16">
        <f>VLOOKUP($B455,'[1]TK KHOILUONG'!$B:$AT,34,0)</f>
        <v>0</v>
      </c>
      <c r="AJ455" s="16">
        <f>VLOOKUP($B455,'[1]TK KHOILUONG'!$B:$AT,35,0)</f>
        <v>0</v>
      </c>
      <c r="AK455" s="34">
        <f>VLOOKUP($B455,'[1]TK KHOILUONG'!$B:$AT,36,0)</f>
        <v>0</v>
      </c>
      <c r="AL455" s="16">
        <f>VLOOKUP($B455,'[1]TK KHOILUONG'!$B:$AT,37,0)</f>
        <v>0</v>
      </c>
      <c r="AM455" s="16">
        <f>VLOOKUP($B455,'[1]TK KHOILUONG'!$B:$AT,38,0)</f>
        <v>0</v>
      </c>
      <c r="AN455" s="34">
        <f>VLOOKUP($B455,'[1]TK KHOILUONG'!$B:$AT,39,0)</f>
        <v>0</v>
      </c>
      <c r="AO455" s="16">
        <f>VLOOKUP($B455,'[1]TK KHOILUONG'!$B:$AT,40,0)</f>
        <v>0</v>
      </c>
      <c r="AP455" s="16">
        <f>VLOOKUP($B455,'[1]TK KHOILUONG'!$B:$AT,41,0)</f>
        <v>0</v>
      </c>
      <c r="AQ455" s="34">
        <f>VLOOKUP($B455,'[1]TK KHOILUONG'!$B:$AT,42,0)</f>
        <v>0</v>
      </c>
      <c r="AR455" s="34">
        <f>VLOOKUP($B455,'[1]TK KHOILUONG'!$B:$AT,43,0)</f>
        <v>0</v>
      </c>
      <c r="AS455" s="34">
        <f>VLOOKUP($B455,'[1]TK KHOILUONG'!$B:$AT,44,0)</f>
        <v>0</v>
      </c>
      <c r="AT455" s="44">
        <f t="shared" si="8"/>
        <v>30.2</v>
      </c>
      <c r="AU455" s="6"/>
    </row>
    <row r="456" spans="1:47">
      <c r="A456" s="12">
        <f>IF(D456="","",SUBTOTAL(3,$D$5:D456))</f>
        <v>452</v>
      </c>
      <c r="B456" s="31" t="s">
        <v>959</v>
      </c>
      <c r="C456" s="32" t="s">
        <v>960</v>
      </c>
      <c r="D456" s="33" t="s">
        <v>961</v>
      </c>
      <c r="E456" s="16">
        <f>VLOOKUP($B456,'[1]TK KHOILUONG'!$B:$AT,4,0)</f>
        <v>0</v>
      </c>
      <c r="F456" s="16">
        <f>VLOOKUP($B456,'[1]TK KHOILUONG'!$B:$AT,5,0)</f>
        <v>0</v>
      </c>
      <c r="G456" s="16">
        <f>VLOOKUP($B456,'[1]TK KHOILUONG'!$B:$AT,6,0)</f>
        <v>0</v>
      </c>
      <c r="H456" s="16">
        <f>VLOOKUP($B456,'[1]TK KHOILUONG'!$B:$AT,7,0)</f>
        <v>0</v>
      </c>
      <c r="I456" s="16">
        <f>VLOOKUP($B456,'[1]TK KHOILUONG'!$B:$AT,8,0)</f>
        <v>0</v>
      </c>
      <c r="J456" s="16">
        <f>VLOOKUP($B456,'[1]TK KHOILUONG'!$B:$AT,9,0)</f>
        <v>0</v>
      </c>
      <c r="K456" s="16">
        <f>VLOOKUP($B456,'[1]TK KHOILUONG'!$B:$AT,10,0)</f>
        <v>0</v>
      </c>
      <c r="L456" s="16">
        <f>VLOOKUP($B456,'[1]TK KHOILUONG'!$B:$AT,11,0)</f>
        <v>0</v>
      </c>
      <c r="M456" s="34">
        <f>VLOOKUP($B456,'[1]TK KHOILUONG'!$B:$AT,12,0)</f>
        <v>0</v>
      </c>
      <c r="N456" s="16">
        <f>VLOOKUP($B456,'[1]TK KHOILUONG'!$B:$AT,13,0)</f>
        <v>0</v>
      </c>
      <c r="O456" s="16">
        <f>VLOOKUP($B456,'[1]TK KHOILUONG'!$B:$AT,14,0)</f>
        <v>0</v>
      </c>
      <c r="P456" s="16">
        <f>VLOOKUP($B456,'[1]TK KHOILUONG'!$B:$AT,15,0)</f>
        <v>0</v>
      </c>
      <c r="Q456" s="16">
        <f>VLOOKUP($B456,'[1]TK KHOILUONG'!$B:$AT,16,0)</f>
        <v>0</v>
      </c>
      <c r="R456" s="34">
        <f>VLOOKUP($B456,'[1]TK KHOILUONG'!$B:$AT,17,0)</f>
        <v>0</v>
      </c>
      <c r="S456" s="16">
        <f>VLOOKUP($B456,'[1]TK KHOILUONG'!$B:$AT,18,0)</f>
        <v>0</v>
      </c>
      <c r="T456" s="16">
        <f>VLOOKUP($B456,'[1]TK KHOILUONG'!$B:$AT,19,0)</f>
        <v>0</v>
      </c>
      <c r="U456" s="16">
        <f>VLOOKUP($B456,'[1]TK KHOILUONG'!$B:$AT,20,0)</f>
        <v>0</v>
      </c>
      <c r="V456" s="34">
        <f>VLOOKUP($B456,'[1]TK KHOILUONG'!$B:$AT,21,0)</f>
        <v>0</v>
      </c>
      <c r="W456" s="16">
        <f>VLOOKUP($B456,'[1]TK KHOILUONG'!$B:$AT,22,0)</f>
        <v>0</v>
      </c>
      <c r="X456" s="16">
        <f>VLOOKUP($B456,'[1]TK KHOILUONG'!$B:$AT,23,0)</f>
        <v>0</v>
      </c>
      <c r="Y456" s="16">
        <f>VLOOKUP($B456,'[1]TK KHOILUONG'!$B:$AT,24,0)</f>
        <v>0</v>
      </c>
      <c r="Z456" s="34">
        <f>VLOOKUP($B456,'[1]TK KHOILUONG'!$B:$AT,25,0)</f>
        <v>0</v>
      </c>
      <c r="AA456" s="16">
        <f>VLOOKUP($B456,'[1]TK KHOILUONG'!$B:$AT,26,0)</f>
        <v>0</v>
      </c>
      <c r="AB456" s="16">
        <f>VLOOKUP($B456,'[1]TK KHOILUONG'!$B:$AT,27,0)</f>
        <v>0</v>
      </c>
      <c r="AC456" s="16">
        <f>VLOOKUP($B456,'[1]TK KHOILUONG'!$B:$AT,28,0)</f>
        <v>0</v>
      </c>
      <c r="AD456" s="34">
        <f>VLOOKUP($B456,'[1]TK KHOILUONG'!$B:$AT,29,0)</f>
        <v>0</v>
      </c>
      <c r="AE456" s="16">
        <f>VLOOKUP($B456,'[1]TK KHOILUONG'!$B:$AT,30,0)</f>
        <v>0</v>
      </c>
      <c r="AF456" s="16">
        <f>VLOOKUP($B456,'[1]TK KHOILUONG'!$B:$AT,31,0)</f>
        <v>0</v>
      </c>
      <c r="AG456" s="16">
        <f>VLOOKUP($B456,'[1]TK KHOILUONG'!$B:$AT,32,0)</f>
        <v>0</v>
      </c>
      <c r="AH456" s="34">
        <f>VLOOKUP($B456,'[1]TK KHOILUONG'!$B:$AT,33,0)</f>
        <v>0</v>
      </c>
      <c r="AI456" s="16">
        <f>VLOOKUP($B456,'[1]TK KHOILUONG'!$B:$AT,34,0)</f>
        <v>0</v>
      </c>
      <c r="AJ456" s="16">
        <f>VLOOKUP($B456,'[1]TK KHOILUONG'!$B:$AT,35,0)</f>
        <v>0</v>
      </c>
      <c r="AK456" s="34">
        <f>VLOOKUP($B456,'[1]TK KHOILUONG'!$B:$AT,36,0)</f>
        <v>0</v>
      </c>
      <c r="AL456" s="16">
        <f>VLOOKUP($B456,'[1]TK KHOILUONG'!$B:$AT,37,0)</f>
        <v>0</v>
      </c>
      <c r="AM456" s="16">
        <f>VLOOKUP($B456,'[1]TK KHOILUONG'!$B:$AT,38,0)</f>
        <v>0</v>
      </c>
      <c r="AN456" s="34">
        <f>VLOOKUP($B456,'[1]TK KHOILUONG'!$B:$AT,39,0)</f>
        <v>0</v>
      </c>
      <c r="AO456" s="16">
        <f>VLOOKUP($B456,'[1]TK KHOILUONG'!$B:$AT,40,0)</f>
        <v>0</v>
      </c>
      <c r="AP456" s="16">
        <f>VLOOKUP($B456,'[1]TK KHOILUONG'!$B:$AT,41,0)</f>
        <v>0</v>
      </c>
      <c r="AQ456" s="34">
        <f>VLOOKUP($B456,'[1]TK KHOILUONG'!$B:$AT,42,0)</f>
        <v>0</v>
      </c>
      <c r="AR456" s="34">
        <f>VLOOKUP($B456,'[1]TK KHOILUONG'!$B:$AT,43,0)</f>
        <v>0</v>
      </c>
      <c r="AS456" s="34">
        <f>VLOOKUP($B456,'[1]TK KHOILUONG'!$B:$AT,44,0)</f>
        <v>0</v>
      </c>
      <c r="AT456" s="44">
        <f t="shared" si="8"/>
        <v>0</v>
      </c>
      <c r="AU456" s="6"/>
    </row>
    <row r="457" spans="1:47">
      <c r="A457" s="12">
        <f>IF(D457="","",SUBTOTAL(3,$D$5:D457))</f>
        <v>453</v>
      </c>
      <c r="B457" s="31" t="s">
        <v>962</v>
      </c>
      <c r="C457" s="32" t="s">
        <v>960</v>
      </c>
      <c r="D457" s="33" t="s">
        <v>963</v>
      </c>
      <c r="E457" s="16">
        <f>VLOOKUP($B457,'[1]TK KHOILUONG'!$B:$AT,4,0)</f>
        <v>0</v>
      </c>
      <c r="F457" s="16">
        <f>VLOOKUP($B457,'[1]TK KHOILUONG'!$B:$AT,5,0)</f>
        <v>0</v>
      </c>
      <c r="G457" s="16">
        <f>VLOOKUP($B457,'[1]TK KHOILUONG'!$B:$AT,6,0)</f>
        <v>0</v>
      </c>
      <c r="H457" s="16">
        <f>VLOOKUP($B457,'[1]TK KHOILUONG'!$B:$AT,7,0)</f>
        <v>0</v>
      </c>
      <c r="I457" s="16">
        <f>VLOOKUP($B457,'[1]TK KHOILUONG'!$B:$AT,8,0)</f>
        <v>0</v>
      </c>
      <c r="J457" s="16">
        <f>VLOOKUP($B457,'[1]TK KHOILUONG'!$B:$AT,9,0)</f>
        <v>0</v>
      </c>
      <c r="K457" s="16">
        <f>VLOOKUP($B457,'[1]TK KHOILUONG'!$B:$AT,10,0)</f>
        <v>0</v>
      </c>
      <c r="L457" s="16">
        <f>VLOOKUP($B457,'[1]TK KHOILUONG'!$B:$AT,11,0)</f>
        <v>0</v>
      </c>
      <c r="M457" s="34">
        <f>VLOOKUP($B457,'[1]TK KHOILUONG'!$B:$AT,12,0)</f>
        <v>0</v>
      </c>
      <c r="N457" s="16">
        <f>VLOOKUP($B457,'[1]TK KHOILUONG'!$B:$AT,13,0)</f>
        <v>0</v>
      </c>
      <c r="O457" s="16">
        <f>VLOOKUP($B457,'[1]TK KHOILUONG'!$B:$AT,14,0)</f>
        <v>0</v>
      </c>
      <c r="P457" s="16">
        <f>VLOOKUP($B457,'[1]TK KHOILUONG'!$B:$AT,15,0)</f>
        <v>0</v>
      </c>
      <c r="Q457" s="16">
        <f>VLOOKUP($B457,'[1]TK KHOILUONG'!$B:$AT,16,0)</f>
        <v>0</v>
      </c>
      <c r="R457" s="34">
        <f>VLOOKUP($B457,'[1]TK KHOILUONG'!$B:$AT,17,0)</f>
        <v>0</v>
      </c>
      <c r="S457" s="16">
        <f>VLOOKUP($B457,'[1]TK KHOILUONG'!$B:$AT,18,0)</f>
        <v>0</v>
      </c>
      <c r="T457" s="16">
        <f>VLOOKUP($B457,'[1]TK KHOILUONG'!$B:$AT,19,0)</f>
        <v>0</v>
      </c>
      <c r="U457" s="16">
        <f>VLOOKUP($B457,'[1]TK KHOILUONG'!$B:$AT,20,0)</f>
        <v>0</v>
      </c>
      <c r="V457" s="34">
        <f>VLOOKUP($B457,'[1]TK KHOILUONG'!$B:$AT,21,0)</f>
        <v>0</v>
      </c>
      <c r="W457" s="16">
        <f>VLOOKUP($B457,'[1]TK KHOILUONG'!$B:$AT,22,0)</f>
        <v>0</v>
      </c>
      <c r="X457" s="16">
        <f>VLOOKUP($B457,'[1]TK KHOILUONG'!$B:$AT,23,0)</f>
        <v>0</v>
      </c>
      <c r="Y457" s="16">
        <f>VLOOKUP($B457,'[1]TK KHOILUONG'!$B:$AT,24,0)</f>
        <v>0</v>
      </c>
      <c r="Z457" s="34">
        <f>VLOOKUP($B457,'[1]TK KHOILUONG'!$B:$AT,25,0)</f>
        <v>0</v>
      </c>
      <c r="AA457" s="16">
        <f>VLOOKUP($B457,'[1]TK KHOILUONG'!$B:$AT,26,0)</f>
        <v>0</v>
      </c>
      <c r="AB457" s="16">
        <f>VLOOKUP($B457,'[1]TK KHOILUONG'!$B:$AT,27,0)</f>
        <v>0</v>
      </c>
      <c r="AC457" s="16">
        <f>VLOOKUP($B457,'[1]TK KHOILUONG'!$B:$AT,28,0)</f>
        <v>0</v>
      </c>
      <c r="AD457" s="34">
        <f>VLOOKUP($B457,'[1]TK KHOILUONG'!$B:$AT,29,0)</f>
        <v>0</v>
      </c>
      <c r="AE457" s="16">
        <f>VLOOKUP($B457,'[1]TK KHOILUONG'!$B:$AT,30,0)</f>
        <v>0</v>
      </c>
      <c r="AF457" s="16">
        <f>VLOOKUP($B457,'[1]TK KHOILUONG'!$B:$AT,31,0)</f>
        <v>0</v>
      </c>
      <c r="AG457" s="16">
        <f>VLOOKUP($B457,'[1]TK KHOILUONG'!$B:$AT,32,0)</f>
        <v>0</v>
      </c>
      <c r="AH457" s="34">
        <f>VLOOKUP($B457,'[1]TK KHOILUONG'!$B:$AT,33,0)</f>
        <v>0</v>
      </c>
      <c r="AI457" s="16">
        <f>VLOOKUP($B457,'[1]TK KHOILUONG'!$B:$AT,34,0)</f>
        <v>0</v>
      </c>
      <c r="AJ457" s="16">
        <f>VLOOKUP($B457,'[1]TK KHOILUONG'!$B:$AT,35,0)</f>
        <v>0</v>
      </c>
      <c r="AK457" s="34">
        <f>VLOOKUP($B457,'[1]TK KHOILUONG'!$B:$AT,36,0)</f>
        <v>0</v>
      </c>
      <c r="AL457" s="16">
        <f>VLOOKUP($B457,'[1]TK KHOILUONG'!$B:$AT,37,0)</f>
        <v>0</v>
      </c>
      <c r="AM457" s="16">
        <f>VLOOKUP($B457,'[1]TK KHOILUONG'!$B:$AT,38,0)</f>
        <v>0</v>
      </c>
      <c r="AN457" s="34">
        <f>VLOOKUP($B457,'[1]TK KHOILUONG'!$B:$AT,39,0)</f>
        <v>0</v>
      </c>
      <c r="AO457" s="16">
        <f>VLOOKUP($B457,'[1]TK KHOILUONG'!$B:$AT,40,0)</f>
        <v>0</v>
      </c>
      <c r="AP457" s="16">
        <f>VLOOKUP($B457,'[1]TK KHOILUONG'!$B:$AT,41,0)</f>
        <v>0</v>
      </c>
      <c r="AQ457" s="34">
        <f>VLOOKUP($B457,'[1]TK KHOILUONG'!$B:$AT,42,0)</f>
        <v>0</v>
      </c>
      <c r="AR457" s="34">
        <f>VLOOKUP($B457,'[1]TK KHOILUONG'!$B:$AT,43,0)</f>
        <v>0</v>
      </c>
      <c r="AS457" s="34">
        <f>VLOOKUP($B457,'[1]TK KHOILUONG'!$B:$AT,44,0)</f>
        <v>0</v>
      </c>
      <c r="AT457" s="44">
        <f t="shared" si="8"/>
        <v>0</v>
      </c>
      <c r="AU457" s="6"/>
    </row>
    <row r="458" spans="1:47">
      <c r="A458" s="12">
        <f>IF(D458="","",SUBTOTAL(3,$D$5:D458))</f>
        <v>454</v>
      </c>
      <c r="B458" s="31" t="s">
        <v>964</v>
      </c>
      <c r="C458" s="32" t="s">
        <v>960</v>
      </c>
      <c r="D458" s="33" t="s">
        <v>965</v>
      </c>
      <c r="E458" s="16">
        <f>VLOOKUP($B458,'[1]TK KHOILUONG'!$B:$AT,4,0)</f>
        <v>0</v>
      </c>
      <c r="F458" s="16">
        <f>VLOOKUP($B458,'[1]TK KHOILUONG'!$B:$AT,5,0)</f>
        <v>0</v>
      </c>
      <c r="G458" s="16">
        <f>VLOOKUP($B458,'[1]TK KHOILUONG'!$B:$AT,6,0)</f>
        <v>0</v>
      </c>
      <c r="H458" s="16">
        <f>VLOOKUP($B458,'[1]TK KHOILUONG'!$B:$AT,7,0)</f>
        <v>0</v>
      </c>
      <c r="I458" s="16">
        <f>VLOOKUP($B458,'[1]TK KHOILUONG'!$B:$AT,8,0)</f>
        <v>0</v>
      </c>
      <c r="J458" s="16">
        <f>VLOOKUP($B458,'[1]TK KHOILUONG'!$B:$AT,9,0)</f>
        <v>0</v>
      </c>
      <c r="K458" s="16">
        <f>VLOOKUP($B458,'[1]TK KHOILUONG'!$B:$AT,10,0)</f>
        <v>0</v>
      </c>
      <c r="L458" s="16">
        <f>VLOOKUP($B458,'[1]TK KHOILUONG'!$B:$AT,11,0)</f>
        <v>0</v>
      </c>
      <c r="M458" s="34">
        <f>VLOOKUP($B458,'[1]TK KHOILUONG'!$B:$AT,12,0)</f>
        <v>0</v>
      </c>
      <c r="N458" s="16">
        <f>VLOOKUP($B458,'[1]TK KHOILUONG'!$B:$AT,13,0)</f>
        <v>0</v>
      </c>
      <c r="O458" s="16">
        <f>VLOOKUP($B458,'[1]TK KHOILUONG'!$B:$AT,14,0)</f>
        <v>0</v>
      </c>
      <c r="P458" s="16">
        <f>VLOOKUP($B458,'[1]TK KHOILUONG'!$B:$AT,15,0)</f>
        <v>0</v>
      </c>
      <c r="Q458" s="16">
        <f>VLOOKUP($B458,'[1]TK KHOILUONG'!$B:$AT,16,0)</f>
        <v>0</v>
      </c>
      <c r="R458" s="34">
        <f>VLOOKUP($B458,'[1]TK KHOILUONG'!$B:$AT,17,0)</f>
        <v>0</v>
      </c>
      <c r="S458" s="16">
        <f>VLOOKUP($B458,'[1]TK KHOILUONG'!$B:$AT,18,0)</f>
        <v>0</v>
      </c>
      <c r="T458" s="16">
        <f>VLOOKUP($B458,'[1]TK KHOILUONG'!$B:$AT,19,0)</f>
        <v>0</v>
      </c>
      <c r="U458" s="16">
        <f>VLOOKUP($B458,'[1]TK KHOILUONG'!$B:$AT,20,0)</f>
        <v>0</v>
      </c>
      <c r="V458" s="34">
        <f>VLOOKUP($B458,'[1]TK KHOILUONG'!$B:$AT,21,0)</f>
        <v>0</v>
      </c>
      <c r="W458" s="16">
        <f>VLOOKUP($B458,'[1]TK KHOILUONG'!$B:$AT,22,0)</f>
        <v>0</v>
      </c>
      <c r="X458" s="16">
        <f>VLOOKUP($B458,'[1]TK KHOILUONG'!$B:$AT,23,0)</f>
        <v>0</v>
      </c>
      <c r="Y458" s="16">
        <f>VLOOKUP($B458,'[1]TK KHOILUONG'!$B:$AT,24,0)</f>
        <v>0</v>
      </c>
      <c r="Z458" s="34">
        <f>VLOOKUP($B458,'[1]TK KHOILUONG'!$B:$AT,25,0)</f>
        <v>0</v>
      </c>
      <c r="AA458" s="16">
        <f>VLOOKUP($B458,'[1]TK KHOILUONG'!$B:$AT,26,0)</f>
        <v>0</v>
      </c>
      <c r="AB458" s="16">
        <f>VLOOKUP($B458,'[1]TK KHOILUONG'!$B:$AT,27,0)</f>
        <v>0</v>
      </c>
      <c r="AC458" s="16">
        <f>VLOOKUP($B458,'[1]TK KHOILUONG'!$B:$AT,28,0)</f>
        <v>0</v>
      </c>
      <c r="AD458" s="34">
        <f>VLOOKUP($B458,'[1]TK KHOILUONG'!$B:$AT,29,0)</f>
        <v>0</v>
      </c>
      <c r="AE458" s="16">
        <f>VLOOKUP($B458,'[1]TK KHOILUONG'!$B:$AT,30,0)</f>
        <v>0</v>
      </c>
      <c r="AF458" s="16">
        <f>VLOOKUP($B458,'[1]TK KHOILUONG'!$B:$AT,31,0)</f>
        <v>0</v>
      </c>
      <c r="AG458" s="16">
        <f>VLOOKUP($B458,'[1]TK KHOILUONG'!$B:$AT,32,0)</f>
        <v>0</v>
      </c>
      <c r="AH458" s="34">
        <f>VLOOKUP($B458,'[1]TK KHOILUONG'!$B:$AT,33,0)</f>
        <v>0</v>
      </c>
      <c r="AI458" s="16">
        <f>VLOOKUP($B458,'[1]TK KHOILUONG'!$B:$AT,34,0)</f>
        <v>0</v>
      </c>
      <c r="AJ458" s="16">
        <f>VLOOKUP($B458,'[1]TK KHOILUONG'!$B:$AT,35,0)</f>
        <v>0</v>
      </c>
      <c r="AK458" s="34">
        <f>VLOOKUP($B458,'[1]TK KHOILUONG'!$B:$AT,36,0)</f>
        <v>0</v>
      </c>
      <c r="AL458" s="16">
        <f>VLOOKUP($B458,'[1]TK KHOILUONG'!$B:$AT,37,0)</f>
        <v>0</v>
      </c>
      <c r="AM458" s="16">
        <f>VLOOKUP($B458,'[1]TK KHOILUONG'!$B:$AT,38,0)</f>
        <v>0</v>
      </c>
      <c r="AN458" s="34">
        <f>VLOOKUP($B458,'[1]TK KHOILUONG'!$B:$AT,39,0)</f>
        <v>0</v>
      </c>
      <c r="AO458" s="16">
        <f>VLOOKUP($B458,'[1]TK KHOILUONG'!$B:$AT,40,0)</f>
        <v>0</v>
      </c>
      <c r="AP458" s="16">
        <f>VLOOKUP($B458,'[1]TK KHOILUONG'!$B:$AT,41,0)</f>
        <v>0</v>
      </c>
      <c r="AQ458" s="34">
        <f>VLOOKUP($B458,'[1]TK KHOILUONG'!$B:$AT,42,0)</f>
        <v>0</v>
      </c>
      <c r="AR458" s="34">
        <f>VLOOKUP($B458,'[1]TK KHOILUONG'!$B:$AT,43,0)</f>
        <v>0</v>
      </c>
      <c r="AS458" s="34">
        <f>VLOOKUP($B458,'[1]TK KHOILUONG'!$B:$AT,44,0)</f>
        <v>0</v>
      </c>
      <c r="AT458" s="44">
        <f t="shared" si="8"/>
        <v>0</v>
      </c>
      <c r="AU458" s="6"/>
    </row>
    <row r="459" spans="1:47">
      <c r="A459" s="12">
        <f>IF(D459="","",SUBTOTAL(3,$D$5:D459))</f>
        <v>455</v>
      </c>
      <c r="B459" s="31" t="s">
        <v>966</v>
      </c>
      <c r="C459" s="32" t="s">
        <v>967</v>
      </c>
      <c r="D459" s="33" t="s">
        <v>968</v>
      </c>
      <c r="E459" s="16">
        <f>VLOOKUP($B459,'[1]TK KHOILUONG'!$B:$AT,4,0)</f>
        <v>0</v>
      </c>
      <c r="F459" s="16">
        <f>VLOOKUP($B459,'[1]TK KHOILUONG'!$B:$AT,5,0)</f>
        <v>0</v>
      </c>
      <c r="G459" s="16">
        <f>VLOOKUP($B459,'[1]TK KHOILUONG'!$B:$AT,6,0)</f>
        <v>0</v>
      </c>
      <c r="H459" s="16">
        <f>VLOOKUP($B459,'[1]TK KHOILUONG'!$B:$AT,7,0)</f>
        <v>0</v>
      </c>
      <c r="I459" s="16">
        <f>VLOOKUP($B459,'[1]TK KHOILUONG'!$B:$AT,8,0)</f>
        <v>0</v>
      </c>
      <c r="J459" s="16">
        <f>VLOOKUP($B459,'[1]TK KHOILUONG'!$B:$AT,9,0)</f>
        <v>0</v>
      </c>
      <c r="K459" s="16">
        <f>VLOOKUP($B459,'[1]TK KHOILUONG'!$B:$AT,10,0)</f>
        <v>0</v>
      </c>
      <c r="L459" s="16">
        <f>VLOOKUP($B459,'[1]TK KHOILUONG'!$B:$AT,11,0)</f>
        <v>0</v>
      </c>
      <c r="M459" s="34">
        <f>VLOOKUP($B459,'[1]TK KHOILUONG'!$B:$AT,12,0)</f>
        <v>0</v>
      </c>
      <c r="N459" s="16">
        <f>VLOOKUP($B459,'[1]TK KHOILUONG'!$B:$AT,13,0)</f>
        <v>0</v>
      </c>
      <c r="O459" s="16">
        <f>VLOOKUP($B459,'[1]TK KHOILUONG'!$B:$AT,14,0)</f>
        <v>0.75</v>
      </c>
      <c r="P459" s="16">
        <f>VLOOKUP($B459,'[1]TK KHOILUONG'!$B:$AT,15,0)</f>
        <v>0</v>
      </c>
      <c r="Q459" s="16">
        <f>VLOOKUP($B459,'[1]TK KHOILUONG'!$B:$AT,16,0)</f>
        <v>0</v>
      </c>
      <c r="R459" s="34">
        <f>VLOOKUP($B459,'[1]TK KHOILUONG'!$B:$AT,17,0)</f>
        <v>0.75</v>
      </c>
      <c r="S459" s="16">
        <f>VLOOKUP($B459,'[1]TK KHOILUONG'!$B:$AT,18,0)</f>
        <v>0</v>
      </c>
      <c r="T459" s="16">
        <f>VLOOKUP($B459,'[1]TK KHOILUONG'!$B:$AT,19,0)</f>
        <v>40</v>
      </c>
      <c r="U459" s="16">
        <f>VLOOKUP($B459,'[1]TK KHOILUONG'!$B:$AT,20,0)</f>
        <v>35</v>
      </c>
      <c r="V459" s="34">
        <f>VLOOKUP($B459,'[1]TK KHOILUONG'!$B:$AT,21,0)</f>
        <v>0.5</v>
      </c>
      <c r="W459" s="16">
        <f>VLOOKUP($B459,'[1]TK KHOILUONG'!$B:$AT,22,0)</f>
        <v>0</v>
      </c>
      <c r="X459" s="16">
        <f>VLOOKUP($B459,'[1]TK KHOILUONG'!$B:$AT,23,0)</f>
        <v>0</v>
      </c>
      <c r="Y459" s="16">
        <f>VLOOKUP($B459,'[1]TK KHOILUONG'!$B:$AT,24,0)</f>
        <v>0</v>
      </c>
      <c r="Z459" s="34">
        <f>VLOOKUP($B459,'[1]TK KHOILUONG'!$B:$AT,25,0)</f>
        <v>0</v>
      </c>
      <c r="AA459" s="16">
        <f>VLOOKUP($B459,'[1]TK KHOILUONG'!$B:$AT,26,0)</f>
        <v>68</v>
      </c>
      <c r="AB459" s="16">
        <f>VLOOKUP($B459,'[1]TK KHOILUONG'!$B:$AT,27,0)</f>
        <v>0</v>
      </c>
      <c r="AC459" s="16">
        <f>VLOOKUP($B459,'[1]TK KHOILUONG'!$B:$AT,28,0)</f>
        <v>68</v>
      </c>
      <c r="AD459" s="34">
        <f>VLOOKUP($B459,'[1]TK KHOILUONG'!$B:$AT,29,0)</f>
        <v>0</v>
      </c>
      <c r="AE459" s="16">
        <f>VLOOKUP($B459,'[1]TK KHOILUONG'!$B:$AT,30,0)</f>
        <v>0</v>
      </c>
      <c r="AF459" s="16">
        <f>VLOOKUP($B459,'[1]TK KHOILUONG'!$B:$AT,31,0)</f>
        <v>0</v>
      </c>
      <c r="AG459" s="16">
        <f>VLOOKUP($B459,'[1]TK KHOILUONG'!$B:$AT,32,0)</f>
        <v>0</v>
      </c>
      <c r="AH459" s="34">
        <f>VLOOKUP($B459,'[1]TK KHOILUONG'!$B:$AT,33,0)</f>
        <v>0</v>
      </c>
      <c r="AI459" s="16">
        <f>VLOOKUP($B459,'[1]TK KHOILUONG'!$B:$AT,34,0)</f>
        <v>0</v>
      </c>
      <c r="AJ459" s="16">
        <f>VLOOKUP($B459,'[1]TK KHOILUONG'!$B:$AT,35,0)</f>
        <v>0</v>
      </c>
      <c r="AK459" s="34">
        <f>VLOOKUP($B459,'[1]TK KHOILUONG'!$B:$AT,36,0)</f>
        <v>0</v>
      </c>
      <c r="AL459" s="16">
        <f>VLOOKUP($B459,'[1]TK KHOILUONG'!$B:$AT,37,0)</f>
        <v>0</v>
      </c>
      <c r="AM459" s="16">
        <f>VLOOKUP($B459,'[1]TK KHOILUONG'!$B:$AT,38,0)</f>
        <v>0</v>
      </c>
      <c r="AN459" s="34">
        <f>VLOOKUP($B459,'[1]TK KHOILUONG'!$B:$AT,39,0)</f>
        <v>0</v>
      </c>
      <c r="AO459" s="16">
        <f>VLOOKUP($B459,'[1]TK KHOILUONG'!$B:$AT,40,0)</f>
        <v>0</v>
      </c>
      <c r="AP459" s="16">
        <f>VLOOKUP($B459,'[1]TK KHOILUONG'!$B:$AT,41,0)</f>
        <v>0</v>
      </c>
      <c r="AQ459" s="34">
        <f>VLOOKUP($B459,'[1]TK KHOILUONG'!$B:$AT,42,0)</f>
        <v>0</v>
      </c>
      <c r="AR459" s="34">
        <f>VLOOKUP($B459,'[1]TK KHOILUONG'!$B:$AT,43,0)</f>
        <v>0</v>
      </c>
      <c r="AS459" s="34">
        <f>VLOOKUP($B459,'[1]TK KHOILUONG'!$B:$AT,44,0)</f>
        <v>0</v>
      </c>
      <c r="AT459" s="44">
        <f t="shared" si="8"/>
        <v>1.25</v>
      </c>
      <c r="AU459" s="6"/>
    </row>
    <row r="460" spans="1:47">
      <c r="A460" s="12">
        <f>IF(D460="","",SUBTOTAL(3,$D$5:D460))</f>
        <v>456</v>
      </c>
      <c r="B460" s="31" t="s">
        <v>969</v>
      </c>
      <c r="C460" s="32" t="s">
        <v>970</v>
      </c>
      <c r="D460" s="33" t="s">
        <v>971</v>
      </c>
      <c r="E460" s="16">
        <f>VLOOKUP($B460,'[1]TK KHOILUONG'!$B:$AT,4,0)</f>
        <v>0</v>
      </c>
      <c r="F460" s="16">
        <f>VLOOKUP($B460,'[1]TK KHOILUONG'!$B:$AT,5,0)</f>
        <v>0</v>
      </c>
      <c r="G460" s="16">
        <f>VLOOKUP($B460,'[1]TK KHOILUONG'!$B:$AT,6,0)</f>
        <v>0</v>
      </c>
      <c r="H460" s="16">
        <f>VLOOKUP($B460,'[1]TK KHOILUONG'!$B:$AT,7,0)</f>
        <v>0</v>
      </c>
      <c r="I460" s="16">
        <f>VLOOKUP($B460,'[1]TK KHOILUONG'!$B:$AT,8,0)</f>
        <v>0</v>
      </c>
      <c r="J460" s="16">
        <f>VLOOKUP($B460,'[1]TK KHOILUONG'!$B:$AT,9,0)</f>
        <v>0</v>
      </c>
      <c r="K460" s="16">
        <f>VLOOKUP($B460,'[1]TK KHOILUONG'!$B:$AT,10,0)</f>
        <v>0</v>
      </c>
      <c r="L460" s="16">
        <f>VLOOKUP($B460,'[1]TK KHOILUONG'!$B:$AT,11,0)</f>
        <v>0</v>
      </c>
      <c r="M460" s="34">
        <f>VLOOKUP($B460,'[1]TK KHOILUONG'!$B:$AT,12,0)</f>
        <v>0</v>
      </c>
      <c r="N460" s="16">
        <f>VLOOKUP($B460,'[1]TK KHOILUONG'!$B:$AT,13,0)</f>
        <v>0</v>
      </c>
      <c r="O460" s="16">
        <f>VLOOKUP($B460,'[1]TK KHOILUONG'!$B:$AT,14,0)</f>
        <v>0</v>
      </c>
      <c r="P460" s="16">
        <f>VLOOKUP($B460,'[1]TK KHOILUONG'!$B:$AT,15,0)</f>
        <v>0</v>
      </c>
      <c r="Q460" s="16">
        <f>VLOOKUP($B460,'[1]TK KHOILUONG'!$B:$AT,16,0)</f>
        <v>0</v>
      </c>
      <c r="R460" s="34">
        <f>VLOOKUP($B460,'[1]TK KHOILUONG'!$B:$AT,17,0)</f>
        <v>0</v>
      </c>
      <c r="S460" s="16">
        <f>VLOOKUP($B460,'[1]TK KHOILUONG'!$B:$AT,18,0)</f>
        <v>0</v>
      </c>
      <c r="T460" s="16">
        <f>VLOOKUP($B460,'[1]TK KHOILUONG'!$B:$AT,19,0)</f>
        <v>0</v>
      </c>
      <c r="U460" s="16">
        <f>VLOOKUP($B460,'[1]TK KHOILUONG'!$B:$AT,20,0)</f>
        <v>0</v>
      </c>
      <c r="V460" s="34">
        <f>VLOOKUP($B460,'[1]TK KHOILUONG'!$B:$AT,21,0)</f>
        <v>0</v>
      </c>
      <c r="W460" s="16">
        <f>VLOOKUP($B460,'[1]TK KHOILUONG'!$B:$AT,22,0)</f>
        <v>0</v>
      </c>
      <c r="X460" s="16">
        <f>VLOOKUP($B460,'[1]TK KHOILUONG'!$B:$AT,23,0)</f>
        <v>0</v>
      </c>
      <c r="Y460" s="16">
        <f>VLOOKUP($B460,'[1]TK KHOILUONG'!$B:$AT,24,0)</f>
        <v>0</v>
      </c>
      <c r="Z460" s="34">
        <f>VLOOKUP($B460,'[1]TK KHOILUONG'!$B:$AT,25,0)</f>
        <v>0</v>
      </c>
      <c r="AA460" s="16">
        <f>VLOOKUP($B460,'[1]TK KHOILUONG'!$B:$AT,26,0)</f>
        <v>0</v>
      </c>
      <c r="AB460" s="16">
        <f>VLOOKUP($B460,'[1]TK KHOILUONG'!$B:$AT,27,0)</f>
        <v>0</v>
      </c>
      <c r="AC460" s="16">
        <f>VLOOKUP($B460,'[1]TK KHOILUONG'!$B:$AT,28,0)</f>
        <v>0</v>
      </c>
      <c r="AD460" s="34">
        <f>VLOOKUP($B460,'[1]TK KHOILUONG'!$B:$AT,29,0)</f>
        <v>0</v>
      </c>
      <c r="AE460" s="16">
        <f>VLOOKUP($B460,'[1]TK KHOILUONG'!$B:$AT,30,0)</f>
        <v>0</v>
      </c>
      <c r="AF460" s="16">
        <f>VLOOKUP($B460,'[1]TK KHOILUONG'!$B:$AT,31,0)</f>
        <v>0</v>
      </c>
      <c r="AG460" s="16">
        <f>VLOOKUP($B460,'[1]TK KHOILUONG'!$B:$AT,32,0)</f>
        <v>0</v>
      </c>
      <c r="AH460" s="34">
        <f>VLOOKUP($B460,'[1]TK KHOILUONG'!$B:$AT,33,0)</f>
        <v>0</v>
      </c>
      <c r="AI460" s="16">
        <f>VLOOKUP($B460,'[1]TK KHOILUONG'!$B:$AT,34,0)</f>
        <v>0</v>
      </c>
      <c r="AJ460" s="16">
        <f>VLOOKUP($B460,'[1]TK KHOILUONG'!$B:$AT,35,0)</f>
        <v>0</v>
      </c>
      <c r="AK460" s="34">
        <f>VLOOKUP($B460,'[1]TK KHOILUONG'!$B:$AT,36,0)</f>
        <v>0</v>
      </c>
      <c r="AL460" s="16">
        <f>VLOOKUP($B460,'[1]TK KHOILUONG'!$B:$AT,37,0)</f>
        <v>0</v>
      </c>
      <c r="AM460" s="16">
        <f>VLOOKUP($B460,'[1]TK KHOILUONG'!$B:$AT,38,0)</f>
        <v>0</v>
      </c>
      <c r="AN460" s="34">
        <f>VLOOKUP($B460,'[1]TK KHOILUONG'!$B:$AT,39,0)</f>
        <v>0</v>
      </c>
      <c r="AO460" s="16">
        <f>VLOOKUP($B460,'[1]TK KHOILUONG'!$B:$AT,40,0)</f>
        <v>0</v>
      </c>
      <c r="AP460" s="16">
        <f>VLOOKUP($B460,'[1]TK KHOILUONG'!$B:$AT,41,0)</f>
        <v>0</v>
      </c>
      <c r="AQ460" s="34">
        <f>VLOOKUP($B460,'[1]TK KHOILUONG'!$B:$AT,42,0)</f>
        <v>0</v>
      </c>
      <c r="AR460" s="34">
        <f>VLOOKUP($B460,'[1]TK KHOILUONG'!$B:$AT,43,0)</f>
        <v>0</v>
      </c>
      <c r="AS460" s="34">
        <f>VLOOKUP($B460,'[1]TK KHOILUONG'!$B:$AT,44,0)</f>
        <v>0</v>
      </c>
      <c r="AT460" s="44">
        <f t="shared" si="8"/>
        <v>0</v>
      </c>
      <c r="AU460" s="6"/>
    </row>
    <row r="461" spans="1:47">
      <c r="A461" s="12">
        <f>IF(D461="","",SUBTOTAL(3,$D$5:D461))</f>
        <v>457</v>
      </c>
      <c r="B461" s="31" t="s">
        <v>972</v>
      </c>
      <c r="C461" s="32" t="s">
        <v>970</v>
      </c>
      <c r="D461" s="33" t="s">
        <v>973</v>
      </c>
      <c r="E461" s="16">
        <f>VLOOKUP($B461,'[1]TK KHOILUONG'!$B:$AT,4,0)</f>
        <v>0</v>
      </c>
      <c r="F461" s="16">
        <f>VLOOKUP($B461,'[1]TK KHOILUONG'!$B:$AT,5,0)</f>
        <v>0</v>
      </c>
      <c r="G461" s="16">
        <f>VLOOKUP($B461,'[1]TK KHOILUONG'!$B:$AT,6,0)</f>
        <v>0</v>
      </c>
      <c r="H461" s="16">
        <f>VLOOKUP($B461,'[1]TK KHOILUONG'!$B:$AT,7,0)</f>
        <v>0</v>
      </c>
      <c r="I461" s="16">
        <f>VLOOKUP($B461,'[1]TK KHOILUONG'!$B:$AT,8,0)</f>
        <v>0</v>
      </c>
      <c r="J461" s="16">
        <f>VLOOKUP($B461,'[1]TK KHOILUONG'!$B:$AT,9,0)</f>
        <v>0</v>
      </c>
      <c r="K461" s="16">
        <f>VLOOKUP($B461,'[1]TK KHOILUONG'!$B:$AT,10,0)</f>
        <v>0</v>
      </c>
      <c r="L461" s="16">
        <f>VLOOKUP($B461,'[1]TK KHOILUONG'!$B:$AT,11,0)</f>
        <v>0</v>
      </c>
      <c r="M461" s="34">
        <f>VLOOKUP($B461,'[1]TK KHOILUONG'!$B:$AT,12,0)</f>
        <v>0</v>
      </c>
      <c r="N461" s="16">
        <f>VLOOKUP($B461,'[1]TK KHOILUONG'!$B:$AT,13,0)</f>
        <v>0</v>
      </c>
      <c r="O461" s="16">
        <f>VLOOKUP($B461,'[1]TK KHOILUONG'!$B:$AT,14,0)</f>
        <v>0</v>
      </c>
      <c r="P461" s="16">
        <f>VLOOKUP($B461,'[1]TK KHOILUONG'!$B:$AT,15,0)</f>
        <v>0</v>
      </c>
      <c r="Q461" s="16">
        <f>VLOOKUP($B461,'[1]TK KHOILUONG'!$B:$AT,16,0)</f>
        <v>0</v>
      </c>
      <c r="R461" s="34">
        <f>VLOOKUP($B461,'[1]TK KHOILUONG'!$B:$AT,17,0)</f>
        <v>0</v>
      </c>
      <c r="S461" s="16">
        <f>VLOOKUP($B461,'[1]TK KHOILUONG'!$B:$AT,18,0)</f>
        <v>0</v>
      </c>
      <c r="T461" s="16">
        <f>VLOOKUP($B461,'[1]TK KHOILUONG'!$B:$AT,19,0)</f>
        <v>0</v>
      </c>
      <c r="U461" s="16">
        <f>VLOOKUP($B461,'[1]TK KHOILUONG'!$B:$AT,20,0)</f>
        <v>0</v>
      </c>
      <c r="V461" s="34">
        <f>VLOOKUP($B461,'[1]TK KHOILUONG'!$B:$AT,21,0)</f>
        <v>0</v>
      </c>
      <c r="W461" s="16">
        <f>VLOOKUP($B461,'[1]TK KHOILUONG'!$B:$AT,22,0)</f>
        <v>0</v>
      </c>
      <c r="X461" s="16">
        <f>VLOOKUP($B461,'[1]TK KHOILUONG'!$B:$AT,23,0)</f>
        <v>0</v>
      </c>
      <c r="Y461" s="16">
        <f>VLOOKUP($B461,'[1]TK KHOILUONG'!$B:$AT,24,0)</f>
        <v>0</v>
      </c>
      <c r="Z461" s="34">
        <f>VLOOKUP($B461,'[1]TK KHOILUONG'!$B:$AT,25,0)</f>
        <v>0</v>
      </c>
      <c r="AA461" s="16">
        <f>VLOOKUP($B461,'[1]TK KHOILUONG'!$B:$AT,26,0)</f>
        <v>0</v>
      </c>
      <c r="AB461" s="16">
        <f>VLOOKUP($B461,'[1]TK KHOILUONG'!$B:$AT,27,0)</f>
        <v>0</v>
      </c>
      <c r="AC461" s="16">
        <f>VLOOKUP($B461,'[1]TK KHOILUONG'!$B:$AT,28,0)</f>
        <v>0</v>
      </c>
      <c r="AD461" s="34">
        <f>VLOOKUP($B461,'[1]TK KHOILUONG'!$B:$AT,29,0)</f>
        <v>0</v>
      </c>
      <c r="AE461" s="16">
        <f>VLOOKUP($B461,'[1]TK KHOILUONG'!$B:$AT,30,0)</f>
        <v>0</v>
      </c>
      <c r="AF461" s="16">
        <f>VLOOKUP($B461,'[1]TK KHOILUONG'!$B:$AT,31,0)</f>
        <v>0</v>
      </c>
      <c r="AG461" s="16">
        <f>VLOOKUP($B461,'[1]TK KHOILUONG'!$B:$AT,32,0)</f>
        <v>0</v>
      </c>
      <c r="AH461" s="34">
        <f>VLOOKUP($B461,'[1]TK KHOILUONG'!$B:$AT,33,0)</f>
        <v>0</v>
      </c>
      <c r="AI461" s="16">
        <f>VLOOKUP($B461,'[1]TK KHOILUONG'!$B:$AT,34,0)</f>
        <v>0</v>
      </c>
      <c r="AJ461" s="16">
        <f>VLOOKUP($B461,'[1]TK KHOILUONG'!$B:$AT,35,0)</f>
        <v>0</v>
      </c>
      <c r="AK461" s="34">
        <f>VLOOKUP($B461,'[1]TK KHOILUONG'!$B:$AT,36,0)</f>
        <v>0</v>
      </c>
      <c r="AL461" s="16">
        <f>VLOOKUP($B461,'[1]TK KHOILUONG'!$B:$AT,37,0)</f>
        <v>0</v>
      </c>
      <c r="AM461" s="16">
        <f>VLOOKUP($B461,'[1]TK KHOILUONG'!$B:$AT,38,0)</f>
        <v>0</v>
      </c>
      <c r="AN461" s="34">
        <f>VLOOKUP($B461,'[1]TK KHOILUONG'!$B:$AT,39,0)</f>
        <v>0</v>
      </c>
      <c r="AO461" s="16">
        <f>VLOOKUP($B461,'[1]TK KHOILUONG'!$B:$AT,40,0)</f>
        <v>0</v>
      </c>
      <c r="AP461" s="16">
        <f>VLOOKUP($B461,'[1]TK KHOILUONG'!$B:$AT,41,0)</f>
        <v>0</v>
      </c>
      <c r="AQ461" s="34">
        <f>VLOOKUP($B461,'[1]TK KHOILUONG'!$B:$AT,42,0)</f>
        <v>0</v>
      </c>
      <c r="AR461" s="34">
        <f>VLOOKUP($B461,'[1]TK KHOILUONG'!$B:$AT,43,0)</f>
        <v>0</v>
      </c>
      <c r="AS461" s="34">
        <f>VLOOKUP($B461,'[1]TK KHOILUONG'!$B:$AT,44,0)</f>
        <v>0</v>
      </c>
      <c r="AT461" s="44">
        <f t="shared" si="8"/>
        <v>0</v>
      </c>
      <c r="AU461" s="6"/>
    </row>
    <row r="462" spans="1:47">
      <c r="A462" s="12">
        <f>IF(D462="","",SUBTOTAL(3,$D$5:D462))</f>
        <v>458</v>
      </c>
      <c r="B462" s="31" t="s">
        <v>974</v>
      </c>
      <c r="C462" s="32" t="s">
        <v>970</v>
      </c>
      <c r="D462" s="33" t="s">
        <v>975</v>
      </c>
      <c r="E462" s="16">
        <f>VLOOKUP($B462,'[1]TK KHOILUONG'!$B:$AT,4,0)</f>
        <v>0</v>
      </c>
      <c r="F462" s="16">
        <f>VLOOKUP($B462,'[1]TK KHOILUONG'!$B:$AT,5,0)</f>
        <v>0</v>
      </c>
      <c r="G462" s="16">
        <f>VLOOKUP($B462,'[1]TK KHOILUONG'!$B:$AT,6,0)</f>
        <v>0</v>
      </c>
      <c r="H462" s="16">
        <f>VLOOKUP($B462,'[1]TK KHOILUONG'!$B:$AT,7,0)</f>
        <v>0</v>
      </c>
      <c r="I462" s="16">
        <f>VLOOKUP($B462,'[1]TK KHOILUONG'!$B:$AT,8,0)</f>
        <v>0</v>
      </c>
      <c r="J462" s="16">
        <f>VLOOKUP($B462,'[1]TK KHOILUONG'!$B:$AT,9,0)</f>
        <v>0</v>
      </c>
      <c r="K462" s="16">
        <f>VLOOKUP($B462,'[1]TK KHOILUONG'!$B:$AT,10,0)</f>
        <v>0</v>
      </c>
      <c r="L462" s="16">
        <f>VLOOKUP($B462,'[1]TK KHOILUONG'!$B:$AT,11,0)</f>
        <v>0</v>
      </c>
      <c r="M462" s="34">
        <f>VLOOKUP($B462,'[1]TK KHOILUONG'!$B:$AT,12,0)</f>
        <v>0</v>
      </c>
      <c r="N462" s="16">
        <f>VLOOKUP($B462,'[1]TK KHOILUONG'!$B:$AT,13,0)</f>
        <v>0</v>
      </c>
      <c r="O462" s="16">
        <f>VLOOKUP($B462,'[1]TK KHOILUONG'!$B:$AT,14,0)</f>
        <v>0</v>
      </c>
      <c r="P462" s="16">
        <f>VLOOKUP($B462,'[1]TK KHOILUONG'!$B:$AT,15,0)</f>
        <v>0</v>
      </c>
      <c r="Q462" s="16">
        <f>VLOOKUP($B462,'[1]TK KHOILUONG'!$B:$AT,16,0)</f>
        <v>0</v>
      </c>
      <c r="R462" s="34">
        <f>VLOOKUP($B462,'[1]TK KHOILUONG'!$B:$AT,17,0)</f>
        <v>0</v>
      </c>
      <c r="S462" s="16">
        <f>VLOOKUP($B462,'[1]TK KHOILUONG'!$B:$AT,18,0)</f>
        <v>0</v>
      </c>
      <c r="T462" s="16">
        <f>VLOOKUP($B462,'[1]TK KHOILUONG'!$B:$AT,19,0)</f>
        <v>0</v>
      </c>
      <c r="U462" s="16">
        <f>VLOOKUP($B462,'[1]TK KHOILUONG'!$B:$AT,20,0)</f>
        <v>0</v>
      </c>
      <c r="V462" s="34">
        <f>VLOOKUP($B462,'[1]TK KHOILUONG'!$B:$AT,21,0)</f>
        <v>0</v>
      </c>
      <c r="W462" s="16">
        <f>VLOOKUP($B462,'[1]TK KHOILUONG'!$B:$AT,22,0)</f>
        <v>0</v>
      </c>
      <c r="X462" s="16">
        <f>VLOOKUP($B462,'[1]TK KHOILUONG'!$B:$AT,23,0)</f>
        <v>0</v>
      </c>
      <c r="Y462" s="16">
        <f>VLOOKUP($B462,'[1]TK KHOILUONG'!$B:$AT,24,0)</f>
        <v>0</v>
      </c>
      <c r="Z462" s="34">
        <f>VLOOKUP($B462,'[1]TK KHOILUONG'!$B:$AT,25,0)</f>
        <v>0</v>
      </c>
      <c r="AA462" s="16">
        <f>VLOOKUP($B462,'[1]TK KHOILUONG'!$B:$AT,26,0)</f>
        <v>0</v>
      </c>
      <c r="AB462" s="16">
        <f>VLOOKUP($B462,'[1]TK KHOILUONG'!$B:$AT,27,0)</f>
        <v>0</v>
      </c>
      <c r="AC462" s="16">
        <f>VLOOKUP($B462,'[1]TK KHOILUONG'!$B:$AT,28,0)</f>
        <v>0</v>
      </c>
      <c r="AD462" s="34">
        <f>VLOOKUP($B462,'[1]TK KHOILUONG'!$B:$AT,29,0)</f>
        <v>0</v>
      </c>
      <c r="AE462" s="16">
        <f>VLOOKUP($B462,'[1]TK KHOILUONG'!$B:$AT,30,0)</f>
        <v>0</v>
      </c>
      <c r="AF462" s="16">
        <f>VLOOKUP($B462,'[1]TK KHOILUONG'!$B:$AT,31,0)</f>
        <v>0</v>
      </c>
      <c r="AG462" s="16">
        <f>VLOOKUP($B462,'[1]TK KHOILUONG'!$B:$AT,32,0)</f>
        <v>0</v>
      </c>
      <c r="AH462" s="34">
        <f>VLOOKUP($B462,'[1]TK KHOILUONG'!$B:$AT,33,0)</f>
        <v>0</v>
      </c>
      <c r="AI462" s="16">
        <f>VLOOKUP($B462,'[1]TK KHOILUONG'!$B:$AT,34,0)</f>
        <v>0</v>
      </c>
      <c r="AJ462" s="16">
        <f>VLOOKUP($B462,'[1]TK KHOILUONG'!$B:$AT,35,0)</f>
        <v>0</v>
      </c>
      <c r="AK462" s="34">
        <f>VLOOKUP($B462,'[1]TK KHOILUONG'!$B:$AT,36,0)</f>
        <v>0</v>
      </c>
      <c r="AL462" s="16">
        <f>VLOOKUP($B462,'[1]TK KHOILUONG'!$B:$AT,37,0)</f>
        <v>0</v>
      </c>
      <c r="AM462" s="16">
        <f>VLOOKUP($B462,'[1]TK KHOILUONG'!$B:$AT,38,0)</f>
        <v>0</v>
      </c>
      <c r="AN462" s="34">
        <f>VLOOKUP($B462,'[1]TK KHOILUONG'!$B:$AT,39,0)</f>
        <v>0</v>
      </c>
      <c r="AO462" s="16">
        <f>VLOOKUP($B462,'[1]TK KHOILUONG'!$B:$AT,40,0)</f>
        <v>0</v>
      </c>
      <c r="AP462" s="16">
        <f>VLOOKUP($B462,'[1]TK KHOILUONG'!$B:$AT,41,0)</f>
        <v>0</v>
      </c>
      <c r="AQ462" s="34">
        <f>VLOOKUP($B462,'[1]TK KHOILUONG'!$B:$AT,42,0)</f>
        <v>0</v>
      </c>
      <c r="AR462" s="34">
        <f>VLOOKUP($B462,'[1]TK KHOILUONG'!$B:$AT,43,0)</f>
        <v>0</v>
      </c>
      <c r="AS462" s="34">
        <f>VLOOKUP($B462,'[1]TK KHOILUONG'!$B:$AT,44,0)</f>
        <v>0</v>
      </c>
      <c r="AT462" s="44">
        <f t="shared" si="8"/>
        <v>0</v>
      </c>
      <c r="AU462" s="6"/>
    </row>
    <row r="463" spans="1:47">
      <c r="A463" s="12">
        <f>IF(D463="","",SUBTOTAL(3,$D$5:D463))</f>
        <v>459</v>
      </c>
      <c r="B463" s="31" t="s">
        <v>976</v>
      </c>
      <c r="C463" s="32" t="s">
        <v>977</v>
      </c>
      <c r="D463" s="33" t="s">
        <v>978</v>
      </c>
      <c r="E463" s="16">
        <f>VLOOKUP($B463,'[1]TK KHOILUONG'!$B:$AT,4,0)</f>
        <v>0</v>
      </c>
      <c r="F463" s="16">
        <f>VLOOKUP($B463,'[1]TK KHOILUONG'!$B:$AT,5,0)</f>
        <v>0</v>
      </c>
      <c r="G463" s="16">
        <f>VLOOKUP($B463,'[1]TK KHOILUONG'!$B:$AT,6,0)</f>
        <v>0</v>
      </c>
      <c r="H463" s="16">
        <f>VLOOKUP($B463,'[1]TK KHOILUONG'!$B:$AT,7,0)</f>
        <v>0</v>
      </c>
      <c r="I463" s="16">
        <f>VLOOKUP($B463,'[1]TK KHOILUONG'!$B:$AT,8,0)</f>
        <v>0</v>
      </c>
      <c r="J463" s="16">
        <f>VLOOKUP($B463,'[1]TK KHOILUONG'!$B:$AT,9,0)</f>
        <v>0</v>
      </c>
      <c r="K463" s="16">
        <f>VLOOKUP($B463,'[1]TK KHOILUONG'!$B:$AT,10,0)</f>
        <v>0</v>
      </c>
      <c r="L463" s="16">
        <f>VLOOKUP($B463,'[1]TK KHOILUONG'!$B:$AT,11,0)</f>
        <v>0</v>
      </c>
      <c r="M463" s="34">
        <f>VLOOKUP($B463,'[1]TK KHOILUONG'!$B:$AT,12,0)</f>
        <v>0</v>
      </c>
      <c r="N463" s="16">
        <f>VLOOKUP($B463,'[1]TK KHOILUONG'!$B:$AT,13,0)</f>
        <v>0</v>
      </c>
      <c r="O463" s="16">
        <f>VLOOKUP($B463,'[1]TK KHOILUONG'!$B:$AT,14,0)</f>
        <v>0</v>
      </c>
      <c r="P463" s="16">
        <f>VLOOKUP($B463,'[1]TK KHOILUONG'!$B:$AT,15,0)</f>
        <v>0</v>
      </c>
      <c r="Q463" s="16">
        <f>VLOOKUP($B463,'[1]TK KHOILUONG'!$B:$AT,16,0)</f>
        <v>0</v>
      </c>
      <c r="R463" s="34">
        <f>VLOOKUP($B463,'[1]TK KHOILUONG'!$B:$AT,17,0)</f>
        <v>0</v>
      </c>
      <c r="S463" s="16">
        <f>VLOOKUP($B463,'[1]TK KHOILUONG'!$B:$AT,18,0)</f>
        <v>0</v>
      </c>
      <c r="T463" s="16">
        <f>VLOOKUP($B463,'[1]TK KHOILUONG'!$B:$AT,19,0)</f>
        <v>0</v>
      </c>
      <c r="U463" s="16">
        <f>VLOOKUP($B463,'[1]TK KHOILUONG'!$B:$AT,20,0)</f>
        <v>0</v>
      </c>
      <c r="V463" s="34">
        <f>VLOOKUP($B463,'[1]TK KHOILUONG'!$B:$AT,21,0)</f>
        <v>0</v>
      </c>
      <c r="W463" s="16">
        <f>VLOOKUP($B463,'[1]TK KHOILUONG'!$B:$AT,22,0)</f>
        <v>0</v>
      </c>
      <c r="X463" s="16">
        <f>VLOOKUP($B463,'[1]TK KHOILUONG'!$B:$AT,23,0)</f>
        <v>0</v>
      </c>
      <c r="Y463" s="16">
        <f>VLOOKUP($B463,'[1]TK KHOILUONG'!$B:$AT,24,0)</f>
        <v>0</v>
      </c>
      <c r="Z463" s="34">
        <f>VLOOKUP($B463,'[1]TK KHOILUONG'!$B:$AT,25,0)</f>
        <v>0</v>
      </c>
      <c r="AA463" s="16">
        <f>VLOOKUP($B463,'[1]TK KHOILUONG'!$B:$AT,26,0)</f>
        <v>0</v>
      </c>
      <c r="AB463" s="16">
        <f>VLOOKUP($B463,'[1]TK KHOILUONG'!$B:$AT,27,0)</f>
        <v>0</v>
      </c>
      <c r="AC463" s="16">
        <f>VLOOKUP($B463,'[1]TK KHOILUONG'!$B:$AT,28,0)</f>
        <v>0</v>
      </c>
      <c r="AD463" s="34">
        <f>VLOOKUP($B463,'[1]TK KHOILUONG'!$B:$AT,29,0)</f>
        <v>0</v>
      </c>
      <c r="AE463" s="16">
        <f>VLOOKUP($B463,'[1]TK KHOILUONG'!$B:$AT,30,0)</f>
        <v>0</v>
      </c>
      <c r="AF463" s="16">
        <f>VLOOKUP($B463,'[1]TK KHOILUONG'!$B:$AT,31,0)</f>
        <v>0</v>
      </c>
      <c r="AG463" s="16">
        <f>VLOOKUP($B463,'[1]TK KHOILUONG'!$B:$AT,32,0)</f>
        <v>0</v>
      </c>
      <c r="AH463" s="34">
        <f>VLOOKUP($B463,'[1]TK KHOILUONG'!$B:$AT,33,0)</f>
        <v>0</v>
      </c>
      <c r="AI463" s="16">
        <f>VLOOKUP($B463,'[1]TK KHOILUONG'!$B:$AT,34,0)</f>
        <v>0</v>
      </c>
      <c r="AJ463" s="16">
        <f>VLOOKUP($B463,'[1]TK KHOILUONG'!$B:$AT,35,0)</f>
        <v>0</v>
      </c>
      <c r="AK463" s="34">
        <f>VLOOKUP($B463,'[1]TK KHOILUONG'!$B:$AT,36,0)</f>
        <v>0</v>
      </c>
      <c r="AL463" s="16">
        <f>VLOOKUP($B463,'[1]TK KHOILUONG'!$B:$AT,37,0)</f>
        <v>0</v>
      </c>
      <c r="AM463" s="16">
        <f>VLOOKUP($B463,'[1]TK KHOILUONG'!$B:$AT,38,0)</f>
        <v>0</v>
      </c>
      <c r="AN463" s="34">
        <f>VLOOKUP($B463,'[1]TK KHOILUONG'!$B:$AT,39,0)</f>
        <v>0</v>
      </c>
      <c r="AO463" s="16">
        <f>VLOOKUP($B463,'[1]TK KHOILUONG'!$B:$AT,40,0)</f>
        <v>0</v>
      </c>
      <c r="AP463" s="16">
        <f>VLOOKUP($B463,'[1]TK KHOILUONG'!$B:$AT,41,0)</f>
        <v>0</v>
      </c>
      <c r="AQ463" s="34">
        <f>VLOOKUP($B463,'[1]TK KHOILUONG'!$B:$AT,42,0)</f>
        <v>0</v>
      </c>
      <c r="AR463" s="34">
        <f>VLOOKUP($B463,'[1]TK KHOILUONG'!$B:$AT,43,0)</f>
        <v>0</v>
      </c>
      <c r="AS463" s="34">
        <f>VLOOKUP($B463,'[1]TK KHOILUONG'!$B:$AT,44,0)</f>
        <v>0</v>
      </c>
      <c r="AT463" s="44">
        <f t="shared" si="8"/>
        <v>0</v>
      </c>
      <c r="AU463" s="6"/>
    </row>
    <row r="464" spans="1:47">
      <c r="A464" s="12">
        <f>IF(D464="","",SUBTOTAL(3,$D$5:D464))</f>
        <v>460</v>
      </c>
      <c r="B464" s="31" t="s">
        <v>979</v>
      </c>
      <c r="C464" s="32" t="s">
        <v>977</v>
      </c>
      <c r="D464" s="33" t="s">
        <v>980</v>
      </c>
      <c r="E464" s="16">
        <f>VLOOKUP($B464,'[1]TK KHOILUONG'!$B:$AT,4,0)</f>
        <v>0</v>
      </c>
      <c r="F464" s="16">
        <f>VLOOKUP($B464,'[1]TK KHOILUONG'!$B:$AT,5,0)</f>
        <v>0</v>
      </c>
      <c r="G464" s="16">
        <f>VLOOKUP($B464,'[1]TK KHOILUONG'!$B:$AT,6,0)</f>
        <v>0</v>
      </c>
      <c r="H464" s="16">
        <f>VLOOKUP($B464,'[1]TK KHOILUONG'!$B:$AT,7,0)</f>
        <v>0</v>
      </c>
      <c r="I464" s="16">
        <f>VLOOKUP($B464,'[1]TK KHOILUONG'!$B:$AT,8,0)</f>
        <v>0</v>
      </c>
      <c r="J464" s="16">
        <f>VLOOKUP($B464,'[1]TK KHOILUONG'!$B:$AT,9,0)</f>
        <v>0</v>
      </c>
      <c r="K464" s="16">
        <f>VLOOKUP($B464,'[1]TK KHOILUONG'!$B:$AT,10,0)</f>
        <v>0</v>
      </c>
      <c r="L464" s="16">
        <f>VLOOKUP($B464,'[1]TK KHOILUONG'!$B:$AT,11,0)</f>
        <v>0</v>
      </c>
      <c r="M464" s="34">
        <f>VLOOKUP($B464,'[1]TK KHOILUONG'!$B:$AT,12,0)</f>
        <v>0</v>
      </c>
      <c r="N464" s="16">
        <f>VLOOKUP($B464,'[1]TK KHOILUONG'!$B:$AT,13,0)</f>
        <v>0.6</v>
      </c>
      <c r="O464" s="16">
        <f>VLOOKUP($B464,'[1]TK KHOILUONG'!$B:$AT,14,0)</f>
        <v>0</v>
      </c>
      <c r="P464" s="16">
        <f>VLOOKUP($B464,'[1]TK KHOILUONG'!$B:$AT,15,0)</f>
        <v>0</v>
      </c>
      <c r="Q464" s="16">
        <f>VLOOKUP($B464,'[1]TK KHOILUONG'!$B:$AT,16,0)</f>
        <v>0</v>
      </c>
      <c r="R464" s="34">
        <f>VLOOKUP($B464,'[1]TK KHOILUONG'!$B:$AT,17,0)</f>
        <v>0.6</v>
      </c>
      <c r="S464" s="16">
        <f>VLOOKUP($B464,'[1]TK KHOILUONG'!$B:$AT,18,0)</f>
        <v>59</v>
      </c>
      <c r="T464" s="16">
        <f>VLOOKUP($B464,'[1]TK KHOILUONG'!$B:$AT,19,0)</f>
        <v>18</v>
      </c>
      <c r="U464" s="16">
        <f>VLOOKUP($B464,'[1]TK KHOILUONG'!$B:$AT,20,0)</f>
        <v>38</v>
      </c>
      <c r="V464" s="34">
        <f>VLOOKUP($B464,'[1]TK KHOILUONG'!$B:$AT,21,0)</f>
        <v>3.9000000000000004</v>
      </c>
      <c r="W464" s="16">
        <f>VLOOKUP($B464,'[1]TK KHOILUONG'!$B:$AT,22,0)</f>
        <v>0</v>
      </c>
      <c r="X464" s="16">
        <f>VLOOKUP($B464,'[1]TK KHOILUONG'!$B:$AT,23,0)</f>
        <v>0</v>
      </c>
      <c r="Y464" s="16">
        <f>VLOOKUP($B464,'[1]TK KHOILUONG'!$B:$AT,24,0)</f>
        <v>0</v>
      </c>
      <c r="Z464" s="34">
        <f>VLOOKUP($B464,'[1]TK KHOILUONG'!$B:$AT,25,0)</f>
        <v>0</v>
      </c>
      <c r="AA464" s="16">
        <f>VLOOKUP($B464,'[1]TK KHOILUONG'!$B:$AT,26,0)</f>
        <v>0</v>
      </c>
      <c r="AB464" s="16">
        <f>VLOOKUP($B464,'[1]TK KHOILUONG'!$B:$AT,27,0)</f>
        <v>0</v>
      </c>
      <c r="AC464" s="16">
        <f>VLOOKUP($B464,'[1]TK KHOILUONG'!$B:$AT,28,0)</f>
        <v>0</v>
      </c>
      <c r="AD464" s="34">
        <f>VLOOKUP($B464,'[1]TK KHOILUONG'!$B:$AT,29,0)</f>
        <v>0</v>
      </c>
      <c r="AE464" s="16">
        <f>VLOOKUP($B464,'[1]TK KHOILUONG'!$B:$AT,30,0)</f>
        <v>0</v>
      </c>
      <c r="AF464" s="16">
        <f>VLOOKUP($B464,'[1]TK KHOILUONG'!$B:$AT,31,0)</f>
        <v>0</v>
      </c>
      <c r="AG464" s="16">
        <f>VLOOKUP($B464,'[1]TK KHOILUONG'!$B:$AT,32,0)</f>
        <v>0</v>
      </c>
      <c r="AH464" s="34">
        <f>VLOOKUP($B464,'[1]TK KHOILUONG'!$B:$AT,33,0)</f>
        <v>0</v>
      </c>
      <c r="AI464" s="16">
        <f>VLOOKUP($B464,'[1]TK KHOILUONG'!$B:$AT,34,0)</f>
        <v>0</v>
      </c>
      <c r="AJ464" s="16">
        <f>VLOOKUP($B464,'[1]TK KHOILUONG'!$B:$AT,35,0)</f>
        <v>0</v>
      </c>
      <c r="AK464" s="34">
        <f>VLOOKUP($B464,'[1]TK KHOILUONG'!$B:$AT,36,0)</f>
        <v>0</v>
      </c>
      <c r="AL464" s="16">
        <f>VLOOKUP($B464,'[1]TK KHOILUONG'!$B:$AT,37,0)</f>
        <v>0</v>
      </c>
      <c r="AM464" s="16">
        <f>VLOOKUP($B464,'[1]TK KHOILUONG'!$B:$AT,38,0)</f>
        <v>0</v>
      </c>
      <c r="AN464" s="34">
        <f>VLOOKUP($B464,'[1]TK KHOILUONG'!$B:$AT,39,0)</f>
        <v>0</v>
      </c>
      <c r="AO464" s="16">
        <f>VLOOKUP($B464,'[1]TK KHOILUONG'!$B:$AT,40,0)</f>
        <v>0</v>
      </c>
      <c r="AP464" s="16">
        <f>VLOOKUP($B464,'[1]TK KHOILUONG'!$B:$AT,41,0)</f>
        <v>0</v>
      </c>
      <c r="AQ464" s="34">
        <f>VLOOKUP($B464,'[1]TK KHOILUONG'!$B:$AT,42,0)</f>
        <v>0</v>
      </c>
      <c r="AR464" s="34">
        <f>VLOOKUP($B464,'[1]TK KHOILUONG'!$B:$AT,43,0)</f>
        <v>0</v>
      </c>
      <c r="AS464" s="34">
        <f>VLOOKUP($B464,'[1]TK KHOILUONG'!$B:$AT,44,0)</f>
        <v>0.5</v>
      </c>
      <c r="AT464" s="44">
        <f t="shared" si="8"/>
        <v>5</v>
      </c>
      <c r="AU464" s="6"/>
    </row>
    <row r="465" spans="1:47">
      <c r="A465" s="12">
        <f>IF(D465="","",SUBTOTAL(3,$D$5:D465))</f>
        <v>461</v>
      </c>
      <c r="B465" s="31" t="s">
        <v>981</v>
      </c>
      <c r="C465" s="32" t="s">
        <v>977</v>
      </c>
      <c r="D465" s="33" t="s">
        <v>982</v>
      </c>
      <c r="E465" s="16">
        <f>VLOOKUP($B465,'[1]TK KHOILUONG'!$B:$AT,4,0)</f>
        <v>0</v>
      </c>
      <c r="F465" s="16">
        <f>VLOOKUP($B465,'[1]TK KHOILUONG'!$B:$AT,5,0)</f>
        <v>0</v>
      </c>
      <c r="G465" s="16">
        <f>VLOOKUP($B465,'[1]TK KHOILUONG'!$B:$AT,6,0)</f>
        <v>0</v>
      </c>
      <c r="H465" s="16">
        <f>VLOOKUP($B465,'[1]TK KHOILUONG'!$B:$AT,7,0)</f>
        <v>0</v>
      </c>
      <c r="I465" s="16">
        <f>VLOOKUP($B465,'[1]TK KHOILUONG'!$B:$AT,8,0)</f>
        <v>0</v>
      </c>
      <c r="J465" s="16">
        <f>VLOOKUP($B465,'[1]TK KHOILUONG'!$B:$AT,9,0)</f>
        <v>0</v>
      </c>
      <c r="K465" s="16">
        <f>VLOOKUP($B465,'[1]TK KHOILUONG'!$B:$AT,10,0)</f>
        <v>0</v>
      </c>
      <c r="L465" s="16">
        <f>VLOOKUP($B465,'[1]TK KHOILUONG'!$B:$AT,11,0)</f>
        <v>0</v>
      </c>
      <c r="M465" s="34">
        <f>VLOOKUP($B465,'[1]TK KHOILUONG'!$B:$AT,12,0)</f>
        <v>0</v>
      </c>
      <c r="N465" s="16">
        <f>VLOOKUP($B465,'[1]TK KHOILUONG'!$B:$AT,13,0)</f>
        <v>0</v>
      </c>
      <c r="O465" s="16">
        <f>VLOOKUP($B465,'[1]TK KHOILUONG'!$B:$AT,14,0)</f>
        <v>0</v>
      </c>
      <c r="P465" s="16">
        <f>VLOOKUP($B465,'[1]TK KHOILUONG'!$B:$AT,15,0)</f>
        <v>0</v>
      </c>
      <c r="Q465" s="16">
        <f>VLOOKUP($B465,'[1]TK KHOILUONG'!$B:$AT,16,0)</f>
        <v>0</v>
      </c>
      <c r="R465" s="34">
        <f>VLOOKUP($B465,'[1]TK KHOILUONG'!$B:$AT,17,0)</f>
        <v>0</v>
      </c>
      <c r="S465" s="16">
        <f>VLOOKUP($B465,'[1]TK KHOILUONG'!$B:$AT,18,0)</f>
        <v>0</v>
      </c>
      <c r="T465" s="16">
        <f>VLOOKUP($B465,'[1]TK KHOILUONG'!$B:$AT,19,0)</f>
        <v>0</v>
      </c>
      <c r="U465" s="16">
        <f>VLOOKUP($B465,'[1]TK KHOILUONG'!$B:$AT,20,0)</f>
        <v>0</v>
      </c>
      <c r="V465" s="34">
        <f>VLOOKUP($B465,'[1]TK KHOILUONG'!$B:$AT,21,0)</f>
        <v>0</v>
      </c>
      <c r="W465" s="16">
        <f>VLOOKUP($B465,'[1]TK KHOILUONG'!$B:$AT,22,0)</f>
        <v>0</v>
      </c>
      <c r="X465" s="16">
        <f>VLOOKUP($B465,'[1]TK KHOILUONG'!$B:$AT,23,0)</f>
        <v>0</v>
      </c>
      <c r="Y465" s="16">
        <f>VLOOKUP($B465,'[1]TK KHOILUONG'!$B:$AT,24,0)</f>
        <v>0</v>
      </c>
      <c r="Z465" s="34">
        <f>VLOOKUP($B465,'[1]TK KHOILUONG'!$B:$AT,25,0)</f>
        <v>0</v>
      </c>
      <c r="AA465" s="16">
        <f>VLOOKUP($B465,'[1]TK KHOILUONG'!$B:$AT,26,0)</f>
        <v>0</v>
      </c>
      <c r="AB465" s="16">
        <f>VLOOKUP($B465,'[1]TK KHOILUONG'!$B:$AT,27,0)</f>
        <v>0</v>
      </c>
      <c r="AC465" s="16">
        <f>VLOOKUP($B465,'[1]TK KHOILUONG'!$B:$AT,28,0)</f>
        <v>0</v>
      </c>
      <c r="AD465" s="34">
        <f>VLOOKUP($B465,'[1]TK KHOILUONG'!$B:$AT,29,0)</f>
        <v>0</v>
      </c>
      <c r="AE465" s="16">
        <f>VLOOKUP($B465,'[1]TK KHOILUONG'!$B:$AT,30,0)</f>
        <v>0</v>
      </c>
      <c r="AF465" s="16">
        <f>VLOOKUP($B465,'[1]TK KHOILUONG'!$B:$AT,31,0)</f>
        <v>0</v>
      </c>
      <c r="AG465" s="16">
        <f>VLOOKUP($B465,'[1]TK KHOILUONG'!$B:$AT,32,0)</f>
        <v>0</v>
      </c>
      <c r="AH465" s="34">
        <f>VLOOKUP($B465,'[1]TK KHOILUONG'!$B:$AT,33,0)</f>
        <v>0</v>
      </c>
      <c r="AI465" s="16">
        <f>VLOOKUP($B465,'[1]TK KHOILUONG'!$B:$AT,34,0)</f>
        <v>0</v>
      </c>
      <c r="AJ465" s="16">
        <f>VLOOKUP($B465,'[1]TK KHOILUONG'!$B:$AT,35,0)</f>
        <v>0</v>
      </c>
      <c r="AK465" s="34">
        <f>VLOOKUP($B465,'[1]TK KHOILUONG'!$B:$AT,36,0)</f>
        <v>0</v>
      </c>
      <c r="AL465" s="16">
        <f>VLOOKUP($B465,'[1]TK KHOILUONG'!$B:$AT,37,0)</f>
        <v>0</v>
      </c>
      <c r="AM465" s="16">
        <f>VLOOKUP($B465,'[1]TK KHOILUONG'!$B:$AT,38,0)</f>
        <v>0</v>
      </c>
      <c r="AN465" s="34">
        <f>VLOOKUP($B465,'[1]TK KHOILUONG'!$B:$AT,39,0)</f>
        <v>0</v>
      </c>
      <c r="AO465" s="16">
        <f>VLOOKUP($B465,'[1]TK KHOILUONG'!$B:$AT,40,0)</f>
        <v>0</v>
      </c>
      <c r="AP465" s="16">
        <f>VLOOKUP($B465,'[1]TK KHOILUONG'!$B:$AT,41,0)</f>
        <v>0</v>
      </c>
      <c r="AQ465" s="34">
        <f>VLOOKUP($B465,'[1]TK KHOILUONG'!$B:$AT,42,0)</f>
        <v>0</v>
      </c>
      <c r="AR465" s="34">
        <f>VLOOKUP($B465,'[1]TK KHOILUONG'!$B:$AT,43,0)</f>
        <v>0</v>
      </c>
      <c r="AS465" s="34">
        <f>VLOOKUP($B465,'[1]TK KHOILUONG'!$B:$AT,44,0)</f>
        <v>0</v>
      </c>
      <c r="AT465" s="44">
        <f t="shared" si="8"/>
        <v>0</v>
      </c>
      <c r="AU465" s="6"/>
    </row>
    <row r="466" spans="1:47">
      <c r="A466" s="12">
        <f>IF(D466="","",SUBTOTAL(3,$D$5:D466))</f>
        <v>462</v>
      </c>
      <c r="B466" s="31" t="s">
        <v>983</v>
      </c>
      <c r="C466" s="32" t="s">
        <v>977</v>
      </c>
      <c r="D466" s="33" t="s">
        <v>984</v>
      </c>
      <c r="E466" s="16">
        <f>VLOOKUP($B466,'[1]TK KHOILUONG'!$B:$AT,4,0)</f>
        <v>0</v>
      </c>
      <c r="F466" s="16">
        <f>VLOOKUP($B466,'[1]TK KHOILUONG'!$B:$AT,5,0)</f>
        <v>0</v>
      </c>
      <c r="G466" s="16">
        <f>VLOOKUP($B466,'[1]TK KHOILUONG'!$B:$AT,6,0)</f>
        <v>0</v>
      </c>
      <c r="H466" s="16">
        <f>VLOOKUP($B466,'[1]TK KHOILUONG'!$B:$AT,7,0)</f>
        <v>0</v>
      </c>
      <c r="I466" s="16">
        <f>VLOOKUP($B466,'[1]TK KHOILUONG'!$B:$AT,8,0)</f>
        <v>0</v>
      </c>
      <c r="J466" s="16">
        <f>VLOOKUP($B466,'[1]TK KHOILUONG'!$B:$AT,9,0)</f>
        <v>0</v>
      </c>
      <c r="K466" s="16">
        <f>VLOOKUP($B466,'[1]TK KHOILUONG'!$B:$AT,10,0)</f>
        <v>0</v>
      </c>
      <c r="L466" s="16">
        <f>VLOOKUP($B466,'[1]TK KHOILUONG'!$B:$AT,11,0)</f>
        <v>0</v>
      </c>
      <c r="M466" s="34">
        <f>VLOOKUP($B466,'[1]TK KHOILUONG'!$B:$AT,12,0)</f>
        <v>0</v>
      </c>
      <c r="N466" s="16">
        <f>VLOOKUP($B466,'[1]TK KHOILUONG'!$B:$AT,13,0)</f>
        <v>0</v>
      </c>
      <c r="O466" s="16">
        <f>VLOOKUP($B466,'[1]TK KHOILUONG'!$B:$AT,14,0)</f>
        <v>0</v>
      </c>
      <c r="P466" s="16">
        <f>VLOOKUP($B466,'[1]TK KHOILUONG'!$B:$AT,15,0)</f>
        <v>0</v>
      </c>
      <c r="Q466" s="16">
        <f>VLOOKUP($B466,'[1]TK KHOILUONG'!$B:$AT,16,0)</f>
        <v>0</v>
      </c>
      <c r="R466" s="34">
        <f>VLOOKUP($B466,'[1]TK KHOILUONG'!$B:$AT,17,0)</f>
        <v>0</v>
      </c>
      <c r="S466" s="16">
        <f>VLOOKUP($B466,'[1]TK KHOILUONG'!$B:$AT,18,0)</f>
        <v>0</v>
      </c>
      <c r="T466" s="16">
        <f>VLOOKUP($B466,'[1]TK KHOILUONG'!$B:$AT,19,0)</f>
        <v>0</v>
      </c>
      <c r="U466" s="16">
        <f>VLOOKUP($B466,'[1]TK KHOILUONG'!$B:$AT,20,0)</f>
        <v>0</v>
      </c>
      <c r="V466" s="34">
        <f>VLOOKUP($B466,'[1]TK KHOILUONG'!$B:$AT,21,0)</f>
        <v>0</v>
      </c>
      <c r="W466" s="16">
        <f>VLOOKUP($B466,'[1]TK KHOILUONG'!$B:$AT,22,0)</f>
        <v>0</v>
      </c>
      <c r="X466" s="16">
        <f>VLOOKUP($B466,'[1]TK KHOILUONG'!$B:$AT,23,0)</f>
        <v>0</v>
      </c>
      <c r="Y466" s="16">
        <f>VLOOKUP($B466,'[1]TK KHOILUONG'!$B:$AT,24,0)</f>
        <v>0</v>
      </c>
      <c r="Z466" s="34">
        <f>VLOOKUP($B466,'[1]TK KHOILUONG'!$B:$AT,25,0)</f>
        <v>0</v>
      </c>
      <c r="AA466" s="16">
        <f>VLOOKUP($B466,'[1]TK KHOILUONG'!$B:$AT,26,0)</f>
        <v>0</v>
      </c>
      <c r="AB466" s="16">
        <f>VLOOKUP($B466,'[1]TK KHOILUONG'!$B:$AT,27,0)</f>
        <v>0</v>
      </c>
      <c r="AC466" s="16">
        <f>VLOOKUP($B466,'[1]TK KHOILUONG'!$B:$AT,28,0)</f>
        <v>0</v>
      </c>
      <c r="AD466" s="34">
        <f>VLOOKUP($B466,'[1]TK KHOILUONG'!$B:$AT,29,0)</f>
        <v>0</v>
      </c>
      <c r="AE466" s="16">
        <f>VLOOKUP($B466,'[1]TK KHOILUONG'!$B:$AT,30,0)</f>
        <v>0</v>
      </c>
      <c r="AF466" s="16">
        <f>VLOOKUP($B466,'[1]TK KHOILUONG'!$B:$AT,31,0)</f>
        <v>0</v>
      </c>
      <c r="AG466" s="16">
        <f>VLOOKUP($B466,'[1]TK KHOILUONG'!$B:$AT,32,0)</f>
        <v>0</v>
      </c>
      <c r="AH466" s="34">
        <f>VLOOKUP($B466,'[1]TK KHOILUONG'!$B:$AT,33,0)</f>
        <v>0</v>
      </c>
      <c r="AI466" s="16">
        <f>VLOOKUP($B466,'[1]TK KHOILUONG'!$B:$AT,34,0)</f>
        <v>0</v>
      </c>
      <c r="AJ466" s="16">
        <f>VLOOKUP($B466,'[1]TK KHOILUONG'!$B:$AT,35,0)</f>
        <v>0</v>
      </c>
      <c r="AK466" s="34">
        <f>VLOOKUP($B466,'[1]TK KHOILUONG'!$B:$AT,36,0)</f>
        <v>0</v>
      </c>
      <c r="AL466" s="16">
        <f>VLOOKUP($B466,'[1]TK KHOILUONG'!$B:$AT,37,0)</f>
        <v>0</v>
      </c>
      <c r="AM466" s="16">
        <f>VLOOKUP($B466,'[1]TK KHOILUONG'!$B:$AT,38,0)</f>
        <v>0</v>
      </c>
      <c r="AN466" s="34">
        <f>VLOOKUP($B466,'[1]TK KHOILUONG'!$B:$AT,39,0)</f>
        <v>0</v>
      </c>
      <c r="AO466" s="16">
        <f>VLOOKUP($B466,'[1]TK KHOILUONG'!$B:$AT,40,0)</f>
        <v>0</v>
      </c>
      <c r="AP466" s="16">
        <f>VLOOKUP($B466,'[1]TK KHOILUONG'!$B:$AT,41,0)</f>
        <v>0</v>
      </c>
      <c r="AQ466" s="34">
        <f>VLOOKUP($B466,'[1]TK KHOILUONG'!$B:$AT,42,0)</f>
        <v>0</v>
      </c>
      <c r="AR466" s="34">
        <f>VLOOKUP($B466,'[1]TK KHOILUONG'!$B:$AT,43,0)</f>
        <v>0</v>
      </c>
      <c r="AS466" s="34">
        <f>VLOOKUP($B466,'[1]TK KHOILUONG'!$B:$AT,44,0)</f>
        <v>0</v>
      </c>
      <c r="AT466" s="44">
        <f t="shared" si="8"/>
        <v>0</v>
      </c>
      <c r="AU466" s="6"/>
    </row>
    <row r="467" spans="1:47">
      <c r="A467" s="12">
        <f>IF(D467="","",SUBTOTAL(3,$D$5:D467))</f>
        <v>463</v>
      </c>
      <c r="B467" s="31" t="s">
        <v>985</v>
      </c>
      <c r="C467" s="32" t="s">
        <v>977</v>
      </c>
      <c r="D467" s="33" t="s">
        <v>986</v>
      </c>
      <c r="E467" s="16">
        <f>VLOOKUP($B467,'[1]TK KHOILUONG'!$B:$AT,4,0)</f>
        <v>0</v>
      </c>
      <c r="F467" s="16">
        <f>VLOOKUP($B467,'[1]TK KHOILUONG'!$B:$AT,5,0)</f>
        <v>0</v>
      </c>
      <c r="G467" s="16">
        <f>VLOOKUP($B467,'[1]TK KHOILUONG'!$B:$AT,6,0)</f>
        <v>0</v>
      </c>
      <c r="H467" s="16">
        <f>VLOOKUP($B467,'[1]TK KHOILUONG'!$B:$AT,7,0)</f>
        <v>0</v>
      </c>
      <c r="I467" s="16">
        <f>VLOOKUP($B467,'[1]TK KHOILUONG'!$B:$AT,8,0)</f>
        <v>0</v>
      </c>
      <c r="J467" s="16">
        <f>VLOOKUP($B467,'[1]TK KHOILUONG'!$B:$AT,9,0)</f>
        <v>0</v>
      </c>
      <c r="K467" s="16">
        <f>VLOOKUP($B467,'[1]TK KHOILUONG'!$B:$AT,10,0)</f>
        <v>0</v>
      </c>
      <c r="L467" s="16">
        <f>VLOOKUP($B467,'[1]TK KHOILUONG'!$B:$AT,11,0)</f>
        <v>0</v>
      </c>
      <c r="M467" s="34">
        <f>VLOOKUP($B467,'[1]TK KHOILUONG'!$B:$AT,12,0)</f>
        <v>0</v>
      </c>
      <c r="N467" s="16">
        <f>VLOOKUP($B467,'[1]TK KHOILUONG'!$B:$AT,13,0)</f>
        <v>0</v>
      </c>
      <c r="O467" s="16">
        <f>VLOOKUP($B467,'[1]TK KHOILUONG'!$B:$AT,14,0)</f>
        <v>0</v>
      </c>
      <c r="P467" s="16">
        <f>VLOOKUP($B467,'[1]TK KHOILUONG'!$B:$AT,15,0)</f>
        <v>0</v>
      </c>
      <c r="Q467" s="16">
        <f>VLOOKUP($B467,'[1]TK KHOILUONG'!$B:$AT,16,0)</f>
        <v>0</v>
      </c>
      <c r="R467" s="34">
        <f>VLOOKUP($B467,'[1]TK KHOILUONG'!$B:$AT,17,0)</f>
        <v>0</v>
      </c>
      <c r="S467" s="16">
        <f>VLOOKUP($B467,'[1]TK KHOILUONG'!$B:$AT,18,0)</f>
        <v>0</v>
      </c>
      <c r="T467" s="16">
        <f>VLOOKUP($B467,'[1]TK KHOILUONG'!$B:$AT,19,0)</f>
        <v>0</v>
      </c>
      <c r="U467" s="16">
        <f>VLOOKUP($B467,'[1]TK KHOILUONG'!$B:$AT,20,0)</f>
        <v>0</v>
      </c>
      <c r="V467" s="34">
        <f>VLOOKUP($B467,'[1]TK KHOILUONG'!$B:$AT,21,0)</f>
        <v>0</v>
      </c>
      <c r="W467" s="16">
        <f>VLOOKUP($B467,'[1]TK KHOILUONG'!$B:$AT,22,0)</f>
        <v>0</v>
      </c>
      <c r="X467" s="16">
        <f>VLOOKUP($B467,'[1]TK KHOILUONG'!$B:$AT,23,0)</f>
        <v>0</v>
      </c>
      <c r="Y467" s="16">
        <f>VLOOKUP($B467,'[1]TK KHOILUONG'!$B:$AT,24,0)</f>
        <v>0</v>
      </c>
      <c r="Z467" s="34">
        <f>VLOOKUP($B467,'[1]TK KHOILUONG'!$B:$AT,25,0)</f>
        <v>0</v>
      </c>
      <c r="AA467" s="16">
        <f>VLOOKUP($B467,'[1]TK KHOILUONG'!$B:$AT,26,0)</f>
        <v>0</v>
      </c>
      <c r="AB467" s="16">
        <f>VLOOKUP($B467,'[1]TK KHOILUONG'!$B:$AT,27,0)</f>
        <v>0</v>
      </c>
      <c r="AC467" s="16">
        <f>VLOOKUP($B467,'[1]TK KHOILUONG'!$B:$AT,28,0)</f>
        <v>0</v>
      </c>
      <c r="AD467" s="34">
        <f>VLOOKUP($B467,'[1]TK KHOILUONG'!$B:$AT,29,0)</f>
        <v>0</v>
      </c>
      <c r="AE467" s="16">
        <f>VLOOKUP($B467,'[1]TK KHOILUONG'!$B:$AT,30,0)</f>
        <v>0</v>
      </c>
      <c r="AF467" s="16">
        <f>VLOOKUP($B467,'[1]TK KHOILUONG'!$B:$AT,31,0)</f>
        <v>0</v>
      </c>
      <c r="AG467" s="16">
        <f>VLOOKUP($B467,'[1]TK KHOILUONG'!$B:$AT,32,0)</f>
        <v>0</v>
      </c>
      <c r="AH467" s="34">
        <f>VLOOKUP($B467,'[1]TK KHOILUONG'!$B:$AT,33,0)</f>
        <v>0</v>
      </c>
      <c r="AI467" s="16">
        <f>VLOOKUP($B467,'[1]TK KHOILUONG'!$B:$AT,34,0)</f>
        <v>0</v>
      </c>
      <c r="AJ467" s="16">
        <f>VLOOKUP($B467,'[1]TK KHOILUONG'!$B:$AT,35,0)</f>
        <v>0</v>
      </c>
      <c r="AK467" s="34">
        <f>VLOOKUP($B467,'[1]TK KHOILUONG'!$B:$AT,36,0)</f>
        <v>0</v>
      </c>
      <c r="AL467" s="16">
        <f>VLOOKUP($B467,'[1]TK KHOILUONG'!$B:$AT,37,0)</f>
        <v>0</v>
      </c>
      <c r="AM467" s="16">
        <f>VLOOKUP($B467,'[1]TK KHOILUONG'!$B:$AT,38,0)</f>
        <v>0</v>
      </c>
      <c r="AN467" s="34">
        <f>VLOOKUP($B467,'[1]TK KHOILUONG'!$B:$AT,39,0)</f>
        <v>0</v>
      </c>
      <c r="AO467" s="16">
        <f>VLOOKUP($B467,'[1]TK KHOILUONG'!$B:$AT,40,0)</f>
        <v>0</v>
      </c>
      <c r="AP467" s="16">
        <f>VLOOKUP($B467,'[1]TK KHOILUONG'!$B:$AT,41,0)</f>
        <v>0</v>
      </c>
      <c r="AQ467" s="34">
        <f>VLOOKUP($B467,'[1]TK KHOILUONG'!$B:$AT,42,0)</f>
        <v>0</v>
      </c>
      <c r="AR467" s="34">
        <f>VLOOKUP($B467,'[1]TK KHOILUONG'!$B:$AT,43,0)</f>
        <v>0</v>
      </c>
      <c r="AS467" s="34">
        <f>VLOOKUP($B467,'[1]TK KHOILUONG'!$B:$AT,44,0)</f>
        <v>0</v>
      </c>
      <c r="AT467" s="44">
        <f t="shared" si="8"/>
        <v>0</v>
      </c>
      <c r="AU467" s="6"/>
    </row>
    <row r="468" spans="1:47">
      <c r="A468" s="12">
        <f>IF(D468="","",SUBTOTAL(3,$D$5:D468))</f>
        <v>464</v>
      </c>
      <c r="B468" s="31" t="s">
        <v>987</v>
      </c>
      <c r="C468" s="32" t="s">
        <v>977</v>
      </c>
      <c r="D468" s="33" t="s">
        <v>988</v>
      </c>
      <c r="E468" s="16">
        <f>VLOOKUP($B468,'[1]TK KHOILUONG'!$B:$AT,4,0)</f>
        <v>0</v>
      </c>
      <c r="F468" s="16">
        <f>VLOOKUP($B468,'[1]TK KHOILUONG'!$B:$AT,5,0)</f>
        <v>0</v>
      </c>
      <c r="G468" s="16">
        <f>VLOOKUP($B468,'[1]TK KHOILUONG'!$B:$AT,6,0)</f>
        <v>0</v>
      </c>
      <c r="H468" s="16">
        <f>VLOOKUP($B468,'[1]TK KHOILUONG'!$B:$AT,7,0)</f>
        <v>0</v>
      </c>
      <c r="I468" s="16">
        <f>VLOOKUP($B468,'[1]TK KHOILUONG'!$B:$AT,8,0)</f>
        <v>0</v>
      </c>
      <c r="J468" s="16">
        <f>VLOOKUP($B468,'[1]TK KHOILUONG'!$B:$AT,9,0)</f>
        <v>0</v>
      </c>
      <c r="K468" s="16">
        <f>VLOOKUP($B468,'[1]TK KHOILUONG'!$B:$AT,10,0)</f>
        <v>0</v>
      </c>
      <c r="L468" s="16">
        <f>VLOOKUP($B468,'[1]TK KHOILUONG'!$B:$AT,11,0)</f>
        <v>0</v>
      </c>
      <c r="M468" s="34">
        <f>VLOOKUP($B468,'[1]TK KHOILUONG'!$B:$AT,12,0)</f>
        <v>0</v>
      </c>
      <c r="N468" s="16">
        <f>VLOOKUP($B468,'[1]TK KHOILUONG'!$B:$AT,13,0)</f>
        <v>0</v>
      </c>
      <c r="O468" s="16">
        <f>VLOOKUP($B468,'[1]TK KHOILUONG'!$B:$AT,14,0)</f>
        <v>0</v>
      </c>
      <c r="P468" s="16">
        <f>VLOOKUP($B468,'[1]TK KHOILUONG'!$B:$AT,15,0)</f>
        <v>0</v>
      </c>
      <c r="Q468" s="16">
        <f>VLOOKUP($B468,'[1]TK KHOILUONG'!$B:$AT,16,0)</f>
        <v>0</v>
      </c>
      <c r="R468" s="34">
        <f>VLOOKUP($B468,'[1]TK KHOILUONG'!$B:$AT,17,0)</f>
        <v>0</v>
      </c>
      <c r="S468" s="16">
        <f>VLOOKUP($B468,'[1]TK KHOILUONG'!$B:$AT,18,0)</f>
        <v>0</v>
      </c>
      <c r="T468" s="16">
        <f>VLOOKUP($B468,'[1]TK KHOILUONG'!$B:$AT,19,0)</f>
        <v>0</v>
      </c>
      <c r="U468" s="16">
        <f>VLOOKUP($B468,'[1]TK KHOILUONG'!$B:$AT,20,0)</f>
        <v>0</v>
      </c>
      <c r="V468" s="34">
        <f>VLOOKUP($B468,'[1]TK KHOILUONG'!$B:$AT,21,0)</f>
        <v>0</v>
      </c>
      <c r="W468" s="16">
        <f>VLOOKUP($B468,'[1]TK KHOILUONG'!$B:$AT,22,0)</f>
        <v>0</v>
      </c>
      <c r="X468" s="16">
        <f>VLOOKUP($B468,'[1]TK KHOILUONG'!$B:$AT,23,0)</f>
        <v>0</v>
      </c>
      <c r="Y468" s="16">
        <f>VLOOKUP($B468,'[1]TK KHOILUONG'!$B:$AT,24,0)</f>
        <v>0</v>
      </c>
      <c r="Z468" s="34">
        <f>VLOOKUP($B468,'[1]TK KHOILUONG'!$B:$AT,25,0)</f>
        <v>0</v>
      </c>
      <c r="AA468" s="16">
        <f>VLOOKUP($B468,'[1]TK KHOILUONG'!$B:$AT,26,0)</f>
        <v>0</v>
      </c>
      <c r="AB468" s="16">
        <f>VLOOKUP($B468,'[1]TK KHOILUONG'!$B:$AT,27,0)</f>
        <v>0</v>
      </c>
      <c r="AC468" s="16">
        <f>VLOOKUP($B468,'[1]TK KHOILUONG'!$B:$AT,28,0)</f>
        <v>0</v>
      </c>
      <c r="AD468" s="34">
        <f>VLOOKUP($B468,'[1]TK KHOILUONG'!$B:$AT,29,0)</f>
        <v>0</v>
      </c>
      <c r="AE468" s="16">
        <f>VLOOKUP($B468,'[1]TK KHOILUONG'!$B:$AT,30,0)</f>
        <v>0</v>
      </c>
      <c r="AF468" s="16">
        <f>VLOOKUP($B468,'[1]TK KHOILUONG'!$B:$AT,31,0)</f>
        <v>0</v>
      </c>
      <c r="AG468" s="16">
        <f>VLOOKUP($B468,'[1]TK KHOILUONG'!$B:$AT,32,0)</f>
        <v>0</v>
      </c>
      <c r="AH468" s="34">
        <f>VLOOKUP($B468,'[1]TK KHOILUONG'!$B:$AT,33,0)</f>
        <v>0</v>
      </c>
      <c r="AI468" s="16">
        <f>VLOOKUP($B468,'[1]TK KHOILUONG'!$B:$AT,34,0)</f>
        <v>0</v>
      </c>
      <c r="AJ468" s="16">
        <f>VLOOKUP($B468,'[1]TK KHOILUONG'!$B:$AT,35,0)</f>
        <v>0</v>
      </c>
      <c r="AK468" s="34">
        <f>VLOOKUP($B468,'[1]TK KHOILUONG'!$B:$AT,36,0)</f>
        <v>0</v>
      </c>
      <c r="AL468" s="16">
        <f>VLOOKUP($B468,'[1]TK KHOILUONG'!$B:$AT,37,0)</f>
        <v>0</v>
      </c>
      <c r="AM468" s="16">
        <f>VLOOKUP($B468,'[1]TK KHOILUONG'!$B:$AT,38,0)</f>
        <v>0</v>
      </c>
      <c r="AN468" s="34">
        <f>VLOOKUP($B468,'[1]TK KHOILUONG'!$B:$AT,39,0)</f>
        <v>0</v>
      </c>
      <c r="AO468" s="16">
        <f>VLOOKUP($B468,'[1]TK KHOILUONG'!$B:$AT,40,0)</f>
        <v>0</v>
      </c>
      <c r="AP468" s="16">
        <f>VLOOKUP($B468,'[1]TK KHOILUONG'!$B:$AT,41,0)</f>
        <v>0</v>
      </c>
      <c r="AQ468" s="34">
        <f>VLOOKUP($B468,'[1]TK KHOILUONG'!$B:$AT,42,0)</f>
        <v>0</v>
      </c>
      <c r="AR468" s="34">
        <f>VLOOKUP($B468,'[1]TK KHOILUONG'!$B:$AT,43,0)</f>
        <v>0</v>
      </c>
      <c r="AS468" s="34">
        <f>VLOOKUP($B468,'[1]TK KHOILUONG'!$B:$AT,44,0)</f>
        <v>0</v>
      </c>
      <c r="AT468" s="44">
        <f t="shared" si="8"/>
        <v>0</v>
      </c>
      <c r="AU468" s="6"/>
    </row>
    <row r="469" spans="1:47">
      <c r="A469" s="12">
        <f>IF(D469="","",SUBTOTAL(3,$D$5:D469))</f>
        <v>465</v>
      </c>
      <c r="B469" s="31" t="s">
        <v>989</v>
      </c>
      <c r="C469" s="32" t="s">
        <v>977</v>
      </c>
      <c r="D469" s="33" t="s">
        <v>990</v>
      </c>
      <c r="E469" s="16">
        <f>VLOOKUP($B469,'[1]TK KHOILUONG'!$B:$AT,4,0)</f>
        <v>0</v>
      </c>
      <c r="F469" s="16">
        <f>VLOOKUP($B469,'[1]TK KHOILUONG'!$B:$AT,5,0)</f>
        <v>0</v>
      </c>
      <c r="G469" s="16">
        <f>VLOOKUP($B469,'[1]TK KHOILUONG'!$B:$AT,6,0)</f>
        <v>0</v>
      </c>
      <c r="H469" s="16">
        <f>VLOOKUP($B469,'[1]TK KHOILUONG'!$B:$AT,7,0)</f>
        <v>0</v>
      </c>
      <c r="I469" s="16">
        <f>VLOOKUP($B469,'[1]TK KHOILUONG'!$B:$AT,8,0)</f>
        <v>0</v>
      </c>
      <c r="J469" s="16">
        <f>VLOOKUP($B469,'[1]TK KHOILUONG'!$B:$AT,9,0)</f>
        <v>0</v>
      </c>
      <c r="K469" s="16">
        <f>VLOOKUP($B469,'[1]TK KHOILUONG'!$B:$AT,10,0)</f>
        <v>0</v>
      </c>
      <c r="L469" s="16">
        <f>VLOOKUP($B469,'[1]TK KHOILUONG'!$B:$AT,11,0)</f>
        <v>0</v>
      </c>
      <c r="M469" s="34">
        <f>VLOOKUP($B469,'[1]TK KHOILUONG'!$B:$AT,12,0)</f>
        <v>0</v>
      </c>
      <c r="N469" s="16">
        <f>VLOOKUP($B469,'[1]TK KHOILUONG'!$B:$AT,13,0)</f>
        <v>3.45</v>
      </c>
      <c r="O469" s="16">
        <f>VLOOKUP($B469,'[1]TK KHOILUONG'!$B:$AT,14,0)</f>
        <v>2.7</v>
      </c>
      <c r="P469" s="16">
        <f>VLOOKUP($B469,'[1]TK KHOILUONG'!$B:$AT,15,0)</f>
        <v>0</v>
      </c>
      <c r="Q469" s="16">
        <f>VLOOKUP($B469,'[1]TK KHOILUONG'!$B:$AT,16,0)</f>
        <v>0</v>
      </c>
      <c r="R469" s="34">
        <f>VLOOKUP($B469,'[1]TK KHOILUONG'!$B:$AT,17,0)</f>
        <v>6.15</v>
      </c>
      <c r="S469" s="16">
        <f>VLOOKUP($B469,'[1]TK KHOILUONG'!$B:$AT,18,0)</f>
        <v>32</v>
      </c>
      <c r="T469" s="16">
        <f>VLOOKUP($B469,'[1]TK KHOILUONG'!$B:$AT,19,0)</f>
        <v>120</v>
      </c>
      <c r="U469" s="16">
        <f>VLOOKUP($B469,'[1]TK KHOILUONG'!$B:$AT,20,0)</f>
        <v>27</v>
      </c>
      <c r="V469" s="34">
        <f>VLOOKUP($B469,'[1]TK KHOILUONG'!$B:$AT,21,0)</f>
        <v>12.5</v>
      </c>
      <c r="W469" s="16">
        <f>VLOOKUP($B469,'[1]TK KHOILUONG'!$B:$AT,22,0)</f>
        <v>0</v>
      </c>
      <c r="X469" s="16">
        <f>VLOOKUP($B469,'[1]TK KHOILUONG'!$B:$AT,23,0)</f>
        <v>0</v>
      </c>
      <c r="Y469" s="16">
        <f>VLOOKUP($B469,'[1]TK KHOILUONG'!$B:$AT,24,0)</f>
        <v>0</v>
      </c>
      <c r="Z469" s="34">
        <f>VLOOKUP($B469,'[1]TK KHOILUONG'!$B:$AT,25,0)</f>
        <v>0</v>
      </c>
      <c r="AA469" s="16">
        <f>VLOOKUP($B469,'[1]TK KHOILUONG'!$B:$AT,26,0)</f>
        <v>0</v>
      </c>
      <c r="AB469" s="16">
        <f>VLOOKUP($B469,'[1]TK KHOILUONG'!$B:$AT,27,0)</f>
        <v>0</v>
      </c>
      <c r="AC469" s="16">
        <f>VLOOKUP($B469,'[1]TK KHOILUONG'!$B:$AT,28,0)</f>
        <v>0</v>
      </c>
      <c r="AD469" s="34">
        <f>VLOOKUP($B469,'[1]TK KHOILUONG'!$B:$AT,29,0)</f>
        <v>0</v>
      </c>
      <c r="AE469" s="16">
        <f>VLOOKUP($B469,'[1]TK KHOILUONG'!$B:$AT,30,0)</f>
        <v>0</v>
      </c>
      <c r="AF469" s="16">
        <f>VLOOKUP($B469,'[1]TK KHOILUONG'!$B:$AT,31,0)</f>
        <v>0</v>
      </c>
      <c r="AG469" s="16">
        <f>VLOOKUP($B469,'[1]TK KHOILUONG'!$B:$AT,32,0)</f>
        <v>0</v>
      </c>
      <c r="AH469" s="34">
        <f>VLOOKUP($B469,'[1]TK KHOILUONG'!$B:$AT,33,0)</f>
        <v>0</v>
      </c>
      <c r="AI469" s="16">
        <f>VLOOKUP($B469,'[1]TK KHOILUONG'!$B:$AT,34,0)</f>
        <v>0</v>
      </c>
      <c r="AJ469" s="16">
        <f>VLOOKUP($B469,'[1]TK KHOILUONG'!$B:$AT,35,0)</f>
        <v>0</v>
      </c>
      <c r="AK469" s="34">
        <f>VLOOKUP($B469,'[1]TK KHOILUONG'!$B:$AT,36,0)</f>
        <v>0</v>
      </c>
      <c r="AL469" s="16">
        <f>VLOOKUP($B469,'[1]TK KHOILUONG'!$B:$AT,37,0)</f>
        <v>0</v>
      </c>
      <c r="AM469" s="16">
        <f>VLOOKUP($B469,'[1]TK KHOILUONG'!$B:$AT,38,0)</f>
        <v>0</v>
      </c>
      <c r="AN469" s="34">
        <f>VLOOKUP($B469,'[1]TK KHOILUONG'!$B:$AT,39,0)</f>
        <v>0</v>
      </c>
      <c r="AO469" s="16">
        <f>VLOOKUP($B469,'[1]TK KHOILUONG'!$B:$AT,40,0)</f>
        <v>0</v>
      </c>
      <c r="AP469" s="16">
        <f>VLOOKUP($B469,'[1]TK KHOILUONG'!$B:$AT,41,0)</f>
        <v>0</v>
      </c>
      <c r="AQ469" s="34">
        <f>VLOOKUP($B469,'[1]TK KHOILUONG'!$B:$AT,42,0)</f>
        <v>0</v>
      </c>
      <c r="AR469" s="34">
        <f>VLOOKUP($B469,'[1]TK KHOILUONG'!$B:$AT,43,0)</f>
        <v>0</v>
      </c>
      <c r="AS469" s="34">
        <f>VLOOKUP($B469,'[1]TK KHOILUONG'!$B:$AT,44,0)</f>
        <v>3.6</v>
      </c>
      <c r="AT469" s="44">
        <f t="shared" si="8"/>
        <v>22.25</v>
      </c>
      <c r="AU469" s="6"/>
    </row>
    <row r="470" spans="1:47">
      <c r="A470" s="12">
        <f>IF(D470="","",SUBTOTAL(3,$D$5:D470))</f>
        <v>466</v>
      </c>
      <c r="B470" s="31" t="s">
        <v>991</v>
      </c>
      <c r="C470" s="32" t="s">
        <v>992</v>
      </c>
      <c r="D470" s="33" t="s">
        <v>993</v>
      </c>
      <c r="E470" s="16">
        <f>VLOOKUP($B470,'[1]TK KHOILUONG'!$B:$AT,4,0)</f>
        <v>0</v>
      </c>
      <c r="F470" s="16">
        <f>VLOOKUP($B470,'[1]TK KHOILUONG'!$B:$AT,5,0)</f>
        <v>0</v>
      </c>
      <c r="G470" s="16">
        <f>VLOOKUP($B470,'[1]TK KHOILUONG'!$B:$AT,6,0)</f>
        <v>0</v>
      </c>
      <c r="H470" s="16">
        <f>VLOOKUP($B470,'[1]TK KHOILUONG'!$B:$AT,7,0)</f>
        <v>0</v>
      </c>
      <c r="I470" s="16">
        <f>VLOOKUP($B470,'[1]TK KHOILUONG'!$B:$AT,8,0)</f>
        <v>0</v>
      </c>
      <c r="J470" s="16">
        <f>VLOOKUP($B470,'[1]TK KHOILUONG'!$B:$AT,9,0)</f>
        <v>0</v>
      </c>
      <c r="K470" s="16">
        <f>VLOOKUP($B470,'[1]TK KHOILUONG'!$B:$AT,10,0)</f>
        <v>0</v>
      </c>
      <c r="L470" s="16">
        <f>VLOOKUP($B470,'[1]TK KHOILUONG'!$B:$AT,11,0)</f>
        <v>0</v>
      </c>
      <c r="M470" s="34">
        <f>VLOOKUP($B470,'[1]TK KHOILUONG'!$B:$AT,12,0)</f>
        <v>0</v>
      </c>
      <c r="N470" s="16">
        <f>VLOOKUP($B470,'[1]TK KHOILUONG'!$B:$AT,13,0)</f>
        <v>0</v>
      </c>
      <c r="O470" s="16">
        <f>VLOOKUP($B470,'[1]TK KHOILUONG'!$B:$AT,14,0)</f>
        <v>0</v>
      </c>
      <c r="P470" s="16">
        <f>VLOOKUP($B470,'[1]TK KHOILUONG'!$B:$AT,15,0)</f>
        <v>0</v>
      </c>
      <c r="Q470" s="16">
        <f>VLOOKUP($B470,'[1]TK KHOILUONG'!$B:$AT,16,0)</f>
        <v>0</v>
      </c>
      <c r="R470" s="34">
        <f>VLOOKUP($B470,'[1]TK KHOILUONG'!$B:$AT,17,0)</f>
        <v>0</v>
      </c>
      <c r="S470" s="16">
        <f>VLOOKUP($B470,'[1]TK KHOILUONG'!$B:$AT,18,0)</f>
        <v>0</v>
      </c>
      <c r="T470" s="16">
        <f>VLOOKUP($B470,'[1]TK KHOILUONG'!$B:$AT,19,0)</f>
        <v>0</v>
      </c>
      <c r="U470" s="16">
        <f>VLOOKUP($B470,'[1]TK KHOILUONG'!$B:$AT,20,0)</f>
        <v>0</v>
      </c>
      <c r="V470" s="34">
        <f>VLOOKUP($B470,'[1]TK KHOILUONG'!$B:$AT,21,0)</f>
        <v>0</v>
      </c>
      <c r="W470" s="16">
        <f>VLOOKUP($B470,'[1]TK KHOILUONG'!$B:$AT,22,0)</f>
        <v>0</v>
      </c>
      <c r="X470" s="16">
        <f>VLOOKUP($B470,'[1]TK KHOILUONG'!$B:$AT,23,0)</f>
        <v>0</v>
      </c>
      <c r="Y470" s="16">
        <f>VLOOKUP($B470,'[1]TK KHOILUONG'!$B:$AT,24,0)</f>
        <v>0</v>
      </c>
      <c r="Z470" s="34">
        <f>VLOOKUP($B470,'[1]TK KHOILUONG'!$B:$AT,25,0)</f>
        <v>0</v>
      </c>
      <c r="AA470" s="16">
        <f>VLOOKUP($B470,'[1]TK KHOILUONG'!$B:$AT,26,0)</f>
        <v>0</v>
      </c>
      <c r="AB470" s="16">
        <f>VLOOKUP($B470,'[1]TK KHOILUONG'!$B:$AT,27,0)</f>
        <v>0</v>
      </c>
      <c r="AC470" s="16">
        <f>VLOOKUP($B470,'[1]TK KHOILUONG'!$B:$AT,28,0)</f>
        <v>0</v>
      </c>
      <c r="AD470" s="34">
        <f>VLOOKUP($B470,'[1]TK KHOILUONG'!$B:$AT,29,0)</f>
        <v>0</v>
      </c>
      <c r="AE470" s="16">
        <f>VLOOKUP($B470,'[1]TK KHOILUONG'!$B:$AT,30,0)</f>
        <v>0</v>
      </c>
      <c r="AF470" s="16">
        <f>VLOOKUP($B470,'[1]TK KHOILUONG'!$B:$AT,31,0)</f>
        <v>0</v>
      </c>
      <c r="AG470" s="16">
        <f>VLOOKUP($B470,'[1]TK KHOILUONG'!$B:$AT,32,0)</f>
        <v>0</v>
      </c>
      <c r="AH470" s="34">
        <f>VLOOKUP($B470,'[1]TK KHOILUONG'!$B:$AT,33,0)</f>
        <v>0</v>
      </c>
      <c r="AI470" s="16">
        <f>VLOOKUP($B470,'[1]TK KHOILUONG'!$B:$AT,34,0)</f>
        <v>0</v>
      </c>
      <c r="AJ470" s="16">
        <f>VLOOKUP($B470,'[1]TK KHOILUONG'!$B:$AT,35,0)</f>
        <v>0</v>
      </c>
      <c r="AK470" s="34">
        <f>VLOOKUP($B470,'[1]TK KHOILUONG'!$B:$AT,36,0)</f>
        <v>0</v>
      </c>
      <c r="AL470" s="16">
        <f>VLOOKUP($B470,'[1]TK KHOILUONG'!$B:$AT,37,0)</f>
        <v>0</v>
      </c>
      <c r="AM470" s="16">
        <f>VLOOKUP($B470,'[1]TK KHOILUONG'!$B:$AT,38,0)</f>
        <v>0</v>
      </c>
      <c r="AN470" s="34">
        <f>VLOOKUP($B470,'[1]TK KHOILUONG'!$B:$AT,39,0)</f>
        <v>0</v>
      </c>
      <c r="AO470" s="16">
        <f>VLOOKUP($B470,'[1]TK KHOILUONG'!$B:$AT,40,0)</f>
        <v>0</v>
      </c>
      <c r="AP470" s="16">
        <f>VLOOKUP($B470,'[1]TK KHOILUONG'!$B:$AT,41,0)</f>
        <v>0</v>
      </c>
      <c r="AQ470" s="34">
        <f>VLOOKUP($B470,'[1]TK KHOILUONG'!$B:$AT,42,0)</f>
        <v>0</v>
      </c>
      <c r="AR470" s="34">
        <f>VLOOKUP($B470,'[1]TK KHOILUONG'!$B:$AT,43,0)</f>
        <v>0</v>
      </c>
      <c r="AS470" s="34">
        <f>VLOOKUP($B470,'[1]TK KHOILUONG'!$B:$AT,44,0)</f>
        <v>0</v>
      </c>
      <c r="AT470" s="44">
        <f t="shared" si="8"/>
        <v>0</v>
      </c>
      <c r="AU470" s="6"/>
    </row>
    <row r="471" spans="1:47">
      <c r="A471" s="12">
        <f>IF(D471="","",SUBTOTAL(3,$D$5:D471))</f>
        <v>467</v>
      </c>
      <c r="B471" s="31" t="s">
        <v>994</v>
      </c>
      <c r="C471" s="32" t="s">
        <v>992</v>
      </c>
      <c r="D471" s="33" t="s">
        <v>995</v>
      </c>
      <c r="E471" s="16">
        <f>VLOOKUP($B471,'[1]TK KHOILUONG'!$B:$AT,4,0)</f>
        <v>0</v>
      </c>
      <c r="F471" s="16">
        <f>VLOOKUP($B471,'[1]TK KHOILUONG'!$B:$AT,5,0)</f>
        <v>0</v>
      </c>
      <c r="G471" s="16">
        <f>VLOOKUP($B471,'[1]TK KHOILUONG'!$B:$AT,6,0)</f>
        <v>0</v>
      </c>
      <c r="H471" s="16">
        <f>VLOOKUP($B471,'[1]TK KHOILUONG'!$B:$AT,7,0)</f>
        <v>0</v>
      </c>
      <c r="I471" s="16">
        <f>VLOOKUP($B471,'[1]TK KHOILUONG'!$B:$AT,8,0)</f>
        <v>0</v>
      </c>
      <c r="J471" s="16">
        <f>VLOOKUP($B471,'[1]TK KHOILUONG'!$B:$AT,9,0)</f>
        <v>0</v>
      </c>
      <c r="K471" s="16">
        <f>VLOOKUP($B471,'[1]TK KHOILUONG'!$B:$AT,10,0)</f>
        <v>0</v>
      </c>
      <c r="L471" s="16">
        <f>VLOOKUP($B471,'[1]TK KHOILUONG'!$B:$AT,11,0)</f>
        <v>0</v>
      </c>
      <c r="M471" s="34">
        <f>VLOOKUP($B471,'[1]TK KHOILUONG'!$B:$AT,12,0)</f>
        <v>0</v>
      </c>
      <c r="N471" s="16">
        <f>VLOOKUP($B471,'[1]TK KHOILUONG'!$B:$AT,13,0)</f>
        <v>0</v>
      </c>
      <c r="O471" s="16">
        <f>VLOOKUP($B471,'[1]TK KHOILUONG'!$B:$AT,14,0)</f>
        <v>0</v>
      </c>
      <c r="P471" s="16">
        <f>VLOOKUP($B471,'[1]TK KHOILUONG'!$B:$AT,15,0)</f>
        <v>0</v>
      </c>
      <c r="Q471" s="16">
        <f>VLOOKUP($B471,'[1]TK KHOILUONG'!$B:$AT,16,0)</f>
        <v>0</v>
      </c>
      <c r="R471" s="34">
        <f>VLOOKUP($B471,'[1]TK KHOILUONG'!$B:$AT,17,0)</f>
        <v>0</v>
      </c>
      <c r="S471" s="16">
        <f>VLOOKUP($B471,'[1]TK KHOILUONG'!$B:$AT,18,0)</f>
        <v>0</v>
      </c>
      <c r="T471" s="16">
        <f>VLOOKUP($B471,'[1]TK KHOILUONG'!$B:$AT,19,0)</f>
        <v>0</v>
      </c>
      <c r="U471" s="16">
        <f>VLOOKUP($B471,'[1]TK KHOILUONG'!$B:$AT,20,0)</f>
        <v>0</v>
      </c>
      <c r="V471" s="34">
        <f>VLOOKUP($B471,'[1]TK KHOILUONG'!$B:$AT,21,0)</f>
        <v>0</v>
      </c>
      <c r="W471" s="16">
        <f>VLOOKUP($B471,'[1]TK KHOILUONG'!$B:$AT,22,0)</f>
        <v>0</v>
      </c>
      <c r="X471" s="16">
        <f>VLOOKUP($B471,'[1]TK KHOILUONG'!$B:$AT,23,0)</f>
        <v>0</v>
      </c>
      <c r="Y471" s="16">
        <f>VLOOKUP($B471,'[1]TK KHOILUONG'!$B:$AT,24,0)</f>
        <v>0</v>
      </c>
      <c r="Z471" s="34">
        <f>VLOOKUP($B471,'[1]TK KHOILUONG'!$B:$AT,25,0)</f>
        <v>0</v>
      </c>
      <c r="AA471" s="16">
        <f>VLOOKUP($B471,'[1]TK KHOILUONG'!$B:$AT,26,0)</f>
        <v>0</v>
      </c>
      <c r="AB471" s="16">
        <f>VLOOKUP($B471,'[1]TK KHOILUONG'!$B:$AT,27,0)</f>
        <v>0</v>
      </c>
      <c r="AC471" s="16">
        <f>VLOOKUP($B471,'[1]TK KHOILUONG'!$B:$AT,28,0)</f>
        <v>0</v>
      </c>
      <c r="AD471" s="34">
        <f>VLOOKUP($B471,'[1]TK KHOILUONG'!$B:$AT,29,0)</f>
        <v>0</v>
      </c>
      <c r="AE471" s="16">
        <f>VLOOKUP($B471,'[1]TK KHOILUONG'!$B:$AT,30,0)</f>
        <v>0</v>
      </c>
      <c r="AF471" s="16">
        <f>VLOOKUP($B471,'[1]TK KHOILUONG'!$B:$AT,31,0)</f>
        <v>0</v>
      </c>
      <c r="AG471" s="16">
        <f>VLOOKUP($B471,'[1]TK KHOILUONG'!$B:$AT,32,0)</f>
        <v>0</v>
      </c>
      <c r="AH471" s="34">
        <f>VLOOKUP($B471,'[1]TK KHOILUONG'!$B:$AT,33,0)</f>
        <v>0</v>
      </c>
      <c r="AI471" s="16">
        <f>VLOOKUP($B471,'[1]TK KHOILUONG'!$B:$AT,34,0)</f>
        <v>0</v>
      </c>
      <c r="AJ471" s="16">
        <f>VLOOKUP($B471,'[1]TK KHOILUONG'!$B:$AT,35,0)</f>
        <v>0</v>
      </c>
      <c r="AK471" s="34">
        <f>VLOOKUP($B471,'[1]TK KHOILUONG'!$B:$AT,36,0)</f>
        <v>0</v>
      </c>
      <c r="AL471" s="16">
        <f>VLOOKUP($B471,'[1]TK KHOILUONG'!$B:$AT,37,0)</f>
        <v>0</v>
      </c>
      <c r="AM471" s="16">
        <f>VLOOKUP($B471,'[1]TK KHOILUONG'!$B:$AT,38,0)</f>
        <v>0</v>
      </c>
      <c r="AN471" s="34">
        <f>VLOOKUP($B471,'[1]TK KHOILUONG'!$B:$AT,39,0)</f>
        <v>0</v>
      </c>
      <c r="AO471" s="16">
        <f>VLOOKUP($B471,'[1]TK KHOILUONG'!$B:$AT,40,0)</f>
        <v>0</v>
      </c>
      <c r="AP471" s="16">
        <f>VLOOKUP($B471,'[1]TK KHOILUONG'!$B:$AT,41,0)</f>
        <v>0</v>
      </c>
      <c r="AQ471" s="34">
        <f>VLOOKUP($B471,'[1]TK KHOILUONG'!$B:$AT,42,0)</f>
        <v>0</v>
      </c>
      <c r="AR471" s="34">
        <f>VLOOKUP($B471,'[1]TK KHOILUONG'!$B:$AT,43,0)</f>
        <v>0</v>
      </c>
      <c r="AS471" s="34">
        <f>VLOOKUP($B471,'[1]TK KHOILUONG'!$B:$AT,44,0)</f>
        <v>0</v>
      </c>
      <c r="AT471" s="44">
        <f t="shared" si="8"/>
        <v>0</v>
      </c>
      <c r="AU471" s="6"/>
    </row>
    <row r="472" spans="1:47">
      <c r="A472" s="12">
        <f>IF(D472="","",SUBTOTAL(3,$D$5:D472))</f>
        <v>468</v>
      </c>
      <c r="B472" s="31" t="s">
        <v>996</v>
      </c>
      <c r="C472" s="32" t="s">
        <v>992</v>
      </c>
      <c r="D472" s="33" t="s">
        <v>997</v>
      </c>
      <c r="E472" s="16">
        <f>VLOOKUP($B472,'[1]TK KHOILUONG'!$B:$AT,4,0)</f>
        <v>0</v>
      </c>
      <c r="F472" s="16">
        <f>VLOOKUP($B472,'[1]TK KHOILUONG'!$B:$AT,5,0)</f>
        <v>0</v>
      </c>
      <c r="G472" s="16">
        <f>VLOOKUP($B472,'[1]TK KHOILUONG'!$B:$AT,6,0)</f>
        <v>0</v>
      </c>
      <c r="H472" s="16">
        <f>VLOOKUP($B472,'[1]TK KHOILUONG'!$B:$AT,7,0)</f>
        <v>0</v>
      </c>
      <c r="I472" s="16">
        <f>VLOOKUP($B472,'[1]TK KHOILUONG'!$B:$AT,8,0)</f>
        <v>0</v>
      </c>
      <c r="J472" s="16">
        <f>VLOOKUP($B472,'[1]TK KHOILUONG'!$B:$AT,9,0)</f>
        <v>0</v>
      </c>
      <c r="K472" s="16">
        <f>VLOOKUP($B472,'[1]TK KHOILUONG'!$B:$AT,10,0)</f>
        <v>0</v>
      </c>
      <c r="L472" s="16">
        <f>VLOOKUP($B472,'[1]TK KHOILUONG'!$B:$AT,11,0)</f>
        <v>0</v>
      </c>
      <c r="M472" s="34">
        <f>VLOOKUP($B472,'[1]TK KHOILUONG'!$B:$AT,12,0)</f>
        <v>0</v>
      </c>
      <c r="N472" s="16">
        <f>VLOOKUP($B472,'[1]TK KHOILUONG'!$B:$AT,13,0)</f>
        <v>0</v>
      </c>
      <c r="O472" s="16">
        <f>VLOOKUP($B472,'[1]TK KHOILUONG'!$B:$AT,14,0)</f>
        <v>0</v>
      </c>
      <c r="P472" s="16">
        <f>VLOOKUP($B472,'[1]TK KHOILUONG'!$B:$AT,15,0)</f>
        <v>0</v>
      </c>
      <c r="Q472" s="16">
        <f>VLOOKUP($B472,'[1]TK KHOILUONG'!$B:$AT,16,0)</f>
        <v>0</v>
      </c>
      <c r="R472" s="34">
        <f>VLOOKUP($B472,'[1]TK KHOILUONG'!$B:$AT,17,0)</f>
        <v>0</v>
      </c>
      <c r="S472" s="16">
        <f>VLOOKUP($B472,'[1]TK KHOILUONG'!$B:$AT,18,0)</f>
        <v>0</v>
      </c>
      <c r="T472" s="16">
        <f>VLOOKUP($B472,'[1]TK KHOILUONG'!$B:$AT,19,0)</f>
        <v>0</v>
      </c>
      <c r="U472" s="16">
        <f>VLOOKUP($B472,'[1]TK KHOILUONG'!$B:$AT,20,0)</f>
        <v>0</v>
      </c>
      <c r="V472" s="34">
        <f>VLOOKUP($B472,'[1]TK KHOILUONG'!$B:$AT,21,0)</f>
        <v>0</v>
      </c>
      <c r="W472" s="16">
        <f>VLOOKUP($B472,'[1]TK KHOILUONG'!$B:$AT,22,0)</f>
        <v>0</v>
      </c>
      <c r="X472" s="16">
        <f>VLOOKUP($B472,'[1]TK KHOILUONG'!$B:$AT,23,0)</f>
        <v>0</v>
      </c>
      <c r="Y472" s="16">
        <f>VLOOKUP($B472,'[1]TK KHOILUONG'!$B:$AT,24,0)</f>
        <v>0</v>
      </c>
      <c r="Z472" s="34">
        <f>VLOOKUP($B472,'[1]TK KHOILUONG'!$B:$AT,25,0)</f>
        <v>0</v>
      </c>
      <c r="AA472" s="16">
        <f>VLOOKUP($B472,'[1]TK KHOILUONG'!$B:$AT,26,0)</f>
        <v>0</v>
      </c>
      <c r="AB472" s="16">
        <f>VLOOKUP($B472,'[1]TK KHOILUONG'!$B:$AT,27,0)</f>
        <v>0</v>
      </c>
      <c r="AC472" s="16">
        <f>VLOOKUP($B472,'[1]TK KHOILUONG'!$B:$AT,28,0)</f>
        <v>0</v>
      </c>
      <c r="AD472" s="34">
        <f>VLOOKUP($B472,'[1]TK KHOILUONG'!$B:$AT,29,0)</f>
        <v>0</v>
      </c>
      <c r="AE472" s="16">
        <f>VLOOKUP($B472,'[1]TK KHOILUONG'!$B:$AT,30,0)</f>
        <v>0</v>
      </c>
      <c r="AF472" s="16">
        <f>VLOOKUP($B472,'[1]TK KHOILUONG'!$B:$AT,31,0)</f>
        <v>0</v>
      </c>
      <c r="AG472" s="16">
        <f>VLOOKUP($B472,'[1]TK KHOILUONG'!$B:$AT,32,0)</f>
        <v>0</v>
      </c>
      <c r="AH472" s="34">
        <f>VLOOKUP($B472,'[1]TK KHOILUONG'!$B:$AT,33,0)</f>
        <v>0</v>
      </c>
      <c r="AI472" s="16">
        <f>VLOOKUP($B472,'[1]TK KHOILUONG'!$B:$AT,34,0)</f>
        <v>0</v>
      </c>
      <c r="AJ472" s="16">
        <f>VLOOKUP($B472,'[1]TK KHOILUONG'!$B:$AT,35,0)</f>
        <v>0</v>
      </c>
      <c r="AK472" s="34">
        <f>VLOOKUP($B472,'[1]TK KHOILUONG'!$B:$AT,36,0)</f>
        <v>0</v>
      </c>
      <c r="AL472" s="16">
        <f>VLOOKUP($B472,'[1]TK KHOILUONG'!$B:$AT,37,0)</f>
        <v>0</v>
      </c>
      <c r="AM472" s="16">
        <f>VLOOKUP($B472,'[1]TK KHOILUONG'!$B:$AT,38,0)</f>
        <v>0</v>
      </c>
      <c r="AN472" s="34">
        <f>VLOOKUP($B472,'[1]TK KHOILUONG'!$B:$AT,39,0)</f>
        <v>0</v>
      </c>
      <c r="AO472" s="16">
        <f>VLOOKUP($B472,'[1]TK KHOILUONG'!$B:$AT,40,0)</f>
        <v>0</v>
      </c>
      <c r="AP472" s="16">
        <f>VLOOKUP($B472,'[1]TK KHOILUONG'!$B:$AT,41,0)</f>
        <v>0</v>
      </c>
      <c r="AQ472" s="34">
        <f>VLOOKUP($B472,'[1]TK KHOILUONG'!$B:$AT,42,0)</f>
        <v>0</v>
      </c>
      <c r="AR472" s="34">
        <f>VLOOKUP($B472,'[1]TK KHOILUONG'!$B:$AT,43,0)</f>
        <v>0</v>
      </c>
      <c r="AS472" s="34">
        <f>VLOOKUP($B472,'[1]TK KHOILUONG'!$B:$AT,44,0)</f>
        <v>0</v>
      </c>
      <c r="AT472" s="44">
        <f t="shared" si="8"/>
        <v>0</v>
      </c>
      <c r="AU472" s="6"/>
    </row>
    <row r="473" spans="1:47">
      <c r="A473" s="12">
        <f>IF(D473="","",SUBTOTAL(3,$D$5:D473))</f>
        <v>469</v>
      </c>
      <c r="B473" s="31" t="s">
        <v>998</v>
      </c>
      <c r="C473" s="32" t="s">
        <v>992</v>
      </c>
      <c r="D473" s="33" t="s">
        <v>999</v>
      </c>
      <c r="E473" s="16">
        <f>VLOOKUP($B473,'[1]TK KHOILUONG'!$B:$AT,4,0)</f>
        <v>0</v>
      </c>
      <c r="F473" s="16">
        <f>VLOOKUP($B473,'[1]TK KHOILUONG'!$B:$AT,5,0)</f>
        <v>0</v>
      </c>
      <c r="G473" s="16">
        <f>VLOOKUP($B473,'[1]TK KHOILUONG'!$B:$AT,6,0)</f>
        <v>0</v>
      </c>
      <c r="H473" s="16">
        <f>VLOOKUP($B473,'[1]TK KHOILUONG'!$B:$AT,7,0)</f>
        <v>0</v>
      </c>
      <c r="I473" s="16">
        <f>VLOOKUP($B473,'[1]TK KHOILUONG'!$B:$AT,8,0)</f>
        <v>0</v>
      </c>
      <c r="J473" s="16">
        <f>VLOOKUP($B473,'[1]TK KHOILUONG'!$B:$AT,9,0)</f>
        <v>0</v>
      </c>
      <c r="K473" s="16">
        <f>VLOOKUP($B473,'[1]TK KHOILUONG'!$B:$AT,10,0)</f>
        <v>0</v>
      </c>
      <c r="L473" s="16">
        <f>VLOOKUP($B473,'[1]TK KHOILUONG'!$B:$AT,11,0)</f>
        <v>0</v>
      </c>
      <c r="M473" s="34">
        <f>VLOOKUP($B473,'[1]TK KHOILUONG'!$B:$AT,12,0)</f>
        <v>0</v>
      </c>
      <c r="N473" s="16">
        <f>VLOOKUP($B473,'[1]TK KHOILUONG'!$B:$AT,13,0)</f>
        <v>0</v>
      </c>
      <c r="O473" s="16">
        <f>VLOOKUP($B473,'[1]TK KHOILUONG'!$B:$AT,14,0)</f>
        <v>0</v>
      </c>
      <c r="P473" s="16">
        <f>VLOOKUP($B473,'[1]TK KHOILUONG'!$B:$AT,15,0)</f>
        <v>0</v>
      </c>
      <c r="Q473" s="16">
        <f>VLOOKUP($B473,'[1]TK KHOILUONG'!$B:$AT,16,0)</f>
        <v>0</v>
      </c>
      <c r="R473" s="34">
        <f>VLOOKUP($B473,'[1]TK KHOILUONG'!$B:$AT,17,0)</f>
        <v>0</v>
      </c>
      <c r="S473" s="16">
        <f>VLOOKUP($B473,'[1]TK KHOILUONG'!$B:$AT,18,0)</f>
        <v>0</v>
      </c>
      <c r="T473" s="16">
        <f>VLOOKUP($B473,'[1]TK KHOILUONG'!$B:$AT,19,0)</f>
        <v>0</v>
      </c>
      <c r="U473" s="16">
        <f>VLOOKUP($B473,'[1]TK KHOILUONG'!$B:$AT,20,0)</f>
        <v>0</v>
      </c>
      <c r="V473" s="34">
        <f>VLOOKUP($B473,'[1]TK KHOILUONG'!$B:$AT,21,0)</f>
        <v>0</v>
      </c>
      <c r="W473" s="16">
        <f>VLOOKUP($B473,'[1]TK KHOILUONG'!$B:$AT,22,0)</f>
        <v>0</v>
      </c>
      <c r="X473" s="16">
        <f>VLOOKUP($B473,'[1]TK KHOILUONG'!$B:$AT,23,0)</f>
        <v>0</v>
      </c>
      <c r="Y473" s="16">
        <f>VLOOKUP($B473,'[1]TK KHOILUONG'!$B:$AT,24,0)</f>
        <v>0</v>
      </c>
      <c r="Z473" s="34">
        <f>VLOOKUP($B473,'[1]TK KHOILUONG'!$B:$AT,25,0)</f>
        <v>0</v>
      </c>
      <c r="AA473" s="16">
        <f>VLOOKUP($B473,'[1]TK KHOILUONG'!$B:$AT,26,0)</f>
        <v>0</v>
      </c>
      <c r="AB473" s="16">
        <f>VLOOKUP($B473,'[1]TK KHOILUONG'!$B:$AT,27,0)</f>
        <v>0</v>
      </c>
      <c r="AC473" s="16">
        <f>VLOOKUP($B473,'[1]TK KHOILUONG'!$B:$AT,28,0)</f>
        <v>0</v>
      </c>
      <c r="AD473" s="34">
        <f>VLOOKUP($B473,'[1]TK KHOILUONG'!$B:$AT,29,0)</f>
        <v>0</v>
      </c>
      <c r="AE473" s="16">
        <f>VLOOKUP($B473,'[1]TK KHOILUONG'!$B:$AT,30,0)</f>
        <v>0</v>
      </c>
      <c r="AF473" s="16">
        <f>VLOOKUP($B473,'[1]TK KHOILUONG'!$B:$AT,31,0)</f>
        <v>0</v>
      </c>
      <c r="AG473" s="16">
        <f>VLOOKUP($B473,'[1]TK KHOILUONG'!$B:$AT,32,0)</f>
        <v>0</v>
      </c>
      <c r="AH473" s="34">
        <f>VLOOKUP($B473,'[1]TK KHOILUONG'!$B:$AT,33,0)</f>
        <v>0</v>
      </c>
      <c r="AI473" s="16">
        <f>VLOOKUP($B473,'[1]TK KHOILUONG'!$B:$AT,34,0)</f>
        <v>0</v>
      </c>
      <c r="AJ473" s="16">
        <f>VLOOKUP($B473,'[1]TK KHOILUONG'!$B:$AT,35,0)</f>
        <v>0</v>
      </c>
      <c r="AK473" s="34">
        <f>VLOOKUP($B473,'[1]TK KHOILUONG'!$B:$AT,36,0)</f>
        <v>0</v>
      </c>
      <c r="AL473" s="16">
        <f>VLOOKUP($B473,'[1]TK KHOILUONG'!$B:$AT,37,0)</f>
        <v>0</v>
      </c>
      <c r="AM473" s="16">
        <f>VLOOKUP($B473,'[1]TK KHOILUONG'!$B:$AT,38,0)</f>
        <v>0</v>
      </c>
      <c r="AN473" s="34">
        <f>VLOOKUP($B473,'[1]TK KHOILUONG'!$B:$AT,39,0)</f>
        <v>0</v>
      </c>
      <c r="AO473" s="16">
        <f>VLOOKUP($B473,'[1]TK KHOILUONG'!$B:$AT,40,0)</f>
        <v>0</v>
      </c>
      <c r="AP473" s="16">
        <f>VLOOKUP($B473,'[1]TK KHOILUONG'!$B:$AT,41,0)</f>
        <v>0</v>
      </c>
      <c r="AQ473" s="34">
        <f>VLOOKUP($B473,'[1]TK KHOILUONG'!$B:$AT,42,0)</f>
        <v>0</v>
      </c>
      <c r="AR473" s="34">
        <f>VLOOKUP($B473,'[1]TK KHOILUONG'!$B:$AT,43,0)</f>
        <v>0</v>
      </c>
      <c r="AS473" s="34">
        <f>VLOOKUP($B473,'[1]TK KHOILUONG'!$B:$AT,44,0)</f>
        <v>0</v>
      </c>
      <c r="AT473" s="44">
        <f t="shared" si="8"/>
        <v>0</v>
      </c>
      <c r="AU473" s="6"/>
    </row>
    <row r="474" spans="1:47">
      <c r="A474" s="12" t="str">
        <f>IF(D474="","",SUBTOTAL(3,$D$5:D474))</f>
        <v/>
      </c>
      <c r="B474" s="31"/>
      <c r="C474" s="32"/>
      <c r="D474" s="33"/>
      <c r="E474" s="16" t="e">
        <f>VLOOKUP($B474,'[1]TK KHOILUONG'!$B:$AT,4,0)</f>
        <v>#N/A</v>
      </c>
      <c r="F474" s="16" t="e">
        <f>VLOOKUP($B474,'[1]TK KHOILUONG'!$B:$AT,5,0)</f>
        <v>#N/A</v>
      </c>
      <c r="G474" s="16" t="e">
        <f>VLOOKUP($B474,'[1]TK KHOILUONG'!$B:$AT,6,0)</f>
        <v>#N/A</v>
      </c>
      <c r="H474" s="16" t="e">
        <f>VLOOKUP($B474,'[1]TK KHOILUONG'!$B:$AT,7,0)</f>
        <v>#N/A</v>
      </c>
      <c r="I474" s="16" t="e">
        <f>VLOOKUP($B474,'[1]TK KHOILUONG'!$B:$AT,8,0)</f>
        <v>#N/A</v>
      </c>
      <c r="J474" s="16" t="e">
        <f>VLOOKUP($B474,'[1]TK KHOILUONG'!$B:$AT,9,0)</f>
        <v>#N/A</v>
      </c>
      <c r="K474" s="16" t="e">
        <f>VLOOKUP($B474,'[1]TK KHOILUONG'!$B:$AT,10,0)</f>
        <v>#N/A</v>
      </c>
      <c r="L474" s="16" t="e">
        <f>VLOOKUP($B474,'[1]TK KHOILUONG'!$B:$AT,11,0)</f>
        <v>#N/A</v>
      </c>
      <c r="M474" s="34" t="e">
        <f>VLOOKUP($B474,'[1]TK KHOILUONG'!$B:$AT,12,0)</f>
        <v>#N/A</v>
      </c>
      <c r="N474" s="16" t="e">
        <f>VLOOKUP($B474,'[1]TK KHOILUONG'!$B:$AT,13,0)</f>
        <v>#N/A</v>
      </c>
      <c r="O474" s="16" t="e">
        <f>VLOOKUP($B474,'[1]TK KHOILUONG'!$B:$AT,14,0)</f>
        <v>#N/A</v>
      </c>
      <c r="P474" s="16" t="e">
        <f>VLOOKUP($B474,'[1]TK KHOILUONG'!$B:$AT,15,0)</f>
        <v>#N/A</v>
      </c>
      <c r="Q474" s="16" t="e">
        <f>VLOOKUP($B474,'[1]TK KHOILUONG'!$B:$AT,16,0)</f>
        <v>#N/A</v>
      </c>
      <c r="R474" s="34" t="e">
        <f>VLOOKUP($B474,'[1]TK KHOILUONG'!$B:$AT,17,0)</f>
        <v>#N/A</v>
      </c>
      <c r="S474" s="16" t="e">
        <f>VLOOKUP($B474,'[1]TK KHOILUONG'!$B:$AT,18,0)</f>
        <v>#N/A</v>
      </c>
      <c r="T474" s="16" t="e">
        <f>VLOOKUP($B474,'[1]TK KHOILUONG'!$B:$AT,19,0)</f>
        <v>#N/A</v>
      </c>
      <c r="U474" s="16" t="e">
        <f>VLOOKUP($B474,'[1]TK KHOILUONG'!$B:$AT,20,0)</f>
        <v>#N/A</v>
      </c>
      <c r="V474" s="34" t="e">
        <f>VLOOKUP($B474,'[1]TK KHOILUONG'!$B:$AT,21,0)</f>
        <v>#N/A</v>
      </c>
      <c r="W474" s="16" t="e">
        <f>VLOOKUP($B474,'[1]TK KHOILUONG'!$B:$AT,22,0)</f>
        <v>#N/A</v>
      </c>
      <c r="X474" s="16" t="e">
        <f>VLOOKUP($B474,'[1]TK KHOILUONG'!$B:$AT,23,0)</f>
        <v>#N/A</v>
      </c>
      <c r="Y474" s="16" t="e">
        <f>VLOOKUP($B474,'[1]TK KHOILUONG'!$B:$AT,24,0)</f>
        <v>#N/A</v>
      </c>
      <c r="Z474" s="34" t="e">
        <f>VLOOKUP($B474,'[1]TK KHOILUONG'!$B:$AT,25,0)</f>
        <v>#N/A</v>
      </c>
      <c r="AA474" s="16" t="e">
        <f>VLOOKUP($B474,'[1]TK KHOILUONG'!$B:$AT,26,0)</f>
        <v>#N/A</v>
      </c>
      <c r="AB474" s="16" t="e">
        <f>VLOOKUP($B474,'[1]TK KHOILUONG'!$B:$AT,27,0)</f>
        <v>#N/A</v>
      </c>
      <c r="AC474" s="16" t="e">
        <f>VLOOKUP($B474,'[1]TK KHOILUONG'!$B:$AT,28,0)</f>
        <v>#N/A</v>
      </c>
      <c r="AD474" s="34" t="e">
        <f>VLOOKUP($B474,'[1]TK KHOILUONG'!$B:$AT,29,0)</f>
        <v>#N/A</v>
      </c>
      <c r="AE474" s="16" t="e">
        <f>VLOOKUP($B474,'[1]TK KHOILUONG'!$B:$AT,30,0)</f>
        <v>#N/A</v>
      </c>
      <c r="AF474" s="16" t="e">
        <f>VLOOKUP($B474,'[1]TK KHOILUONG'!$B:$AT,31,0)</f>
        <v>#N/A</v>
      </c>
      <c r="AG474" s="16" t="e">
        <f>VLOOKUP($B474,'[1]TK KHOILUONG'!$B:$AT,32,0)</f>
        <v>#N/A</v>
      </c>
      <c r="AH474" s="34" t="e">
        <f>VLOOKUP($B474,'[1]TK KHOILUONG'!$B:$AT,33,0)</f>
        <v>#N/A</v>
      </c>
      <c r="AI474" s="16" t="e">
        <f>VLOOKUP($B474,'[1]TK KHOILUONG'!$B:$AT,34,0)</f>
        <v>#N/A</v>
      </c>
      <c r="AJ474" s="16" t="e">
        <f>VLOOKUP($B474,'[1]TK KHOILUONG'!$B:$AT,35,0)</f>
        <v>#N/A</v>
      </c>
      <c r="AK474" s="34" t="e">
        <f>VLOOKUP($B474,'[1]TK KHOILUONG'!$B:$AT,36,0)</f>
        <v>#N/A</v>
      </c>
      <c r="AL474" s="16" t="e">
        <f>VLOOKUP($B474,'[1]TK KHOILUONG'!$B:$AT,37,0)</f>
        <v>#N/A</v>
      </c>
      <c r="AM474" s="16" t="e">
        <f>VLOOKUP($B474,'[1]TK KHOILUONG'!$B:$AT,38,0)</f>
        <v>#N/A</v>
      </c>
      <c r="AN474" s="34" t="e">
        <f>VLOOKUP($B474,'[1]TK KHOILUONG'!$B:$AT,39,0)</f>
        <v>#N/A</v>
      </c>
      <c r="AO474" s="16" t="e">
        <f>VLOOKUP($B474,'[1]TK KHOILUONG'!$B:$AT,40,0)</f>
        <v>#N/A</v>
      </c>
      <c r="AP474" s="16" t="e">
        <f>VLOOKUP($B474,'[1]TK KHOILUONG'!$B:$AT,41,0)</f>
        <v>#N/A</v>
      </c>
      <c r="AQ474" s="34" t="e">
        <f>VLOOKUP($B474,'[1]TK KHOILUONG'!$B:$AT,42,0)</f>
        <v>#N/A</v>
      </c>
      <c r="AR474" s="34" t="e">
        <f>VLOOKUP($B474,'[1]TK KHOILUONG'!$B:$AT,43,0)</f>
        <v>#N/A</v>
      </c>
      <c r="AS474" s="34" t="e">
        <f>VLOOKUP($B474,'[1]TK KHOILUONG'!$B:$AT,44,0)</f>
        <v>#N/A</v>
      </c>
      <c r="AT474" s="44" t="str">
        <f t="shared" si="8"/>
        <v/>
      </c>
      <c r="AU474" s="6"/>
    </row>
    <row r="475" spans="1:47">
      <c r="A475" s="12" t="str">
        <f>IF(D475="","",SUBTOTAL(3,$D$5:D475))</f>
        <v/>
      </c>
      <c r="B475" s="31"/>
      <c r="C475" s="32"/>
      <c r="D475" s="33"/>
      <c r="E475" s="16" t="e">
        <f>VLOOKUP($B475,'[1]TK KHOILUONG'!$B:$AT,4,0)</f>
        <v>#N/A</v>
      </c>
      <c r="F475" s="16" t="e">
        <f>VLOOKUP($B475,'[1]TK KHOILUONG'!$B:$AT,5,0)</f>
        <v>#N/A</v>
      </c>
      <c r="G475" s="16" t="e">
        <f>VLOOKUP($B475,'[1]TK KHOILUONG'!$B:$AT,6,0)</f>
        <v>#N/A</v>
      </c>
      <c r="H475" s="16" t="e">
        <f>VLOOKUP($B475,'[1]TK KHOILUONG'!$B:$AT,7,0)</f>
        <v>#N/A</v>
      </c>
      <c r="I475" s="16" t="e">
        <f>VLOOKUP($B475,'[1]TK KHOILUONG'!$B:$AT,8,0)</f>
        <v>#N/A</v>
      </c>
      <c r="J475" s="16" t="e">
        <f>VLOOKUP($B475,'[1]TK KHOILUONG'!$B:$AT,9,0)</f>
        <v>#N/A</v>
      </c>
      <c r="K475" s="16" t="e">
        <f>VLOOKUP($B475,'[1]TK KHOILUONG'!$B:$AT,10,0)</f>
        <v>#N/A</v>
      </c>
      <c r="L475" s="16" t="e">
        <f>VLOOKUP($B475,'[1]TK KHOILUONG'!$B:$AT,11,0)</f>
        <v>#N/A</v>
      </c>
      <c r="M475" s="34" t="e">
        <f>VLOOKUP($B475,'[1]TK KHOILUONG'!$B:$AT,12,0)</f>
        <v>#N/A</v>
      </c>
      <c r="N475" s="16" t="e">
        <f>VLOOKUP($B475,'[1]TK KHOILUONG'!$B:$AT,13,0)</f>
        <v>#N/A</v>
      </c>
      <c r="O475" s="16" t="e">
        <f>VLOOKUP($B475,'[1]TK KHOILUONG'!$B:$AT,14,0)</f>
        <v>#N/A</v>
      </c>
      <c r="P475" s="16" t="e">
        <f>VLOOKUP($B475,'[1]TK KHOILUONG'!$B:$AT,15,0)</f>
        <v>#N/A</v>
      </c>
      <c r="Q475" s="16" t="e">
        <f>VLOOKUP($B475,'[1]TK KHOILUONG'!$B:$AT,16,0)</f>
        <v>#N/A</v>
      </c>
      <c r="R475" s="34" t="e">
        <f>VLOOKUP($B475,'[1]TK KHOILUONG'!$B:$AT,17,0)</f>
        <v>#N/A</v>
      </c>
      <c r="S475" s="16" t="e">
        <f>VLOOKUP($B475,'[1]TK KHOILUONG'!$B:$AT,18,0)</f>
        <v>#N/A</v>
      </c>
      <c r="T475" s="16" t="e">
        <f>VLOOKUP($B475,'[1]TK KHOILUONG'!$B:$AT,19,0)</f>
        <v>#N/A</v>
      </c>
      <c r="U475" s="16" t="e">
        <f>VLOOKUP($B475,'[1]TK KHOILUONG'!$B:$AT,20,0)</f>
        <v>#N/A</v>
      </c>
      <c r="V475" s="34" t="e">
        <f>VLOOKUP($B475,'[1]TK KHOILUONG'!$B:$AT,21,0)</f>
        <v>#N/A</v>
      </c>
      <c r="W475" s="16" t="e">
        <f>VLOOKUP($B475,'[1]TK KHOILUONG'!$B:$AT,22,0)</f>
        <v>#N/A</v>
      </c>
      <c r="X475" s="16" t="e">
        <f>VLOOKUP($B475,'[1]TK KHOILUONG'!$B:$AT,23,0)</f>
        <v>#N/A</v>
      </c>
      <c r="Y475" s="16" t="e">
        <f>VLOOKUP($B475,'[1]TK KHOILUONG'!$B:$AT,24,0)</f>
        <v>#N/A</v>
      </c>
      <c r="Z475" s="34" t="e">
        <f>VLOOKUP($B475,'[1]TK KHOILUONG'!$B:$AT,25,0)</f>
        <v>#N/A</v>
      </c>
      <c r="AA475" s="16" t="e">
        <f>VLOOKUP($B475,'[1]TK KHOILUONG'!$B:$AT,26,0)</f>
        <v>#N/A</v>
      </c>
      <c r="AB475" s="16" t="e">
        <f>VLOOKUP($B475,'[1]TK KHOILUONG'!$B:$AT,27,0)</f>
        <v>#N/A</v>
      </c>
      <c r="AC475" s="16" t="e">
        <f>VLOOKUP($B475,'[1]TK KHOILUONG'!$B:$AT,28,0)</f>
        <v>#N/A</v>
      </c>
      <c r="AD475" s="34" t="e">
        <f>VLOOKUP($B475,'[1]TK KHOILUONG'!$B:$AT,29,0)</f>
        <v>#N/A</v>
      </c>
      <c r="AE475" s="16" t="e">
        <f>VLOOKUP($B475,'[1]TK KHOILUONG'!$B:$AT,30,0)</f>
        <v>#N/A</v>
      </c>
      <c r="AF475" s="16" t="e">
        <f>VLOOKUP($B475,'[1]TK KHOILUONG'!$B:$AT,31,0)</f>
        <v>#N/A</v>
      </c>
      <c r="AG475" s="16" t="e">
        <f>VLOOKUP($B475,'[1]TK KHOILUONG'!$B:$AT,32,0)</f>
        <v>#N/A</v>
      </c>
      <c r="AH475" s="34" t="e">
        <f>VLOOKUP($B475,'[1]TK KHOILUONG'!$B:$AT,33,0)</f>
        <v>#N/A</v>
      </c>
      <c r="AI475" s="16" t="e">
        <f>VLOOKUP($B475,'[1]TK KHOILUONG'!$B:$AT,34,0)</f>
        <v>#N/A</v>
      </c>
      <c r="AJ475" s="16" t="e">
        <f>VLOOKUP($B475,'[1]TK KHOILUONG'!$B:$AT,35,0)</f>
        <v>#N/A</v>
      </c>
      <c r="AK475" s="34" t="e">
        <f>VLOOKUP($B475,'[1]TK KHOILUONG'!$B:$AT,36,0)</f>
        <v>#N/A</v>
      </c>
      <c r="AL475" s="16" t="e">
        <f>VLOOKUP($B475,'[1]TK KHOILUONG'!$B:$AT,37,0)</f>
        <v>#N/A</v>
      </c>
      <c r="AM475" s="16" t="e">
        <f>VLOOKUP($B475,'[1]TK KHOILUONG'!$B:$AT,38,0)</f>
        <v>#N/A</v>
      </c>
      <c r="AN475" s="34" t="e">
        <f>VLOOKUP($B475,'[1]TK KHOILUONG'!$B:$AT,39,0)</f>
        <v>#N/A</v>
      </c>
      <c r="AO475" s="16" t="e">
        <f>VLOOKUP($B475,'[1]TK KHOILUONG'!$B:$AT,40,0)</f>
        <v>#N/A</v>
      </c>
      <c r="AP475" s="16" t="e">
        <f>VLOOKUP($B475,'[1]TK KHOILUONG'!$B:$AT,41,0)</f>
        <v>#N/A</v>
      </c>
      <c r="AQ475" s="34" t="e">
        <f>VLOOKUP($B475,'[1]TK KHOILUONG'!$B:$AT,42,0)</f>
        <v>#N/A</v>
      </c>
      <c r="AR475" s="34" t="e">
        <f>VLOOKUP($B475,'[1]TK KHOILUONG'!$B:$AT,43,0)</f>
        <v>#N/A</v>
      </c>
      <c r="AS475" s="34" t="e">
        <f>VLOOKUP($B475,'[1]TK KHOILUONG'!$B:$AT,44,0)</f>
        <v>#N/A</v>
      </c>
      <c r="AT475" s="44" t="str">
        <f t="shared" si="8"/>
        <v/>
      </c>
      <c r="AU475" s="6"/>
    </row>
    <row r="476" spans="1:47">
      <c r="A476" s="12" t="str">
        <f>IF(D476="","",SUBTOTAL(3,$D$5:D476))</f>
        <v/>
      </c>
      <c r="B476" s="31"/>
      <c r="C476" s="32"/>
      <c r="D476" s="33"/>
      <c r="E476" s="16" t="e">
        <f>VLOOKUP($B476,'[1]TK KHOILUONG'!$B:$AT,4,0)</f>
        <v>#N/A</v>
      </c>
      <c r="F476" s="16" t="e">
        <f>VLOOKUP($B476,'[1]TK KHOILUONG'!$B:$AT,5,0)</f>
        <v>#N/A</v>
      </c>
      <c r="G476" s="16" t="e">
        <f>VLOOKUP($B476,'[1]TK KHOILUONG'!$B:$AT,6,0)</f>
        <v>#N/A</v>
      </c>
      <c r="H476" s="16" t="e">
        <f>VLOOKUP($B476,'[1]TK KHOILUONG'!$B:$AT,7,0)</f>
        <v>#N/A</v>
      </c>
      <c r="I476" s="16" t="e">
        <f>VLOOKUP($B476,'[1]TK KHOILUONG'!$B:$AT,8,0)</f>
        <v>#N/A</v>
      </c>
      <c r="J476" s="16" t="e">
        <f>VLOOKUP($B476,'[1]TK KHOILUONG'!$B:$AT,9,0)</f>
        <v>#N/A</v>
      </c>
      <c r="K476" s="16" t="e">
        <f>VLOOKUP($B476,'[1]TK KHOILUONG'!$B:$AT,10,0)</f>
        <v>#N/A</v>
      </c>
      <c r="L476" s="16" t="e">
        <f>VLOOKUP($B476,'[1]TK KHOILUONG'!$B:$AT,11,0)</f>
        <v>#N/A</v>
      </c>
      <c r="M476" s="34" t="e">
        <f>VLOOKUP($B476,'[1]TK KHOILUONG'!$B:$AT,12,0)</f>
        <v>#N/A</v>
      </c>
      <c r="N476" s="16" t="e">
        <f>VLOOKUP($B476,'[1]TK KHOILUONG'!$B:$AT,13,0)</f>
        <v>#N/A</v>
      </c>
      <c r="O476" s="16" t="e">
        <f>VLOOKUP($B476,'[1]TK KHOILUONG'!$B:$AT,14,0)</f>
        <v>#N/A</v>
      </c>
      <c r="P476" s="16" t="e">
        <f>VLOOKUP($B476,'[1]TK KHOILUONG'!$B:$AT,15,0)</f>
        <v>#N/A</v>
      </c>
      <c r="Q476" s="16" t="e">
        <f>VLOOKUP($B476,'[1]TK KHOILUONG'!$B:$AT,16,0)</f>
        <v>#N/A</v>
      </c>
      <c r="R476" s="34" t="e">
        <f>VLOOKUP($B476,'[1]TK KHOILUONG'!$B:$AT,17,0)</f>
        <v>#N/A</v>
      </c>
      <c r="S476" s="16" t="e">
        <f>VLOOKUP($B476,'[1]TK KHOILUONG'!$B:$AT,18,0)</f>
        <v>#N/A</v>
      </c>
      <c r="T476" s="16" t="e">
        <f>VLOOKUP($B476,'[1]TK KHOILUONG'!$B:$AT,19,0)</f>
        <v>#N/A</v>
      </c>
      <c r="U476" s="16" t="e">
        <f>VLOOKUP($B476,'[1]TK KHOILUONG'!$B:$AT,20,0)</f>
        <v>#N/A</v>
      </c>
      <c r="V476" s="34" t="e">
        <f>VLOOKUP($B476,'[1]TK KHOILUONG'!$B:$AT,21,0)</f>
        <v>#N/A</v>
      </c>
      <c r="W476" s="16" t="e">
        <f>VLOOKUP($B476,'[1]TK KHOILUONG'!$B:$AT,22,0)</f>
        <v>#N/A</v>
      </c>
      <c r="X476" s="16" t="e">
        <f>VLOOKUP($B476,'[1]TK KHOILUONG'!$B:$AT,23,0)</f>
        <v>#N/A</v>
      </c>
      <c r="Y476" s="16" t="e">
        <f>VLOOKUP($B476,'[1]TK KHOILUONG'!$B:$AT,24,0)</f>
        <v>#N/A</v>
      </c>
      <c r="Z476" s="34" t="e">
        <f>VLOOKUP($B476,'[1]TK KHOILUONG'!$B:$AT,25,0)</f>
        <v>#N/A</v>
      </c>
      <c r="AA476" s="16" t="e">
        <f>VLOOKUP($B476,'[1]TK KHOILUONG'!$B:$AT,26,0)</f>
        <v>#N/A</v>
      </c>
      <c r="AB476" s="16" t="e">
        <f>VLOOKUP($B476,'[1]TK KHOILUONG'!$B:$AT,27,0)</f>
        <v>#N/A</v>
      </c>
      <c r="AC476" s="16" t="e">
        <f>VLOOKUP($B476,'[1]TK KHOILUONG'!$B:$AT,28,0)</f>
        <v>#N/A</v>
      </c>
      <c r="AD476" s="34" t="e">
        <f>VLOOKUP($B476,'[1]TK KHOILUONG'!$B:$AT,29,0)</f>
        <v>#N/A</v>
      </c>
      <c r="AE476" s="16" t="e">
        <f>VLOOKUP($B476,'[1]TK KHOILUONG'!$B:$AT,30,0)</f>
        <v>#N/A</v>
      </c>
      <c r="AF476" s="16" t="e">
        <f>VLOOKUP($B476,'[1]TK KHOILUONG'!$B:$AT,31,0)</f>
        <v>#N/A</v>
      </c>
      <c r="AG476" s="16" t="e">
        <f>VLOOKUP($B476,'[1]TK KHOILUONG'!$B:$AT,32,0)</f>
        <v>#N/A</v>
      </c>
      <c r="AH476" s="34" t="e">
        <f>VLOOKUP($B476,'[1]TK KHOILUONG'!$B:$AT,33,0)</f>
        <v>#N/A</v>
      </c>
      <c r="AI476" s="16" t="e">
        <f>VLOOKUP($B476,'[1]TK KHOILUONG'!$B:$AT,34,0)</f>
        <v>#N/A</v>
      </c>
      <c r="AJ476" s="16" t="e">
        <f>VLOOKUP($B476,'[1]TK KHOILUONG'!$B:$AT,35,0)</f>
        <v>#N/A</v>
      </c>
      <c r="AK476" s="34" t="e">
        <f>VLOOKUP($B476,'[1]TK KHOILUONG'!$B:$AT,36,0)</f>
        <v>#N/A</v>
      </c>
      <c r="AL476" s="16" t="e">
        <f>VLOOKUP($B476,'[1]TK KHOILUONG'!$B:$AT,37,0)</f>
        <v>#N/A</v>
      </c>
      <c r="AM476" s="16" t="e">
        <f>VLOOKUP($B476,'[1]TK KHOILUONG'!$B:$AT,38,0)</f>
        <v>#N/A</v>
      </c>
      <c r="AN476" s="34" t="e">
        <f>VLOOKUP($B476,'[1]TK KHOILUONG'!$B:$AT,39,0)</f>
        <v>#N/A</v>
      </c>
      <c r="AO476" s="16" t="e">
        <f>VLOOKUP($B476,'[1]TK KHOILUONG'!$B:$AT,40,0)</f>
        <v>#N/A</v>
      </c>
      <c r="AP476" s="16" t="e">
        <f>VLOOKUP($B476,'[1]TK KHOILUONG'!$B:$AT,41,0)</f>
        <v>#N/A</v>
      </c>
      <c r="AQ476" s="34" t="e">
        <f>VLOOKUP($B476,'[1]TK KHOILUONG'!$B:$AT,42,0)</f>
        <v>#N/A</v>
      </c>
      <c r="AR476" s="34" t="e">
        <f>VLOOKUP($B476,'[1]TK KHOILUONG'!$B:$AT,43,0)</f>
        <v>#N/A</v>
      </c>
      <c r="AS476" s="34" t="e">
        <f>VLOOKUP($B476,'[1]TK KHOILUONG'!$B:$AT,44,0)</f>
        <v>#N/A</v>
      </c>
      <c r="AT476" s="44" t="str">
        <f t="shared" si="8"/>
        <v/>
      </c>
      <c r="AU476" s="6"/>
    </row>
    <row r="477" spans="1:47">
      <c r="A477" s="12" t="str">
        <f>IF(D477="","",SUBTOTAL(3,$D$5:D477))</f>
        <v/>
      </c>
      <c r="B477" s="31"/>
      <c r="C477" s="32"/>
      <c r="D477" s="33"/>
      <c r="E477" s="16" t="e">
        <f>VLOOKUP($B477,'[1]TK KHOILUONG'!$B:$AT,4,0)</f>
        <v>#N/A</v>
      </c>
      <c r="F477" s="16" t="e">
        <f>VLOOKUP($B477,'[1]TK KHOILUONG'!$B:$AT,5,0)</f>
        <v>#N/A</v>
      </c>
      <c r="G477" s="16" t="e">
        <f>VLOOKUP($B477,'[1]TK KHOILUONG'!$B:$AT,6,0)</f>
        <v>#N/A</v>
      </c>
      <c r="H477" s="16" t="e">
        <f>VLOOKUP($B477,'[1]TK KHOILUONG'!$B:$AT,7,0)</f>
        <v>#N/A</v>
      </c>
      <c r="I477" s="16" t="e">
        <f>VLOOKUP($B477,'[1]TK KHOILUONG'!$B:$AT,8,0)</f>
        <v>#N/A</v>
      </c>
      <c r="J477" s="16" t="e">
        <f>VLOOKUP($B477,'[1]TK KHOILUONG'!$B:$AT,9,0)</f>
        <v>#N/A</v>
      </c>
      <c r="K477" s="16" t="e">
        <f>VLOOKUP($B477,'[1]TK KHOILUONG'!$B:$AT,10,0)</f>
        <v>#N/A</v>
      </c>
      <c r="L477" s="16" t="e">
        <f>VLOOKUP($B477,'[1]TK KHOILUONG'!$B:$AT,11,0)</f>
        <v>#N/A</v>
      </c>
      <c r="M477" s="34" t="e">
        <f>VLOOKUP($B477,'[1]TK KHOILUONG'!$B:$AT,12,0)</f>
        <v>#N/A</v>
      </c>
      <c r="N477" s="16" t="e">
        <f>VLOOKUP($B477,'[1]TK KHOILUONG'!$B:$AT,13,0)</f>
        <v>#N/A</v>
      </c>
      <c r="O477" s="16" t="e">
        <f>VLOOKUP($B477,'[1]TK KHOILUONG'!$B:$AT,14,0)</f>
        <v>#N/A</v>
      </c>
      <c r="P477" s="16" t="e">
        <f>VLOOKUP($B477,'[1]TK KHOILUONG'!$B:$AT,15,0)</f>
        <v>#N/A</v>
      </c>
      <c r="Q477" s="16" t="e">
        <f>VLOOKUP($B477,'[1]TK KHOILUONG'!$B:$AT,16,0)</f>
        <v>#N/A</v>
      </c>
      <c r="R477" s="34" t="e">
        <f>VLOOKUP($B477,'[1]TK KHOILUONG'!$B:$AT,17,0)</f>
        <v>#N/A</v>
      </c>
      <c r="S477" s="16" t="e">
        <f>VLOOKUP($B477,'[1]TK KHOILUONG'!$B:$AT,18,0)</f>
        <v>#N/A</v>
      </c>
      <c r="T477" s="16" t="e">
        <f>VLOOKUP($B477,'[1]TK KHOILUONG'!$B:$AT,19,0)</f>
        <v>#N/A</v>
      </c>
      <c r="U477" s="16" t="e">
        <f>VLOOKUP($B477,'[1]TK KHOILUONG'!$B:$AT,20,0)</f>
        <v>#N/A</v>
      </c>
      <c r="V477" s="34" t="e">
        <f>VLOOKUP($B477,'[1]TK KHOILUONG'!$B:$AT,21,0)</f>
        <v>#N/A</v>
      </c>
      <c r="W477" s="16" t="e">
        <f>VLOOKUP($B477,'[1]TK KHOILUONG'!$B:$AT,22,0)</f>
        <v>#N/A</v>
      </c>
      <c r="X477" s="16" t="e">
        <f>VLOOKUP($B477,'[1]TK KHOILUONG'!$B:$AT,23,0)</f>
        <v>#N/A</v>
      </c>
      <c r="Y477" s="16" t="e">
        <f>VLOOKUP($B477,'[1]TK KHOILUONG'!$B:$AT,24,0)</f>
        <v>#N/A</v>
      </c>
      <c r="Z477" s="34" t="e">
        <f>VLOOKUP($B477,'[1]TK KHOILUONG'!$B:$AT,25,0)</f>
        <v>#N/A</v>
      </c>
      <c r="AA477" s="16" t="e">
        <f>VLOOKUP($B477,'[1]TK KHOILUONG'!$B:$AT,26,0)</f>
        <v>#N/A</v>
      </c>
      <c r="AB477" s="16" t="e">
        <f>VLOOKUP($B477,'[1]TK KHOILUONG'!$B:$AT,27,0)</f>
        <v>#N/A</v>
      </c>
      <c r="AC477" s="16" t="e">
        <f>VLOOKUP($B477,'[1]TK KHOILUONG'!$B:$AT,28,0)</f>
        <v>#N/A</v>
      </c>
      <c r="AD477" s="34" t="e">
        <f>VLOOKUP($B477,'[1]TK KHOILUONG'!$B:$AT,29,0)</f>
        <v>#N/A</v>
      </c>
      <c r="AE477" s="16" t="e">
        <f>VLOOKUP($B477,'[1]TK KHOILUONG'!$B:$AT,30,0)</f>
        <v>#N/A</v>
      </c>
      <c r="AF477" s="16" t="e">
        <f>VLOOKUP($B477,'[1]TK KHOILUONG'!$B:$AT,31,0)</f>
        <v>#N/A</v>
      </c>
      <c r="AG477" s="16" t="e">
        <f>VLOOKUP($B477,'[1]TK KHOILUONG'!$B:$AT,32,0)</f>
        <v>#N/A</v>
      </c>
      <c r="AH477" s="34" t="e">
        <f>VLOOKUP($B477,'[1]TK KHOILUONG'!$B:$AT,33,0)</f>
        <v>#N/A</v>
      </c>
      <c r="AI477" s="16" t="e">
        <f>VLOOKUP($B477,'[1]TK KHOILUONG'!$B:$AT,34,0)</f>
        <v>#N/A</v>
      </c>
      <c r="AJ477" s="16" t="e">
        <f>VLOOKUP($B477,'[1]TK KHOILUONG'!$B:$AT,35,0)</f>
        <v>#N/A</v>
      </c>
      <c r="AK477" s="34" t="e">
        <f>VLOOKUP($B477,'[1]TK KHOILUONG'!$B:$AT,36,0)</f>
        <v>#N/A</v>
      </c>
      <c r="AL477" s="16" t="e">
        <f>VLOOKUP($B477,'[1]TK KHOILUONG'!$B:$AT,37,0)</f>
        <v>#N/A</v>
      </c>
      <c r="AM477" s="16" t="e">
        <f>VLOOKUP($B477,'[1]TK KHOILUONG'!$B:$AT,38,0)</f>
        <v>#N/A</v>
      </c>
      <c r="AN477" s="34" t="e">
        <f>VLOOKUP($B477,'[1]TK KHOILUONG'!$B:$AT,39,0)</f>
        <v>#N/A</v>
      </c>
      <c r="AO477" s="16" t="e">
        <f>VLOOKUP($B477,'[1]TK KHOILUONG'!$B:$AT,40,0)</f>
        <v>#N/A</v>
      </c>
      <c r="AP477" s="16" t="e">
        <f>VLOOKUP($B477,'[1]TK KHOILUONG'!$B:$AT,41,0)</f>
        <v>#N/A</v>
      </c>
      <c r="AQ477" s="34" t="e">
        <f>VLOOKUP($B477,'[1]TK KHOILUONG'!$B:$AT,42,0)</f>
        <v>#N/A</v>
      </c>
      <c r="AR477" s="34" t="e">
        <f>VLOOKUP($B477,'[1]TK KHOILUONG'!$B:$AT,43,0)</f>
        <v>#N/A</v>
      </c>
      <c r="AS477" s="34" t="e">
        <f>VLOOKUP($B477,'[1]TK KHOILUONG'!$B:$AT,44,0)</f>
        <v>#N/A</v>
      </c>
      <c r="AT477" s="44" t="str">
        <f t="shared" si="8"/>
        <v/>
      </c>
      <c r="AU477" s="6"/>
    </row>
    <row r="478" spans="1:47">
      <c r="A478" s="12" t="str">
        <f>IF(D478="","",SUBTOTAL(3,$D$5:D478))</f>
        <v/>
      </c>
      <c r="B478" s="31"/>
      <c r="C478" s="32"/>
      <c r="D478" s="33"/>
      <c r="E478" s="16" t="e">
        <f>VLOOKUP($B478,'[1]TK KHOILUONG'!$B:$AT,4,0)</f>
        <v>#N/A</v>
      </c>
      <c r="F478" s="16" t="e">
        <f>VLOOKUP($B478,'[1]TK KHOILUONG'!$B:$AT,5,0)</f>
        <v>#N/A</v>
      </c>
      <c r="G478" s="16" t="e">
        <f>VLOOKUP($B478,'[1]TK KHOILUONG'!$B:$AT,6,0)</f>
        <v>#N/A</v>
      </c>
      <c r="H478" s="16" t="e">
        <f>VLOOKUP($B478,'[1]TK KHOILUONG'!$B:$AT,7,0)</f>
        <v>#N/A</v>
      </c>
      <c r="I478" s="16" t="e">
        <f>VLOOKUP($B478,'[1]TK KHOILUONG'!$B:$AT,8,0)</f>
        <v>#N/A</v>
      </c>
      <c r="J478" s="16" t="e">
        <f>VLOOKUP($B478,'[1]TK KHOILUONG'!$B:$AT,9,0)</f>
        <v>#N/A</v>
      </c>
      <c r="K478" s="16" t="e">
        <f>VLOOKUP($B478,'[1]TK KHOILUONG'!$B:$AT,10,0)</f>
        <v>#N/A</v>
      </c>
      <c r="L478" s="16" t="e">
        <f>VLOOKUP($B478,'[1]TK KHOILUONG'!$B:$AT,11,0)</f>
        <v>#N/A</v>
      </c>
      <c r="M478" s="34" t="e">
        <f>VLOOKUP($B478,'[1]TK KHOILUONG'!$B:$AT,12,0)</f>
        <v>#N/A</v>
      </c>
      <c r="N478" s="16" t="e">
        <f>VLOOKUP($B478,'[1]TK KHOILUONG'!$B:$AT,13,0)</f>
        <v>#N/A</v>
      </c>
      <c r="O478" s="16" t="e">
        <f>VLOOKUP($B478,'[1]TK KHOILUONG'!$B:$AT,14,0)</f>
        <v>#N/A</v>
      </c>
      <c r="P478" s="16" t="e">
        <f>VLOOKUP($B478,'[1]TK KHOILUONG'!$B:$AT,15,0)</f>
        <v>#N/A</v>
      </c>
      <c r="Q478" s="16" t="e">
        <f>VLOOKUP($B478,'[1]TK KHOILUONG'!$B:$AT,16,0)</f>
        <v>#N/A</v>
      </c>
      <c r="R478" s="34" t="e">
        <f>VLOOKUP($B478,'[1]TK KHOILUONG'!$B:$AT,17,0)</f>
        <v>#N/A</v>
      </c>
      <c r="S478" s="16" t="e">
        <f>VLOOKUP($B478,'[1]TK KHOILUONG'!$B:$AT,18,0)</f>
        <v>#N/A</v>
      </c>
      <c r="T478" s="16" t="e">
        <f>VLOOKUP($B478,'[1]TK KHOILUONG'!$B:$AT,19,0)</f>
        <v>#N/A</v>
      </c>
      <c r="U478" s="16" t="e">
        <f>VLOOKUP($B478,'[1]TK KHOILUONG'!$B:$AT,20,0)</f>
        <v>#N/A</v>
      </c>
      <c r="V478" s="34" t="e">
        <f>VLOOKUP($B478,'[1]TK KHOILUONG'!$B:$AT,21,0)</f>
        <v>#N/A</v>
      </c>
      <c r="W478" s="16" t="e">
        <f>VLOOKUP($B478,'[1]TK KHOILUONG'!$B:$AT,22,0)</f>
        <v>#N/A</v>
      </c>
      <c r="X478" s="16" t="e">
        <f>VLOOKUP($B478,'[1]TK KHOILUONG'!$B:$AT,23,0)</f>
        <v>#N/A</v>
      </c>
      <c r="Y478" s="16" t="e">
        <f>VLOOKUP($B478,'[1]TK KHOILUONG'!$B:$AT,24,0)</f>
        <v>#N/A</v>
      </c>
      <c r="Z478" s="34" t="e">
        <f>VLOOKUP($B478,'[1]TK KHOILUONG'!$B:$AT,25,0)</f>
        <v>#N/A</v>
      </c>
      <c r="AA478" s="16" t="e">
        <f>VLOOKUP($B478,'[1]TK KHOILUONG'!$B:$AT,26,0)</f>
        <v>#N/A</v>
      </c>
      <c r="AB478" s="16" t="e">
        <f>VLOOKUP($B478,'[1]TK KHOILUONG'!$B:$AT,27,0)</f>
        <v>#N/A</v>
      </c>
      <c r="AC478" s="16" t="e">
        <f>VLOOKUP($B478,'[1]TK KHOILUONG'!$B:$AT,28,0)</f>
        <v>#N/A</v>
      </c>
      <c r="AD478" s="34" t="e">
        <f>VLOOKUP($B478,'[1]TK KHOILUONG'!$B:$AT,29,0)</f>
        <v>#N/A</v>
      </c>
      <c r="AE478" s="16" t="e">
        <f>VLOOKUP($B478,'[1]TK KHOILUONG'!$B:$AT,30,0)</f>
        <v>#N/A</v>
      </c>
      <c r="AF478" s="16" t="e">
        <f>VLOOKUP($B478,'[1]TK KHOILUONG'!$B:$AT,31,0)</f>
        <v>#N/A</v>
      </c>
      <c r="AG478" s="16" t="e">
        <f>VLOOKUP($B478,'[1]TK KHOILUONG'!$B:$AT,32,0)</f>
        <v>#N/A</v>
      </c>
      <c r="AH478" s="34" t="e">
        <f>VLOOKUP($B478,'[1]TK KHOILUONG'!$B:$AT,33,0)</f>
        <v>#N/A</v>
      </c>
      <c r="AI478" s="16" t="e">
        <f>VLOOKUP($B478,'[1]TK KHOILUONG'!$B:$AT,34,0)</f>
        <v>#N/A</v>
      </c>
      <c r="AJ478" s="16" t="e">
        <f>VLOOKUP($B478,'[1]TK KHOILUONG'!$B:$AT,35,0)</f>
        <v>#N/A</v>
      </c>
      <c r="AK478" s="34" t="e">
        <f>VLOOKUP($B478,'[1]TK KHOILUONG'!$B:$AT,36,0)</f>
        <v>#N/A</v>
      </c>
      <c r="AL478" s="16" t="e">
        <f>VLOOKUP($B478,'[1]TK KHOILUONG'!$B:$AT,37,0)</f>
        <v>#N/A</v>
      </c>
      <c r="AM478" s="16" t="e">
        <f>VLOOKUP($B478,'[1]TK KHOILUONG'!$B:$AT,38,0)</f>
        <v>#N/A</v>
      </c>
      <c r="AN478" s="34" t="e">
        <f>VLOOKUP($B478,'[1]TK KHOILUONG'!$B:$AT,39,0)</f>
        <v>#N/A</v>
      </c>
      <c r="AO478" s="16" t="e">
        <f>VLOOKUP($B478,'[1]TK KHOILUONG'!$B:$AT,40,0)</f>
        <v>#N/A</v>
      </c>
      <c r="AP478" s="16" t="e">
        <f>VLOOKUP($B478,'[1]TK KHOILUONG'!$B:$AT,41,0)</f>
        <v>#N/A</v>
      </c>
      <c r="AQ478" s="34" t="e">
        <f>VLOOKUP($B478,'[1]TK KHOILUONG'!$B:$AT,42,0)</f>
        <v>#N/A</v>
      </c>
      <c r="AR478" s="34" t="e">
        <f>VLOOKUP($B478,'[1]TK KHOILUONG'!$B:$AT,43,0)</f>
        <v>#N/A</v>
      </c>
      <c r="AS478" s="34" t="e">
        <f>VLOOKUP($B478,'[1]TK KHOILUONG'!$B:$AT,44,0)</f>
        <v>#N/A</v>
      </c>
      <c r="AT478" s="44" t="str">
        <f t="shared" si="8"/>
        <v/>
      </c>
      <c r="AU478" s="6"/>
    </row>
    <row r="479" spans="1:47">
      <c r="A479" s="12" t="str">
        <f>IF(D479="","",SUBTOTAL(3,$D$5:D479))</f>
        <v/>
      </c>
      <c r="B479" s="31"/>
      <c r="C479" s="32"/>
      <c r="D479" s="33"/>
      <c r="E479" s="16" t="e">
        <f>VLOOKUP($B479,'[1]TK KHOILUONG'!$B:$AT,4,0)</f>
        <v>#N/A</v>
      </c>
      <c r="F479" s="16" t="e">
        <f>VLOOKUP($B479,'[1]TK KHOILUONG'!$B:$AT,5,0)</f>
        <v>#N/A</v>
      </c>
      <c r="G479" s="16" t="e">
        <f>VLOOKUP($B479,'[1]TK KHOILUONG'!$B:$AT,6,0)</f>
        <v>#N/A</v>
      </c>
      <c r="H479" s="16" t="e">
        <f>VLOOKUP($B479,'[1]TK KHOILUONG'!$B:$AT,7,0)</f>
        <v>#N/A</v>
      </c>
      <c r="I479" s="16" t="e">
        <f>VLOOKUP($B479,'[1]TK KHOILUONG'!$B:$AT,8,0)</f>
        <v>#N/A</v>
      </c>
      <c r="J479" s="16" t="e">
        <f>VLOOKUP($B479,'[1]TK KHOILUONG'!$B:$AT,9,0)</f>
        <v>#N/A</v>
      </c>
      <c r="K479" s="16" t="e">
        <f>VLOOKUP($B479,'[1]TK KHOILUONG'!$B:$AT,10,0)</f>
        <v>#N/A</v>
      </c>
      <c r="L479" s="16" t="e">
        <f>VLOOKUP($B479,'[1]TK KHOILUONG'!$B:$AT,11,0)</f>
        <v>#N/A</v>
      </c>
      <c r="M479" s="34" t="e">
        <f>VLOOKUP($B479,'[1]TK KHOILUONG'!$B:$AT,12,0)</f>
        <v>#N/A</v>
      </c>
      <c r="N479" s="16" t="e">
        <f>VLOOKUP($B479,'[1]TK KHOILUONG'!$B:$AT,13,0)</f>
        <v>#N/A</v>
      </c>
      <c r="O479" s="16" t="e">
        <f>VLOOKUP($B479,'[1]TK KHOILUONG'!$B:$AT,14,0)</f>
        <v>#N/A</v>
      </c>
      <c r="P479" s="16" t="e">
        <f>VLOOKUP($B479,'[1]TK KHOILUONG'!$B:$AT,15,0)</f>
        <v>#N/A</v>
      </c>
      <c r="Q479" s="16" t="e">
        <f>VLOOKUP($B479,'[1]TK KHOILUONG'!$B:$AT,16,0)</f>
        <v>#N/A</v>
      </c>
      <c r="R479" s="34" t="e">
        <f>VLOOKUP($B479,'[1]TK KHOILUONG'!$B:$AT,17,0)</f>
        <v>#N/A</v>
      </c>
      <c r="S479" s="16" t="e">
        <f>VLOOKUP($B479,'[1]TK KHOILUONG'!$B:$AT,18,0)</f>
        <v>#N/A</v>
      </c>
      <c r="T479" s="16" t="e">
        <f>VLOOKUP($B479,'[1]TK KHOILUONG'!$B:$AT,19,0)</f>
        <v>#N/A</v>
      </c>
      <c r="U479" s="16" t="e">
        <f>VLOOKUP($B479,'[1]TK KHOILUONG'!$B:$AT,20,0)</f>
        <v>#N/A</v>
      </c>
      <c r="V479" s="34" t="e">
        <f>VLOOKUP($B479,'[1]TK KHOILUONG'!$B:$AT,21,0)</f>
        <v>#N/A</v>
      </c>
      <c r="W479" s="16" t="e">
        <f>VLOOKUP($B479,'[1]TK KHOILUONG'!$B:$AT,22,0)</f>
        <v>#N/A</v>
      </c>
      <c r="X479" s="16" t="e">
        <f>VLOOKUP($B479,'[1]TK KHOILUONG'!$B:$AT,23,0)</f>
        <v>#N/A</v>
      </c>
      <c r="Y479" s="16" t="e">
        <f>VLOOKUP($B479,'[1]TK KHOILUONG'!$B:$AT,24,0)</f>
        <v>#N/A</v>
      </c>
      <c r="Z479" s="34" t="e">
        <f>VLOOKUP($B479,'[1]TK KHOILUONG'!$B:$AT,25,0)</f>
        <v>#N/A</v>
      </c>
      <c r="AA479" s="16" t="e">
        <f>VLOOKUP($B479,'[1]TK KHOILUONG'!$B:$AT,26,0)</f>
        <v>#N/A</v>
      </c>
      <c r="AB479" s="16" t="e">
        <f>VLOOKUP($B479,'[1]TK KHOILUONG'!$B:$AT,27,0)</f>
        <v>#N/A</v>
      </c>
      <c r="AC479" s="16" t="e">
        <f>VLOOKUP($B479,'[1]TK KHOILUONG'!$B:$AT,28,0)</f>
        <v>#N/A</v>
      </c>
      <c r="AD479" s="34" t="e">
        <f>VLOOKUP($B479,'[1]TK KHOILUONG'!$B:$AT,29,0)</f>
        <v>#N/A</v>
      </c>
      <c r="AE479" s="16" t="e">
        <f>VLOOKUP($B479,'[1]TK KHOILUONG'!$B:$AT,30,0)</f>
        <v>#N/A</v>
      </c>
      <c r="AF479" s="16" t="e">
        <f>VLOOKUP($B479,'[1]TK KHOILUONG'!$B:$AT,31,0)</f>
        <v>#N/A</v>
      </c>
      <c r="AG479" s="16" t="e">
        <f>VLOOKUP($B479,'[1]TK KHOILUONG'!$B:$AT,32,0)</f>
        <v>#N/A</v>
      </c>
      <c r="AH479" s="34" t="e">
        <f>VLOOKUP($B479,'[1]TK KHOILUONG'!$B:$AT,33,0)</f>
        <v>#N/A</v>
      </c>
      <c r="AI479" s="16" t="e">
        <f>VLOOKUP($B479,'[1]TK KHOILUONG'!$B:$AT,34,0)</f>
        <v>#N/A</v>
      </c>
      <c r="AJ479" s="16" t="e">
        <f>VLOOKUP($B479,'[1]TK KHOILUONG'!$B:$AT,35,0)</f>
        <v>#N/A</v>
      </c>
      <c r="AK479" s="34" t="e">
        <f>VLOOKUP($B479,'[1]TK KHOILUONG'!$B:$AT,36,0)</f>
        <v>#N/A</v>
      </c>
      <c r="AL479" s="16" t="e">
        <f>VLOOKUP($B479,'[1]TK KHOILUONG'!$B:$AT,37,0)</f>
        <v>#N/A</v>
      </c>
      <c r="AM479" s="16" t="e">
        <f>VLOOKUP($B479,'[1]TK KHOILUONG'!$B:$AT,38,0)</f>
        <v>#N/A</v>
      </c>
      <c r="AN479" s="34" t="e">
        <f>VLOOKUP($B479,'[1]TK KHOILUONG'!$B:$AT,39,0)</f>
        <v>#N/A</v>
      </c>
      <c r="AO479" s="16" t="e">
        <f>VLOOKUP($B479,'[1]TK KHOILUONG'!$B:$AT,40,0)</f>
        <v>#N/A</v>
      </c>
      <c r="AP479" s="16" t="e">
        <f>VLOOKUP($B479,'[1]TK KHOILUONG'!$B:$AT,41,0)</f>
        <v>#N/A</v>
      </c>
      <c r="AQ479" s="34" t="e">
        <f>VLOOKUP($B479,'[1]TK KHOILUONG'!$B:$AT,42,0)</f>
        <v>#N/A</v>
      </c>
      <c r="AR479" s="34" t="e">
        <f>VLOOKUP($B479,'[1]TK KHOILUONG'!$B:$AT,43,0)</f>
        <v>#N/A</v>
      </c>
      <c r="AS479" s="34" t="e">
        <f>VLOOKUP($B479,'[1]TK KHOILUONG'!$B:$AT,44,0)</f>
        <v>#N/A</v>
      </c>
      <c r="AT479" s="44" t="str">
        <f t="shared" si="8"/>
        <v/>
      </c>
      <c r="AU479" s="6"/>
    </row>
    <row r="480" spans="1:47">
      <c r="A480" s="12" t="str">
        <f>IF(D480="","",SUBTOTAL(3,$D$5:D480))</f>
        <v/>
      </c>
      <c r="B480" s="31"/>
      <c r="C480" s="32"/>
      <c r="D480" s="33"/>
      <c r="E480" s="16" t="e">
        <f>VLOOKUP($B480,'[1]TK KHOILUONG'!$B:$AT,4,0)</f>
        <v>#N/A</v>
      </c>
      <c r="F480" s="16" t="e">
        <f>VLOOKUP($B480,'[1]TK KHOILUONG'!$B:$AT,5,0)</f>
        <v>#N/A</v>
      </c>
      <c r="G480" s="16" t="e">
        <f>VLOOKUP($B480,'[1]TK KHOILUONG'!$B:$AT,6,0)</f>
        <v>#N/A</v>
      </c>
      <c r="H480" s="16" t="e">
        <f>VLOOKUP($B480,'[1]TK KHOILUONG'!$B:$AT,7,0)</f>
        <v>#N/A</v>
      </c>
      <c r="I480" s="16" t="e">
        <f>VLOOKUP($B480,'[1]TK KHOILUONG'!$B:$AT,8,0)</f>
        <v>#N/A</v>
      </c>
      <c r="J480" s="16" t="e">
        <f>VLOOKUP($B480,'[1]TK KHOILUONG'!$B:$AT,9,0)</f>
        <v>#N/A</v>
      </c>
      <c r="K480" s="16" t="e">
        <f>VLOOKUP($B480,'[1]TK KHOILUONG'!$B:$AT,10,0)</f>
        <v>#N/A</v>
      </c>
      <c r="L480" s="16" t="e">
        <f>VLOOKUP($B480,'[1]TK KHOILUONG'!$B:$AT,11,0)</f>
        <v>#N/A</v>
      </c>
      <c r="M480" s="34" t="e">
        <f>VLOOKUP($B480,'[1]TK KHOILUONG'!$B:$AT,12,0)</f>
        <v>#N/A</v>
      </c>
      <c r="N480" s="16" t="e">
        <f>VLOOKUP($B480,'[1]TK KHOILUONG'!$B:$AT,13,0)</f>
        <v>#N/A</v>
      </c>
      <c r="O480" s="16" t="e">
        <f>VLOOKUP($B480,'[1]TK KHOILUONG'!$B:$AT,14,0)</f>
        <v>#N/A</v>
      </c>
      <c r="P480" s="16" t="e">
        <f>VLOOKUP($B480,'[1]TK KHOILUONG'!$B:$AT,15,0)</f>
        <v>#N/A</v>
      </c>
      <c r="Q480" s="16" t="e">
        <f>VLOOKUP($B480,'[1]TK KHOILUONG'!$B:$AT,16,0)</f>
        <v>#N/A</v>
      </c>
      <c r="R480" s="34" t="e">
        <f>VLOOKUP($B480,'[1]TK KHOILUONG'!$B:$AT,17,0)</f>
        <v>#N/A</v>
      </c>
      <c r="S480" s="16" t="e">
        <f>VLOOKUP($B480,'[1]TK KHOILUONG'!$B:$AT,18,0)</f>
        <v>#N/A</v>
      </c>
      <c r="T480" s="16" t="e">
        <f>VLOOKUP($B480,'[1]TK KHOILUONG'!$B:$AT,19,0)</f>
        <v>#N/A</v>
      </c>
      <c r="U480" s="16" t="e">
        <f>VLOOKUP($B480,'[1]TK KHOILUONG'!$B:$AT,20,0)</f>
        <v>#N/A</v>
      </c>
      <c r="V480" s="34" t="e">
        <f>VLOOKUP($B480,'[1]TK KHOILUONG'!$B:$AT,21,0)</f>
        <v>#N/A</v>
      </c>
      <c r="W480" s="16" t="e">
        <f>VLOOKUP($B480,'[1]TK KHOILUONG'!$B:$AT,22,0)</f>
        <v>#N/A</v>
      </c>
      <c r="X480" s="16" t="e">
        <f>VLOOKUP($B480,'[1]TK KHOILUONG'!$B:$AT,23,0)</f>
        <v>#N/A</v>
      </c>
      <c r="Y480" s="16" t="e">
        <f>VLOOKUP($B480,'[1]TK KHOILUONG'!$B:$AT,24,0)</f>
        <v>#N/A</v>
      </c>
      <c r="Z480" s="34" t="e">
        <f>VLOOKUP($B480,'[1]TK KHOILUONG'!$B:$AT,25,0)</f>
        <v>#N/A</v>
      </c>
      <c r="AA480" s="16" t="e">
        <f>VLOOKUP($B480,'[1]TK KHOILUONG'!$B:$AT,26,0)</f>
        <v>#N/A</v>
      </c>
      <c r="AB480" s="16" t="e">
        <f>VLOOKUP($B480,'[1]TK KHOILUONG'!$B:$AT,27,0)</f>
        <v>#N/A</v>
      </c>
      <c r="AC480" s="16" t="e">
        <f>VLOOKUP($B480,'[1]TK KHOILUONG'!$B:$AT,28,0)</f>
        <v>#N/A</v>
      </c>
      <c r="AD480" s="34" t="e">
        <f>VLOOKUP($B480,'[1]TK KHOILUONG'!$B:$AT,29,0)</f>
        <v>#N/A</v>
      </c>
      <c r="AE480" s="16" t="e">
        <f>VLOOKUP($B480,'[1]TK KHOILUONG'!$B:$AT,30,0)</f>
        <v>#N/A</v>
      </c>
      <c r="AF480" s="16" t="e">
        <f>VLOOKUP($B480,'[1]TK KHOILUONG'!$B:$AT,31,0)</f>
        <v>#N/A</v>
      </c>
      <c r="AG480" s="16" t="e">
        <f>VLOOKUP($B480,'[1]TK KHOILUONG'!$B:$AT,32,0)</f>
        <v>#N/A</v>
      </c>
      <c r="AH480" s="34" t="e">
        <f>VLOOKUP($B480,'[1]TK KHOILUONG'!$B:$AT,33,0)</f>
        <v>#N/A</v>
      </c>
      <c r="AI480" s="16" t="e">
        <f>VLOOKUP($B480,'[1]TK KHOILUONG'!$B:$AT,34,0)</f>
        <v>#N/A</v>
      </c>
      <c r="AJ480" s="16" t="e">
        <f>VLOOKUP($B480,'[1]TK KHOILUONG'!$B:$AT,35,0)</f>
        <v>#N/A</v>
      </c>
      <c r="AK480" s="34" t="e">
        <f>VLOOKUP($B480,'[1]TK KHOILUONG'!$B:$AT,36,0)</f>
        <v>#N/A</v>
      </c>
      <c r="AL480" s="16" t="e">
        <f>VLOOKUP($B480,'[1]TK KHOILUONG'!$B:$AT,37,0)</f>
        <v>#N/A</v>
      </c>
      <c r="AM480" s="16" t="e">
        <f>VLOOKUP($B480,'[1]TK KHOILUONG'!$B:$AT,38,0)</f>
        <v>#N/A</v>
      </c>
      <c r="AN480" s="34" t="e">
        <f>VLOOKUP($B480,'[1]TK KHOILUONG'!$B:$AT,39,0)</f>
        <v>#N/A</v>
      </c>
      <c r="AO480" s="16" t="e">
        <f>VLOOKUP($B480,'[1]TK KHOILUONG'!$B:$AT,40,0)</f>
        <v>#N/A</v>
      </c>
      <c r="AP480" s="16" t="e">
        <f>VLOOKUP($B480,'[1]TK KHOILUONG'!$B:$AT,41,0)</f>
        <v>#N/A</v>
      </c>
      <c r="AQ480" s="34" t="e">
        <f>VLOOKUP($B480,'[1]TK KHOILUONG'!$B:$AT,42,0)</f>
        <v>#N/A</v>
      </c>
      <c r="AR480" s="34" t="e">
        <f>VLOOKUP($B480,'[1]TK KHOILUONG'!$B:$AT,43,0)</f>
        <v>#N/A</v>
      </c>
      <c r="AS480" s="34" t="e">
        <f>VLOOKUP($B480,'[1]TK KHOILUONG'!$B:$AT,44,0)</f>
        <v>#N/A</v>
      </c>
      <c r="AT480" s="44" t="str">
        <f t="shared" si="8"/>
        <v/>
      </c>
      <c r="AU480" s="6"/>
    </row>
    <row r="481" spans="1:47">
      <c r="A481" s="12" t="str">
        <f>IF(D481="","",SUBTOTAL(3,$D$5:D481))</f>
        <v/>
      </c>
      <c r="B481" s="31"/>
      <c r="C481" s="32"/>
      <c r="D481" s="33"/>
      <c r="E481" s="16" t="e">
        <f>VLOOKUP($B481,'[1]TK KHOILUONG'!$B:$AT,4,0)</f>
        <v>#N/A</v>
      </c>
      <c r="F481" s="16" t="e">
        <f>VLOOKUP($B481,'[1]TK KHOILUONG'!$B:$AT,5,0)</f>
        <v>#N/A</v>
      </c>
      <c r="G481" s="16" t="e">
        <f>VLOOKUP($B481,'[1]TK KHOILUONG'!$B:$AT,6,0)</f>
        <v>#N/A</v>
      </c>
      <c r="H481" s="16" t="e">
        <f>VLOOKUP($B481,'[1]TK KHOILUONG'!$B:$AT,7,0)</f>
        <v>#N/A</v>
      </c>
      <c r="I481" s="16" t="e">
        <f>VLOOKUP($B481,'[1]TK KHOILUONG'!$B:$AT,8,0)</f>
        <v>#N/A</v>
      </c>
      <c r="J481" s="16" t="e">
        <f>VLOOKUP($B481,'[1]TK KHOILUONG'!$B:$AT,9,0)</f>
        <v>#N/A</v>
      </c>
      <c r="K481" s="16" t="e">
        <f>VLOOKUP($B481,'[1]TK KHOILUONG'!$B:$AT,10,0)</f>
        <v>#N/A</v>
      </c>
      <c r="L481" s="16" t="e">
        <f>VLOOKUP($B481,'[1]TK KHOILUONG'!$B:$AT,11,0)</f>
        <v>#N/A</v>
      </c>
      <c r="M481" s="34" t="e">
        <f>VLOOKUP($B481,'[1]TK KHOILUONG'!$B:$AT,12,0)</f>
        <v>#N/A</v>
      </c>
      <c r="N481" s="16" t="e">
        <f>VLOOKUP($B481,'[1]TK KHOILUONG'!$B:$AT,13,0)</f>
        <v>#N/A</v>
      </c>
      <c r="O481" s="16" t="e">
        <f>VLOOKUP($B481,'[1]TK KHOILUONG'!$B:$AT,14,0)</f>
        <v>#N/A</v>
      </c>
      <c r="P481" s="16" t="e">
        <f>VLOOKUP($B481,'[1]TK KHOILUONG'!$B:$AT,15,0)</f>
        <v>#N/A</v>
      </c>
      <c r="Q481" s="16" t="e">
        <f>VLOOKUP($B481,'[1]TK KHOILUONG'!$B:$AT,16,0)</f>
        <v>#N/A</v>
      </c>
      <c r="R481" s="34" t="e">
        <f>VLOOKUP($B481,'[1]TK KHOILUONG'!$B:$AT,17,0)</f>
        <v>#N/A</v>
      </c>
      <c r="S481" s="16" t="e">
        <f>VLOOKUP($B481,'[1]TK KHOILUONG'!$B:$AT,18,0)</f>
        <v>#N/A</v>
      </c>
      <c r="T481" s="16" t="e">
        <f>VLOOKUP($B481,'[1]TK KHOILUONG'!$B:$AT,19,0)</f>
        <v>#N/A</v>
      </c>
      <c r="U481" s="16" t="e">
        <f>VLOOKUP($B481,'[1]TK KHOILUONG'!$B:$AT,20,0)</f>
        <v>#N/A</v>
      </c>
      <c r="V481" s="34" t="e">
        <f>VLOOKUP($B481,'[1]TK KHOILUONG'!$B:$AT,21,0)</f>
        <v>#N/A</v>
      </c>
      <c r="W481" s="16" t="e">
        <f>VLOOKUP($B481,'[1]TK KHOILUONG'!$B:$AT,22,0)</f>
        <v>#N/A</v>
      </c>
      <c r="X481" s="16" t="e">
        <f>VLOOKUP($B481,'[1]TK KHOILUONG'!$B:$AT,23,0)</f>
        <v>#N/A</v>
      </c>
      <c r="Y481" s="16" t="e">
        <f>VLOOKUP($B481,'[1]TK KHOILUONG'!$B:$AT,24,0)</f>
        <v>#N/A</v>
      </c>
      <c r="Z481" s="34" t="e">
        <f>VLOOKUP($B481,'[1]TK KHOILUONG'!$B:$AT,25,0)</f>
        <v>#N/A</v>
      </c>
      <c r="AA481" s="16" t="e">
        <f>VLOOKUP($B481,'[1]TK KHOILUONG'!$B:$AT,26,0)</f>
        <v>#N/A</v>
      </c>
      <c r="AB481" s="16" t="e">
        <f>VLOOKUP($B481,'[1]TK KHOILUONG'!$B:$AT,27,0)</f>
        <v>#N/A</v>
      </c>
      <c r="AC481" s="16" t="e">
        <f>VLOOKUP($B481,'[1]TK KHOILUONG'!$B:$AT,28,0)</f>
        <v>#N/A</v>
      </c>
      <c r="AD481" s="34" t="e">
        <f>VLOOKUP($B481,'[1]TK KHOILUONG'!$B:$AT,29,0)</f>
        <v>#N/A</v>
      </c>
      <c r="AE481" s="16" t="e">
        <f>VLOOKUP($B481,'[1]TK KHOILUONG'!$B:$AT,30,0)</f>
        <v>#N/A</v>
      </c>
      <c r="AF481" s="16" t="e">
        <f>VLOOKUP($B481,'[1]TK KHOILUONG'!$B:$AT,31,0)</f>
        <v>#N/A</v>
      </c>
      <c r="AG481" s="16" t="e">
        <f>VLOOKUP($B481,'[1]TK KHOILUONG'!$B:$AT,32,0)</f>
        <v>#N/A</v>
      </c>
      <c r="AH481" s="34" t="e">
        <f>VLOOKUP($B481,'[1]TK KHOILUONG'!$B:$AT,33,0)</f>
        <v>#N/A</v>
      </c>
      <c r="AI481" s="16" t="e">
        <f>VLOOKUP($B481,'[1]TK KHOILUONG'!$B:$AT,34,0)</f>
        <v>#N/A</v>
      </c>
      <c r="AJ481" s="16" t="e">
        <f>VLOOKUP($B481,'[1]TK KHOILUONG'!$B:$AT,35,0)</f>
        <v>#N/A</v>
      </c>
      <c r="AK481" s="34" t="e">
        <f>VLOOKUP($B481,'[1]TK KHOILUONG'!$B:$AT,36,0)</f>
        <v>#N/A</v>
      </c>
      <c r="AL481" s="16" t="e">
        <f>VLOOKUP($B481,'[1]TK KHOILUONG'!$B:$AT,37,0)</f>
        <v>#N/A</v>
      </c>
      <c r="AM481" s="16" t="e">
        <f>VLOOKUP($B481,'[1]TK KHOILUONG'!$B:$AT,38,0)</f>
        <v>#N/A</v>
      </c>
      <c r="AN481" s="34" t="e">
        <f>VLOOKUP($B481,'[1]TK KHOILUONG'!$B:$AT,39,0)</f>
        <v>#N/A</v>
      </c>
      <c r="AO481" s="16" t="e">
        <f>VLOOKUP($B481,'[1]TK KHOILUONG'!$B:$AT,40,0)</f>
        <v>#N/A</v>
      </c>
      <c r="AP481" s="16" t="e">
        <f>VLOOKUP($B481,'[1]TK KHOILUONG'!$B:$AT,41,0)</f>
        <v>#N/A</v>
      </c>
      <c r="AQ481" s="34" t="e">
        <f>VLOOKUP($B481,'[1]TK KHOILUONG'!$B:$AT,42,0)</f>
        <v>#N/A</v>
      </c>
      <c r="AR481" s="34" t="e">
        <f>VLOOKUP($B481,'[1]TK KHOILUONG'!$B:$AT,43,0)</f>
        <v>#N/A</v>
      </c>
      <c r="AS481" s="34" t="e">
        <f>VLOOKUP($B481,'[1]TK KHOILUONG'!$B:$AT,44,0)</f>
        <v>#N/A</v>
      </c>
      <c r="AT481" s="44" t="str">
        <f t="shared" si="8"/>
        <v/>
      </c>
      <c r="AU481" s="6"/>
    </row>
    <row r="482" spans="1:47">
      <c r="A482" s="12" t="str">
        <f>IF(D482="","",SUBTOTAL(3,$D$5:D482))</f>
        <v/>
      </c>
      <c r="B482" s="31"/>
      <c r="C482" s="32"/>
      <c r="D482" s="33"/>
      <c r="E482" s="16" t="e">
        <f>VLOOKUP($B482,'[1]TK KHOILUONG'!$B:$AT,4,0)</f>
        <v>#N/A</v>
      </c>
      <c r="F482" s="16" t="e">
        <f>VLOOKUP($B482,'[1]TK KHOILUONG'!$B:$AT,5,0)</f>
        <v>#N/A</v>
      </c>
      <c r="G482" s="16" t="e">
        <f>VLOOKUP($B482,'[1]TK KHOILUONG'!$B:$AT,6,0)</f>
        <v>#N/A</v>
      </c>
      <c r="H482" s="16" t="e">
        <f>VLOOKUP($B482,'[1]TK KHOILUONG'!$B:$AT,7,0)</f>
        <v>#N/A</v>
      </c>
      <c r="I482" s="16" t="e">
        <f>VLOOKUP($B482,'[1]TK KHOILUONG'!$B:$AT,8,0)</f>
        <v>#N/A</v>
      </c>
      <c r="J482" s="16" t="e">
        <f>VLOOKUP($B482,'[1]TK KHOILUONG'!$B:$AT,9,0)</f>
        <v>#N/A</v>
      </c>
      <c r="K482" s="16" t="e">
        <f>VLOOKUP($B482,'[1]TK KHOILUONG'!$B:$AT,10,0)</f>
        <v>#N/A</v>
      </c>
      <c r="L482" s="16" t="e">
        <f>VLOOKUP($B482,'[1]TK KHOILUONG'!$B:$AT,11,0)</f>
        <v>#N/A</v>
      </c>
      <c r="M482" s="34" t="e">
        <f>VLOOKUP($B482,'[1]TK KHOILUONG'!$B:$AT,12,0)</f>
        <v>#N/A</v>
      </c>
      <c r="N482" s="16" t="e">
        <f>VLOOKUP($B482,'[1]TK KHOILUONG'!$B:$AT,13,0)</f>
        <v>#N/A</v>
      </c>
      <c r="O482" s="16" t="e">
        <f>VLOOKUP($B482,'[1]TK KHOILUONG'!$B:$AT,14,0)</f>
        <v>#N/A</v>
      </c>
      <c r="P482" s="16" t="e">
        <f>VLOOKUP($B482,'[1]TK KHOILUONG'!$B:$AT,15,0)</f>
        <v>#N/A</v>
      </c>
      <c r="Q482" s="16" t="e">
        <f>VLOOKUP($B482,'[1]TK KHOILUONG'!$B:$AT,16,0)</f>
        <v>#N/A</v>
      </c>
      <c r="R482" s="34" t="e">
        <f>VLOOKUP($B482,'[1]TK KHOILUONG'!$B:$AT,17,0)</f>
        <v>#N/A</v>
      </c>
      <c r="S482" s="16" t="e">
        <f>VLOOKUP($B482,'[1]TK KHOILUONG'!$B:$AT,18,0)</f>
        <v>#N/A</v>
      </c>
      <c r="T482" s="16" t="e">
        <f>VLOOKUP($B482,'[1]TK KHOILUONG'!$B:$AT,19,0)</f>
        <v>#N/A</v>
      </c>
      <c r="U482" s="16" t="e">
        <f>VLOOKUP($B482,'[1]TK KHOILUONG'!$B:$AT,20,0)</f>
        <v>#N/A</v>
      </c>
      <c r="V482" s="34" t="e">
        <f>VLOOKUP($B482,'[1]TK KHOILUONG'!$B:$AT,21,0)</f>
        <v>#N/A</v>
      </c>
      <c r="W482" s="16" t="e">
        <f>VLOOKUP($B482,'[1]TK KHOILUONG'!$B:$AT,22,0)</f>
        <v>#N/A</v>
      </c>
      <c r="X482" s="16" t="e">
        <f>VLOOKUP($B482,'[1]TK KHOILUONG'!$B:$AT,23,0)</f>
        <v>#N/A</v>
      </c>
      <c r="Y482" s="16" t="e">
        <f>VLOOKUP($B482,'[1]TK KHOILUONG'!$B:$AT,24,0)</f>
        <v>#N/A</v>
      </c>
      <c r="Z482" s="34" t="e">
        <f>VLOOKUP($B482,'[1]TK KHOILUONG'!$B:$AT,25,0)</f>
        <v>#N/A</v>
      </c>
      <c r="AA482" s="16" t="e">
        <f>VLOOKUP($B482,'[1]TK KHOILUONG'!$B:$AT,26,0)</f>
        <v>#N/A</v>
      </c>
      <c r="AB482" s="16" t="e">
        <f>VLOOKUP($B482,'[1]TK KHOILUONG'!$B:$AT,27,0)</f>
        <v>#N/A</v>
      </c>
      <c r="AC482" s="16" t="e">
        <f>VLOOKUP($B482,'[1]TK KHOILUONG'!$B:$AT,28,0)</f>
        <v>#N/A</v>
      </c>
      <c r="AD482" s="34" t="e">
        <f>VLOOKUP($B482,'[1]TK KHOILUONG'!$B:$AT,29,0)</f>
        <v>#N/A</v>
      </c>
      <c r="AE482" s="16" t="e">
        <f>VLOOKUP($B482,'[1]TK KHOILUONG'!$B:$AT,30,0)</f>
        <v>#N/A</v>
      </c>
      <c r="AF482" s="16" t="e">
        <f>VLOOKUP($B482,'[1]TK KHOILUONG'!$B:$AT,31,0)</f>
        <v>#N/A</v>
      </c>
      <c r="AG482" s="16" t="e">
        <f>VLOOKUP($B482,'[1]TK KHOILUONG'!$B:$AT,32,0)</f>
        <v>#N/A</v>
      </c>
      <c r="AH482" s="34" t="e">
        <f>VLOOKUP($B482,'[1]TK KHOILUONG'!$B:$AT,33,0)</f>
        <v>#N/A</v>
      </c>
      <c r="AI482" s="16" t="e">
        <f>VLOOKUP($B482,'[1]TK KHOILUONG'!$B:$AT,34,0)</f>
        <v>#N/A</v>
      </c>
      <c r="AJ482" s="16" t="e">
        <f>VLOOKUP($B482,'[1]TK KHOILUONG'!$B:$AT,35,0)</f>
        <v>#N/A</v>
      </c>
      <c r="AK482" s="34" t="e">
        <f>VLOOKUP($B482,'[1]TK KHOILUONG'!$B:$AT,36,0)</f>
        <v>#N/A</v>
      </c>
      <c r="AL482" s="16" t="e">
        <f>VLOOKUP($B482,'[1]TK KHOILUONG'!$B:$AT,37,0)</f>
        <v>#N/A</v>
      </c>
      <c r="AM482" s="16" t="e">
        <f>VLOOKUP($B482,'[1]TK KHOILUONG'!$B:$AT,38,0)</f>
        <v>#N/A</v>
      </c>
      <c r="AN482" s="34" t="e">
        <f>VLOOKUP($B482,'[1]TK KHOILUONG'!$B:$AT,39,0)</f>
        <v>#N/A</v>
      </c>
      <c r="AO482" s="16" t="e">
        <f>VLOOKUP($B482,'[1]TK KHOILUONG'!$B:$AT,40,0)</f>
        <v>#N/A</v>
      </c>
      <c r="AP482" s="16" t="e">
        <f>VLOOKUP($B482,'[1]TK KHOILUONG'!$B:$AT,41,0)</f>
        <v>#N/A</v>
      </c>
      <c r="AQ482" s="34" t="e">
        <f>VLOOKUP($B482,'[1]TK KHOILUONG'!$B:$AT,42,0)</f>
        <v>#N/A</v>
      </c>
      <c r="AR482" s="34" t="e">
        <f>VLOOKUP($B482,'[1]TK KHOILUONG'!$B:$AT,43,0)</f>
        <v>#N/A</v>
      </c>
      <c r="AS482" s="34" t="e">
        <f>VLOOKUP($B482,'[1]TK KHOILUONG'!$B:$AT,44,0)</f>
        <v>#N/A</v>
      </c>
      <c r="AT482" s="44" t="str">
        <f t="shared" si="8"/>
        <v/>
      </c>
      <c r="AU482" s="6"/>
    </row>
    <row r="483" spans="1:47">
      <c r="A483" s="12" t="str">
        <f>IF(D483="","",SUBTOTAL(3,$D$5:D483))</f>
        <v/>
      </c>
      <c r="B483" s="31"/>
      <c r="C483" s="32"/>
      <c r="D483" s="33"/>
      <c r="E483" s="16" t="e">
        <f>VLOOKUP($B483,'[1]TK KHOILUONG'!$B:$AT,4,0)</f>
        <v>#N/A</v>
      </c>
      <c r="F483" s="16" t="e">
        <f>VLOOKUP($B483,'[1]TK KHOILUONG'!$B:$AT,5,0)</f>
        <v>#N/A</v>
      </c>
      <c r="G483" s="16" t="e">
        <f>VLOOKUP($B483,'[1]TK KHOILUONG'!$B:$AT,6,0)</f>
        <v>#N/A</v>
      </c>
      <c r="H483" s="16" t="e">
        <f>VLOOKUP($B483,'[1]TK KHOILUONG'!$B:$AT,7,0)</f>
        <v>#N/A</v>
      </c>
      <c r="I483" s="16" t="e">
        <f>VLOOKUP($B483,'[1]TK KHOILUONG'!$B:$AT,8,0)</f>
        <v>#N/A</v>
      </c>
      <c r="J483" s="16" t="e">
        <f>VLOOKUP($B483,'[1]TK KHOILUONG'!$B:$AT,9,0)</f>
        <v>#N/A</v>
      </c>
      <c r="K483" s="16" t="e">
        <f>VLOOKUP($B483,'[1]TK KHOILUONG'!$B:$AT,10,0)</f>
        <v>#N/A</v>
      </c>
      <c r="L483" s="16" t="e">
        <f>VLOOKUP($B483,'[1]TK KHOILUONG'!$B:$AT,11,0)</f>
        <v>#N/A</v>
      </c>
      <c r="M483" s="34" t="e">
        <f>VLOOKUP($B483,'[1]TK KHOILUONG'!$B:$AT,12,0)</f>
        <v>#N/A</v>
      </c>
      <c r="N483" s="16" t="e">
        <f>VLOOKUP($B483,'[1]TK KHOILUONG'!$B:$AT,13,0)</f>
        <v>#N/A</v>
      </c>
      <c r="O483" s="16" t="e">
        <f>VLOOKUP($B483,'[1]TK KHOILUONG'!$B:$AT,14,0)</f>
        <v>#N/A</v>
      </c>
      <c r="P483" s="16" t="e">
        <f>VLOOKUP($B483,'[1]TK KHOILUONG'!$B:$AT,15,0)</f>
        <v>#N/A</v>
      </c>
      <c r="Q483" s="16" t="e">
        <f>VLOOKUP($B483,'[1]TK KHOILUONG'!$B:$AT,16,0)</f>
        <v>#N/A</v>
      </c>
      <c r="R483" s="34" t="e">
        <f>VLOOKUP($B483,'[1]TK KHOILUONG'!$B:$AT,17,0)</f>
        <v>#N/A</v>
      </c>
      <c r="S483" s="16" t="e">
        <f>VLOOKUP($B483,'[1]TK KHOILUONG'!$B:$AT,18,0)</f>
        <v>#N/A</v>
      </c>
      <c r="T483" s="16" t="e">
        <f>VLOOKUP($B483,'[1]TK KHOILUONG'!$B:$AT,19,0)</f>
        <v>#N/A</v>
      </c>
      <c r="U483" s="16" t="e">
        <f>VLOOKUP($B483,'[1]TK KHOILUONG'!$B:$AT,20,0)</f>
        <v>#N/A</v>
      </c>
      <c r="V483" s="34" t="e">
        <f>VLOOKUP($B483,'[1]TK KHOILUONG'!$B:$AT,21,0)</f>
        <v>#N/A</v>
      </c>
      <c r="W483" s="16" t="e">
        <f>VLOOKUP($B483,'[1]TK KHOILUONG'!$B:$AT,22,0)</f>
        <v>#N/A</v>
      </c>
      <c r="X483" s="16" t="e">
        <f>VLOOKUP($B483,'[1]TK KHOILUONG'!$B:$AT,23,0)</f>
        <v>#N/A</v>
      </c>
      <c r="Y483" s="16" t="e">
        <f>VLOOKUP($B483,'[1]TK KHOILUONG'!$B:$AT,24,0)</f>
        <v>#N/A</v>
      </c>
      <c r="Z483" s="34" t="e">
        <f>VLOOKUP($B483,'[1]TK KHOILUONG'!$B:$AT,25,0)</f>
        <v>#N/A</v>
      </c>
      <c r="AA483" s="16" t="e">
        <f>VLOOKUP($B483,'[1]TK KHOILUONG'!$B:$AT,26,0)</f>
        <v>#N/A</v>
      </c>
      <c r="AB483" s="16" t="e">
        <f>VLOOKUP($B483,'[1]TK KHOILUONG'!$B:$AT,27,0)</f>
        <v>#N/A</v>
      </c>
      <c r="AC483" s="16" t="e">
        <f>VLOOKUP($B483,'[1]TK KHOILUONG'!$B:$AT,28,0)</f>
        <v>#N/A</v>
      </c>
      <c r="AD483" s="34" t="e">
        <f>VLOOKUP($B483,'[1]TK KHOILUONG'!$B:$AT,29,0)</f>
        <v>#N/A</v>
      </c>
      <c r="AE483" s="16" t="e">
        <f>VLOOKUP($B483,'[1]TK KHOILUONG'!$B:$AT,30,0)</f>
        <v>#N/A</v>
      </c>
      <c r="AF483" s="16" t="e">
        <f>VLOOKUP($B483,'[1]TK KHOILUONG'!$B:$AT,31,0)</f>
        <v>#N/A</v>
      </c>
      <c r="AG483" s="16" t="e">
        <f>VLOOKUP($B483,'[1]TK KHOILUONG'!$B:$AT,32,0)</f>
        <v>#N/A</v>
      </c>
      <c r="AH483" s="34" t="e">
        <f>VLOOKUP($B483,'[1]TK KHOILUONG'!$B:$AT,33,0)</f>
        <v>#N/A</v>
      </c>
      <c r="AI483" s="16" t="e">
        <f>VLOOKUP($B483,'[1]TK KHOILUONG'!$B:$AT,34,0)</f>
        <v>#N/A</v>
      </c>
      <c r="AJ483" s="16" t="e">
        <f>VLOOKUP($B483,'[1]TK KHOILUONG'!$B:$AT,35,0)</f>
        <v>#N/A</v>
      </c>
      <c r="AK483" s="34" t="e">
        <f>VLOOKUP($B483,'[1]TK KHOILUONG'!$B:$AT,36,0)</f>
        <v>#N/A</v>
      </c>
      <c r="AL483" s="16" t="e">
        <f>VLOOKUP($B483,'[1]TK KHOILUONG'!$B:$AT,37,0)</f>
        <v>#N/A</v>
      </c>
      <c r="AM483" s="16" t="e">
        <f>VLOOKUP($B483,'[1]TK KHOILUONG'!$B:$AT,38,0)</f>
        <v>#N/A</v>
      </c>
      <c r="AN483" s="34" t="e">
        <f>VLOOKUP($B483,'[1]TK KHOILUONG'!$B:$AT,39,0)</f>
        <v>#N/A</v>
      </c>
      <c r="AO483" s="16" t="e">
        <f>VLOOKUP($B483,'[1]TK KHOILUONG'!$B:$AT,40,0)</f>
        <v>#N/A</v>
      </c>
      <c r="AP483" s="16" t="e">
        <f>VLOOKUP($B483,'[1]TK KHOILUONG'!$B:$AT,41,0)</f>
        <v>#N/A</v>
      </c>
      <c r="AQ483" s="34" t="e">
        <f>VLOOKUP($B483,'[1]TK KHOILUONG'!$B:$AT,42,0)</f>
        <v>#N/A</v>
      </c>
      <c r="AR483" s="34" t="e">
        <f>VLOOKUP($B483,'[1]TK KHOILUONG'!$B:$AT,43,0)</f>
        <v>#N/A</v>
      </c>
      <c r="AS483" s="34" t="e">
        <f>VLOOKUP($B483,'[1]TK KHOILUONG'!$B:$AT,44,0)</f>
        <v>#N/A</v>
      </c>
      <c r="AT483" s="44" t="str">
        <f t="shared" si="8"/>
        <v/>
      </c>
      <c r="AU483" s="6"/>
    </row>
    <row r="484" spans="1:47">
      <c r="A484" s="12" t="str">
        <f>IF(D484="","",SUBTOTAL(3,$D$5:D484))</f>
        <v/>
      </c>
      <c r="B484" s="31"/>
      <c r="C484" s="32"/>
      <c r="D484" s="33"/>
      <c r="E484" s="16" t="e">
        <f>VLOOKUP($B484,'[1]TK KHOILUONG'!$B:$AT,4,0)</f>
        <v>#N/A</v>
      </c>
      <c r="F484" s="16" t="e">
        <f>VLOOKUP($B484,'[1]TK KHOILUONG'!$B:$AT,5,0)</f>
        <v>#N/A</v>
      </c>
      <c r="G484" s="16" t="e">
        <f>VLOOKUP($B484,'[1]TK KHOILUONG'!$B:$AT,6,0)</f>
        <v>#N/A</v>
      </c>
      <c r="H484" s="16" t="e">
        <f>VLOOKUP($B484,'[1]TK KHOILUONG'!$B:$AT,7,0)</f>
        <v>#N/A</v>
      </c>
      <c r="I484" s="16" t="e">
        <f>VLOOKUP($B484,'[1]TK KHOILUONG'!$B:$AT,8,0)</f>
        <v>#N/A</v>
      </c>
      <c r="J484" s="16" t="e">
        <f>VLOOKUP($B484,'[1]TK KHOILUONG'!$B:$AT,9,0)</f>
        <v>#N/A</v>
      </c>
      <c r="K484" s="16" t="e">
        <f>VLOOKUP($B484,'[1]TK KHOILUONG'!$B:$AT,10,0)</f>
        <v>#N/A</v>
      </c>
      <c r="L484" s="16" t="e">
        <f>VLOOKUP($B484,'[1]TK KHOILUONG'!$B:$AT,11,0)</f>
        <v>#N/A</v>
      </c>
      <c r="M484" s="34" t="e">
        <f>VLOOKUP($B484,'[1]TK KHOILUONG'!$B:$AT,12,0)</f>
        <v>#N/A</v>
      </c>
      <c r="N484" s="16" t="e">
        <f>VLOOKUP($B484,'[1]TK KHOILUONG'!$B:$AT,13,0)</f>
        <v>#N/A</v>
      </c>
      <c r="O484" s="16" t="e">
        <f>VLOOKUP($B484,'[1]TK KHOILUONG'!$B:$AT,14,0)</f>
        <v>#N/A</v>
      </c>
      <c r="P484" s="16" t="e">
        <f>VLOOKUP($B484,'[1]TK KHOILUONG'!$B:$AT,15,0)</f>
        <v>#N/A</v>
      </c>
      <c r="Q484" s="16" t="e">
        <f>VLOOKUP($B484,'[1]TK KHOILUONG'!$B:$AT,16,0)</f>
        <v>#N/A</v>
      </c>
      <c r="R484" s="34" t="e">
        <f>VLOOKUP($B484,'[1]TK KHOILUONG'!$B:$AT,17,0)</f>
        <v>#N/A</v>
      </c>
      <c r="S484" s="16" t="e">
        <f>VLOOKUP($B484,'[1]TK KHOILUONG'!$B:$AT,18,0)</f>
        <v>#N/A</v>
      </c>
      <c r="T484" s="16" t="e">
        <f>VLOOKUP($B484,'[1]TK KHOILUONG'!$B:$AT,19,0)</f>
        <v>#N/A</v>
      </c>
      <c r="U484" s="16" t="e">
        <f>VLOOKUP($B484,'[1]TK KHOILUONG'!$B:$AT,20,0)</f>
        <v>#N/A</v>
      </c>
      <c r="V484" s="34" t="e">
        <f>VLOOKUP($B484,'[1]TK KHOILUONG'!$B:$AT,21,0)</f>
        <v>#N/A</v>
      </c>
      <c r="W484" s="16" t="e">
        <f>VLOOKUP($B484,'[1]TK KHOILUONG'!$B:$AT,22,0)</f>
        <v>#N/A</v>
      </c>
      <c r="X484" s="16" t="e">
        <f>VLOOKUP($B484,'[1]TK KHOILUONG'!$B:$AT,23,0)</f>
        <v>#N/A</v>
      </c>
      <c r="Y484" s="16" t="e">
        <f>VLOOKUP($B484,'[1]TK KHOILUONG'!$B:$AT,24,0)</f>
        <v>#N/A</v>
      </c>
      <c r="Z484" s="34" t="e">
        <f>VLOOKUP($B484,'[1]TK KHOILUONG'!$B:$AT,25,0)</f>
        <v>#N/A</v>
      </c>
      <c r="AA484" s="16" t="e">
        <f>VLOOKUP($B484,'[1]TK KHOILUONG'!$B:$AT,26,0)</f>
        <v>#N/A</v>
      </c>
      <c r="AB484" s="16" t="e">
        <f>VLOOKUP($B484,'[1]TK KHOILUONG'!$B:$AT,27,0)</f>
        <v>#N/A</v>
      </c>
      <c r="AC484" s="16" t="e">
        <f>VLOOKUP($B484,'[1]TK KHOILUONG'!$B:$AT,28,0)</f>
        <v>#N/A</v>
      </c>
      <c r="AD484" s="34" t="e">
        <f>VLOOKUP($B484,'[1]TK KHOILUONG'!$B:$AT,29,0)</f>
        <v>#N/A</v>
      </c>
      <c r="AE484" s="16" t="e">
        <f>VLOOKUP($B484,'[1]TK KHOILUONG'!$B:$AT,30,0)</f>
        <v>#N/A</v>
      </c>
      <c r="AF484" s="16" t="e">
        <f>VLOOKUP($B484,'[1]TK KHOILUONG'!$B:$AT,31,0)</f>
        <v>#N/A</v>
      </c>
      <c r="AG484" s="16" t="e">
        <f>VLOOKUP($B484,'[1]TK KHOILUONG'!$B:$AT,32,0)</f>
        <v>#N/A</v>
      </c>
      <c r="AH484" s="34" t="e">
        <f>VLOOKUP($B484,'[1]TK KHOILUONG'!$B:$AT,33,0)</f>
        <v>#N/A</v>
      </c>
      <c r="AI484" s="16" t="e">
        <f>VLOOKUP($B484,'[1]TK KHOILUONG'!$B:$AT,34,0)</f>
        <v>#N/A</v>
      </c>
      <c r="AJ484" s="16" t="e">
        <f>VLOOKUP($B484,'[1]TK KHOILUONG'!$B:$AT,35,0)</f>
        <v>#N/A</v>
      </c>
      <c r="AK484" s="34" t="e">
        <f>VLOOKUP($B484,'[1]TK KHOILUONG'!$B:$AT,36,0)</f>
        <v>#N/A</v>
      </c>
      <c r="AL484" s="16" t="e">
        <f>VLOOKUP($B484,'[1]TK KHOILUONG'!$B:$AT,37,0)</f>
        <v>#N/A</v>
      </c>
      <c r="AM484" s="16" t="e">
        <f>VLOOKUP($B484,'[1]TK KHOILUONG'!$B:$AT,38,0)</f>
        <v>#N/A</v>
      </c>
      <c r="AN484" s="34" t="e">
        <f>VLOOKUP($B484,'[1]TK KHOILUONG'!$B:$AT,39,0)</f>
        <v>#N/A</v>
      </c>
      <c r="AO484" s="16" t="e">
        <f>VLOOKUP($B484,'[1]TK KHOILUONG'!$B:$AT,40,0)</f>
        <v>#N/A</v>
      </c>
      <c r="AP484" s="16" t="e">
        <f>VLOOKUP($B484,'[1]TK KHOILUONG'!$B:$AT,41,0)</f>
        <v>#N/A</v>
      </c>
      <c r="AQ484" s="34" t="e">
        <f>VLOOKUP($B484,'[1]TK KHOILUONG'!$B:$AT,42,0)</f>
        <v>#N/A</v>
      </c>
      <c r="AR484" s="34" t="e">
        <f>VLOOKUP($B484,'[1]TK KHOILUONG'!$B:$AT,43,0)</f>
        <v>#N/A</v>
      </c>
      <c r="AS484" s="34" t="e">
        <f>VLOOKUP($B484,'[1]TK KHOILUONG'!$B:$AT,44,0)</f>
        <v>#N/A</v>
      </c>
      <c r="AT484" s="44" t="str">
        <f t="shared" si="8"/>
        <v/>
      </c>
      <c r="AU484" s="6"/>
    </row>
    <row r="485" spans="1:47">
      <c r="A485" s="12" t="str">
        <f>IF(D485="","",SUBTOTAL(3,$D$5:D485))</f>
        <v/>
      </c>
      <c r="B485" s="31"/>
      <c r="C485" s="32"/>
      <c r="D485" s="33"/>
      <c r="E485" s="16" t="e">
        <f>VLOOKUP($B485,'[1]TK KHOILUONG'!$B:$AT,4,0)</f>
        <v>#N/A</v>
      </c>
      <c r="F485" s="16" t="e">
        <f>VLOOKUP($B485,'[1]TK KHOILUONG'!$B:$AT,5,0)</f>
        <v>#N/A</v>
      </c>
      <c r="G485" s="16" t="e">
        <f>VLOOKUP($B485,'[1]TK KHOILUONG'!$B:$AT,6,0)</f>
        <v>#N/A</v>
      </c>
      <c r="H485" s="16" t="e">
        <f>VLOOKUP($B485,'[1]TK KHOILUONG'!$B:$AT,7,0)</f>
        <v>#N/A</v>
      </c>
      <c r="I485" s="16" t="e">
        <f>VLOOKUP($B485,'[1]TK KHOILUONG'!$B:$AT,8,0)</f>
        <v>#N/A</v>
      </c>
      <c r="J485" s="16" t="e">
        <f>VLOOKUP($B485,'[1]TK KHOILUONG'!$B:$AT,9,0)</f>
        <v>#N/A</v>
      </c>
      <c r="K485" s="16" t="e">
        <f>VLOOKUP($B485,'[1]TK KHOILUONG'!$B:$AT,10,0)</f>
        <v>#N/A</v>
      </c>
      <c r="L485" s="16" t="e">
        <f>VLOOKUP($B485,'[1]TK KHOILUONG'!$B:$AT,11,0)</f>
        <v>#N/A</v>
      </c>
      <c r="M485" s="34" t="e">
        <f>VLOOKUP($B485,'[1]TK KHOILUONG'!$B:$AT,12,0)</f>
        <v>#N/A</v>
      </c>
      <c r="N485" s="16" t="e">
        <f>VLOOKUP($B485,'[1]TK KHOILUONG'!$B:$AT,13,0)</f>
        <v>#N/A</v>
      </c>
      <c r="O485" s="16" t="e">
        <f>VLOOKUP($B485,'[1]TK KHOILUONG'!$B:$AT,14,0)</f>
        <v>#N/A</v>
      </c>
      <c r="P485" s="16" t="e">
        <f>VLOOKUP($B485,'[1]TK KHOILUONG'!$B:$AT,15,0)</f>
        <v>#N/A</v>
      </c>
      <c r="Q485" s="16" t="e">
        <f>VLOOKUP($B485,'[1]TK KHOILUONG'!$B:$AT,16,0)</f>
        <v>#N/A</v>
      </c>
      <c r="R485" s="34" t="e">
        <f>VLOOKUP($B485,'[1]TK KHOILUONG'!$B:$AT,17,0)</f>
        <v>#N/A</v>
      </c>
      <c r="S485" s="16" t="e">
        <f>VLOOKUP($B485,'[1]TK KHOILUONG'!$B:$AT,18,0)</f>
        <v>#N/A</v>
      </c>
      <c r="T485" s="16" t="e">
        <f>VLOOKUP($B485,'[1]TK KHOILUONG'!$B:$AT,19,0)</f>
        <v>#N/A</v>
      </c>
      <c r="U485" s="16" t="e">
        <f>VLOOKUP($B485,'[1]TK KHOILUONG'!$B:$AT,20,0)</f>
        <v>#N/A</v>
      </c>
      <c r="V485" s="34" t="e">
        <f>VLOOKUP($B485,'[1]TK KHOILUONG'!$B:$AT,21,0)</f>
        <v>#N/A</v>
      </c>
      <c r="W485" s="16" t="e">
        <f>VLOOKUP($B485,'[1]TK KHOILUONG'!$B:$AT,22,0)</f>
        <v>#N/A</v>
      </c>
      <c r="X485" s="16" t="e">
        <f>VLOOKUP($B485,'[1]TK KHOILUONG'!$B:$AT,23,0)</f>
        <v>#N/A</v>
      </c>
      <c r="Y485" s="16" t="e">
        <f>VLOOKUP($B485,'[1]TK KHOILUONG'!$B:$AT,24,0)</f>
        <v>#N/A</v>
      </c>
      <c r="Z485" s="34" t="e">
        <f>VLOOKUP($B485,'[1]TK KHOILUONG'!$B:$AT,25,0)</f>
        <v>#N/A</v>
      </c>
      <c r="AA485" s="16" t="e">
        <f>VLOOKUP($B485,'[1]TK KHOILUONG'!$B:$AT,26,0)</f>
        <v>#N/A</v>
      </c>
      <c r="AB485" s="16" t="e">
        <f>VLOOKUP($B485,'[1]TK KHOILUONG'!$B:$AT,27,0)</f>
        <v>#N/A</v>
      </c>
      <c r="AC485" s="16" t="e">
        <f>VLOOKUP($B485,'[1]TK KHOILUONG'!$B:$AT,28,0)</f>
        <v>#N/A</v>
      </c>
      <c r="AD485" s="34" t="e">
        <f>VLOOKUP($B485,'[1]TK KHOILUONG'!$B:$AT,29,0)</f>
        <v>#N/A</v>
      </c>
      <c r="AE485" s="16" t="e">
        <f>VLOOKUP($B485,'[1]TK KHOILUONG'!$B:$AT,30,0)</f>
        <v>#N/A</v>
      </c>
      <c r="AF485" s="16" t="e">
        <f>VLOOKUP($B485,'[1]TK KHOILUONG'!$B:$AT,31,0)</f>
        <v>#N/A</v>
      </c>
      <c r="AG485" s="16" t="e">
        <f>VLOOKUP($B485,'[1]TK KHOILUONG'!$B:$AT,32,0)</f>
        <v>#N/A</v>
      </c>
      <c r="AH485" s="34" t="e">
        <f>VLOOKUP($B485,'[1]TK KHOILUONG'!$B:$AT,33,0)</f>
        <v>#N/A</v>
      </c>
      <c r="AI485" s="16" t="e">
        <f>VLOOKUP($B485,'[1]TK KHOILUONG'!$B:$AT,34,0)</f>
        <v>#N/A</v>
      </c>
      <c r="AJ485" s="16" t="e">
        <f>VLOOKUP($B485,'[1]TK KHOILUONG'!$B:$AT,35,0)</f>
        <v>#N/A</v>
      </c>
      <c r="AK485" s="34" t="e">
        <f>VLOOKUP($B485,'[1]TK KHOILUONG'!$B:$AT,36,0)</f>
        <v>#N/A</v>
      </c>
      <c r="AL485" s="16" t="e">
        <f>VLOOKUP($B485,'[1]TK KHOILUONG'!$B:$AT,37,0)</f>
        <v>#N/A</v>
      </c>
      <c r="AM485" s="16" t="e">
        <f>VLOOKUP($B485,'[1]TK KHOILUONG'!$B:$AT,38,0)</f>
        <v>#N/A</v>
      </c>
      <c r="AN485" s="34" t="e">
        <f>VLOOKUP($B485,'[1]TK KHOILUONG'!$B:$AT,39,0)</f>
        <v>#N/A</v>
      </c>
      <c r="AO485" s="16" t="e">
        <f>VLOOKUP($B485,'[1]TK KHOILUONG'!$B:$AT,40,0)</f>
        <v>#N/A</v>
      </c>
      <c r="AP485" s="16" t="e">
        <f>VLOOKUP($B485,'[1]TK KHOILUONG'!$B:$AT,41,0)</f>
        <v>#N/A</v>
      </c>
      <c r="AQ485" s="34" t="e">
        <f>VLOOKUP($B485,'[1]TK KHOILUONG'!$B:$AT,42,0)</f>
        <v>#N/A</v>
      </c>
      <c r="AR485" s="34" t="e">
        <f>VLOOKUP($B485,'[1]TK KHOILUONG'!$B:$AT,43,0)</f>
        <v>#N/A</v>
      </c>
      <c r="AS485" s="34" t="e">
        <f>VLOOKUP($B485,'[1]TK KHOILUONG'!$B:$AT,44,0)</f>
        <v>#N/A</v>
      </c>
      <c r="AT485" s="44" t="str">
        <f t="shared" si="8"/>
        <v/>
      </c>
      <c r="AU485" s="6"/>
    </row>
    <row r="486" spans="1:47">
      <c r="A486" s="12" t="str">
        <f>IF(D486="","",SUBTOTAL(3,$D$5:D486))</f>
        <v/>
      </c>
      <c r="B486" s="31"/>
      <c r="C486" s="32"/>
      <c r="D486" s="33"/>
      <c r="E486" s="16" t="e">
        <f>VLOOKUP($B486,'[1]TK KHOILUONG'!$B:$AT,4,0)</f>
        <v>#N/A</v>
      </c>
      <c r="F486" s="16" t="e">
        <f>VLOOKUP($B486,'[1]TK KHOILUONG'!$B:$AT,5,0)</f>
        <v>#N/A</v>
      </c>
      <c r="G486" s="16" t="e">
        <f>VLOOKUP($B486,'[1]TK KHOILUONG'!$B:$AT,6,0)</f>
        <v>#N/A</v>
      </c>
      <c r="H486" s="16" t="e">
        <f>VLOOKUP($B486,'[1]TK KHOILUONG'!$B:$AT,7,0)</f>
        <v>#N/A</v>
      </c>
      <c r="I486" s="16" t="e">
        <f>VLOOKUP($B486,'[1]TK KHOILUONG'!$B:$AT,8,0)</f>
        <v>#N/A</v>
      </c>
      <c r="J486" s="16" t="e">
        <f>VLOOKUP($B486,'[1]TK KHOILUONG'!$B:$AT,9,0)</f>
        <v>#N/A</v>
      </c>
      <c r="K486" s="16" t="e">
        <f>VLOOKUP($B486,'[1]TK KHOILUONG'!$B:$AT,10,0)</f>
        <v>#N/A</v>
      </c>
      <c r="L486" s="16" t="e">
        <f>VLOOKUP($B486,'[1]TK KHOILUONG'!$B:$AT,11,0)</f>
        <v>#N/A</v>
      </c>
      <c r="M486" s="34" t="e">
        <f>VLOOKUP($B486,'[1]TK KHOILUONG'!$B:$AT,12,0)</f>
        <v>#N/A</v>
      </c>
      <c r="N486" s="16" t="e">
        <f>VLOOKUP($B486,'[1]TK KHOILUONG'!$B:$AT,13,0)</f>
        <v>#N/A</v>
      </c>
      <c r="O486" s="16" t="e">
        <f>VLOOKUP($B486,'[1]TK KHOILUONG'!$B:$AT,14,0)</f>
        <v>#N/A</v>
      </c>
      <c r="P486" s="16" t="e">
        <f>VLOOKUP($B486,'[1]TK KHOILUONG'!$B:$AT,15,0)</f>
        <v>#N/A</v>
      </c>
      <c r="Q486" s="16" t="e">
        <f>VLOOKUP($B486,'[1]TK KHOILUONG'!$B:$AT,16,0)</f>
        <v>#N/A</v>
      </c>
      <c r="R486" s="34" t="e">
        <f>VLOOKUP($B486,'[1]TK KHOILUONG'!$B:$AT,17,0)</f>
        <v>#N/A</v>
      </c>
      <c r="S486" s="16" t="e">
        <f>VLOOKUP($B486,'[1]TK KHOILUONG'!$B:$AT,18,0)</f>
        <v>#N/A</v>
      </c>
      <c r="T486" s="16" t="e">
        <f>VLOOKUP($B486,'[1]TK KHOILUONG'!$B:$AT,19,0)</f>
        <v>#N/A</v>
      </c>
      <c r="U486" s="16" t="e">
        <f>VLOOKUP($B486,'[1]TK KHOILUONG'!$B:$AT,20,0)</f>
        <v>#N/A</v>
      </c>
      <c r="V486" s="34" t="e">
        <f>VLOOKUP($B486,'[1]TK KHOILUONG'!$B:$AT,21,0)</f>
        <v>#N/A</v>
      </c>
      <c r="W486" s="16" t="e">
        <f>VLOOKUP($B486,'[1]TK KHOILUONG'!$B:$AT,22,0)</f>
        <v>#N/A</v>
      </c>
      <c r="X486" s="16" t="e">
        <f>VLOOKUP($B486,'[1]TK KHOILUONG'!$B:$AT,23,0)</f>
        <v>#N/A</v>
      </c>
      <c r="Y486" s="16" t="e">
        <f>VLOOKUP($B486,'[1]TK KHOILUONG'!$B:$AT,24,0)</f>
        <v>#N/A</v>
      </c>
      <c r="Z486" s="34" t="e">
        <f>VLOOKUP($B486,'[1]TK KHOILUONG'!$B:$AT,25,0)</f>
        <v>#N/A</v>
      </c>
      <c r="AA486" s="16" t="e">
        <f>VLOOKUP($B486,'[1]TK KHOILUONG'!$B:$AT,26,0)</f>
        <v>#N/A</v>
      </c>
      <c r="AB486" s="16" t="e">
        <f>VLOOKUP($B486,'[1]TK KHOILUONG'!$B:$AT,27,0)</f>
        <v>#N/A</v>
      </c>
      <c r="AC486" s="16" t="e">
        <f>VLOOKUP($B486,'[1]TK KHOILUONG'!$B:$AT,28,0)</f>
        <v>#N/A</v>
      </c>
      <c r="AD486" s="34" t="e">
        <f>VLOOKUP($B486,'[1]TK KHOILUONG'!$B:$AT,29,0)</f>
        <v>#N/A</v>
      </c>
      <c r="AE486" s="16" t="e">
        <f>VLOOKUP($B486,'[1]TK KHOILUONG'!$B:$AT,30,0)</f>
        <v>#N/A</v>
      </c>
      <c r="AF486" s="16" t="e">
        <f>VLOOKUP($B486,'[1]TK KHOILUONG'!$B:$AT,31,0)</f>
        <v>#N/A</v>
      </c>
      <c r="AG486" s="16" t="e">
        <f>VLOOKUP($B486,'[1]TK KHOILUONG'!$B:$AT,32,0)</f>
        <v>#N/A</v>
      </c>
      <c r="AH486" s="34" t="e">
        <f>VLOOKUP($B486,'[1]TK KHOILUONG'!$B:$AT,33,0)</f>
        <v>#N/A</v>
      </c>
      <c r="AI486" s="16" t="e">
        <f>VLOOKUP($B486,'[1]TK KHOILUONG'!$B:$AT,34,0)</f>
        <v>#N/A</v>
      </c>
      <c r="AJ486" s="16" t="e">
        <f>VLOOKUP($B486,'[1]TK KHOILUONG'!$B:$AT,35,0)</f>
        <v>#N/A</v>
      </c>
      <c r="AK486" s="34" t="e">
        <f>VLOOKUP($B486,'[1]TK KHOILUONG'!$B:$AT,36,0)</f>
        <v>#N/A</v>
      </c>
      <c r="AL486" s="16" t="e">
        <f>VLOOKUP($B486,'[1]TK KHOILUONG'!$B:$AT,37,0)</f>
        <v>#N/A</v>
      </c>
      <c r="AM486" s="16" t="e">
        <f>VLOOKUP($B486,'[1]TK KHOILUONG'!$B:$AT,38,0)</f>
        <v>#N/A</v>
      </c>
      <c r="AN486" s="34" t="e">
        <f>VLOOKUP($B486,'[1]TK KHOILUONG'!$B:$AT,39,0)</f>
        <v>#N/A</v>
      </c>
      <c r="AO486" s="16" t="e">
        <f>VLOOKUP($B486,'[1]TK KHOILUONG'!$B:$AT,40,0)</f>
        <v>#N/A</v>
      </c>
      <c r="AP486" s="16" t="e">
        <f>VLOOKUP($B486,'[1]TK KHOILUONG'!$B:$AT,41,0)</f>
        <v>#N/A</v>
      </c>
      <c r="AQ486" s="34" t="e">
        <f>VLOOKUP($B486,'[1]TK KHOILUONG'!$B:$AT,42,0)</f>
        <v>#N/A</v>
      </c>
      <c r="AR486" s="34" t="e">
        <f>VLOOKUP($B486,'[1]TK KHOILUONG'!$B:$AT,43,0)</f>
        <v>#N/A</v>
      </c>
      <c r="AS486" s="34" t="e">
        <f>VLOOKUP($B486,'[1]TK KHOILUONG'!$B:$AT,44,0)</f>
        <v>#N/A</v>
      </c>
      <c r="AT486" s="44" t="str">
        <f t="shared" si="8"/>
        <v/>
      </c>
      <c r="AU486" s="6"/>
    </row>
    <row r="487" spans="1:47">
      <c r="A487" s="12" t="str">
        <f>IF(D487="","",SUBTOTAL(3,$D$5:D487))</f>
        <v/>
      </c>
      <c r="B487" s="31"/>
      <c r="C487" s="32"/>
      <c r="D487" s="33"/>
      <c r="E487" s="16" t="e">
        <f>VLOOKUP($B487,'[1]TK KHOILUONG'!$B:$AT,4,0)</f>
        <v>#N/A</v>
      </c>
      <c r="F487" s="16" t="e">
        <f>VLOOKUP($B487,'[1]TK KHOILUONG'!$B:$AT,5,0)</f>
        <v>#N/A</v>
      </c>
      <c r="G487" s="16" t="e">
        <f>VLOOKUP($B487,'[1]TK KHOILUONG'!$B:$AT,6,0)</f>
        <v>#N/A</v>
      </c>
      <c r="H487" s="16" t="e">
        <f>VLOOKUP($B487,'[1]TK KHOILUONG'!$B:$AT,7,0)</f>
        <v>#N/A</v>
      </c>
      <c r="I487" s="16" t="e">
        <f>VLOOKUP($B487,'[1]TK KHOILUONG'!$B:$AT,8,0)</f>
        <v>#N/A</v>
      </c>
      <c r="J487" s="16" t="e">
        <f>VLOOKUP($B487,'[1]TK KHOILUONG'!$B:$AT,9,0)</f>
        <v>#N/A</v>
      </c>
      <c r="K487" s="16" t="e">
        <f>VLOOKUP($B487,'[1]TK KHOILUONG'!$B:$AT,10,0)</f>
        <v>#N/A</v>
      </c>
      <c r="L487" s="16" t="e">
        <f>VLOOKUP($B487,'[1]TK KHOILUONG'!$B:$AT,11,0)</f>
        <v>#N/A</v>
      </c>
      <c r="M487" s="34" t="e">
        <f>VLOOKUP($B487,'[1]TK KHOILUONG'!$B:$AT,12,0)</f>
        <v>#N/A</v>
      </c>
      <c r="N487" s="16" t="e">
        <f>VLOOKUP($B487,'[1]TK KHOILUONG'!$B:$AT,13,0)</f>
        <v>#N/A</v>
      </c>
      <c r="O487" s="16" t="e">
        <f>VLOOKUP($B487,'[1]TK KHOILUONG'!$B:$AT,14,0)</f>
        <v>#N/A</v>
      </c>
      <c r="P487" s="16" t="e">
        <f>VLOOKUP($B487,'[1]TK KHOILUONG'!$B:$AT,15,0)</f>
        <v>#N/A</v>
      </c>
      <c r="Q487" s="16" t="e">
        <f>VLOOKUP($B487,'[1]TK KHOILUONG'!$B:$AT,16,0)</f>
        <v>#N/A</v>
      </c>
      <c r="R487" s="34" t="e">
        <f>VLOOKUP($B487,'[1]TK KHOILUONG'!$B:$AT,17,0)</f>
        <v>#N/A</v>
      </c>
      <c r="S487" s="16" t="e">
        <f>VLOOKUP($B487,'[1]TK KHOILUONG'!$B:$AT,18,0)</f>
        <v>#N/A</v>
      </c>
      <c r="T487" s="16" t="e">
        <f>VLOOKUP($B487,'[1]TK KHOILUONG'!$B:$AT,19,0)</f>
        <v>#N/A</v>
      </c>
      <c r="U487" s="16" t="e">
        <f>VLOOKUP($B487,'[1]TK KHOILUONG'!$B:$AT,20,0)</f>
        <v>#N/A</v>
      </c>
      <c r="V487" s="34" t="e">
        <f>VLOOKUP($B487,'[1]TK KHOILUONG'!$B:$AT,21,0)</f>
        <v>#N/A</v>
      </c>
      <c r="W487" s="16" t="e">
        <f>VLOOKUP($B487,'[1]TK KHOILUONG'!$B:$AT,22,0)</f>
        <v>#N/A</v>
      </c>
      <c r="X487" s="16" t="e">
        <f>VLOOKUP($B487,'[1]TK KHOILUONG'!$B:$AT,23,0)</f>
        <v>#N/A</v>
      </c>
      <c r="Y487" s="16" t="e">
        <f>VLOOKUP($B487,'[1]TK KHOILUONG'!$B:$AT,24,0)</f>
        <v>#N/A</v>
      </c>
      <c r="Z487" s="34" t="e">
        <f>VLOOKUP($B487,'[1]TK KHOILUONG'!$B:$AT,25,0)</f>
        <v>#N/A</v>
      </c>
      <c r="AA487" s="16" t="e">
        <f>VLOOKUP($B487,'[1]TK KHOILUONG'!$B:$AT,26,0)</f>
        <v>#N/A</v>
      </c>
      <c r="AB487" s="16" t="e">
        <f>VLOOKUP($B487,'[1]TK KHOILUONG'!$B:$AT,27,0)</f>
        <v>#N/A</v>
      </c>
      <c r="AC487" s="16" t="e">
        <f>VLOOKUP($B487,'[1]TK KHOILUONG'!$B:$AT,28,0)</f>
        <v>#N/A</v>
      </c>
      <c r="AD487" s="34" t="e">
        <f>VLOOKUP($B487,'[1]TK KHOILUONG'!$B:$AT,29,0)</f>
        <v>#N/A</v>
      </c>
      <c r="AE487" s="16" t="e">
        <f>VLOOKUP($B487,'[1]TK KHOILUONG'!$B:$AT,30,0)</f>
        <v>#N/A</v>
      </c>
      <c r="AF487" s="16" t="e">
        <f>VLOOKUP($B487,'[1]TK KHOILUONG'!$B:$AT,31,0)</f>
        <v>#N/A</v>
      </c>
      <c r="AG487" s="16" t="e">
        <f>VLOOKUP($B487,'[1]TK KHOILUONG'!$B:$AT,32,0)</f>
        <v>#N/A</v>
      </c>
      <c r="AH487" s="34" t="e">
        <f>VLOOKUP($B487,'[1]TK KHOILUONG'!$B:$AT,33,0)</f>
        <v>#N/A</v>
      </c>
      <c r="AI487" s="16" t="e">
        <f>VLOOKUP($B487,'[1]TK KHOILUONG'!$B:$AT,34,0)</f>
        <v>#N/A</v>
      </c>
      <c r="AJ487" s="16" t="e">
        <f>VLOOKUP($B487,'[1]TK KHOILUONG'!$B:$AT,35,0)</f>
        <v>#N/A</v>
      </c>
      <c r="AK487" s="34" t="e">
        <f>VLOOKUP($B487,'[1]TK KHOILUONG'!$B:$AT,36,0)</f>
        <v>#N/A</v>
      </c>
      <c r="AL487" s="16" t="e">
        <f>VLOOKUP($B487,'[1]TK KHOILUONG'!$B:$AT,37,0)</f>
        <v>#N/A</v>
      </c>
      <c r="AM487" s="16" t="e">
        <f>VLOOKUP($B487,'[1]TK KHOILUONG'!$B:$AT,38,0)</f>
        <v>#N/A</v>
      </c>
      <c r="AN487" s="34" t="e">
        <f>VLOOKUP($B487,'[1]TK KHOILUONG'!$B:$AT,39,0)</f>
        <v>#N/A</v>
      </c>
      <c r="AO487" s="16" t="e">
        <f>VLOOKUP($B487,'[1]TK KHOILUONG'!$B:$AT,40,0)</f>
        <v>#N/A</v>
      </c>
      <c r="AP487" s="16" t="e">
        <f>VLOOKUP($B487,'[1]TK KHOILUONG'!$B:$AT,41,0)</f>
        <v>#N/A</v>
      </c>
      <c r="AQ487" s="34" t="e">
        <f>VLOOKUP($B487,'[1]TK KHOILUONG'!$B:$AT,42,0)</f>
        <v>#N/A</v>
      </c>
      <c r="AR487" s="34" t="e">
        <f>VLOOKUP($B487,'[1]TK KHOILUONG'!$B:$AT,43,0)</f>
        <v>#N/A</v>
      </c>
      <c r="AS487" s="34" t="e">
        <f>VLOOKUP($B487,'[1]TK KHOILUONG'!$B:$AT,44,0)</f>
        <v>#N/A</v>
      </c>
      <c r="AT487" s="44" t="str">
        <f t="shared" si="8"/>
        <v/>
      </c>
      <c r="AU487" s="6"/>
    </row>
    <row r="488" spans="1:47">
      <c r="A488" s="12" t="str">
        <f>IF(D488="","",SUBTOTAL(3,$D$5:D488))</f>
        <v/>
      </c>
      <c r="B488" s="31"/>
      <c r="C488" s="32"/>
      <c r="D488" s="33"/>
      <c r="E488" s="16" t="e">
        <f>VLOOKUP($B488,'[1]TK KHOILUONG'!$B:$AT,4,0)</f>
        <v>#N/A</v>
      </c>
      <c r="F488" s="16" t="e">
        <f>VLOOKUP($B488,'[1]TK KHOILUONG'!$B:$AT,5,0)</f>
        <v>#N/A</v>
      </c>
      <c r="G488" s="16" t="e">
        <f>VLOOKUP($B488,'[1]TK KHOILUONG'!$B:$AT,6,0)</f>
        <v>#N/A</v>
      </c>
      <c r="H488" s="16" t="e">
        <f>VLOOKUP($B488,'[1]TK KHOILUONG'!$B:$AT,7,0)</f>
        <v>#N/A</v>
      </c>
      <c r="I488" s="16" t="e">
        <f>VLOOKUP($B488,'[1]TK KHOILUONG'!$B:$AT,8,0)</f>
        <v>#N/A</v>
      </c>
      <c r="J488" s="16" t="e">
        <f>VLOOKUP($B488,'[1]TK KHOILUONG'!$B:$AT,9,0)</f>
        <v>#N/A</v>
      </c>
      <c r="K488" s="16" t="e">
        <f>VLOOKUP($B488,'[1]TK KHOILUONG'!$B:$AT,10,0)</f>
        <v>#N/A</v>
      </c>
      <c r="L488" s="16" t="e">
        <f>VLOOKUP($B488,'[1]TK KHOILUONG'!$B:$AT,11,0)</f>
        <v>#N/A</v>
      </c>
      <c r="M488" s="34" t="e">
        <f>VLOOKUP($B488,'[1]TK KHOILUONG'!$B:$AT,12,0)</f>
        <v>#N/A</v>
      </c>
      <c r="N488" s="16" t="e">
        <f>VLOOKUP($B488,'[1]TK KHOILUONG'!$B:$AT,13,0)</f>
        <v>#N/A</v>
      </c>
      <c r="O488" s="16" t="e">
        <f>VLOOKUP($B488,'[1]TK KHOILUONG'!$B:$AT,14,0)</f>
        <v>#N/A</v>
      </c>
      <c r="P488" s="16" t="e">
        <f>VLOOKUP($B488,'[1]TK KHOILUONG'!$B:$AT,15,0)</f>
        <v>#N/A</v>
      </c>
      <c r="Q488" s="16" t="e">
        <f>VLOOKUP($B488,'[1]TK KHOILUONG'!$B:$AT,16,0)</f>
        <v>#N/A</v>
      </c>
      <c r="R488" s="34" t="e">
        <f>VLOOKUP($B488,'[1]TK KHOILUONG'!$B:$AT,17,0)</f>
        <v>#N/A</v>
      </c>
      <c r="S488" s="16" t="e">
        <f>VLOOKUP($B488,'[1]TK KHOILUONG'!$B:$AT,18,0)</f>
        <v>#N/A</v>
      </c>
      <c r="T488" s="16" t="e">
        <f>VLOOKUP($B488,'[1]TK KHOILUONG'!$B:$AT,19,0)</f>
        <v>#N/A</v>
      </c>
      <c r="U488" s="16" t="e">
        <f>VLOOKUP($B488,'[1]TK KHOILUONG'!$B:$AT,20,0)</f>
        <v>#N/A</v>
      </c>
      <c r="V488" s="34" t="e">
        <f>VLOOKUP($B488,'[1]TK KHOILUONG'!$B:$AT,21,0)</f>
        <v>#N/A</v>
      </c>
      <c r="W488" s="16" t="e">
        <f>VLOOKUP($B488,'[1]TK KHOILUONG'!$B:$AT,22,0)</f>
        <v>#N/A</v>
      </c>
      <c r="X488" s="16" t="e">
        <f>VLOOKUP($B488,'[1]TK KHOILUONG'!$B:$AT,23,0)</f>
        <v>#N/A</v>
      </c>
      <c r="Y488" s="16" t="e">
        <f>VLOOKUP($B488,'[1]TK KHOILUONG'!$B:$AT,24,0)</f>
        <v>#N/A</v>
      </c>
      <c r="Z488" s="34" t="e">
        <f>VLOOKUP($B488,'[1]TK KHOILUONG'!$B:$AT,25,0)</f>
        <v>#N/A</v>
      </c>
      <c r="AA488" s="16" t="e">
        <f>VLOOKUP($B488,'[1]TK KHOILUONG'!$B:$AT,26,0)</f>
        <v>#N/A</v>
      </c>
      <c r="AB488" s="16" t="e">
        <f>VLOOKUP($B488,'[1]TK KHOILUONG'!$B:$AT,27,0)</f>
        <v>#N/A</v>
      </c>
      <c r="AC488" s="16" t="e">
        <f>VLOOKUP($B488,'[1]TK KHOILUONG'!$B:$AT,28,0)</f>
        <v>#N/A</v>
      </c>
      <c r="AD488" s="34" t="e">
        <f>VLOOKUP($B488,'[1]TK KHOILUONG'!$B:$AT,29,0)</f>
        <v>#N/A</v>
      </c>
      <c r="AE488" s="16" t="e">
        <f>VLOOKUP($B488,'[1]TK KHOILUONG'!$B:$AT,30,0)</f>
        <v>#N/A</v>
      </c>
      <c r="AF488" s="16" t="e">
        <f>VLOOKUP($B488,'[1]TK KHOILUONG'!$B:$AT,31,0)</f>
        <v>#N/A</v>
      </c>
      <c r="AG488" s="16" t="e">
        <f>VLOOKUP($B488,'[1]TK KHOILUONG'!$B:$AT,32,0)</f>
        <v>#N/A</v>
      </c>
      <c r="AH488" s="34" t="e">
        <f>VLOOKUP($B488,'[1]TK KHOILUONG'!$B:$AT,33,0)</f>
        <v>#N/A</v>
      </c>
      <c r="AI488" s="16" t="e">
        <f>VLOOKUP($B488,'[1]TK KHOILUONG'!$B:$AT,34,0)</f>
        <v>#N/A</v>
      </c>
      <c r="AJ488" s="16" t="e">
        <f>VLOOKUP($B488,'[1]TK KHOILUONG'!$B:$AT,35,0)</f>
        <v>#N/A</v>
      </c>
      <c r="AK488" s="34" t="e">
        <f>VLOOKUP($B488,'[1]TK KHOILUONG'!$B:$AT,36,0)</f>
        <v>#N/A</v>
      </c>
      <c r="AL488" s="16" t="e">
        <f>VLOOKUP($B488,'[1]TK KHOILUONG'!$B:$AT,37,0)</f>
        <v>#N/A</v>
      </c>
      <c r="AM488" s="16" t="e">
        <f>VLOOKUP($B488,'[1]TK KHOILUONG'!$B:$AT,38,0)</f>
        <v>#N/A</v>
      </c>
      <c r="AN488" s="34" t="e">
        <f>VLOOKUP($B488,'[1]TK KHOILUONG'!$B:$AT,39,0)</f>
        <v>#N/A</v>
      </c>
      <c r="AO488" s="16" t="e">
        <f>VLOOKUP($B488,'[1]TK KHOILUONG'!$B:$AT,40,0)</f>
        <v>#N/A</v>
      </c>
      <c r="AP488" s="16" t="e">
        <f>VLOOKUP($B488,'[1]TK KHOILUONG'!$B:$AT,41,0)</f>
        <v>#N/A</v>
      </c>
      <c r="AQ488" s="34" t="e">
        <f>VLOOKUP($B488,'[1]TK KHOILUONG'!$B:$AT,42,0)</f>
        <v>#N/A</v>
      </c>
      <c r="AR488" s="34" t="e">
        <f>VLOOKUP($B488,'[1]TK KHOILUONG'!$B:$AT,43,0)</f>
        <v>#N/A</v>
      </c>
      <c r="AS488" s="34" t="e">
        <f>VLOOKUP($B488,'[1]TK KHOILUONG'!$B:$AT,44,0)</f>
        <v>#N/A</v>
      </c>
      <c r="AT488" s="44" t="str">
        <f t="shared" si="8"/>
        <v/>
      </c>
      <c r="AU488" s="6"/>
    </row>
    <row r="489" spans="1:47">
      <c r="A489" s="12" t="str">
        <f>IF(D489="","",SUBTOTAL(3,$D$5:D489))</f>
        <v/>
      </c>
      <c r="B489" s="31"/>
      <c r="C489" s="32"/>
      <c r="D489" s="33"/>
      <c r="E489" s="16" t="e">
        <f>VLOOKUP($B489,'[1]TK KHOILUONG'!$B:$AT,4,0)</f>
        <v>#N/A</v>
      </c>
      <c r="F489" s="16" t="e">
        <f>VLOOKUP($B489,'[1]TK KHOILUONG'!$B:$AT,5,0)</f>
        <v>#N/A</v>
      </c>
      <c r="G489" s="16" t="e">
        <f>VLOOKUP($B489,'[1]TK KHOILUONG'!$B:$AT,6,0)</f>
        <v>#N/A</v>
      </c>
      <c r="H489" s="16" t="e">
        <f>VLOOKUP($B489,'[1]TK KHOILUONG'!$B:$AT,7,0)</f>
        <v>#N/A</v>
      </c>
      <c r="I489" s="16" t="e">
        <f>VLOOKUP($B489,'[1]TK KHOILUONG'!$B:$AT,8,0)</f>
        <v>#N/A</v>
      </c>
      <c r="J489" s="16" t="e">
        <f>VLOOKUP($B489,'[1]TK KHOILUONG'!$B:$AT,9,0)</f>
        <v>#N/A</v>
      </c>
      <c r="K489" s="16" t="e">
        <f>VLOOKUP($B489,'[1]TK KHOILUONG'!$B:$AT,10,0)</f>
        <v>#N/A</v>
      </c>
      <c r="L489" s="16" t="e">
        <f>VLOOKUP($B489,'[1]TK KHOILUONG'!$B:$AT,11,0)</f>
        <v>#N/A</v>
      </c>
      <c r="M489" s="34" t="e">
        <f>VLOOKUP($B489,'[1]TK KHOILUONG'!$B:$AT,12,0)</f>
        <v>#N/A</v>
      </c>
      <c r="N489" s="16" t="e">
        <f>VLOOKUP($B489,'[1]TK KHOILUONG'!$B:$AT,13,0)</f>
        <v>#N/A</v>
      </c>
      <c r="O489" s="16" t="e">
        <f>VLOOKUP($B489,'[1]TK KHOILUONG'!$B:$AT,14,0)</f>
        <v>#N/A</v>
      </c>
      <c r="P489" s="16" t="e">
        <f>VLOOKUP($B489,'[1]TK KHOILUONG'!$B:$AT,15,0)</f>
        <v>#N/A</v>
      </c>
      <c r="Q489" s="16" t="e">
        <f>VLOOKUP($B489,'[1]TK KHOILUONG'!$B:$AT,16,0)</f>
        <v>#N/A</v>
      </c>
      <c r="R489" s="34" t="e">
        <f>VLOOKUP($B489,'[1]TK KHOILUONG'!$B:$AT,17,0)</f>
        <v>#N/A</v>
      </c>
      <c r="S489" s="16" t="e">
        <f>VLOOKUP($B489,'[1]TK KHOILUONG'!$B:$AT,18,0)</f>
        <v>#N/A</v>
      </c>
      <c r="T489" s="16" t="e">
        <f>VLOOKUP($B489,'[1]TK KHOILUONG'!$B:$AT,19,0)</f>
        <v>#N/A</v>
      </c>
      <c r="U489" s="16" t="e">
        <f>VLOOKUP($B489,'[1]TK KHOILUONG'!$B:$AT,20,0)</f>
        <v>#N/A</v>
      </c>
      <c r="V489" s="34" t="e">
        <f>VLOOKUP($B489,'[1]TK KHOILUONG'!$B:$AT,21,0)</f>
        <v>#N/A</v>
      </c>
      <c r="W489" s="16" t="e">
        <f>VLOOKUP($B489,'[1]TK KHOILUONG'!$B:$AT,22,0)</f>
        <v>#N/A</v>
      </c>
      <c r="X489" s="16" t="e">
        <f>VLOOKUP($B489,'[1]TK KHOILUONG'!$B:$AT,23,0)</f>
        <v>#N/A</v>
      </c>
      <c r="Y489" s="16" t="e">
        <f>VLOOKUP($B489,'[1]TK KHOILUONG'!$B:$AT,24,0)</f>
        <v>#N/A</v>
      </c>
      <c r="Z489" s="34" t="e">
        <f>VLOOKUP($B489,'[1]TK KHOILUONG'!$B:$AT,25,0)</f>
        <v>#N/A</v>
      </c>
      <c r="AA489" s="16" t="e">
        <f>VLOOKUP($B489,'[1]TK KHOILUONG'!$B:$AT,26,0)</f>
        <v>#N/A</v>
      </c>
      <c r="AB489" s="16" t="e">
        <f>VLOOKUP($B489,'[1]TK KHOILUONG'!$B:$AT,27,0)</f>
        <v>#N/A</v>
      </c>
      <c r="AC489" s="16" t="e">
        <f>VLOOKUP($B489,'[1]TK KHOILUONG'!$B:$AT,28,0)</f>
        <v>#N/A</v>
      </c>
      <c r="AD489" s="34" t="e">
        <f>VLOOKUP($B489,'[1]TK KHOILUONG'!$B:$AT,29,0)</f>
        <v>#N/A</v>
      </c>
      <c r="AE489" s="16" t="e">
        <f>VLOOKUP($B489,'[1]TK KHOILUONG'!$B:$AT,30,0)</f>
        <v>#N/A</v>
      </c>
      <c r="AF489" s="16" t="e">
        <f>VLOOKUP($B489,'[1]TK KHOILUONG'!$B:$AT,31,0)</f>
        <v>#N/A</v>
      </c>
      <c r="AG489" s="16" t="e">
        <f>VLOOKUP($B489,'[1]TK KHOILUONG'!$B:$AT,32,0)</f>
        <v>#N/A</v>
      </c>
      <c r="AH489" s="34" t="e">
        <f>VLOOKUP($B489,'[1]TK KHOILUONG'!$B:$AT,33,0)</f>
        <v>#N/A</v>
      </c>
      <c r="AI489" s="16" t="e">
        <f>VLOOKUP($B489,'[1]TK KHOILUONG'!$B:$AT,34,0)</f>
        <v>#N/A</v>
      </c>
      <c r="AJ489" s="16" t="e">
        <f>VLOOKUP($B489,'[1]TK KHOILUONG'!$B:$AT,35,0)</f>
        <v>#N/A</v>
      </c>
      <c r="AK489" s="34" t="e">
        <f>VLOOKUP($B489,'[1]TK KHOILUONG'!$B:$AT,36,0)</f>
        <v>#N/A</v>
      </c>
      <c r="AL489" s="16" t="e">
        <f>VLOOKUP($B489,'[1]TK KHOILUONG'!$B:$AT,37,0)</f>
        <v>#N/A</v>
      </c>
      <c r="AM489" s="16" t="e">
        <f>VLOOKUP($B489,'[1]TK KHOILUONG'!$B:$AT,38,0)</f>
        <v>#N/A</v>
      </c>
      <c r="AN489" s="34" t="e">
        <f>VLOOKUP($B489,'[1]TK KHOILUONG'!$B:$AT,39,0)</f>
        <v>#N/A</v>
      </c>
      <c r="AO489" s="16" t="e">
        <f>VLOOKUP($B489,'[1]TK KHOILUONG'!$B:$AT,40,0)</f>
        <v>#N/A</v>
      </c>
      <c r="AP489" s="16" t="e">
        <f>VLOOKUP($B489,'[1]TK KHOILUONG'!$B:$AT,41,0)</f>
        <v>#N/A</v>
      </c>
      <c r="AQ489" s="34" t="e">
        <f>VLOOKUP($B489,'[1]TK KHOILUONG'!$B:$AT,42,0)</f>
        <v>#N/A</v>
      </c>
      <c r="AR489" s="34" t="e">
        <f>VLOOKUP($B489,'[1]TK KHOILUONG'!$B:$AT,43,0)</f>
        <v>#N/A</v>
      </c>
      <c r="AS489" s="34" t="e">
        <f>VLOOKUP($B489,'[1]TK KHOILUONG'!$B:$AT,44,0)</f>
        <v>#N/A</v>
      </c>
      <c r="AT489" s="44" t="str">
        <f t="shared" si="8"/>
        <v/>
      </c>
      <c r="AU489" s="6"/>
    </row>
    <row r="490" spans="1:47">
      <c r="A490" s="12" t="str">
        <f>IF(D490="","",SUBTOTAL(3,$D$5:D490))</f>
        <v/>
      </c>
      <c r="B490" s="31"/>
      <c r="C490" s="32"/>
      <c r="D490" s="33"/>
      <c r="E490" s="16" t="e">
        <f>VLOOKUP($B490,'[1]TK KHOILUONG'!$B:$AT,4,0)</f>
        <v>#N/A</v>
      </c>
      <c r="F490" s="16" t="e">
        <f>VLOOKUP($B490,'[1]TK KHOILUONG'!$B:$AT,5,0)</f>
        <v>#N/A</v>
      </c>
      <c r="G490" s="16" t="e">
        <f>VLOOKUP($B490,'[1]TK KHOILUONG'!$B:$AT,6,0)</f>
        <v>#N/A</v>
      </c>
      <c r="H490" s="16" t="e">
        <f>VLOOKUP($B490,'[1]TK KHOILUONG'!$B:$AT,7,0)</f>
        <v>#N/A</v>
      </c>
      <c r="I490" s="16" t="e">
        <f>VLOOKUP($B490,'[1]TK KHOILUONG'!$B:$AT,8,0)</f>
        <v>#N/A</v>
      </c>
      <c r="J490" s="16" t="e">
        <f>VLOOKUP($B490,'[1]TK KHOILUONG'!$B:$AT,9,0)</f>
        <v>#N/A</v>
      </c>
      <c r="K490" s="16" t="e">
        <f>VLOOKUP($B490,'[1]TK KHOILUONG'!$B:$AT,10,0)</f>
        <v>#N/A</v>
      </c>
      <c r="L490" s="16" t="e">
        <f>VLOOKUP($B490,'[1]TK KHOILUONG'!$B:$AT,11,0)</f>
        <v>#N/A</v>
      </c>
      <c r="M490" s="34" t="e">
        <f>VLOOKUP($B490,'[1]TK KHOILUONG'!$B:$AT,12,0)</f>
        <v>#N/A</v>
      </c>
      <c r="N490" s="16" t="e">
        <f>VLOOKUP($B490,'[1]TK KHOILUONG'!$B:$AT,13,0)</f>
        <v>#N/A</v>
      </c>
      <c r="O490" s="16" t="e">
        <f>VLOOKUP($B490,'[1]TK KHOILUONG'!$B:$AT,14,0)</f>
        <v>#N/A</v>
      </c>
      <c r="P490" s="16" t="e">
        <f>VLOOKUP($B490,'[1]TK KHOILUONG'!$B:$AT,15,0)</f>
        <v>#N/A</v>
      </c>
      <c r="Q490" s="16" t="e">
        <f>VLOOKUP($B490,'[1]TK KHOILUONG'!$B:$AT,16,0)</f>
        <v>#N/A</v>
      </c>
      <c r="R490" s="34" t="e">
        <f>VLOOKUP($B490,'[1]TK KHOILUONG'!$B:$AT,17,0)</f>
        <v>#N/A</v>
      </c>
      <c r="S490" s="16" t="e">
        <f>VLOOKUP($B490,'[1]TK KHOILUONG'!$B:$AT,18,0)</f>
        <v>#N/A</v>
      </c>
      <c r="T490" s="16" t="e">
        <f>VLOOKUP($B490,'[1]TK KHOILUONG'!$B:$AT,19,0)</f>
        <v>#N/A</v>
      </c>
      <c r="U490" s="16" t="e">
        <f>VLOOKUP($B490,'[1]TK KHOILUONG'!$B:$AT,20,0)</f>
        <v>#N/A</v>
      </c>
      <c r="V490" s="34" t="e">
        <f>VLOOKUP($B490,'[1]TK KHOILUONG'!$B:$AT,21,0)</f>
        <v>#N/A</v>
      </c>
      <c r="W490" s="16" t="e">
        <f>VLOOKUP($B490,'[1]TK KHOILUONG'!$B:$AT,22,0)</f>
        <v>#N/A</v>
      </c>
      <c r="X490" s="16" t="e">
        <f>VLOOKUP($B490,'[1]TK KHOILUONG'!$B:$AT,23,0)</f>
        <v>#N/A</v>
      </c>
      <c r="Y490" s="16" t="e">
        <f>VLOOKUP($B490,'[1]TK KHOILUONG'!$B:$AT,24,0)</f>
        <v>#N/A</v>
      </c>
      <c r="Z490" s="34" t="e">
        <f>VLOOKUP($B490,'[1]TK KHOILUONG'!$B:$AT,25,0)</f>
        <v>#N/A</v>
      </c>
      <c r="AA490" s="16" t="e">
        <f>VLOOKUP($B490,'[1]TK KHOILUONG'!$B:$AT,26,0)</f>
        <v>#N/A</v>
      </c>
      <c r="AB490" s="16" t="e">
        <f>VLOOKUP($B490,'[1]TK KHOILUONG'!$B:$AT,27,0)</f>
        <v>#N/A</v>
      </c>
      <c r="AC490" s="16" t="e">
        <f>VLOOKUP($B490,'[1]TK KHOILUONG'!$B:$AT,28,0)</f>
        <v>#N/A</v>
      </c>
      <c r="AD490" s="34" t="e">
        <f>VLOOKUP($B490,'[1]TK KHOILUONG'!$B:$AT,29,0)</f>
        <v>#N/A</v>
      </c>
      <c r="AE490" s="16" t="e">
        <f>VLOOKUP($B490,'[1]TK KHOILUONG'!$B:$AT,30,0)</f>
        <v>#N/A</v>
      </c>
      <c r="AF490" s="16" t="e">
        <f>VLOOKUP($B490,'[1]TK KHOILUONG'!$B:$AT,31,0)</f>
        <v>#N/A</v>
      </c>
      <c r="AG490" s="16" t="e">
        <f>VLOOKUP($B490,'[1]TK KHOILUONG'!$B:$AT,32,0)</f>
        <v>#N/A</v>
      </c>
      <c r="AH490" s="34" t="e">
        <f>VLOOKUP($B490,'[1]TK KHOILUONG'!$B:$AT,33,0)</f>
        <v>#N/A</v>
      </c>
      <c r="AI490" s="16" t="e">
        <f>VLOOKUP($B490,'[1]TK KHOILUONG'!$B:$AT,34,0)</f>
        <v>#N/A</v>
      </c>
      <c r="AJ490" s="16" t="e">
        <f>VLOOKUP($B490,'[1]TK KHOILUONG'!$B:$AT,35,0)</f>
        <v>#N/A</v>
      </c>
      <c r="AK490" s="34" t="e">
        <f>VLOOKUP($B490,'[1]TK KHOILUONG'!$B:$AT,36,0)</f>
        <v>#N/A</v>
      </c>
      <c r="AL490" s="16" t="e">
        <f>VLOOKUP($B490,'[1]TK KHOILUONG'!$B:$AT,37,0)</f>
        <v>#N/A</v>
      </c>
      <c r="AM490" s="16" t="e">
        <f>VLOOKUP($B490,'[1]TK KHOILUONG'!$B:$AT,38,0)</f>
        <v>#N/A</v>
      </c>
      <c r="AN490" s="34" t="e">
        <f>VLOOKUP($B490,'[1]TK KHOILUONG'!$B:$AT,39,0)</f>
        <v>#N/A</v>
      </c>
      <c r="AO490" s="16" t="e">
        <f>VLOOKUP($B490,'[1]TK KHOILUONG'!$B:$AT,40,0)</f>
        <v>#N/A</v>
      </c>
      <c r="AP490" s="16" t="e">
        <f>VLOOKUP($B490,'[1]TK KHOILUONG'!$B:$AT,41,0)</f>
        <v>#N/A</v>
      </c>
      <c r="AQ490" s="34" t="e">
        <f>VLOOKUP($B490,'[1]TK KHOILUONG'!$B:$AT,42,0)</f>
        <v>#N/A</v>
      </c>
      <c r="AR490" s="34" t="e">
        <f>VLOOKUP($B490,'[1]TK KHOILUONG'!$B:$AT,43,0)</f>
        <v>#N/A</v>
      </c>
      <c r="AS490" s="34" t="e">
        <f>VLOOKUP($B490,'[1]TK KHOILUONG'!$B:$AT,44,0)</f>
        <v>#N/A</v>
      </c>
      <c r="AT490" s="44" t="str">
        <f t="shared" si="8"/>
        <v/>
      </c>
      <c r="AU490" s="6"/>
    </row>
    <row r="491" spans="1:47">
      <c r="A491" s="12" t="str">
        <f>IF(D491="","",SUBTOTAL(3,$D$5:D491))</f>
        <v/>
      </c>
      <c r="B491" s="31"/>
      <c r="C491" s="32"/>
      <c r="D491" s="33"/>
      <c r="E491" s="16" t="e">
        <f>VLOOKUP($B491,'[1]TK KHOILUONG'!$B:$AT,4,0)</f>
        <v>#N/A</v>
      </c>
      <c r="F491" s="16" t="e">
        <f>VLOOKUP($B491,'[1]TK KHOILUONG'!$B:$AT,5,0)</f>
        <v>#N/A</v>
      </c>
      <c r="G491" s="16" t="e">
        <f>VLOOKUP($B491,'[1]TK KHOILUONG'!$B:$AT,6,0)</f>
        <v>#N/A</v>
      </c>
      <c r="H491" s="16" t="e">
        <f>VLOOKUP($B491,'[1]TK KHOILUONG'!$B:$AT,7,0)</f>
        <v>#N/A</v>
      </c>
      <c r="I491" s="16" t="e">
        <f>VLOOKUP($B491,'[1]TK KHOILUONG'!$B:$AT,8,0)</f>
        <v>#N/A</v>
      </c>
      <c r="J491" s="16" t="e">
        <f>VLOOKUP($B491,'[1]TK KHOILUONG'!$B:$AT,9,0)</f>
        <v>#N/A</v>
      </c>
      <c r="K491" s="16" t="e">
        <f>VLOOKUP($B491,'[1]TK KHOILUONG'!$B:$AT,10,0)</f>
        <v>#N/A</v>
      </c>
      <c r="L491" s="16" t="e">
        <f>VLOOKUP($B491,'[1]TK KHOILUONG'!$B:$AT,11,0)</f>
        <v>#N/A</v>
      </c>
      <c r="M491" s="34" t="e">
        <f>VLOOKUP($B491,'[1]TK KHOILUONG'!$B:$AT,12,0)</f>
        <v>#N/A</v>
      </c>
      <c r="N491" s="16" t="e">
        <f>VLOOKUP($B491,'[1]TK KHOILUONG'!$B:$AT,13,0)</f>
        <v>#N/A</v>
      </c>
      <c r="O491" s="16" t="e">
        <f>VLOOKUP($B491,'[1]TK KHOILUONG'!$B:$AT,14,0)</f>
        <v>#N/A</v>
      </c>
      <c r="P491" s="16" t="e">
        <f>VLOOKUP($B491,'[1]TK KHOILUONG'!$B:$AT,15,0)</f>
        <v>#N/A</v>
      </c>
      <c r="Q491" s="16" t="e">
        <f>VLOOKUP($B491,'[1]TK KHOILUONG'!$B:$AT,16,0)</f>
        <v>#N/A</v>
      </c>
      <c r="R491" s="34" t="e">
        <f>VLOOKUP($B491,'[1]TK KHOILUONG'!$B:$AT,17,0)</f>
        <v>#N/A</v>
      </c>
      <c r="S491" s="16" t="e">
        <f>VLOOKUP($B491,'[1]TK KHOILUONG'!$B:$AT,18,0)</f>
        <v>#N/A</v>
      </c>
      <c r="T491" s="16" t="e">
        <f>VLOOKUP($B491,'[1]TK KHOILUONG'!$B:$AT,19,0)</f>
        <v>#N/A</v>
      </c>
      <c r="U491" s="16" t="e">
        <f>VLOOKUP($B491,'[1]TK KHOILUONG'!$B:$AT,20,0)</f>
        <v>#N/A</v>
      </c>
      <c r="V491" s="34" t="e">
        <f>VLOOKUP($B491,'[1]TK KHOILUONG'!$B:$AT,21,0)</f>
        <v>#N/A</v>
      </c>
      <c r="W491" s="16" t="e">
        <f>VLOOKUP($B491,'[1]TK KHOILUONG'!$B:$AT,22,0)</f>
        <v>#N/A</v>
      </c>
      <c r="X491" s="16" t="e">
        <f>VLOOKUP($B491,'[1]TK KHOILUONG'!$B:$AT,23,0)</f>
        <v>#N/A</v>
      </c>
      <c r="Y491" s="16" t="e">
        <f>VLOOKUP($B491,'[1]TK KHOILUONG'!$B:$AT,24,0)</f>
        <v>#N/A</v>
      </c>
      <c r="Z491" s="34" t="e">
        <f>VLOOKUP($B491,'[1]TK KHOILUONG'!$B:$AT,25,0)</f>
        <v>#N/A</v>
      </c>
      <c r="AA491" s="16" t="e">
        <f>VLOOKUP($B491,'[1]TK KHOILUONG'!$B:$AT,26,0)</f>
        <v>#N/A</v>
      </c>
      <c r="AB491" s="16" t="e">
        <f>VLOOKUP($B491,'[1]TK KHOILUONG'!$B:$AT,27,0)</f>
        <v>#N/A</v>
      </c>
      <c r="AC491" s="16" t="e">
        <f>VLOOKUP($B491,'[1]TK KHOILUONG'!$B:$AT,28,0)</f>
        <v>#N/A</v>
      </c>
      <c r="AD491" s="34" t="e">
        <f>VLOOKUP($B491,'[1]TK KHOILUONG'!$B:$AT,29,0)</f>
        <v>#N/A</v>
      </c>
      <c r="AE491" s="16" t="e">
        <f>VLOOKUP($B491,'[1]TK KHOILUONG'!$B:$AT,30,0)</f>
        <v>#N/A</v>
      </c>
      <c r="AF491" s="16" t="e">
        <f>VLOOKUP($B491,'[1]TK KHOILUONG'!$B:$AT,31,0)</f>
        <v>#N/A</v>
      </c>
      <c r="AG491" s="16" t="e">
        <f>VLOOKUP($B491,'[1]TK KHOILUONG'!$B:$AT,32,0)</f>
        <v>#N/A</v>
      </c>
      <c r="AH491" s="34" t="e">
        <f>VLOOKUP($B491,'[1]TK KHOILUONG'!$B:$AT,33,0)</f>
        <v>#N/A</v>
      </c>
      <c r="AI491" s="16" t="e">
        <f>VLOOKUP($B491,'[1]TK KHOILUONG'!$B:$AT,34,0)</f>
        <v>#N/A</v>
      </c>
      <c r="AJ491" s="16" t="e">
        <f>VLOOKUP($B491,'[1]TK KHOILUONG'!$B:$AT,35,0)</f>
        <v>#N/A</v>
      </c>
      <c r="AK491" s="34" t="e">
        <f>VLOOKUP($B491,'[1]TK KHOILUONG'!$B:$AT,36,0)</f>
        <v>#N/A</v>
      </c>
      <c r="AL491" s="16" t="e">
        <f>VLOOKUP($B491,'[1]TK KHOILUONG'!$B:$AT,37,0)</f>
        <v>#N/A</v>
      </c>
      <c r="AM491" s="16" t="e">
        <f>VLOOKUP($B491,'[1]TK KHOILUONG'!$B:$AT,38,0)</f>
        <v>#N/A</v>
      </c>
      <c r="AN491" s="34" t="e">
        <f>VLOOKUP($B491,'[1]TK KHOILUONG'!$B:$AT,39,0)</f>
        <v>#N/A</v>
      </c>
      <c r="AO491" s="16" t="e">
        <f>VLOOKUP($B491,'[1]TK KHOILUONG'!$B:$AT,40,0)</f>
        <v>#N/A</v>
      </c>
      <c r="AP491" s="16" t="e">
        <f>VLOOKUP($B491,'[1]TK KHOILUONG'!$B:$AT,41,0)</f>
        <v>#N/A</v>
      </c>
      <c r="AQ491" s="34" t="e">
        <f>VLOOKUP($B491,'[1]TK KHOILUONG'!$B:$AT,42,0)</f>
        <v>#N/A</v>
      </c>
      <c r="AR491" s="34" t="e">
        <f>VLOOKUP($B491,'[1]TK KHOILUONG'!$B:$AT,43,0)</f>
        <v>#N/A</v>
      </c>
      <c r="AS491" s="34" t="e">
        <f>VLOOKUP($B491,'[1]TK KHOILUONG'!$B:$AT,44,0)</f>
        <v>#N/A</v>
      </c>
      <c r="AT491" s="44" t="str">
        <f t="shared" si="8"/>
        <v/>
      </c>
      <c r="AU491" s="6"/>
    </row>
    <row r="492" spans="1:47">
      <c r="A492" s="12" t="str">
        <f>IF(D492="","",SUBTOTAL(3,$D$5:D492))</f>
        <v/>
      </c>
      <c r="B492" s="31"/>
      <c r="C492" s="32"/>
      <c r="D492" s="33"/>
      <c r="E492" s="16" t="e">
        <f>VLOOKUP($B492,'[1]TK KHOILUONG'!$B:$AT,4,0)</f>
        <v>#N/A</v>
      </c>
      <c r="F492" s="16" t="e">
        <f>VLOOKUP($B492,'[1]TK KHOILUONG'!$B:$AT,5,0)</f>
        <v>#N/A</v>
      </c>
      <c r="G492" s="16" t="e">
        <f>VLOOKUP($B492,'[1]TK KHOILUONG'!$B:$AT,6,0)</f>
        <v>#N/A</v>
      </c>
      <c r="H492" s="16" t="e">
        <f>VLOOKUP($B492,'[1]TK KHOILUONG'!$B:$AT,7,0)</f>
        <v>#N/A</v>
      </c>
      <c r="I492" s="16" t="e">
        <f>VLOOKUP($B492,'[1]TK KHOILUONG'!$B:$AT,8,0)</f>
        <v>#N/A</v>
      </c>
      <c r="J492" s="16" t="e">
        <f>VLOOKUP($B492,'[1]TK KHOILUONG'!$B:$AT,9,0)</f>
        <v>#N/A</v>
      </c>
      <c r="K492" s="16" t="e">
        <f>VLOOKUP($B492,'[1]TK KHOILUONG'!$B:$AT,10,0)</f>
        <v>#N/A</v>
      </c>
      <c r="L492" s="16" t="e">
        <f>VLOOKUP($B492,'[1]TK KHOILUONG'!$B:$AT,11,0)</f>
        <v>#N/A</v>
      </c>
      <c r="M492" s="34" t="e">
        <f>VLOOKUP($B492,'[1]TK KHOILUONG'!$B:$AT,12,0)</f>
        <v>#N/A</v>
      </c>
      <c r="N492" s="16" t="e">
        <f>VLOOKUP($B492,'[1]TK KHOILUONG'!$B:$AT,13,0)</f>
        <v>#N/A</v>
      </c>
      <c r="O492" s="16" t="e">
        <f>VLOOKUP($B492,'[1]TK KHOILUONG'!$B:$AT,14,0)</f>
        <v>#N/A</v>
      </c>
      <c r="P492" s="16" t="e">
        <f>VLOOKUP($B492,'[1]TK KHOILUONG'!$B:$AT,15,0)</f>
        <v>#N/A</v>
      </c>
      <c r="Q492" s="16" t="e">
        <f>VLOOKUP($B492,'[1]TK KHOILUONG'!$B:$AT,16,0)</f>
        <v>#N/A</v>
      </c>
      <c r="R492" s="34" t="e">
        <f>VLOOKUP($B492,'[1]TK KHOILUONG'!$B:$AT,17,0)</f>
        <v>#N/A</v>
      </c>
      <c r="S492" s="16" t="e">
        <f>VLOOKUP($B492,'[1]TK KHOILUONG'!$B:$AT,18,0)</f>
        <v>#N/A</v>
      </c>
      <c r="T492" s="16" t="e">
        <f>VLOOKUP($B492,'[1]TK KHOILUONG'!$B:$AT,19,0)</f>
        <v>#N/A</v>
      </c>
      <c r="U492" s="16" t="e">
        <f>VLOOKUP($B492,'[1]TK KHOILUONG'!$B:$AT,20,0)</f>
        <v>#N/A</v>
      </c>
      <c r="V492" s="34" t="e">
        <f>VLOOKUP($B492,'[1]TK KHOILUONG'!$B:$AT,21,0)</f>
        <v>#N/A</v>
      </c>
      <c r="W492" s="16" t="e">
        <f>VLOOKUP($B492,'[1]TK KHOILUONG'!$B:$AT,22,0)</f>
        <v>#N/A</v>
      </c>
      <c r="X492" s="16" t="e">
        <f>VLOOKUP($B492,'[1]TK KHOILUONG'!$B:$AT,23,0)</f>
        <v>#N/A</v>
      </c>
      <c r="Y492" s="16" t="e">
        <f>VLOOKUP($B492,'[1]TK KHOILUONG'!$B:$AT,24,0)</f>
        <v>#N/A</v>
      </c>
      <c r="Z492" s="34" t="e">
        <f>VLOOKUP($B492,'[1]TK KHOILUONG'!$B:$AT,25,0)</f>
        <v>#N/A</v>
      </c>
      <c r="AA492" s="16" t="e">
        <f>VLOOKUP($B492,'[1]TK KHOILUONG'!$B:$AT,26,0)</f>
        <v>#N/A</v>
      </c>
      <c r="AB492" s="16" t="e">
        <f>VLOOKUP($B492,'[1]TK KHOILUONG'!$B:$AT,27,0)</f>
        <v>#N/A</v>
      </c>
      <c r="AC492" s="16" t="e">
        <f>VLOOKUP($B492,'[1]TK KHOILUONG'!$B:$AT,28,0)</f>
        <v>#N/A</v>
      </c>
      <c r="AD492" s="34" t="e">
        <f>VLOOKUP($B492,'[1]TK KHOILUONG'!$B:$AT,29,0)</f>
        <v>#N/A</v>
      </c>
      <c r="AE492" s="16" t="e">
        <f>VLOOKUP($B492,'[1]TK KHOILUONG'!$B:$AT,30,0)</f>
        <v>#N/A</v>
      </c>
      <c r="AF492" s="16" t="e">
        <f>VLOOKUP($B492,'[1]TK KHOILUONG'!$B:$AT,31,0)</f>
        <v>#N/A</v>
      </c>
      <c r="AG492" s="16" t="e">
        <f>VLOOKUP($B492,'[1]TK KHOILUONG'!$B:$AT,32,0)</f>
        <v>#N/A</v>
      </c>
      <c r="AH492" s="34" t="e">
        <f>VLOOKUP($B492,'[1]TK KHOILUONG'!$B:$AT,33,0)</f>
        <v>#N/A</v>
      </c>
      <c r="AI492" s="16" t="e">
        <f>VLOOKUP($B492,'[1]TK KHOILUONG'!$B:$AT,34,0)</f>
        <v>#N/A</v>
      </c>
      <c r="AJ492" s="16" t="e">
        <f>VLOOKUP($B492,'[1]TK KHOILUONG'!$B:$AT,35,0)</f>
        <v>#N/A</v>
      </c>
      <c r="AK492" s="34" t="e">
        <f>VLOOKUP($B492,'[1]TK KHOILUONG'!$B:$AT,36,0)</f>
        <v>#N/A</v>
      </c>
      <c r="AL492" s="16" t="e">
        <f>VLOOKUP($B492,'[1]TK KHOILUONG'!$B:$AT,37,0)</f>
        <v>#N/A</v>
      </c>
      <c r="AM492" s="16" t="e">
        <f>VLOOKUP($B492,'[1]TK KHOILUONG'!$B:$AT,38,0)</f>
        <v>#N/A</v>
      </c>
      <c r="AN492" s="34" t="e">
        <f>VLOOKUP($B492,'[1]TK KHOILUONG'!$B:$AT,39,0)</f>
        <v>#N/A</v>
      </c>
      <c r="AO492" s="16" t="e">
        <f>VLOOKUP($B492,'[1]TK KHOILUONG'!$B:$AT,40,0)</f>
        <v>#N/A</v>
      </c>
      <c r="AP492" s="16" t="e">
        <f>VLOOKUP($B492,'[1]TK KHOILUONG'!$B:$AT,41,0)</f>
        <v>#N/A</v>
      </c>
      <c r="AQ492" s="34" t="e">
        <f>VLOOKUP($B492,'[1]TK KHOILUONG'!$B:$AT,42,0)</f>
        <v>#N/A</v>
      </c>
      <c r="AR492" s="34" t="e">
        <f>VLOOKUP($B492,'[1]TK KHOILUONG'!$B:$AT,43,0)</f>
        <v>#N/A</v>
      </c>
      <c r="AS492" s="34" t="e">
        <f>VLOOKUP($B492,'[1]TK KHOILUONG'!$B:$AT,44,0)</f>
        <v>#N/A</v>
      </c>
      <c r="AT492" s="44" t="str">
        <f t="shared" si="8"/>
        <v/>
      </c>
      <c r="AU492" s="6"/>
    </row>
    <row r="493" spans="1:47">
      <c r="A493" s="12" t="str">
        <f>IF(D493="","",SUBTOTAL(3,$D$5:D493))</f>
        <v/>
      </c>
      <c r="B493" s="31"/>
      <c r="C493" s="32"/>
      <c r="D493" s="33"/>
      <c r="E493" s="16" t="e">
        <f>VLOOKUP($B493,'[1]TK KHOILUONG'!$B:$AT,4,0)</f>
        <v>#N/A</v>
      </c>
      <c r="F493" s="16" t="e">
        <f>VLOOKUP($B493,'[1]TK KHOILUONG'!$B:$AT,5,0)</f>
        <v>#N/A</v>
      </c>
      <c r="G493" s="16" t="e">
        <f>VLOOKUP($B493,'[1]TK KHOILUONG'!$B:$AT,6,0)</f>
        <v>#N/A</v>
      </c>
      <c r="H493" s="16" t="e">
        <f>VLOOKUP($B493,'[1]TK KHOILUONG'!$B:$AT,7,0)</f>
        <v>#N/A</v>
      </c>
      <c r="I493" s="16" t="e">
        <f>VLOOKUP($B493,'[1]TK KHOILUONG'!$B:$AT,8,0)</f>
        <v>#N/A</v>
      </c>
      <c r="J493" s="16" t="e">
        <f>VLOOKUP($B493,'[1]TK KHOILUONG'!$B:$AT,9,0)</f>
        <v>#N/A</v>
      </c>
      <c r="K493" s="16" t="e">
        <f>VLOOKUP($B493,'[1]TK KHOILUONG'!$B:$AT,10,0)</f>
        <v>#N/A</v>
      </c>
      <c r="L493" s="16" t="e">
        <f>VLOOKUP($B493,'[1]TK KHOILUONG'!$B:$AT,11,0)</f>
        <v>#N/A</v>
      </c>
      <c r="M493" s="34" t="e">
        <f>VLOOKUP($B493,'[1]TK KHOILUONG'!$B:$AT,12,0)</f>
        <v>#N/A</v>
      </c>
      <c r="N493" s="16" t="e">
        <f>VLOOKUP($B493,'[1]TK KHOILUONG'!$B:$AT,13,0)</f>
        <v>#N/A</v>
      </c>
      <c r="O493" s="16" t="e">
        <f>VLOOKUP($B493,'[1]TK KHOILUONG'!$B:$AT,14,0)</f>
        <v>#N/A</v>
      </c>
      <c r="P493" s="16" t="e">
        <f>VLOOKUP($B493,'[1]TK KHOILUONG'!$B:$AT,15,0)</f>
        <v>#N/A</v>
      </c>
      <c r="Q493" s="16" t="e">
        <f>VLOOKUP($B493,'[1]TK KHOILUONG'!$B:$AT,16,0)</f>
        <v>#N/A</v>
      </c>
      <c r="R493" s="34" t="e">
        <f>VLOOKUP($B493,'[1]TK KHOILUONG'!$B:$AT,17,0)</f>
        <v>#N/A</v>
      </c>
      <c r="S493" s="16" t="e">
        <f>VLOOKUP($B493,'[1]TK KHOILUONG'!$B:$AT,18,0)</f>
        <v>#N/A</v>
      </c>
      <c r="T493" s="16" t="e">
        <f>VLOOKUP($B493,'[1]TK KHOILUONG'!$B:$AT,19,0)</f>
        <v>#N/A</v>
      </c>
      <c r="U493" s="16" t="e">
        <f>VLOOKUP($B493,'[1]TK KHOILUONG'!$B:$AT,20,0)</f>
        <v>#N/A</v>
      </c>
      <c r="V493" s="34" t="e">
        <f>VLOOKUP($B493,'[1]TK KHOILUONG'!$B:$AT,21,0)</f>
        <v>#N/A</v>
      </c>
      <c r="W493" s="16" t="e">
        <f>VLOOKUP($B493,'[1]TK KHOILUONG'!$B:$AT,22,0)</f>
        <v>#N/A</v>
      </c>
      <c r="X493" s="16" t="e">
        <f>VLOOKUP($B493,'[1]TK KHOILUONG'!$B:$AT,23,0)</f>
        <v>#N/A</v>
      </c>
      <c r="Y493" s="16" t="e">
        <f>VLOOKUP($B493,'[1]TK KHOILUONG'!$B:$AT,24,0)</f>
        <v>#N/A</v>
      </c>
      <c r="Z493" s="34" t="e">
        <f>VLOOKUP($B493,'[1]TK KHOILUONG'!$B:$AT,25,0)</f>
        <v>#N/A</v>
      </c>
      <c r="AA493" s="16" t="e">
        <f>VLOOKUP($B493,'[1]TK KHOILUONG'!$B:$AT,26,0)</f>
        <v>#N/A</v>
      </c>
      <c r="AB493" s="16" t="e">
        <f>VLOOKUP($B493,'[1]TK KHOILUONG'!$B:$AT,27,0)</f>
        <v>#N/A</v>
      </c>
      <c r="AC493" s="16" t="e">
        <f>VLOOKUP($B493,'[1]TK KHOILUONG'!$B:$AT,28,0)</f>
        <v>#N/A</v>
      </c>
      <c r="AD493" s="34" t="e">
        <f>VLOOKUP($B493,'[1]TK KHOILUONG'!$B:$AT,29,0)</f>
        <v>#N/A</v>
      </c>
      <c r="AE493" s="16" t="e">
        <f>VLOOKUP($B493,'[1]TK KHOILUONG'!$B:$AT,30,0)</f>
        <v>#N/A</v>
      </c>
      <c r="AF493" s="16" t="e">
        <f>VLOOKUP($B493,'[1]TK KHOILUONG'!$B:$AT,31,0)</f>
        <v>#N/A</v>
      </c>
      <c r="AG493" s="16" t="e">
        <f>VLOOKUP($B493,'[1]TK KHOILUONG'!$B:$AT,32,0)</f>
        <v>#N/A</v>
      </c>
      <c r="AH493" s="34" t="e">
        <f>VLOOKUP($B493,'[1]TK KHOILUONG'!$B:$AT,33,0)</f>
        <v>#N/A</v>
      </c>
      <c r="AI493" s="16" t="e">
        <f>VLOOKUP($B493,'[1]TK KHOILUONG'!$B:$AT,34,0)</f>
        <v>#N/A</v>
      </c>
      <c r="AJ493" s="16" t="e">
        <f>VLOOKUP($B493,'[1]TK KHOILUONG'!$B:$AT,35,0)</f>
        <v>#N/A</v>
      </c>
      <c r="AK493" s="34" t="e">
        <f>VLOOKUP($B493,'[1]TK KHOILUONG'!$B:$AT,36,0)</f>
        <v>#N/A</v>
      </c>
      <c r="AL493" s="16" t="e">
        <f>VLOOKUP($B493,'[1]TK KHOILUONG'!$B:$AT,37,0)</f>
        <v>#N/A</v>
      </c>
      <c r="AM493" s="16" t="e">
        <f>VLOOKUP($B493,'[1]TK KHOILUONG'!$B:$AT,38,0)</f>
        <v>#N/A</v>
      </c>
      <c r="AN493" s="34" t="e">
        <f>VLOOKUP($B493,'[1]TK KHOILUONG'!$B:$AT,39,0)</f>
        <v>#N/A</v>
      </c>
      <c r="AO493" s="16" t="e">
        <f>VLOOKUP($B493,'[1]TK KHOILUONG'!$B:$AT,40,0)</f>
        <v>#N/A</v>
      </c>
      <c r="AP493" s="16" t="e">
        <f>VLOOKUP($B493,'[1]TK KHOILUONG'!$B:$AT,41,0)</f>
        <v>#N/A</v>
      </c>
      <c r="AQ493" s="34" t="e">
        <f>VLOOKUP($B493,'[1]TK KHOILUONG'!$B:$AT,42,0)</f>
        <v>#N/A</v>
      </c>
      <c r="AR493" s="34" t="e">
        <f>VLOOKUP($B493,'[1]TK KHOILUONG'!$B:$AT,43,0)</f>
        <v>#N/A</v>
      </c>
      <c r="AS493" s="34" t="e">
        <f>VLOOKUP($B493,'[1]TK KHOILUONG'!$B:$AT,44,0)</f>
        <v>#N/A</v>
      </c>
      <c r="AT493" s="44" t="str">
        <f t="shared" si="8"/>
        <v/>
      </c>
      <c r="AU493" s="6"/>
    </row>
    <row r="494" spans="1:47">
      <c r="A494" s="12" t="str">
        <f>IF(D494="","",SUBTOTAL(3,$D$5:D494))</f>
        <v/>
      </c>
      <c r="B494" s="31"/>
      <c r="C494" s="32"/>
      <c r="D494" s="33"/>
      <c r="E494" s="16" t="e">
        <f>VLOOKUP($B494,'[1]TK KHOILUONG'!$B:$AT,4,0)</f>
        <v>#N/A</v>
      </c>
      <c r="F494" s="16" t="e">
        <f>VLOOKUP($B494,'[1]TK KHOILUONG'!$B:$AT,5,0)</f>
        <v>#N/A</v>
      </c>
      <c r="G494" s="16" t="e">
        <f>VLOOKUP($B494,'[1]TK KHOILUONG'!$B:$AT,6,0)</f>
        <v>#N/A</v>
      </c>
      <c r="H494" s="16" t="e">
        <f>VLOOKUP($B494,'[1]TK KHOILUONG'!$B:$AT,7,0)</f>
        <v>#N/A</v>
      </c>
      <c r="I494" s="16" t="e">
        <f>VLOOKUP($B494,'[1]TK KHOILUONG'!$B:$AT,8,0)</f>
        <v>#N/A</v>
      </c>
      <c r="J494" s="16" t="e">
        <f>VLOOKUP($B494,'[1]TK KHOILUONG'!$B:$AT,9,0)</f>
        <v>#N/A</v>
      </c>
      <c r="K494" s="16" t="e">
        <f>VLOOKUP($B494,'[1]TK KHOILUONG'!$B:$AT,10,0)</f>
        <v>#N/A</v>
      </c>
      <c r="L494" s="16" t="e">
        <f>VLOOKUP($B494,'[1]TK KHOILUONG'!$B:$AT,11,0)</f>
        <v>#N/A</v>
      </c>
      <c r="M494" s="34" t="e">
        <f>VLOOKUP($B494,'[1]TK KHOILUONG'!$B:$AT,12,0)</f>
        <v>#N/A</v>
      </c>
      <c r="N494" s="16" t="e">
        <f>VLOOKUP($B494,'[1]TK KHOILUONG'!$B:$AT,13,0)</f>
        <v>#N/A</v>
      </c>
      <c r="O494" s="16" t="e">
        <f>VLOOKUP($B494,'[1]TK KHOILUONG'!$B:$AT,14,0)</f>
        <v>#N/A</v>
      </c>
      <c r="P494" s="16" t="e">
        <f>VLOOKUP($B494,'[1]TK KHOILUONG'!$B:$AT,15,0)</f>
        <v>#N/A</v>
      </c>
      <c r="Q494" s="16" t="e">
        <f>VLOOKUP($B494,'[1]TK KHOILUONG'!$B:$AT,16,0)</f>
        <v>#N/A</v>
      </c>
      <c r="R494" s="34" t="e">
        <f>VLOOKUP($B494,'[1]TK KHOILUONG'!$B:$AT,17,0)</f>
        <v>#N/A</v>
      </c>
      <c r="S494" s="16" t="e">
        <f>VLOOKUP($B494,'[1]TK KHOILUONG'!$B:$AT,18,0)</f>
        <v>#N/A</v>
      </c>
      <c r="T494" s="16" t="e">
        <f>VLOOKUP($B494,'[1]TK KHOILUONG'!$B:$AT,19,0)</f>
        <v>#N/A</v>
      </c>
      <c r="U494" s="16" t="e">
        <f>VLOOKUP($B494,'[1]TK KHOILUONG'!$B:$AT,20,0)</f>
        <v>#N/A</v>
      </c>
      <c r="V494" s="34" t="e">
        <f>VLOOKUP($B494,'[1]TK KHOILUONG'!$B:$AT,21,0)</f>
        <v>#N/A</v>
      </c>
      <c r="W494" s="16" t="e">
        <f>VLOOKUP($B494,'[1]TK KHOILUONG'!$B:$AT,22,0)</f>
        <v>#N/A</v>
      </c>
      <c r="X494" s="16" t="e">
        <f>VLOOKUP($B494,'[1]TK KHOILUONG'!$B:$AT,23,0)</f>
        <v>#N/A</v>
      </c>
      <c r="Y494" s="16" t="e">
        <f>VLOOKUP($B494,'[1]TK KHOILUONG'!$B:$AT,24,0)</f>
        <v>#N/A</v>
      </c>
      <c r="Z494" s="34" t="e">
        <f>VLOOKUP($B494,'[1]TK KHOILUONG'!$B:$AT,25,0)</f>
        <v>#N/A</v>
      </c>
      <c r="AA494" s="16" t="e">
        <f>VLOOKUP($B494,'[1]TK KHOILUONG'!$B:$AT,26,0)</f>
        <v>#N/A</v>
      </c>
      <c r="AB494" s="16" t="e">
        <f>VLOOKUP($B494,'[1]TK KHOILUONG'!$B:$AT,27,0)</f>
        <v>#N/A</v>
      </c>
      <c r="AC494" s="16" t="e">
        <f>VLOOKUP($B494,'[1]TK KHOILUONG'!$B:$AT,28,0)</f>
        <v>#N/A</v>
      </c>
      <c r="AD494" s="34" t="e">
        <f>VLOOKUP($B494,'[1]TK KHOILUONG'!$B:$AT,29,0)</f>
        <v>#N/A</v>
      </c>
      <c r="AE494" s="16" t="e">
        <f>VLOOKUP($B494,'[1]TK KHOILUONG'!$B:$AT,30,0)</f>
        <v>#N/A</v>
      </c>
      <c r="AF494" s="16" t="e">
        <f>VLOOKUP($B494,'[1]TK KHOILUONG'!$B:$AT,31,0)</f>
        <v>#N/A</v>
      </c>
      <c r="AG494" s="16" t="e">
        <f>VLOOKUP($B494,'[1]TK KHOILUONG'!$B:$AT,32,0)</f>
        <v>#N/A</v>
      </c>
      <c r="AH494" s="34" t="e">
        <f>VLOOKUP($B494,'[1]TK KHOILUONG'!$B:$AT,33,0)</f>
        <v>#N/A</v>
      </c>
      <c r="AI494" s="16" t="e">
        <f>VLOOKUP($B494,'[1]TK KHOILUONG'!$B:$AT,34,0)</f>
        <v>#N/A</v>
      </c>
      <c r="AJ494" s="16" t="e">
        <f>VLOOKUP($B494,'[1]TK KHOILUONG'!$B:$AT,35,0)</f>
        <v>#N/A</v>
      </c>
      <c r="AK494" s="34" t="e">
        <f>VLOOKUP($B494,'[1]TK KHOILUONG'!$B:$AT,36,0)</f>
        <v>#N/A</v>
      </c>
      <c r="AL494" s="16" t="e">
        <f>VLOOKUP($B494,'[1]TK KHOILUONG'!$B:$AT,37,0)</f>
        <v>#N/A</v>
      </c>
      <c r="AM494" s="16" t="e">
        <f>VLOOKUP($B494,'[1]TK KHOILUONG'!$B:$AT,38,0)</f>
        <v>#N/A</v>
      </c>
      <c r="AN494" s="34" t="e">
        <f>VLOOKUP($B494,'[1]TK KHOILUONG'!$B:$AT,39,0)</f>
        <v>#N/A</v>
      </c>
      <c r="AO494" s="16" t="e">
        <f>VLOOKUP($B494,'[1]TK KHOILUONG'!$B:$AT,40,0)</f>
        <v>#N/A</v>
      </c>
      <c r="AP494" s="16" t="e">
        <f>VLOOKUP($B494,'[1]TK KHOILUONG'!$B:$AT,41,0)</f>
        <v>#N/A</v>
      </c>
      <c r="AQ494" s="34" t="e">
        <f>VLOOKUP($B494,'[1]TK KHOILUONG'!$B:$AT,42,0)</f>
        <v>#N/A</v>
      </c>
      <c r="AR494" s="34" t="e">
        <f>VLOOKUP($B494,'[1]TK KHOILUONG'!$B:$AT,43,0)</f>
        <v>#N/A</v>
      </c>
      <c r="AS494" s="34" t="e">
        <f>VLOOKUP($B494,'[1]TK KHOILUONG'!$B:$AT,44,0)</f>
        <v>#N/A</v>
      </c>
      <c r="AT494" s="44" t="str">
        <f t="shared" si="8"/>
        <v/>
      </c>
      <c r="AU494" s="6"/>
    </row>
    <row r="495" spans="1:47">
      <c r="A495" s="12" t="str">
        <f>IF(D495="","",SUBTOTAL(3,$D$5:D495))</f>
        <v/>
      </c>
      <c r="B495" s="31"/>
      <c r="C495" s="32"/>
      <c r="D495" s="33"/>
      <c r="E495" s="16" t="e">
        <f>VLOOKUP($B495,'[1]TK KHOILUONG'!$B:$AT,4,0)</f>
        <v>#N/A</v>
      </c>
      <c r="F495" s="16" t="e">
        <f>VLOOKUP($B495,'[1]TK KHOILUONG'!$B:$AT,5,0)</f>
        <v>#N/A</v>
      </c>
      <c r="G495" s="16" t="e">
        <f>VLOOKUP($B495,'[1]TK KHOILUONG'!$B:$AT,6,0)</f>
        <v>#N/A</v>
      </c>
      <c r="H495" s="16" t="e">
        <f>VLOOKUP($B495,'[1]TK KHOILUONG'!$B:$AT,7,0)</f>
        <v>#N/A</v>
      </c>
      <c r="I495" s="16" t="e">
        <f>VLOOKUP($B495,'[1]TK KHOILUONG'!$B:$AT,8,0)</f>
        <v>#N/A</v>
      </c>
      <c r="J495" s="16" t="e">
        <f>VLOOKUP($B495,'[1]TK KHOILUONG'!$B:$AT,9,0)</f>
        <v>#N/A</v>
      </c>
      <c r="K495" s="16" t="e">
        <f>VLOOKUP($B495,'[1]TK KHOILUONG'!$B:$AT,10,0)</f>
        <v>#N/A</v>
      </c>
      <c r="L495" s="16" t="e">
        <f>VLOOKUP($B495,'[1]TK KHOILUONG'!$B:$AT,11,0)</f>
        <v>#N/A</v>
      </c>
      <c r="M495" s="34" t="e">
        <f>VLOOKUP($B495,'[1]TK KHOILUONG'!$B:$AT,12,0)</f>
        <v>#N/A</v>
      </c>
      <c r="N495" s="16" t="e">
        <f>VLOOKUP($B495,'[1]TK KHOILUONG'!$B:$AT,13,0)</f>
        <v>#N/A</v>
      </c>
      <c r="O495" s="16" t="e">
        <f>VLOOKUP($B495,'[1]TK KHOILUONG'!$B:$AT,14,0)</f>
        <v>#N/A</v>
      </c>
      <c r="P495" s="16" t="e">
        <f>VLOOKUP($B495,'[1]TK KHOILUONG'!$B:$AT,15,0)</f>
        <v>#N/A</v>
      </c>
      <c r="Q495" s="16" t="e">
        <f>VLOOKUP($B495,'[1]TK KHOILUONG'!$B:$AT,16,0)</f>
        <v>#N/A</v>
      </c>
      <c r="R495" s="34" t="e">
        <f>VLOOKUP($B495,'[1]TK KHOILUONG'!$B:$AT,17,0)</f>
        <v>#N/A</v>
      </c>
      <c r="S495" s="16" t="e">
        <f>VLOOKUP($B495,'[1]TK KHOILUONG'!$B:$AT,18,0)</f>
        <v>#N/A</v>
      </c>
      <c r="T495" s="16" t="e">
        <f>VLOOKUP($B495,'[1]TK KHOILUONG'!$B:$AT,19,0)</f>
        <v>#N/A</v>
      </c>
      <c r="U495" s="16" t="e">
        <f>VLOOKUP($B495,'[1]TK KHOILUONG'!$B:$AT,20,0)</f>
        <v>#N/A</v>
      </c>
      <c r="V495" s="34" t="e">
        <f>VLOOKUP($B495,'[1]TK KHOILUONG'!$B:$AT,21,0)</f>
        <v>#N/A</v>
      </c>
      <c r="W495" s="16" t="e">
        <f>VLOOKUP($B495,'[1]TK KHOILUONG'!$B:$AT,22,0)</f>
        <v>#N/A</v>
      </c>
      <c r="X495" s="16" t="e">
        <f>VLOOKUP($B495,'[1]TK KHOILUONG'!$B:$AT,23,0)</f>
        <v>#N/A</v>
      </c>
      <c r="Y495" s="16" t="e">
        <f>VLOOKUP($B495,'[1]TK KHOILUONG'!$B:$AT,24,0)</f>
        <v>#N/A</v>
      </c>
      <c r="Z495" s="34" t="e">
        <f>VLOOKUP($B495,'[1]TK KHOILUONG'!$B:$AT,25,0)</f>
        <v>#N/A</v>
      </c>
      <c r="AA495" s="16" t="e">
        <f>VLOOKUP($B495,'[1]TK KHOILUONG'!$B:$AT,26,0)</f>
        <v>#N/A</v>
      </c>
      <c r="AB495" s="16" t="e">
        <f>VLOOKUP($B495,'[1]TK KHOILUONG'!$B:$AT,27,0)</f>
        <v>#N/A</v>
      </c>
      <c r="AC495" s="16" t="e">
        <f>VLOOKUP($B495,'[1]TK KHOILUONG'!$B:$AT,28,0)</f>
        <v>#N/A</v>
      </c>
      <c r="AD495" s="34" t="e">
        <f>VLOOKUP($B495,'[1]TK KHOILUONG'!$B:$AT,29,0)</f>
        <v>#N/A</v>
      </c>
      <c r="AE495" s="16" t="e">
        <f>VLOOKUP($B495,'[1]TK KHOILUONG'!$B:$AT,30,0)</f>
        <v>#N/A</v>
      </c>
      <c r="AF495" s="16" t="e">
        <f>VLOOKUP($B495,'[1]TK KHOILUONG'!$B:$AT,31,0)</f>
        <v>#N/A</v>
      </c>
      <c r="AG495" s="16" t="e">
        <f>VLOOKUP($B495,'[1]TK KHOILUONG'!$B:$AT,32,0)</f>
        <v>#N/A</v>
      </c>
      <c r="AH495" s="34" t="e">
        <f>VLOOKUP($B495,'[1]TK KHOILUONG'!$B:$AT,33,0)</f>
        <v>#N/A</v>
      </c>
      <c r="AI495" s="16" t="e">
        <f>VLOOKUP($B495,'[1]TK KHOILUONG'!$B:$AT,34,0)</f>
        <v>#N/A</v>
      </c>
      <c r="AJ495" s="16" t="e">
        <f>VLOOKUP($B495,'[1]TK KHOILUONG'!$B:$AT,35,0)</f>
        <v>#N/A</v>
      </c>
      <c r="AK495" s="34" t="e">
        <f>VLOOKUP($B495,'[1]TK KHOILUONG'!$B:$AT,36,0)</f>
        <v>#N/A</v>
      </c>
      <c r="AL495" s="16" t="e">
        <f>VLOOKUP($B495,'[1]TK KHOILUONG'!$B:$AT,37,0)</f>
        <v>#N/A</v>
      </c>
      <c r="AM495" s="16" t="e">
        <f>VLOOKUP($B495,'[1]TK KHOILUONG'!$B:$AT,38,0)</f>
        <v>#N/A</v>
      </c>
      <c r="AN495" s="34" t="e">
        <f>VLOOKUP($B495,'[1]TK KHOILUONG'!$B:$AT,39,0)</f>
        <v>#N/A</v>
      </c>
      <c r="AO495" s="16" t="e">
        <f>VLOOKUP($B495,'[1]TK KHOILUONG'!$B:$AT,40,0)</f>
        <v>#N/A</v>
      </c>
      <c r="AP495" s="16" t="e">
        <f>VLOOKUP($B495,'[1]TK KHOILUONG'!$B:$AT,41,0)</f>
        <v>#N/A</v>
      </c>
      <c r="AQ495" s="34" t="e">
        <f>VLOOKUP($B495,'[1]TK KHOILUONG'!$B:$AT,42,0)</f>
        <v>#N/A</v>
      </c>
      <c r="AR495" s="34" t="e">
        <f>VLOOKUP($B495,'[1]TK KHOILUONG'!$B:$AT,43,0)</f>
        <v>#N/A</v>
      </c>
      <c r="AS495" s="34" t="e">
        <f>VLOOKUP($B495,'[1]TK KHOILUONG'!$B:$AT,44,0)</f>
        <v>#N/A</v>
      </c>
      <c r="AT495" s="44" t="str">
        <f t="shared" si="8"/>
        <v/>
      </c>
      <c r="AU495" s="6"/>
    </row>
    <row r="496" spans="1:47">
      <c r="A496" s="12" t="str">
        <f>IF(D496="","",SUBTOTAL(3,$D$5:D496))</f>
        <v/>
      </c>
      <c r="B496" s="31"/>
      <c r="C496" s="32"/>
      <c r="D496" s="33"/>
      <c r="E496" s="16" t="e">
        <f>VLOOKUP($B496,'[1]TK KHOILUONG'!$B:$AT,4,0)</f>
        <v>#N/A</v>
      </c>
      <c r="F496" s="16" t="e">
        <f>VLOOKUP($B496,'[1]TK KHOILUONG'!$B:$AT,5,0)</f>
        <v>#N/A</v>
      </c>
      <c r="G496" s="16" t="e">
        <f>VLOOKUP($B496,'[1]TK KHOILUONG'!$B:$AT,6,0)</f>
        <v>#N/A</v>
      </c>
      <c r="H496" s="16" t="e">
        <f>VLOOKUP($B496,'[1]TK KHOILUONG'!$B:$AT,7,0)</f>
        <v>#N/A</v>
      </c>
      <c r="I496" s="16" t="e">
        <f>VLOOKUP($B496,'[1]TK KHOILUONG'!$B:$AT,8,0)</f>
        <v>#N/A</v>
      </c>
      <c r="J496" s="16" t="e">
        <f>VLOOKUP($B496,'[1]TK KHOILUONG'!$B:$AT,9,0)</f>
        <v>#N/A</v>
      </c>
      <c r="K496" s="16" t="e">
        <f>VLOOKUP($B496,'[1]TK KHOILUONG'!$B:$AT,10,0)</f>
        <v>#N/A</v>
      </c>
      <c r="L496" s="16" t="e">
        <f>VLOOKUP($B496,'[1]TK KHOILUONG'!$B:$AT,11,0)</f>
        <v>#N/A</v>
      </c>
      <c r="M496" s="34" t="e">
        <f>VLOOKUP($B496,'[1]TK KHOILUONG'!$B:$AT,12,0)</f>
        <v>#N/A</v>
      </c>
      <c r="N496" s="16" t="e">
        <f>VLOOKUP($B496,'[1]TK KHOILUONG'!$B:$AT,13,0)</f>
        <v>#N/A</v>
      </c>
      <c r="O496" s="16" t="e">
        <f>VLOOKUP($B496,'[1]TK KHOILUONG'!$B:$AT,14,0)</f>
        <v>#N/A</v>
      </c>
      <c r="P496" s="16" t="e">
        <f>VLOOKUP($B496,'[1]TK KHOILUONG'!$B:$AT,15,0)</f>
        <v>#N/A</v>
      </c>
      <c r="Q496" s="16" t="e">
        <f>VLOOKUP($B496,'[1]TK KHOILUONG'!$B:$AT,16,0)</f>
        <v>#N/A</v>
      </c>
      <c r="R496" s="34" t="e">
        <f>VLOOKUP($B496,'[1]TK KHOILUONG'!$B:$AT,17,0)</f>
        <v>#N/A</v>
      </c>
      <c r="S496" s="16" t="e">
        <f>VLOOKUP($B496,'[1]TK KHOILUONG'!$B:$AT,18,0)</f>
        <v>#N/A</v>
      </c>
      <c r="T496" s="16" t="e">
        <f>VLOOKUP($B496,'[1]TK KHOILUONG'!$B:$AT,19,0)</f>
        <v>#N/A</v>
      </c>
      <c r="U496" s="16" t="e">
        <f>VLOOKUP($B496,'[1]TK KHOILUONG'!$B:$AT,20,0)</f>
        <v>#N/A</v>
      </c>
      <c r="V496" s="34" t="e">
        <f>VLOOKUP($B496,'[1]TK KHOILUONG'!$B:$AT,21,0)</f>
        <v>#N/A</v>
      </c>
      <c r="W496" s="16" t="e">
        <f>VLOOKUP($B496,'[1]TK KHOILUONG'!$B:$AT,22,0)</f>
        <v>#N/A</v>
      </c>
      <c r="X496" s="16" t="e">
        <f>VLOOKUP($B496,'[1]TK KHOILUONG'!$B:$AT,23,0)</f>
        <v>#N/A</v>
      </c>
      <c r="Y496" s="16" t="e">
        <f>VLOOKUP($B496,'[1]TK KHOILUONG'!$B:$AT,24,0)</f>
        <v>#N/A</v>
      </c>
      <c r="Z496" s="34" t="e">
        <f>VLOOKUP($B496,'[1]TK KHOILUONG'!$B:$AT,25,0)</f>
        <v>#N/A</v>
      </c>
      <c r="AA496" s="16" t="e">
        <f>VLOOKUP($B496,'[1]TK KHOILUONG'!$B:$AT,26,0)</f>
        <v>#N/A</v>
      </c>
      <c r="AB496" s="16" t="e">
        <f>VLOOKUP($B496,'[1]TK KHOILUONG'!$B:$AT,27,0)</f>
        <v>#N/A</v>
      </c>
      <c r="AC496" s="16" t="e">
        <f>VLOOKUP($B496,'[1]TK KHOILUONG'!$B:$AT,28,0)</f>
        <v>#N/A</v>
      </c>
      <c r="AD496" s="34" t="e">
        <f>VLOOKUP($B496,'[1]TK KHOILUONG'!$B:$AT,29,0)</f>
        <v>#N/A</v>
      </c>
      <c r="AE496" s="16" t="e">
        <f>VLOOKUP($B496,'[1]TK KHOILUONG'!$B:$AT,30,0)</f>
        <v>#N/A</v>
      </c>
      <c r="AF496" s="16" t="e">
        <f>VLOOKUP($B496,'[1]TK KHOILUONG'!$B:$AT,31,0)</f>
        <v>#N/A</v>
      </c>
      <c r="AG496" s="16" t="e">
        <f>VLOOKUP($B496,'[1]TK KHOILUONG'!$B:$AT,32,0)</f>
        <v>#N/A</v>
      </c>
      <c r="AH496" s="34" t="e">
        <f>VLOOKUP($B496,'[1]TK KHOILUONG'!$B:$AT,33,0)</f>
        <v>#N/A</v>
      </c>
      <c r="AI496" s="16" t="e">
        <f>VLOOKUP($B496,'[1]TK KHOILUONG'!$B:$AT,34,0)</f>
        <v>#N/A</v>
      </c>
      <c r="AJ496" s="16" t="e">
        <f>VLOOKUP($B496,'[1]TK KHOILUONG'!$B:$AT,35,0)</f>
        <v>#N/A</v>
      </c>
      <c r="AK496" s="34" t="e">
        <f>VLOOKUP($B496,'[1]TK KHOILUONG'!$B:$AT,36,0)</f>
        <v>#N/A</v>
      </c>
      <c r="AL496" s="16" t="e">
        <f>VLOOKUP($B496,'[1]TK KHOILUONG'!$B:$AT,37,0)</f>
        <v>#N/A</v>
      </c>
      <c r="AM496" s="16" t="e">
        <f>VLOOKUP($B496,'[1]TK KHOILUONG'!$B:$AT,38,0)</f>
        <v>#N/A</v>
      </c>
      <c r="AN496" s="34" t="e">
        <f>VLOOKUP($B496,'[1]TK KHOILUONG'!$B:$AT,39,0)</f>
        <v>#N/A</v>
      </c>
      <c r="AO496" s="16" t="e">
        <f>VLOOKUP($B496,'[1]TK KHOILUONG'!$B:$AT,40,0)</f>
        <v>#N/A</v>
      </c>
      <c r="AP496" s="16" t="e">
        <f>VLOOKUP($B496,'[1]TK KHOILUONG'!$B:$AT,41,0)</f>
        <v>#N/A</v>
      </c>
      <c r="AQ496" s="34" t="e">
        <f>VLOOKUP($B496,'[1]TK KHOILUONG'!$B:$AT,42,0)</f>
        <v>#N/A</v>
      </c>
      <c r="AR496" s="34" t="e">
        <f>VLOOKUP($B496,'[1]TK KHOILUONG'!$B:$AT,43,0)</f>
        <v>#N/A</v>
      </c>
      <c r="AS496" s="34" t="e">
        <f>VLOOKUP($B496,'[1]TK KHOILUONG'!$B:$AT,44,0)</f>
        <v>#N/A</v>
      </c>
      <c r="AT496" s="44" t="str">
        <f t="shared" si="8"/>
        <v/>
      </c>
      <c r="AU496" s="6"/>
    </row>
    <row r="497" spans="1:47">
      <c r="A497" s="12" t="str">
        <f>IF(D497="","",SUBTOTAL(3,$D$5:D497))</f>
        <v/>
      </c>
      <c r="B497" s="31"/>
      <c r="C497" s="32"/>
      <c r="D497" s="33"/>
      <c r="E497" s="16" t="e">
        <f>VLOOKUP($B497,'[1]TK KHOILUONG'!$B:$AT,4,0)</f>
        <v>#N/A</v>
      </c>
      <c r="F497" s="16" t="e">
        <f>VLOOKUP($B497,'[1]TK KHOILUONG'!$B:$AT,5,0)</f>
        <v>#N/A</v>
      </c>
      <c r="G497" s="16" t="e">
        <f>VLOOKUP($B497,'[1]TK KHOILUONG'!$B:$AT,6,0)</f>
        <v>#N/A</v>
      </c>
      <c r="H497" s="16" t="e">
        <f>VLOOKUP($B497,'[1]TK KHOILUONG'!$B:$AT,7,0)</f>
        <v>#N/A</v>
      </c>
      <c r="I497" s="16" t="e">
        <f>VLOOKUP($B497,'[1]TK KHOILUONG'!$B:$AT,8,0)</f>
        <v>#N/A</v>
      </c>
      <c r="J497" s="16" t="e">
        <f>VLOOKUP($B497,'[1]TK KHOILUONG'!$B:$AT,9,0)</f>
        <v>#N/A</v>
      </c>
      <c r="K497" s="16" t="e">
        <f>VLOOKUP($B497,'[1]TK KHOILUONG'!$B:$AT,10,0)</f>
        <v>#N/A</v>
      </c>
      <c r="L497" s="16" t="e">
        <f>VLOOKUP($B497,'[1]TK KHOILUONG'!$B:$AT,11,0)</f>
        <v>#N/A</v>
      </c>
      <c r="M497" s="34" t="e">
        <f>VLOOKUP($B497,'[1]TK KHOILUONG'!$B:$AT,12,0)</f>
        <v>#N/A</v>
      </c>
      <c r="N497" s="16" t="e">
        <f>VLOOKUP($B497,'[1]TK KHOILUONG'!$B:$AT,13,0)</f>
        <v>#N/A</v>
      </c>
      <c r="O497" s="16" t="e">
        <f>VLOOKUP($B497,'[1]TK KHOILUONG'!$B:$AT,14,0)</f>
        <v>#N/A</v>
      </c>
      <c r="P497" s="16" t="e">
        <f>VLOOKUP($B497,'[1]TK KHOILUONG'!$B:$AT,15,0)</f>
        <v>#N/A</v>
      </c>
      <c r="Q497" s="16" t="e">
        <f>VLOOKUP($B497,'[1]TK KHOILUONG'!$B:$AT,16,0)</f>
        <v>#N/A</v>
      </c>
      <c r="R497" s="34" t="e">
        <f>VLOOKUP($B497,'[1]TK KHOILUONG'!$B:$AT,17,0)</f>
        <v>#N/A</v>
      </c>
      <c r="S497" s="16" t="e">
        <f>VLOOKUP($B497,'[1]TK KHOILUONG'!$B:$AT,18,0)</f>
        <v>#N/A</v>
      </c>
      <c r="T497" s="16" t="e">
        <f>VLOOKUP($B497,'[1]TK KHOILUONG'!$B:$AT,19,0)</f>
        <v>#N/A</v>
      </c>
      <c r="U497" s="16" t="e">
        <f>VLOOKUP($B497,'[1]TK KHOILUONG'!$B:$AT,20,0)</f>
        <v>#N/A</v>
      </c>
      <c r="V497" s="34" t="e">
        <f>VLOOKUP($B497,'[1]TK KHOILUONG'!$B:$AT,21,0)</f>
        <v>#N/A</v>
      </c>
      <c r="W497" s="16" t="e">
        <f>VLOOKUP($B497,'[1]TK KHOILUONG'!$B:$AT,22,0)</f>
        <v>#N/A</v>
      </c>
      <c r="X497" s="16" t="e">
        <f>VLOOKUP($B497,'[1]TK KHOILUONG'!$B:$AT,23,0)</f>
        <v>#N/A</v>
      </c>
      <c r="Y497" s="16" t="e">
        <f>VLOOKUP($B497,'[1]TK KHOILUONG'!$B:$AT,24,0)</f>
        <v>#N/A</v>
      </c>
      <c r="Z497" s="34" t="e">
        <f>VLOOKUP($B497,'[1]TK KHOILUONG'!$B:$AT,25,0)</f>
        <v>#N/A</v>
      </c>
      <c r="AA497" s="16" t="e">
        <f>VLOOKUP($B497,'[1]TK KHOILUONG'!$B:$AT,26,0)</f>
        <v>#N/A</v>
      </c>
      <c r="AB497" s="16" t="e">
        <f>VLOOKUP($B497,'[1]TK KHOILUONG'!$B:$AT,27,0)</f>
        <v>#N/A</v>
      </c>
      <c r="AC497" s="16" t="e">
        <f>VLOOKUP($B497,'[1]TK KHOILUONG'!$B:$AT,28,0)</f>
        <v>#N/A</v>
      </c>
      <c r="AD497" s="34" t="e">
        <f>VLOOKUP($B497,'[1]TK KHOILUONG'!$B:$AT,29,0)</f>
        <v>#N/A</v>
      </c>
      <c r="AE497" s="16" t="e">
        <f>VLOOKUP($B497,'[1]TK KHOILUONG'!$B:$AT,30,0)</f>
        <v>#N/A</v>
      </c>
      <c r="AF497" s="16" t="e">
        <f>VLOOKUP($B497,'[1]TK KHOILUONG'!$B:$AT,31,0)</f>
        <v>#N/A</v>
      </c>
      <c r="AG497" s="16" t="e">
        <f>VLOOKUP($B497,'[1]TK KHOILUONG'!$B:$AT,32,0)</f>
        <v>#N/A</v>
      </c>
      <c r="AH497" s="34" t="e">
        <f>VLOOKUP($B497,'[1]TK KHOILUONG'!$B:$AT,33,0)</f>
        <v>#N/A</v>
      </c>
      <c r="AI497" s="16" t="e">
        <f>VLOOKUP($B497,'[1]TK KHOILUONG'!$B:$AT,34,0)</f>
        <v>#N/A</v>
      </c>
      <c r="AJ497" s="16" t="e">
        <f>VLOOKUP($B497,'[1]TK KHOILUONG'!$B:$AT,35,0)</f>
        <v>#N/A</v>
      </c>
      <c r="AK497" s="34" t="e">
        <f>VLOOKUP($B497,'[1]TK KHOILUONG'!$B:$AT,36,0)</f>
        <v>#N/A</v>
      </c>
      <c r="AL497" s="16" t="e">
        <f>VLOOKUP($B497,'[1]TK KHOILUONG'!$B:$AT,37,0)</f>
        <v>#N/A</v>
      </c>
      <c r="AM497" s="16" t="e">
        <f>VLOOKUP($B497,'[1]TK KHOILUONG'!$B:$AT,38,0)</f>
        <v>#N/A</v>
      </c>
      <c r="AN497" s="34" t="e">
        <f>VLOOKUP($B497,'[1]TK KHOILUONG'!$B:$AT,39,0)</f>
        <v>#N/A</v>
      </c>
      <c r="AO497" s="16" t="e">
        <f>VLOOKUP($B497,'[1]TK KHOILUONG'!$B:$AT,40,0)</f>
        <v>#N/A</v>
      </c>
      <c r="AP497" s="16" t="e">
        <f>VLOOKUP($B497,'[1]TK KHOILUONG'!$B:$AT,41,0)</f>
        <v>#N/A</v>
      </c>
      <c r="AQ497" s="34" t="e">
        <f>VLOOKUP($B497,'[1]TK KHOILUONG'!$B:$AT,42,0)</f>
        <v>#N/A</v>
      </c>
      <c r="AR497" s="34" t="e">
        <f>VLOOKUP($B497,'[1]TK KHOILUONG'!$B:$AT,43,0)</f>
        <v>#N/A</v>
      </c>
      <c r="AS497" s="34" t="e">
        <f>VLOOKUP($B497,'[1]TK KHOILUONG'!$B:$AT,44,0)</f>
        <v>#N/A</v>
      </c>
      <c r="AT497" s="44" t="str">
        <f t="shared" si="8"/>
        <v/>
      </c>
      <c r="AU497" s="6"/>
    </row>
    <row r="498" spans="1:47">
      <c r="A498" s="12" t="str">
        <f>IF(D498="","",SUBTOTAL(3,$D$5:D498))</f>
        <v/>
      </c>
      <c r="B498" s="31"/>
      <c r="C498" s="32"/>
      <c r="D498" s="33"/>
      <c r="E498" s="16" t="e">
        <f>VLOOKUP($B498,'[1]TK KHOILUONG'!$B:$AT,4,0)</f>
        <v>#N/A</v>
      </c>
      <c r="F498" s="16" t="e">
        <f>VLOOKUP($B498,'[1]TK KHOILUONG'!$B:$AT,5,0)</f>
        <v>#N/A</v>
      </c>
      <c r="G498" s="16" t="e">
        <f>VLOOKUP($B498,'[1]TK KHOILUONG'!$B:$AT,6,0)</f>
        <v>#N/A</v>
      </c>
      <c r="H498" s="16" t="e">
        <f>VLOOKUP($B498,'[1]TK KHOILUONG'!$B:$AT,7,0)</f>
        <v>#N/A</v>
      </c>
      <c r="I498" s="16" t="e">
        <f>VLOOKUP($B498,'[1]TK KHOILUONG'!$B:$AT,8,0)</f>
        <v>#N/A</v>
      </c>
      <c r="J498" s="16" t="e">
        <f>VLOOKUP($B498,'[1]TK KHOILUONG'!$B:$AT,9,0)</f>
        <v>#N/A</v>
      </c>
      <c r="K498" s="16" t="e">
        <f>VLOOKUP($B498,'[1]TK KHOILUONG'!$B:$AT,10,0)</f>
        <v>#N/A</v>
      </c>
      <c r="L498" s="16" t="e">
        <f>VLOOKUP($B498,'[1]TK KHOILUONG'!$B:$AT,11,0)</f>
        <v>#N/A</v>
      </c>
      <c r="M498" s="34" t="e">
        <f>VLOOKUP($B498,'[1]TK KHOILUONG'!$B:$AT,12,0)</f>
        <v>#N/A</v>
      </c>
      <c r="N498" s="16" t="e">
        <f>VLOOKUP($B498,'[1]TK KHOILUONG'!$B:$AT,13,0)</f>
        <v>#N/A</v>
      </c>
      <c r="O498" s="16" t="e">
        <f>VLOOKUP($B498,'[1]TK KHOILUONG'!$B:$AT,14,0)</f>
        <v>#N/A</v>
      </c>
      <c r="P498" s="16" t="e">
        <f>VLOOKUP($B498,'[1]TK KHOILUONG'!$B:$AT,15,0)</f>
        <v>#N/A</v>
      </c>
      <c r="Q498" s="16" t="e">
        <f>VLOOKUP($B498,'[1]TK KHOILUONG'!$B:$AT,16,0)</f>
        <v>#N/A</v>
      </c>
      <c r="R498" s="34" t="e">
        <f>VLOOKUP($B498,'[1]TK KHOILUONG'!$B:$AT,17,0)</f>
        <v>#N/A</v>
      </c>
      <c r="S498" s="16" t="e">
        <f>VLOOKUP($B498,'[1]TK KHOILUONG'!$B:$AT,18,0)</f>
        <v>#N/A</v>
      </c>
      <c r="T498" s="16" t="e">
        <f>VLOOKUP($B498,'[1]TK KHOILUONG'!$B:$AT,19,0)</f>
        <v>#N/A</v>
      </c>
      <c r="U498" s="16" t="e">
        <f>VLOOKUP($B498,'[1]TK KHOILUONG'!$B:$AT,20,0)</f>
        <v>#N/A</v>
      </c>
      <c r="V498" s="34" t="e">
        <f>VLOOKUP($B498,'[1]TK KHOILUONG'!$B:$AT,21,0)</f>
        <v>#N/A</v>
      </c>
      <c r="W498" s="16" t="e">
        <f>VLOOKUP($B498,'[1]TK KHOILUONG'!$B:$AT,22,0)</f>
        <v>#N/A</v>
      </c>
      <c r="X498" s="16" t="e">
        <f>VLOOKUP($B498,'[1]TK KHOILUONG'!$B:$AT,23,0)</f>
        <v>#N/A</v>
      </c>
      <c r="Y498" s="16" t="e">
        <f>VLOOKUP($B498,'[1]TK KHOILUONG'!$B:$AT,24,0)</f>
        <v>#N/A</v>
      </c>
      <c r="Z498" s="34" t="e">
        <f>VLOOKUP($B498,'[1]TK KHOILUONG'!$B:$AT,25,0)</f>
        <v>#N/A</v>
      </c>
      <c r="AA498" s="16" t="e">
        <f>VLOOKUP($B498,'[1]TK KHOILUONG'!$B:$AT,26,0)</f>
        <v>#N/A</v>
      </c>
      <c r="AB498" s="16" t="e">
        <f>VLOOKUP($B498,'[1]TK KHOILUONG'!$B:$AT,27,0)</f>
        <v>#N/A</v>
      </c>
      <c r="AC498" s="16" t="e">
        <f>VLOOKUP($B498,'[1]TK KHOILUONG'!$B:$AT,28,0)</f>
        <v>#N/A</v>
      </c>
      <c r="AD498" s="34" t="e">
        <f>VLOOKUP($B498,'[1]TK KHOILUONG'!$B:$AT,29,0)</f>
        <v>#N/A</v>
      </c>
      <c r="AE498" s="16" t="e">
        <f>VLOOKUP($B498,'[1]TK KHOILUONG'!$B:$AT,30,0)</f>
        <v>#N/A</v>
      </c>
      <c r="AF498" s="16" t="e">
        <f>VLOOKUP($B498,'[1]TK KHOILUONG'!$B:$AT,31,0)</f>
        <v>#N/A</v>
      </c>
      <c r="AG498" s="16" t="e">
        <f>VLOOKUP($B498,'[1]TK KHOILUONG'!$B:$AT,32,0)</f>
        <v>#N/A</v>
      </c>
      <c r="AH498" s="34" t="e">
        <f>VLOOKUP($B498,'[1]TK KHOILUONG'!$B:$AT,33,0)</f>
        <v>#N/A</v>
      </c>
      <c r="AI498" s="16" t="e">
        <f>VLOOKUP($B498,'[1]TK KHOILUONG'!$B:$AT,34,0)</f>
        <v>#N/A</v>
      </c>
      <c r="AJ498" s="16" t="e">
        <f>VLOOKUP($B498,'[1]TK KHOILUONG'!$B:$AT,35,0)</f>
        <v>#N/A</v>
      </c>
      <c r="AK498" s="34" t="e">
        <f>VLOOKUP($B498,'[1]TK KHOILUONG'!$B:$AT,36,0)</f>
        <v>#N/A</v>
      </c>
      <c r="AL498" s="16" t="e">
        <f>VLOOKUP($B498,'[1]TK KHOILUONG'!$B:$AT,37,0)</f>
        <v>#N/A</v>
      </c>
      <c r="AM498" s="16" t="e">
        <f>VLOOKUP($B498,'[1]TK KHOILUONG'!$B:$AT,38,0)</f>
        <v>#N/A</v>
      </c>
      <c r="AN498" s="34" t="e">
        <f>VLOOKUP($B498,'[1]TK KHOILUONG'!$B:$AT,39,0)</f>
        <v>#N/A</v>
      </c>
      <c r="AO498" s="16" t="e">
        <f>VLOOKUP($B498,'[1]TK KHOILUONG'!$B:$AT,40,0)</f>
        <v>#N/A</v>
      </c>
      <c r="AP498" s="16" t="e">
        <f>VLOOKUP($B498,'[1]TK KHOILUONG'!$B:$AT,41,0)</f>
        <v>#N/A</v>
      </c>
      <c r="AQ498" s="34" t="e">
        <f>VLOOKUP($B498,'[1]TK KHOILUONG'!$B:$AT,42,0)</f>
        <v>#N/A</v>
      </c>
      <c r="AR498" s="34" t="e">
        <f>VLOOKUP($B498,'[1]TK KHOILUONG'!$B:$AT,43,0)</f>
        <v>#N/A</v>
      </c>
      <c r="AS498" s="34" t="e">
        <f>VLOOKUP($B498,'[1]TK KHOILUONG'!$B:$AT,44,0)</f>
        <v>#N/A</v>
      </c>
      <c r="AT498" s="44" t="str">
        <f t="shared" si="8"/>
        <v/>
      </c>
      <c r="AU498" s="6"/>
    </row>
    <row r="499" spans="1:47">
      <c r="A499" s="12" t="str">
        <f>IF(D499="","",SUBTOTAL(3,$D$5:D499))</f>
        <v/>
      </c>
      <c r="B499" s="31"/>
      <c r="C499" s="32"/>
      <c r="D499" s="33"/>
      <c r="E499" s="16" t="e">
        <f>VLOOKUP($B499,'[1]TK KHOILUONG'!$B:$AT,4,0)</f>
        <v>#N/A</v>
      </c>
      <c r="F499" s="16" t="e">
        <f>VLOOKUP($B499,'[1]TK KHOILUONG'!$B:$AT,5,0)</f>
        <v>#N/A</v>
      </c>
      <c r="G499" s="16" t="e">
        <f>VLOOKUP($B499,'[1]TK KHOILUONG'!$B:$AT,6,0)</f>
        <v>#N/A</v>
      </c>
      <c r="H499" s="16" t="e">
        <f>VLOOKUP($B499,'[1]TK KHOILUONG'!$B:$AT,7,0)</f>
        <v>#N/A</v>
      </c>
      <c r="I499" s="16" t="e">
        <f>VLOOKUP($B499,'[1]TK KHOILUONG'!$B:$AT,8,0)</f>
        <v>#N/A</v>
      </c>
      <c r="J499" s="16" t="e">
        <f>VLOOKUP($B499,'[1]TK KHOILUONG'!$B:$AT,9,0)</f>
        <v>#N/A</v>
      </c>
      <c r="K499" s="16" t="e">
        <f>VLOOKUP($B499,'[1]TK KHOILUONG'!$B:$AT,10,0)</f>
        <v>#N/A</v>
      </c>
      <c r="L499" s="16" t="e">
        <f>VLOOKUP($B499,'[1]TK KHOILUONG'!$B:$AT,11,0)</f>
        <v>#N/A</v>
      </c>
      <c r="M499" s="34" t="e">
        <f>VLOOKUP($B499,'[1]TK KHOILUONG'!$B:$AT,12,0)</f>
        <v>#N/A</v>
      </c>
      <c r="N499" s="16" t="e">
        <f>VLOOKUP($B499,'[1]TK KHOILUONG'!$B:$AT,13,0)</f>
        <v>#N/A</v>
      </c>
      <c r="O499" s="16" t="e">
        <f>VLOOKUP($B499,'[1]TK KHOILUONG'!$B:$AT,14,0)</f>
        <v>#N/A</v>
      </c>
      <c r="P499" s="16" t="e">
        <f>VLOOKUP($B499,'[1]TK KHOILUONG'!$B:$AT,15,0)</f>
        <v>#N/A</v>
      </c>
      <c r="Q499" s="16" t="e">
        <f>VLOOKUP($B499,'[1]TK KHOILUONG'!$B:$AT,16,0)</f>
        <v>#N/A</v>
      </c>
      <c r="R499" s="34" t="e">
        <f>VLOOKUP($B499,'[1]TK KHOILUONG'!$B:$AT,17,0)</f>
        <v>#N/A</v>
      </c>
      <c r="S499" s="16" t="e">
        <f>VLOOKUP($B499,'[1]TK KHOILUONG'!$B:$AT,18,0)</f>
        <v>#N/A</v>
      </c>
      <c r="T499" s="16" t="e">
        <f>VLOOKUP($B499,'[1]TK KHOILUONG'!$B:$AT,19,0)</f>
        <v>#N/A</v>
      </c>
      <c r="U499" s="16" t="e">
        <f>VLOOKUP($B499,'[1]TK KHOILUONG'!$B:$AT,20,0)</f>
        <v>#N/A</v>
      </c>
      <c r="V499" s="34" t="e">
        <f>VLOOKUP($B499,'[1]TK KHOILUONG'!$B:$AT,21,0)</f>
        <v>#N/A</v>
      </c>
      <c r="W499" s="16" t="e">
        <f>VLOOKUP($B499,'[1]TK KHOILUONG'!$B:$AT,22,0)</f>
        <v>#N/A</v>
      </c>
      <c r="X499" s="16" t="e">
        <f>VLOOKUP($B499,'[1]TK KHOILUONG'!$B:$AT,23,0)</f>
        <v>#N/A</v>
      </c>
      <c r="Y499" s="16" t="e">
        <f>VLOOKUP($B499,'[1]TK KHOILUONG'!$B:$AT,24,0)</f>
        <v>#N/A</v>
      </c>
      <c r="Z499" s="34" t="e">
        <f>VLOOKUP($B499,'[1]TK KHOILUONG'!$B:$AT,25,0)</f>
        <v>#N/A</v>
      </c>
      <c r="AA499" s="16" t="e">
        <f>VLOOKUP($B499,'[1]TK KHOILUONG'!$B:$AT,26,0)</f>
        <v>#N/A</v>
      </c>
      <c r="AB499" s="16" t="e">
        <f>VLOOKUP($B499,'[1]TK KHOILUONG'!$B:$AT,27,0)</f>
        <v>#N/A</v>
      </c>
      <c r="AC499" s="16" t="e">
        <f>VLOOKUP($B499,'[1]TK KHOILUONG'!$B:$AT,28,0)</f>
        <v>#N/A</v>
      </c>
      <c r="AD499" s="34" t="e">
        <f>VLOOKUP($B499,'[1]TK KHOILUONG'!$B:$AT,29,0)</f>
        <v>#N/A</v>
      </c>
      <c r="AE499" s="16" t="e">
        <f>VLOOKUP($B499,'[1]TK KHOILUONG'!$B:$AT,30,0)</f>
        <v>#N/A</v>
      </c>
      <c r="AF499" s="16" t="e">
        <f>VLOOKUP($B499,'[1]TK KHOILUONG'!$B:$AT,31,0)</f>
        <v>#N/A</v>
      </c>
      <c r="AG499" s="16" t="e">
        <f>VLOOKUP($B499,'[1]TK KHOILUONG'!$B:$AT,32,0)</f>
        <v>#N/A</v>
      </c>
      <c r="AH499" s="34" t="e">
        <f>VLOOKUP($B499,'[1]TK KHOILUONG'!$B:$AT,33,0)</f>
        <v>#N/A</v>
      </c>
      <c r="AI499" s="16" t="e">
        <f>VLOOKUP($B499,'[1]TK KHOILUONG'!$B:$AT,34,0)</f>
        <v>#N/A</v>
      </c>
      <c r="AJ499" s="16" t="e">
        <f>VLOOKUP($B499,'[1]TK KHOILUONG'!$B:$AT,35,0)</f>
        <v>#N/A</v>
      </c>
      <c r="AK499" s="34" t="e">
        <f>VLOOKUP($B499,'[1]TK KHOILUONG'!$B:$AT,36,0)</f>
        <v>#N/A</v>
      </c>
      <c r="AL499" s="16" t="e">
        <f>VLOOKUP($B499,'[1]TK KHOILUONG'!$B:$AT,37,0)</f>
        <v>#N/A</v>
      </c>
      <c r="AM499" s="16" t="e">
        <f>VLOOKUP($B499,'[1]TK KHOILUONG'!$B:$AT,38,0)</f>
        <v>#N/A</v>
      </c>
      <c r="AN499" s="34" t="e">
        <f>VLOOKUP($B499,'[1]TK KHOILUONG'!$B:$AT,39,0)</f>
        <v>#N/A</v>
      </c>
      <c r="AO499" s="16" t="e">
        <f>VLOOKUP($B499,'[1]TK KHOILUONG'!$B:$AT,40,0)</f>
        <v>#N/A</v>
      </c>
      <c r="AP499" s="16" t="e">
        <f>VLOOKUP($B499,'[1]TK KHOILUONG'!$B:$AT,41,0)</f>
        <v>#N/A</v>
      </c>
      <c r="AQ499" s="34" t="e">
        <f>VLOOKUP($B499,'[1]TK KHOILUONG'!$B:$AT,42,0)</f>
        <v>#N/A</v>
      </c>
      <c r="AR499" s="34" t="e">
        <f>VLOOKUP($B499,'[1]TK KHOILUONG'!$B:$AT,43,0)</f>
        <v>#N/A</v>
      </c>
      <c r="AS499" s="34" t="e">
        <f>VLOOKUP($B499,'[1]TK KHOILUONG'!$B:$AT,44,0)</f>
        <v>#N/A</v>
      </c>
      <c r="AT499" s="44" t="str">
        <f t="shared" si="8"/>
        <v/>
      </c>
      <c r="AU499" s="6"/>
    </row>
    <row r="500" spans="1:47">
      <c r="A500" s="12" t="str">
        <f>IF(D500="","",SUBTOTAL(3,$D$5:D500))</f>
        <v/>
      </c>
      <c r="B500" s="31"/>
      <c r="C500" s="32"/>
      <c r="D500" s="33"/>
      <c r="E500" s="16" t="e">
        <f>VLOOKUP($B500,'[1]TK KHOILUONG'!$B:$AT,4,0)</f>
        <v>#N/A</v>
      </c>
      <c r="F500" s="16" t="e">
        <f>VLOOKUP($B500,'[1]TK KHOILUONG'!$B:$AT,5,0)</f>
        <v>#N/A</v>
      </c>
      <c r="G500" s="16" t="e">
        <f>VLOOKUP($B500,'[1]TK KHOILUONG'!$B:$AT,6,0)</f>
        <v>#N/A</v>
      </c>
      <c r="H500" s="16" t="e">
        <f>VLOOKUP($B500,'[1]TK KHOILUONG'!$B:$AT,7,0)</f>
        <v>#N/A</v>
      </c>
      <c r="I500" s="16" t="e">
        <f>VLOOKUP($B500,'[1]TK KHOILUONG'!$B:$AT,8,0)</f>
        <v>#N/A</v>
      </c>
      <c r="J500" s="16" t="e">
        <f>VLOOKUP($B500,'[1]TK KHOILUONG'!$B:$AT,9,0)</f>
        <v>#N/A</v>
      </c>
      <c r="K500" s="16" t="e">
        <f>VLOOKUP($B500,'[1]TK KHOILUONG'!$B:$AT,10,0)</f>
        <v>#N/A</v>
      </c>
      <c r="L500" s="16" t="e">
        <f>VLOOKUP($B500,'[1]TK KHOILUONG'!$B:$AT,11,0)</f>
        <v>#N/A</v>
      </c>
      <c r="M500" s="34" t="e">
        <f>VLOOKUP($B500,'[1]TK KHOILUONG'!$B:$AT,12,0)</f>
        <v>#N/A</v>
      </c>
      <c r="N500" s="16" t="e">
        <f>VLOOKUP($B500,'[1]TK KHOILUONG'!$B:$AT,13,0)</f>
        <v>#N/A</v>
      </c>
      <c r="O500" s="16" t="e">
        <f>VLOOKUP($B500,'[1]TK KHOILUONG'!$B:$AT,14,0)</f>
        <v>#N/A</v>
      </c>
      <c r="P500" s="16" t="e">
        <f>VLOOKUP($B500,'[1]TK KHOILUONG'!$B:$AT,15,0)</f>
        <v>#N/A</v>
      </c>
      <c r="Q500" s="16" t="e">
        <f>VLOOKUP($B500,'[1]TK KHOILUONG'!$B:$AT,16,0)</f>
        <v>#N/A</v>
      </c>
      <c r="R500" s="34" t="e">
        <f>VLOOKUP($B500,'[1]TK KHOILUONG'!$B:$AT,17,0)</f>
        <v>#N/A</v>
      </c>
      <c r="S500" s="16" t="e">
        <f>VLOOKUP($B500,'[1]TK KHOILUONG'!$B:$AT,18,0)</f>
        <v>#N/A</v>
      </c>
      <c r="T500" s="16" t="e">
        <f>VLOOKUP($B500,'[1]TK KHOILUONG'!$B:$AT,19,0)</f>
        <v>#N/A</v>
      </c>
      <c r="U500" s="16" t="e">
        <f>VLOOKUP($B500,'[1]TK KHOILUONG'!$B:$AT,20,0)</f>
        <v>#N/A</v>
      </c>
      <c r="V500" s="34" t="e">
        <f>VLOOKUP($B500,'[1]TK KHOILUONG'!$B:$AT,21,0)</f>
        <v>#N/A</v>
      </c>
      <c r="W500" s="16" t="e">
        <f>VLOOKUP($B500,'[1]TK KHOILUONG'!$B:$AT,22,0)</f>
        <v>#N/A</v>
      </c>
      <c r="X500" s="16" t="e">
        <f>VLOOKUP($B500,'[1]TK KHOILUONG'!$B:$AT,23,0)</f>
        <v>#N/A</v>
      </c>
      <c r="Y500" s="16" t="e">
        <f>VLOOKUP($B500,'[1]TK KHOILUONG'!$B:$AT,24,0)</f>
        <v>#N/A</v>
      </c>
      <c r="Z500" s="34" t="e">
        <f>VLOOKUP($B500,'[1]TK KHOILUONG'!$B:$AT,25,0)</f>
        <v>#N/A</v>
      </c>
      <c r="AA500" s="16" t="e">
        <f>VLOOKUP($B500,'[1]TK KHOILUONG'!$B:$AT,26,0)</f>
        <v>#N/A</v>
      </c>
      <c r="AB500" s="16" t="e">
        <f>VLOOKUP($B500,'[1]TK KHOILUONG'!$B:$AT,27,0)</f>
        <v>#N/A</v>
      </c>
      <c r="AC500" s="16" t="e">
        <f>VLOOKUP($B500,'[1]TK KHOILUONG'!$B:$AT,28,0)</f>
        <v>#N/A</v>
      </c>
      <c r="AD500" s="34" t="e">
        <f>VLOOKUP($B500,'[1]TK KHOILUONG'!$B:$AT,29,0)</f>
        <v>#N/A</v>
      </c>
      <c r="AE500" s="16" t="e">
        <f>VLOOKUP($B500,'[1]TK KHOILUONG'!$B:$AT,30,0)</f>
        <v>#N/A</v>
      </c>
      <c r="AF500" s="16" t="e">
        <f>VLOOKUP($B500,'[1]TK KHOILUONG'!$B:$AT,31,0)</f>
        <v>#N/A</v>
      </c>
      <c r="AG500" s="16" t="e">
        <f>VLOOKUP($B500,'[1]TK KHOILUONG'!$B:$AT,32,0)</f>
        <v>#N/A</v>
      </c>
      <c r="AH500" s="34" t="e">
        <f>VLOOKUP($B500,'[1]TK KHOILUONG'!$B:$AT,33,0)</f>
        <v>#N/A</v>
      </c>
      <c r="AI500" s="16" t="e">
        <f>VLOOKUP($B500,'[1]TK KHOILUONG'!$B:$AT,34,0)</f>
        <v>#N/A</v>
      </c>
      <c r="AJ500" s="16" t="e">
        <f>VLOOKUP($B500,'[1]TK KHOILUONG'!$B:$AT,35,0)</f>
        <v>#N/A</v>
      </c>
      <c r="AK500" s="34" t="e">
        <f>VLOOKUP($B500,'[1]TK KHOILUONG'!$B:$AT,36,0)</f>
        <v>#N/A</v>
      </c>
      <c r="AL500" s="16" t="e">
        <f>VLOOKUP($B500,'[1]TK KHOILUONG'!$B:$AT,37,0)</f>
        <v>#N/A</v>
      </c>
      <c r="AM500" s="16" t="e">
        <f>VLOOKUP($B500,'[1]TK KHOILUONG'!$B:$AT,38,0)</f>
        <v>#N/A</v>
      </c>
      <c r="AN500" s="34" t="e">
        <f>VLOOKUP($B500,'[1]TK KHOILUONG'!$B:$AT,39,0)</f>
        <v>#N/A</v>
      </c>
      <c r="AO500" s="16" t="e">
        <f>VLOOKUP($B500,'[1]TK KHOILUONG'!$B:$AT,40,0)</f>
        <v>#N/A</v>
      </c>
      <c r="AP500" s="16" t="e">
        <f>VLOOKUP($B500,'[1]TK KHOILUONG'!$B:$AT,41,0)</f>
        <v>#N/A</v>
      </c>
      <c r="AQ500" s="34" t="e">
        <f>VLOOKUP($B500,'[1]TK KHOILUONG'!$B:$AT,42,0)</f>
        <v>#N/A</v>
      </c>
      <c r="AR500" s="34" t="e">
        <f>VLOOKUP($B500,'[1]TK KHOILUONG'!$B:$AT,43,0)</f>
        <v>#N/A</v>
      </c>
      <c r="AS500" s="34" t="e">
        <f>VLOOKUP($B500,'[1]TK KHOILUONG'!$B:$AT,44,0)</f>
        <v>#N/A</v>
      </c>
      <c r="AT500" s="44" t="str">
        <f t="shared" si="8"/>
        <v/>
      </c>
      <c r="AU500" s="6"/>
    </row>
    <row r="501" spans="1:47" hidden="1">
      <c r="E501" s="5" t="e">
        <f t="shared" ref="E501:AQ501" si="9">SUBTOTAL(9,E3:E500)</f>
        <v>#N/A</v>
      </c>
      <c r="F501" s="5" t="e">
        <f t="shared" si="9"/>
        <v>#N/A</v>
      </c>
      <c r="G501" s="5" t="e">
        <f t="shared" si="9"/>
        <v>#N/A</v>
      </c>
      <c r="H501" s="5" t="e">
        <f t="shared" si="9"/>
        <v>#N/A</v>
      </c>
      <c r="I501" s="5" t="e">
        <f t="shared" si="9"/>
        <v>#N/A</v>
      </c>
      <c r="J501" s="5" t="e">
        <f t="shared" si="9"/>
        <v>#N/A</v>
      </c>
      <c r="K501" s="5" t="e">
        <f t="shared" si="9"/>
        <v>#N/A</v>
      </c>
      <c r="L501" s="5" t="e">
        <f t="shared" si="9"/>
        <v>#N/A</v>
      </c>
      <c r="M501" s="5" t="e">
        <f t="shared" si="9"/>
        <v>#N/A</v>
      </c>
      <c r="N501" s="5" t="e">
        <f t="shared" si="9"/>
        <v>#N/A</v>
      </c>
      <c r="O501" s="5" t="e">
        <f t="shared" si="9"/>
        <v>#N/A</v>
      </c>
      <c r="P501" s="5" t="e">
        <f t="shared" si="9"/>
        <v>#N/A</v>
      </c>
      <c r="Q501" s="5" t="e">
        <f t="shared" si="9"/>
        <v>#N/A</v>
      </c>
      <c r="R501" s="35" t="e">
        <f t="shared" si="9"/>
        <v>#N/A</v>
      </c>
      <c r="S501" s="5" t="e">
        <f t="shared" si="9"/>
        <v>#N/A</v>
      </c>
      <c r="T501" s="5" t="e">
        <f t="shared" si="9"/>
        <v>#N/A</v>
      </c>
      <c r="U501" s="5"/>
      <c r="V501" s="5" t="e">
        <f t="shared" si="9"/>
        <v>#N/A</v>
      </c>
      <c r="W501" s="5" t="e">
        <f t="shared" si="9"/>
        <v>#N/A</v>
      </c>
      <c r="X501" s="5" t="e">
        <f t="shared" si="9"/>
        <v>#N/A</v>
      </c>
      <c r="Y501" s="5"/>
      <c r="Z501" s="5" t="e">
        <f t="shared" si="9"/>
        <v>#N/A</v>
      </c>
      <c r="AA501" s="5" t="e">
        <f t="shared" si="9"/>
        <v>#N/A</v>
      </c>
      <c r="AB501" s="5" t="e">
        <f t="shared" si="9"/>
        <v>#N/A</v>
      </c>
      <c r="AC501" s="5"/>
      <c r="AD501" s="5" t="e">
        <f t="shared" si="9"/>
        <v>#N/A</v>
      </c>
      <c r="AE501" s="5" t="e">
        <f t="shared" si="9"/>
        <v>#N/A</v>
      </c>
      <c r="AF501" s="5" t="e">
        <f t="shared" si="9"/>
        <v>#N/A</v>
      </c>
      <c r="AG501" s="5"/>
      <c r="AH501" s="5" t="e">
        <f t="shared" si="9"/>
        <v>#N/A</v>
      </c>
      <c r="AI501" s="5" t="e">
        <f t="shared" si="9"/>
        <v>#N/A</v>
      </c>
      <c r="AJ501" s="5" t="e">
        <f t="shared" si="9"/>
        <v>#N/A</v>
      </c>
      <c r="AK501" s="5" t="e">
        <f t="shared" si="9"/>
        <v>#N/A</v>
      </c>
      <c r="AL501" s="5" t="e">
        <f t="shared" si="9"/>
        <v>#N/A</v>
      </c>
      <c r="AM501" s="5" t="e">
        <f t="shared" si="9"/>
        <v>#N/A</v>
      </c>
      <c r="AN501" s="5" t="e">
        <f t="shared" si="9"/>
        <v>#N/A</v>
      </c>
      <c r="AO501" s="5" t="e">
        <f t="shared" si="9"/>
        <v>#N/A</v>
      </c>
      <c r="AP501" s="5" t="e">
        <f t="shared" si="9"/>
        <v>#N/A</v>
      </c>
      <c r="AQ501" s="5" t="e">
        <f t="shared" si="9"/>
        <v>#N/A</v>
      </c>
      <c r="AR501" s="5" t="e">
        <f>SUBTOTAL(9,AR3:AR500)</f>
        <v>#N/A</v>
      </c>
      <c r="AS501" s="5" t="e">
        <f>SUBTOTAL(9,AS3:AS500)</f>
        <v>#N/A</v>
      </c>
      <c r="AT501" s="5">
        <f>SUBTOTAL(9,AT3:AT500)</f>
        <v>5699.4599999999955</v>
      </c>
      <c r="AU501" s="6"/>
    </row>
    <row r="502" spans="1:47">
      <c r="AU502" s="6"/>
    </row>
    <row r="503" spans="1:47">
      <c r="AU503" s="6"/>
    </row>
    <row r="504" spans="1:47">
      <c r="AU504" s="6"/>
    </row>
  </sheetData>
  <autoFilter ref="A4:AU500"/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1048576 AE2:AK3 AO2:AT4 L501:V1048576 AE4:AF4 AH4:AK4 L2:V4 AO501:AT1048576 H501:I1048576 E2:E1048576 F5:AT500">
    <cfRule type="cellIs" dxfId="105" priority="22" stopIfTrue="1" operator="lessThan">
      <formula>0</formula>
    </cfRule>
  </conditionalFormatting>
  <conditionalFormatting sqref="E1:AT1">
    <cfRule type="cellIs" dxfId="104" priority="21" stopIfTrue="1" operator="lessThan">
      <formula>0</formula>
    </cfRule>
  </conditionalFormatting>
  <conditionalFormatting sqref="F2:F4 F501:F1048576">
    <cfRule type="cellIs" dxfId="103" priority="20" stopIfTrue="1" operator="lessThan">
      <formula>0</formula>
    </cfRule>
  </conditionalFormatting>
  <conditionalFormatting sqref="G2:G4 G501:G1048576">
    <cfRule type="cellIs" dxfId="102" priority="18" stopIfTrue="1" operator="lessThan">
      <formula>0</formula>
    </cfRule>
  </conditionalFormatting>
  <conditionalFormatting sqref="J2:J4 J501:J1048576">
    <cfRule type="cellIs" dxfId="101" priority="16" stopIfTrue="1" operator="lessThan">
      <formula>0</formula>
    </cfRule>
  </conditionalFormatting>
  <conditionalFormatting sqref="K2:K4 K501:K1048576">
    <cfRule type="cellIs" dxfId="100" priority="14" stopIfTrue="1" operator="lessThan">
      <formula>0</formula>
    </cfRule>
  </conditionalFormatting>
  <conditionalFormatting sqref="AA501:AD1048576 AA4:AB4 AD4 AA2:AD3">
    <cfRule type="cellIs" dxfId="99" priority="12" stopIfTrue="1" operator="lessThan">
      <formula>0</formula>
    </cfRule>
  </conditionalFormatting>
  <conditionalFormatting sqref="W2:Z3 W501:Z1048576 W4:X4 Z4">
    <cfRule type="cellIs" dxfId="98" priority="11" stopIfTrue="1" operator="lessThan">
      <formula>0</formula>
    </cfRule>
  </conditionalFormatting>
  <conditionalFormatting sqref="AL501:AN1048576 AL2:AN2 AL4:AN4">
    <cfRule type="cellIs" dxfId="97" priority="6" stopIfTrue="1" operator="lessThan">
      <formula>0</formula>
    </cfRule>
  </conditionalFormatting>
  <conditionalFormatting sqref="AL3:AN3">
    <cfRule type="cellIs" dxfId="96" priority="4" stopIfTrue="1" operator="lessThan">
      <formula>0</formula>
    </cfRule>
  </conditionalFormatting>
  <conditionalFormatting sqref="Y4">
    <cfRule type="cellIs" dxfId="95" priority="3" stopIfTrue="1" operator="lessThan">
      <formula>0</formula>
    </cfRule>
  </conditionalFormatting>
  <conditionalFormatting sqref="AC4">
    <cfRule type="cellIs" dxfId="94" priority="2" stopIfTrue="1" operator="lessThan">
      <formula>0</formula>
    </cfRule>
  </conditionalFormatting>
  <conditionalFormatting sqref="AG4">
    <cfRule type="cellIs" dxfId="9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8"/>
  <sheetViews>
    <sheetView workbookViewId="0">
      <selection activeCell="A9" sqref="A9:XFD9"/>
    </sheetView>
  </sheetViews>
  <sheetFormatPr defaultRowHeight="15"/>
  <cols>
    <col min="1" max="1" width="8" style="9" customWidth="1"/>
    <col min="2" max="2" width="11.42578125" style="9" customWidth="1"/>
    <col min="3" max="3" width="28.7109375" style="9" customWidth="1"/>
    <col min="4" max="4" width="26.85546875" style="9" customWidth="1"/>
    <col min="5" max="18" width="5" style="9" customWidth="1"/>
    <col min="19" max="21" width="6.28515625" style="9" customWidth="1"/>
    <col min="22" max="22" width="6" style="9" customWidth="1"/>
    <col min="23" max="33" width="5" style="9" customWidth="1"/>
    <col min="34" max="34" width="7.5703125" style="9" customWidth="1"/>
    <col min="35" max="43" width="5" style="9" customWidth="1"/>
    <col min="44" max="44" width="9.140625" style="9"/>
    <col min="45" max="45" width="9.140625" style="9" customWidth="1"/>
    <col min="46" max="16384" width="9.140625" style="9"/>
  </cols>
  <sheetData>
    <row r="1" spans="1:47">
      <c r="A1" s="7"/>
      <c r="B1" s="7"/>
      <c r="C1" s="6"/>
      <c r="D1" s="8"/>
      <c r="E1" s="5">
        <f>SUBTOTAL(9,E5:E473)</f>
        <v>545</v>
      </c>
      <c r="F1" s="5">
        <f t="shared" ref="F1:AT1" si="0">SUBTOTAL(9,F5:F473)</f>
        <v>159</v>
      </c>
      <c r="G1" s="5">
        <f t="shared" si="0"/>
        <v>0</v>
      </c>
      <c r="H1" s="5">
        <f t="shared" si="0"/>
        <v>9</v>
      </c>
      <c r="I1" s="5">
        <f t="shared" si="0"/>
        <v>0</v>
      </c>
      <c r="J1" s="5">
        <f t="shared" si="0"/>
        <v>0</v>
      </c>
      <c r="K1" s="5">
        <f t="shared" si="0"/>
        <v>0</v>
      </c>
      <c r="L1" s="5">
        <f t="shared" si="0"/>
        <v>0</v>
      </c>
      <c r="M1" s="5">
        <f t="shared" si="0"/>
        <v>788</v>
      </c>
      <c r="N1" s="5">
        <f t="shared" si="0"/>
        <v>576.90000000000043</v>
      </c>
      <c r="O1" s="5">
        <f t="shared" si="0"/>
        <v>579.9000000000002</v>
      </c>
      <c r="P1" s="5">
        <f t="shared" si="0"/>
        <v>0</v>
      </c>
      <c r="Q1" s="5">
        <f t="shared" si="0"/>
        <v>0</v>
      </c>
      <c r="R1" s="5">
        <f t="shared" si="0"/>
        <v>1156.8</v>
      </c>
      <c r="S1" s="5">
        <f t="shared" si="0"/>
        <v>26349</v>
      </c>
      <c r="T1" s="5">
        <f t="shared" si="0"/>
        <v>26341</v>
      </c>
      <c r="U1" s="5">
        <f t="shared" si="0"/>
        <v>26349</v>
      </c>
      <c r="V1" s="5">
        <f t="shared" si="0"/>
        <v>2634.0999999999995</v>
      </c>
      <c r="W1" s="5">
        <f t="shared" si="0"/>
        <v>46</v>
      </c>
      <c r="X1" s="5">
        <f t="shared" si="0"/>
        <v>46</v>
      </c>
      <c r="Y1" s="5">
        <f t="shared" si="0"/>
        <v>46</v>
      </c>
      <c r="Z1" s="5">
        <f t="shared" si="0"/>
        <v>9.2000000000000011</v>
      </c>
      <c r="AA1" s="5">
        <f t="shared" si="0"/>
        <v>1352</v>
      </c>
      <c r="AB1" s="5">
        <f t="shared" si="0"/>
        <v>1108</v>
      </c>
      <c r="AC1" s="5">
        <f t="shared" si="0"/>
        <v>1352</v>
      </c>
      <c r="AD1" s="5">
        <f t="shared" si="0"/>
        <v>110.8</v>
      </c>
      <c r="AE1" s="5">
        <f t="shared" si="0"/>
        <v>340</v>
      </c>
      <c r="AF1" s="5">
        <f t="shared" si="0"/>
        <v>340</v>
      </c>
      <c r="AG1" s="5">
        <f t="shared" si="0"/>
        <v>340</v>
      </c>
      <c r="AH1" s="5">
        <f t="shared" si="0"/>
        <v>68</v>
      </c>
      <c r="AI1" s="5">
        <f t="shared" si="0"/>
        <v>0</v>
      </c>
      <c r="AJ1" s="5">
        <f t="shared" si="0"/>
        <v>0</v>
      </c>
      <c r="AK1" s="5">
        <f t="shared" si="0"/>
        <v>0</v>
      </c>
      <c r="AL1" s="5">
        <f t="shared" si="0"/>
        <v>0</v>
      </c>
      <c r="AM1" s="5">
        <f t="shared" si="0"/>
        <v>0</v>
      </c>
      <c r="AN1" s="5">
        <f t="shared" si="0"/>
        <v>0</v>
      </c>
      <c r="AO1" s="5">
        <f t="shared" si="0"/>
        <v>0</v>
      </c>
      <c r="AP1" s="5">
        <f t="shared" si="0"/>
        <v>0</v>
      </c>
      <c r="AQ1" s="5">
        <f t="shared" si="0"/>
        <v>0</v>
      </c>
      <c r="AR1" s="5">
        <f t="shared" si="0"/>
        <v>2.2999999999999998</v>
      </c>
      <c r="AS1" s="5">
        <f t="shared" si="0"/>
        <v>112.20000000000002</v>
      </c>
      <c r="AT1" s="5">
        <f t="shared" si="0"/>
        <v>4881.4000000000005</v>
      </c>
      <c r="AU1" s="5"/>
    </row>
    <row r="2" spans="1:47">
      <c r="A2" s="52" t="s">
        <v>0</v>
      </c>
      <c r="B2" s="51" t="s">
        <v>1</v>
      </c>
      <c r="C2" s="53" t="s">
        <v>2</v>
      </c>
      <c r="D2" s="54" t="s">
        <v>3</v>
      </c>
      <c r="E2" s="51" t="s">
        <v>4</v>
      </c>
      <c r="F2" s="51"/>
      <c r="G2" s="51"/>
      <c r="H2" s="51"/>
      <c r="I2" s="51"/>
      <c r="J2" s="51"/>
      <c r="K2" s="51"/>
      <c r="L2" s="51"/>
      <c r="M2" s="51"/>
      <c r="N2" s="51" t="s">
        <v>5</v>
      </c>
      <c r="O2" s="51"/>
      <c r="P2" s="51"/>
      <c r="Q2" s="51"/>
      <c r="R2" s="51"/>
      <c r="S2" s="51" t="s">
        <v>6</v>
      </c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 t="s">
        <v>7</v>
      </c>
      <c r="AJ2" s="51"/>
      <c r="AK2" s="51"/>
      <c r="AL2" s="51"/>
      <c r="AM2" s="51"/>
      <c r="AN2" s="51"/>
      <c r="AO2" s="51"/>
      <c r="AP2" s="51"/>
      <c r="AQ2" s="51"/>
      <c r="AR2" s="55" t="s">
        <v>8</v>
      </c>
      <c r="AS2" s="55" t="s">
        <v>9</v>
      </c>
      <c r="AT2" s="56" t="s">
        <v>10</v>
      </c>
      <c r="AU2" s="11">
        <f>SUBTOTAL(9,AT:AT)</f>
        <v>4881.4000000000005</v>
      </c>
    </row>
    <row r="3" spans="1:47">
      <c r="A3" s="52"/>
      <c r="B3" s="52"/>
      <c r="C3" s="53"/>
      <c r="D3" s="54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 t="s">
        <v>11</v>
      </c>
      <c r="T3" s="51"/>
      <c r="U3" s="51"/>
      <c r="V3" s="51"/>
      <c r="W3" s="51" t="s">
        <v>12</v>
      </c>
      <c r="X3" s="51"/>
      <c r="Y3" s="51"/>
      <c r="Z3" s="51"/>
      <c r="AA3" s="51" t="s">
        <v>13</v>
      </c>
      <c r="AB3" s="51"/>
      <c r="AC3" s="51"/>
      <c r="AD3" s="51"/>
      <c r="AE3" s="51" t="s">
        <v>14</v>
      </c>
      <c r="AF3" s="51"/>
      <c r="AG3" s="51"/>
      <c r="AH3" s="51"/>
      <c r="AI3" s="51" t="s">
        <v>11</v>
      </c>
      <c r="AJ3" s="51"/>
      <c r="AK3" s="51"/>
      <c r="AL3" s="51" t="s">
        <v>12</v>
      </c>
      <c r="AM3" s="51"/>
      <c r="AN3" s="51"/>
      <c r="AO3" s="51" t="s">
        <v>14</v>
      </c>
      <c r="AP3" s="51"/>
      <c r="AQ3" s="51"/>
      <c r="AR3" s="55"/>
      <c r="AS3" s="55"/>
      <c r="AT3" s="56"/>
      <c r="AU3" s="11"/>
    </row>
    <row r="4" spans="1:47" ht="75.75" customHeight="1">
      <c r="A4" s="52"/>
      <c r="B4" s="52"/>
      <c r="C4" s="53"/>
      <c r="D4" s="54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2" t="s">
        <v>32</v>
      </c>
      <c r="W4" s="1" t="s">
        <v>33</v>
      </c>
      <c r="X4" s="1" t="s">
        <v>34</v>
      </c>
      <c r="Y4" s="4" t="s">
        <v>31</v>
      </c>
      <c r="Z4" s="2" t="s">
        <v>35</v>
      </c>
      <c r="AA4" s="1" t="s">
        <v>33</v>
      </c>
      <c r="AB4" s="1" t="s">
        <v>34</v>
      </c>
      <c r="AC4" s="4" t="s">
        <v>31</v>
      </c>
      <c r="AD4" s="2" t="s">
        <v>35</v>
      </c>
      <c r="AE4" s="1" t="s">
        <v>33</v>
      </c>
      <c r="AF4" s="1" t="s">
        <v>34</v>
      </c>
      <c r="AG4" s="4" t="s">
        <v>31</v>
      </c>
      <c r="AH4" s="2" t="s">
        <v>35</v>
      </c>
      <c r="AI4" s="1" t="s">
        <v>36</v>
      </c>
      <c r="AJ4" s="1" t="s">
        <v>37</v>
      </c>
      <c r="AK4" s="2" t="s">
        <v>32</v>
      </c>
      <c r="AL4" s="1" t="s">
        <v>38</v>
      </c>
      <c r="AM4" s="1" t="s">
        <v>39</v>
      </c>
      <c r="AN4" s="2" t="s">
        <v>40</v>
      </c>
      <c r="AO4" s="1" t="s">
        <v>41</v>
      </c>
      <c r="AP4" s="1" t="s">
        <v>42</v>
      </c>
      <c r="AQ4" s="2" t="s">
        <v>35</v>
      </c>
      <c r="AR4" s="55"/>
      <c r="AS4" s="55"/>
      <c r="AT4" s="56"/>
      <c r="AU4" s="5"/>
    </row>
    <row r="5" spans="1:47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>
        <f>VLOOKUP($B5,'[2]TK KHOILUONG'!$B:$AT,4,0)</f>
        <v>0</v>
      </c>
      <c r="F5" s="16">
        <f>VLOOKUP($B5,'[2]TK KHOILUONG'!$B:$AT,5,0)</f>
        <v>0</v>
      </c>
      <c r="G5" s="16">
        <f>VLOOKUP($B5,'[2]TK KHOILUONG'!$B:$AT,6,0)</f>
        <v>0</v>
      </c>
      <c r="H5" s="16">
        <f>VLOOKUP($B5,'[2]TK KHOILUONG'!$B:$AT,7,0)</f>
        <v>0</v>
      </c>
      <c r="I5" s="16">
        <f>VLOOKUP($B5,'[2]TK KHOILUONG'!$B:$AT,8,0)</f>
        <v>0</v>
      </c>
      <c r="J5" s="16">
        <f>VLOOKUP($B5,'[2]TK KHOILUONG'!$B:$AT,9,0)</f>
        <v>0</v>
      </c>
      <c r="K5" s="16">
        <f>VLOOKUP($B5,'[2]TK KHOILUONG'!$B:$AT,10,0)</f>
        <v>0</v>
      </c>
      <c r="L5" s="16">
        <f>VLOOKUP($B5,'[2]TK KHOILUONG'!$B:$AT,11,0)</f>
        <v>0</v>
      </c>
      <c r="M5" s="34">
        <f>VLOOKUP($B5,'[2]TK KHOILUONG'!$B:$AT,12,0)</f>
        <v>0</v>
      </c>
      <c r="N5" s="16">
        <f>VLOOKUP($B5,'[2]TK KHOILUONG'!$B:$AT,13,0)</f>
        <v>0</v>
      </c>
      <c r="O5" s="16">
        <f>VLOOKUP($B5,'[2]TK KHOILUONG'!$B:$AT,14,0)</f>
        <v>0</v>
      </c>
      <c r="P5" s="16">
        <f>VLOOKUP($B5,'[2]TK KHOILUONG'!$B:$AT,15,0)</f>
        <v>0</v>
      </c>
      <c r="Q5" s="16">
        <f>VLOOKUP($B5,'[2]TK KHOILUONG'!$B:$AT,16,0)</f>
        <v>0</v>
      </c>
      <c r="R5" s="34">
        <f>VLOOKUP($B5,'[2]TK KHOILUONG'!$B:$AT,17,0)</f>
        <v>0</v>
      </c>
      <c r="S5" s="16">
        <f>VLOOKUP($B5,'[2]TK KHOILUONG'!$B:$AT,18,0)</f>
        <v>0</v>
      </c>
      <c r="T5" s="16">
        <f>VLOOKUP($B5,'[2]TK KHOILUONG'!$B:$AT,19,0)</f>
        <v>0</v>
      </c>
      <c r="U5" s="16">
        <f>VLOOKUP($B5,'[2]TK KHOILUONG'!$B:$AT,20,0)</f>
        <v>0</v>
      </c>
      <c r="V5" s="34">
        <f>VLOOKUP($B5,'[2]TK KHOILUONG'!$B:$AT,21,0)</f>
        <v>0</v>
      </c>
      <c r="W5" s="16">
        <f>VLOOKUP($B5,'[2]TK KHOILUONG'!$B:$AT,22,0)</f>
        <v>0</v>
      </c>
      <c r="X5" s="16">
        <f>VLOOKUP($B5,'[2]TK KHOILUONG'!$B:$AT,23,0)</f>
        <v>0</v>
      </c>
      <c r="Y5" s="16">
        <f>VLOOKUP($B5,'[2]TK KHOILUONG'!$B:$AT,24,0)</f>
        <v>0</v>
      </c>
      <c r="Z5" s="34">
        <f>VLOOKUP($B5,'[2]TK KHOILUONG'!$B:$AT,25,0)</f>
        <v>0</v>
      </c>
      <c r="AA5" s="16">
        <f>VLOOKUP($B5,'[2]TK KHOILUONG'!$B:$AT,26,0)</f>
        <v>0</v>
      </c>
      <c r="AB5" s="16">
        <f>VLOOKUP($B5,'[2]TK KHOILUONG'!$B:$AT,27,0)</f>
        <v>0</v>
      </c>
      <c r="AC5" s="16">
        <f>VLOOKUP($B5,'[2]TK KHOILUONG'!$B:$AT,28,0)</f>
        <v>0</v>
      </c>
      <c r="AD5" s="34">
        <f>VLOOKUP($B5,'[2]TK KHOILUONG'!$B:$AT,29,0)</f>
        <v>0</v>
      </c>
      <c r="AE5" s="16">
        <f>VLOOKUP($B5,'[2]TK KHOILUONG'!$B:$AT,30,0)</f>
        <v>0</v>
      </c>
      <c r="AF5" s="16">
        <f>VLOOKUP($B5,'[2]TK KHOILUONG'!$B:$AT,31,0)</f>
        <v>0</v>
      </c>
      <c r="AG5" s="16">
        <f>VLOOKUP($B5,'[2]TK KHOILUONG'!$B:$AT,32,0)</f>
        <v>0</v>
      </c>
      <c r="AH5" s="34">
        <f>VLOOKUP($B5,'[2]TK KHOILUONG'!$B:$AT,33,0)</f>
        <v>0</v>
      </c>
      <c r="AI5" s="16">
        <f>VLOOKUP($B5,'[2]TK KHOILUONG'!$B:$AT,34,0)</f>
        <v>0</v>
      </c>
      <c r="AJ5" s="16">
        <f>VLOOKUP($B5,'[2]TK KHOILUONG'!$B:$AT,35,0)</f>
        <v>0</v>
      </c>
      <c r="AK5" s="34">
        <f>VLOOKUP($B5,'[2]TK KHOILUONG'!$B:$AT,36,0)</f>
        <v>0</v>
      </c>
      <c r="AL5" s="16">
        <f>VLOOKUP($B5,'[2]TK KHOILUONG'!$B:$AT,37,0)</f>
        <v>0</v>
      </c>
      <c r="AM5" s="16">
        <f>VLOOKUP($B5,'[2]TK KHOILUONG'!$B:$AT,38,0)</f>
        <v>0</v>
      </c>
      <c r="AN5" s="34">
        <f>VLOOKUP($B5,'[2]TK KHOILUONG'!$B:$AT,39,0)</f>
        <v>0</v>
      </c>
      <c r="AO5" s="16">
        <f>VLOOKUP($B5,'[2]TK KHOILUONG'!$B:$AT,40,0)</f>
        <v>0</v>
      </c>
      <c r="AP5" s="16">
        <f>VLOOKUP($B5,'[2]TK KHOILUONG'!$B:$AT,41,0)</f>
        <v>0</v>
      </c>
      <c r="AQ5" s="34">
        <f>VLOOKUP($B5,'[2]TK KHOILUONG'!$B:$AT,42,0)</f>
        <v>0</v>
      </c>
      <c r="AR5" s="34">
        <f>VLOOKUP($B5,'[2]TK KHOILUONG'!$B:$AT,43,0)</f>
        <v>0</v>
      </c>
      <c r="AS5" s="34">
        <f>VLOOKUP($B5,'[2]TK KHOILUONG'!$B:$AT,44,0)</f>
        <v>0</v>
      </c>
      <c r="AT5" s="44">
        <f>IF(D5="","",ROUND(M5+R5+V5+Z5+AD5+AH5+AK5+AN5+AQ5+SUM(AR5:AS5),2))</f>
        <v>0</v>
      </c>
      <c r="AU5" s="5"/>
    </row>
    <row r="6" spans="1:47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>
        <f>VLOOKUP($B6,'[2]TK KHOILUONG'!$B:$AT,4,0)</f>
        <v>2</v>
      </c>
      <c r="F6" s="16">
        <f>VLOOKUP($B6,'[2]TK KHOILUONG'!$B:$AT,5,0)</f>
        <v>0</v>
      </c>
      <c r="G6" s="16">
        <f>VLOOKUP($B6,'[2]TK KHOILUONG'!$B:$AT,6,0)</f>
        <v>0</v>
      </c>
      <c r="H6" s="16">
        <f>VLOOKUP($B6,'[2]TK KHOILUONG'!$B:$AT,7,0)</f>
        <v>0</v>
      </c>
      <c r="I6" s="16">
        <f>VLOOKUP($B6,'[2]TK KHOILUONG'!$B:$AT,8,0)</f>
        <v>0</v>
      </c>
      <c r="J6" s="16">
        <f>VLOOKUP($B6,'[2]TK KHOILUONG'!$B:$AT,9,0)</f>
        <v>0</v>
      </c>
      <c r="K6" s="16">
        <f>VLOOKUP($B6,'[2]TK KHOILUONG'!$B:$AT,10,0)</f>
        <v>0</v>
      </c>
      <c r="L6" s="16">
        <f>VLOOKUP($B6,'[2]TK KHOILUONG'!$B:$AT,11,0)</f>
        <v>0</v>
      </c>
      <c r="M6" s="34">
        <f>VLOOKUP($B6,'[2]TK KHOILUONG'!$B:$AT,12,0)</f>
        <v>2</v>
      </c>
      <c r="N6" s="16">
        <f>VLOOKUP($B6,'[2]TK KHOILUONG'!$B:$AT,13,0)</f>
        <v>0</v>
      </c>
      <c r="O6" s="16">
        <f>VLOOKUP($B6,'[2]TK KHOILUONG'!$B:$AT,14,0)</f>
        <v>0</v>
      </c>
      <c r="P6" s="16">
        <f>VLOOKUP($B6,'[2]TK KHOILUONG'!$B:$AT,15,0)</f>
        <v>0</v>
      </c>
      <c r="Q6" s="16">
        <f>VLOOKUP($B6,'[2]TK KHOILUONG'!$B:$AT,16,0)</f>
        <v>0</v>
      </c>
      <c r="R6" s="34">
        <f>VLOOKUP($B6,'[2]TK KHOILUONG'!$B:$AT,17,0)</f>
        <v>0</v>
      </c>
      <c r="S6" s="16">
        <f>VLOOKUP($B6,'[2]TK KHOILUONG'!$B:$AT,18,0)</f>
        <v>69</v>
      </c>
      <c r="T6" s="16">
        <f>VLOOKUP($B6,'[2]TK KHOILUONG'!$B:$AT,19,0)</f>
        <v>0</v>
      </c>
      <c r="U6" s="16">
        <f>VLOOKUP($B6,'[2]TK KHOILUONG'!$B:$AT,20,0)</f>
        <v>69</v>
      </c>
      <c r="V6" s="34">
        <f>VLOOKUP($B6,'[2]TK KHOILUONG'!$B:$AT,21,0)</f>
        <v>0</v>
      </c>
      <c r="W6" s="16">
        <f>VLOOKUP($B6,'[2]TK KHOILUONG'!$B:$AT,22,0)</f>
        <v>0</v>
      </c>
      <c r="X6" s="16">
        <f>VLOOKUP($B6,'[2]TK KHOILUONG'!$B:$AT,23,0)</f>
        <v>0</v>
      </c>
      <c r="Y6" s="16">
        <f>VLOOKUP($B6,'[2]TK KHOILUONG'!$B:$AT,24,0)</f>
        <v>0</v>
      </c>
      <c r="Z6" s="34">
        <f>VLOOKUP($B6,'[2]TK KHOILUONG'!$B:$AT,25,0)</f>
        <v>0</v>
      </c>
      <c r="AA6" s="16">
        <f>VLOOKUP($B6,'[2]TK KHOILUONG'!$B:$AT,26,0)</f>
        <v>0</v>
      </c>
      <c r="AB6" s="16">
        <f>VLOOKUP($B6,'[2]TK KHOILUONG'!$B:$AT,27,0)</f>
        <v>0</v>
      </c>
      <c r="AC6" s="16">
        <f>VLOOKUP($B6,'[2]TK KHOILUONG'!$B:$AT,28,0)</f>
        <v>0</v>
      </c>
      <c r="AD6" s="34">
        <f>VLOOKUP($B6,'[2]TK KHOILUONG'!$B:$AT,29,0)</f>
        <v>0</v>
      </c>
      <c r="AE6" s="16">
        <f>VLOOKUP($B6,'[2]TK KHOILUONG'!$B:$AT,30,0)</f>
        <v>0</v>
      </c>
      <c r="AF6" s="16">
        <f>VLOOKUP($B6,'[2]TK KHOILUONG'!$B:$AT,31,0)</f>
        <v>0</v>
      </c>
      <c r="AG6" s="16">
        <f>VLOOKUP($B6,'[2]TK KHOILUONG'!$B:$AT,32,0)</f>
        <v>0</v>
      </c>
      <c r="AH6" s="34">
        <f>VLOOKUP($B6,'[2]TK KHOILUONG'!$B:$AT,33,0)</f>
        <v>0</v>
      </c>
      <c r="AI6" s="16">
        <f>VLOOKUP($B6,'[2]TK KHOILUONG'!$B:$AT,34,0)</f>
        <v>0</v>
      </c>
      <c r="AJ6" s="16">
        <f>VLOOKUP($B6,'[2]TK KHOILUONG'!$B:$AT,35,0)</f>
        <v>0</v>
      </c>
      <c r="AK6" s="34">
        <f>VLOOKUP($B6,'[2]TK KHOILUONG'!$B:$AT,36,0)</f>
        <v>0</v>
      </c>
      <c r="AL6" s="16">
        <f>VLOOKUP($B6,'[2]TK KHOILUONG'!$B:$AT,37,0)</f>
        <v>0</v>
      </c>
      <c r="AM6" s="16">
        <f>VLOOKUP($B6,'[2]TK KHOILUONG'!$B:$AT,38,0)</f>
        <v>0</v>
      </c>
      <c r="AN6" s="34">
        <f>VLOOKUP($B6,'[2]TK KHOILUONG'!$B:$AT,39,0)</f>
        <v>0</v>
      </c>
      <c r="AO6" s="16">
        <f>VLOOKUP($B6,'[2]TK KHOILUONG'!$B:$AT,40,0)</f>
        <v>0</v>
      </c>
      <c r="AP6" s="16">
        <f>VLOOKUP($B6,'[2]TK KHOILUONG'!$B:$AT,41,0)</f>
        <v>0</v>
      </c>
      <c r="AQ6" s="34">
        <f>VLOOKUP($B6,'[2]TK KHOILUONG'!$B:$AT,42,0)</f>
        <v>0</v>
      </c>
      <c r="AR6" s="34">
        <f>VLOOKUP($B6,'[2]TK KHOILUONG'!$B:$AT,43,0)</f>
        <v>0</v>
      </c>
      <c r="AS6" s="34">
        <f>VLOOKUP($B6,'[2]TK KHOILUONG'!$B:$AT,44,0)</f>
        <v>0</v>
      </c>
      <c r="AT6" s="44">
        <f t="shared" ref="AT6:AT69" si="1">IF(D6="","",ROUND(M6+R6+V6+Z6+AD6+AH6+AK6+AN6+AQ6+SUM(AR6:AS6),2))</f>
        <v>2</v>
      </c>
      <c r="AU6" s="5"/>
    </row>
    <row r="7" spans="1:47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>
        <f>VLOOKUP($B7,'[2]TK KHOILUONG'!$B:$AT,4,0)</f>
        <v>0</v>
      </c>
      <c r="F7" s="16">
        <f>VLOOKUP($B7,'[2]TK KHOILUONG'!$B:$AT,5,0)</f>
        <v>0</v>
      </c>
      <c r="G7" s="16">
        <f>VLOOKUP($B7,'[2]TK KHOILUONG'!$B:$AT,6,0)</f>
        <v>0</v>
      </c>
      <c r="H7" s="16">
        <f>VLOOKUP($B7,'[2]TK KHOILUONG'!$B:$AT,7,0)</f>
        <v>0</v>
      </c>
      <c r="I7" s="16">
        <f>VLOOKUP($B7,'[2]TK KHOILUONG'!$B:$AT,8,0)</f>
        <v>0</v>
      </c>
      <c r="J7" s="16">
        <f>VLOOKUP($B7,'[2]TK KHOILUONG'!$B:$AT,9,0)</f>
        <v>0</v>
      </c>
      <c r="K7" s="16">
        <f>VLOOKUP($B7,'[2]TK KHOILUONG'!$B:$AT,10,0)</f>
        <v>0</v>
      </c>
      <c r="L7" s="16">
        <f>VLOOKUP($B7,'[2]TK KHOILUONG'!$B:$AT,11,0)</f>
        <v>0</v>
      </c>
      <c r="M7" s="34">
        <f>VLOOKUP($B7,'[2]TK KHOILUONG'!$B:$AT,12,0)</f>
        <v>0</v>
      </c>
      <c r="N7" s="16">
        <f>VLOOKUP($B7,'[2]TK KHOILUONG'!$B:$AT,13,0)</f>
        <v>0</v>
      </c>
      <c r="O7" s="16">
        <f>VLOOKUP($B7,'[2]TK KHOILUONG'!$B:$AT,14,0)</f>
        <v>0</v>
      </c>
      <c r="P7" s="16">
        <f>VLOOKUP($B7,'[2]TK KHOILUONG'!$B:$AT,15,0)</f>
        <v>0</v>
      </c>
      <c r="Q7" s="16">
        <f>VLOOKUP($B7,'[2]TK KHOILUONG'!$B:$AT,16,0)</f>
        <v>0</v>
      </c>
      <c r="R7" s="34">
        <f>VLOOKUP($B7,'[2]TK KHOILUONG'!$B:$AT,17,0)</f>
        <v>0</v>
      </c>
      <c r="S7" s="16">
        <f>VLOOKUP($B7,'[2]TK KHOILUONG'!$B:$AT,18,0)</f>
        <v>0</v>
      </c>
      <c r="T7" s="16">
        <f>VLOOKUP($B7,'[2]TK KHOILUONG'!$B:$AT,19,0)</f>
        <v>0</v>
      </c>
      <c r="U7" s="16">
        <f>VLOOKUP($B7,'[2]TK KHOILUONG'!$B:$AT,20,0)</f>
        <v>0</v>
      </c>
      <c r="V7" s="34">
        <f>VLOOKUP($B7,'[2]TK KHOILUONG'!$B:$AT,21,0)</f>
        <v>0</v>
      </c>
      <c r="W7" s="16">
        <f>VLOOKUP($B7,'[2]TK KHOILUONG'!$B:$AT,22,0)</f>
        <v>0</v>
      </c>
      <c r="X7" s="16">
        <f>VLOOKUP($B7,'[2]TK KHOILUONG'!$B:$AT,23,0)</f>
        <v>0</v>
      </c>
      <c r="Y7" s="16">
        <f>VLOOKUP($B7,'[2]TK KHOILUONG'!$B:$AT,24,0)</f>
        <v>0</v>
      </c>
      <c r="Z7" s="34">
        <f>VLOOKUP($B7,'[2]TK KHOILUONG'!$B:$AT,25,0)</f>
        <v>0</v>
      </c>
      <c r="AA7" s="16">
        <f>VLOOKUP($B7,'[2]TK KHOILUONG'!$B:$AT,26,0)</f>
        <v>0</v>
      </c>
      <c r="AB7" s="16">
        <f>VLOOKUP($B7,'[2]TK KHOILUONG'!$B:$AT,27,0)</f>
        <v>0</v>
      </c>
      <c r="AC7" s="16">
        <f>VLOOKUP($B7,'[2]TK KHOILUONG'!$B:$AT,28,0)</f>
        <v>0</v>
      </c>
      <c r="AD7" s="34">
        <f>VLOOKUP($B7,'[2]TK KHOILUONG'!$B:$AT,29,0)</f>
        <v>0</v>
      </c>
      <c r="AE7" s="16">
        <f>VLOOKUP($B7,'[2]TK KHOILUONG'!$B:$AT,30,0)</f>
        <v>0</v>
      </c>
      <c r="AF7" s="16">
        <f>VLOOKUP($B7,'[2]TK KHOILUONG'!$B:$AT,31,0)</f>
        <v>0</v>
      </c>
      <c r="AG7" s="16">
        <f>VLOOKUP($B7,'[2]TK KHOILUONG'!$B:$AT,32,0)</f>
        <v>0</v>
      </c>
      <c r="AH7" s="34">
        <f>VLOOKUP($B7,'[2]TK KHOILUONG'!$B:$AT,33,0)</f>
        <v>0</v>
      </c>
      <c r="AI7" s="16">
        <f>VLOOKUP($B7,'[2]TK KHOILUONG'!$B:$AT,34,0)</f>
        <v>0</v>
      </c>
      <c r="AJ7" s="16">
        <f>VLOOKUP($B7,'[2]TK KHOILUONG'!$B:$AT,35,0)</f>
        <v>0</v>
      </c>
      <c r="AK7" s="34">
        <f>VLOOKUP($B7,'[2]TK KHOILUONG'!$B:$AT,36,0)</f>
        <v>0</v>
      </c>
      <c r="AL7" s="16">
        <f>VLOOKUP($B7,'[2]TK KHOILUONG'!$B:$AT,37,0)</f>
        <v>0</v>
      </c>
      <c r="AM7" s="16">
        <f>VLOOKUP($B7,'[2]TK KHOILUONG'!$B:$AT,38,0)</f>
        <v>0</v>
      </c>
      <c r="AN7" s="34">
        <f>VLOOKUP($B7,'[2]TK KHOILUONG'!$B:$AT,39,0)</f>
        <v>0</v>
      </c>
      <c r="AO7" s="16">
        <f>VLOOKUP($B7,'[2]TK KHOILUONG'!$B:$AT,40,0)</f>
        <v>0</v>
      </c>
      <c r="AP7" s="16">
        <f>VLOOKUP($B7,'[2]TK KHOILUONG'!$B:$AT,41,0)</f>
        <v>0</v>
      </c>
      <c r="AQ7" s="34">
        <f>VLOOKUP($B7,'[2]TK KHOILUONG'!$B:$AT,42,0)</f>
        <v>0</v>
      </c>
      <c r="AR7" s="34">
        <f>VLOOKUP($B7,'[2]TK KHOILUONG'!$B:$AT,43,0)</f>
        <v>0</v>
      </c>
      <c r="AS7" s="34">
        <f>VLOOKUP($B7,'[2]TK KHOILUONG'!$B:$AT,44,0)</f>
        <v>0</v>
      </c>
      <c r="AT7" s="44">
        <f t="shared" si="1"/>
        <v>0</v>
      </c>
      <c r="AU7" s="5"/>
    </row>
    <row r="8" spans="1:47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>
        <f>VLOOKUP($B8,'[2]TK KHOILUONG'!$B:$AT,4,0)</f>
        <v>0</v>
      </c>
      <c r="F8" s="16">
        <f>VLOOKUP($B8,'[2]TK KHOILUONG'!$B:$AT,5,0)</f>
        <v>0</v>
      </c>
      <c r="G8" s="16">
        <f>VLOOKUP($B8,'[2]TK KHOILUONG'!$B:$AT,6,0)</f>
        <v>0</v>
      </c>
      <c r="H8" s="16">
        <f>VLOOKUP($B8,'[2]TK KHOILUONG'!$B:$AT,7,0)</f>
        <v>0</v>
      </c>
      <c r="I8" s="16">
        <f>VLOOKUP($B8,'[2]TK KHOILUONG'!$B:$AT,8,0)</f>
        <v>0</v>
      </c>
      <c r="J8" s="16">
        <f>VLOOKUP($B8,'[2]TK KHOILUONG'!$B:$AT,9,0)</f>
        <v>0</v>
      </c>
      <c r="K8" s="16">
        <f>VLOOKUP($B8,'[2]TK KHOILUONG'!$B:$AT,10,0)</f>
        <v>0</v>
      </c>
      <c r="L8" s="16">
        <f>VLOOKUP($B8,'[2]TK KHOILUONG'!$B:$AT,11,0)</f>
        <v>0</v>
      </c>
      <c r="M8" s="34">
        <f>VLOOKUP($B8,'[2]TK KHOILUONG'!$B:$AT,12,0)</f>
        <v>0</v>
      </c>
      <c r="N8" s="16">
        <f>VLOOKUP($B8,'[2]TK KHOILUONG'!$B:$AT,13,0)</f>
        <v>0</v>
      </c>
      <c r="O8" s="16">
        <f>VLOOKUP($B8,'[2]TK KHOILUONG'!$B:$AT,14,0)</f>
        <v>0</v>
      </c>
      <c r="P8" s="16">
        <f>VLOOKUP($B8,'[2]TK KHOILUONG'!$B:$AT,15,0)</f>
        <v>0</v>
      </c>
      <c r="Q8" s="16">
        <f>VLOOKUP($B8,'[2]TK KHOILUONG'!$B:$AT,16,0)</f>
        <v>0</v>
      </c>
      <c r="R8" s="34">
        <f>VLOOKUP($B8,'[2]TK KHOILUONG'!$B:$AT,17,0)</f>
        <v>0</v>
      </c>
      <c r="S8" s="16">
        <f>VLOOKUP($B8,'[2]TK KHOILUONG'!$B:$AT,18,0)</f>
        <v>0</v>
      </c>
      <c r="T8" s="16">
        <f>VLOOKUP($B8,'[2]TK KHOILUONG'!$B:$AT,19,0)</f>
        <v>0</v>
      </c>
      <c r="U8" s="16">
        <f>VLOOKUP($B8,'[2]TK KHOILUONG'!$B:$AT,20,0)</f>
        <v>0</v>
      </c>
      <c r="V8" s="34">
        <f>VLOOKUP($B8,'[2]TK KHOILUONG'!$B:$AT,21,0)</f>
        <v>0</v>
      </c>
      <c r="W8" s="16">
        <f>VLOOKUP($B8,'[2]TK KHOILUONG'!$B:$AT,22,0)</f>
        <v>0</v>
      </c>
      <c r="X8" s="16">
        <f>VLOOKUP($B8,'[2]TK KHOILUONG'!$B:$AT,23,0)</f>
        <v>0</v>
      </c>
      <c r="Y8" s="16">
        <f>VLOOKUP($B8,'[2]TK KHOILUONG'!$B:$AT,24,0)</f>
        <v>0</v>
      </c>
      <c r="Z8" s="34">
        <f>VLOOKUP($B8,'[2]TK KHOILUONG'!$B:$AT,25,0)</f>
        <v>0</v>
      </c>
      <c r="AA8" s="16">
        <f>VLOOKUP($B8,'[2]TK KHOILUONG'!$B:$AT,26,0)</f>
        <v>0</v>
      </c>
      <c r="AB8" s="16">
        <f>VLOOKUP($B8,'[2]TK KHOILUONG'!$B:$AT,27,0)</f>
        <v>0</v>
      </c>
      <c r="AC8" s="16">
        <f>VLOOKUP($B8,'[2]TK KHOILUONG'!$B:$AT,28,0)</f>
        <v>0</v>
      </c>
      <c r="AD8" s="34">
        <f>VLOOKUP($B8,'[2]TK KHOILUONG'!$B:$AT,29,0)</f>
        <v>0</v>
      </c>
      <c r="AE8" s="16">
        <f>VLOOKUP($B8,'[2]TK KHOILUONG'!$B:$AT,30,0)</f>
        <v>0</v>
      </c>
      <c r="AF8" s="16">
        <f>VLOOKUP($B8,'[2]TK KHOILUONG'!$B:$AT,31,0)</f>
        <v>0</v>
      </c>
      <c r="AG8" s="16">
        <f>VLOOKUP($B8,'[2]TK KHOILUONG'!$B:$AT,32,0)</f>
        <v>0</v>
      </c>
      <c r="AH8" s="34">
        <f>VLOOKUP($B8,'[2]TK KHOILUONG'!$B:$AT,33,0)</f>
        <v>0</v>
      </c>
      <c r="AI8" s="16">
        <f>VLOOKUP($B8,'[2]TK KHOILUONG'!$B:$AT,34,0)</f>
        <v>0</v>
      </c>
      <c r="AJ8" s="16">
        <f>VLOOKUP($B8,'[2]TK KHOILUONG'!$B:$AT,35,0)</f>
        <v>0</v>
      </c>
      <c r="AK8" s="34">
        <f>VLOOKUP($B8,'[2]TK KHOILUONG'!$B:$AT,36,0)</f>
        <v>0</v>
      </c>
      <c r="AL8" s="16">
        <f>VLOOKUP($B8,'[2]TK KHOILUONG'!$B:$AT,37,0)</f>
        <v>0</v>
      </c>
      <c r="AM8" s="16">
        <f>VLOOKUP($B8,'[2]TK KHOILUONG'!$B:$AT,38,0)</f>
        <v>0</v>
      </c>
      <c r="AN8" s="34">
        <f>VLOOKUP($B8,'[2]TK KHOILUONG'!$B:$AT,39,0)</f>
        <v>0</v>
      </c>
      <c r="AO8" s="16">
        <f>VLOOKUP($B8,'[2]TK KHOILUONG'!$B:$AT,40,0)</f>
        <v>0</v>
      </c>
      <c r="AP8" s="16">
        <f>VLOOKUP($B8,'[2]TK KHOILUONG'!$B:$AT,41,0)</f>
        <v>0</v>
      </c>
      <c r="AQ8" s="34">
        <f>VLOOKUP($B8,'[2]TK KHOILUONG'!$B:$AT,42,0)</f>
        <v>0</v>
      </c>
      <c r="AR8" s="34">
        <f>VLOOKUP($B8,'[2]TK KHOILUONG'!$B:$AT,43,0)</f>
        <v>0</v>
      </c>
      <c r="AS8" s="34">
        <f>VLOOKUP($B8,'[2]TK KHOILUONG'!$B:$AT,44,0)</f>
        <v>0</v>
      </c>
      <c r="AT8" s="44">
        <f t="shared" si="1"/>
        <v>0</v>
      </c>
      <c r="AU8" s="5"/>
    </row>
    <row r="9" spans="1:47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VLOOKUP($B9,'[2]TK KHOILUONG'!$B:$AT,4,0)</f>
        <v>2</v>
      </c>
      <c r="F9" s="16">
        <f>VLOOKUP($B9,'[2]TK KHOILUONG'!$B:$AT,5,0)</f>
        <v>0</v>
      </c>
      <c r="G9" s="16">
        <f>VLOOKUP($B9,'[2]TK KHOILUONG'!$B:$AT,6,0)</f>
        <v>0</v>
      </c>
      <c r="H9" s="16">
        <f>VLOOKUP($B9,'[2]TK KHOILUONG'!$B:$AT,7,0)</f>
        <v>0</v>
      </c>
      <c r="I9" s="16">
        <f>VLOOKUP($B9,'[2]TK KHOILUONG'!$B:$AT,8,0)</f>
        <v>0</v>
      </c>
      <c r="J9" s="16">
        <f>VLOOKUP($B9,'[2]TK KHOILUONG'!$B:$AT,9,0)</f>
        <v>0</v>
      </c>
      <c r="K9" s="16">
        <f>VLOOKUP($B9,'[2]TK KHOILUONG'!$B:$AT,10,0)</f>
        <v>0</v>
      </c>
      <c r="L9" s="16">
        <f>VLOOKUP($B9,'[2]TK KHOILUONG'!$B:$AT,11,0)</f>
        <v>0</v>
      </c>
      <c r="M9" s="34">
        <f>VLOOKUP($B9,'[2]TK KHOILUONG'!$B:$AT,12,0)</f>
        <v>2</v>
      </c>
      <c r="N9" s="16">
        <f>VLOOKUP($B9,'[2]TK KHOILUONG'!$B:$AT,13,0)</f>
        <v>4.8</v>
      </c>
      <c r="O9" s="16">
        <f>VLOOKUP($B9,'[2]TK KHOILUONG'!$B:$AT,14,0)</f>
        <v>7.3499999999999988</v>
      </c>
      <c r="P9" s="16">
        <f>VLOOKUP($B9,'[2]TK KHOILUONG'!$B:$AT,15,0)</f>
        <v>0</v>
      </c>
      <c r="Q9" s="16">
        <f>VLOOKUP($B9,'[2]TK KHOILUONG'!$B:$AT,16,0)</f>
        <v>0</v>
      </c>
      <c r="R9" s="34">
        <f>VLOOKUP($B9,'[2]TK KHOILUONG'!$B:$AT,17,0)</f>
        <v>12.149999999999999</v>
      </c>
      <c r="S9" s="16">
        <f>VLOOKUP($B9,'[2]TK KHOILUONG'!$B:$AT,18,0)</f>
        <v>150</v>
      </c>
      <c r="T9" s="16">
        <f>VLOOKUP($B9,'[2]TK KHOILUONG'!$B:$AT,19,0)</f>
        <v>320</v>
      </c>
      <c r="U9" s="16">
        <f>VLOOKUP($B9,'[2]TK KHOILUONG'!$B:$AT,20,0)</f>
        <v>247</v>
      </c>
      <c r="V9" s="34">
        <f>VLOOKUP($B9,'[2]TK KHOILUONG'!$B:$AT,21,0)</f>
        <v>22.3</v>
      </c>
      <c r="W9" s="16">
        <f>VLOOKUP($B9,'[2]TK KHOILUONG'!$B:$AT,22,0)</f>
        <v>0</v>
      </c>
      <c r="X9" s="16">
        <f>VLOOKUP($B9,'[2]TK KHOILUONG'!$B:$AT,23,0)</f>
        <v>0</v>
      </c>
      <c r="Y9" s="16">
        <f>VLOOKUP($B9,'[2]TK KHOILUONG'!$B:$AT,24,0)</f>
        <v>0</v>
      </c>
      <c r="Z9" s="34">
        <f>VLOOKUP($B9,'[2]TK KHOILUONG'!$B:$AT,25,0)</f>
        <v>0</v>
      </c>
      <c r="AA9" s="16">
        <f>VLOOKUP($B9,'[2]TK KHOILUONG'!$B:$AT,26,0)</f>
        <v>0</v>
      </c>
      <c r="AB9" s="16">
        <f>VLOOKUP($B9,'[2]TK KHOILUONG'!$B:$AT,27,0)</f>
        <v>49</v>
      </c>
      <c r="AC9" s="16">
        <f>VLOOKUP($B9,'[2]TK KHOILUONG'!$B:$AT,28,0)</f>
        <v>0</v>
      </c>
      <c r="AD9" s="34">
        <f>VLOOKUP($B9,'[2]TK KHOILUONG'!$B:$AT,29,0)</f>
        <v>4.9000000000000004</v>
      </c>
      <c r="AE9" s="16">
        <f>VLOOKUP($B9,'[2]TK KHOILUONG'!$B:$AT,30,0)</f>
        <v>50</v>
      </c>
      <c r="AF9" s="16">
        <f>VLOOKUP($B9,'[2]TK KHOILUONG'!$B:$AT,31,0)</f>
        <v>64</v>
      </c>
      <c r="AG9" s="16">
        <f>VLOOKUP($B9,'[2]TK KHOILUONG'!$B:$AT,32,0)</f>
        <v>50</v>
      </c>
      <c r="AH9" s="34">
        <f>VLOOKUP($B9,'[2]TK KHOILUONG'!$B:$AT,33,0)</f>
        <v>12.8</v>
      </c>
      <c r="AI9" s="16">
        <f>VLOOKUP($B9,'[2]TK KHOILUONG'!$B:$AT,34,0)</f>
        <v>0</v>
      </c>
      <c r="AJ9" s="16">
        <f>VLOOKUP($B9,'[2]TK KHOILUONG'!$B:$AT,35,0)</f>
        <v>0</v>
      </c>
      <c r="AK9" s="34">
        <f>VLOOKUP($B9,'[2]TK KHOILUONG'!$B:$AT,36,0)</f>
        <v>0</v>
      </c>
      <c r="AL9" s="16">
        <f>VLOOKUP($B9,'[2]TK KHOILUONG'!$B:$AT,37,0)</f>
        <v>0</v>
      </c>
      <c r="AM9" s="16">
        <f>VLOOKUP($B9,'[2]TK KHOILUONG'!$B:$AT,38,0)</f>
        <v>0</v>
      </c>
      <c r="AN9" s="34">
        <f>VLOOKUP($B9,'[2]TK KHOILUONG'!$B:$AT,39,0)</f>
        <v>0</v>
      </c>
      <c r="AO9" s="16">
        <f>VLOOKUP($B9,'[2]TK KHOILUONG'!$B:$AT,40,0)</f>
        <v>0</v>
      </c>
      <c r="AP9" s="16">
        <f>VLOOKUP($B9,'[2]TK KHOILUONG'!$B:$AT,41,0)</f>
        <v>0</v>
      </c>
      <c r="AQ9" s="34">
        <f>VLOOKUP($B9,'[2]TK KHOILUONG'!$B:$AT,42,0)</f>
        <v>0</v>
      </c>
      <c r="AR9" s="34">
        <f>VLOOKUP($B9,'[2]TK KHOILUONG'!$B:$AT,43,0)</f>
        <v>0</v>
      </c>
      <c r="AS9" s="34">
        <f>VLOOKUP($B9,'[2]TK KHOILUONG'!$B:$AT,44,0)</f>
        <v>0.5</v>
      </c>
      <c r="AT9" s="44">
        <f t="shared" si="1"/>
        <v>54.65</v>
      </c>
      <c r="AU9" s="5"/>
    </row>
    <row r="10" spans="1:47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VLOOKUP($B10,'[2]TK KHOILUONG'!$B:$AT,4,0)</f>
        <v>2</v>
      </c>
      <c r="F10" s="16">
        <f>VLOOKUP($B10,'[2]TK KHOILUONG'!$B:$AT,5,0)</f>
        <v>0</v>
      </c>
      <c r="G10" s="16">
        <f>VLOOKUP($B10,'[2]TK KHOILUONG'!$B:$AT,6,0)</f>
        <v>0</v>
      </c>
      <c r="H10" s="16">
        <f>VLOOKUP($B10,'[2]TK KHOILUONG'!$B:$AT,7,0)</f>
        <v>3</v>
      </c>
      <c r="I10" s="16">
        <f>VLOOKUP($B10,'[2]TK KHOILUONG'!$B:$AT,8,0)</f>
        <v>0</v>
      </c>
      <c r="J10" s="16">
        <f>VLOOKUP($B10,'[2]TK KHOILUONG'!$B:$AT,9,0)</f>
        <v>0</v>
      </c>
      <c r="K10" s="16">
        <f>VLOOKUP($B10,'[2]TK KHOILUONG'!$B:$AT,10,0)</f>
        <v>0</v>
      </c>
      <c r="L10" s="16">
        <f>VLOOKUP($B10,'[2]TK KHOILUONG'!$B:$AT,11,0)</f>
        <v>0</v>
      </c>
      <c r="M10" s="34">
        <f>VLOOKUP($B10,'[2]TK KHOILUONG'!$B:$AT,12,0)</f>
        <v>3.5</v>
      </c>
      <c r="N10" s="16">
        <f>VLOOKUP($B10,'[2]TK KHOILUONG'!$B:$AT,13,0)</f>
        <v>1.35</v>
      </c>
      <c r="O10" s="16">
        <f>VLOOKUP($B10,'[2]TK KHOILUONG'!$B:$AT,14,0)</f>
        <v>0.75</v>
      </c>
      <c r="P10" s="16">
        <f>VLOOKUP($B10,'[2]TK KHOILUONG'!$B:$AT,15,0)</f>
        <v>0</v>
      </c>
      <c r="Q10" s="16">
        <f>VLOOKUP($B10,'[2]TK KHOILUONG'!$B:$AT,16,0)</f>
        <v>0</v>
      </c>
      <c r="R10" s="34">
        <f>VLOOKUP($B10,'[2]TK KHOILUONG'!$B:$AT,17,0)</f>
        <v>2.1</v>
      </c>
      <c r="S10" s="16">
        <f>VLOOKUP($B10,'[2]TK KHOILUONG'!$B:$AT,18,0)</f>
        <v>46</v>
      </c>
      <c r="T10" s="16">
        <f>VLOOKUP($B10,'[2]TK KHOILUONG'!$B:$AT,19,0)</f>
        <v>69</v>
      </c>
      <c r="U10" s="16">
        <f>VLOOKUP($B10,'[2]TK KHOILUONG'!$B:$AT,20,0)</f>
        <v>115</v>
      </c>
      <c r="V10" s="34">
        <f>VLOOKUP($B10,'[2]TK KHOILUONG'!$B:$AT,21,0)</f>
        <v>0</v>
      </c>
      <c r="W10" s="16">
        <f>VLOOKUP($B10,'[2]TK KHOILUONG'!$B:$AT,22,0)</f>
        <v>0</v>
      </c>
      <c r="X10" s="16">
        <f>VLOOKUP($B10,'[2]TK KHOILUONG'!$B:$AT,23,0)</f>
        <v>0</v>
      </c>
      <c r="Y10" s="16">
        <f>VLOOKUP($B10,'[2]TK KHOILUONG'!$B:$AT,24,0)</f>
        <v>0</v>
      </c>
      <c r="Z10" s="34">
        <f>VLOOKUP($B10,'[2]TK KHOILUONG'!$B:$AT,25,0)</f>
        <v>0</v>
      </c>
      <c r="AA10" s="16">
        <f>VLOOKUP($B10,'[2]TK KHOILUONG'!$B:$AT,26,0)</f>
        <v>49</v>
      </c>
      <c r="AB10" s="16">
        <f>VLOOKUP($B10,'[2]TK KHOILUONG'!$B:$AT,27,0)</f>
        <v>90</v>
      </c>
      <c r="AC10" s="16">
        <f>VLOOKUP($B10,'[2]TK KHOILUONG'!$B:$AT,28,0)</f>
        <v>49</v>
      </c>
      <c r="AD10" s="34">
        <f>VLOOKUP($B10,'[2]TK KHOILUONG'!$B:$AT,29,0)</f>
        <v>9</v>
      </c>
      <c r="AE10" s="16">
        <f>VLOOKUP($B10,'[2]TK KHOILUONG'!$B:$AT,30,0)</f>
        <v>64</v>
      </c>
      <c r="AF10" s="16">
        <f>VLOOKUP($B10,'[2]TK KHOILUONG'!$B:$AT,31,0)</f>
        <v>34</v>
      </c>
      <c r="AG10" s="16">
        <f>VLOOKUP($B10,'[2]TK KHOILUONG'!$B:$AT,32,0)</f>
        <v>48</v>
      </c>
      <c r="AH10" s="34">
        <f>VLOOKUP($B10,'[2]TK KHOILUONG'!$B:$AT,33,0)</f>
        <v>10</v>
      </c>
      <c r="AI10" s="16">
        <f>VLOOKUP($B10,'[2]TK KHOILUONG'!$B:$AT,34,0)</f>
        <v>0</v>
      </c>
      <c r="AJ10" s="16">
        <f>VLOOKUP($B10,'[2]TK KHOILUONG'!$B:$AT,35,0)</f>
        <v>0</v>
      </c>
      <c r="AK10" s="34">
        <f>VLOOKUP($B10,'[2]TK KHOILUONG'!$B:$AT,36,0)</f>
        <v>0</v>
      </c>
      <c r="AL10" s="16">
        <f>VLOOKUP($B10,'[2]TK KHOILUONG'!$B:$AT,37,0)</f>
        <v>0</v>
      </c>
      <c r="AM10" s="16">
        <f>VLOOKUP($B10,'[2]TK KHOILUONG'!$B:$AT,38,0)</f>
        <v>0</v>
      </c>
      <c r="AN10" s="34">
        <f>VLOOKUP($B10,'[2]TK KHOILUONG'!$B:$AT,39,0)</f>
        <v>0</v>
      </c>
      <c r="AO10" s="16">
        <f>VLOOKUP($B10,'[2]TK KHOILUONG'!$B:$AT,40,0)</f>
        <v>0</v>
      </c>
      <c r="AP10" s="16">
        <f>VLOOKUP($B10,'[2]TK KHOILUONG'!$B:$AT,41,0)</f>
        <v>0</v>
      </c>
      <c r="AQ10" s="34">
        <f>VLOOKUP($B10,'[2]TK KHOILUONG'!$B:$AT,42,0)</f>
        <v>0</v>
      </c>
      <c r="AR10" s="34">
        <f>VLOOKUP($B10,'[2]TK KHOILUONG'!$B:$AT,43,0)</f>
        <v>0</v>
      </c>
      <c r="AS10" s="34">
        <f>VLOOKUP($B10,'[2]TK KHOILUONG'!$B:$AT,44,0)</f>
        <v>0</v>
      </c>
      <c r="AT10" s="44">
        <f t="shared" si="1"/>
        <v>24.6</v>
      </c>
      <c r="AU10" s="5"/>
    </row>
    <row r="11" spans="1:47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VLOOKUP($B11,'[2]TK KHOILUONG'!$B:$AT,4,0)</f>
        <v>2</v>
      </c>
      <c r="F11" s="16">
        <f>VLOOKUP($B11,'[2]TK KHOILUONG'!$B:$AT,5,0)</f>
        <v>0</v>
      </c>
      <c r="G11" s="16">
        <f>VLOOKUP($B11,'[2]TK KHOILUONG'!$B:$AT,6,0)</f>
        <v>0</v>
      </c>
      <c r="H11" s="16">
        <f>VLOOKUP($B11,'[2]TK KHOILUONG'!$B:$AT,7,0)</f>
        <v>2</v>
      </c>
      <c r="I11" s="16">
        <f>VLOOKUP($B11,'[2]TK KHOILUONG'!$B:$AT,8,0)</f>
        <v>0</v>
      </c>
      <c r="J11" s="16">
        <f>VLOOKUP($B11,'[2]TK KHOILUONG'!$B:$AT,9,0)</f>
        <v>0</v>
      </c>
      <c r="K11" s="16">
        <f>VLOOKUP($B11,'[2]TK KHOILUONG'!$B:$AT,10,0)</f>
        <v>0</v>
      </c>
      <c r="L11" s="16">
        <f>VLOOKUP($B11,'[2]TK KHOILUONG'!$B:$AT,11,0)</f>
        <v>0</v>
      </c>
      <c r="M11" s="34">
        <f>VLOOKUP($B11,'[2]TK KHOILUONG'!$B:$AT,12,0)</f>
        <v>3</v>
      </c>
      <c r="N11" s="16">
        <f>VLOOKUP($B11,'[2]TK KHOILUONG'!$B:$AT,13,0)</f>
        <v>2.85</v>
      </c>
      <c r="O11" s="16">
        <f>VLOOKUP($B11,'[2]TK KHOILUONG'!$B:$AT,14,0)</f>
        <v>0.75</v>
      </c>
      <c r="P11" s="16">
        <f>VLOOKUP($B11,'[2]TK KHOILUONG'!$B:$AT,15,0)</f>
        <v>0</v>
      </c>
      <c r="Q11" s="16">
        <f>VLOOKUP($B11,'[2]TK KHOILUONG'!$B:$AT,16,0)</f>
        <v>0</v>
      </c>
      <c r="R11" s="34">
        <f>VLOOKUP($B11,'[2]TK KHOILUONG'!$B:$AT,17,0)</f>
        <v>3.6</v>
      </c>
      <c r="S11" s="16">
        <f>VLOOKUP($B11,'[2]TK KHOILUONG'!$B:$AT,18,0)</f>
        <v>34</v>
      </c>
      <c r="T11" s="16">
        <f>VLOOKUP($B11,'[2]TK KHOILUONG'!$B:$AT,19,0)</f>
        <v>88</v>
      </c>
      <c r="U11" s="16">
        <f>VLOOKUP($B11,'[2]TK KHOILUONG'!$B:$AT,20,0)</f>
        <v>202</v>
      </c>
      <c r="V11" s="34">
        <f>VLOOKUP($B11,'[2]TK KHOILUONG'!$B:$AT,21,0)</f>
        <v>-8</v>
      </c>
      <c r="W11" s="16">
        <f>VLOOKUP($B11,'[2]TK KHOILUONG'!$B:$AT,22,0)</f>
        <v>0</v>
      </c>
      <c r="X11" s="16">
        <f>VLOOKUP($B11,'[2]TK KHOILUONG'!$B:$AT,23,0)</f>
        <v>0</v>
      </c>
      <c r="Y11" s="16">
        <f>VLOOKUP($B11,'[2]TK KHOILUONG'!$B:$AT,24,0)</f>
        <v>0</v>
      </c>
      <c r="Z11" s="34">
        <f>VLOOKUP($B11,'[2]TK KHOILUONG'!$B:$AT,25,0)</f>
        <v>0</v>
      </c>
      <c r="AA11" s="16">
        <f>VLOOKUP($B11,'[2]TK KHOILUONG'!$B:$AT,26,0)</f>
        <v>0</v>
      </c>
      <c r="AB11" s="16">
        <f>VLOOKUP($B11,'[2]TK KHOILUONG'!$B:$AT,27,0)</f>
        <v>0</v>
      </c>
      <c r="AC11" s="16">
        <f>VLOOKUP($B11,'[2]TK KHOILUONG'!$B:$AT,28,0)</f>
        <v>0</v>
      </c>
      <c r="AD11" s="34">
        <f>VLOOKUP($B11,'[2]TK KHOILUONG'!$B:$AT,29,0)</f>
        <v>0</v>
      </c>
      <c r="AE11" s="16">
        <f>VLOOKUP($B11,'[2]TK KHOILUONG'!$B:$AT,30,0)</f>
        <v>54</v>
      </c>
      <c r="AF11" s="16">
        <f>VLOOKUP($B11,'[2]TK KHOILUONG'!$B:$AT,31,0)</f>
        <v>0</v>
      </c>
      <c r="AG11" s="16">
        <f>VLOOKUP($B11,'[2]TK KHOILUONG'!$B:$AT,32,0)</f>
        <v>106</v>
      </c>
      <c r="AH11" s="34">
        <f>VLOOKUP($B11,'[2]TK KHOILUONG'!$B:$AT,33,0)</f>
        <v>-10.4</v>
      </c>
      <c r="AI11" s="16">
        <f>VLOOKUP($B11,'[2]TK KHOILUONG'!$B:$AT,34,0)</f>
        <v>0</v>
      </c>
      <c r="AJ11" s="16">
        <f>VLOOKUP($B11,'[2]TK KHOILUONG'!$B:$AT,35,0)</f>
        <v>0</v>
      </c>
      <c r="AK11" s="34">
        <f>VLOOKUP($B11,'[2]TK KHOILUONG'!$B:$AT,36,0)</f>
        <v>0</v>
      </c>
      <c r="AL11" s="16">
        <f>VLOOKUP($B11,'[2]TK KHOILUONG'!$B:$AT,37,0)</f>
        <v>0</v>
      </c>
      <c r="AM11" s="16">
        <f>VLOOKUP($B11,'[2]TK KHOILUONG'!$B:$AT,38,0)</f>
        <v>0</v>
      </c>
      <c r="AN11" s="34">
        <f>VLOOKUP($B11,'[2]TK KHOILUONG'!$B:$AT,39,0)</f>
        <v>0</v>
      </c>
      <c r="AO11" s="16">
        <f>VLOOKUP($B11,'[2]TK KHOILUONG'!$B:$AT,40,0)</f>
        <v>0</v>
      </c>
      <c r="AP11" s="16">
        <f>VLOOKUP($B11,'[2]TK KHOILUONG'!$B:$AT,41,0)</f>
        <v>0</v>
      </c>
      <c r="AQ11" s="34">
        <f>VLOOKUP($B11,'[2]TK KHOILUONG'!$B:$AT,42,0)</f>
        <v>0</v>
      </c>
      <c r="AR11" s="34">
        <f>VLOOKUP($B11,'[2]TK KHOILUONG'!$B:$AT,43,0)</f>
        <v>0</v>
      </c>
      <c r="AS11" s="34">
        <f>VLOOKUP($B11,'[2]TK KHOILUONG'!$B:$AT,44,0)</f>
        <v>0</v>
      </c>
      <c r="AT11" s="44">
        <f t="shared" si="1"/>
        <v>-11.8</v>
      </c>
      <c r="AU11" s="5"/>
    </row>
    <row r="12" spans="1:47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VLOOKUP($B12,'[2]TK KHOILUONG'!$B:$AT,4,0)</f>
        <v>6</v>
      </c>
      <c r="F12" s="16">
        <f>VLOOKUP($B12,'[2]TK KHOILUONG'!$B:$AT,5,0)</f>
        <v>0</v>
      </c>
      <c r="G12" s="16">
        <f>VLOOKUP($B12,'[2]TK KHOILUONG'!$B:$AT,6,0)</f>
        <v>0</v>
      </c>
      <c r="H12" s="16">
        <f>VLOOKUP($B12,'[2]TK KHOILUONG'!$B:$AT,7,0)</f>
        <v>0</v>
      </c>
      <c r="I12" s="16">
        <f>VLOOKUP($B12,'[2]TK KHOILUONG'!$B:$AT,8,0)</f>
        <v>0</v>
      </c>
      <c r="J12" s="16">
        <f>VLOOKUP($B12,'[2]TK KHOILUONG'!$B:$AT,9,0)</f>
        <v>0</v>
      </c>
      <c r="K12" s="16">
        <f>VLOOKUP($B12,'[2]TK KHOILUONG'!$B:$AT,10,0)</f>
        <v>0</v>
      </c>
      <c r="L12" s="16">
        <f>VLOOKUP($B12,'[2]TK KHOILUONG'!$B:$AT,11,0)</f>
        <v>0</v>
      </c>
      <c r="M12" s="34">
        <f>VLOOKUP($B12,'[2]TK KHOILUONG'!$B:$AT,12,0)</f>
        <v>6</v>
      </c>
      <c r="N12" s="16">
        <f>VLOOKUP($B12,'[2]TK KHOILUONG'!$B:$AT,13,0)</f>
        <v>1.65</v>
      </c>
      <c r="O12" s="16">
        <f>VLOOKUP($B12,'[2]TK KHOILUONG'!$B:$AT,14,0)</f>
        <v>0.75</v>
      </c>
      <c r="P12" s="16">
        <f>VLOOKUP($B12,'[2]TK KHOILUONG'!$B:$AT,15,0)</f>
        <v>0</v>
      </c>
      <c r="Q12" s="16">
        <f>VLOOKUP($B12,'[2]TK KHOILUONG'!$B:$AT,16,0)</f>
        <v>0</v>
      </c>
      <c r="R12" s="34">
        <f>VLOOKUP($B12,'[2]TK KHOILUONG'!$B:$AT,17,0)</f>
        <v>2.4</v>
      </c>
      <c r="S12" s="16">
        <f>VLOOKUP($B12,'[2]TK KHOILUONG'!$B:$AT,18,0)</f>
        <v>146</v>
      </c>
      <c r="T12" s="16">
        <f>VLOOKUP($B12,'[2]TK KHOILUONG'!$B:$AT,19,0)</f>
        <v>152</v>
      </c>
      <c r="U12" s="16">
        <f>VLOOKUP($B12,'[2]TK KHOILUONG'!$B:$AT,20,0)</f>
        <v>136</v>
      </c>
      <c r="V12" s="34">
        <f>VLOOKUP($B12,'[2]TK KHOILUONG'!$B:$AT,21,0)</f>
        <v>16.2</v>
      </c>
      <c r="W12" s="16">
        <f>VLOOKUP($B12,'[2]TK KHOILUONG'!$B:$AT,22,0)</f>
        <v>0</v>
      </c>
      <c r="X12" s="16">
        <f>VLOOKUP($B12,'[2]TK KHOILUONG'!$B:$AT,23,0)</f>
        <v>0</v>
      </c>
      <c r="Y12" s="16">
        <f>VLOOKUP($B12,'[2]TK KHOILUONG'!$B:$AT,24,0)</f>
        <v>0</v>
      </c>
      <c r="Z12" s="34">
        <f>VLOOKUP($B12,'[2]TK KHOILUONG'!$B:$AT,25,0)</f>
        <v>0</v>
      </c>
      <c r="AA12" s="16">
        <f>VLOOKUP($B12,'[2]TK KHOILUONG'!$B:$AT,26,0)</f>
        <v>0</v>
      </c>
      <c r="AB12" s="16">
        <f>VLOOKUP($B12,'[2]TK KHOILUONG'!$B:$AT,27,0)</f>
        <v>0</v>
      </c>
      <c r="AC12" s="16">
        <f>VLOOKUP($B12,'[2]TK KHOILUONG'!$B:$AT,28,0)</f>
        <v>0</v>
      </c>
      <c r="AD12" s="34">
        <f>VLOOKUP($B12,'[2]TK KHOILUONG'!$B:$AT,29,0)</f>
        <v>0</v>
      </c>
      <c r="AE12" s="16">
        <f>VLOOKUP($B12,'[2]TK KHOILUONG'!$B:$AT,30,0)</f>
        <v>0</v>
      </c>
      <c r="AF12" s="16">
        <f>VLOOKUP($B12,'[2]TK KHOILUONG'!$B:$AT,31,0)</f>
        <v>0</v>
      </c>
      <c r="AG12" s="16">
        <f>VLOOKUP($B12,'[2]TK KHOILUONG'!$B:$AT,32,0)</f>
        <v>0</v>
      </c>
      <c r="AH12" s="34">
        <f>VLOOKUP($B12,'[2]TK KHOILUONG'!$B:$AT,33,0)</f>
        <v>0</v>
      </c>
      <c r="AI12" s="16">
        <f>VLOOKUP($B12,'[2]TK KHOILUONG'!$B:$AT,34,0)</f>
        <v>0</v>
      </c>
      <c r="AJ12" s="16">
        <f>VLOOKUP($B12,'[2]TK KHOILUONG'!$B:$AT,35,0)</f>
        <v>0</v>
      </c>
      <c r="AK12" s="34">
        <f>VLOOKUP($B12,'[2]TK KHOILUONG'!$B:$AT,36,0)</f>
        <v>0</v>
      </c>
      <c r="AL12" s="16">
        <f>VLOOKUP($B12,'[2]TK KHOILUONG'!$B:$AT,37,0)</f>
        <v>0</v>
      </c>
      <c r="AM12" s="16">
        <f>VLOOKUP($B12,'[2]TK KHOILUONG'!$B:$AT,38,0)</f>
        <v>0</v>
      </c>
      <c r="AN12" s="34">
        <f>VLOOKUP($B12,'[2]TK KHOILUONG'!$B:$AT,39,0)</f>
        <v>0</v>
      </c>
      <c r="AO12" s="16">
        <f>VLOOKUP($B12,'[2]TK KHOILUONG'!$B:$AT,40,0)</f>
        <v>0</v>
      </c>
      <c r="AP12" s="16">
        <f>VLOOKUP($B12,'[2]TK KHOILUONG'!$B:$AT,41,0)</f>
        <v>0</v>
      </c>
      <c r="AQ12" s="34">
        <f>VLOOKUP($B12,'[2]TK KHOILUONG'!$B:$AT,42,0)</f>
        <v>0</v>
      </c>
      <c r="AR12" s="34">
        <f>VLOOKUP($B12,'[2]TK KHOILUONG'!$B:$AT,43,0)</f>
        <v>0</v>
      </c>
      <c r="AS12" s="34">
        <f>VLOOKUP($B12,'[2]TK KHOILUONG'!$B:$AT,44,0)</f>
        <v>0.9</v>
      </c>
      <c r="AT12" s="44">
        <f t="shared" si="1"/>
        <v>25.5</v>
      </c>
      <c r="AU12" s="5"/>
    </row>
    <row r="13" spans="1:47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VLOOKUP($B13,'[2]TK KHOILUONG'!$B:$AT,4,0)</f>
        <v>0</v>
      </c>
      <c r="F13" s="16">
        <f>VLOOKUP($B13,'[2]TK KHOILUONG'!$B:$AT,5,0)</f>
        <v>0</v>
      </c>
      <c r="G13" s="16">
        <f>VLOOKUP($B13,'[2]TK KHOILUONG'!$B:$AT,6,0)</f>
        <v>0</v>
      </c>
      <c r="H13" s="16">
        <f>VLOOKUP($B13,'[2]TK KHOILUONG'!$B:$AT,7,0)</f>
        <v>0</v>
      </c>
      <c r="I13" s="16">
        <f>VLOOKUP($B13,'[2]TK KHOILUONG'!$B:$AT,8,0)</f>
        <v>0</v>
      </c>
      <c r="J13" s="16">
        <f>VLOOKUP($B13,'[2]TK KHOILUONG'!$B:$AT,9,0)</f>
        <v>0</v>
      </c>
      <c r="K13" s="16">
        <f>VLOOKUP($B13,'[2]TK KHOILUONG'!$B:$AT,10,0)</f>
        <v>0</v>
      </c>
      <c r="L13" s="16">
        <f>VLOOKUP($B13,'[2]TK KHOILUONG'!$B:$AT,11,0)</f>
        <v>0</v>
      </c>
      <c r="M13" s="34">
        <f>VLOOKUP($B13,'[2]TK KHOILUONG'!$B:$AT,12,0)</f>
        <v>0</v>
      </c>
      <c r="N13" s="16">
        <f>VLOOKUP($B13,'[2]TK KHOILUONG'!$B:$AT,13,0)</f>
        <v>0</v>
      </c>
      <c r="O13" s="16">
        <f>VLOOKUP($B13,'[2]TK KHOILUONG'!$B:$AT,14,0)</f>
        <v>0</v>
      </c>
      <c r="P13" s="16">
        <f>VLOOKUP($B13,'[2]TK KHOILUONG'!$B:$AT,15,0)</f>
        <v>0</v>
      </c>
      <c r="Q13" s="16">
        <f>VLOOKUP($B13,'[2]TK KHOILUONG'!$B:$AT,16,0)</f>
        <v>0</v>
      </c>
      <c r="R13" s="34">
        <f>VLOOKUP($B13,'[2]TK KHOILUONG'!$B:$AT,17,0)</f>
        <v>0</v>
      </c>
      <c r="S13" s="16">
        <f>VLOOKUP($B13,'[2]TK KHOILUONG'!$B:$AT,18,0)</f>
        <v>0</v>
      </c>
      <c r="T13" s="16">
        <f>VLOOKUP($B13,'[2]TK KHOILUONG'!$B:$AT,19,0)</f>
        <v>0</v>
      </c>
      <c r="U13" s="16">
        <f>VLOOKUP($B13,'[2]TK KHOILUONG'!$B:$AT,20,0)</f>
        <v>0</v>
      </c>
      <c r="V13" s="34">
        <f>VLOOKUP($B13,'[2]TK KHOILUONG'!$B:$AT,21,0)</f>
        <v>0</v>
      </c>
      <c r="W13" s="16">
        <f>VLOOKUP($B13,'[2]TK KHOILUONG'!$B:$AT,22,0)</f>
        <v>0</v>
      </c>
      <c r="X13" s="16">
        <f>VLOOKUP($B13,'[2]TK KHOILUONG'!$B:$AT,23,0)</f>
        <v>0</v>
      </c>
      <c r="Y13" s="16">
        <f>VLOOKUP($B13,'[2]TK KHOILUONG'!$B:$AT,24,0)</f>
        <v>0</v>
      </c>
      <c r="Z13" s="34">
        <f>VLOOKUP($B13,'[2]TK KHOILUONG'!$B:$AT,25,0)</f>
        <v>0</v>
      </c>
      <c r="AA13" s="16">
        <f>VLOOKUP($B13,'[2]TK KHOILUONG'!$B:$AT,26,0)</f>
        <v>0</v>
      </c>
      <c r="AB13" s="16">
        <f>VLOOKUP($B13,'[2]TK KHOILUONG'!$B:$AT,27,0)</f>
        <v>0</v>
      </c>
      <c r="AC13" s="16">
        <f>VLOOKUP($B13,'[2]TK KHOILUONG'!$B:$AT,28,0)</f>
        <v>0</v>
      </c>
      <c r="AD13" s="34">
        <f>VLOOKUP($B13,'[2]TK KHOILUONG'!$B:$AT,29,0)</f>
        <v>0</v>
      </c>
      <c r="AE13" s="16">
        <f>VLOOKUP($B13,'[2]TK KHOILUONG'!$B:$AT,30,0)</f>
        <v>0</v>
      </c>
      <c r="AF13" s="16">
        <f>VLOOKUP($B13,'[2]TK KHOILUONG'!$B:$AT,31,0)</f>
        <v>0</v>
      </c>
      <c r="AG13" s="16">
        <f>VLOOKUP($B13,'[2]TK KHOILUONG'!$B:$AT,32,0)</f>
        <v>0</v>
      </c>
      <c r="AH13" s="34">
        <f>VLOOKUP($B13,'[2]TK KHOILUONG'!$B:$AT,33,0)</f>
        <v>0</v>
      </c>
      <c r="AI13" s="16">
        <f>VLOOKUP($B13,'[2]TK KHOILUONG'!$B:$AT,34,0)</f>
        <v>0</v>
      </c>
      <c r="AJ13" s="16">
        <f>VLOOKUP($B13,'[2]TK KHOILUONG'!$B:$AT,35,0)</f>
        <v>0</v>
      </c>
      <c r="AK13" s="34">
        <f>VLOOKUP($B13,'[2]TK KHOILUONG'!$B:$AT,36,0)</f>
        <v>0</v>
      </c>
      <c r="AL13" s="16">
        <f>VLOOKUP($B13,'[2]TK KHOILUONG'!$B:$AT,37,0)</f>
        <v>0</v>
      </c>
      <c r="AM13" s="16">
        <f>VLOOKUP($B13,'[2]TK KHOILUONG'!$B:$AT,38,0)</f>
        <v>0</v>
      </c>
      <c r="AN13" s="34">
        <f>VLOOKUP($B13,'[2]TK KHOILUONG'!$B:$AT,39,0)</f>
        <v>0</v>
      </c>
      <c r="AO13" s="16">
        <f>VLOOKUP($B13,'[2]TK KHOILUONG'!$B:$AT,40,0)</f>
        <v>0</v>
      </c>
      <c r="AP13" s="16">
        <f>VLOOKUP($B13,'[2]TK KHOILUONG'!$B:$AT,41,0)</f>
        <v>0</v>
      </c>
      <c r="AQ13" s="34">
        <f>VLOOKUP($B13,'[2]TK KHOILUONG'!$B:$AT,42,0)</f>
        <v>0</v>
      </c>
      <c r="AR13" s="34">
        <f>VLOOKUP($B13,'[2]TK KHOILUONG'!$B:$AT,43,0)</f>
        <v>0</v>
      </c>
      <c r="AS13" s="34">
        <f>VLOOKUP($B13,'[2]TK KHOILUONG'!$B:$AT,44,0)</f>
        <v>0</v>
      </c>
      <c r="AT13" s="44">
        <f t="shared" si="1"/>
        <v>0</v>
      </c>
      <c r="AU13" s="5"/>
    </row>
    <row r="14" spans="1:47">
      <c r="A14" s="12">
        <f>IF(D14="","",SUBTOTAL(3,$D$5:D14))</f>
        <v>10</v>
      </c>
      <c r="B14" s="13" t="s">
        <v>63</v>
      </c>
      <c r="C14" s="14" t="s">
        <v>53</v>
      </c>
      <c r="D14" s="15" t="s">
        <v>64</v>
      </c>
      <c r="E14" s="16">
        <f>VLOOKUP($B14,'[2]TK KHOILUONG'!$B:$AT,4,0)</f>
        <v>6</v>
      </c>
      <c r="F14" s="16">
        <f>VLOOKUP($B14,'[2]TK KHOILUONG'!$B:$AT,5,0)</f>
        <v>0</v>
      </c>
      <c r="G14" s="16">
        <f>VLOOKUP($B14,'[2]TK KHOILUONG'!$B:$AT,6,0)</f>
        <v>0</v>
      </c>
      <c r="H14" s="16">
        <f>VLOOKUP($B14,'[2]TK KHOILUONG'!$B:$AT,7,0)</f>
        <v>0</v>
      </c>
      <c r="I14" s="16">
        <f>VLOOKUP($B14,'[2]TK KHOILUONG'!$B:$AT,8,0)</f>
        <v>0</v>
      </c>
      <c r="J14" s="16">
        <f>VLOOKUP($B14,'[2]TK KHOILUONG'!$B:$AT,9,0)</f>
        <v>0</v>
      </c>
      <c r="K14" s="16">
        <f>VLOOKUP($B14,'[2]TK KHOILUONG'!$B:$AT,10,0)</f>
        <v>0</v>
      </c>
      <c r="L14" s="16">
        <f>VLOOKUP($B14,'[2]TK KHOILUONG'!$B:$AT,11,0)</f>
        <v>0</v>
      </c>
      <c r="M14" s="34">
        <f>VLOOKUP($B14,'[2]TK KHOILUONG'!$B:$AT,12,0)</f>
        <v>6</v>
      </c>
      <c r="N14" s="16">
        <f>VLOOKUP($B14,'[2]TK KHOILUONG'!$B:$AT,13,0)</f>
        <v>1.7999999999999998</v>
      </c>
      <c r="O14" s="16">
        <f>VLOOKUP($B14,'[2]TK KHOILUONG'!$B:$AT,14,0)</f>
        <v>1.2</v>
      </c>
      <c r="P14" s="16">
        <f>VLOOKUP($B14,'[2]TK KHOILUONG'!$B:$AT,15,0)</f>
        <v>0</v>
      </c>
      <c r="Q14" s="16">
        <f>VLOOKUP($B14,'[2]TK KHOILUONG'!$B:$AT,16,0)</f>
        <v>0</v>
      </c>
      <c r="R14" s="34">
        <f>VLOOKUP($B14,'[2]TK KHOILUONG'!$B:$AT,17,0)</f>
        <v>3</v>
      </c>
      <c r="S14" s="16">
        <f>VLOOKUP($B14,'[2]TK KHOILUONG'!$B:$AT,18,0)</f>
        <v>429</v>
      </c>
      <c r="T14" s="16">
        <f>VLOOKUP($B14,'[2]TK KHOILUONG'!$B:$AT,19,0)</f>
        <v>376</v>
      </c>
      <c r="U14" s="16">
        <f>VLOOKUP($B14,'[2]TK KHOILUONG'!$B:$AT,20,0)</f>
        <v>395</v>
      </c>
      <c r="V14" s="34">
        <f>VLOOKUP($B14,'[2]TK KHOILUONG'!$B:$AT,21,0)</f>
        <v>41</v>
      </c>
      <c r="W14" s="16">
        <f>VLOOKUP($B14,'[2]TK KHOILUONG'!$B:$AT,22,0)</f>
        <v>0</v>
      </c>
      <c r="X14" s="16">
        <f>VLOOKUP($B14,'[2]TK KHOILUONG'!$B:$AT,23,0)</f>
        <v>0</v>
      </c>
      <c r="Y14" s="16">
        <f>VLOOKUP($B14,'[2]TK KHOILUONG'!$B:$AT,24,0)</f>
        <v>0</v>
      </c>
      <c r="Z14" s="34">
        <f>VLOOKUP($B14,'[2]TK KHOILUONG'!$B:$AT,25,0)</f>
        <v>0</v>
      </c>
      <c r="AA14" s="16">
        <f>VLOOKUP($B14,'[2]TK KHOILUONG'!$B:$AT,26,0)</f>
        <v>0</v>
      </c>
      <c r="AB14" s="16">
        <f>VLOOKUP($B14,'[2]TK KHOILUONG'!$B:$AT,27,0)</f>
        <v>0</v>
      </c>
      <c r="AC14" s="16">
        <f>VLOOKUP($B14,'[2]TK KHOILUONG'!$B:$AT,28,0)</f>
        <v>0</v>
      </c>
      <c r="AD14" s="34">
        <f>VLOOKUP($B14,'[2]TK KHOILUONG'!$B:$AT,29,0)</f>
        <v>0</v>
      </c>
      <c r="AE14" s="16">
        <f>VLOOKUP($B14,'[2]TK KHOILUONG'!$B:$AT,30,0)</f>
        <v>0</v>
      </c>
      <c r="AF14" s="16">
        <f>VLOOKUP($B14,'[2]TK KHOILUONG'!$B:$AT,31,0)</f>
        <v>0</v>
      </c>
      <c r="AG14" s="16">
        <f>VLOOKUP($B14,'[2]TK KHOILUONG'!$B:$AT,32,0)</f>
        <v>0</v>
      </c>
      <c r="AH14" s="34">
        <f>VLOOKUP($B14,'[2]TK KHOILUONG'!$B:$AT,33,0)</f>
        <v>0</v>
      </c>
      <c r="AI14" s="16">
        <f>VLOOKUP($B14,'[2]TK KHOILUONG'!$B:$AT,34,0)</f>
        <v>0</v>
      </c>
      <c r="AJ14" s="16">
        <f>VLOOKUP($B14,'[2]TK KHOILUONG'!$B:$AT,35,0)</f>
        <v>0</v>
      </c>
      <c r="AK14" s="34">
        <f>VLOOKUP($B14,'[2]TK KHOILUONG'!$B:$AT,36,0)</f>
        <v>0</v>
      </c>
      <c r="AL14" s="16">
        <f>VLOOKUP($B14,'[2]TK KHOILUONG'!$B:$AT,37,0)</f>
        <v>0</v>
      </c>
      <c r="AM14" s="16">
        <f>VLOOKUP($B14,'[2]TK KHOILUONG'!$B:$AT,38,0)</f>
        <v>0</v>
      </c>
      <c r="AN14" s="34">
        <f>VLOOKUP($B14,'[2]TK KHOILUONG'!$B:$AT,39,0)</f>
        <v>0</v>
      </c>
      <c r="AO14" s="16">
        <f>VLOOKUP($B14,'[2]TK KHOILUONG'!$B:$AT,40,0)</f>
        <v>0</v>
      </c>
      <c r="AP14" s="16">
        <f>VLOOKUP($B14,'[2]TK KHOILUONG'!$B:$AT,41,0)</f>
        <v>0</v>
      </c>
      <c r="AQ14" s="34">
        <f>VLOOKUP($B14,'[2]TK KHOILUONG'!$B:$AT,42,0)</f>
        <v>0</v>
      </c>
      <c r="AR14" s="34">
        <f>VLOOKUP($B14,'[2]TK KHOILUONG'!$B:$AT,43,0)</f>
        <v>0</v>
      </c>
      <c r="AS14" s="34">
        <f>VLOOKUP($B14,'[2]TK KHOILUONG'!$B:$AT,44,0)</f>
        <v>0.5</v>
      </c>
      <c r="AT14" s="44">
        <f t="shared" si="1"/>
        <v>50.5</v>
      </c>
      <c r="AU14" s="5"/>
    </row>
    <row r="15" spans="1:47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>
        <f>VLOOKUP($B15,'[2]TK KHOILUONG'!$B:$AT,4,0)</f>
        <v>0</v>
      </c>
      <c r="F15" s="16">
        <f>VLOOKUP($B15,'[2]TK KHOILUONG'!$B:$AT,5,0)</f>
        <v>0</v>
      </c>
      <c r="G15" s="16">
        <f>VLOOKUP($B15,'[2]TK KHOILUONG'!$B:$AT,6,0)</f>
        <v>0</v>
      </c>
      <c r="H15" s="16">
        <f>VLOOKUP($B15,'[2]TK KHOILUONG'!$B:$AT,7,0)</f>
        <v>0</v>
      </c>
      <c r="I15" s="16">
        <f>VLOOKUP($B15,'[2]TK KHOILUONG'!$B:$AT,8,0)</f>
        <v>0</v>
      </c>
      <c r="J15" s="16">
        <f>VLOOKUP($B15,'[2]TK KHOILUONG'!$B:$AT,9,0)</f>
        <v>0</v>
      </c>
      <c r="K15" s="16">
        <f>VLOOKUP($B15,'[2]TK KHOILUONG'!$B:$AT,10,0)</f>
        <v>0</v>
      </c>
      <c r="L15" s="16">
        <f>VLOOKUP($B15,'[2]TK KHOILUONG'!$B:$AT,11,0)</f>
        <v>0</v>
      </c>
      <c r="M15" s="34">
        <f>VLOOKUP($B15,'[2]TK KHOILUONG'!$B:$AT,12,0)</f>
        <v>0</v>
      </c>
      <c r="N15" s="16">
        <f>VLOOKUP($B15,'[2]TK KHOILUONG'!$B:$AT,13,0)</f>
        <v>0</v>
      </c>
      <c r="O15" s="16">
        <f>VLOOKUP($B15,'[2]TK KHOILUONG'!$B:$AT,14,0)</f>
        <v>3.3000000000000003</v>
      </c>
      <c r="P15" s="16">
        <f>VLOOKUP($B15,'[2]TK KHOILUONG'!$B:$AT,15,0)</f>
        <v>0</v>
      </c>
      <c r="Q15" s="16">
        <f>VLOOKUP($B15,'[2]TK KHOILUONG'!$B:$AT,16,0)</f>
        <v>0</v>
      </c>
      <c r="R15" s="34">
        <f>VLOOKUP($B15,'[2]TK KHOILUONG'!$B:$AT,17,0)</f>
        <v>3.3000000000000003</v>
      </c>
      <c r="S15" s="16">
        <f>VLOOKUP($B15,'[2]TK KHOILUONG'!$B:$AT,18,0)</f>
        <v>355</v>
      </c>
      <c r="T15" s="16">
        <f>VLOOKUP($B15,'[2]TK KHOILUONG'!$B:$AT,19,0)</f>
        <v>253</v>
      </c>
      <c r="U15" s="16">
        <f>VLOOKUP($B15,'[2]TK KHOILUONG'!$B:$AT,20,0)</f>
        <v>314</v>
      </c>
      <c r="V15" s="34">
        <f>VLOOKUP($B15,'[2]TK KHOILUONG'!$B:$AT,21,0)</f>
        <v>29.400000000000002</v>
      </c>
      <c r="W15" s="16">
        <f>VLOOKUP($B15,'[2]TK KHOILUONG'!$B:$AT,22,0)</f>
        <v>0</v>
      </c>
      <c r="X15" s="16">
        <f>VLOOKUP($B15,'[2]TK KHOILUONG'!$B:$AT,23,0)</f>
        <v>0</v>
      </c>
      <c r="Y15" s="16">
        <f>VLOOKUP($B15,'[2]TK KHOILUONG'!$B:$AT,24,0)</f>
        <v>0</v>
      </c>
      <c r="Z15" s="34">
        <f>VLOOKUP($B15,'[2]TK KHOILUONG'!$B:$AT,25,0)</f>
        <v>0</v>
      </c>
      <c r="AA15" s="16">
        <f>VLOOKUP($B15,'[2]TK KHOILUONG'!$B:$AT,26,0)</f>
        <v>0</v>
      </c>
      <c r="AB15" s="16">
        <f>VLOOKUP($B15,'[2]TK KHOILUONG'!$B:$AT,27,0)</f>
        <v>0</v>
      </c>
      <c r="AC15" s="16">
        <f>VLOOKUP($B15,'[2]TK KHOILUONG'!$B:$AT,28,0)</f>
        <v>0</v>
      </c>
      <c r="AD15" s="34">
        <f>VLOOKUP($B15,'[2]TK KHOILUONG'!$B:$AT,29,0)</f>
        <v>0</v>
      </c>
      <c r="AE15" s="16">
        <f>VLOOKUP($B15,'[2]TK KHOILUONG'!$B:$AT,30,0)</f>
        <v>0</v>
      </c>
      <c r="AF15" s="16">
        <f>VLOOKUP($B15,'[2]TK KHOILUONG'!$B:$AT,31,0)</f>
        <v>0</v>
      </c>
      <c r="AG15" s="16">
        <f>VLOOKUP($B15,'[2]TK KHOILUONG'!$B:$AT,32,0)</f>
        <v>0</v>
      </c>
      <c r="AH15" s="34">
        <f>VLOOKUP($B15,'[2]TK KHOILUONG'!$B:$AT,33,0)</f>
        <v>0</v>
      </c>
      <c r="AI15" s="16">
        <f>VLOOKUP($B15,'[2]TK KHOILUONG'!$B:$AT,34,0)</f>
        <v>0</v>
      </c>
      <c r="AJ15" s="16">
        <f>VLOOKUP($B15,'[2]TK KHOILUONG'!$B:$AT,35,0)</f>
        <v>0</v>
      </c>
      <c r="AK15" s="34">
        <f>VLOOKUP($B15,'[2]TK KHOILUONG'!$B:$AT,36,0)</f>
        <v>0</v>
      </c>
      <c r="AL15" s="16">
        <f>VLOOKUP($B15,'[2]TK KHOILUONG'!$B:$AT,37,0)</f>
        <v>0</v>
      </c>
      <c r="AM15" s="16">
        <f>VLOOKUP($B15,'[2]TK KHOILUONG'!$B:$AT,38,0)</f>
        <v>0</v>
      </c>
      <c r="AN15" s="34">
        <f>VLOOKUP($B15,'[2]TK KHOILUONG'!$B:$AT,39,0)</f>
        <v>0</v>
      </c>
      <c r="AO15" s="16">
        <f>VLOOKUP($B15,'[2]TK KHOILUONG'!$B:$AT,40,0)</f>
        <v>0</v>
      </c>
      <c r="AP15" s="16">
        <f>VLOOKUP($B15,'[2]TK KHOILUONG'!$B:$AT,41,0)</f>
        <v>0</v>
      </c>
      <c r="AQ15" s="34">
        <f>VLOOKUP($B15,'[2]TK KHOILUONG'!$B:$AT,42,0)</f>
        <v>0</v>
      </c>
      <c r="AR15" s="34">
        <f>VLOOKUP($B15,'[2]TK KHOILUONG'!$B:$AT,43,0)</f>
        <v>0</v>
      </c>
      <c r="AS15" s="34">
        <f>VLOOKUP($B15,'[2]TK KHOILUONG'!$B:$AT,44,0)</f>
        <v>0.9</v>
      </c>
      <c r="AT15" s="44">
        <f t="shared" si="1"/>
        <v>33.6</v>
      </c>
      <c r="AU15" s="5"/>
    </row>
    <row r="16" spans="1:47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VLOOKUP($B16,'[2]TK KHOILUONG'!$B:$AT,4,0)</f>
        <v>0</v>
      </c>
      <c r="F16" s="16">
        <f>VLOOKUP($B16,'[2]TK KHOILUONG'!$B:$AT,5,0)</f>
        <v>0</v>
      </c>
      <c r="G16" s="16">
        <f>VLOOKUP($B16,'[2]TK KHOILUONG'!$B:$AT,6,0)</f>
        <v>0</v>
      </c>
      <c r="H16" s="16">
        <f>VLOOKUP($B16,'[2]TK KHOILUONG'!$B:$AT,7,0)</f>
        <v>0</v>
      </c>
      <c r="I16" s="16">
        <f>VLOOKUP($B16,'[2]TK KHOILUONG'!$B:$AT,8,0)</f>
        <v>0</v>
      </c>
      <c r="J16" s="16">
        <f>VLOOKUP($B16,'[2]TK KHOILUONG'!$B:$AT,9,0)</f>
        <v>0</v>
      </c>
      <c r="K16" s="16">
        <f>VLOOKUP($B16,'[2]TK KHOILUONG'!$B:$AT,10,0)</f>
        <v>0</v>
      </c>
      <c r="L16" s="16">
        <f>VLOOKUP($B16,'[2]TK KHOILUONG'!$B:$AT,11,0)</f>
        <v>0</v>
      </c>
      <c r="M16" s="34">
        <f>VLOOKUP($B16,'[2]TK KHOILUONG'!$B:$AT,12,0)</f>
        <v>0</v>
      </c>
      <c r="N16" s="16">
        <f>VLOOKUP($B16,'[2]TK KHOILUONG'!$B:$AT,13,0)</f>
        <v>0</v>
      </c>
      <c r="O16" s="16">
        <f>VLOOKUP($B16,'[2]TK KHOILUONG'!$B:$AT,14,0)</f>
        <v>0</v>
      </c>
      <c r="P16" s="16">
        <f>VLOOKUP($B16,'[2]TK KHOILUONG'!$B:$AT,15,0)</f>
        <v>0</v>
      </c>
      <c r="Q16" s="16">
        <f>VLOOKUP($B16,'[2]TK KHOILUONG'!$B:$AT,16,0)</f>
        <v>0</v>
      </c>
      <c r="R16" s="34">
        <f>VLOOKUP($B16,'[2]TK KHOILUONG'!$B:$AT,17,0)</f>
        <v>0</v>
      </c>
      <c r="S16" s="16">
        <f>VLOOKUP($B16,'[2]TK KHOILUONG'!$B:$AT,18,0)</f>
        <v>0</v>
      </c>
      <c r="T16" s="16">
        <f>VLOOKUP($B16,'[2]TK KHOILUONG'!$B:$AT,19,0)</f>
        <v>0</v>
      </c>
      <c r="U16" s="16">
        <f>VLOOKUP($B16,'[2]TK KHOILUONG'!$B:$AT,20,0)</f>
        <v>18</v>
      </c>
      <c r="V16" s="34">
        <f>VLOOKUP($B16,'[2]TK KHOILUONG'!$B:$AT,21,0)</f>
        <v>-1.8</v>
      </c>
      <c r="W16" s="16">
        <f>VLOOKUP($B16,'[2]TK KHOILUONG'!$B:$AT,22,0)</f>
        <v>0</v>
      </c>
      <c r="X16" s="16">
        <f>VLOOKUP($B16,'[2]TK KHOILUONG'!$B:$AT,23,0)</f>
        <v>0</v>
      </c>
      <c r="Y16" s="16">
        <f>VLOOKUP($B16,'[2]TK KHOILUONG'!$B:$AT,24,0)</f>
        <v>0</v>
      </c>
      <c r="Z16" s="34">
        <f>VLOOKUP($B16,'[2]TK KHOILUONG'!$B:$AT,25,0)</f>
        <v>0</v>
      </c>
      <c r="AA16" s="16">
        <f>VLOOKUP($B16,'[2]TK KHOILUONG'!$B:$AT,26,0)</f>
        <v>0</v>
      </c>
      <c r="AB16" s="16">
        <f>VLOOKUP($B16,'[2]TK KHOILUONG'!$B:$AT,27,0)</f>
        <v>0</v>
      </c>
      <c r="AC16" s="16">
        <f>VLOOKUP($B16,'[2]TK KHOILUONG'!$B:$AT,28,0)</f>
        <v>0</v>
      </c>
      <c r="AD16" s="34">
        <f>VLOOKUP($B16,'[2]TK KHOILUONG'!$B:$AT,29,0)</f>
        <v>0</v>
      </c>
      <c r="AE16" s="16">
        <f>VLOOKUP($B16,'[2]TK KHOILUONG'!$B:$AT,30,0)</f>
        <v>0</v>
      </c>
      <c r="AF16" s="16">
        <f>VLOOKUP($B16,'[2]TK KHOILUONG'!$B:$AT,31,0)</f>
        <v>0</v>
      </c>
      <c r="AG16" s="16">
        <f>VLOOKUP($B16,'[2]TK KHOILUONG'!$B:$AT,32,0)</f>
        <v>0</v>
      </c>
      <c r="AH16" s="34">
        <f>VLOOKUP($B16,'[2]TK KHOILUONG'!$B:$AT,33,0)</f>
        <v>0</v>
      </c>
      <c r="AI16" s="16">
        <f>VLOOKUP($B16,'[2]TK KHOILUONG'!$B:$AT,34,0)</f>
        <v>0</v>
      </c>
      <c r="AJ16" s="16">
        <f>VLOOKUP($B16,'[2]TK KHOILUONG'!$B:$AT,35,0)</f>
        <v>0</v>
      </c>
      <c r="AK16" s="34">
        <f>VLOOKUP($B16,'[2]TK KHOILUONG'!$B:$AT,36,0)</f>
        <v>0</v>
      </c>
      <c r="AL16" s="16">
        <f>VLOOKUP($B16,'[2]TK KHOILUONG'!$B:$AT,37,0)</f>
        <v>0</v>
      </c>
      <c r="AM16" s="16">
        <f>VLOOKUP($B16,'[2]TK KHOILUONG'!$B:$AT,38,0)</f>
        <v>0</v>
      </c>
      <c r="AN16" s="34">
        <f>VLOOKUP($B16,'[2]TK KHOILUONG'!$B:$AT,39,0)</f>
        <v>0</v>
      </c>
      <c r="AO16" s="16">
        <f>VLOOKUP($B16,'[2]TK KHOILUONG'!$B:$AT,40,0)</f>
        <v>0</v>
      </c>
      <c r="AP16" s="16">
        <f>VLOOKUP($B16,'[2]TK KHOILUONG'!$B:$AT,41,0)</f>
        <v>0</v>
      </c>
      <c r="AQ16" s="34">
        <f>VLOOKUP($B16,'[2]TK KHOILUONG'!$B:$AT,42,0)</f>
        <v>0</v>
      </c>
      <c r="AR16" s="34">
        <f>VLOOKUP($B16,'[2]TK KHOILUONG'!$B:$AT,43,0)</f>
        <v>0</v>
      </c>
      <c r="AS16" s="34">
        <f>VLOOKUP($B16,'[2]TK KHOILUONG'!$B:$AT,44,0)</f>
        <v>0</v>
      </c>
      <c r="AT16" s="44">
        <f t="shared" si="1"/>
        <v>-1.8</v>
      </c>
      <c r="AU16" s="5"/>
    </row>
    <row r="17" spans="1:47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VLOOKUP($B17,'[2]TK KHOILUONG'!$B:$AT,4,0)</f>
        <v>2</v>
      </c>
      <c r="F17" s="16">
        <f>VLOOKUP($B17,'[2]TK KHOILUONG'!$B:$AT,5,0)</f>
        <v>0</v>
      </c>
      <c r="G17" s="16">
        <f>VLOOKUP($B17,'[2]TK KHOILUONG'!$B:$AT,6,0)</f>
        <v>0</v>
      </c>
      <c r="H17" s="16">
        <f>VLOOKUP($B17,'[2]TK KHOILUONG'!$B:$AT,7,0)</f>
        <v>0</v>
      </c>
      <c r="I17" s="16">
        <f>VLOOKUP($B17,'[2]TK KHOILUONG'!$B:$AT,8,0)</f>
        <v>0</v>
      </c>
      <c r="J17" s="16">
        <f>VLOOKUP($B17,'[2]TK KHOILUONG'!$B:$AT,9,0)</f>
        <v>0</v>
      </c>
      <c r="K17" s="16">
        <f>VLOOKUP($B17,'[2]TK KHOILUONG'!$B:$AT,10,0)</f>
        <v>0</v>
      </c>
      <c r="L17" s="16">
        <f>VLOOKUP($B17,'[2]TK KHOILUONG'!$B:$AT,11,0)</f>
        <v>0</v>
      </c>
      <c r="M17" s="34">
        <f>VLOOKUP($B17,'[2]TK KHOILUONG'!$B:$AT,12,0)</f>
        <v>2</v>
      </c>
      <c r="N17" s="16">
        <f>VLOOKUP($B17,'[2]TK KHOILUONG'!$B:$AT,13,0)</f>
        <v>0.6</v>
      </c>
      <c r="O17" s="16">
        <f>VLOOKUP($B17,'[2]TK KHOILUONG'!$B:$AT,14,0)</f>
        <v>0</v>
      </c>
      <c r="P17" s="16">
        <f>VLOOKUP($B17,'[2]TK KHOILUONG'!$B:$AT,15,0)</f>
        <v>0</v>
      </c>
      <c r="Q17" s="16">
        <f>VLOOKUP($B17,'[2]TK KHOILUONG'!$B:$AT,16,0)</f>
        <v>0</v>
      </c>
      <c r="R17" s="34">
        <f>VLOOKUP($B17,'[2]TK KHOILUONG'!$B:$AT,17,0)</f>
        <v>0.6</v>
      </c>
      <c r="S17" s="16">
        <f>VLOOKUP($B17,'[2]TK KHOILUONG'!$B:$AT,18,0)</f>
        <v>0</v>
      </c>
      <c r="T17" s="16">
        <f>VLOOKUP($B17,'[2]TK KHOILUONG'!$B:$AT,19,0)</f>
        <v>0</v>
      </c>
      <c r="U17" s="16">
        <f>VLOOKUP($B17,'[2]TK KHOILUONG'!$B:$AT,20,0)</f>
        <v>246</v>
      </c>
      <c r="V17" s="34">
        <f>VLOOKUP($B17,'[2]TK KHOILUONG'!$B:$AT,21,0)</f>
        <v>-24.6</v>
      </c>
      <c r="W17" s="16">
        <f>VLOOKUP($B17,'[2]TK KHOILUONG'!$B:$AT,22,0)</f>
        <v>0</v>
      </c>
      <c r="X17" s="16">
        <f>VLOOKUP($B17,'[2]TK KHOILUONG'!$B:$AT,23,0)</f>
        <v>0</v>
      </c>
      <c r="Y17" s="16">
        <f>VLOOKUP($B17,'[2]TK KHOILUONG'!$B:$AT,24,0)</f>
        <v>0</v>
      </c>
      <c r="Z17" s="34">
        <f>VLOOKUP($B17,'[2]TK KHOILUONG'!$B:$AT,25,0)</f>
        <v>0</v>
      </c>
      <c r="AA17" s="16">
        <f>VLOOKUP($B17,'[2]TK KHOILUONG'!$B:$AT,26,0)</f>
        <v>0</v>
      </c>
      <c r="AB17" s="16">
        <f>VLOOKUP($B17,'[2]TK KHOILUONG'!$B:$AT,27,0)</f>
        <v>0</v>
      </c>
      <c r="AC17" s="16">
        <f>VLOOKUP($B17,'[2]TK KHOILUONG'!$B:$AT,28,0)</f>
        <v>0</v>
      </c>
      <c r="AD17" s="34">
        <f>VLOOKUP($B17,'[2]TK KHOILUONG'!$B:$AT,29,0)</f>
        <v>0</v>
      </c>
      <c r="AE17" s="16">
        <f>VLOOKUP($B17,'[2]TK KHOILUONG'!$B:$AT,30,0)</f>
        <v>0</v>
      </c>
      <c r="AF17" s="16">
        <f>VLOOKUP($B17,'[2]TK KHOILUONG'!$B:$AT,31,0)</f>
        <v>0</v>
      </c>
      <c r="AG17" s="16">
        <f>VLOOKUP($B17,'[2]TK KHOILUONG'!$B:$AT,32,0)</f>
        <v>0</v>
      </c>
      <c r="AH17" s="34">
        <f>VLOOKUP($B17,'[2]TK KHOILUONG'!$B:$AT,33,0)</f>
        <v>0</v>
      </c>
      <c r="AI17" s="16">
        <f>VLOOKUP($B17,'[2]TK KHOILUONG'!$B:$AT,34,0)</f>
        <v>0</v>
      </c>
      <c r="AJ17" s="16">
        <f>VLOOKUP($B17,'[2]TK KHOILUONG'!$B:$AT,35,0)</f>
        <v>0</v>
      </c>
      <c r="AK17" s="34">
        <f>VLOOKUP($B17,'[2]TK KHOILUONG'!$B:$AT,36,0)</f>
        <v>0</v>
      </c>
      <c r="AL17" s="16">
        <f>VLOOKUP($B17,'[2]TK KHOILUONG'!$B:$AT,37,0)</f>
        <v>0</v>
      </c>
      <c r="AM17" s="16">
        <f>VLOOKUP($B17,'[2]TK KHOILUONG'!$B:$AT,38,0)</f>
        <v>0</v>
      </c>
      <c r="AN17" s="34">
        <f>VLOOKUP($B17,'[2]TK KHOILUONG'!$B:$AT,39,0)</f>
        <v>0</v>
      </c>
      <c r="AO17" s="16">
        <f>VLOOKUP($B17,'[2]TK KHOILUONG'!$B:$AT,40,0)</f>
        <v>0</v>
      </c>
      <c r="AP17" s="16">
        <f>VLOOKUP($B17,'[2]TK KHOILUONG'!$B:$AT,41,0)</f>
        <v>0</v>
      </c>
      <c r="AQ17" s="34">
        <f>VLOOKUP($B17,'[2]TK KHOILUONG'!$B:$AT,42,0)</f>
        <v>0</v>
      </c>
      <c r="AR17" s="34">
        <f>VLOOKUP($B17,'[2]TK KHOILUONG'!$B:$AT,43,0)</f>
        <v>0</v>
      </c>
      <c r="AS17" s="34">
        <f>VLOOKUP($B17,'[2]TK KHOILUONG'!$B:$AT,44,0)</f>
        <v>0</v>
      </c>
      <c r="AT17" s="44">
        <f t="shared" si="1"/>
        <v>-22</v>
      </c>
      <c r="AU17" s="5"/>
    </row>
    <row r="18" spans="1:47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VLOOKUP($B18,'[2]TK KHOILUONG'!$B:$AT,4,0)</f>
        <v>12</v>
      </c>
      <c r="F18" s="16">
        <f>VLOOKUP($B18,'[2]TK KHOILUONG'!$B:$AT,5,0)</f>
        <v>0</v>
      </c>
      <c r="G18" s="16">
        <f>VLOOKUP($B18,'[2]TK KHOILUONG'!$B:$AT,6,0)</f>
        <v>0</v>
      </c>
      <c r="H18" s="16">
        <f>VLOOKUP($B18,'[2]TK KHOILUONG'!$B:$AT,7,0)</f>
        <v>0</v>
      </c>
      <c r="I18" s="16">
        <f>VLOOKUP($B18,'[2]TK KHOILUONG'!$B:$AT,8,0)</f>
        <v>0</v>
      </c>
      <c r="J18" s="16">
        <f>VLOOKUP($B18,'[2]TK KHOILUONG'!$B:$AT,9,0)</f>
        <v>0</v>
      </c>
      <c r="K18" s="16">
        <f>VLOOKUP($B18,'[2]TK KHOILUONG'!$B:$AT,10,0)</f>
        <v>0</v>
      </c>
      <c r="L18" s="16">
        <f>VLOOKUP($B18,'[2]TK KHOILUONG'!$B:$AT,11,0)</f>
        <v>0</v>
      </c>
      <c r="M18" s="34">
        <f>VLOOKUP($B18,'[2]TK KHOILUONG'!$B:$AT,12,0)</f>
        <v>12</v>
      </c>
      <c r="N18" s="16">
        <f>VLOOKUP($B18,'[2]TK KHOILUONG'!$B:$AT,13,0)</f>
        <v>3</v>
      </c>
      <c r="O18" s="16">
        <f>VLOOKUP($B18,'[2]TK KHOILUONG'!$B:$AT,14,0)</f>
        <v>1.05</v>
      </c>
      <c r="P18" s="16">
        <f>VLOOKUP($B18,'[2]TK KHOILUONG'!$B:$AT,15,0)</f>
        <v>0</v>
      </c>
      <c r="Q18" s="16">
        <f>VLOOKUP($B18,'[2]TK KHOILUONG'!$B:$AT,16,0)</f>
        <v>0</v>
      </c>
      <c r="R18" s="34">
        <f>VLOOKUP($B18,'[2]TK KHOILUONG'!$B:$AT,17,0)</f>
        <v>4.05</v>
      </c>
      <c r="S18" s="16">
        <f>VLOOKUP($B18,'[2]TK KHOILUONG'!$B:$AT,18,0)</f>
        <v>173</v>
      </c>
      <c r="T18" s="16">
        <f>VLOOKUP($B18,'[2]TK KHOILUONG'!$B:$AT,19,0)</f>
        <v>0</v>
      </c>
      <c r="U18" s="16">
        <f>VLOOKUP($B18,'[2]TK KHOILUONG'!$B:$AT,20,0)</f>
        <v>124</v>
      </c>
      <c r="V18" s="34">
        <f>VLOOKUP($B18,'[2]TK KHOILUONG'!$B:$AT,21,0)</f>
        <v>4.9000000000000004</v>
      </c>
      <c r="W18" s="16">
        <f>VLOOKUP($B18,'[2]TK KHOILUONG'!$B:$AT,22,0)</f>
        <v>0</v>
      </c>
      <c r="X18" s="16">
        <f>VLOOKUP($B18,'[2]TK KHOILUONG'!$B:$AT,23,0)</f>
        <v>0</v>
      </c>
      <c r="Y18" s="16">
        <f>VLOOKUP($B18,'[2]TK KHOILUONG'!$B:$AT,24,0)</f>
        <v>0</v>
      </c>
      <c r="Z18" s="34">
        <f>VLOOKUP($B18,'[2]TK KHOILUONG'!$B:$AT,25,0)</f>
        <v>0</v>
      </c>
      <c r="AA18" s="16">
        <f>VLOOKUP($B18,'[2]TK KHOILUONG'!$B:$AT,26,0)</f>
        <v>0</v>
      </c>
      <c r="AB18" s="16">
        <f>VLOOKUP($B18,'[2]TK KHOILUONG'!$B:$AT,27,0)</f>
        <v>0</v>
      </c>
      <c r="AC18" s="16">
        <f>VLOOKUP($B18,'[2]TK KHOILUONG'!$B:$AT,28,0)</f>
        <v>0</v>
      </c>
      <c r="AD18" s="34">
        <f>VLOOKUP($B18,'[2]TK KHOILUONG'!$B:$AT,29,0)</f>
        <v>0</v>
      </c>
      <c r="AE18" s="16">
        <f>VLOOKUP($B18,'[2]TK KHOILUONG'!$B:$AT,30,0)</f>
        <v>0</v>
      </c>
      <c r="AF18" s="16">
        <f>VLOOKUP($B18,'[2]TK KHOILUONG'!$B:$AT,31,0)</f>
        <v>0</v>
      </c>
      <c r="AG18" s="16">
        <f>VLOOKUP($B18,'[2]TK KHOILUONG'!$B:$AT,32,0)</f>
        <v>0</v>
      </c>
      <c r="AH18" s="34">
        <f>VLOOKUP($B18,'[2]TK KHOILUONG'!$B:$AT,33,0)</f>
        <v>0</v>
      </c>
      <c r="AI18" s="16">
        <f>VLOOKUP($B18,'[2]TK KHOILUONG'!$B:$AT,34,0)</f>
        <v>0</v>
      </c>
      <c r="AJ18" s="16">
        <f>VLOOKUP($B18,'[2]TK KHOILUONG'!$B:$AT,35,0)</f>
        <v>0</v>
      </c>
      <c r="AK18" s="34">
        <f>VLOOKUP($B18,'[2]TK KHOILUONG'!$B:$AT,36,0)</f>
        <v>0</v>
      </c>
      <c r="AL18" s="16">
        <f>VLOOKUP($B18,'[2]TK KHOILUONG'!$B:$AT,37,0)</f>
        <v>0</v>
      </c>
      <c r="AM18" s="16">
        <f>VLOOKUP($B18,'[2]TK KHOILUONG'!$B:$AT,38,0)</f>
        <v>0</v>
      </c>
      <c r="AN18" s="34">
        <f>VLOOKUP($B18,'[2]TK KHOILUONG'!$B:$AT,39,0)</f>
        <v>0</v>
      </c>
      <c r="AO18" s="16">
        <f>VLOOKUP($B18,'[2]TK KHOILUONG'!$B:$AT,40,0)</f>
        <v>0</v>
      </c>
      <c r="AP18" s="16">
        <f>VLOOKUP($B18,'[2]TK KHOILUONG'!$B:$AT,41,0)</f>
        <v>0</v>
      </c>
      <c r="AQ18" s="34">
        <f>VLOOKUP($B18,'[2]TK KHOILUONG'!$B:$AT,42,0)</f>
        <v>0</v>
      </c>
      <c r="AR18" s="34">
        <f>VLOOKUP($B18,'[2]TK KHOILUONG'!$B:$AT,43,0)</f>
        <v>0</v>
      </c>
      <c r="AS18" s="34">
        <f>VLOOKUP($B18,'[2]TK KHOILUONG'!$B:$AT,44,0)</f>
        <v>0</v>
      </c>
      <c r="AT18" s="44">
        <f t="shared" si="1"/>
        <v>20.95</v>
      </c>
      <c r="AU18" s="5"/>
    </row>
    <row r="19" spans="1:47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>
        <f>VLOOKUP($B19,'[2]TK KHOILUONG'!$B:$AT,4,0)</f>
        <v>0</v>
      </c>
      <c r="F19" s="16">
        <f>VLOOKUP($B19,'[2]TK KHOILUONG'!$B:$AT,5,0)</f>
        <v>0</v>
      </c>
      <c r="G19" s="16">
        <f>VLOOKUP($B19,'[2]TK KHOILUONG'!$B:$AT,6,0)</f>
        <v>0</v>
      </c>
      <c r="H19" s="16">
        <f>VLOOKUP($B19,'[2]TK KHOILUONG'!$B:$AT,7,0)</f>
        <v>0</v>
      </c>
      <c r="I19" s="16">
        <f>VLOOKUP($B19,'[2]TK KHOILUONG'!$B:$AT,8,0)</f>
        <v>0</v>
      </c>
      <c r="J19" s="16">
        <f>VLOOKUP($B19,'[2]TK KHOILUONG'!$B:$AT,9,0)</f>
        <v>0</v>
      </c>
      <c r="K19" s="16">
        <f>VLOOKUP($B19,'[2]TK KHOILUONG'!$B:$AT,10,0)</f>
        <v>0</v>
      </c>
      <c r="L19" s="16">
        <f>VLOOKUP($B19,'[2]TK KHOILUONG'!$B:$AT,11,0)</f>
        <v>0</v>
      </c>
      <c r="M19" s="34">
        <f>VLOOKUP($B19,'[2]TK KHOILUONG'!$B:$AT,12,0)</f>
        <v>0</v>
      </c>
      <c r="N19" s="16">
        <f>VLOOKUP($B19,'[2]TK KHOILUONG'!$B:$AT,13,0)</f>
        <v>0</v>
      </c>
      <c r="O19" s="16">
        <f>VLOOKUP($B19,'[2]TK KHOILUONG'!$B:$AT,14,0)</f>
        <v>0</v>
      </c>
      <c r="P19" s="16">
        <f>VLOOKUP($B19,'[2]TK KHOILUONG'!$B:$AT,15,0)</f>
        <v>0</v>
      </c>
      <c r="Q19" s="16">
        <f>VLOOKUP($B19,'[2]TK KHOILUONG'!$B:$AT,16,0)</f>
        <v>0</v>
      </c>
      <c r="R19" s="34">
        <f>VLOOKUP($B19,'[2]TK KHOILUONG'!$B:$AT,17,0)</f>
        <v>0</v>
      </c>
      <c r="S19" s="16">
        <f>VLOOKUP($B19,'[2]TK KHOILUONG'!$B:$AT,18,0)</f>
        <v>0</v>
      </c>
      <c r="T19" s="16">
        <f>VLOOKUP($B19,'[2]TK KHOILUONG'!$B:$AT,19,0)</f>
        <v>0</v>
      </c>
      <c r="U19" s="16">
        <f>VLOOKUP($B19,'[2]TK KHOILUONG'!$B:$AT,20,0)</f>
        <v>0</v>
      </c>
      <c r="V19" s="34">
        <f>VLOOKUP($B19,'[2]TK KHOILUONG'!$B:$AT,21,0)</f>
        <v>0</v>
      </c>
      <c r="W19" s="16">
        <f>VLOOKUP($B19,'[2]TK KHOILUONG'!$B:$AT,22,0)</f>
        <v>0</v>
      </c>
      <c r="X19" s="16">
        <f>VLOOKUP($B19,'[2]TK KHOILUONG'!$B:$AT,23,0)</f>
        <v>0</v>
      </c>
      <c r="Y19" s="16">
        <f>VLOOKUP($B19,'[2]TK KHOILUONG'!$B:$AT,24,0)</f>
        <v>0</v>
      </c>
      <c r="Z19" s="34">
        <f>VLOOKUP($B19,'[2]TK KHOILUONG'!$B:$AT,25,0)</f>
        <v>0</v>
      </c>
      <c r="AA19" s="16">
        <f>VLOOKUP($B19,'[2]TK KHOILUONG'!$B:$AT,26,0)</f>
        <v>0</v>
      </c>
      <c r="AB19" s="16">
        <f>VLOOKUP($B19,'[2]TK KHOILUONG'!$B:$AT,27,0)</f>
        <v>0</v>
      </c>
      <c r="AC19" s="16">
        <f>VLOOKUP($B19,'[2]TK KHOILUONG'!$B:$AT,28,0)</f>
        <v>0</v>
      </c>
      <c r="AD19" s="34">
        <f>VLOOKUP($B19,'[2]TK KHOILUONG'!$B:$AT,29,0)</f>
        <v>0</v>
      </c>
      <c r="AE19" s="16">
        <f>VLOOKUP($B19,'[2]TK KHOILUONG'!$B:$AT,30,0)</f>
        <v>0</v>
      </c>
      <c r="AF19" s="16">
        <f>VLOOKUP($B19,'[2]TK KHOILUONG'!$B:$AT,31,0)</f>
        <v>0</v>
      </c>
      <c r="AG19" s="16">
        <f>VLOOKUP($B19,'[2]TK KHOILUONG'!$B:$AT,32,0)</f>
        <v>0</v>
      </c>
      <c r="AH19" s="34">
        <f>VLOOKUP($B19,'[2]TK KHOILUONG'!$B:$AT,33,0)</f>
        <v>0</v>
      </c>
      <c r="AI19" s="16">
        <f>VLOOKUP($B19,'[2]TK KHOILUONG'!$B:$AT,34,0)</f>
        <v>0</v>
      </c>
      <c r="AJ19" s="16">
        <f>VLOOKUP($B19,'[2]TK KHOILUONG'!$B:$AT,35,0)</f>
        <v>0</v>
      </c>
      <c r="AK19" s="34">
        <f>VLOOKUP($B19,'[2]TK KHOILUONG'!$B:$AT,36,0)</f>
        <v>0</v>
      </c>
      <c r="AL19" s="16">
        <f>VLOOKUP($B19,'[2]TK KHOILUONG'!$B:$AT,37,0)</f>
        <v>0</v>
      </c>
      <c r="AM19" s="16">
        <f>VLOOKUP($B19,'[2]TK KHOILUONG'!$B:$AT,38,0)</f>
        <v>0</v>
      </c>
      <c r="AN19" s="34">
        <f>VLOOKUP($B19,'[2]TK KHOILUONG'!$B:$AT,39,0)</f>
        <v>0</v>
      </c>
      <c r="AO19" s="16">
        <f>VLOOKUP($B19,'[2]TK KHOILUONG'!$B:$AT,40,0)</f>
        <v>0</v>
      </c>
      <c r="AP19" s="16">
        <f>VLOOKUP($B19,'[2]TK KHOILUONG'!$B:$AT,41,0)</f>
        <v>0</v>
      </c>
      <c r="AQ19" s="34">
        <f>VLOOKUP($B19,'[2]TK KHOILUONG'!$B:$AT,42,0)</f>
        <v>0</v>
      </c>
      <c r="AR19" s="34">
        <f>VLOOKUP($B19,'[2]TK KHOILUONG'!$B:$AT,43,0)</f>
        <v>0</v>
      </c>
      <c r="AS19" s="34">
        <f>VLOOKUP($B19,'[2]TK KHOILUONG'!$B:$AT,44,0)</f>
        <v>0</v>
      </c>
      <c r="AT19" s="44">
        <f t="shared" si="1"/>
        <v>0</v>
      </c>
      <c r="AU19" s="5"/>
    </row>
    <row r="20" spans="1:47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VLOOKUP($B20,'[2]TK KHOILUONG'!$B:$AT,4,0)</f>
        <v>0</v>
      </c>
      <c r="F20" s="16">
        <f>VLOOKUP($B20,'[2]TK KHOILUONG'!$B:$AT,5,0)</f>
        <v>0</v>
      </c>
      <c r="G20" s="16">
        <f>VLOOKUP($B20,'[2]TK KHOILUONG'!$B:$AT,6,0)</f>
        <v>0</v>
      </c>
      <c r="H20" s="16">
        <f>VLOOKUP($B20,'[2]TK KHOILUONG'!$B:$AT,7,0)</f>
        <v>0</v>
      </c>
      <c r="I20" s="16">
        <f>VLOOKUP($B20,'[2]TK KHOILUONG'!$B:$AT,8,0)</f>
        <v>0</v>
      </c>
      <c r="J20" s="16">
        <f>VLOOKUP($B20,'[2]TK KHOILUONG'!$B:$AT,9,0)</f>
        <v>0</v>
      </c>
      <c r="K20" s="16">
        <f>VLOOKUP($B20,'[2]TK KHOILUONG'!$B:$AT,10,0)</f>
        <v>0</v>
      </c>
      <c r="L20" s="16">
        <f>VLOOKUP($B20,'[2]TK KHOILUONG'!$B:$AT,11,0)</f>
        <v>0</v>
      </c>
      <c r="M20" s="34">
        <f>VLOOKUP($B20,'[2]TK KHOILUONG'!$B:$AT,12,0)</f>
        <v>0</v>
      </c>
      <c r="N20" s="16">
        <f>VLOOKUP($B20,'[2]TK KHOILUONG'!$B:$AT,13,0)</f>
        <v>3.6</v>
      </c>
      <c r="O20" s="16">
        <f>VLOOKUP($B20,'[2]TK KHOILUONG'!$B:$AT,14,0)</f>
        <v>1.35</v>
      </c>
      <c r="P20" s="16">
        <f>VLOOKUP($B20,'[2]TK KHOILUONG'!$B:$AT,15,0)</f>
        <v>0</v>
      </c>
      <c r="Q20" s="16">
        <f>VLOOKUP($B20,'[2]TK KHOILUONG'!$B:$AT,16,0)</f>
        <v>0</v>
      </c>
      <c r="R20" s="34">
        <f>VLOOKUP($B20,'[2]TK KHOILUONG'!$B:$AT,17,0)</f>
        <v>4.95</v>
      </c>
      <c r="S20" s="16">
        <f>VLOOKUP($B20,'[2]TK KHOILUONG'!$B:$AT,18,0)</f>
        <v>0</v>
      </c>
      <c r="T20" s="16">
        <f>VLOOKUP($B20,'[2]TK KHOILUONG'!$B:$AT,19,0)</f>
        <v>0</v>
      </c>
      <c r="U20" s="16">
        <f>VLOOKUP($B20,'[2]TK KHOILUONG'!$B:$AT,20,0)</f>
        <v>0</v>
      </c>
      <c r="V20" s="34">
        <f>VLOOKUP($B20,'[2]TK KHOILUONG'!$B:$AT,21,0)</f>
        <v>0</v>
      </c>
      <c r="W20" s="16">
        <f>VLOOKUP($B20,'[2]TK KHOILUONG'!$B:$AT,22,0)</f>
        <v>0</v>
      </c>
      <c r="X20" s="16">
        <f>VLOOKUP($B20,'[2]TK KHOILUONG'!$B:$AT,23,0)</f>
        <v>0</v>
      </c>
      <c r="Y20" s="16">
        <f>VLOOKUP($B20,'[2]TK KHOILUONG'!$B:$AT,24,0)</f>
        <v>0</v>
      </c>
      <c r="Z20" s="34">
        <f>VLOOKUP($B20,'[2]TK KHOILUONG'!$B:$AT,25,0)</f>
        <v>0</v>
      </c>
      <c r="AA20" s="16">
        <f>VLOOKUP($B20,'[2]TK KHOILUONG'!$B:$AT,26,0)</f>
        <v>0</v>
      </c>
      <c r="AB20" s="16">
        <f>VLOOKUP($B20,'[2]TK KHOILUONG'!$B:$AT,27,0)</f>
        <v>0</v>
      </c>
      <c r="AC20" s="16">
        <f>VLOOKUP($B20,'[2]TK KHOILUONG'!$B:$AT,28,0)</f>
        <v>0</v>
      </c>
      <c r="AD20" s="34">
        <f>VLOOKUP($B20,'[2]TK KHOILUONG'!$B:$AT,29,0)</f>
        <v>0</v>
      </c>
      <c r="AE20" s="16">
        <f>VLOOKUP($B20,'[2]TK KHOILUONG'!$B:$AT,30,0)</f>
        <v>0</v>
      </c>
      <c r="AF20" s="16">
        <f>VLOOKUP($B20,'[2]TK KHOILUONG'!$B:$AT,31,0)</f>
        <v>0</v>
      </c>
      <c r="AG20" s="16">
        <f>VLOOKUP($B20,'[2]TK KHOILUONG'!$B:$AT,32,0)</f>
        <v>0</v>
      </c>
      <c r="AH20" s="34">
        <f>VLOOKUP($B20,'[2]TK KHOILUONG'!$B:$AT,33,0)</f>
        <v>0</v>
      </c>
      <c r="AI20" s="16">
        <f>VLOOKUP($B20,'[2]TK KHOILUONG'!$B:$AT,34,0)</f>
        <v>0</v>
      </c>
      <c r="AJ20" s="16">
        <f>VLOOKUP($B20,'[2]TK KHOILUONG'!$B:$AT,35,0)</f>
        <v>0</v>
      </c>
      <c r="AK20" s="34">
        <f>VLOOKUP($B20,'[2]TK KHOILUONG'!$B:$AT,36,0)</f>
        <v>0</v>
      </c>
      <c r="AL20" s="16">
        <f>VLOOKUP($B20,'[2]TK KHOILUONG'!$B:$AT,37,0)</f>
        <v>0</v>
      </c>
      <c r="AM20" s="16">
        <f>VLOOKUP($B20,'[2]TK KHOILUONG'!$B:$AT,38,0)</f>
        <v>0</v>
      </c>
      <c r="AN20" s="34">
        <f>VLOOKUP($B20,'[2]TK KHOILUONG'!$B:$AT,39,0)</f>
        <v>0</v>
      </c>
      <c r="AO20" s="16">
        <f>VLOOKUP($B20,'[2]TK KHOILUONG'!$B:$AT,40,0)</f>
        <v>0</v>
      </c>
      <c r="AP20" s="16">
        <f>VLOOKUP($B20,'[2]TK KHOILUONG'!$B:$AT,41,0)</f>
        <v>0</v>
      </c>
      <c r="AQ20" s="34">
        <f>VLOOKUP($B20,'[2]TK KHOILUONG'!$B:$AT,42,0)</f>
        <v>0</v>
      </c>
      <c r="AR20" s="34">
        <f>VLOOKUP($B20,'[2]TK KHOILUONG'!$B:$AT,43,0)</f>
        <v>0</v>
      </c>
      <c r="AS20" s="34">
        <f>VLOOKUP($B20,'[2]TK KHOILUONG'!$B:$AT,44,0)</f>
        <v>0.5</v>
      </c>
      <c r="AT20" s="44">
        <f t="shared" si="1"/>
        <v>5.45</v>
      </c>
      <c r="AU20" s="5"/>
    </row>
    <row r="21" spans="1:47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>
        <f>VLOOKUP($B21,'[2]TK KHOILUONG'!$B:$AT,4,0)</f>
        <v>0</v>
      </c>
      <c r="F21" s="16">
        <f>VLOOKUP($B21,'[2]TK KHOILUONG'!$B:$AT,5,0)</f>
        <v>0</v>
      </c>
      <c r="G21" s="16">
        <f>VLOOKUP($B21,'[2]TK KHOILUONG'!$B:$AT,6,0)</f>
        <v>0</v>
      </c>
      <c r="H21" s="16">
        <f>VLOOKUP($B21,'[2]TK KHOILUONG'!$B:$AT,7,0)</f>
        <v>0</v>
      </c>
      <c r="I21" s="16">
        <f>VLOOKUP($B21,'[2]TK KHOILUONG'!$B:$AT,8,0)</f>
        <v>0</v>
      </c>
      <c r="J21" s="16">
        <f>VLOOKUP($B21,'[2]TK KHOILUONG'!$B:$AT,9,0)</f>
        <v>0</v>
      </c>
      <c r="K21" s="16">
        <f>VLOOKUP($B21,'[2]TK KHOILUONG'!$B:$AT,10,0)</f>
        <v>0</v>
      </c>
      <c r="L21" s="16">
        <f>VLOOKUP($B21,'[2]TK KHOILUONG'!$B:$AT,11,0)</f>
        <v>0</v>
      </c>
      <c r="M21" s="34">
        <f>VLOOKUP($B21,'[2]TK KHOILUONG'!$B:$AT,12,0)</f>
        <v>0</v>
      </c>
      <c r="N21" s="16">
        <f>VLOOKUP($B21,'[2]TK KHOILUONG'!$B:$AT,13,0)</f>
        <v>0</v>
      </c>
      <c r="O21" s="16">
        <f>VLOOKUP($B21,'[2]TK KHOILUONG'!$B:$AT,14,0)</f>
        <v>0</v>
      </c>
      <c r="P21" s="16">
        <f>VLOOKUP($B21,'[2]TK KHOILUONG'!$B:$AT,15,0)</f>
        <v>0</v>
      </c>
      <c r="Q21" s="16">
        <f>VLOOKUP($B21,'[2]TK KHOILUONG'!$B:$AT,16,0)</f>
        <v>0</v>
      </c>
      <c r="R21" s="34">
        <f>VLOOKUP($B21,'[2]TK KHOILUONG'!$B:$AT,17,0)</f>
        <v>0</v>
      </c>
      <c r="S21" s="16">
        <f>VLOOKUP($B21,'[2]TK KHOILUONG'!$B:$AT,18,0)</f>
        <v>0</v>
      </c>
      <c r="T21" s="16">
        <f>VLOOKUP($B21,'[2]TK KHOILUONG'!$B:$AT,19,0)</f>
        <v>0</v>
      </c>
      <c r="U21" s="16">
        <f>VLOOKUP($B21,'[2]TK KHOILUONG'!$B:$AT,20,0)</f>
        <v>0</v>
      </c>
      <c r="V21" s="34">
        <f>VLOOKUP($B21,'[2]TK KHOILUONG'!$B:$AT,21,0)</f>
        <v>0</v>
      </c>
      <c r="W21" s="16">
        <f>VLOOKUP($B21,'[2]TK KHOILUONG'!$B:$AT,22,0)</f>
        <v>0</v>
      </c>
      <c r="X21" s="16">
        <f>VLOOKUP($B21,'[2]TK KHOILUONG'!$B:$AT,23,0)</f>
        <v>0</v>
      </c>
      <c r="Y21" s="16">
        <f>VLOOKUP($B21,'[2]TK KHOILUONG'!$B:$AT,24,0)</f>
        <v>0</v>
      </c>
      <c r="Z21" s="34">
        <f>VLOOKUP($B21,'[2]TK KHOILUONG'!$B:$AT,25,0)</f>
        <v>0</v>
      </c>
      <c r="AA21" s="16">
        <f>VLOOKUP($B21,'[2]TK KHOILUONG'!$B:$AT,26,0)</f>
        <v>0</v>
      </c>
      <c r="AB21" s="16">
        <f>VLOOKUP($B21,'[2]TK KHOILUONG'!$B:$AT,27,0)</f>
        <v>0</v>
      </c>
      <c r="AC21" s="16">
        <f>VLOOKUP($B21,'[2]TK KHOILUONG'!$B:$AT,28,0)</f>
        <v>0</v>
      </c>
      <c r="AD21" s="34">
        <f>VLOOKUP($B21,'[2]TK KHOILUONG'!$B:$AT,29,0)</f>
        <v>0</v>
      </c>
      <c r="AE21" s="16">
        <f>VLOOKUP($B21,'[2]TK KHOILUONG'!$B:$AT,30,0)</f>
        <v>0</v>
      </c>
      <c r="AF21" s="16">
        <f>VLOOKUP($B21,'[2]TK KHOILUONG'!$B:$AT,31,0)</f>
        <v>0</v>
      </c>
      <c r="AG21" s="16">
        <f>VLOOKUP($B21,'[2]TK KHOILUONG'!$B:$AT,32,0)</f>
        <v>0</v>
      </c>
      <c r="AH21" s="34">
        <f>VLOOKUP($B21,'[2]TK KHOILUONG'!$B:$AT,33,0)</f>
        <v>0</v>
      </c>
      <c r="AI21" s="16">
        <f>VLOOKUP($B21,'[2]TK KHOILUONG'!$B:$AT,34,0)</f>
        <v>0</v>
      </c>
      <c r="AJ21" s="16">
        <f>VLOOKUP($B21,'[2]TK KHOILUONG'!$B:$AT,35,0)</f>
        <v>0</v>
      </c>
      <c r="AK21" s="34">
        <f>VLOOKUP($B21,'[2]TK KHOILUONG'!$B:$AT,36,0)</f>
        <v>0</v>
      </c>
      <c r="AL21" s="16">
        <f>VLOOKUP($B21,'[2]TK KHOILUONG'!$B:$AT,37,0)</f>
        <v>0</v>
      </c>
      <c r="AM21" s="16">
        <f>VLOOKUP($B21,'[2]TK KHOILUONG'!$B:$AT,38,0)</f>
        <v>0</v>
      </c>
      <c r="AN21" s="34">
        <f>VLOOKUP($B21,'[2]TK KHOILUONG'!$B:$AT,39,0)</f>
        <v>0</v>
      </c>
      <c r="AO21" s="16">
        <f>VLOOKUP($B21,'[2]TK KHOILUONG'!$B:$AT,40,0)</f>
        <v>0</v>
      </c>
      <c r="AP21" s="16">
        <f>VLOOKUP($B21,'[2]TK KHOILUONG'!$B:$AT,41,0)</f>
        <v>0</v>
      </c>
      <c r="AQ21" s="34">
        <f>VLOOKUP($B21,'[2]TK KHOILUONG'!$B:$AT,42,0)</f>
        <v>0</v>
      </c>
      <c r="AR21" s="34">
        <f>VLOOKUP($B21,'[2]TK KHOILUONG'!$B:$AT,43,0)</f>
        <v>0</v>
      </c>
      <c r="AS21" s="34">
        <f>VLOOKUP($B21,'[2]TK KHOILUONG'!$B:$AT,44,0)</f>
        <v>0</v>
      </c>
      <c r="AT21" s="44">
        <f t="shared" si="1"/>
        <v>0</v>
      </c>
      <c r="AU21" s="5"/>
    </row>
    <row r="22" spans="1:47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>
        <f>VLOOKUP($B22,'[2]TK KHOILUONG'!$B:$AT,4,0)</f>
        <v>2</v>
      </c>
      <c r="F22" s="16">
        <f>VLOOKUP($B22,'[2]TK KHOILUONG'!$B:$AT,5,0)</f>
        <v>0</v>
      </c>
      <c r="G22" s="16">
        <f>VLOOKUP($B22,'[2]TK KHOILUONG'!$B:$AT,6,0)</f>
        <v>0</v>
      </c>
      <c r="H22" s="16">
        <f>VLOOKUP($B22,'[2]TK KHOILUONG'!$B:$AT,7,0)</f>
        <v>0</v>
      </c>
      <c r="I22" s="16">
        <f>VLOOKUP($B22,'[2]TK KHOILUONG'!$B:$AT,8,0)</f>
        <v>0</v>
      </c>
      <c r="J22" s="16">
        <f>VLOOKUP($B22,'[2]TK KHOILUONG'!$B:$AT,9,0)</f>
        <v>0</v>
      </c>
      <c r="K22" s="16">
        <f>VLOOKUP($B22,'[2]TK KHOILUONG'!$B:$AT,10,0)</f>
        <v>0</v>
      </c>
      <c r="L22" s="16">
        <f>VLOOKUP($B22,'[2]TK KHOILUONG'!$B:$AT,11,0)</f>
        <v>0</v>
      </c>
      <c r="M22" s="34">
        <f>VLOOKUP($B22,'[2]TK KHOILUONG'!$B:$AT,12,0)</f>
        <v>2</v>
      </c>
      <c r="N22" s="16">
        <f>VLOOKUP($B22,'[2]TK KHOILUONG'!$B:$AT,13,0)</f>
        <v>1.5</v>
      </c>
      <c r="O22" s="16">
        <f>VLOOKUP($B22,'[2]TK KHOILUONG'!$B:$AT,14,0)</f>
        <v>2.4</v>
      </c>
      <c r="P22" s="16">
        <f>VLOOKUP($B22,'[2]TK KHOILUONG'!$B:$AT,15,0)</f>
        <v>0</v>
      </c>
      <c r="Q22" s="16">
        <f>VLOOKUP($B22,'[2]TK KHOILUONG'!$B:$AT,16,0)</f>
        <v>0</v>
      </c>
      <c r="R22" s="34">
        <f>VLOOKUP($B22,'[2]TK KHOILUONG'!$B:$AT,17,0)</f>
        <v>3.9</v>
      </c>
      <c r="S22" s="16">
        <f>VLOOKUP($B22,'[2]TK KHOILUONG'!$B:$AT,18,0)</f>
        <v>70</v>
      </c>
      <c r="T22" s="16">
        <f>VLOOKUP($B22,'[2]TK KHOILUONG'!$B:$AT,19,0)</f>
        <v>121</v>
      </c>
      <c r="U22" s="16">
        <f>VLOOKUP($B22,'[2]TK KHOILUONG'!$B:$AT,20,0)</f>
        <v>79</v>
      </c>
      <c r="V22" s="34">
        <f>VLOOKUP($B22,'[2]TK KHOILUONG'!$B:$AT,21,0)</f>
        <v>11.200000000000001</v>
      </c>
      <c r="W22" s="16">
        <f>VLOOKUP($B22,'[2]TK KHOILUONG'!$B:$AT,22,0)</f>
        <v>0</v>
      </c>
      <c r="X22" s="16">
        <f>VLOOKUP($B22,'[2]TK KHOILUONG'!$B:$AT,23,0)</f>
        <v>0</v>
      </c>
      <c r="Y22" s="16">
        <f>VLOOKUP($B22,'[2]TK KHOILUONG'!$B:$AT,24,0)</f>
        <v>0</v>
      </c>
      <c r="Z22" s="34">
        <f>VLOOKUP($B22,'[2]TK KHOILUONG'!$B:$AT,25,0)</f>
        <v>0</v>
      </c>
      <c r="AA22" s="16">
        <f>VLOOKUP($B22,'[2]TK KHOILUONG'!$B:$AT,26,0)</f>
        <v>66</v>
      </c>
      <c r="AB22" s="16">
        <f>VLOOKUP($B22,'[2]TK KHOILUONG'!$B:$AT,27,0)</f>
        <v>0</v>
      </c>
      <c r="AC22" s="16">
        <f>VLOOKUP($B22,'[2]TK KHOILUONG'!$B:$AT,28,0)</f>
        <v>66</v>
      </c>
      <c r="AD22" s="34">
        <f>VLOOKUP($B22,'[2]TK KHOILUONG'!$B:$AT,29,0)</f>
        <v>0</v>
      </c>
      <c r="AE22" s="16">
        <f>VLOOKUP($B22,'[2]TK KHOILUONG'!$B:$AT,30,0)</f>
        <v>0</v>
      </c>
      <c r="AF22" s="16">
        <f>VLOOKUP($B22,'[2]TK KHOILUONG'!$B:$AT,31,0)</f>
        <v>0</v>
      </c>
      <c r="AG22" s="16">
        <f>VLOOKUP($B22,'[2]TK KHOILUONG'!$B:$AT,32,0)</f>
        <v>0</v>
      </c>
      <c r="AH22" s="34">
        <f>VLOOKUP($B22,'[2]TK KHOILUONG'!$B:$AT,33,0)</f>
        <v>0</v>
      </c>
      <c r="AI22" s="16">
        <f>VLOOKUP($B22,'[2]TK KHOILUONG'!$B:$AT,34,0)</f>
        <v>0</v>
      </c>
      <c r="AJ22" s="16">
        <f>VLOOKUP($B22,'[2]TK KHOILUONG'!$B:$AT,35,0)</f>
        <v>0</v>
      </c>
      <c r="AK22" s="34">
        <f>VLOOKUP($B22,'[2]TK KHOILUONG'!$B:$AT,36,0)</f>
        <v>0</v>
      </c>
      <c r="AL22" s="16">
        <f>VLOOKUP($B22,'[2]TK KHOILUONG'!$B:$AT,37,0)</f>
        <v>0</v>
      </c>
      <c r="AM22" s="16">
        <f>VLOOKUP($B22,'[2]TK KHOILUONG'!$B:$AT,38,0)</f>
        <v>0</v>
      </c>
      <c r="AN22" s="34">
        <f>VLOOKUP($B22,'[2]TK KHOILUONG'!$B:$AT,39,0)</f>
        <v>0</v>
      </c>
      <c r="AO22" s="16">
        <f>VLOOKUP($B22,'[2]TK KHOILUONG'!$B:$AT,40,0)</f>
        <v>0</v>
      </c>
      <c r="AP22" s="16">
        <f>VLOOKUP($B22,'[2]TK KHOILUONG'!$B:$AT,41,0)</f>
        <v>0</v>
      </c>
      <c r="AQ22" s="34">
        <f>VLOOKUP($B22,'[2]TK KHOILUONG'!$B:$AT,42,0)</f>
        <v>0</v>
      </c>
      <c r="AR22" s="34">
        <f>VLOOKUP($B22,'[2]TK KHOILUONG'!$B:$AT,43,0)</f>
        <v>0</v>
      </c>
      <c r="AS22" s="34">
        <f>VLOOKUP($B22,'[2]TK KHOILUONG'!$B:$AT,44,0)</f>
        <v>0.5</v>
      </c>
      <c r="AT22" s="44">
        <f t="shared" si="1"/>
        <v>17.600000000000001</v>
      </c>
      <c r="AU22" s="5"/>
    </row>
    <row r="23" spans="1:47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VLOOKUP($B23,'[2]TK KHOILUONG'!$B:$AT,4,0)</f>
        <v>2</v>
      </c>
      <c r="F23" s="16">
        <f>VLOOKUP($B23,'[2]TK KHOILUONG'!$B:$AT,5,0)</f>
        <v>0</v>
      </c>
      <c r="G23" s="16">
        <f>VLOOKUP($B23,'[2]TK KHOILUONG'!$B:$AT,6,0)</f>
        <v>0</v>
      </c>
      <c r="H23" s="16">
        <f>VLOOKUP($B23,'[2]TK KHOILUONG'!$B:$AT,7,0)</f>
        <v>0</v>
      </c>
      <c r="I23" s="16">
        <f>VLOOKUP($B23,'[2]TK KHOILUONG'!$B:$AT,8,0)</f>
        <v>0</v>
      </c>
      <c r="J23" s="16">
        <f>VLOOKUP($B23,'[2]TK KHOILUONG'!$B:$AT,9,0)</f>
        <v>0</v>
      </c>
      <c r="K23" s="16">
        <f>VLOOKUP($B23,'[2]TK KHOILUONG'!$B:$AT,10,0)</f>
        <v>0</v>
      </c>
      <c r="L23" s="16">
        <f>VLOOKUP($B23,'[2]TK KHOILUONG'!$B:$AT,11,0)</f>
        <v>0</v>
      </c>
      <c r="M23" s="34">
        <f>VLOOKUP($B23,'[2]TK KHOILUONG'!$B:$AT,12,0)</f>
        <v>2</v>
      </c>
      <c r="N23" s="16">
        <f>VLOOKUP($B23,'[2]TK KHOILUONG'!$B:$AT,13,0)</f>
        <v>1.95</v>
      </c>
      <c r="O23" s="16">
        <f>VLOOKUP($B23,'[2]TK KHOILUONG'!$B:$AT,14,0)</f>
        <v>3.45</v>
      </c>
      <c r="P23" s="16">
        <f>VLOOKUP($B23,'[2]TK KHOILUONG'!$B:$AT,15,0)</f>
        <v>0</v>
      </c>
      <c r="Q23" s="16">
        <f>VLOOKUP($B23,'[2]TK KHOILUONG'!$B:$AT,16,0)</f>
        <v>0</v>
      </c>
      <c r="R23" s="34">
        <f>VLOOKUP($B23,'[2]TK KHOILUONG'!$B:$AT,17,0)</f>
        <v>5.4</v>
      </c>
      <c r="S23" s="16">
        <f>VLOOKUP($B23,'[2]TK KHOILUONG'!$B:$AT,18,0)</f>
        <v>191</v>
      </c>
      <c r="T23" s="16">
        <f>VLOOKUP($B23,'[2]TK KHOILUONG'!$B:$AT,19,0)</f>
        <v>180</v>
      </c>
      <c r="U23" s="16">
        <f>VLOOKUP($B23,'[2]TK KHOILUONG'!$B:$AT,20,0)</f>
        <v>98</v>
      </c>
      <c r="V23" s="34">
        <f>VLOOKUP($B23,'[2]TK KHOILUONG'!$B:$AT,21,0)</f>
        <v>27.3</v>
      </c>
      <c r="W23" s="16">
        <f>VLOOKUP($B23,'[2]TK KHOILUONG'!$B:$AT,22,0)</f>
        <v>0</v>
      </c>
      <c r="X23" s="16">
        <f>VLOOKUP($B23,'[2]TK KHOILUONG'!$B:$AT,23,0)</f>
        <v>0</v>
      </c>
      <c r="Y23" s="16">
        <f>VLOOKUP($B23,'[2]TK KHOILUONG'!$B:$AT,24,0)</f>
        <v>0</v>
      </c>
      <c r="Z23" s="34">
        <f>VLOOKUP($B23,'[2]TK KHOILUONG'!$B:$AT,25,0)</f>
        <v>0</v>
      </c>
      <c r="AA23" s="16">
        <f>VLOOKUP($B23,'[2]TK KHOILUONG'!$B:$AT,26,0)</f>
        <v>0</v>
      </c>
      <c r="AB23" s="16">
        <f>VLOOKUP($B23,'[2]TK KHOILUONG'!$B:$AT,27,0)</f>
        <v>0</v>
      </c>
      <c r="AC23" s="16">
        <f>VLOOKUP($B23,'[2]TK KHOILUONG'!$B:$AT,28,0)</f>
        <v>0</v>
      </c>
      <c r="AD23" s="34">
        <f>VLOOKUP($B23,'[2]TK KHOILUONG'!$B:$AT,29,0)</f>
        <v>0</v>
      </c>
      <c r="AE23" s="16">
        <f>VLOOKUP($B23,'[2]TK KHOILUONG'!$B:$AT,30,0)</f>
        <v>0</v>
      </c>
      <c r="AF23" s="16">
        <f>VLOOKUP($B23,'[2]TK KHOILUONG'!$B:$AT,31,0)</f>
        <v>0</v>
      </c>
      <c r="AG23" s="16">
        <f>VLOOKUP($B23,'[2]TK KHOILUONG'!$B:$AT,32,0)</f>
        <v>0</v>
      </c>
      <c r="AH23" s="34">
        <f>VLOOKUP($B23,'[2]TK KHOILUONG'!$B:$AT,33,0)</f>
        <v>0</v>
      </c>
      <c r="AI23" s="16">
        <f>VLOOKUP($B23,'[2]TK KHOILUONG'!$B:$AT,34,0)</f>
        <v>0</v>
      </c>
      <c r="AJ23" s="16">
        <f>VLOOKUP($B23,'[2]TK KHOILUONG'!$B:$AT,35,0)</f>
        <v>0</v>
      </c>
      <c r="AK23" s="34">
        <f>VLOOKUP($B23,'[2]TK KHOILUONG'!$B:$AT,36,0)</f>
        <v>0</v>
      </c>
      <c r="AL23" s="16">
        <f>VLOOKUP($B23,'[2]TK KHOILUONG'!$B:$AT,37,0)</f>
        <v>0</v>
      </c>
      <c r="AM23" s="16">
        <f>VLOOKUP($B23,'[2]TK KHOILUONG'!$B:$AT,38,0)</f>
        <v>0</v>
      </c>
      <c r="AN23" s="34">
        <f>VLOOKUP($B23,'[2]TK KHOILUONG'!$B:$AT,39,0)</f>
        <v>0</v>
      </c>
      <c r="AO23" s="16">
        <f>VLOOKUP($B23,'[2]TK KHOILUONG'!$B:$AT,40,0)</f>
        <v>0</v>
      </c>
      <c r="AP23" s="16">
        <f>VLOOKUP($B23,'[2]TK KHOILUONG'!$B:$AT,41,0)</f>
        <v>0</v>
      </c>
      <c r="AQ23" s="34">
        <f>VLOOKUP($B23,'[2]TK KHOILUONG'!$B:$AT,42,0)</f>
        <v>0</v>
      </c>
      <c r="AR23" s="34">
        <f>VLOOKUP($B23,'[2]TK KHOILUONG'!$B:$AT,43,0)</f>
        <v>0</v>
      </c>
      <c r="AS23" s="34">
        <f>VLOOKUP($B23,'[2]TK KHOILUONG'!$B:$AT,44,0)</f>
        <v>0</v>
      </c>
      <c r="AT23" s="44">
        <f t="shared" si="1"/>
        <v>34.700000000000003</v>
      </c>
      <c r="AU23" s="5"/>
    </row>
    <row r="24" spans="1:47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VLOOKUP($B24,'[2]TK KHOILUONG'!$B:$AT,4,0)</f>
        <v>0</v>
      </c>
      <c r="F24" s="16">
        <f>VLOOKUP($B24,'[2]TK KHOILUONG'!$B:$AT,5,0)</f>
        <v>0</v>
      </c>
      <c r="G24" s="16">
        <f>VLOOKUP($B24,'[2]TK KHOILUONG'!$B:$AT,6,0)</f>
        <v>0</v>
      </c>
      <c r="H24" s="16">
        <f>VLOOKUP($B24,'[2]TK KHOILUONG'!$B:$AT,7,0)</f>
        <v>0</v>
      </c>
      <c r="I24" s="16">
        <f>VLOOKUP($B24,'[2]TK KHOILUONG'!$B:$AT,8,0)</f>
        <v>0</v>
      </c>
      <c r="J24" s="16">
        <f>VLOOKUP($B24,'[2]TK KHOILUONG'!$B:$AT,9,0)</f>
        <v>0</v>
      </c>
      <c r="K24" s="16">
        <f>VLOOKUP($B24,'[2]TK KHOILUONG'!$B:$AT,10,0)</f>
        <v>0</v>
      </c>
      <c r="L24" s="16">
        <f>VLOOKUP($B24,'[2]TK KHOILUONG'!$B:$AT,11,0)</f>
        <v>0</v>
      </c>
      <c r="M24" s="34">
        <f>VLOOKUP($B24,'[2]TK KHOILUONG'!$B:$AT,12,0)</f>
        <v>0</v>
      </c>
      <c r="N24" s="16">
        <f>VLOOKUP($B24,'[2]TK KHOILUONG'!$B:$AT,13,0)</f>
        <v>1.7999999999999998</v>
      </c>
      <c r="O24" s="16">
        <f>VLOOKUP($B24,'[2]TK KHOILUONG'!$B:$AT,14,0)</f>
        <v>0.6</v>
      </c>
      <c r="P24" s="16">
        <f>VLOOKUP($B24,'[2]TK KHOILUONG'!$B:$AT,15,0)</f>
        <v>0</v>
      </c>
      <c r="Q24" s="16">
        <f>VLOOKUP($B24,'[2]TK KHOILUONG'!$B:$AT,16,0)</f>
        <v>0</v>
      </c>
      <c r="R24" s="34">
        <f>VLOOKUP($B24,'[2]TK KHOILUONG'!$B:$AT,17,0)</f>
        <v>2.4</v>
      </c>
      <c r="S24" s="16">
        <f>VLOOKUP($B24,'[2]TK KHOILUONG'!$B:$AT,18,0)</f>
        <v>0</v>
      </c>
      <c r="T24" s="16">
        <f>VLOOKUP($B24,'[2]TK KHOILUONG'!$B:$AT,19,0)</f>
        <v>0</v>
      </c>
      <c r="U24" s="16">
        <f>VLOOKUP($B24,'[2]TK KHOILUONG'!$B:$AT,20,0)</f>
        <v>0</v>
      </c>
      <c r="V24" s="34">
        <f>VLOOKUP($B24,'[2]TK KHOILUONG'!$B:$AT,21,0)</f>
        <v>0</v>
      </c>
      <c r="W24" s="16">
        <f>VLOOKUP($B24,'[2]TK KHOILUONG'!$B:$AT,22,0)</f>
        <v>0</v>
      </c>
      <c r="X24" s="16">
        <f>VLOOKUP($B24,'[2]TK KHOILUONG'!$B:$AT,23,0)</f>
        <v>0</v>
      </c>
      <c r="Y24" s="16">
        <f>VLOOKUP($B24,'[2]TK KHOILUONG'!$B:$AT,24,0)</f>
        <v>0</v>
      </c>
      <c r="Z24" s="34">
        <f>VLOOKUP($B24,'[2]TK KHOILUONG'!$B:$AT,25,0)</f>
        <v>0</v>
      </c>
      <c r="AA24" s="16">
        <f>VLOOKUP($B24,'[2]TK KHOILUONG'!$B:$AT,26,0)</f>
        <v>0</v>
      </c>
      <c r="AB24" s="16">
        <f>VLOOKUP($B24,'[2]TK KHOILUONG'!$B:$AT,27,0)</f>
        <v>0</v>
      </c>
      <c r="AC24" s="16">
        <f>VLOOKUP($B24,'[2]TK KHOILUONG'!$B:$AT,28,0)</f>
        <v>0</v>
      </c>
      <c r="AD24" s="34">
        <f>VLOOKUP($B24,'[2]TK KHOILUONG'!$B:$AT,29,0)</f>
        <v>0</v>
      </c>
      <c r="AE24" s="16">
        <f>VLOOKUP($B24,'[2]TK KHOILUONG'!$B:$AT,30,0)</f>
        <v>0</v>
      </c>
      <c r="AF24" s="16">
        <f>VLOOKUP($B24,'[2]TK KHOILUONG'!$B:$AT,31,0)</f>
        <v>0</v>
      </c>
      <c r="AG24" s="16">
        <f>VLOOKUP($B24,'[2]TK KHOILUONG'!$B:$AT,32,0)</f>
        <v>0</v>
      </c>
      <c r="AH24" s="34">
        <f>VLOOKUP($B24,'[2]TK KHOILUONG'!$B:$AT,33,0)</f>
        <v>0</v>
      </c>
      <c r="AI24" s="16">
        <f>VLOOKUP($B24,'[2]TK KHOILUONG'!$B:$AT,34,0)</f>
        <v>0</v>
      </c>
      <c r="AJ24" s="16">
        <f>VLOOKUP($B24,'[2]TK KHOILUONG'!$B:$AT,35,0)</f>
        <v>0</v>
      </c>
      <c r="AK24" s="34">
        <f>VLOOKUP($B24,'[2]TK KHOILUONG'!$B:$AT,36,0)</f>
        <v>0</v>
      </c>
      <c r="AL24" s="16">
        <f>VLOOKUP($B24,'[2]TK KHOILUONG'!$B:$AT,37,0)</f>
        <v>0</v>
      </c>
      <c r="AM24" s="16">
        <f>VLOOKUP($B24,'[2]TK KHOILUONG'!$B:$AT,38,0)</f>
        <v>0</v>
      </c>
      <c r="AN24" s="34">
        <f>VLOOKUP($B24,'[2]TK KHOILUONG'!$B:$AT,39,0)</f>
        <v>0</v>
      </c>
      <c r="AO24" s="16">
        <f>VLOOKUP($B24,'[2]TK KHOILUONG'!$B:$AT,40,0)</f>
        <v>0</v>
      </c>
      <c r="AP24" s="16">
        <f>VLOOKUP($B24,'[2]TK KHOILUONG'!$B:$AT,41,0)</f>
        <v>0</v>
      </c>
      <c r="AQ24" s="34">
        <f>VLOOKUP($B24,'[2]TK KHOILUONG'!$B:$AT,42,0)</f>
        <v>0</v>
      </c>
      <c r="AR24" s="34">
        <f>VLOOKUP($B24,'[2]TK KHOILUONG'!$B:$AT,43,0)</f>
        <v>0</v>
      </c>
      <c r="AS24" s="34">
        <f>VLOOKUP($B24,'[2]TK KHOILUONG'!$B:$AT,44,0)</f>
        <v>0.9</v>
      </c>
      <c r="AT24" s="44">
        <f t="shared" si="1"/>
        <v>3.3</v>
      </c>
      <c r="AU24" s="5"/>
    </row>
    <row r="25" spans="1:47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VLOOKUP($B25,'[2]TK KHOILUONG'!$B:$AT,4,0)</f>
        <v>4</v>
      </c>
      <c r="F25" s="16">
        <f>VLOOKUP($B25,'[2]TK KHOILUONG'!$B:$AT,5,0)</f>
        <v>7</v>
      </c>
      <c r="G25" s="16">
        <f>VLOOKUP($B25,'[2]TK KHOILUONG'!$B:$AT,6,0)</f>
        <v>0</v>
      </c>
      <c r="H25" s="16">
        <f>VLOOKUP($B25,'[2]TK KHOILUONG'!$B:$AT,7,0)</f>
        <v>0</v>
      </c>
      <c r="I25" s="16">
        <f>VLOOKUP($B25,'[2]TK KHOILUONG'!$B:$AT,8,0)</f>
        <v>0</v>
      </c>
      <c r="J25" s="16">
        <f>VLOOKUP($B25,'[2]TK KHOILUONG'!$B:$AT,9,0)</f>
        <v>0</v>
      </c>
      <c r="K25" s="16">
        <f>VLOOKUP($B25,'[2]TK KHOILUONG'!$B:$AT,10,0)</f>
        <v>0</v>
      </c>
      <c r="L25" s="16">
        <f>VLOOKUP($B25,'[2]TK KHOILUONG'!$B:$AT,11,0)</f>
        <v>0</v>
      </c>
      <c r="M25" s="34">
        <f>VLOOKUP($B25,'[2]TK KHOILUONG'!$B:$AT,12,0)</f>
        <v>14.5</v>
      </c>
      <c r="N25" s="16">
        <f>VLOOKUP($B25,'[2]TK KHOILUONG'!$B:$AT,13,0)</f>
        <v>3.45</v>
      </c>
      <c r="O25" s="16">
        <f>VLOOKUP($B25,'[2]TK KHOILUONG'!$B:$AT,14,0)</f>
        <v>2.25</v>
      </c>
      <c r="P25" s="16">
        <f>VLOOKUP($B25,'[2]TK KHOILUONG'!$B:$AT,15,0)</f>
        <v>0</v>
      </c>
      <c r="Q25" s="16">
        <f>VLOOKUP($B25,'[2]TK KHOILUONG'!$B:$AT,16,0)</f>
        <v>0</v>
      </c>
      <c r="R25" s="34">
        <f>VLOOKUP($B25,'[2]TK KHOILUONG'!$B:$AT,17,0)</f>
        <v>5.7</v>
      </c>
      <c r="S25" s="16">
        <f>VLOOKUP($B25,'[2]TK KHOILUONG'!$B:$AT,18,0)</f>
        <v>396</v>
      </c>
      <c r="T25" s="16">
        <f>VLOOKUP($B25,'[2]TK KHOILUONG'!$B:$AT,19,0)</f>
        <v>450</v>
      </c>
      <c r="U25" s="16">
        <f>VLOOKUP($B25,'[2]TK KHOILUONG'!$B:$AT,20,0)</f>
        <v>323</v>
      </c>
      <c r="V25" s="34">
        <f>VLOOKUP($B25,'[2]TK KHOILUONG'!$B:$AT,21,0)</f>
        <v>52.300000000000004</v>
      </c>
      <c r="W25" s="16">
        <f>VLOOKUP($B25,'[2]TK KHOILUONG'!$B:$AT,22,0)</f>
        <v>0</v>
      </c>
      <c r="X25" s="16">
        <f>VLOOKUP($B25,'[2]TK KHOILUONG'!$B:$AT,23,0)</f>
        <v>0</v>
      </c>
      <c r="Y25" s="16">
        <f>VLOOKUP($B25,'[2]TK KHOILUONG'!$B:$AT,24,0)</f>
        <v>0</v>
      </c>
      <c r="Z25" s="34">
        <f>VLOOKUP($B25,'[2]TK KHOILUONG'!$B:$AT,25,0)</f>
        <v>0</v>
      </c>
      <c r="AA25" s="16">
        <f>VLOOKUP($B25,'[2]TK KHOILUONG'!$B:$AT,26,0)</f>
        <v>0</v>
      </c>
      <c r="AB25" s="16">
        <f>VLOOKUP($B25,'[2]TK KHOILUONG'!$B:$AT,27,0)</f>
        <v>0</v>
      </c>
      <c r="AC25" s="16">
        <f>VLOOKUP($B25,'[2]TK KHOILUONG'!$B:$AT,28,0)</f>
        <v>0</v>
      </c>
      <c r="AD25" s="34">
        <f>VLOOKUP($B25,'[2]TK KHOILUONG'!$B:$AT,29,0)</f>
        <v>0</v>
      </c>
      <c r="AE25" s="16">
        <f>VLOOKUP($B25,'[2]TK KHOILUONG'!$B:$AT,30,0)</f>
        <v>0</v>
      </c>
      <c r="AF25" s="16">
        <f>VLOOKUP($B25,'[2]TK KHOILUONG'!$B:$AT,31,0)</f>
        <v>0</v>
      </c>
      <c r="AG25" s="16">
        <f>VLOOKUP($B25,'[2]TK KHOILUONG'!$B:$AT,32,0)</f>
        <v>0</v>
      </c>
      <c r="AH25" s="34">
        <f>VLOOKUP($B25,'[2]TK KHOILUONG'!$B:$AT,33,0)</f>
        <v>0</v>
      </c>
      <c r="AI25" s="16">
        <f>VLOOKUP($B25,'[2]TK KHOILUONG'!$B:$AT,34,0)</f>
        <v>0</v>
      </c>
      <c r="AJ25" s="16">
        <f>VLOOKUP($B25,'[2]TK KHOILUONG'!$B:$AT,35,0)</f>
        <v>0</v>
      </c>
      <c r="AK25" s="34">
        <f>VLOOKUP($B25,'[2]TK KHOILUONG'!$B:$AT,36,0)</f>
        <v>0</v>
      </c>
      <c r="AL25" s="16">
        <f>VLOOKUP($B25,'[2]TK KHOILUONG'!$B:$AT,37,0)</f>
        <v>0</v>
      </c>
      <c r="AM25" s="16">
        <f>VLOOKUP($B25,'[2]TK KHOILUONG'!$B:$AT,38,0)</f>
        <v>0</v>
      </c>
      <c r="AN25" s="34">
        <f>VLOOKUP($B25,'[2]TK KHOILUONG'!$B:$AT,39,0)</f>
        <v>0</v>
      </c>
      <c r="AO25" s="16">
        <f>VLOOKUP($B25,'[2]TK KHOILUONG'!$B:$AT,40,0)</f>
        <v>0</v>
      </c>
      <c r="AP25" s="16">
        <f>VLOOKUP($B25,'[2]TK KHOILUONG'!$B:$AT,41,0)</f>
        <v>0</v>
      </c>
      <c r="AQ25" s="34">
        <f>VLOOKUP($B25,'[2]TK KHOILUONG'!$B:$AT,42,0)</f>
        <v>0</v>
      </c>
      <c r="AR25" s="34">
        <f>VLOOKUP($B25,'[2]TK KHOILUONG'!$B:$AT,43,0)</f>
        <v>0</v>
      </c>
      <c r="AS25" s="34">
        <f>VLOOKUP($B25,'[2]TK KHOILUONG'!$B:$AT,44,0)</f>
        <v>0.8</v>
      </c>
      <c r="AT25" s="44">
        <f t="shared" si="1"/>
        <v>73.3</v>
      </c>
      <c r="AU25" s="5"/>
    </row>
    <row r="26" spans="1:47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VLOOKUP($B26,'[2]TK KHOILUONG'!$B:$AT,4,0)</f>
        <v>2</v>
      </c>
      <c r="F26" s="16">
        <f>VLOOKUP($B26,'[2]TK KHOILUONG'!$B:$AT,5,0)</f>
        <v>0</v>
      </c>
      <c r="G26" s="16">
        <f>VLOOKUP($B26,'[2]TK KHOILUONG'!$B:$AT,6,0)</f>
        <v>0</v>
      </c>
      <c r="H26" s="16">
        <f>VLOOKUP($B26,'[2]TK KHOILUONG'!$B:$AT,7,0)</f>
        <v>0</v>
      </c>
      <c r="I26" s="16">
        <f>VLOOKUP($B26,'[2]TK KHOILUONG'!$B:$AT,8,0)</f>
        <v>0</v>
      </c>
      <c r="J26" s="16">
        <f>VLOOKUP($B26,'[2]TK KHOILUONG'!$B:$AT,9,0)</f>
        <v>0</v>
      </c>
      <c r="K26" s="16">
        <f>VLOOKUP($B26,'[2]TK KHOILUONG'!$B:$AT,10,0)</f>
        <v>0</v>
      </c>
      <c r="L26" s="16">
        <f>VLOOKUP($B26,'[2]TK KHOILUONG'!$B:$AT,11,0)</f>
        <v>0</v>
      </c>
      <c r="M26" s="34">
        <f>VLOOKUP($B26,'[2]TK KHOILUONG'!$B:$AT,12,0)</f>
        <v>2</v>
      </c>
      <c r="N26" s="16">
        <f>VLOOKUP($B26,'[2]TK KHOILUONG'!$B:$AT,13,0)</f>
        <v>5.7</v>
      </c>
      <c r="O26" s="16">
        <f>VLOOKUP($B26,'[2]TK KHOILUONG'!$B:$AT,14,0)</f>
        <v>5.25</v>
      </c>
      <c r="P26" s="16">
        <f>VLOOKUP($B26,'[2]TK KHOILUONG'!$B:$AT,15,0)</f>
        <v>0</v>
      </c>
      <c r="Q26" s="16">
        <f>VLOOKUP($B26,'[2]TK KHOILUONG'!$B:$AT,16,0)</f>
        <v>0</v>
      </c>
      <c r="R26" s="34">
        <f>VLOOKUP($B26,'[2]TK KHOILUONG'!$B:$AT,17,0)</f>
        <v>10.95</v>
      </c>
      <c r="S26" s="16">
        <f>VLOOKUP($B26,'[2]TK KHOILUONG'!$B:$AT,18,0)</f>
        <v>190</v>
      </c>
      <c r="T26" s="16">
        <f>VLOOKUP($B26,'[2]TK KHOILUONG'!$B:$AT,19,0)</f>
        <v>390</v>
      </c>
      <c r="U26" s="16">
        <f>VLOOKUP($B26,'[2]TK KHOILUONG'!$B:$AT,20,0)</f>
        <v>232</v>
      </c>
      <c r="V26" s="34">
        <f>VLOOKUP($B26,'[2]TK KHOILUONG'!$B:$AT,21,0)</f>
        <v>34.800000000000004</v>
      </c>
      <c r="W26" s="16">
        <f>VLOOKUP($B26,'[2]TK KHOILUONG'!$B:$AT,22,0)</f>
        <v>0</v>
      </c>
      <c r="X26" s="16">
        <f>VLOOKUP($B26,'[2]TK KHOILUONG'!$B:$AT,23,0)</f>
        <v>0</v>
      </c>
      <c r="Y26" s="16">
        <f>VLOOKUP($B26,'[2]TK KHOILUONG'!$B:$AT,24,0)</f>
        <v>0</v>
      </c>
      <c r="Z26" s="34">
        <f>VLOOKUP($B26,'[2]TK KHOILUONG'!$B:$AT,25,0)</f>
        <v>0</v>
      </c>
      <c r="AA26" s="16">
        <f>VLOOKUP($B26,'[2]TK KHOILUONG'!$B:$AT,26,0)</f>
        <v>0</v>
      </c>
      <c r="AB26" s="16">
        <f>VLOOKUP($B26,'[2]TK KHOILUONG'!$B:$AT,27,0)</f>
        <v>0</v>
      </c>
      <c r="AC26" s="16">
        <f>VLOOKUP($B26,'[2]TK KHOILUONG'!$B:$AT,28,0)</f>
        <v>0</v>
      </c>
      <c r="AD26" s="34">
        <f>VLOOKUP($B26,'[2]TK KHOILUONG'!$B:$AT,29,0)</f>
        <v>0</v>
      </c>
      <c r="AE26" s="16">
        <f>VLOOKUP($B26,'[2]TK KHOILUONG'!$B:$AT,30,0)</f>
        <v>0</v>
      </c>
      <c r="AF26" s="16">
        <f>VLOOKUP($B26,'[2]TK KHOILUONG'!$B:$AT,31,0)</f>
        <v>0</v>
      </c>
      <c r="AG26" s="16">
        <f>VLOOKUP($B26,'[2]TK KHOILUONG'!$B:$AT,32,0)</f>
        <v>0</v>
      </c>
      <c r="AH26" s="34">
        <f>VLOOKUP($B26,'[2]TK KHOILUONG'!$B:$AT,33,0)</f>
        <v>0</v>
      </c>
      <c r="AI26" s="16">
        <f>VLOOKUP($B26,'[2]TK KHOILUONG'!$B:$AT,34,0)</f>
        <v>0</v>
      </c>
      <c r="AJ26" s="16">
        <f>VLOOKUP($B26,'[2]TK KHOILUONG'!$B:$AT,35,0)</f>
        <v>0</v>
      </c>
      <c r="AK26" s="34">
        <f>VLOOKUP($B26,'[2]TK KHOILUONG'!$B:$AT,36,0)</f>
        <v>0</v>
      </c>
      <c r="AL26" s="16">
        <f>VLOOKUP($B26,'[2]TK KHOILUONG'!$B:$AT,37,0)</f>
        <v>0</v>
      </c>
      <c r="AM26" s="16">
        <f>VLOOKUP($B26,'[2]TK KHOILUONG'!$B:$AT,38,0)</f>
        <v>0</v>
      </c>
      <c r="AN26" s="34">
        <f>VLOOKUP($B26,'[2]TK KHOILUONG'!$B:$AT,39,0)</f>
        <v>0</v>
      </c>
      <c r="AO26" s="16">
        <f>VLOOKUP($B26,'[2]TK KHOILUONG'!$B:$AT,40,0)</f>
        <v>0</v>
      </c>
      <c r="AP26" s="16">
        <f>VLOOKUP($B26,'[2]TK KHOILUONG'!$B:$AT,41,0)</f>
        <v>0</v>
      </c>
      <c r="AQ26" s="34">
        <f>VLOOKUP($B26,'[2]TK KHOILUONG'!$B:$AT,42,0)</f>
        <v>0</v>
      </c>
      <c r="AR26" s="34">
        <f>VLOOKUP($B26,'[2]TK KHOILUONG'!$B:$AT,43,0)</f>
        <v>0</v>
      </c>
      <c r="AS26" s="34">
        <f>VLOOKUP($B26,'[2]TK KHOILUONG'!$B:$AT,44,0)</f>
        <v>0.3</v>
      </c>
      <c r="AT26" s="44">
        <f t="shared" si="1"/>
        <v>48.05</v>
      </c>
      <c r="AU26" s="5"/>
    </row>
    <row r="27" spans="1:47">
      <c r="A27" s="12">
        <f>IF(D27="","",SUBTOTAL(3,$D$5:D27))</f>
        <v>23</v>
      </c>
      <c r="B27" s="18" t="s">
        <v>89</v>
      </c>
      <c r="C27" s="14" t="s">
        <v>53</v>
      </c>
      <c r="D27" s="19" t="s">
        <v>90</v>
      </c>
      <c r="E27" s="16">
        <f>VLOOKUP($B27,'[2]TK KHOILUONG'!$B:$AT,4,0)</f>
        <v>2</v>
      </c>
      <c r="F27" s="16">
        <f>VLOOKUP($B27,'[2]TK KHOILUONG'!$B:$AT,5,0)</f>
        <v>0</v>
      </c>
      <c r="G27" s="16">
        <f>VLOOKUP($B27,'[2]TK KHOILUONG'!$B:$AT,6,0)</f>
        <v>0</v>
      </c>
      <c r="H27" s="16">
        <f>VLOOKUP($B27,'[2]TK KHOILUONG'!$B:$AT,7,0)</f>
        <v>4</v>
      </c>
      <c r="I27" s="16">
        <f>VLOOKUP($B27,'[2]TK KHOILUONG'!$B:$AT,8,0)</f>
        <v>0</v>
      </c>
      <c r="J27" s="16">
        <f>VLOOKUP($B27,'[2]TK KHOILUONG'!$B:$AT,9,0)</f>
        <v>0</v>
      </c>
      <c r="K27" s="16">
        <f>VLOOKUP($B27,'[2]TK KHOILUONG'!$B:$AT,10,0)</f>
        <v>0</v>
      </c>
      <c r="L27" s="16">
        <f>VLOOKUP($B27,'[2]TK KHOILUONG'!$B:$AT,11,0)</f>
        <v>0</v>
      </c>
      <c r="M27" s="34">
        <f>VLOOKUP($B27,'[2]TK KHOILUONG'!$B:$AT,12,0)</f>
        <v>4</v>
      </c>
      <c r="N27" s="16">
        <f>VLOOKUP($B27,'[2]TK KHOILUONG'!$B:$AT,13,0)</f>
        <v>3.75</v>
      </c>
      <c r="O27" s="16">
        <f>VLOOKUP($B27,'[2]TK KHOILUONG'!$B:$AT,14,0)</f>
        <v>4.95</v>
      </c>
      <c r="P27" s="16">
        <f>VLOOKUP($B27,'[2]TK KHOILUONG'!$B:$AT,15,0)</f>
        <v>0</v>
      </c>
      <c r="Q27" s="16">
        <f>VLOOKUP($B27,'[2]TK KHOILUONG'!$B:$AT,16,0)</f>
        <v>0</v>
      </c>
      <c r="R27" s="34">
        <f>VLOOKUP($B27,'[2]TK KHOILUONG'!$B:$AT,17,0)</f>
        <v>8.6999999999999993</v>
      </c>
      <c r="S27" s="16">
        <f>VLOOKUP($B27,'[2]TK KHOILUONG'!$B:$AT,18,0)</f>
        <v>211</v>
      </c>
      <c r="T27" s="16">
        <f>VLOOKUP($B27,'[2]TK KHOILUONG'!$B:$AT,19,0)</f>
        <v>77</v>
      </c>
      <c r="U27" s="16">
        <f>VLOOKUP($B27,'[2]TK KHOILUONG'!$B:$AT,20,0)</f>
        <v>135</v>
      </c>
      <c r="V27" s="34">
        <f>VLOOKUP($B27,'[2]TK KHOILUONG'!$B:$AT,21,0)</f>
        <v>15.3</v>
      </c>
      <c r="W27" s="16">
        <f>VLOOKUP($B27,'[2]TK KHOILUONG'!$B:$AT,22,0)</f>
        <v>0</v>
      </c>
      <c r="X27" s="16">
        <f>VLOOKUP($B27,'[2]TK KHOILUONG'!$B:$AT,23,0)</f>
        <v>0</v>
      </c>
      <c r="Y27" s="16">
        <f>VLOOKUP($B27,'[2]TK KHOILUONG'!$B:$AT,24,0)</f>
        <v>0</v>
      </c>
      <c r="Z27" s="34">
        <f>VLOOKUP($B27,'[2]TK KHOILUONG'!$B:$AT,25,0)</f>
        <v>0</v>
      </c>
      <c r="AA27" s="16">
        <f>VLOOKUP($B27,'[2]TK KHOILUONG'!$B:$AT,26,0)</f>
        <v>116</v>
      </c>
      <c r="AB27" s="16">
        <f>VLOOKUP($B27,'[2]TK KHOILUONG'!$B:$AT,27,0)</f>
        <v>67</v>
      </c>
      <c r="AC27" s="16">
        <f>VLOOKUP($B27,'[2]TK KHOILUONG'!$B:$AT,28,0)</f>
        <v>116</v>
      </c>
      <c r="AD27" s="34">
        <f>VLOOKUP($B27,'[2]TK KHOILUONG'!$B:$AT,29,0)</f>
        <v>6.7</v>
      </c>
      <c r="AE27" s="16">
        <f>VLOOKUP($B27,'[2]TK KHOILUONG'!$B:$AT,30,0)</f>
        <v>128</v>
      </c>
      <c r="AF27" s="16">
        <f>VLOOKUP($B27,'[2]TK KHOILUONG'!$B:$AT,31,0)</f>
        <v>44</v>
      </c>
      <c r="AG27" s="16">
        <f>VLOOKUP($B27,'[2]TK KHOILUONG'!$B:$AT,32,0)</f>
        <v>136</v>
      </c>
      <c r="AH27" s="34">
        <f>VLOOKUP($B27,'[2]TK KHOILUONG'!$B:$AT,33,0)</f>
        <v>7.2</v>
      </c>
      <c r="AI27" s="16">
        <f>VLOOKUP($B27,'[2]TK KHOILUONG'!$B:$AT,34,0)</f>
        <v>0</v>
      </c>
      <c r="AJ27" s="16">
        <f>VLOOKUP($B27,'[2]TK KHOILUONG'!$B:$AT,35,0)</f>
        <v>0</v>
      </c>
      <c r="AK27" s="34">
        <f>VLOOKUP($B27,'[2]TK KHOILUONG'!$B:$AT,36,0)</f>
        <v>0</v>
      </c>
      <c r="AL27" s="16">
        <f>VLOOKUP($B27,'[2]TK KHOILUONG'!$B:$AT,37,0)</f>
        <v>0</v>
      </c>
      <c r="AM27" s="16">
        <f>VLOOKUP($B27,'[2]TK KHOILUONG'!$B:$AT,38,0)</f>
        <v>0</v>
      </c>
      <c r="AN27" s="34">
        <f>VLOOKUP($B27,'[2]TK KHOILUONG'!$B:$AT,39,0)</f>
        <v>0</v>
      </c>
      <c r="AO27" s="16">
        <f>VLOOKUP($B27,'[2]TK KHOILUONG'!$B:$AT,40,0)</f>
        <v>0</v>
      </c>
      <c r="AP27" s="16">
        <f>VLOOKUP($B27,'[2]TK KHOILUONG'!$B:$AT,41,0)</f>
        <v>0</v>
      </c>
      <c r="AQ27" s="34">
        <f>VLOOKUP($B27,'[2]TK KHOILUONG'!$B:$AT,42,0)</f>
        <v>0</v>
      </c>
      <c r="AR27" s="34">
        <f>VLOOKUP($B27,'[2]TK KHOILUONG'!$B:$AT,43,0)</f>
        <v>0</v>
      </c>
      <c r="AS27" s="34">
        <f>VLOOKUP($B27,'[2]TK KHOILUONG'!$B:$AT,44,0)</f>
        <v>0.8</v>
      </c>
      <c r="AT27" s="44">
        <f t="shared" si="1"/>
        <v>42.7</v>
      </c>
      <c r="AU27" s="5"/>
    </row>
    <row r="28" spans="1:47">
      <c r="A28" s="12">
        <f>IF(D28="","",SUBTOTAL(3,$D$5:D28))</f>
        <v>24</v>
      </c>
      <c r="B28" s="20" t="s">
        <v>91</v>
      </c>
      <c r="C28" s="20" t="s">
        <v>53</v>
      </c>
      <c r="D28" s="21" t="s">
        <v>92</v>
      </c>
      <c r="E28" s="16">
        <f>VLOOKUP($B28,'[2]TK KHOILUONG'!$B:$AT,4,0)</f>
        <v>0</v>
      </c>
      <c r="F28" s="16">
        <f>VLOOKUP($B28,'[2]TK KHOILUONG'!$B:$AT,5,0)</f>
        <v>0</v>
      </c>
      <c r="G28" s="16">
        <f>VLOOKUP($B28,'[2]TK KHOILUONG'!$B:$AT,6,0)</f>
        <v>0</v>
      </c>
      <c r="H28" s="16">
        <f>VLOOKUP($B28,'[2]TK KHOILUONG'!$B:$AT,7,0)</f>
        <v>0</v>
      </c>
      <c r="I28" s="16">
        <f>VLOOKUP($B28,'[2]TK KHOILUONG'!$B:$AT,8,0)</f>
        <v>0</v>
      </c>
      <c r="J28" s="16">
        <f>VLOOKUP($B28,'[2]TK KHOILUONG'!$B:$AT,9,0)</f>
        <v>0</v>
      </c>
      <c r="K28" s="16">
        <f>VLOOKUP($B28,'[2]TK KHOILUONG'!$B:$AT,10,0)</f>
        <v>0</v>
      </c>
      <c r="L28" s="16">
        <f>VLOOKUP($B28,'[2]TK KHOILUONG'!$B:$AT,11,0)</f>
        <v>0</v>
      </c>
      <c r="M28" s="34">
        <f>VLOOKUP($B28,'[2]TK KHOILUONG'!$B:$AT,12,0)</f>
        <v>0</v>
      </c>
      <c r="N28" s="16">
        <f>VLOOKUP($B28,'[2]TK KHOILUONG'!$B:$AT,13,0)</f>
        <v>0</v>
      </c>
      <c r="O28" s="16">
        <f>VLOOKUP($B28,'[2]TK KHOILUONG'!$B:$AT,14,0)</f>
        <v>0</v>
      </c>
      <c r="P28" s="16">
        <f>VLOOKUP($B28,'[2]TK KHOILUONG'!$B:$AT,15,0)</f>
        <v>0</v>
      </c>
      <c r="Q28" s="16">
        <f>VLOOKUP($B28,'[2]TK KHOILUONG'!$B:$AT,16,0)</f>
        <v>0</v>
      </c>
      <c r="R28" s="34">
        <f>VLOOKUP($B28,'[2]TK KHOILUONG'!$B:$AT,17,0)</f>
        <v>0</v>
      </c>
      <c r="S28" s="16">
        <f>VLOOKUP($B28,'[2]TK KHOILUONG'!$B:$AT,18,0)</f>
        <v>0</v>
      </c>
      <c r="T28" s="16">
        <f>VLOOKUP($B28,'[2]TK KHOILUONG'!$B:$AT,19,0)</f>
        <v>0</v>
      </c>
      <c r="U28" s="16">
        <f>VLOOKUP($B28,'[2]TK KHOILUONG'!$B:$AT,20,0)</f>
        <v>0</v>
      </c>
      <c r="V28" s="34">
        <f>VLOOKUP($B28,'[2]TK KHOILUONG'!$B:$AT,21,0)</f>
        <v>0</v>
      </c>
      <c r="W28" s="16">
        <f>VLOOKUP($B28,'[2]TK KHOILUONG'!$B:$AT,22,0)</f>
        <v>0</v>
      </c>
      <c r="X28" s="16">
        <f>VLOOKUP($B28,'[2]TK KHOILUONG'!$B:$AT,23,0)</f>
        <v>0</v>
      </c>
      <c r="Y28" s="16">
        <f>VLOOKUP($B28,'[2]TK KHOILUONG'!$B:$AT,24,0)</f>
        <v>0</v>
      </c>
      <c r="Z28" s="34">
        <f>VLOOKUP($B28,'[2]TK KHOILUONG'!$B:$AT,25,0)</f>
        <v>0</v>
      </c>
      <c r="AA28" s="16">
        <f>VLOOKUP($B28,'[2]TK KHOILUONG'!$B:$AT,26,0)</f>
        <v>0</v>
      </c>
      <c r="AB28" s="16">
        <f>VLOOKUP($B28,'[2]TK KHOILUONG'!$B:$AT,27,0)</f>
        <v>0</v>
      </c>
      <c r="AC28" s="16">
        <f>VLOOKUP($B28,'[2]TK KHOILUONG'!$B:$AT,28,0)</f>
        <v>0</v>
      </c>
      <c r="AD28" s="34">
        <f>VLOOKUP($B28,'[2]TK KHOILUONG'!$B:$AT,29,0)</f>
        <v>0</v>
      </c>
      <c r="AE28" s="16">
        <f>VLOOKUP($B28,'[2]TK KHOILUONG'!$B:$AT,30,0)</f>
        <v>0</v>
      </c>
      <c r="AF28" s="16">
        <f>VLOOKUP($B28,'[2]TK KHOILUONG'!$B:$AT,31,0)</f>
        <v>0</v>
      </c>
      <c r="AG28" s="16">
        <f>VLOOKUP($B28,'[2]TK KHOILUONG'!$B:$AT,32,0)</f>
        <v>0</v>
      </c>
      <c r="AH28" s="34">
        <f>VLOOKUP($B28,'[2]TK KHOILUONG'!$B:$AT,33,0)</f>
        <v>0</v>
      </c>
      <c r="AI28" s="16">
        <f>VLOOKUP($B28,'[2]TK KHOILUONG'!$B:$AT,34,0)</f>
        <v>0</v>
      </c>
      <c r="AJ28" s="16">
        <f>VLOOKUP($B28,'[2]TK KHOILUONG'!$B:$AT,35,0)</f>
        <v>0</v>
      </c>
      <c r="AK28" s="34">
        <f>VLOOKUP($B28,'[2]TK KHOILUONG'!$B:$AT,36,0)</f>
        <v>0</v>
      </c>
      <c r="AL28" s="16">
        <f>VLOOKUP($B28,'[2]TK KHOILUONG'!$B:$AT,37,0)</f>
        <v>0</v>
      </c>
      <c r="AM28" s="16">
        <f>VLOOKUP($B28,'[2]TK KHOILUONG'!$B:$AT,38,0)</f>
        <v>0</v>
      </c>
      <c r="AN28" s="34">
        <f>VLOOKUP($B28,'[2]TK KHOILUONG'!$B:$AT,39,0)</f>
        <v>0</v>
      </c>
      <c r="AO28" s="16">
        <f>VLOOKUP($B28,'[2]TK KHOILUONG'!$B:$AT,40,0)</f>
        <v>0</v>
      </c>
      <c r="AP28" s="16">
        <f>VLOOKUP($B28,'[2]TK KHOILUONG'!$B:$AT,41,0)</f>
        <v>0</v>
      </c>
      <c r="AQ28" s="34">
        <f>VLOOKUP($B28,'[2]TK KHOILUONG'!$B:$AT,42,0)</f>
        <v>0</v>
      </c>
      <c r="AR28" s="34">
        <f>VLOOKUP($B28,'[2]TK KHOILUONG'!$B:$AT,43,0)</f>
        <v>0</v>
      </c>
      <c r="AS28" s="34">
        <f>VLOOKUP($B28,'[2]TK KHOILUONG'!$B:$AT,44,0)</f>
        <v>0</v>
      </c>
      <c r="AT28" s="44">
        <f t="shared" si="1"/>
        <v>0</v>
      </c>
      <c r="AU28" s="5"/>
    </row>
    <row r="29" spans="1:47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VLOOKUP($B29,'[2]TK KHOILUONG'!$B:$AT,4,0)</f>
        <v>0</v>
      </c>
      <c r="F29" s="16">
        <f>VLOOKUP($B29,'[2]TK KHOILUONG'!$B:$AT,5,0)</f>
        <v>0</v>
      </c>
      <c r="G29" s="16">
        <f>VLOOKUP($B29,'[2]TK KHOILUONG'!$B:$AT,6,0)</f>
        <v>0</v>
      </c>
      <c r="H29" s="16">
        <f>VLOOKUP($B29,'[2]TK KHOILUONG'!$B:$AT,7,0)</f>
        <v>0</v>
      </c>
      <c r="I29" s="16">
        <f>VLOOKUP($B29,'[2]TK KHOILUONG'!$B:$AT,8,0)</f>
        <v>0</v>
      </c>
      <c r="J29" s="16">
        <f>VLOOKUP($B29,'[2]TK KHOILUONG'!$B:$AT,9,0)</f>
        <v>0</v>
      </c>
      <c r="K29" s="16">
        <f>VLOOKUP($B29,'[2]TK KHOILUONG'!$B:$AT,10,0)</f>
        <v>0</v>
      </c>
      <c r="L29" s="16">
        <f>VLOOKUP($B29,'[2]TK KHOILUONG'!$B:$AT,11,0)</f>
        <v>0</v>
      </c>
      <c r="M29" s="34">
        <f>VLOOKUP($B29,'[2]TK KHOILUONG'!$B:$AT,12,0)</f>
        <v>0</v>
      </c>
      <c r="N29" s="16">
        <f>VLOOKUP($B29,'[2]TK KHOILUONG'!$B:$AT,13,0)</f>
        <v>0</v>
      </c>
      <c r="O29" s="16">
        <f>VLOOKUP($B29,'[2]TK KHOILUONG'!$B:$AT,14,0)</f>
        <v>0</v>
      </c>
      <c r="P29" s="16">
        <f>VLOOKUP($B29,'[2]TK KHOILUONG'!$B:$AT,15,0)</f>
        <v>0</v>
      </c>
      <c r="Q29" s="16">
        <f>VLOOKUP($B29,'[2]TK KHOILUONG'!$B:$AT,16,0)</f>
        <v>0</v>
      </c>
      <c r="R29" s="34">
        <f>VLOOKUP($B29,'[2]TK KHOILUONG'!$B:$AT,17,0)</f>
        <v>0</v>
      </c>
      <c r="S29" s="16">
        <f>VLOOKUP($B29,'[2]TK KHOILUONG'!$B:$AT,18,0)</f>
        <v>87</v>
      </c>
      <c r="T29" s="16">
        <f>VLOOKUP($B29,'[2]TK KHOILUONG'!$B:$AT,19,0)</f>
        <v>0</v>
      </c>
      <c r="U29" s="16">
        <f>VLOOKUP($B29,'[2]TK KHOILUONG'!$B:$AT,20,0)</f>
        <v>160</v>
      </c>
      <c r="V29" s="34">
        <f>VLOOKUP($B29,'[2]TK KHOILUONG'!$B:$AT,21,0)</f>
        <v>-7.3000000000000007</v>
      </c>
      <c r="W29" s="16">
        <f>VLOOKUP($B29,'[2]TK KHOILUONG'!$B:$AT,22,0)</f>
        <v>0</v>
      </c>
      <c r="X29" s="16">
        <f>VLOOKUP($B29,'[2]TK KHOILUONG'!$B:$AT,23,0)</f>
        <v>0</v>
      </c>
      <c r="Y29" s="16">
        <f>VLOOKUP($B29,'[2]TK KHOILUONG'!$B:$AT,24,0)</f>
        <v>0</v>
      </c>
      <c r="Z29" s="34">
        <f>VLOOKUP($B29,'[2]TK KHOILUONG'!$B:$AT,25,0)</f>
        <v>0</v>
      </c>
      <c r="AA29" s="16">
        <f>VLOOKUP($B29,'[2]TK KHOILUONG'!$B:$AT,26,0)</f>
        <v>0</v>
      </c>
      <c r="AB29" s="16">
        <f>VLOOKUP($B29,'[2]TK KHOILUONG'!$B:$AT,27,0)</f>
        <v>0</v>
      </c>
      <c r="AC29" s="16">
        <f>VLOOKUP($B29,'[2]TK KHOILUONG'!$B:$AT,28,0)</f>
        <v>0</v>
      </c>
      <c r="AD29" s="34">
        <f>VLOOKUP($B29,'[2]TK KHOILUONG'!$B:$AT,29,0)</f>
        <v>0</v>
      </c>
      <c r="AE29" s="16">
        <f>VLOOKUP($B29,'[2]TK KHOILUONG'!$B:$AT,30,0)</f>
        <v>0</v>
      </c>
      <c r="AF29" s="16">
        <f>VLOOKUP($B29,'[2]TK KHOILUONG'!$B:$AT,31,0)</f>
        <v>0</v>
      </c>
      <c r="AG29" s="16">
        <f>VLOOKUP($B29,'[2]TK KHOILUONG'!$B:$AT,32,0)</f>
        <v>0</v>
      </c>
      <c r="AH29" s="34">
        <f>VLOOKUP($B29,'[2]TK KHOILUONG'!$B:$AT,33,0)</f>
        <v>0</v>
      </c>
      <c r="AI29" s="16">
        <f>VLOOKUP($B29,'[2]TK KHOILUONG'!$B:$AT,34,0)</f>
        <v>0</v>
      </c>
      <c r="AJ29" s="16">
        <f>VLOOKUP($B29,'[2]TK KHOILUONG'!$B:$AT,35,0)</f>
        <v>0</v>
      </c>
      <c r="AK29" s="34">
        <f>VLOOKUP($B29,'[2]TK KHOILUONG'!$B:$AT,36,0)</f>
        <v>0</v>
      </c>
      <c r="AL29" s="16">
        <f>VLOOKUP($B29,'[2]TK KHOILUONG'!$B:$AT,37,0)</f>
        <v>0</v>
      </c>
      <c r="AM29" s="16">
        <f>VLOOKUP($B29,'[2]TK KHOILUONG'!$B:$AT,38,0)</f>
        <v>0</v>
      </c>
      <c r="AN29" s="34">
        <f>VLOOKUP($B29,'[2]TK KHOILUONG'!$B:$AT,39,0)</f>
        <v>0</v>
      </c>
      <c r="AO29" s="16">
        <f>VLOOKUP($B29,'[2]TK KHOILUONG'!$B:$AT,40,0)</f>
        <v>0</v>
      </c>
      <c r="AP29" s="16">
        <f>VLOOKUP($B29,'[2]TK KHOILUONG'!$B:$AT,41,0)</f>
        <v>0</v>
      </c>
      <c r="AQ29" s="34">
        <f>VLOOKUP($B29,'[2]TK KHOILUONG'!$B:$AT,42,0)</f>
        <v>0</v>
      </c>
      <c r="AR29" s="34">
        <f>VLOOKUP($B29,'[2]TK KHOILUONG'!$B:$AT,43,0)</f>
        <v>0</v>
      </c>
      <c r="AS29" s="34">
        <f>VLOOKUP($B29,'[2]TK KHOILUONG'!$B:$AT,44,0)</f>
        <v>0</v>
      </c>
      <c r="AT29" s="44">
        <f t="shared" si="1"/>
        <v>-7.3</v>
      </c>
      <c r="AU29" s="5"/>
    </row>
    <row r="30" spans="1:47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VLOOKUP($B30,'[2]TK KHOILUONG'!$B:$AT,4,0)</f>
        <v>6</v>
      </c>
      <c r="F30" s="16">
        <f>VLOOKUP($B30,'[2]TK KHOILUONG'!$B:$AT,5,0)</f>
        <v>0</v>
      </c>
      <c r="G30" s="16">
        <f>VLOOKUP($B30,'[2]TK KHOILUONG'!$B:$AT,6,0)</f>
        <v>0</v>
      </c>
      <c r="H30" s="16">
        <f>VLOOKUP($B30,'[2]TK KHOILUONG'!$B:$AT,7,0)</f>
        <v>0</v>
      </c>
      <c r="I30" s="16">
        <f>VLOOKUP($B30,'[2]TK KHOILUONG'!$B:$AT,8,0)</f>
        <v>0</v>
      </c>
      <c r="J30" s="16">
        <f>VLOOKUP($B30,'[2]TK KHOILUONG'!$B:$AT,9,0)</f>
        <v>0</v>
      </c>
      <c r="K30" s="16">
        <f>VLOOKUP($B30,'[2]TK KHOILUONG'!$B:$AT,10,0)</f>
        <v>0</v>
      </c>
      <c r="L30" s="16">
        <f>VLOOKUP($B30,'[2]TK KHOILUONG'!$B:$AT,11,0)</f>
        <v>0</v>
      </c>
      <c r="M30" s="34">
        <f>VLOOKUP($B30,'[2]TK KHOILUONG'!$B:$AT,12,0)</f>
        <v>6</v>
      </c>
      <c r="N30" s="16">
        <f>VLOOKUP($B30,'[2]TK KHOILUONG'!$B:$AT,13,0)</f>
        <v>4.2</v>
      </c>
      <c r="O30" s="16">
        <f>VLOOKUP($B30,'[2]TK KHOILUONG'!$B:$AT,14,0)</f>
        <v>1.05</v>
      </c>
      <c r="P30" s="16">
        <f>VLOOKUP($B30,'[2]TK KHOILUONG'!$B:$AT,15,0)</f>
        <v>0</v>
      </c>
      <c r="Q30" s="16">
        <f>VLOOKUP($B30,'[2]TK KHOILUONG'!$B:$AT,16,0)</f>
        <v>0</v>
      </c>
      <c r="R30" s="34">
        <f>VLOOKUP($B30,'[2]TK KHOILUONG'!$B:$AT,17,0)</f>
        <v>5.25</v>
      </c>
      <c r="S30" s="16">
        <f>VLOOKUP($B30,'[2]TK KHOILUONG'!$B:$AT,18,0)</f>
        <v>470</v>
      </c>
      <c r="T30" s="16">
        <f>VLOOKUP($B30,'[2]TK KHOILUONG'!$B:$AT,19,0)</f>
        <v>533</v>
      </c>
      <c r="U30" s="16">
        <f>VLOOKUP($B30,'[2]TK KHOILUONG'!$B:$AT,20,0)</f>
        <v>336</v>
      </c>
      <c r="V30" s="34">
        <f>VLOOKUP($B30,'[2]TK KHOILUONG'!$B:$AT,21,0)</f>
        <v>66.7</v>
      </c>
      <c r="W30" s="16">
        <f>VLOOKUP($B30,'[2]TK KHOILUONG'!$B:$AT,22,0)</f>
        <v>0</v>
      </c>
      <c r="X30" s="16">
        <f>VLOOKUP($B30,'[2]TK KHOILUONG'!$B:$AT,23,0)</f>
        <v>0</v>
      </c>
      <c r="Y30" s="16">
        <f>VLOOKUP($B30,'[2]TK KHOILUONG'!$B:$AT,24,0)</f>
        <v>0</v>
      </c>
      <c r="Z30" s="34">
        <f>VLOOKUP($B30,'[2]TK KHOILUONG'!$B:$AT,25,0)</f>
        <v>0</v>
      </c>
      <c r="AA30" s="16">
        <f>VLOOKUP($B30,'[2]TK KHOILUONG'!$B:$AT,26,0)</f>
        <v>0</v>
      </c>
      <c r="AB30" s="16">
        <f>VLOOKUP($B30,'[2]TK KHOILUONG'!$B:$AT,27,0)</f>
        <v>0</v>
      </c>
      <c r="AC30" s="16">
        <f>VLOOKUP($B30,'[2]TK KHOILUONG'!$B:$AT,28,0)</f>
        <v>0</v>
      </c>
      <c r="AD30" s="34">
        <f>VLOOKUP($B30,'[2]TK KHOILUONG'!$B:$AT,29,0)</f>
        <v>0</v>
      </c>
      <c r="AE30" s="16">
        <f>VLOOKUP($B30,'[2]TK KHOILUONG'!$B:$AT,30,0)</f>
        <v>0</v>
      </c>
      <c r="AF30" s="16">
        <f>VLOOKUP($B30,'[2]TK KHOILUONG'!$B:$AT,31,0)</f>
        <v>0</v>
      </c>
      <c r="AG30" s="16">
        <f>VLOOKUP($B30,'[2]TK KHOILUONG'!$B:$AT,32,0)</f>
        <v>0</v>
      </c>
      <c r="AH30" s="34">
        <f>VLOOKUP($B30,'[2]TK KHOILUONG'!$B:$AT,33,0)</f>
        <v>0</v>
      </c>
      <c r="AI30" s="16">
        <f>VLOOKUP($B30,'[2]TK KHOILUONG'!$B:$AT,34,0)</f>
        <v>0</v>
      </c>
      <c r="AJ30" s="16">
        <f>VLOOKUP($B30,'[2]TK KHOILUONG'!$B:$AT,35,0)</f>
        <v>0</v>
      </c>
      <c r="AK30" s="34">
        <f>VLOOKUP($B30,'[2]TK KHOILUONG'!$B:$AT,36,0)</f>
        <v>0</v>
      </c>
      <c r="AL30" s="16">
        <f>VLOOKUP($B30,'[2]TK KHOILUONG'!$B:$AT,37,0)</f>
        <v>0</v>
      </c>
      <c r="AM30" s="16">
        <f>VLOOKUP($B30,'[2]TK KHOILUONG'!$B:$AT,38,0)</f>
        <v>0</v>
      </c>
      <c r="AN30" s="34">
        <f>VLOOKUP($B30,'[2]TK KHOILUONG'!$B:$AT,39,0)</f>
        <v>0</v>
      </c>
      <c r="AO30" s="16">
        <f>VLOOKUP($B30,'[2]TK KHOILUONG'!$B:$AT,40,0)</f>
        <v>0</v>
      </c>
      <c r="AP30" s="16">
        <f>VLOOKUP($B30,'[2]TK KHOILUONG'!$B:$AT,41,0)</f>
        <v>0</v>
      </c>
      <c r="AQ30" s="34">
        <f>VLOOKUP($B30,'[2]TK KHOILUONG'!$B:$AT,42,0)</f>
        <v>0</v>
      </c>
      <c r="AR30" s="34">
        <f>VLOOKUP($B30,'[2]TK KHOILUONG'!$B:$AT,43,0)</f>
        <v>0</v>
      </c>
      <c r="AS30" s="34">
        <f>VLOOKUP($B30,'[2]TK KHOILUONG'!$B:$AT,44,0)</f>
        <v>0</v>
      </c>
      <c r="AT30" s="44">
        <f t="shared" si="1"/>
        <v>77.95</v>
      </c>
      <c r="AU30" s="5"/>
    </row>
    <row r="31" spans="1:47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VLOOKUP($B31,'[2]TK KHOILUONG'!$B:$AT,4,0)</f>
        <v>0</v>
      </c>
      <c r="F31" s="16">
        <f>VLOOKUP($B31,'[2]TK KHOILUONG'!$B:$AT,5,0)</f>
        <v>0</v>
      </c>
      <c r="G31" s="16">
        <f>VLOOKUP($B31,'[2]TK KHOILUONG'!$B:$AT,6,0)</f>
        <v>0</v>
      </c>
      <c r="H31" s="16">
        <f>VLOOKUP($B31,'[2]TK KHOILUONG'!$B:$AT,7,0)</f>
        <v>0</v>
      </c>
      <c r="I31" s="16">
        <f>VLOOKUP($B31,'[2]TK KHOILUONG'!$B:$AT,8,0)</f>
        <v>0</v>
      </c>
      <c r="J31" s="16">
        <f>VLOOKUP($B31,'[2]TK KHOILUONG'!$B:$AT,9,0)</f>
        <v>0</v>
      </c>
      <c r="K31" s="16">
        <f>VLOOKUP($B31,'[2]TK KHOILUONG'!$B:$AT,10,0)</f>
        <v>0</v>
      </c>
      <c r="L31" s="16">
        <f>VLOOKUP($B31,'[2]TK KHOILUONG'!$B:$AT,11,0)</f>
        <v>0</v>
      </c>
      <c r="M31" s="34">
        <f>VLOOKUP($B31,'[2]TK KHOILUONG'!$B:$AT,12,0)</f>
        <v>0</v>
      </c>
      <c r="N31" s="16">
        <f>VLOOKUP($B31,'[2]TK KHOILUONG'!$B:$AT,13,0)</f>
        <v>2.25</v>
      </c>
      <c r="O31" s="16">
        <f>VLOOKUP($B31,'[2]TK KHOILUONG'!$B:$AT,14,0)</f>
        <v>0.6</v>
      </c>
      <c r="P31" s="16">
        <f>VLOOKUP($B31,'[2]TK KHOILUONG'!$B:$AT,15,0)</f>
        <v>0</v>
      </c>
      <c r="Q31" s="16">
        <f>VLOOKUP($B31,'[2]TK KHOILUONG'!$B:$AT,16,0)</f>
        <v>0</v>
      </c>
      <c r="R31" s="34">
        <f>VLOOKUP($B31,'[2]TK KHOILUONG'!$B:$AT,17,0)</f>
        <v>2.85</v>
      </c>
      <c r="S31" s="16">
        <f>VLOOKUP($B31,'[2]TK KHOILUONG'!$B:$AT,18,0)</f>
        <v>0</v>
      </c>
      <c r="T31" s="16">
        <f>VLOOKUP($B31,'[2]TK KHOILUONG'!$B:$AT,19,0)</f>
        <v>112</v>
      </c>
      <c r="U31" s="16">
        <f>VLOOKUP($B31,'[2]TK KHOILUONG'!$B:$AT,20,0)</f>
        <v>0</v>
      </c>
      <c r="V31" s="34">
        <f>VLOOKUP($B31,'[2]TK KHOILUONG'!$B:$AT,21,0)</f>
        <v>11.200000000000001</v>
      </c>
      <c r="W31" s="16">
        <f>VLOOKUP($B31,'[2]TK KHOILUONG'!$B:$AT,22,0)</f>
        <v>0</v>
      </c>
      <c r="X31" s="16">
        <f>VLOOKUP($B31,'[2]TK KHOILUONG'!$B:$AT,23,0)</f>
        <v>0</v>
      </c>
      <c r="Y31" s="16">
        <f>VLOOKUP($B31,'[2]TK KHOILUONG'!$B:$AT,24,0)</f>
        <v>0</v>
      </c>
      <c r="Z31" s="34">
        <f>VLOOKUP($B31,'[2]TK KHOILUONG'!$B:$AT,25,0)</f>
        <v>0</v>
      </c>
      <c r="AA31" s="16">
        <f>VLOOKUP($B31,'[2]TK KHOILUONG'!$B:$AT,26,0)</f>
        <v>0</v>
      </c>
      <c r="AB31" s="16">
        <f>VLOOKUP($B31,'[2]TK KHOILUONG'!$B:$AT,27,0)</f>
        <v>0</v>
      </c>
      <c r="AC31" s="16">
        <f>VLOOKUP($B31,'[2]TK KHOILUONG'!$B:$AT,28,0)</f>
        <v>0</v>
      </c>
      <c r="AD31" s="34">
        <f>VLOOKUP($B31,'[2]TK KHOILUONG'!$B:$AT,29,0)</f>
        <v>0</v>
      </c>
      <c r="AE31" s="16">
        <f>VLOOKUP($B31,'[2]TK KHOILUONG'!$B:$AT,30,0)</f>
        <v>0</v>
      </c>
      <c r="AF31" s="16">
        <f>VLOOKUP($B31,'[2]TK KHOILUONG'!$B:$AT,31,0)</f>
        <v>0</v>
      </c>
      <c r="AG31" s="16">
        <f>VLOOKUP($B31,'[2]TK KHOILUONG'!$B:$AT,32,0)</f>
        <v>0</v>
      </c>
      <c r="AH31" s="34">
        <f>VLOOKUP($B31,'[2]TK KHOILUONG'!$B:$AT,33,0)</f>
        <v>0</v>
      </c>
      <c r="AI31" s="16">
        <f>VLOOKUP($B31,'[2]TK KHOILUONG'!$B:$AT,34,0)</f>
        <v>0</v>
      </c>
      <c r="AJ31" s="16">
        <f>VLOOKUP($B31,'[2]TK KHOILUONG'!$B:$AT,35,0)</f>
        <v>0</v>
      </c>
      <c r="AK31" s="34">
        <f>VLOOKUP($B31,'[2]TK KHOILUONG'!$B:$AT,36,0)</f>
        <v>0</v>
      </c>
      <c r="AL31" s="16">
        <f>VLOOKUP($B31,'[2]TK KHOILUONG'!$B:$AT,37,0)</f>
        <v>0</v>
      </c>
      <c r="AM31" s="16">
        <f>VLOOKUP($B31,'[2]TK KHOILUONG'!$B:$AT,38,0)</f>
        <v>0</v>
      </c>
      <c r="AN31" s="34">
        <f>VLOOKUP($B31,'[2]TK KHOILUONG'!$B:$AT,39,0)</f>
        <v>0</v>
      </c>
      <c r="AO31" s="16">
        <f>VLOOKUP($B31,'[2]TK KHOILUONG'!$B:$AT,40,0)</f>
        <v>0</v>
      </c>
      <c r="AP31" s="16">
        <f>VLOOKUP($B31,'[2]TK KHOILUONG'!$B:$AT,41,0)</f>
        <v>0</v>
      </c>
      <c r="AQ31" s="34">
        <f>VLOOKUP($B31,'[2]TK KHOILUONG'!$B:$AT,42,0)</f>
        <v>0</v>
      </c>
      <c r="AR31" s="34">
        <f>VLOOKUP($B31,'[2]TK KHOILUONG'!$B:$AT,43,0)</f>
        <v>0</v>
      </c>
      <c r="AS31" s="34">
        <f>VLOOKUP($B31,'[2]TK KHOILUONG'!$B:$AT,44,0)</f>
        <v>0.5</v>
      </c>
      <c r="AT31" s="44">
        <f t="shared" si="1"/>
        <v>14.55</v>
      </c>
      <c r="AU31" s="5"/>
    </row>
    <row r="32" spans="1:47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VLOOKUP($B32,'[2]TK KHOILUONG'!$B:$AT,4,0)</f>
        <v>0</v>
      </c>
      <c r="F32" s="16">
        <f>VLOOKUP($B32,'[2]TK KHOILUONG'!$B:$AT,5,0)</f>
        <v>0</v>
      </c>
      <c r="G32" s="16">
        <f>VLOOKUP($B32,'[2]TK KHOILUONG'!$B:$AT,6,0)</f>
        <v>0</v>
      </c>
      <c r="H32" s="16">
        <f>VLOOKUP($B32,'[2]TK KHOILUONG'!$B:$AT,7,0)</f>
        <v>0</v>
      </c>
      <c r="I32" s="16">
        <f>VLOOKUP($B32,'[2]TK KHOILUONG'!$B:$AT,8,0)</f>
        <v>0</v>
      </c>
      <c r="J32" s="16">
        <f>VLOOKUP($B32,'[2]TK KHOILUONG'!$B:$AT,9,0)</f>
        <v>0</v>
      </c>
      <c r="K32" s="16">
        <f>VLOOKUP($B32,'[2]TK KHOILUONG'!$B:$AT,10,0)</f>
        <v>0</v>
      </c>
      <c r="L32" s="16">
        <f>VLOOKUP($B32,'[2]TK KHOILUONG'!$B:$AT,11,0)</f>
        <v>0</v>
      </c>
      <c r="M32" s="34">
        <f>VLOOKUP($B32,'[2]TK KHOILUONG'!$B:$AT,12,0)</f>
        <v>0</v>
      </c>
      <c r="N32" s="16">
        <f>VLOOKUP($B32,'[2]TK KHOILUONG'!$B:$AT,13,0)</f>
        <v>0</v>
      </c>
      <c r="O32" s="16">
        <f>VLOOKUP($B32,'[2]TK KHOILUONG'!$B:$AT,14,0)</f>
        <v>0</v>
      </c>
      <c r="P32" s="16">
        <f>VLOOKUP($B32,'[2]TK KHOILUONG'!$B:$AT,15,0)</f>
        <v>0</v>
      </c>
      <c r="Q32" s="16">
        <f>VLOOKUP($B32,'[2]TK KHOILUONG'!$B:$AT,16,0)</f>
        <v>0</v>
      </c>
      <c r="R32" s="34">
        <f>VLOOKUP($B32,'[2]TK KHOILUONG'!$B:$AT,17,0)</f>
        <v>0</v>
      </c>
      <c r="S32" s="16">
        <f>VLOOKUP($B32,'[2]TK KHOILUONG'!$B:$AT,18,0)</f>
        <v>0</v>
      </c>
      <c r="T32" s="16">
        <f>VLOOKUP($B32,'[2]TK KHOILUONG'!$B:$AT,19,0)</f>
        <v>0</v>
      </c>
      <c r="U32" s="16">
        <f>VLOOKUP($B32,'[2]TK KHOILUONG'!$B:$AT,20,0)</f>
        <v>0</v>
      </c>
      <c r="V32" s="34">
        <f>VLOOKUP($B32,'[2]TK KHOILUONG'!$B:$AT,21,0)</f>
        <v>0</v>
      </c>
      <c r="W32" s="16">
        <f>VLOOKUP($B32,'[2]TK KHOILUONG'!$B:$AT,22,0)</f>
        <v>0</v>
      </c>
      <c r="X32" s="16">
        <f>VLOOKUP($B32,'[2]TK KHOILUONG'!$B:$AT,23,0)</f>
        <v>0</v>
      </c>
      <c r="Y32" s="16">
        <f>VLOOKUP($B32,'[2]TK KHOILUONG'!$B:$AT,24,0)</f>
        <v>0</v>
      </c>
      <c r="Z32" s="34">
        <f>VLOOKUP($B32,'[2]TK KHOILUONG'!$B:$AT,25,0)</f>
        <v>0</v>
      </c>
      <c r="AA32" s="16">
        <f>VLOOKUP($B32,'[2]TK KHOILUONG'!$B:$AT,26,0)</f>
        <v>0</v>
      </c>
      <c r="AB32" s="16">
        <f>VLOOKUP($B32,'[2]TK KHOILUONG'!$B:$AT,27,0)</f>
        <v>0</v>
      </c>
      <c r="AC32" s="16">
        <f>VLOOKUP($B32,'[2]TK KHOILUONG'!$B:$AT,28,0)</f>
        <v>0</v>
      </c>
      <c r="AD32" s="34">
        <f>VLOOKUP($B32,'[2]TK KHOILUONG'!$B:$AT,29,0)</f>
        <v>0</v>
      </c>
      <c r="AE32" s="16">
        <f>VLOOKUP($B32,'[2]TK KHOILUONG'!$B:$AT,30,0)</f>
        <v>0</v>
      </c>
      <c r="AF32" s="16">
        <f>VLOOKUP($B32,'[2]TK KHOILUONG'!$B:$AT,31,0)</f>
        <v>0</v>
      </c>
      <c r="AG32" s="16">
        <f>VLOOKUP($B32,'[2]TK KHOILUONG'!$B:$AT,32,0)</f>
        <v>0</v>
      </c>
      <c r="AH32" s="34">
        <f>VLOOKUP($B32,'[2]TK KHOILUONG'!$B:$AT,33,0)</f>
        <v>0</v>
      </c>
      <c r="AI32" s="16">
        <f>VLOOKUP($B32,'[2]TK KHOILUONG'!$B:$AT,34,0)</f>
        <v>0</v>
      </c>
      <c r="AJ32" s="16">
        <f>VLOOKUP($B32,'[2]TK KHOILUONG'!$B:$AT,35,0)</f>
        <v>0</v>
      </c>
      <c r="AK32" s="34">
        <f>VLOOKUP($B32,'[2]TK KHOILUONG'!$B:$AT,36,0)</f>
        <v>0</v>
      </c>
      <c r="AL32" s="16">
        <f>VLOOKUP($B32,'[2]TK KHOILUONG'!$B:$AT,37,0)</f>
        <v>0</v>
      </c>
      <c r="AM32" s="16">
        <f>VLOOKUP($B32,'[2]TK KHOILUONG'!$B:$AT,38,0)</f>
        <v>0</v>
      </c>
      <c r="AN32" s="34">
        <f>VLOOKUP($B32,'[2]TK KHOILUONG'!$B:$AT,39,0)</f>
        <v>0</v>
      </c>
      <c r="AO32" s="16">
        <f>VLOOKUP($B32,'[2]TK KHOILUONG'!$B:$AT,40,0)</f>
        <v>0</v>
      </c>
      <c r="AP32" s="16">
        <f>VLOOKUP($B32,'[2]TK KHOILUONG'!$B:$AT,41,0)</f>
        <v>0</v>
      </c>
      <c r="AQ32" s="34">
        <f>VLOOKUP($B32,'[2]TK KHOILUONG'!$B:$AT,42,0)</f>
        <v>0</v>
      </c>
      <c r="AR32" s="34">
        <f>VLOOKUP($B32,'[2]TK KHOILUONG'!$B:$AT,43,0)</f>
        <v>0</v>
      </c>
      <c r="AS32" s="34">
        <f>VLOOKUP($B32,'[2]TK KHOILUONG'!$B:$AT,44,0)</f>
        <v>0</v>
      </c>
      <c r="AT32" s="44">
        <f t="shared" si="1"/>
        <v>0</v>
      </c>
      <c r="AU32" s="5"/>
    </row>
    <row r="33" spans="1:47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VLOOKUP($B33,'[2]TK KHOILUONG'!$B:$AT,4,0)</f>
        <v>2</v>
      </c>
      <c r="F33" s="16">
        <f>VLOOKUP($B33,'[2]TK KHOILUONG'!$B:$AT,5,0)</f>
        <v>4</v>
      </c>
      <c r="G33" s="16">
        <f>VLOOKUP($B33,'[2]TK KHOILUONG'!$B:$AT,6,0)</f>
        <v>0</v>
      </c>
      <c r="H33" s="16">
        <f>VLOOKUP($B33,'[2]TK KHOILUONG'!$B:$AT,7,0)</f>
        <v>0</v>
      </c>
      <c r="I33" s="16">
        <f>VLOOKUP($B33,'[2]TK KHOILUONG'!$B:$AT,8,0)</f>
        <v>0</v>
      </c>
      <c r="J33" s="16">
        <f>VLOOKUP($B33,'[2]TK KHOILUONG'!$B:$AT,9,0)</f>
        <v>0</v>
      </c>
      <c r="K33" s="16">
        <f>VLOOKUP($B33,'[2]TK KHOILUONG'!$B:$AT,10,0)</f>
        <v>0</v>
      </c>
      <c r="L33" s="16">
        <f>VLOOKUP($B33,'[2]TK KHOILUONG'!$B:$AT,11,0)</f>
        <v>0</v>
      </c>
      <c r="M33" s="34">
        <f>VLOOKUP($B33,'[2]TK KHOILUONG'!$B:$AT,12,0)</f>
        <v>8</v>
      </c>
      <c r="N33" s="16">
        <f>VLOOKUP($B33,'[2]TK KHOILUONG'!$B:$AT,13,0)</f>
        <v>0</v>
      </c>
      <c r="O33" s="16">
        <f>VLOOKUP($B33,'[2]TK KHOILUONG'!$B:$AT,14,0)</f>
        <v>2.25</v>
      </c>
      <c r="P33" s="16">
        <f>VLOOKUP($B33,'[2]TK KHOILUONG'!$B:$AT,15,0)</f>
        <v>0</v>
      </c>
      <c r="Q33" s="16">
        <f>VLOOKUP($B33,'[2]TK KHOILUONG'!$B:$AT,16,0)</f>
        <v>0</v>
      </c>
      <c r="R33" s="34">
        <f>VLOOKUP($B33,'[2]TK KHOILUONG'!$B:$AT,17,0)</f>
        <v>2.25</v>
      </c>
      <c r="S33" s="16">
        <f>VLOOKUP($B33,'[2]TK KHOILUONG'!$B:$AT,18,0)</f>
        <v>202</v>
      </c>
      <c r="T33" s="16">
        <f>VLOOKUP($B33,'[2]TK KHOILUONG'!$B:$AT,19,0)</f>
        <v>547</v>
      </c>
      <c r="U33" s="16">
        <f>VLOOKUP($B33,'[2]TK KHOILUONG'!$B:$AT,20,0)</f>
        <v>146</v>
      </c>
      <c r="V33" s="34">
        <f>VLOOKUP($B33,'[2]TK KHOILUONG'!$B:$AT,21,0)</f>
        <v>60.300000000000004</v>
      </c>
      <c r="W33" s="16">
        <f>VLOOKUP($B33,'[2]TK KHOILUONG'!$B:$AT,22,0)</f>
        <v>0</v>
      </c>
      <c r="X33" s="16">
        <f>VLOOKUP($B33,'[2]TK KHOILUONG'!$B:$AT,23,0)</f>
        <v>0</v>
      </c>
      <c r="Y33" s="16">
        <f>VLOOKUP($B33,'[2]TK KHOILUONG'!$B:$AT,24,0)</f>
        <v>0</v>
      </c>
      <c r="Z33" s="34">
        <f>VLOOKUP($B33,'[2]TK KHOILUONG'!$B:$AT,25,0)</f>
        <v>0</v>
      </c>
      <c r="AA33" s="16">
        <f>VLOOKUP($B33,'[2]TK KHOILUONG'!$B:$AT,26,0)</f>
        <v>0</v>
      </c>
      <c r="AB33" s="16">
        <f>VLOOKUP($B33,'[2]TK KHOILUONG'!$B:$AT,27,0)</f>
        <v>19</v>
      </c>
      <c r="AC33" s="16">
        <f>VLOOKUP($B33,'[2]TK KHOILUONG'!$B:$AT,28,0)</f>
        <v>0</v>
      </c>
      <c r="AD33" s="34">
        <f>VLOOKUP($B33,'[2]TK KHOILUONG'!$B:$AT,29,0)</f>
        <v>1.9000000000000001</v>
      </c>
      <c r="AE33" s="16">
        <f>VLOOKUP($B33,'[2]TK KHOILUONG'!$B:$AT,30,0)</f>
        <v>0</v>
      </c>
      <c r="AF33" s="16">
        <f>VLOOKUP($B33,'[2]TK KHOILUONG'!$B:$AT,31,0)</f>
        <v>0</v>
      </c>
      <c r="AG33" s="16">
        <f>VLOOKUP($B33,'[2]TK KHOILUONG'!$B:$AT,32,0)</f>
        <v>0</v>
      </c>
      <c r="AH33" s="34">
        <f>VLOOKUP($B33,'[2]TK KHOILUONG'!$B:$AT,33,0)</f>
        <v>0</v>
      </c>
      <c r="AI33" s="16">
        <f>VLOOKUP($B33,'[2]TK KHOILUONG'!$B:$AT,34,0)</f>
        <v>0</v>
      </c>
      <c r="AJ33" s="16">
        <f>VLOOKUP($B33,'[2]TK KHOILUONG'!$B:$AT,35,0)</f>
        <v>0</v>
      </c>
      <c r="AK33" s="34">
        <f>VLOOKUP($B33,'[2]TK KHOILUONG'!$B:$AT,36,0)</f>
        <v>0</v>
      </c>
      <c r="AL33" s="16">
        <f>VLOOKUP($B33,'[2]TK KHOILUONG'!$B:$AT,37,0)</f>
        <v>0</v>
      </c>
      <c r="AM33" s="16">
        <f>VLOOKUP($B33,'[2]TK KHOILUONG'!$B:$AT,38,0)</f>
        <v>0</v>
      </c>
      <c r="AN33" s="34">
        <f>VLOOKUP($B33,'[2]TK KHOILUONG'!$B:$AT,39,0)</f>
        <v>0</v>
      </c>
      <c r="AO33" s="16">
        <f>VLOOKUP($B33,'[2]TK KHOILUONG'!$B:$AT,40,0)</f>
        <v>0</v>
      </c>
      <c r="AP33" s="16">
        <f>VLOOKUP($B33,'[2]TK KHOILUONG'!$B:$AT,41,0)</f>
        <v>0</v>
      </c>
      <c r="AQ33" s="34">
        <f>VLOOKUP($B33,'[2]TK KHOILUONG'!$B:$AT,42,0)</f>
        <v>0</v>
      </c>
      <c r="AR33" s="34">
        <f>VLOOKUP($B33,'[2]TK KHOILUONG'!$B:$AT,43,0)</f>
        <v>0</v>
      </c>
      <c r="AS33" s="34">
        <f>VLOOKUP($B33,'[2]TK KHOILUONG'!$B:$AT,44,0)</f>
        <v>0.5</v>
      </c>
      <c r="AT33" s="44">
        <f t="shared" si="1"/>
        <v>72.95</v>
      </c>
      <c r="AU33" s="5"/>
    </row>
    <row r="34" spans="1:47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VLOOKUP($B34,'[2]TK KHOILUONG'!$B:$AT,4,0)</f>
        <v>4</v>
      </c>
      <c r="F34" s="16">
        <f>VLOOKUP($B34,'[2]TK KHOILUONG'!$B:$AT,5,0)</f>
        <v>0</v>
      </c>
      <c r="G34" s="16">
        <f>VLOOKUP($B34,'[2]TK KHOILUONG'!$B:$AT,6,0)</f>
        <v>0</v>
      </c>
      <c r="H34" s="16">
        <f>VLOOKUP($B34,'[2]TK KHOILUONG'!$B:$AT,7,0)</f>
        <v>0</v>
      </c>
      <c r="I34" s="16">
        <f>VLOOKUP($B34,'[2]TK KHOILUONG'!$B:$AT,8,0)</f>
        <v>0</v>
      </c>
      <c r="J34" s="16">
        <f>VLOOKUP($B34,'[2]TK KHOILUONG'!$B:$AT,9,0)</f>
        <v>0</v>
      </c>
      <c r="K34" s="16">
        <f>VLOOKUP($B34,'[2]TK KHOILUONG'!$B:$AT,10,0)</f>
        <v>0</v>
      </c>
      <c r="L34" s="16">
        <f>VLOOKUP($B34,'[2]TK KHOILUONG'!$B:$AT,11,0)</f>
        <v>0</v>
      </c>
      <c r="M34" s="34">
        <f>VLOOKUP($B34,'[2]TK KHOILUONG'!$B:$AT,12,0)</f>
        <v>4</v>
      </c>
      <c r="N34" s="16">
        <f>VLOOKUP($B34,'[2]TK KHOILUONG'!$B:$AT,13,0)</f>
        <v>3.45</v>
      </c>
      <c r="O34" s="16">
        <f>VLOOKUP($B34,'[2]TK KHOILUONG'!$B:$AT,14,0)</f>
        <v>6.1499999999999995</v>
      </c>
      <c r="P34" s="16">
        <f>VLOOKUP($B34,'[2]TK KHOILUONG'!$B:$AT,15,0)</f>
        <v>0</v>
      </c>
      <c r="Q34" s="16">
        <f>VLOOKUP($B34,'[2]TK KHOILUONG'!$B:$AT,16,0)</f>
        <v>0</v>
      </c>
      <c r="R34" s="34">
        <f>VLOOKUP($B34,'[2]TK KHOILUONG'!$B:$AT,17,0)</f>
        <v>9.6</v>
      </c>
      <c r="S34" s="16">
        <f>VLOOKUP($B34,'[2]TK KHOILUONG'!$B:$AT,18,0)</f>
        <v>171</v>
      </c>
      <c r="T34" s="16">
        <f>VLOOKUP($B34,'[2]TK KHOILUONG'!$B:$AT,19,0)</f>
        <v>432</v>
      </c>
      <c r="U34" s="16">
        <f>VLOOKUP($B34,'[2]TK KHOILUONG'!$B:$AT,20,0)</f>
        <v>284</v>
      </c>
      <c r="V34" s="34">
        <f>VLOOKUP($B34,'[2]TK KHOILUONG'!$B:$AT,21,0)</f>
        <v>31.900000000000002</v>
      </c>
      <c r="W34" s="16">
        <f>VLOOKUP($B34,'[2]TK KHOILUONG'!$B:$AT,22,0)</f>
        <v>0</v>
      </c>
      <c r="X34" s="16">
        <f>VLOOKUP($B34,'[2]TK KHOILUONG'!$B:$AT,23,0)</f>
        <v>0</v>
      </c>
      <c r="Y34" s="16">
        <f>VLOOKUP($B34,'[2]TK KHOILUONG'!$B:$AT,24,0)</f>
        <v>0</v>
      </c>
      <c r="Z34" s="34">
        <f>VLOOKUP($B34,'[2]TK KHOILUONG'!$B:$AT,25,0)</f>
        <v>0</v>
      </c>
      <c r="AA34" s="16">
        <f>VLOOKUP($B34,'[2]TK KHOILUONG'!$B:$AT,26,0)</f>
        <v>118</v>
      </c>
      <c r="AB34" s="16">
        <f>VLOOKUP($B34,'[2]TK KHOILUONG'!$B:$AT,27,0)</f>
        <v>181</v>
      </c>
      <c r="AC34" s="16">
        <f>VLOOKUP($B34,'[2]TK KHOILUONG'!$B:$AT,28,0)</f>
        <v>128</v>
      </c>
      <c r="AD34" s="34">
        <f>VLOOKUP($B34,'[2]TK KHOILUONG'!$B:$AT,29,0)</f>
        <v>17.100000000000001</v>
      </c>
      <c r="AE34" s="16">
        <f>VLOOKUP($B34,'[2]TK KHOILUONG'!$B:$AT,30,0)</f>
        <v>0</v>
      </c>
      <c r="AF34" s="16">
        <f>VLOOKUP($B34,'[2]TK KHOILUONG'!$B:$AT,31,0)</f>
        <v>70</v>
      </c>
      <c r="AG34" s="16">
        <f>VLOOKUP($B34,'[2]TK KHOILUONG'!$B:$AT,32,0)</f>
        <v>0</v>
      </c>
      <c r="AH34" s="34">
        <f>VLOOKUP($B34,'[2]TK KHOILUONG'!$B:$AT,33,0)</f>
        <v>14</v>
      </c>
      <c r="AI34" s="16">
        <f>VLOOKUP($B34,'[2]TK KHOILUONG'!$B:$AT,34,0)</f>
        <v>0</v>
      </c>
      <c r="AJ34" s="16">
        <f>VLOOKUP($B34,'[2]TK KHOILUONG'!$B:$AT,35,0)</f>
        <v>0</v>
      </c>
      <c r="AK34" s="34">
        <f>VLOOKUP($B34,'[2]TK KHOILUONG'!$B:$AT,36,0)</f>
        <v>0</v>
      </c>
      <c r="AL34" s="16">
        <f>VLOOKUP($B34,'[2]TK KHOILUONG'!$B:$AT,37,0)</f>
        <v>0</v>
      </c>
      <c r="AM34" s="16">
        <f>VLOOKUP($B34,'[2]TK KHOILUONG'!$B:$AT,38,0)</f>
        <v>0</v>
      </c>
      <c r="AN34" s="34">
        <f>VLOOKUP($B34,'[2]TK KHOILUONG'!$B:$AT,39,0)</f>
        <v>0</v>
      </c>
      <c r="AO34" s="16">
        <f>VLOOKUP($B34,'[2]TK KHOILUONG'!$B:$AT,40,0)</f>
        <v>0</v>
      </c>
      <c r="AP34" s="16">
        <f>VLOOKUP($B34,'[2]TK KHOILUONG'!$B:$AT,41,0)</f>
        <v>0</v>
      </c>
      <c r="AQ34" s="34">
        <f>VLOOKUP($B34,'[2]TK KHOILUONG'!$B:$AT,42,0)</f>
        <v>0</v>
      </c>
      <c r="AR34" s="34">
        <f>VLOOKUP($B34,'[2]TK KHOILUONG'!$B:$AT,43,0)</f>
        <v>0</v>
      </c>
      <c r="AS34" s="34">
        <f>VLOOKUP($B34,'[2]TK KHOILUONG'!$B:$AT,44,0)</f>
        <v>0</v>
      </c>
      <c r="AT34" s="44">
        <f t="shared" si="1"/>
        <v>76.599999999999994</v>
      </c>
      <c r="AU34" s="5"/>
    </row>
    <row r="35" spans="1:47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VLOOKUP($B35,'[2]TK KHOILUONG'!$B:$AT,4,0)</f>
        <v>0</v>
      </c>
      <c r="F35" s="16">
        <f>VLOOKUP($B35,'[2]TK KHOILUONG'!$B:$AT,5,0)</f>
        <v>0</v>
      </c>
      <c r="G35" s="16">
        <f>VLOOKUP($B35,'[2]TK KHOILUONG'!$B:$AT,6,0)</f>
        <v>0</v>
      </c>
      <c r="H35" s="16">
        <f>VLOOKUP($B35,'[2]TK KHOILUONG'!$B:$AT,7,0)</f>
        <v>0</v>
      </c>
      <c r="I35" s="16">
        <f>VLOOKUP($B35,'[2]TK KHOILUONG'!$B:$AT,8,0)</f>
        <v>0</v>
      </c>
      <c r="J35" s="16">
        <f>VLOOKUP($B35,'[2]TK KHOILUONG'!$B:$AT,9,0)</f>
        <v>0</v>
      </c>
      <c r="K35" s="16">
        <f>VLOOKUP($B35,'[2]TK KHOILUONG'!$B:$AT,10,0)</f>
        <v>0</v>
      </c>
      <c r="L35" s="16">
        <f>VLOOKUP($B35,'[2]TK KHOILUONG'!$B:$AT,11,0)</f>
        <v>0</v>
      </c>
      <c r="M35" s="34">
        <f>VLOOKUP($B35,'[2]TK KHOILUONG'!$B:$AT,12,0)</f>
        <v>0</v>
      </c>
      <c r="N35" s="16">
        <f>VLOOKUP($B35,'[2]TK KHOILUONG'!$B:$AT,13,0)</f>
        <v>3.7500000000000004</v>
      </c>
      <c r="O35" s="16">
        <f>VLOOKUP($B35,'[2]TK KHOILUONG'!$B:$AT,14,0)</f>
        <v>2.5500000000000003</v>
      </c>
      <c r="P35" s="16">
        <f>VLOOKUP($B35,'[2]TK KHOILUONG'!$B:$AT,15,0)</f>
        <v>0</v>
      </c>
      <c r="Q35" s="16">
        <f>VLOOKUP($B35,'[2]TK KHOILUONG'!$B:$AT,16,0)</f>
        <v>0</v>
      </c>
      <c r="R35" s="34">
        <f>VLOOKUP($B35,'[2]TK KHOILUONG'!$B:$AT,17,0)</f>
        <v>6.3000000000000007</v>
      </c>
      <c r="S35" s="16">
        <f>VLOOKUP($B35,'[2]TK KHOILUONG'!$B:$AT,18,0)</f>
        <v>223</v>
      </c>
      <c r="T35" s="16">
        <f>VLOOKUP($B35,'[2]TK KHOILUONG'!$B:$AT,19,0)</f>
        <v>37</v>
      </c>
      <c r="U35" s="16">
        <f>VLOOKUP($B35,'[2]TK KHOILUONG'!$B:$AT,20,0)</f>
        <v>187</v>
      </c>
      <c r="V35" s="34">
        <f>VLOOKUP($B35,'[2]TK KHOILUONG'!$B:$AT,21,0)</f>
        <v>7.3000000000000007</v>
      </c>
      <c r="W35" s="16">
        <f>VLOOKUP($B35,'[2]TK KHOILUONG'!$B:$AT,22,0)</f>
        <v>0</v>
      </c>
      <c r="X35" s="16">
        <f>VLOOKUP($B35,'[2]TK KHOILUONG'!$B:$AT,23,0)</f>
        <v>0</v>
      </c>
      <c r="Y35" s="16">
        <f>VLOOKUP($B35,'[2]TK KHOILUONG'!$B:$AT,24,0)</f>
        <v>0</v>
      </c>
      <c r="Z35" s="34">
        <f>VLOOKUP($B35,'[2]TK KHOILUONG'!$B:$AT,25,0)</f>
        <v>0</v>
      </c>
      <c r="AA35" s="16">
        <f>VLOOKUP($B35,'[2]TK KHOILUONG'!$B:$AT,26,0)</f>
        <v>0</v>
      </c>
      <c r="AB35" s="16">
        <f>VLOOKUP($B35,'[2]TK KHOILUONG'!$B:$AT,27,0)</f>
        <v>0</v>
      </c>
      <c r="AC35" s="16">
        <f>VLOOKUP($B35,'[2]TK KHOILUONG'!$B:$AT,28,0)</f>
        <v>0</v>
      </c>
      <c r="AD35" s="34">
        <f>VLOOKUP($B35,'[2]TK KHOILUONG'!$B:$AT,29,0)</f>
        <v>0</v>
      </c>
      <c r="AE35" s="16">
        <f>VLOOKUP($B35,'[2]TK KHOILUONG'!$B:$AT,30,0)</f>
        <v>0</v>
      </c>
      <c r="AF35" s="16">
        <f>VLOOKUP($B35,'[2]TK KHOILUONG'!$B:$AT,31,0)</f>
        <v>0</v>
      </c>
      <c r="AG35" s="16">
        <f>VLOOKUP($B35,'[2]TK KHOILUONG'!$B:$AT,32,0)</f>
        <v>0</v>
      </c>
      <c r="AH35" s="34">
        <f>VLOOKUP($B35,'[2]TK KHOILUONG'!$B:$AT,33,0)</f>
        <v>0</v>
      </c>
      <c r="AI35" s="16">
        <f>VLOOKUP($B35,'[2]TK KHOILUONG'!$B:$AT,34,0)</f>
        <v>0</v>
      </c>
      <c r="AJ35" s="16">
        <f>VLOOKUP($B35,'[2]TK KHOILUONG'!$B:$AT,35,0)</f>
        <v>0</v>
      </c>
      <c r="AK35" s="34">
        <f>VLOOKUP($B35,'[2]TK KHOILUONG'!$B:$AT,36,0)</f>
        <v>0</v>
      </c>
      <c r="AL35" s="16">
        <f>VLOOKUP($B35,'[2]TK KHOILUONG'!$B:$AT,37,0)</f>
        <v>0</v>
      </c>
      <c r="AM35" s="16">
        <f>VLOOKUP($B35,'[2]TK KHOILUONG'!$B:$AT,38,0)</f>
        <v>0</v>
      </c>
      <c r="AN35" s="34">
        <f>VLOOKUP($B35,'[2]TK KHOILUONG'!$B:$AT,39,0)</f>
        <v>0</v>
      </c>
      <c r="AO35" s="16">
        <f>VLOOKUP($B35,'[2]TK KHOILUONG'!$B:$AT,40,0)</f>
        <v>0</v>
      </c>
      <c r="AP35" s="16">
        <f>VLOOKUP($B35,'[2]TK KHOILUONG'!$B:$AT,41,0)</f>
        <v>0</v>
      </c>
      <c r="AQ35" s="34">
        <f>VLOOKUP($B35,'[2]TK KHOILUONG'!$B:$AT,42,0)</f>
        <v>0</v>
      </c>
      <c r="AR35" s="34">
        <f>VLOOKUP($B35,'[2]TK KHOILUONG'!$B:$AT,43,0)</f>
        <v>0</v>
      </c>
      <c r="AS35" s="34">
        <f>VLOOKUP($B35,'[2]TK KHOILUONG'!$B:$AT,44,0)</f>
        <v>0.9</v>
      </c>
      <c r="AT35" s="44">
        <f t="shared" si="1"/>
        <v>14.5</v>
      </c>
      <c r="AU35" s="5"/>
    </row>
    <row r="36" spans="1:47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VLOOKUP($B36,'[2]TK KHOILUONG'!$B:$AT,4,0)</f>
        <v>10</v>
      </c>
      <c r="F36" s="16">
        <f>VLOOKUP($B36,'[2]TK KHOILUONG'!$B:$AT,5,0)</f>
        <v>0</v>
      </c>
      <c r="G36" s="16">
        <f>VLOOKUP($B36,'[2]TK KHOILUONG'!$B:$AT,6,0)</f>
        <v>0</v>
      </c>
      <c r="H36" s="16">
        <f>VLOOKUP($B36,'[2]TK KHOILUONG'!$B:$AT,7,0)</f>
        <v>0</v>
      </c>
      <c r="I36" s="16">
        <f>VLOOKUP($B36,'[2]TK KHOILUONG'!$B:$AT,8,0)</f>
        <v>0</v>
      </c>
      <c r="J36" s="16">
        <f>VLOOKUP($B36,'[2]TK KHOILUONG'!$B:$AT,9,0)</f>
        <v>0</v>
      </c>
      <c r="K36" s="16">
        <f>VLOOKUP($B36,'[2]TK KHOILUONG'!$B:$AT,10,0)</f>
        <v>0</v>
      </c>
      <c r="L36" s="16">
        <f>VLOOKUP($B36,'[2]TK KHOILUONG'!$B:$AT,11,0)</f>
        <v>0</v>
      </c>
      <c r="M36" s="34">
        <f>VLOOKUP($B36,'[2]TK KHOILUONG'!$B:$AT,12,0)</f>
        <v>10</v>
      </c>
      <c r="N36" s="16">
        <f>VLOOKUP($B36,'[2]TK KHOILUONG'!$B:$AT,13,0)</f>
        <v>5.25</v>
      </c>
      <c r="O36" s="16">
        <f>VLOOKUP($B36,'[2]TK KHOILUONG'!$B:$AT,14,0)</f>
        <v>4.2</v>
      </c>
      <c r="P36" s="16">
        <f>VLOOKUP($B36,'[2]TK KHOILUONG'!$B:$AT,15,0)</f>
        <v>0</v>
      </c>
      <c r="Q36" s="16">
        <f>VLOOKUP($B36,'[2]TK KHOILUONG'!$B:$AT,16,0)</f>
        <v>0</v>
      </c>
      <c r="R36" s="34">
        <f>VLOOKUP($B36,'[2]TK KHOILUONG'!$B:$AT,17,0)</f>
        <v>9.4499999999999993</v>
      </c>
      <c r="S36" s="16">
        <f>VLOOKUP($B36,'[2]TK KHOILUONG'!$B:$AT,18,0)</f>
        <v>81</v>
      </c>
      <c r="T36" s="16">
        <f>VLOOKUP($B36,'[2]TK KHOILUONG'!$B:$AT,19,0)</f>
        <v>176</v>
      </c>
      <c r="U36" s="16">
        <f>VLOOKUP($B36,'[2]TK KHOILUONG'!$B:$AT,20,0)</f>
        <v>39</v>
      </c>
      <c r="V36" s="34">
        <f>VLOOKUP($B36,'[2]TK KHOILUONG'!$B:$AT,21,0)</f>
        <v>21.8</v>
      </c>
      <c r="W36" s="16">
        <f>VLOOKUP($B36,'[2]TK KHOILUONG'!$B:$AT,22,0)</f>
        <v>0</v>
      </c>
      <c r="X36" s="16">
        <f>VLOOKUP($B36,'[2]TK KHOILUONG'!$B:$AT,23,0)</f>
        <v>0</v>
      </c>
      <c r="Y36" s="16">
        <f>VLOOKUP($B36,'[2]TK KHOILUONG'!$B:$AT,24,0)</f>
        <v>0</v>
      </c>
      <c r="Z36" s="34">
        <f>VLOOKUP($B36,'[2]TK KHOILUONG'!$B:$AT,25,0)</f>
        <v>0</v>
      </c>
      <c r="AA36" s="16">
        <f>VLOOKUP($B36,'[2]TK KHOILUONG'!$B:$AT,26,0)</f>
        <v>67</v>
      </c>
      <c r="AB36" s="16">
        <f>VLOOKUP($B36,'[2]TK KHOILUONG'!$B:$AT,27,0)</f>
        <v>116</v>
      </c>
      <c r="AC36" s="16">
        <f>VLOOKUP($B36,'[2]TK KHOILUONG'!$B:$AT,28,0)</f>
        <v>67</v>
      </c>
      <c r="AD36" s="34">
        <f>VLOOKUP($B36,'[2]TK KHOILUONG'!$B:$AT,29,0)</f>
        <v>11.600000000000001</v>
      </c>
      <c r="AE36" s="16">
        <f>VLOOKUP($B36,'[2]TK KHOILUONG'!$B:$AT,30,0)</f>
        <v>44</v>
      </c>
      <c r="AF36" s="16">
        <f>VLOOKUP($B36,'[2]TK KHOILUONG'!$B:$AT,31,0)</f>
        <v>128</v>
      </c>
      <c r="AG36" s="16">
        <f>VLOOKUP($B36,'[2]TK KHOILUONG'!$B:$AT,32,0)</f>
        <v>0</v>
      </c>
      <c r="AH36" s="34">
        <f>VLOOKUP($B36,'[2]TK KHOILUONG'!$B:$AT,33,0)</f>
        <v>34.4</v>
      </c>
      <c r="AI36" s="16">
        <f>VLOOKUP($B36,'[2]TK KHOILUONG'!$B:$AT,34,0)</f>
        <v>0</v>
      </c>
      <c r="AJ36" s="16">
        <f>VLOOKUP($B36,'[2]TK KHOILUONG'!$B:$AT,35,0)</f>
        <v>0</v>
      </c>
      <c r="AK36" s="34">
        <f>VLOOKUP($B36,'[2]TK KHOILUONG'!$B:$AT,36,0)</f>
        <v>0</v>
      </c>
      <c r="AL36" s="16">
        <f>VLOOKUP($B36,'[2]TK KHOILUONG'!$B:$AT,37,0)</f>
        <v>0</v>
      </c>
      <c r="AM36" s="16">
        <f>VLOOKUP($B36,'[2]TK KHOILUONG'!$B:$AT,38,0)</f>
        <v>0</v>
      </c>
      <c r="AN36" s="34">
        <f>VLOOKUP($B36,'[2]TK KHOILUONG'!$B:$AT,39,0)</f>
        <v>0</v>
      </c>
      <c r="AO36" s="16">
        <f>VLOOKUP($B36,'[2]TK KHOILUONG'!$B:$AT,40,0)</f>
        <v>0</v>
      </c>
      <c r="AP36" s="16">
        <f>VLOOKUP($B36,'[2]TK KHOILUONG'!$B:$AT,41,0)</f>
        <v>0</v>
      </c>
      <c r="AQ36" s="34">
        <f>VLOOKUP($B36,'[2]TK KHOILUONG'!$B:$AT,42,0)</f>
        <v>0</v>
      </c>
      <c r="AR36" s="34">
        <f>VLOOKUP($B36,'[2]TK KHOILUONG'!$B:$AT,43,0)</f>
        <v>0</v>
      </c>
      <c r="AS36" s="34">
        <f>VLOOKUP($B36,'[2]TK KHOILUONG'!$B:$AT,44,0)</f>
        <v>0</v>
      </c>
      <c r="AT36" s="44">
        <f t="shared" si="1"/>
        <v>87.25</v>
      </c>
      <c r="AU36" s="5"/>
    </row>
    <row r="37" spans="1:47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VLOOKUP($B37,'[2]TK KHOILUONG'!$B:$AT,4,0)</f>
        <v>0</v>
      </c>
      <c r="F37" s="16">
        <f>VLOOKUP($B37,'[2]TK KHOILUONG'!$B:$AT,5,0)</f>
        <v>0</v>
      </c>
      <c r="G37" s="16">
        <f>VLOOKUP($B37,'[2]TK KHOILUONG'!$B:$AT,6,0)</f>
        <v>0</v>
      </c>
      <c r="H37" s="16">
        <f>VLOOKUP($B37,'[2]TK KHOILUONG'!$B:$AT,7,0)</f>
        <v>0</v>
      </c>
      <c r="I37" s="16">
        <f>VLOOKUP($B37,'[2]TK KHOILUONG'!$B:$AT,8,0)</f>
        <v>0</v>
      </c>
      <c r="J37" s="16">
        <f>VLOOKUP($B37,'[2]TK KHOILUONG'!$B:$AT,9,0)</f>
        <v>0</v>
      </c>
      <c r="K37" s="16">
        <f>VLOOKUP($B37,'[2]TK KHOILUONG'!$B:$AT,10,0)</f>
        <v>0</v>
      </c>
      <c r="L37" s="16">
        <f>VLOOKUP($B37,'[2]TK KHOILUONG'!$B:$AT,11,0)</f>
        <v>0</v>
      </c>
      <c r="M37" s="34">
        <f>VLOOKUP($B37,'[2]TK KHOILUONG'!$B:$AT,12,0)</f>
        <v>0</v>
      </c>
      <c r="N37" s="16">
        <f>VLOOKUP($B37,'[2]TK KHOILUONG'!$B:$AT,13,0)</f>
        <v>1.65</v>
      </c>
      <c r="O37" s="16">
        <f>VLOOKUP($B37,'[2]TK KHOILUONG'!$B:$AT,14,0)</f>
        <v>4.8</v>
      </c>
      <c r="P37" s="16">
        <f>VLOOKUP($B37,'[2]TK KHOILUONG'!$B:$AT,15,0)</f>
        <v>0</v>
      </c>
      <c r="Q37" s="16">
        <f>VLOOKUP($B37,'[2]TK KHOILUONG'!$B:$AT,16,0)</f>
        <v>0</v>
      </c>
      <c r="R37" s="34">
        <f>VLOOKUP($B37,'[2]TK KHOILUONG'!$B:$AT,17,0)</f>
        <v>6.4499999999999993</v>
      </c>
      <c r="S37" s="16">
        <f>VLOOKUP($B37,'[2]TK KHOILUONG'!$B:$AT,18,0)</f>
        <v>0</v>
      </c>
      <c r="T37" s="16">
        <f>VLOOKUP($B37,'[2]TK KHOILUONG'!$B:$AT,19,0)</f>
        <v>0</v>
      </c>
      <c r="U37" s="16">
        <f>VLOOKUP($B37,'[2]TK KHOILUONG'!$B:$AT,20,0)</f>
        <v>0</v>
      </c>
      <c r="V37" s="34">
        <f>VLOOKUP($B37,'[2]TK KHOILUONG'!$B:$AT,21,0)</f>
        <v>0</v>
      </c>
      <c r="W37" s="16">
        <f>VLOOKUP($B37,'[2]TK KHOILUONG'!$B:$AT,22,0)</f>
        <v>0</v>
      </c>
      <c r="X37" s="16">
        <f>VLOOKUP($B37,'[2]TK KHOILUONG'!$B:$AT,23,0)</f>
        <v>0</v>
      </c>
      <c r="Y37" s="16">
        <f>VLOOKUP($B37,'[2]TK KHOILUONG'!$B:$AT,24,0)</f>
        <v>0</v>
      </c>
      <c r="Z37" s="34">
        <f>VLOOKUP($B37,'[2]TK KHOILUONG'!$B:$AT,25,0)</f>
        <v>0</v>
      </c>
      <c r="AA37" s="16">
        <f>VLOOKUP($B37,'[2]TK KHOILUONG'!$B:$AT,26,0)</f>
        <v>0</v>
      </c>
      <c r="AB37" s="16">
        <f>VLOOKUP($B37,'[2]TK KHOILUONG'!$B:$AT,27,0)</f>
        <v>0</v>
      </c>
      <c r="AC37" s="16">
        <f>VLOOKUP($B37,'[2]TK KHOILUONG'!$B:$AT,28,0)</f>
        <v>0</v>
      </c>
      <c r="AD37" s="34">
        <f>VLOOKUP($B37,'[2]TK KHOILUONG'!$B:$AT,29,0)</f>
        <v>0</v>
      </c>
      <c r="AE37" s="16">
        <f>VLOOKUP($B37,'[2]TK KHOILUONG'!$B:$AT,30,0)</f>
        <v>0</v>
      </c>
      <c r="AF37" s="16">
        <f>VLOOKUP($B37,'[2]TK KHOILUONG'!$B:$AT,31,0)</f>
        <v>0</v>
      </c>
      <c r="AG37" s="16">
        <f>VLOOKUP($B37,'[2]TK KHOILUONG'!$B:$AT,32,0)</f>
        <v>0</v>
      </c>
      <c r="AH37" s="34">
        <f>VLOOKUP($B37,'[2]TK KHOILUONG'!$B:$AT,33,0)</f>
        <v>0</v>
      </c>
      <c r="AI37" s="16">
        <f>VLOOKUP($B37,'[2]TK KHOILUONG'!$B:$AT,34,0)</f>
        <v>0</v>
      </c>
      <c r="AJ37" s="16">
        <f>VLOOKUP($B37,'[2]TK KHOILUONG'!$B:$AT,35,0)</f>
        <v>0</v>
      </c>
      <c r="AK37" s="34">
        <f>VLOOKUP($B37,'[2]TK KHOILUONG'!$B:$AT,36,0)</f>
        <v>0</v>
      </c>
      <c r="AL37" s="16">
        <f>VLOOKUP($B37,'[2]TK KHOILUONG'!$B:$AT,37,0)</f>
        <v>0</v>
      </c>
      <c r="AM37" s="16">
        <f>VLOOKUP($B37,'[2]TK KHOILUONG'!$B:$AT,38,0)</f>
        <v>0</v>
      </c>
      <c r="AN37" s="34">
        <f>VLOOKUP($B37,'[2]TK KHOILUONG'!$B:$AT,39,0)</f>
        <v>0</v>
      </c>
      <c r="AO37" s="16">
        <f>VLOOKUP($B37,'[2]TK KHOILUONG'!$B:$AT,40,0)</f>
        <v>0</v>
      </c>
      <c r="AP37" s="16">
        <f>VLOOKUP($B37,'[2]TK KHOILUONG'!$B:$AT,41,0)</f>
        <v>0</v>
      </c>
      <c r="AQ37" s="34">
        <f>VLOOKUP($B37,'[2]TK KHOILUONG'!$B:$AT,42,0)</f>
        <v>0</v>
      </c>
      <c r="AR37" s="34">
        <f>VLOOKUP($B37,'[2]TK KHOILUONG'!$B:$AT,43,0)</f>
        <v>0</v>
      </c>
      <c r="AS37" s="34">
        <f>VLOOKUP($B37,'[2]TK KHOILUONG'!$B:$AT,44,0)</f>
        <v>0</v>
      </c>
      <c r="AT37" s="44">
        <f t="shared" si="1"/>
        <v>6.45</v>
      </c>
      <c r="AU37" s="5"/>
    </row>
    <row r="38" spans="1:47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>
        <f>VLOOKUP($B38,'[2]TK KHOILUONG'!$B:$AT,4,0)</f>
        <v>0</v>
      </c>
      <c r="F38" s="16">
        <f>VLOOKUP($B38,'[2]TK KHOILUONG'!$B:$AT,5,0)</f>
        <v>0</v>
      </c>
      <c r="G38" s="16">
        <f>VLOOKUP($B38,'[2]TK KHOILUONG'!$B:$AT,6,0)</f>
        <v>0</v>
      </c>
      <c r="H38" s="16">
        <f>VLOOKUP($B38,'[2]TK KHOILUONG'!$B:$AT,7,0)</f>
        <v>0</v>
      </c>
      <c r="I38" s="16">
        <f>VLOOKUP($B38,'[2]TK KHOILUONG'!$B:$AT,8,0)</f>
        <v>0</v>
      </c>
      <c r="J38" s="16">
        <f>VLOOKUP($B38,'[2]TK KHOILUONG'!$B:$AT,9,0)</f>
        <v>0</v>
      </c>
      <c r="K38" s="16">
        <f>VLOOKUP($B38,'[2]TK KHOILUONG'!$B:$AT,10,0)</f>
        <v>0</v>
      </c>
      <c r="L38" s="16">
        <f>VLOOKUP($B38,'[2]TK KHOILUONG'!$B:$AT,11,0)</f>
        <v>0</v>
      </c>
      <c r="M38" s="34">
        <f>VLOOKUP($B38,'[2]TK KHOILUONG'!$B:$AT,12,0)</f>
        <v>0</v>
      </c>
      <c r="N38" s="16">
        <f>VLOOKUP($B38,'[2]TK KHOILUONG'!$B:$AT,13,0)</f>
        <v>0</v>
      </c>
      <c r="O38" s="16">
        <f>VLOOKUP($B38,'[2]TK KHOILUONG'!$B:$AT,14,0)</f>
        <v>0</v>
      </c>
      <c r="P38" s="16">
        <f>VLOOKUP($B38,'[2]TK KHOILUONG'!$B:$AT,15,0)</f>
        <v>0</v>
      </c>
      <c r="Q38" s="16">
        <f>VLOOKUP($B38,'[2]TK KHOILUONG'!$B:$AT,16,0)</f>
        <v>0</v>
      </c>
      <c r="R38" s="34">
        <f>VLOOKUP($B38,'[2]TK KHOILUONG'!$B:$AT,17,0)</f>
        <v>0</v>
      </c>
      <c r="S38" s="16">
        <f>VLOOKUP($B38,'[2]TK KHOILUONG'!$B:$AT,18,0)</f>
        <v>0</v>
      </c>
      <c r="T38" s="16">
        <f>VLOOKUP($B38,'[2]TK KHOILUONG'!$B:$AT,19,0)</f>
        <v>0</v>
      </c>
      <c r="U38" s="16">
        <f>VLOOKUP($B38,'[2]TK KHOILUONG'!$B:$AT,20,0)</f>
        <v>0</v>
      </c>
      <c r="V38" s="34">
        <f>VLOOKUP($B38,'[2]TK KHOILUONG'!$B:$AT,21,0)</f>
        <v>0</v>
      </c>
      <c r="W38" s="16">
        <f>VLOOKUP($B38,'[2]TK KHOILUONG'!$B:$AT,22,0)</f>
        <v>0</v>
      </c>
      <c r="X38" s="16">
        <f>VLOOKUP($B38,'[2]TK KHOILUONG'!$B:$AT,23,0)</f>
        <v>0</v>
      </c>
      <c r="Y38" s="16">
        <f>VLOOKUP($B38,'[2]TK KHOILUONG'!$B:$AT,24,0)</f>
        <v>0</v>
      </c>
      <c r="Z38" s="34">
        <f>VLOOKUP($B38,'[2]TK KHOILUONG'!$B:$AT,25,0)</f>
        <v>0</v>
      </c>
      <c r="AA38" s="16">
        <f>VLOOKUP($B38,'[2]TK KHOILUONG'!$B:$AT,26,0)</f>
        <v>0</v>
      </c>
      <c r="AB38" s="16">
        <f>VLOOKUP($B38,'[2]TK KHOILUONG'!$B:$AT,27,0)</f>
        <v>0</v>
      </c>
      <c r="AC38" s="16">
        <f>VLOOKUP($B38,'[2]TK KHOILUONG'!$B:$AT,28,0)</f>
        <v>0</v>
      </c>
      <c r="AD38" s="34">
        <f>VLOOKUP($B38,'[2]TK KHOILUONG'!$B:$AT,29,0)</f>
        <v>0</v>
      </c>
      <c r="AE38" s="16">
        <f>VLOOKUP($B38,'[2]TK KHOILUONG'!$B:$AT,30,0)</f>
        <v>0</v>
      </c>
      <c r="AF38" s="16">
        <f>VLOOKUP($B38,'[2]TK KHOILUONG'!$B:$AT,31,0)</f>
        <v>0</v>
      </c>
      <c r="AG38" s="16">
        <f>VLOOKUP($B38,'[2]TK KHOILUONG'!$B:$AT,32,0)</f>
        <v>0</v>
      </c>
      <c r="AH38" s="34">
        <f>VLOOKUP($B38,'[2]TK KHOILUONG'!$B:$AT,33,0)</f>
        <v>0</v>
      </c>
      <c r="AI38" s="16">
        <f>VLOOKUP($B38,'[2]TK KHOILUONG'!$B:$AT,34,0)</f>
        <v>0</v>
      </c>
      <c r="AJ38" s="16">
        <f>VLOOKUP($B38,'[2]TK KHOILUONG'!$B:$AT,35,0)</f>
        <v>0</v>
      </c>
      <c r="AK38" s="34">
        <f>VLOOKUP($B38,'[2]TK KHOILUONG'!$B:$AT,36,0)</f>
        <v>0</v>
      </c>
      <c r="AL38" s="16">
        <f>VLOOKUP($B38,'[2]TK KHOILUONG'!$B:$AT,37,0)</f>
        <v>0</v>
      </c>
      <c r="AM38" s="16">
        <f>VLOOKUP($B38,'[2]TK KHOILUONG'!$B:$AT,38,0)</f>
        <v>0</v>
      </c>
      <c r="AN38" s="34">
        <f>VLOOKUP($B38,'[2]TK KHOILUONG'!$B:$AT,39,0)</f>
        <v>0</v>
      </c>
      <c r="AO38" s="16">
        <f>VLOOKUP($B38,'[2]TK KHOILUONG'!$B:$AT,40,0)</f>
        <v>0</v>
      </c>
      <c r="AP38" s="16">
        <f>VLOOKUP($B38,'[2]TK KHOILUONG'!$B:$AT,41,0)</f>
        <v>0</v>
      </c>
      <c r="AQ38" s="34">
        <f>VLOOKUP($B38,'[2]TK KHOILUONG'!$B:$AT,42,0)</f>
        <v>0</v>
      </c>
      <c r="AR38" s="34">
        <f>VLOOKUP($B38,'[2]TK KHOILUONG'!$B:$AT,43,0)</f>
        <v>0</v>
      </c>
      <c r="AS38" s="34">
        <f>VLOOKUP($B38,'[2]TK KHOILUONG'!$B:$AT,44,0)</f>
        <v>0</v>
      </c>
      <c r="AT38" s="44">
        <f t="shared" si="1"/>
        <v>0</v>
      </c>
      <c r="AU38" s="5"/>
    </row>
    <row r="39" spans="1:47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VLOOKUP($B39,'[2]TK KHOILUONG'!$B:$AT,4,0)</f>
        <v>0</v>
      </c>
      <c r="F39" s="16">
        <f>VLOOKUP($B39,'[2]TK KHOILUONG'!$B:$AT,5,0)</f>
        <v>0</v>
      </c>
      <c r="G39" s="16">
        <f>VLOOKUP($B39,'[2]TK KHOILUONG'!$B:$AT,6,0)</f>
        <v>0</v>
      </c>
      <c r="H39" s="16">
        <f>VLOOKUP($B39,'[2]TK KHOILUONG'!$B:$AT,7,0)</f>
        <v>0</v>
      </c>
      <c r="I39" s="16">
        <f>VLOOKUP($B39,'[2]TK KHOILUONG'!$B:$AT,8,0)</f>
        <v>0</v>
      </c>
      <c r="J39" s="16">
        <f>VLOOKUP($B39,'[2]TK KHOILUONG'!$B:$AT,9,0)</f>
        <v>0</v>
      </c>
      <c r="K39" s="16">
        <f>VLOOKUP($B39,'[2]TK KHOILUONG'!$B:$AT,10,0)</f>
        <v>0</v>
      </c>
      <c r="L39" s="16">
        <f>VLOOKUP($B39,'[2]TK KHOILUONG'!$B:$AT,11,0)</f>
        <v>0</v>
      </c>
      <c r="M39" s="34">
        <f>VLOOKUP($B39,'[2]TK KHOILUONG'!$B:$AT,12,0)</f>
        <v>0</v>
      </c>
      <c r="N39" s="16">
        <f>VLOOKUP($B39,'[2]TK KHOILUONG'!$B:$AT,13,0)</f>
        <v>0</v>
      </c>
      <c r="O39" s="16">
        <f>VLOOKUP($B39,'[2]TK KHOILUONG'!$B:$AT,14,0)</f>
        <v>0</v>
      </c>
      <c r="P39" s="16">
        <f>VLOOKUP($B39,'[2]TK KHOILUONG'!$B:$AT,15,0)</f>
        <v>0</v>
      </c>
      <c r="Q39" s="16">
        <f>VLOOKUP($B39,'[2]TK KHOILUONG'!$B:$AT,16,0)</f>
        <v>0</v>
      </c>
      <c r="R39" s="34">
        <f>VLOOKUP($B39,'[2]TK KHOILUONG'!$B:$AT,17,0)</f>
        <v>0</v>
      </c>
      <c r="S39" s="16">
        <f>VLOOKUP($B39,'[2]TK KHOILUONG'!$B:$AT,18,0)</f>
        <v>0</v>
      </c>
      <c r="T39" s="16">
        <f>VLOOKUP($B39,'[2]TK KHOILUONG'!$B:$AT,19,0)</f>
        <v>0</v>
      </c>
      <c r="U39" s="16">
        <f>VLOOKUP($B39,'[2]TK KHOILUONG'!$B:$AT,20,0)</f>
        <v>0</v>
      </c>
      <c r="V39" s="34">
        <f>VLOOKUP($B39,'[2]TK KHOILUONG'!$B:$AT,21,0)</f>
        <v>0</v>
      </c>
      <c r="W39" s="16">
        <f>VLOOKUP($B39,'[2]TK KHOILUONG'!$B:$AT,22,0)</f>
        <v>0</v>
      </c>
      <c r="X39" s="16">
        <f>VLOOKUP($B39,'[2]TK KHOILUONG'!$B:$AT,23,0)</f>
        <v>0</v>
      </c>
      <c r="Y39" s="16">
        <f>VLOOKUP($B39,'[2]TK KHOILUONG'!$B:$AT,24,0)</f>
        <v>0</v>
      </c>
      <c r="Z39" s="34">
        <f>VLOOKUP($B39,'[2]TK KHOILUONG'!$B:$AT,25,0)</f>
        <v>0</v>
      </c>
      <c r="AA39" s="16">
        <f>VLOOKUP($B39,'[2]TK KHOILUONG'!$B:$AT,26,0)</f>
        <v>0</v>
      </c>
      <c r="AB39" s="16">
        <f>VLOOKUP($B39,'[2]TK KHOILUONG'!$B:$AT,27,0)</f>
        <v>0</v>
      </c>
      <c r="AC39" s="16">
        <f>VLOOKUP($B39,'[2]TK KHOILUONG'!$B:$AT,28,0)</f>
        <v>0</v>
      </c>
      <c r="AD39" s="34">
        <f>VLOOKUP($B39,'[2]TK KHOILUONG'!$B:$AT,29,0)</f>
        <v>0</v>
      </c>
      <c r="AE39" s="16">
        <f>VLOOKUP($B39,'[2]TK KHOILUONG'!$B:$AT,30,0)</f>
        <v>0</v>
      </c>
      <c r="AF39" s="16">
        <f>VLOOKUP($B39,'[2]TK KHOILUONG'!$B:$AT,31,0)</f>
        <v>0</v>
      </c>
      <c r="AG39" s="16">
        <f>VLOOKUP($B39,'[2]TK KHOILUONG'!$B:$AT,32,0)</f>
        <v>0</v>
      </c>
      <c r="AH39" s="34">
        <f>VLOOKUP($B39,'[2]TK KHOILUONG'!$B:$AT,33,0)</f>
        <v>0</v>
      </c>
      <c r="AI39" s="16">
        <f>VLOOKUP($B39,'[2]TK KHOILUONG'!$B:$AT,34,0)</f>
        <v>0</v>
      </c>
      <c r="AJ39" s="16">
        <f>VLOOKUP($B39,'[2]TK KHOILUONG'!$B:$AT,35,0)</f>
        <v>0</v>
      </c>
      <c r="AK39" s="34">
        <f>VLOOKUP($B39,'[2]TK KHOILUONG'!$B:$AT,36,0)</f>
        <v>0</v>
      </c>
      <c r="AL39" s="16">
        <f>VLOOKUP($B39,'[2]TK KHOILUONG'!$B:$AT,37,0)</f>
        <v>0</v>
      </c>
      <c r="AM39" s="16">
        <f>VLOOKUP($B39,'[2]TK KHOILUONG'!$B:$AT,38,0)</f>
        <v>0</v>
      </c>
      <c r="AN39" s="34">
        <f>VLOOKUP($B39,'[2]TK KHOILUONG'!$B:$AT,39,0)</f>
        <v>0</v>
      </c>
      <c r="AO39" s="16">
        <f>VLOOKUP($B39,'[2]TK KHOILUONG'!$B:$AT,40,0)</f>
        <v>0</v>
      </c>
      <c r="AP39" s="16">
        <f>VLOOKUP($B39,'[2]TK KHOILUONG'!$B:$AT,41,0)</f>
        <v>0</v>
      </c>
      <c r="AQ39" s="34">
        <f>VLOOKUP($B39,'[2]TK KHOILUONG'!$B:$AT,42,0)</f>
        <v>0</v>
      </c>
      <c r="AR39" s="34">
        <f>VLOOKUP($B39,'[2]TK KHOILUONG'!$B:$AT,43,0)</f>
        <v>0</v>
      </c>
      <c r="AS39" s="34">
        <f>VLOOKUP($B39,'[2]TK KHOILUONG'!$B:$AT,44,0)</f>
        <v>0</v>
      </c>
      <c r="AT39" s="44">
        <f t="shared" si="1"/>
        <v>0</v>
      </c>
      <c r="AU39" s="5"/>
    </row>
    <row r="40" spans="1:47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VLOOKUP($B40,'[2]TK KHOILUONG'!$B:$AT,4,0)</f>
        <v>0</v>
      </c>
      <c r="F40" s="16">
        <f>VLOOKUP($B40,'[2]TK KHOILUONG'!$B:$AT,5,0)</f>
        <v>0</v>
      </c>
      <c r="G40" s="16">
        <f>VLOOKUP($B40,'[2]TK KHOILUONG'!$B:$AT,6,0)</f>
        <v>0</v>
      </c>
      <c r="H40" s="16">
        <f>VLOOKUP($B40,'[2]TK KHOILUONG'!$B:$AT,7,0)</f>
        <v>0</v>
      </c>
      <c r="I40" s="16">
        <f>VLOOKUP($B40,'[2]TK KHOILUONG'!$B:$AT,8,0)</f>
        <v>0</v>
      </c>
      <c r="J40" s="16">
        <f>VLOOKUP($B40,'[2]TK KHOILUONG'!$B:$AT,9,0)</f>
        <v>0</v>
      </c>
      <c r="K40" s="16">
        <f>VLOOKUP($B40,'[2]TK KHOILUONG'!$B:$AT,10,0)</f>
        <v>0</v>
      </c>
      <c r="L40" s="16">
        <f>VLOOKUP($B40,'[2]TK KHOILUONG'!$B:$AT,11,0)</f>
        <v>0</v>
      </c>
      <c r="M40" s="34">
        <f>VLOOKUP($B40,'[2]TK KHOILUONG'!$B:$AT,12,0)</f>
        <v>0</v>
      </c>
      <c r="N40" s="16">
        <f>VLOOKUP($B40,'[2]TK KHOILUONG'!$B:$AT,13,0)</f>
        <v>0</v>
      </c>
      <c r="O40" s="16">
        <f>VLOOKUP($B40,'[2]TK KHOILUONG'!$B:$AT,14,0)</f>
        <v>0.6</v>
      </c>
      <c r="P40" s="16">
        <f>VLOOKUP($B40,'[2]TK KHOILUONG'!$B:$AT,15,0)</f>
        <v>0</v>
      </c>
      <c r="Q40" s="16">
        <f>VLOOKUP($B40,'[2]TK KHOILUONG'!$B:$AT,16,0)</f>
        <v>0</v>
      </c>
      <c r="R40" s="34">
        <f>VLOOKUP($B40,'[2]TK KHOILUONG'!$B:$AT,17,0)</f>
        <v>0.6</v>
      </c>
      <c r="S40" s="16">
        <f>VLOOKUP($B40,'[2]TK KHOILUONG'!$B:$AT,18,0)</f>
        <v>152</v>
      </c>
      <c r="T40" s="16">
        <f>VLOOKUP($B40,'[2]TK KHOILUONG'!$B:$AT,19,0)</f>
        <v>50</v>
      </c>
      <c r="U40" s="16">
        <f>VLOOKUP($B40,'[2]TK KHOILUONG'!$B:$AT,20,0)</f>
        <v>226</v>
      </c>
      <c r="V40" s="34">
        <f>VLOOKUP($B40,'[2]TK KHOILUONG'!$B:$AT,21,0)</f>
        <v>-2.4000000000000004</v>
      </c>
      <c r="W40" s="16">
        <f>VLOOKUP($B40,'[2]TK KHOILUONG'!$B:$AT,22,0)</f>
        <v>0</v>
      </c>
      <c r="X40" s="16">
        <f>VLOOKUP($B40,'[2]TK KHOILUONG'!$B:$AT,23,0)</f>
        <v>0</v>
      </c>
      <c r="Y40" s="16">
        <f>VLOOKUP($B40,'[2]TK KHOILUONG'!$B:$AT,24,0)</f>
        <v>0</v>
      </c>
      <c r="Z40" s="34">
        <f>VLOOKUP($B40,'[2]TK KHOILUONG'!$B:$AT,25,0)</f>
        <v>0</v>
      </c>
      <c r="AA40" s="16">
        <f>VLOOKUP($B40,'[2]TK KHOILUONG'!$B:$AT,26,0)</f>
        <v>0</v>
      </c>
      <c r="AB40" s="16">
        <f>VLOOKUP($B40,'[2]TK KHOILUONG'!$B:$AT,27,0)</f>
        <v>0</v>
      </c>
      <c r="AC40" s="16">
        <f>VLOOKUP($B40,'[2]TK KHOILUONG'!$B:$AT,28,0)</f>
        <v>0</v>
      </c>
      <c r="AD40" s="34">
        <f>VLOOKUP($B40,'[2]TK KHOILUONG'!$B:$AT,29,0)</f>
        <v>0</v>
      </c>
      <c r="AE40" s="16">
        <f>VLOOKUP($B40,'[2]TK KHOILUONG'!$B:$AT,30,0)</f>
        <v>0</v>
      </c>
      <c r="AF40" s="16">
        <f>VLOOKUP($B40,'[2]TK KHOILUONG'!$B:$AT,31,0)</f>
        <v>0</v>
      </c>
      <c r="AG40" s="16">
        <f>VLOOKUP($B40,'[2]TK KHOILUONG'!$B:$AT,32,0)</f>
        <v>0</v>
      </c>
      <c r="AH40" s="34">
        <f>VLOOKUP($B40,'[2]TK KHOILUONG'!$B:$AT,33,0)</f>
        <v>0</v>
      </c>
      <c r="AI40" s="16">
        <f>VLOOKUP($B40,'[2]TK KHOILUONG'!$B:$AT,34,0)</f>
        <v>0</v>
      </c>
      <c r="AJ40" s="16">
        <f>VLOOKUP($B40,'[2]TK KHOILUONG'!$B:$AT,35,0)</f>
        <v>0</v>
      </c>
      <c r="AK40" s="34">
        <f>VLOOKUP($B40,'[2]TK KHOILUONG'!$B:$AT,36,0)</f>
        <v>0</v>
      </c>
      <c r="AL40" s="16">
        <f>VLOOKUP($B40,'[2]TK KHOILUONG'!$B:$AT,37,0)</f>
        <v>0</v>
      </c>
      <c r="AM40" s="16">
        <f>VLOOKUP($B40,'[2]TK KHOILUONG'!$B:$AT,38,0)</f>
        <v>0</v>
      </c>
      <c r="AN40" s="34">
        <f>VLOOKUP($B40,'[2]TK KHOILUONG'!$B:$AT,39,0)</f>
        <v>0</v>
      </c>
      <c r="AO40" s="16">
        <f>VLOOKUP($B40,'[2]TK KHOILUONG'!$B:$AT,40,0)</f>
        <v>0</v>
      </c>
      <c r="AP40" s="16">
        <f>VLOOKUP($B40,'[2]TK KHOILUONG'!$B:$AT,41,0)</f>
        <v>0</v>
      </c>
      <c r="AQ40" s="34">
        <f>VLOOKUP($B40,'[2]TK KHOILUONG'!$B:$AT,42,0)</f>
        <v>0</v>
      </c>
      <c r="AR40" s="34">
        <f>VLOOKUP($B40,'[2]TK KHOILUONG'!$B:$AT,43,0)</f>
        <v>0</v>
      </c>
      <c r="AS40" s="34">
        <f>VLOOKUP($B40,'[2]TK KHOILUONG'!$B:$AT,44,0)</f>
        <v>0.5</v>
      </c>
      <c r="AT40" s="44">
        <f t="shared" si="1"/>
        <v>-1.3</v>
      </c>
      <c r="AU40" s="5"/>
    </row>
    <row r="41" spans="1:47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VLOOKUP($B41,'[2]TK KHOILUONG'!$B:$AT,4,0)</f>
        <v>17</v>
      </c>
      <c r="F41" s="16">
        <f>VLOOKUP($B41,'[2]TK KHOILUONG'!$B:$AT,5,0)</f>
        <v>0</v>
      </c>
      <c r="G41" s="16">
        <f>VLOOKUP($B41,'[2]TK KHOILUONG'!$B:$AT,6,0)</f>
        <v>0</v>
      </c>
      <c r="H41" s="16">
        <f>VLOOKUP($B41,'[2]TK KHOILUONG'!$B:$AT,7,0)</f>
        <v>0</v>
      </c>
      <c r="I41" s="16">
        <f>VLOOKUP($B41,'[2]TK KHOILUONG'!$B:$AT,8,0)</f>
        <v>0</v>
      </c>
      <c r="J41" s="16">
        <f>VLOOKUP($B41,'[2]TK KHOILUONG'!$B:$AT,9,0)</f>
        <v>0</v>
      </c>
      <c r="K41" s="16">
        <f>VLOOKUP($B41,'[2]TK KHOILUONG'!$B:$AT,10,0)</f>
        <v>0</v>
      </c>
      <c r="L41" s="16">
        <f>VLOOKUP($B41,'[2]TK KHOILUONG'!$B:$AT,11,0)</f>
        <v>0</v>
      </c>
      <c r="M41" s="34">
        <f>VLOOKUP($B41,'[2]TK KHOILUONG'!$B:$AT,12,0)</f>
        <v>17</v>
      </c>
      <c r="N41" s="16">
        <f>VLOOKUP($B41,'[2]TK KHOILUONG'!$B:$AT,13,0)</f>
        <v>6.4499999999999993</v>
      </c>
      <c r="O41" s="16">
        <f>VLOOKUP($B41,'[2]TK KHOILUONG'!$B:$AT,14,0)</f>
        <v>3.45</v>
      </c>
      <c r="P41" s="16">
        <f>VLOOKUP($B41,'[2]TK KHOILUONG'!$B:$AT,15,0)</f>
        <v>0</v>
      </c>
      <c r="Q41" s="16">
        <f>VLOOKUP($B41,'[2]TK KHOILUONG'!$B:$AT,16,0)</f>
        <v>0</v>
      </c>
      <c r="R41" s="34">
        <f>VLOOKUP($B41,'[2]TK KHOILUONG'!$B:$AT,17,0)</f>
        <v>9.8999999999999986</v>
      </c>
      <c r="S41" s="16">
        <f>VLOOKUP($B41,'[2]TK KHOILUONG'!$B:$AT,18,0)</f>
        <v>184</v>
      </c>
      <c r="T41" s="16">
        <f>VLOOKUP($B41,'[2]TK KHOILUONG'!$B:$AT,19,0)</f>
        <v>142</v>
      </c>
      <c r="U41" s="16">
        <f>VLOOKUP($B41,'[2]TK KHOILUONG'!$B:$AT,20,0)</f>
        <v>113</v>
      </c>
      <c r="V41" s="34">
        <f>VLOOKUP($B41,'[2]TK KHOILUONG'!$B:$AT,21,0)</f>
        <v>21.3</v>
      </c>
      <c r="W41" s="16">
        <f>VLOOKUP($B41,'[2]TK KHOILUONG'!$B:$AT,22,0)</f>
        <v>0</v>
      </c>
      <c r="X41" s="16">
        <f>VLOOKUP($B41,'[2]TK KHOILUONG'!$B:$AT,23,0)</f>
        <v>0</v>
      </c>
      <c r="Y41" s="16">
        <f>VLOOKUP($B41,'[2]TK KHOILUONG'!$B:$AT,24,0)</f>
        <v>0</v>
      </c>
      <c r="Z41" s="34">
        <f>VLOOKUP($B41,'[2]TK KHOILUONG'!$B:$AT,25,0)</f>
        <v>0</v>
      </c>
      <c r="AA41" s="16">
        <f>VLOOKUP($B41,'[2]TK KHOILUONG'!$B:$AT,26,0)</f>
        <v>0</v>
      </c>
      <c r="AB41" s="16">
        <f>VLOOKUP($B41,'[2]TK KHOILUONG'!$B:$AT,27,0)</f>
        <v>0</v>
      </c>
      <c r="AC41" s="16">
        <f>VLOOKUP($B41,'[2]TK KHOILUONG'!$B:$AT,28,0)</f>
        <v>0</v>
      </c>
      <c r="AD41" s="34">
        <f>VLOOKUP($B41,'[2]TK KHOILUONG'!$B:$AT,29,0)</f>
        <v>0</v>
      </c>
      <c r="AE41" s="16">
        <f>VLOOKUP($B41,'[2]TK KHOILUONG'!$B:$AT,30,0)</f>
        <v>0</v>
      </c>
      <c r="AF41" s="16">
        <f>VLOOKUP($B41,'[2]TK KHOILUONG'!$B:$AT,31,0)</f>
        <v>0</v>
      </c>
      <c r="AG41" s="16">
        <f>VLOOKUP($B41,'[2]TK KHOILUONG'!$B:$AT,32,0)</f>
        <v>0</v>
      </c>
      <c r="AH41" s="34">
        <f>VLOOKUP($B41,'[2]TK KHOILUONG'!$B:$AT,33,0)</f>
        <v>0</v>
      </c>
      <c r="AI41" s="16">
        <f>VLOOKUP($B41,'[2]TK KHOILUONG'!$B:$AT,34,0)</f>
        <v>0</v>
      </c>
      <c r="AJ41" s="16">
        <f>VLOOKUP($B41,'[2]TK KHOILUONG'!$B:$AT,35,0)</f>
        <v>0</v>
      </c>
      <c r="AK41" s="34">
        <f>VLOOKUP($B41,'[2]TK KHOILUONG'!$B:$AT,36,0)</f>
        <v>0</v>
      </c>
      <c r="AL41" s="16">
        <f>VLOOKUP($B41,'[2]TK KHOILUONG'!$B:$AT,37,0)</f>
        <v>0</v>
      </c>
      <c r="AM41" s="16">
        <f>VLOOKUP($B41,'[2]TK KHOILUONG'!$B:$AT,38,0)</f>
        <v>0</v>
      </c>
      <c r="AN41" s="34">
        <f>VLOOKUP($B41,'[2]TK KHOILUONG'!$B:$AT,39,0)</f>
        <v>0</v>
      </c>
      <c r="AO41" s="16">
        <f>VLOOKUP($B41,'[2]TK KHOILUONG'!$B:$AT,40,0)</f>
        <v>0</v>
      </c>
      <c r="AP41" s="16">
        <f>VLOOKUP($B41,'[2]TK KHOILUONG'!$B:$AT,41,0)</f>
        <v>0</v>
      </c>
      <c r="AQ41" s="34">
        <f>VLOOKUP($B41,'[2]TK KHOILUONG'!$B:$AT,42,0)</f>
        <v>0</v>
      </c>
      <c r="AR41" s="34">
        <f>VLOOKUP($B41,'[2]TK KHOILUONG'!$B:$AT,43,0)</f>
        <v>0</v>
      </c>
      <c r="AS41" s="34">
        <f>VLOOKUP($B41,'[2]TK KHOILUONG'!$B:$AT,44,0)</f>
        <v>1.8</v>
      </c>
      <c r="AT41" s="44">
        <f t="shared" si="1"/>
        <v>50</v>
      </c>
      <c r="AU41" s="5"/>
    </row>
    <row r="42" spans="1:47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VLOOKUP($B42,'[2]TK KHOILUONG'!$B:$AT,4,0)</f>
        <v>0</v>
      </c>
      <c r="F42" s="16">
        <f>VLOOKUP($B42,'[2]TK KHOILUONG'!$B:$AT,5,0)</f>
        <v>0</v>
      </c>
      <c r="G42" s="16">
        <f>VLOOKUP($B42,'[2]TK KHOILUONG'!$B:$AT,6,0)</f>
        <v>0</v>
      </c>
      <c r="H42" s="16">
        <f>VLOOKUP($B42,'[2]TK KHOILUONG'!$B:$AT,7,0)</f>
        <v>0</v>
      </c>
      <c r="I42" s="16">
        <f>VLOOKUP($B42,'[2]TK KHOILUONG'!$B:$AT,8,0)</f>
        <v>0</v>
      </c>
      <c r="J42" s="16">
        <f>VLOOKUP($B42,'[2]TK KHOILUONG'!$B:$AT,9,0)</f>
        <v>0</v>
      </c>
      <c r="K42" s="16">
        <f>VLOOKUP($B42,'[2]TK KHOILUONG'!$B:$AT,10,0)</f>
        <v>0</v>
      </c>
      <c r="L42" s="16">
        <f>VLOOKUP($B42,'[2]TK KHOILUONG'!$B:$AT,11,0)</f>
        <v>0</v>
      </c>
      <c r="M42" s="34">
        <f>VLOOKUP($B42,'[2]TK KHOILUONG'!$B:$AT,12,0)</f>
        <v>0</v>
      </c>
      <c r="N42" s="16">
        <f>VLOOKUP($B42,'[2]TK KHOILUONG'!$B:$AT,13,0)</f>
        <v>0</v>
      </c>
      <c r="O42" s="16">
        <f>VLOOKUP($B42,'[2]TK KHOILUONG'!$B:$AT,14,0)</f>
        <v>0</v>
      </c>
      <c r="P42" s="16">
        <f>VLOOKUP($B42,'[2]TK KHOILUONG'!$B:$AT,15,0)</f>
        <v>0</v>
      </c>
      <c r="Q42" s="16">
        <f>VLOOKUP($B42,'[2]TK KHOILUONG'!$B:$AT,16,0)</f>
        <v>0</v>
      </c>
      <c r="R42" s="34">
        <f>VLOOKUP($B42,'[2]TK KHOILUONG'!$B:$AT,17,0)</f>
        <v>0</v>
      </c>
      <c r="S42" s="16">
        <f>VLOOKUP($B42,'[2]TK KHOILUONG'!$B:$AT,18,0)</f>
        <v>74</v>
      </c>
      <c r="T42" s="16">
        <f>VLOOKUP($B42,'[2]TK KHOILUONG'!$B:$AT,19,0)</f>
        <v>48</v>
      </c>
      <c r="U42" s="16">
        <f>VLOOKUP($B42,'[2]TK KHOILUONG'!$B:$AT,20,0)</f>
        <v>70</v>
      </c>
      <c r="V42" s="34">
        <f>VLOOKUP($B42,'[2]TK KHOILUONG'!$B:$AT,21,0)</f>
        <v>5.2</v>
      </c>
      <c r="W42" s="16">
        <f>VLOOKUP($B42,'[2]TK KHOILUONG'!$B:$AT,22,0)</f>
        <v>0</v>
      </c>
      <c r="X42" s="16">
        <f>VLOOKUP($B42,'[2]TK KHOILUONG'!$B:$AT,23,0)</f>
        <v>0</v>
      </c>
      <c r="Y42" s="16">
        <f>VLOOKUP($B42,'[2]TK KHOILUONG'!$B:$AT,24,0)</f>
        <v>0</v>
      </c>
      <c r="Z42" s="34">
        <f>VLOOKUP($B42,'[2]TK KHOILUONG'!$B:$AT,25,0)</f>
        <v>0</v>
      </c>
      <c r="AA42" s="16">
        <f>VLOOKUP($B42,'[2]TK KHOILUONG'!$B:$AT,26,0)</f>
        <v>0</v>
      </c>
      <c r="AB42" s="16">
        <f>VLOOKUP($B42,'[2]TK KHOILUONG'!$B:$AT,27,0)</f>
        <v>0</v>
      </c>
      <c r="AC42" s="16">
        <f>VLOOKUP($B42,'[2]TK KHOILUONG'!$B:$AT,28,0)</f>
        <v>0</v>
      </c>
      <c r="AD42" s="34">
        <f>VLOOKUP($B42,'[2]TK KHOILUONG'!$B:$AT,29,0)</f>
        <v>0</v>
      </c>
      <c r="AE42" s="16">
        <f>VLOOKUP($B42,'[2]TK KHOILUONG'!$B:$AT,30,0)</f>
        <v>0</v>
      </c>
      <c r="AF42" s="16">
        <f>VLOOKUP($B42,'[2]TK KHOILUONG'!$B:$AT,31,0)</f>
        <v>0</v>
      </c>
      <c r="AG42" s="16">
        <f>VLOOKUP($B42,'[2]TK KHOILUONG'!$B:$AT,32,0)</f>
        <v>0</v>
      </c>
      <c r="AH42" s="34">
        <f>VLOOKUP($B42,'[2]TK KHOILUONG'!$B:$AT,33,0)</f>
        <v>0</v>
      </c>
      <c r="AI42" s="16">
        <f>VLOOKUP($B42,'[2]TK KHOILUONG'!$B:$AT,34,0)</f>
        <v>0</v>
      </c>
      <c r="AJ42" s="16">
        <f>VLOOKUP($B42,'[2]TK KHOILUONG'!$B:$AT,35,0)</f>
        <v>0</v>
      </c>
      <c r="AK42" s="34">
        <f>VLOOKUP($B42,'[2]TK KHOILUONG'!$B:$AT,36,0)</f>
        <v>0</v>
      </c>
      <c r="AL42" s="16">
        <f>VLOOKUP($B42,'[2]TK KHOILUONG'!$B:$AT,37,0)</f>
        <v>0</v>
      </c>
      <c r="AM42" s="16">
        <f>VLOOKUP($B42,'[2]TK KHOILUONG'!$B:$AT,38,0)</f>
        <v>0</v>
      </c>
      <c r="AN42" s="34">
        <f>VLOOKUP($B42,'[2]TK KHOILUONG'!$B:$AT,39,0)</f>
        <v>0</v>
      </c>
      <c r="AO42" s="16">
        <f>VLOOKUP($B42,'[2]TK KHOILUONG'!$B:$AT,40,0)</f>
        <v>0</v>
      </c>
      <c r="AP42" s="16">
        <f>VLOOKUP($B42,'[2]TK KHOILUONG'!$B:$AT,41,0)</f>
        <v>0</v>
      </c>
      <c r="AQ42" s="34">
        <f>VLOOKUP($B42,'[2]TK KHOILUONG'!$B:$AT,42,0)</f>
        <v>0</v>
      </c>
      <c r="AR42" s="34">
        <f>VLOOKUP($B42,'[2]TK KHOILUONG'!$B:$AT,43,0)</f>
        <v>0</v>
      </c>
      <c r="AS42" s="34">
        <f>VLOOKUP($B42,'[2]TK KHOILUONG'!$B:$AT,44,0)</f>
        <v>0</v>
      </c>
      <c r="AT42" s="44">
        <f t="shared" si="1"/>
        <v>5.2</v>
      </c>
      <c r="AU42" s="5"/>
    </row>
    <row r="43" spans="1:47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VLOOKUP($B43,'[2]TK KHOILUONG'!$B:$AT,4,0)</f>
        <v>0</v>
      </c>
      <c r="F43" s="16">
        <f>VLOOKUP($B43,'[2]TK KHOILUONG'!$B:$AT,5,0)</f>
        <v>0</v>
      </c>
      <c r="G43" s="16">
        <f>VLOOKUP($B43,'[2]TK KHOILUONG'!$B:$AT,6,0)</f>
        <v>0</v>
      </c>
      <c r="H43" s="16">
        <f>VLOOKUP($B43,'[2]TK KHOILUONG'!$B:$AT,7,0)</f>
        <v>0</v>
      </c>
      <c r="I43" s="16">
        <f>VLOOKUP($B43,'[2]TK KHOILUONG'!$B:$AT,8,0)</f>
        <v>0</v>
      </c>
      <c r="J43" s="16">
        <f>VLOOKUP($B43,'[2]TK KHOILUONG'!$B:$AT,9,0)</f>
        <v>0</v>
      </c>
      <c r="K43" s="16">
        <f>VLOOKUP($B43,'[2]TK KHOILUONG'!$B:$AT,10,0)</f>
        <v>0</v>
      </c>
      <c r="L43" s="16">
        <f>VLOOKUP($B43,'[2]TK KHOILUONG'!$B:$AT,11,0)</f>
        <v>0</v>
      </c>
      <c r="M43" s="34">
        <f>VLOOKUP($B43,'[2]TK KHOILUONG'!$B:$AT,12,0)</f>
        <v>0</v>
      </c>
      <c r="N43" s="16">
        <f>VLOOKUP($B43,'[2]TK KHOILUONG'!$B:$AT,13,0)</f>
        <v>0</v>
      </c>
      <c r="O43" s="16">
        <f>VLOOKUP($B43,'[2]TK KHOILUONG'!$B:$AT,14,0)</f>
        <v>0</v>
      </c>
      <c r="P43" s="16">
        <f>VLOOKUP($B43,'[2]TK KHOILUONG'!$B:$AT,15,0)</f>
        <v>0</v>
      </c>
      <c r="Q43" s="16">
        <f>VLOOKUP($B43,'[2]TK KHOILUONG'!$B:$AT,16,0)</f>
        <v>0</v>
      </c>
      <c r="R43" s="34">
        <f>VLOOKUP($B43,'[2]TK KHOILUONG'!$B:$AT,17,0)</f>
        <v>0</v>
      </c>
      <c r="S43" s="16">
        <f>VLOOKUP($B43,'[2]TK KHOILUONG'!$B:$AT,18,0)</f>
        <v>0</v>
      </c>
      <c r="T43" s="16">
        <f>VLOOKUP($B43,'[2]TK KHOILUONG'!$B:$AT,19,0)</f>
        <v>0</v>
      </c>
      <c r="U43" s="16">
        <f>VLOOKUP($B43,'[2]TK KHOILUONG'!$B:$AT,20,0)</f>
        <v>0</v>
      </c>
      <c r="V43" s="34">
        <f>VLOOKUP($B43,'[2]TK KHOILUONG'!$B:$AT,21,0)</f>
        <v>0</v>
      </c>
      <c r="W43" s="16">
        <f>VLOOKUP($B43,'[2]TK KHOILUONG'!$B:$AT,22,0)</f>
        <v>0</v>
      </c>
      <c r="X43" s="16">
        <f>VLOOKUP($B43,'[2]TK KHOILUONG'!$B:$AT,23,0)</f>
        <v>0</v>
      </c>
      <c r="Y43" s="16">
        <f>VLOOKUP($B43,'[2]TK KHOILUONG'!$B:$AT,24,0)</f>
        <v>0</v>
      </c>
      <c r="Z43" s="34">
        <f>VLOOKUP($B43,'[2]TK KHOILUONG'!$B:$AT,25,0)</f>
        <v>0</v>
      </c>
      <c r="AA43" s="16">
        <f>VLOOKUP($B43,'[2]TK KHOILUONG'!$B:$AT,26,0)</f>
        <v>0</v>
      </c>
      <c r="AB43" s="16">
        <f>VLOOKUP($B43,'[2]TK KHOILUONG'!$B:$AT,27,0)</f>
        <v>0</v>
      </c>
      <c r="AC43" s="16">
        <f>VLOOKUP($B43,'[2]TK KHOILUONG'!$B:$AT,28,0)</f>
        <v>0</v>
      </c>
      <c r="AD43" s="34">
        <f>VLOOKUP($B43,'[2]TK KHOILUONG'!$B:$AT,29,0)</f>
        <v>0</v>
      </c>
      <c r="AE43" s="16">
        <f>VLOOKUP($B43,'[2]TK KHOILUONG'!$B:$AT,30,0)</f>
        <v>0</v>
      </c>
      <c r="AF43" s="16">
        <f>VLOOKUP($B43,'[2]TK KHOILUONG'!$B:$AT,31,0)</f>
        <v>0</v>
      </c>
      <c r="AG43" s="16">
        <f>VLOOKUP($B43,'[2]TK KHOILUONG'!$B:$AT,32,0)</f>
        <v>0</v>
      </c>
      <c r="AH43" s="34">
        <f>VLOOKUP($B43,'[2]TK KHOILUONG'!$B:$AT,33,0)</f>
        <v>0</v>
      </c>
      <c r="AI43" s="16">
        <f>VLOOKUP($B43,'[2]TK KHOILUONG'!$B:$AT,34,0)</f>
        <v>0</v>
      </c>
      <c r="AJ43" s="16">
        <f>VLOOKUP($B43,'[2]TK KHOILUONG'!$B:$AT,35,0)</f>
        <v>0</v>
      </c>
      <c r="AK43" s="34">
        <f>VLOOKUP($B43,'[2]TK KHOILUONG'!$B:$AT,36,0)</f>
        <v>0</v>
      </c>
      <c r="AL43" s="16">
        <f>VLOOKUP($B43,'[2]TK KHOILUONG'!$B:$AT,37,0)</f>
        <v>0</v>
      </c>
      <c r="AM43" s="16">
        <f>VLOOKUP($B43,'[2]TK KHOILUONG'!$B:$AT,38,0)</f>
        <v>0</v>
      </c>
      <c r="AN43" s="34">
        <f>VLOOKUP($B43,'[2]TK KHOILUONG'!$B:$AT,39,0)</f>
        <v>0</v>
      </c>
      <c r="AO43" s="16">
        <f>VLOOKUP($B43,'[2]TK KHOILUONG'!$B:$AT,40,0)</f>
        <v>0</v>
      </c>
      <c r="AP43" s="16">
        <f>VLOOKUP($B43,'[2]TK KHOILUONG'!$B:$AT,41,0)</f>
        <v>0</v>
      </c>
      <c r="AQ43" s="34">
        <f>VLOOKUP($B43,'[2]TK KHOILUONG'!$B:$AT,42,0)</f>
        <v>0</v>
      </c>
      <c r="AR43" s="34">
        <f>VLOOKUP($B43,'[2]TK KHOILUONG'!$B:$AT,43,0)</f>
        <v>0</v>
      </c>
      <c r="AS43" s="34">
        <f>VLOOKUP($B43,'[2]TK KHOILUONG'!$B:$AT,44,0)</f>
        <v>0</v>
      </c>
      <c r="AT43" s="44">
        <f t="shared" si="1"/>
        <v>0</v>
      </c>
      <c r="AU43" s="5"/>
    </row>
    <row r="44" spans="1:47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>
        <f>VLOOKUP($B44,'[2]TK KHOILUONG'!$B:$AT,4,0)</f>
        <v>0</v>
      </c>
      <c r="F44" s="16">
        <f>VLOOKUP($B44,'[2]TK KHOILUONG'!$B:$AT,5,0)</f>
        <v>0</v>
      </c>
      <c r="G44" s="16">
        <f>VLOOKUP($B44,'[2]TK KHOILUONG'!$B:$AT,6,0)</f>
        <v>0</v>
      </c>
      <c r="H44" s="16">
        <f>VLOOKUP($B44,'[2]TK KHOILUONG'!$B:$AT,7,0)</f>
        <v>0</v>
      </c>
      <c r="I44" s="16">
        <f>VLOOKUP($B44,'[2]TK KHOILUONG'!$B:$AT,8,0)</f>
        <v>0</v>
      </c>
      <c r="J44" s="16">
        <f>VLOOKUP($B44,'[2]TK KHOILUONG'!$B:$AT,9,0)</f>
        <v>0</v>
      </c>
      <c r="K44" s="16">
        <f>VLOOKUP($B44,'[2]TK KHOILUONG'!$B:$AT,10,0)</f>
        <v>0</v>
      </c>
      <c r="L44" s="16">
        <f>VLOOKUP($B44,'[2]TK KHOILUONG'!$B:$AT,11,0)</f>
        <v>0</v>
      </c>
      <c r="M44" s="34">
        <f>VLOOKUP($B44,'[2]TK KHOILUONG'!$B:$AT,12,0)</f>
        <v>0</v>
      </c>
      <c r="N44" s="16">
        <f>VLOOKUP($B44,'[2]TK KHOILUONG'!$B:$AT,13,0)</f>
        <v>0</v>
      </c>
      <c r="O44" s="16">
        <f>VLOOKUP($B44,'[2]TK KHOILUONG'!$B:$AT,14,0)</f>
        <v>0</v>
      </c>
      <c r="P44" s="16">
        <f>VLOOKUP($B44,'[2]TK KHOILUONG'!$B:$AT,15,0)</f>
        <v>0</v>
      </c>
      <c r="Q44" s="16">
        <f>VLOOKUP($B44,'[2]TK KHOILUONG'!$B:$AT,16,0)</f>
        <v>0</v>
      </c>
      <c r="R44" s="34">
        <f>VLOOKUP($B44,'[2]TK KHOILUONG'!$B:$AT,17,0)</f>
        <v>0</v>
      </c>
      <c r="S44" s="16">
        <f>VLOOKUP($B44,'[2]TK KHOILUONG'!$B:$AT,18,0)</f>
        <v>0</v>
      </c>
      <c r="T44" s="16">
        <f>VLOOKUP($B44,'[2]TK KHOILUONG'!$B:$AT,19,0)</f>
        <v>0</v>
      </c>
      <c r="U44" s="16">
        <f>VLOOKUP($B44,'[2]TK KHOILUONG'!$B:$AT,20,0)</f>
        <v>0</v>
      </c>
      <c r="V44" s="34">
        <f>VLOOKUP($B44,'[2]TK KHOILUONG'!$B:$AT,21,0)</f>
        <v>0</v>
      </c>
      <c r="W44" s="16">
        <f>VLOOKUP($B44,'[2]TK KHOILUONG'!$B:$AT,22,0)</f>
        <v>0</v>
      </c>
      <c r="X44" s="16">
        <f>VLOOKUP($B44,'[2]TK KHOILUONG'!$B:$AT,23,0)</f>
        <v>0</v>
      </c>
      <c r="Y44" s="16">
        <f>VLOOKUP($B44,'[2]TK KHOILUONG'!$B:$AT,24,0)</f>
        <v>0</v>
      </c>
      <c r="Z44" s="34">
        <f>VLOOKUP($B44,'[2]TK KHOILUONG'!$B:$AT,25,0)</f>
        <v>0</v>
      </c>
      <c r="AA44" s="16">
        <f>VLOOKUP($B44,'[2]TK KHOILUONG'!$B:$AT,26,0)</f>
        <v>0</v>
      </c>
      <c r="AB44" s="16">
        <f>VLOOKUP($B44,'[2]TK KHOILUONG'!$B:$AT,27,0)</f>
        <v>0</v>
      </c>
      <c r="AC44" s="16">
        <f>VLOOKUP($B44,'[2]TK KHOILUONG'!$B:$AT,28,0)</f>
        <v>0</v>
      </c>
      <c r="AD44" s="34">
        <f>VLOOKUP($B44,'[2]TK KHOILUONG'!$B:$AT,29,0)</f>
        <v>0</v>
      </c>
      <c r="AE44" s="16">
        <f>VLOOKUP($B44,'[2]TK KHOILUONG'!$B:$AT,30,0)</f>
        <v>0</v>
      </c>
      <c r="AF44" s="16">
        <f>VLOOKUP($B44,'[2]TK KHOILUONG'!$B:$AT,31,0)</f>
        <v>0</v>
      </c>
      <c r="AG44" s="16">
        <f>VLOOKUP($B44,'[2]TK KHOILUONG'!$B:$AT,32,0)</f>
        <v>0</v>
      </c>
      <c r="AH44" s="34">
        <f>VLOOKUP($B44,'[2]TK KHOILUONG'!$B:$AT,33,0)</f>
        <v>0</v>
      </c>
      <c r="AI44" s="16">
        <f>VLOOKUP($B44,'[2]TK KHOILUONG'!$B:$AT,34,0)</f>
        <v>0</v>
      </c>
      <c r="AJ44" s="16">
        <f>VLOOKUP($B44,'[2]TK KHOILUONG'!$B:$AT,35,0)</f>
        <v>0</v>
      </c>
      <c r="AK44" s="34">
        <f>VLOOKUP($B44,'[2]TK KHOILUONG'!$B:$AT,36,0)</f>
        <v>0</v>
      </c>
      <c r="AL44" s="16">
        <f>VLOOKUP($B44,'[2]TK KHOILUONG'!$B:$AT,37,0)</f>
        <v>0</v>
      </c>
      <c r="AM44" s="16">
        <f>VLOOKUP($B44,'[2]TK KHOILUONG'!$B:$AT,38,0)</f>
        <v>0</v>
      </c>
      <c r="AN44" s="34">
        <f>VLOOKUP($B44,'[2]TK KHOILUONG'!$B:$AT,39,0)</f>
        <v>0</v>
      </c>
      <c r="AO44" s="16">
        <f>VLOOKUP($B44,'[2]TK KHOILUONG'!$B:$AT,40,0)</f>
        <v>0</v>
      </c>
      <c r="AP44" s="16">
        <f>VLOOKUP($B44,'[2]TK KHOILUONG'!$B:$AT,41,0)</f>
        <v>0</v>
      </c>
      <c r="AQ44" s="34">
        <f>VLOOKUP($B44,'[2]TK KHOILUONG'!$B:$AT,42,0)</f>
        <v>0</v>
      </c>
      <c r="AR44" s="34">
        <f>VLOOKUP($B44,'[2]TK KHOILUONG'!$B:$AT,43,0)</f>
        <v>0</v>
      </c>
      <c r="AS44" s="34">
        <f>VLOOKUP($B44,'[2]TK KHOILUONG'!$B:$AT,44,0)</f>
        <v>0</v>
      </c>
      <c r="AT44" s="44">
        <f t="shared" si="1"/>
        <v>0</v>
      </c>
      <c r="AU44" s="5"/>
    </row>
    <row r="45" spans="1:47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VLOOKUP($B45,'[2]TK KHOILUONG'!$B:$AT,4,0)</f>
        <v>2</v>
      </c>
      <c r="F45" s="16">
        <f>VLOOKUP($B45,'[2]TK KHOILUONG'!$B:$AT,5,0)</f>
        <v>0</v>
      </c>
      <c r="G45" s="16">
        <f>VLOOKUP($B45,'[2]TK KHOILUONG'!$B:$AT,6,0)</f>
        <v>0</v>
      </c>
      <c r="H45" s="16">
        <f>VLOOKUP($B45,'[2]TK KHOILUONG'!$B:$AT,7,0)</f>
        <v>0</v>
      </c>
      <c r="I45" s="16">
        <f>VLOOKUP($B45,'[2]TK KHOILUONG'!$B:$AT,8,0)</f>
        <v>0</v>
      </c>
      <c r="J45" s="16">
        <f>VLOOKUP($B45,'[2]TK KHOILUONG'!$B:$AT,9,0)</f>
        <v>0</v>
      </c>
      <c r="K45" s="16">
        <f>VLOOKUP($B45,'[2]TK KHOILUONG'!$B:$AT,10,0)</f>
        <v>0</v>
      </c>
      <c r="L45" s="16">
        <f>VLOOKUP($B45,'[2]TK KHOILUONG'!$B:$AT,11,0)</f>
        <v>0</v>
      </c>
      <c r="M45" s="34">
        <f>VLOOKUP($B45,'[2]TK KHOILUONG'!$B:$AT,12,0)</f>
        <v>2</v>
      </c>
      <c r="N45" s="16">
        <f>VLOOKUP($B45,'[2]TK KHOILUONG'!$B:$AT,13,0)</f>
        <v>0</v>
      </c>
      <c r="O45" s="16">
        <f>VLOOKUP($B45,'[2]TK KHOILUONG'!$B:$AT,14,0)</f>
        <v>0</v>
      </c>
      <c r="P45" s="16">
        <f>VLOOKUP($B45,'[2]TK KHOILUONG'!$B:$AT,15,0)</f>
        <v>0</v>
      </c>
      <c r="Q45" s="16">
        <f>VLOOKUP($B45,'[2]TK KHOILUONG'!$B:$AT,16,0)</f>
        <v>0</v>
      </c>
      <c r="R45" s="34">
        <f>VLOOKUP($B45,'[2]TK KHOILUONG'!$B:$AT,17,0)</f>
        <v>0</v>
      </c>
      <c r="S45" s="16">
        <f>VLOOKUP($B45,'[2]TK KHOILUONG'!$B:$AT,18,0)</f>
        <v>48</v>
      </c>
      <c r="T45" s="16">
        <f>VLOOKUP($B45,'[2]TK KHOILUONG'!$B:$AT,19,0)</f>
        <v>74</v>
      </c>
      <c r="U45" s="16">
        <f>VLOOKUP($B45,'[2]TK KHOILUONG'!$B:$AT,20,0)</f>
        <v>35</v>
      </c>
      <c r="V45" s="34">
        <f>VLOOKUP($B45,'[2]TK KHOILUONG'!$B:$AT,21,0)</f>
        <v>8.7000000000000011</v>
      </c>
      <c r="W45" s="16">
        <f>VLOOKUP($B45,'[2]TK KHOILUONG'!$B:$AT,22,0)</f>
        <v>0</v>
      </c>
      <c r="X45" s="16">
        <f>VLOOKUP($B45,'[2]TK KHOILUONG'!$B:$AT,23,0)</f>
        <v>0</v>
      </c>
      <c r="Y45" s="16">
        <f>VLOOKUP($B45,'[2]TK KHOILUONG'!$B:$AT,24,0)</f>
        <v>0</v>
      </c>
      <c r="Z45" s="34">
        <f>VLOOKUP($B45,'[2]TK KHOILUONG'!$B:$AT,25,0)</f>
        <v>0</v>
      </c>
      <c r="AA45" s="16">
        <f>VLOOKUP($B45,'[2]TK KHOILUONG'!$B:$AT,26,0)</f>
        <v>0</v>
      </c>
      <c r="AB45" s="16">
        <f>VLOOKUP($B45,'[2]TK KHOILUONG'!$B:$AT,27,0)</f>
        <v>0</v>
      </c>
      <c r="AC45" s="16">
        <f>VLOOKUP($B45,'[2]TK KHOILUONG'!$B:$AT,28,0)</f>
        <v>0</v>
      </c>
      <c r="AD45" s="34">
        <f>VLOOKUP($B45,'[2]TK KHOILUONG'!$B:$AT,29,0)</f>
        <v>0</v>
      </c>
      <c r="AE45" s="16">
        <f>VLOOKUP($B45,'[2]TK KHOILUONG'!$B:$AT,30,0)</f>
        <v>0</v>
      </c>
      <c r="AF45" s="16">
        <f>VLOOKUP($B45,'[2]TK KHOILUONG'!$B:$AT,31,0)</f>
        <v>0</v>
      </c>
      <c r="AG45" s="16">
        <f>VLOOKUP($B45,'[2]TK KHOILUONG'!$B:$AT,32,0)</f>
        <v>0</v>
      </c>
      <c r="AH45" s="34">
        <f>VLOOKUP($B45,'[2]TK KHOILUONG'!$B:$AT,33,0)</f>
        <v>0</v>
      </c>
      <c r="AI45" s="16">
        <f>VLOOKUP($B45,'[2]TK KHOILUONG'!$B:$AT,34,0)</f>
        <v>0</v>
      </c>
      <c r="AJ45" s="16">
        <f>VLOOKUP($B45,'[2]TK KHOILUONG'!$B:$AT,35,0)</f>
        <v>0</v>
      </c>
      <c r="AK45" s="34">
        <f>VLOOKUP($B45,'[2]TK KHOILUONG'!$B:$AT,36,0)</f>
        <v>0</v>
      </c>
      <c r="AL45" s="16">
        <f>VLOOKUP($B45,'[2]TK KHOILUONG'!$B:$AT,37,0)</f>
        <v>0</v>
      </c>
      <c r="AM45" s="16">
        <f>VLOOKUP($B45,'[2]TK KHOILUONG'!$B:$AT,38,0)</f>
        <v>0</v>
      </c>
      <c r="AN45" s="34">
        <f>VLOOKUP($B45,'[2]TK KHOILUONG'!$B:$AT,39,0)</f>
        <v>0</v>
      </c>
      <c r="AO45" s="16">
        <f>VLOOKUP($B45,'[2]TK KHOILUONG'!$B:$AT,40,0)</f>
        <v>0</v>
      </c>
      <c r="AP45" s="16">
        <f>VLOOKUP($B45,'[2]TK KHOILUONG'!$B:$AT,41,0)</f>
        <v>0</v>
      </c>
      <c r="AQ45" s="34">
        <f>VLOOKUP($B45,'[2]TK KHOILUONG'!$B:$AT,42,0)</f>
        <v>0</v>
      </c>
      <c r="AR45" s="34">
        <f>VLOOKUP($B45,'[2]TK KHOILUONG'!$B:$AT,43,0)</f>
        <v>0</v>
      </c>
      <c r="AS45" s="34">
        <f>VLOOKUP($B45,'[2]TK KHOILUONG'!$B:$AT,44,0)</f>
        <v>0</v>
      </c>
      <c r="AT45" s="44">
        <f t="shared" si="1"/>
        <v>10.7</v>
      </c>
      <c r="AU45" s="5"/>
    </row>
    <row r="46" spans="1:47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VLOOKUP($B46,'[2]TK KHOILUONG'!$B:$AT,4,0)</f>
        <v>0</v>
      </c>
      <c r="F46" s="16">
        <f>VLOOKUP($B46,'[2]TK KHOILUONG'!$B:$AT,5,0)</f>
        <v>0</v>
      </c>
      <c r="G46" s="16">
        <f>VLOOKUP($B46,'[2]TK KHOILUONG'!$B:$AT,6,0)</f>
        <v>0</v>
      </c>
      <c r="H46" s="16">
        <f>VLOOKUP($B46,'[2]TK KHOILUONG'!$B:$AT,7,0)</f>
        <v>0</v>
      </c>
      <c r="I46" s="16">
        <f>VLOOKUP($B46,'[2]TK KHOILUONG'!$B:$AT,8,0)</f>
        <v>0</v>
      </c>
      <c r="J46" s="16">
        <f>VLOOKUP($B46,'[2]TK KHOILUONG'!$B:$AT,9,0)</f>
        <v>0</v>
      </c>
      <c r="K46" s="16">
        <f>VLOOKUP($B46,'[2]TK KHOILUONG'!$B:$AT,10,0)</f>
        <v>0</v>
      </c>
      <c r="L46" s="16">
        <f>VLOOKUP($B46,'[2]TK KHOILUONG'!$B:$AT,11,0)</f>
        <v>0</v>
      </c>
      <c r="M46" s="34">
        <f>VLOOKUP($B46,'[2]TK KHOILUONG'!$B:$AT,12,0)</f>
        <v>0</v>
      </c>
      <c r="N46" s="16">
        <f>VLOOKUP($B46,'[2]TK KHOILUONG'!$B:$AT,13,0)</f>
        <v>4.2</v>
      </c>
      <c r="O46" s="16">
        <f>VLOOKUP($B46,'[2]TK KHOILUONG'!$B:$AT,14,0)</f>
        <v>3.9000000000000004</v>
      </c>
      <c r="P46" s="16">
        <f>VLOOKUP($B46,'[2]TK KHOILUONG'!$B:$AT,15,0)</f>
        <v>0</v>
      </c>
      <c r="Q46" s="16">
        <f>VLOOKUP($B46,'[2]TK KHOILUONG'!$B:$AT,16,0)</f>
        <v>0</v>
      </c>
      <c r="R46" s="34">
        <f>VLOOKUP($B46,'[2]TK KHOILUONG'!$B:$AT,17,0)</f>
        <v>8.1000000000000014</v>
      </c>
      <c r="S46" s="16">
        <f>VLOOKUP($B46,'[2]TK KHOILUONG'!$B:$AT,18,0)</f>
        <v>207</v>
      </c>
      <c r="T46" s="16">
        <f>VLOOKUP($B46,'[2]TK KHOILUONG'!$B:$AT,19,0)</f>
        <v>40</v>
      </c>
      <c r="U46" s="16">
        <f>VLOOKUP($B46,'[2]TK KHOILUONG'!$B:$AT,20,0)</f>
        <v>80</v>
      </c>
      <c r="V46" s="34">
        <f>VLOOKUP($B46,'[2]TK KHOILUONG'!$B:$AT,21,0)</f>
        <v>16.7</v>
      </c>
      <c r="W46" s="16">
        <f>VLOOKUP($B46,'[2]TK KHOILUONG'!$B:$AT,22,0)</f>
        <v>0</v>
      </c>
      <c r="X46" s="16">
        <f>VLOOKUP($B46,'[2]TK KHOILUONG'!$B:$AT,23,0)</f>
        <v>0</v>
      </c>
      <c r="Y46" s="16">
        <f>VLOOKUP($B46,'[2]TK KHOILUONG'!$B:$AT,24,0)</f>
        <v>0</v>
      </c>
      <c r="Z46" s="34">
        <f>VLOOKUP($B46,'[2]TK KHOILUONG'!$B:$AT,25,0)</f>
        <v>0</v>
      </c>
      <c r="AA46" s="16">
        <f>VLOOKUP($B46,'[2]TK KHOILUONG'!$B:$AT,26,0)</f>
        <v>181</v>
      </c>
      <c r="AB46" s="16">
        <f>VLOOKUP($B46,'[2]TK KHOILUONG'!$B:$AT,27,0)</f>
        <v>118</v>
      </c>
      <c r="AC46" s="16">
        <f>VLOOKUP($B46,'[2]TK KHOILUONG'!$B:$AT,28,0)</f>
        <v>171</v>
      </c>
      <c r="AD46" s="34">
        <f>VLOOKUP($B46,'[2]TK KHOILUONG'!$B:$AT,29,0)</f>
        <v>12.8</v>
      </c>
      <c r="AE46" s="16">
        <f>VLOOKUP($B46,'[2]TK KHOILUONG'!$B:$AT,30,0)</f>
        <v>0</v>
      </c>
      <c r="AF46" s="16">
        <f>VLOOKUP($B46,'[2]TK KHOILUONG'!$B:$AT,31,0)</f>
        <v>0</v>
      </c>
      <c r="AG46" s="16">
        <f>VLOOKUP($B46,'[2]TK KHOILUONG'!$B:$AT,32,0)</f>
        <v>0</v>
      </c>
      <c r="AH46" s="34">
        <f>VLOOKUP($B46,'[2]TK KHOILUONG'!$B:$AT,33,0)</f>
        <v>0</v>
      </c>
      <c r="AI46" s="16">
        <f>VLOOKUP($B46,'[2]TK KHOILUONG'!$B:$AT,34,0)</f>
        <v>0</v>
      </c>
      <c r="AJ46" s="16">
        <f>VLOOKUP($B46,'[2]TK KHOILUONG'!$B:$AT,35,0)</f>
        <v>0</v>
      </c>
      <c r="AK46" s="34">
        <f>VLOOKUP($B46,'[2]TK KHOILUONG'!$B:$AT,36,0)</f>
        <v>0</v>
      </c>
      <c r="AL46" s="16">
        <f>VLOOKUP($B46,'[2]TK KHOILUONG'!$B:$AT,37,0)</f>
        <v>0</v>
      </c>
      <c r="AM46" s="16">
        <f>VLOOKUP($B46,'[2]TK KHOILUONG'!$B:$AT,38,0)</f>
        <v>0</v>
      </c>
      <c r="AN46" s="34">
        <f>VLOOKUP($B46,'[2]TK KHOILUONG'!$B:$AT,39,0)</f>
        <v>0</v>
      </c>
      <c r="AO46" s="16">
        <f>VLOOKUP($B46,'[2]TK KHOILUONG'!$B:$AT,40,0)</f>
        <v>0</v>
      </c>
      <c r="AP46" s="16">
        <f>VLOOKUP($B46,'[2]TK KHOILUONG'!$B:$AT,41,0)</f>
        <v>0</v>
      </c>
      <c r="AQ46" s="34">
        <f>VLOOKUP($B46,'[2]TK KHOILUONG'!$B:$AT,42,0)</f>
        <v>0</v>
      </c>
      <c r="AR46" s="34">
        <f>VLOOKUP($B46,'[2]TK KHOILUONG'!$B:$AT,43,0)</f>
        <v>0</v>
      </c>
      <c r="AS46" s="34">
        <f>VLOOKUP($B46,'[2]TK KHOILUONG'!$B:$AT,44,0)</f>
        <v>0</v>
      </c>
      <c r="AT46" s="44">
        <f t="shared" si="1"/>
        <v>37.6</v>
      </c>
      <c r="AU46" s="5"/>
    </row>
    <row r="47" spans="1:47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VLOOKUP($B47,'[2]TK KHOILUONG'!$B:$AT,4,0)</f>
        <v>6</v>
      </c>
      <c r="F47" s="16">
        <f>VLOOKUP($B47,'[2]TK KHOILUONG'!$B:$AT,5,0)</f>
        <v>0</v>
      </c>
      <c r="G47" s="16">
        <f>VLOOKUP($B47,'[2]TK KHOILUONG'!$B:$AT,6,0)</f>
        <v>0</v>
      </c>
      <c r="H47" s="16">
        <f>VLOOKUP($B47,'[2]TK KHOILUONG'!$B:$AT,7,0)</f>
        <v>0</v>
      </c>
      <c r="I47" s="16">
        <f>VLOOKUP($B47,'[2]TK KHOILUONG'!$B:$AT,8,0)</f>
        <v>0</v>
      </c>
      <c r="J47" s="16">
        <f>VLOOKUP($B47,'[2]TK KHOILUONG'!$B:$AT,9,0)</f>
        <v>0</v>
      </c>
      <c r="K47" s="16">
        <f>VLOOKUP($B47,'[2]TK KHOILUONG'!$B:$AT,10,0)</f>
        <v>0</v>
      </c>
      <c r="L47" s="16">
        <f>VLOOKUP($B47,'[2]TK KHOILUONG'!$B:$AT,11,0)</f>
        <v>0</v>
      </c>
      <c r="M47" s="34">
        <f>VLOOKUP($B47,'[2]TK KHOILUONG'!$B:$AT,12,0)</f>
        <v>6</v>
      </c>
      <c r="N47" s="16">
        <f>VLOOKUP($B47,'[2]TK KHOILUONG'!$B:$AT,13,0)</f>
        <v>3.4500000000000006</v>
      </c>
      <c r="O47" s="16">
        <f>VLOOKUP($B47,'[2]TK KHOILUONG'!$B:$AT,14,0)</f>
        <v>5.55</v>
      </c>
      <c r="P47" s="16">
        <f>VLOOKUP($B47,'[2]TK KHOILUONG'!$B:$AT,15,0)</f>
        <v>0</v>
      </c>
      <c r="Q47" s="16">
        <f>VLOOKUP($B47,'[2]TK KHOILUONG'!$B:$AT,16,0)</f>
        <v>0</v>
      </c>
      <c r="R47" s="34">
        <f>VLOOKUP($B47,'[2]TK KHOILUONG'!$B:$AT,17,0)</f>
        <v>9</v>
      </c>
      <c r="S47" s="16">
        <f>VLOOKUP($B47,'[2]TK KHOILUONG'!$B:$AT,18,0)</f>
        <v>117</v>
      </c>
      <c r="T47" s="16">
        <f>VLOOKUP($B47,'[2]TK KHOILUONG'!$B:$AT,19,0)</f>
        <v>53</v>
      </c>
      <c r="U47" s="16">
        <f>VLOOKUP($B47,'[2]TK KHOILUONG'!$B:$AT,20,0)</f>
        <v>83</v>
      </c>
      <c r="V47" s="34">
        <f>VLOOKUP($B47,'[2]TK KHOILUONG'!$B:$AT,21,0)</f>
        <v>8.7000000000000011</v>
      </c>
      <c r="W47" s="16">
        <f>VLOOKUP($B47,'[2]TK KHOILUONG'!$B:$AT,22,0)</f>
        <v>0</v>
      </c>
      <c r="X47" s="16">
        <f>VLOOKUP($B47,'[2]TK KHOILUONG'!$B:$AT,23,0)</f>
        <v>0</v>
      </c>
      <c r="Y47" s="16">
        <f>VLOOKUP($B47,'[2]TK KHOILUONG'!$B:$AT,24,0)</f>
        <v>0</v>
      </c>
      <c r="Z47" s="34">
        <f>VLOOKUP($B47,'[2]TK KHOILUONG'!$B:$AT,25,0)</f>
        <v>0</v>
      </c>
      <c r="AA47" s="16">
        <f>VLOOKUP($B47,'[2]TK KHOILUONG'!$B:$AT,26,0)</f>
        <v>0</v>
      </c>
      <c r="AB47" s="16">
        <f>VLOOKUP($B47,'[2]TK KHOILUONG'!$B:$AT,27,0)</f>
        <v>0</v>
      </c>
      <c r="AC47" s="16">
        <f>VLOOKUP($B47,'[2]TK KHOILUONG'!$B:$AT,28,0)</f>
        <v>0</v>
      </c>
      <c r="AD47" s="34">
        <f>VLOOKUP($B47,'[2]TK KHOILUONG'!$B:$AT,29,0)</f>
        <v>0</v>
      </c>
      <c r="AE47" s="16">
        <f>VLOOKUP($B47,'[2]TK KHOILUONG'!$B:$AT,30,0)</f>
        <v>0</v>
      </c>
      <c r="AF47" s="16">
        <f>VLOOKUP($B47,'[2]TK KHOILUONG'!$B:$AT,31,0)</f>
        <v>0</v>
      </c>
      <c r="AG47" s="16">
        <f>VLOOKUP($B47,'[2]TK KHOILUONG'!$B:$AT,32,0)</f>
        <v>0</v>
      </c>
      <c r="AH47" s="34">
        <f>VLOOKUP($B47,'[2]TK KHOILUONG'!$B:$AT,33,0)</f>
        <v>0</v>
      </c>
      <c r="AI47" s="16">
        <f>VLOOKUP($B47,'[2]TK KHOILUONG'!$B:$AT,34,0)</f>
        <v>0</v>
      </c>
      <c r="AJ47" s="16">
        <f>VLOOKUP($B47,'[2]TK KHOILUONG'!$B:$AT,35,0)</f>
        <v>0</v>
      </c>
      <c r="AK47" s="34">
        <f>VLOOKUP($B47,'[2]TK KHOILUONG'!$B:$AT,36,0)</f>
        <v>0</v>
      </c>
      <c r="AL47" s="16">
        <f>VLOOKUP($B47,'[2]TK KHOILUONG'!$B:$AT,37,0)</f>
        <v>0</v>
      </c>
      <c r="AM47" s="16">
        <f>VLOOKUP($B47,'[2]TK KHOILUONG'!$B:$AT,38,0)</f>
        <v>0</v>
      </c>
      <c r="AN47" s="34">
        <f>VLOOKUP($B47,'[2]TK KHOILUONG'!$B:$AT,39,0)</f>
        <v>0</v>
      </c>
      <c r="AO47" s="16">
        <f>VLOOKUP($B47,'[2]TK KHOILUONG'!$B:$AT,40,0)</f>
        <v>0</v>
      </c>
      <c r="AP47" s="16">
        <f>VLOOKUP($B47,'[2]TK KHOILUONG'!$B:$AT,41,0)</f>
        <v>0</v>
      </c>
      <c r="AQ47" s="34">
        <f>VLOOKUP($B47,'[2]TK KHOILUONG'!$B:$AT,42,0)</f>
        <v>0</v>
      </c>
      <c r="AR47" s="34">
        <f>VLOOKUP($B47,'[2]TK KHOILUONG'!$B:$AT,43,0)</f>
        <v>0</v>
      </c>
      <c r="AS47" s="34">
        <f>VLOOKUP($B47,'[2]TK KHOILUONG'!$B:$AT,44,0)</f>
        <v>1.4</v>
      </c>
      <c r="AT47" s="44">
        <f t="shared" si="1"/>
        <v>25.1</v>
      </c>
      <c r="AU47" s="5"/>
    </row>
    <row r="48" spans="1:47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VLOOKUP($B48,'[2]TK KHOILUONG'!$B:$AT,4,0)</f>
        <v>0</v>
      </c>
      <c r="F48" s="16">
        <f>VLOOKUP($B48,'[2]TK KHOILUONG'!$B:$AT,5,0)</f>
        <v>0</v>
      </c>
      <c r="G48" s="16">
        <f>VLOOKUP($B48,'[2]TK KHOILUONG'!$B:$AT,6,0)</f>
        <v>0</v>
      </c>
      <c r="H48" s="16">
        <f>VLOOKUP($B48,'[2]TK KHOILUONG'!$B:$AT,7,0)</f>
        <v>0</v>
      </c>
      <c r="I48" s="16">
        <f>VLOOKUP($B48,'[2]TK KHOILUONG'!$B:$AT,8,0)</f>
        <v>0</v>
      </c>
      <c r="J48" s="16">
        <f>VLOOKUP($B48,'[2]TK KHOILUONG'!$B:$AT,9,0)</f>
        <v>0</v>
      </c>
      <c r="K48" s="16">
        <f>VLOOKUP($B48,'[2]TK KHOILUONG'!$B:$AT,10,0)</f>
        <v>0</v>
      </c>
      <c r="L48" s="16">
        <f>VLOOKUP($B48,'[2]TK KHOILUONG'!$B:$AT,11,0)</f>
        <v>0</v>
      </c>
      <c r="M48" s="34">
        <f>VLOOKUP($B48,'[2]TK KHOILUONG'!$B:$AT,12,0)</f>
        <v>0</v>
      </c>
      <c r="N48" s="16">
        <f>VLOOKUP($B48,'[2]TK KHOILUONG'!$B:$AT,13,0)</f>
        <v>0</v>
      </c>
      <c r="O48" s="16">
        <f>VLOOKUP($B48,'[2]TK KHOILUONG'!$B:$AT,14,0)</f>
        <v>0</v>
      </c>
      <c r="P48" s="16">
        <f>VLOOKUP($B48,'[2]TK KHOILUONG'!$B:$AT,15,0)</f>
        <v>0</v>
      </c>
      <c r="Q48" s="16">
        <f>VLOOKUP($B48,'[2]TK KHOILUONG'!$B:$AT,16,0)</f>
        <v>0</v>
      </c>
      <c r="R48" s="34">
        <f>VLOOKUP($B48,'[2]TK KHOILUONG'!$B:$AT,17,0)</f>
        <v>0</v>
      </c>
      <c r="S48" s="16">
        <f>VLOOKUP($B48,'[2]TK KHOILUONG'!$B:$AT,18,0)</f>
        <v>209</v>
      </c>
      <c r="T48" s="16">
        <f>VLOOKUP($B48,'[2]TK KHOILUONG'!$B:$AT,19,0)</f>
        <v>0</v>
      </c>
      <c r="U48" s="16">
        <f>VLOOKUP($B48,'[2]TK KHOILUONG'!$B:$AT,20,0)</f>
        <v>192</v>
      </c>
      <c r="V48" s="34">
        <f>VLOOKUP($B48,'[2]TK KHOILUONG'!$B:$AT,21,0)</f>
        <v>1.7000000000000002</v>
      </c>
      <c r="W48" s="16">
        <f>VLOOKUP($B48,'[2]TK KHOILUONG'!$B:$AT,22,0)</f>
        <v>0</v>
      </c>
      <c r="X48" s="16">
        <f>VLOOKUP($B48,'[2]TK KHOILUONG'!$B:$AT,23,0)</f>
        <v>0</v>
      </c>
      <c r="Y48" s="16">
        <f>VLOOKUP($B48,'[2]TK KHOILUONG'!$B:$AT,24,0)</f>
        <v>0</v>
      </c>
      <c r="Z48" s="34">
        <f>VLOOKUP($B48,'[2]TK KHOILUONG'!$B:$AT,25,0)</f>
        <v>0</v>
      </c>
      <c r="AA48" s="16">
        <f>VLOOKUP($B48,'[2]TK KHOILUONG'!$B:$AT,26,0)</f>
        <v>0</v>
      </c>
      <c r="AB48" s="16">
        <f>VLOOKUP($B48,'[2]TK KHOILUONG'!$B:$AT,27,0)</f>
        <v>0</v>
      </c>
      <c r="AC48" s="16">
        <f>VLOOKUP($B48,'[2]TK KHOILUONG'!$B:$AT,28,0)</f>
        <v>0</v>
      </c>
      <c r="AD48" s="34">
        <f>VLOOKUP($B48,'[2]TK KHOILUONG'!$B:$AT,29,0)</f>
        <v>0</v>
      </c>
      <c r="AE48" s="16">
        <f>VLOOKUP($B48,'[2]TK KHOILUONG'!$B:$AT,30,0)</f>
        <v>0</v>
      </c>
      <c r="AF48" s="16">
        <f>VLOOKUP($B48,'[2]TK KHOILUONG'!$B:$AT,31,0)</f>
        <v>0</v>
      </c>
      <c r="AG48" s="16">
        <f>VLOOKUP($B48,'[2]TK KHOILUONG'!$B:$AT,32,0)</f>
        <v>0</v>
      </c>
      <c r="AH48" s="34">
        <f>VLOOKUP($B48,'[2]TK KHOILUONG'!$B:$AT,33,0)</f>
        <v>0</v>
      </c>
      <c r="AI48" s="16">
        <f>VLOOKUP($B48,'[2]TK KHOILUONG'!$B:$AT,34,0)</f>
        <v>0</v>
      </c>
      <c r="AJ48" s="16">
        <f>VLOOKUP($B48,'[2]TK KHOILUONG'!$B:$AT,35,0)</f>
        <v>0</v>
      </c>
      <c r="AK48" s="34">
        <f>VLOOKUP($B48,'[2]TK KHOILUONG'!$B:$AT,36,0)</f>
        <v>0</v>
      </c>
      <c r="AL48" s="16">
        <f>VLOOKUP($B48,'[2]TK KHOILUONG'!$B:$AT,37,0)</f>
        <v>0</v>
      </c>
      <c r="AM48" s="16">
        <f>VLOOKUP($B48,'[2]TK KHOILUONG'!$B:$AT,38,0)</f>
        <v>0</v>
      </c>
      <c r="AN48" s="34">
        <f>VLOOKUP($B48,'[2]TK KHOILUONG'!$B:$AT,39,0)</f>
        <v>0</v>
      </c>
      <c r="AO48" s="16">
        <f>VLOOKUP($B48,'[2]TK KHOILUONG'!$B:$AT,40,0)</f>
        <v>0</v>
      </c>
      <c r="AP48" s="16">
        <f>VLOOKUP($B48,'[2]TK KHOILUONG'!$B:$AT,41,0)</f>
        <v>0</v>
      </c>
      <c r="AQ48" s="34">
        <f>VLOOKUP($B48,'[2]TK KHOILUONG'!$B:$AT,42,0)</f>
        <v>0</v>
      </c>
      <c r="AR48" s="34">
        <f>VLOOKUP($B48,'[2]TK KHOILUONG'!$B:$AT,43,0)</f>
        <v>0</v>
      </c>
      <c r="AS48" s="34">
        <f>VLOOKUP($B48,'[2]TK KHOILUONG'!$B:$AT,44,0)</f>
        <v>0</v>
      </c>
      <c r="AT48" s="44">
        <f t="shared" si="1"/>
        <v>1.7</v>
      </c>
      <c r="AU48" s="5"/>
    </row>
    <row r="49" spans="1:47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VLOOKUP($B49,'[2]TK KHOILUONG'!$B:$AT,4,0)</f>
        <v>0</v>
      </c>
      <c r="F49" s="16">
        <f>VLOOKUP($B49,'[2]TK KHOILUONG'!$B:$AT,5,0)</f>
        <v>0</v>
      </c>
      <c r="G49" s="16">
        <f>VLOOKUP($B49,'[2]TK KHOILUONG'!$B:$AT,6,0)</f>
        <v>0</v>
      </c>
      <c r="H49" s="16">
        <f>VLOOKUP($B49,'[2]TK KHOILUONG'!$B:$AT,7,0)</f>
        <v>0</v>
      </c>
      <c r="I49" s="16">
        <f>VLOOKUP($B49,'[2]TK KHOILUONG'!$B:$AT,8,0)</f>
        <v>0</v>
      </c>
      <c r="J49" s="16">
        <f>VLOOKUP($B49,'[2]TK KHOILUONG'!$B:$AT,9,0)</f>
        <v>0</v>
      </c>
      <c r="K49" s="16">
        <f>VLOOKUP($B49,'[2]TK KHOILUONG'!$B:$AT,10,0)</f>
        <v>0</v>
      </c>
      <c r="L49" s="16">
        <f>VLOOKUP($B49,'[2]TK KHOILUONG'!$B:$AT,11,0)</f>
        <v>0</v>
      </c>
      <c r="M49" s="34">
        <f>VLOOKUP($B49,'[2]TK KHOILUONG'!$B:$AT,12,0)</f>
        <v>0</v>
      </c>
      <c r="N49" s="16">
        <f>VLOOKUP($B49,'[2]TK KHOILUONG'!$B:$AT,13,0)</f>
        <v>0</v>
      </c>
      <c r="O49" s="16">
        <f>VLOOKUP($B49,'[2]TK KHOILUONG'!$B:$AT,14,0)</f>
        <v>0</v>
      </c>
      <c r="P49" s="16">
        <f>VLOOKUP($B49,'[2]TK KHOILUONG'!$B:$AT,15,0)</f>
        <v>0</v>
      </c>
      <c r="Q49" s="16">
        <f>VLOOKUP($B49,'[2]TK KHOILUONG'!$B:$AT,16,0)</f>
        <v>0</v>
      </c>
      <c r="R49" s="34">
        <f>VLOOKUP($B49,'[2]TK KHOILUONG'!$B:$AT,17,0)</f>
        <v>0</v>
      </c>
      <c r="S49" s="16">
        <f>VLOOKUP($B49,'[2]TK KHOILUONG'!$B:$AT,18,0)</f>
        <v>0</v>
      </c>
      <c r="T49" s="16">
        <f>VLOOKUP($B49,'[2]TK KHOILUONG'!$B:$AT,19,0)</f>
        <v>0</v>
      </c>
      <c r="U49" s="16">
        <f>VLOOKUP($B49,'[2]TK KHOILUONG'!$B:$AT,20,0)</f>
        <v>0</v>
      </c>
      <c r="V49" s="34">
        <f>VLOOKUP($B49,'[2]TK KHOILUONG'!$B:$AT,21,0)</f>
        <v>0</v>
      </c>
      <c r="W49" s="16">
        <f>VLOOKUP($B49,'[2]TK KHOILUONG'!$B:$AT,22,0)</f>
        <v>0</v>
      </c>
      <c r="X49" s="16">
        <f>VLOOKUP($B49,'[2]TK KHOILUONG'!$B:$AT,23,0)</f>
        <v>0</v>
      </c>
      <c r="Y49" s="16">
        <f>VLOOKUP($B49,'[2]TK KHOILUONG'!$B:$AT,24,0)</f>
        <v>0</v>
      </c>
      <c r="Z49" s="34">
        <f>VLOOKUP($B49,'[2]TK KHOILUONG'!$B:$AT,25,0)</f>
        <v>0</v>
      </c>
      <c r="AA49" s="16">
        <f>VLOOKUP($B49,'[2]TK KHOILUONG'!$B:$AT,26,0)</f>
        <v>0</v>
      </c>
      <c r="AB49" s="16">
        <f>VLOOKUP($B49,'[2]TK KHOILUONG'!$B:$AT,27,0)</f>
        <v>0</v>
      </c>
      <c r="AC49" s="16">
        <f>VLOOKUP($B49,'[2]TK KHOILUONG'!$B:$AT,28,0)</f>
        <v>0</v>
      </c>
      <c r="AD49" s="34">
        <f>VLOOKUP($B49,'[2]TK KHOILUONG'!$B:$AT,29,0)</f>
        <v>0</v>
      </c>
      <c r="AE49" s="16">
        <f>VLOOKUP($B49,'[2]TK KHOILUONG'!$B:$AT,30,0)</f>
        <v>0</v>
      </c>
      <c r="AF49" s="16">
        <f>VLOOKUP($B49,'[2]TK KHOILUONG'!$B:$AT,31,0)</f>
        <v>0</v>
      </c>
      <c r="AG49" s="16">
        <f>VLOOKUP($B49,'[2]TK KHOILUONG'!$B:$AT,32,0)</f>
        <v>0</v>
      </c>
      <c r="AH49" s="34">
        <f>VLOOKUP($B49,'[2]TK KHOILUONG'!$B:$AT,33,0)</f>
        <v>0</v>
      </c>
      <c r="AI49" s="16">
        <f>VLOOKUP($B49,'[2]TK KHOILUONG'!$B:$AT,34,0)</f>
        <v>0</v>
      </c>
      <c r="AJ49" s="16">
        <f>VLOOKUP($B49,'[2]TK KHOILUONG'!$B:$AT,35,0)</f>
        <v>0</v>
      </c>
      <c r="AK49" s="34">
        <f>VLOOKUP($B49,'[2]TK KHOILUONG'!$B:$AT,36,0)</f>
        <v>0</v>
      </c>
      <c r="AL49" s="16">
        <f>VLOOKUP($B49,'[2]TK KHOILUONG'!$B:$AT,37,0)</f>
        <v>0</v>
      </c>
      <c r="AM49" s="16">
        <f>VLOOKUP($B49,'[2]TK KHOILUONG'!$B:$AT,38,0)</f>
        <v>0</v>
      </c>
      <c r="AN49" s="34">
        <f>VLOOKUP($B49,'[2]TK KHOILUONG'!$B:$AT,39,0)</f>
        <v>0</v>
      </c>
      <c r="AO49" s="16">
        <f>VLOOKUP($B49,'[2]TK KHOILUONG'!$B:$AT,40,0)</f>
        <v>0</v>
      </c>
      <c r="AP49" s="16">
        <f>VLOOKUP($B49,'[2]TK KHOILUONG'!$B:$AT,41,0)</f>
        <v>0</v>
      </c>
      <c r="AQ49" s="34">
        <f>VLOOKUP($B49,'[2]TK KHOILUONG'!$B:$AT,42,0)</f>
        <v>0</v>
      </c>
      <c r="AR49" s="34">
        <f>VLOOKUP($B49,'[2]TK KHOILUONG'!$B:$AT,43,0)</f>
        <v>0</v>
      </c>
      <c r="AS49" s="34">
        <f>VLOOKUP($B49,'[2]TK KHOILUONG'!$B:$AT,44,0)</f>
        <v>0</v>
      </c>
      <c r="AT49" s="44">
        <f t="shared" si="1"/>
        <v>0</v>
      </c>
      <c r="AU49" s="5"/>
    </row>
    <row r="50" spans="1:47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>
        <f>VLOOKUP($B50,'[2]TK KHOILUONG'!$B:$AT,4,0)</f>
        <v>12</v>
      </c>
      <c r="F50" s="16">
        <f>VLOOKUP($B50,'[2]TK KHOILUONG'!$B:$AT,5,0)</f>
        <v>0</v>
      </c>
      <c r="G50" s="16">
        <f>VLOOKUP($B50,'[2]TK KHOILUONG'!$B:$AT,6,0)</f>
        <v>0</v>
      </c>
      <c r="H50" s="16">
        <f>VLOOKUP($B50,'[2]TK KHOILUONG'!$B:$AT,7,0)</f>
        <v>0</v>
      </c>
      <c r="I50" s="16">
        <f>VLOOKUP($B50,'[2]TK KHOILUONG'!$B:$AT,8,0)</f>
        <v>0</v>
      </c>
      <c r="J50" s="16">
        <f>VLOOKUP($B50,'[2]TK KHOILUONG'!$B:$AT,9,0)</f>
        <v>0</v>
      </c>
      <c r="K50" s="16">
        <f>VLOOKUP($B50,'[2]TK KHOILUONG'!$B:$AT,10,0)</f>
        <v>0</v>
      </c>
      <c r="L50" s="16">
        <f>VLOOKUP($B50,'[2]TK KHOILUONG'!$B:$AT,11,0)</f>
        <v>0</v>
      </c>
      <c r="M50" s="34">
        <f>VLOOKUP($B50,'[2]TK KHOILUONG'!$B:$AT,12,0)</f>
        <v>12</v>
      </c>
      <c r="N50" s="16">
        <f>VLOOKUP($B50,'[2]TK KHOILUONG'!$B:$AT,13,0)</f>
        <v>2.4</v>
      </c>
      <c r="O50" s="16">
        <f>VLOOKUP($B50,'[2]TK KHOILUONG'!$B:$AT,14,0)</f>
        <v>4.2</v>
      </c>
      <c r="P50" s="16">
        <f>VLOOKUP($B50,'[2]TK KHOILUONG'!$B:$AT,15,0)</f>
        <v>0</v>
      </c>
      <c r="Q50" s="16">
        <f>VLOOKUP($B50,'[2]TK KHOILUONG'!$B:$AT,16,0)</f>
        <v>0</v>
      </c>
      <c r="R50" s="34">
        <f>VLOOKUP($B50,'[2]TK KHOILUONG'!$B:$AT,17,0)</f>
        <v>6.6</v>
      </c>
      <c r="S50" s="16">
        <f>VLOOKUP($B50,'[2]TK KHOILUONG'!$B:$AT,18,0)</f>
        <v>288</v>
      </c>
      <c r="T50" s="16">
        <f>VLOOKUP($B50,'[2]TK KHOILUONG'!$B:$AT,19,0)</f>
        <v>288</v>
      </c>
      <c r="U50" s="16">
        <f>VLOOKUP($B50,'[2]TK KHOILUONG'!$B:$AT,20,0)</f>
        <v>297</v>
      </c>
      <c r="V50" s="34">
        <f>VLOOKUP($B50,'[2]TK KHOILUONG'!$B:$AT,21,0)</f>
        <v>27.900000000000002</v>
      </c>
      <c r="W50" s="16">
        <f>VLOOKUP($B50,'[2]TK KHOILUONG'!$B:$AT,22,0)</f>
        <v>0</v>
      </c>
      <c r="X50" s="16">
        <f>VLOOKUP($B50,'[2]TK KHOILUONG'!$B:$AT,23,0)</f>
        <v>0</v>
      </c>
      <c r="Y50" s="16">
        <f>VLOOKUP($B50,'[2]TK KHOILUONG'!$B:$AT,24,0)</f>
        <v>0</v>
      </c>
      <c r="Z50" s="34">
        <f>VLOOKUP($B50,'[2]TK KHOILUONG'!$B:$AT,25,0)</f>
        <v>0</v>
      </c>
      <c r="AA50" s="16">
        <f>VLOOKUP($B50,'[2]TK KHOILUONG'!$B:$AT,26,0)</f>
        <v>0</v>
      </c>
      <c r="AB50" s="16">
        <f>VLOOKUP($B50,'[2]TK KHOILUONG'!$B:$AT,27,0)</f>
        <v>0</v>
      </c>
      <c r="AC50" s="16">
        <f>VLOOKUP($B50,'[2]TK KHOILUONG'!$B:$AT,28,0)</f>
        <v>0</v>
      </c>
      <c r="AD50" s="34">
        <f>VLOOKUP($B50,'[2]TK KHOILUONG'!$B:$AT,29,0)</f>
        <v>0</v>
      </c>
      <c r="AE50" s="16">
        <f>VLOOKUP($B50,'[2]TK KHOILUONG'!$B:$AT,30,0)</f>
        <v>0</v>
      </c>
      <c r="AF50" s="16">
        <f>VLOOKUP($B50,'[2]TK KHOILUONG'!$B:$AT,31,0)</f>
        <v>0</v>
      </c>
      <c r="AG50" s="16">
        <f>VLOOKUP($B50,'[2]TK KHOILUONG'!$B:$AT,32,0)</f>
        <v>0</v>
      </c>
      <c r="AH50" s="34">
        <f>VLOOKUP($B50,'[2]TK KHOILUONG'!$B:$AT,33,0)</f>
        <v>0</v>
      </c>
      <c r="AI50" s="16">
        <f>VLOOKUP($B50,'[2]TK KHOILUONG'!$B:$AT,34,0)</f>
        <v>0</v>
      </c>
      <c r="AJ50" s="16">
        <f>VLOOKUP($B50,'[2]TK KHOILUONG'!$B:$AT,35,0)</f>
        <v>0</v>
      </c>
      <c r="AK50" s="34">
        <f>VLOOKUP($B50,'[2]TK KHOILUONG'!$B:$AT,36,0)</f>
        <v>0</v>
      </c>
      <c r="AL50" s="16">
        <f>VLOOKUP($B50,'[2]TK KHOILUONG'!$B:$AT,37,0)</f>
        <v>0</v>
      </c>
      <c r="AM50" s="16">
        <f>VLOOKUP($B50,'[2]TK KHOILUONG'!$B:$AT,38,0)</f>
        <v>0</v>
      </c>
      <c r="AN50" s="34">
        <f>VLOOKUP($B50,'[2]TK KHOILUONG'!$B:$AT,39,0)</f>
        <v>0</v>
      </c>
      <c r="AO50" s="16">
        <f>VLOOKUP($B50,'[2]TK KHOILUONG'!$B:$AT,40,0)</f>
        <v>0</v>
      </c>
      <c r="AP50" s="16">
        <f>VLOOKUP($B50,'[2]TK KHOILUONG'!$B:$AT,41,0)</f>
        <v>0</v>
      </c>
      <c r="AQ50" s="34">
        <f>VLOOKUP($B50,'[2]TK KHOILUONG'!$B:$AT,42,0)</f>
        <v>0</v>
      </c>
      <c r="AR50" s="34">
        <f>VLOOKUP($B50,'[2]TK KHOILUONG'!$B:$AT,43,0)</f>
        <v>0</v>
      </c>
      <c r="AS50" s="34">
        <f>VLOOKUP($B50,'[2]TK KHOILUONG'!$B:$AT,44,0)</f>
        <v>0</v>
      </c>
      <c r="AT50" s="44">
        <f t="shared" si="1"/>
        <v>46.5</v>
      </c>
      <c r="AU50" s="5"/>
    </row>
    <row r="51" spans="1:47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>
        <f>VLOOKUP($B51,'[2]TK KHOILUONG'!$B:$AT,4,0)</f>
        <v>2</v>
      </c>
      <c r="F51" s="16">
        <f>VLOOKUP($B51,'[2]TK KHOILUONG'!$B:$AT,5,0)</f>
        <v>0</v>
      </c>
      <c r="G51" s="16">
        <f>VLOOKUP($B51,'[2]TK KHOILUONG'!$B:$AT,6,0)</f>
        <v>0</v>
      </c>
      <c r="H51" s="16">
        <f>VLOOKUP($B51,'[2]TK KHOILUONG'!$B:$AT,7,0)</f>
        <v>0</v>
      </c>
      <c r="I51" s="16">
        <f>VLOOKUP($B51,'[2]TK KHOILUONG'!$B:$AT,8,0)</f>
        <v>0</v>
      </c>
      <c r="J51" s="16">
        <f>VLOOKUP($B51,'[2]TK KHOILUONG'!$B:$AT,9,0)</f>
        <v>0</v>
      </c>
      <c r="K51" s="16">
        <f>VLOOKUP($B51,'[2]TK KHOILUONG'!$B:$AT,10,0)</f>
        <v>0</v>
      </c>
      <c r="L51" s="16">
        <f>VLOOKUP($B51,'[2]TK KHOILUONG'!$B:$AT,11,0)</f>
        <v>0</v>
      </c>
      <c r="M51" s="34">
        <f>VLOOKUP($B51,'[2]TK KHOILUONG'!$B:$AT,12,0)</f>
        <v>2</v>
      </c>
      <c r="N51" s="16">
        <f>VLOOKUP($B51,'[2]TK KHOILUONG'!$B:$AT,13,0)</f>
        <v>0</v>
      </c>
      <c r="O51" s="16">
        <f>VLOOKUP($B51,'[2]TK KHOILUONG'!$B:$AT,14,0)</f>
        <v>0</v>
      </c>
      <c r="P51" s="16">
        <f>VLOOKUP($B51,'[2]TK KHOILUONG'!$B:$AT,15,0)</f>
        <v>0</v>
      </c>
      <c r="Q51" s="16">
        <f>VLOOKUP($B51,'[2]TK KHOILUONG'!$B:$AT,16,0)</f>
        <v>0</v>
      </c>
      <c r="R51" s="34">
        <f>VLOOKUP($B51,'[2]TK KHOILUONG'!$B:$AT,17,0)</f>
        <v>0</v>
      </c>
      <c r="S51" s="16">
        <f>VLOOKUP($B51,'[2]TK KHOILUONG'!$B:$AT,18,0)</f>
        <v>187</v>
      </c>
      <c r="T51" s="16">
        <f>VLOOKUP($B51,'[2]TK KHOILUONG'!$B:$AT,19,0)</f>
        <v>207</v>
      </c>
      <c r="U51" s="16">
        <f>VLOOKUP($B51,'[2]TK KHOILUONG'!$B:$AT,20,0)</f>
        <v>218</v>
      </c>
      <c r="V51" s="34">
        <f>VLOOKUP($B51,'[2]TK KHOILUONG'!$B:$AT,21,0)</f>
        <v>17.600000000000001</v>
      </c>
      <c r="W51" s="16">
        <f>VLOOKUP($B51,'[2]TK KHOILUONG'!$B:$AT,22,0)</f>
        <v>0</v>
      </c>
      <c r="X51" s="16">
        <f>VLOOKUP($B51,'[2]TK KHOILUONG'!$B:$AT,23,0)</f>
        <v>0</v>
      </c>
      <c r="Y51" s="16">
        <f>VLOOKUP($B51,'[2]TK KHOILUONG'!$B:$AT,24,0)</f>
        <v>0</v>
      </c>
      <c r="Z51" s="34">
        <f>VLOOKUP($B51,'[2]TK KHOILUONG'!$B:$AT,25,0)</f>
        <v>0</v>
      </c>
      <c r="AA51" s="16">
        <f>VLOOKUP($B51,'[2]TK KHOILUONG'!$B:$AT,26,0)</f>
        <v>0</v>
      </c>
      <c r="AB51" s="16">
        <f>VLOOKUP($B51,'[2]TK KHOILUONG'!$B:$AT,27,0)</f>
        <v>0</v>
      </c>
      <c r="AC51" s="16">
        <f>VLOOKUP($B51,'[2]TK KHOILUONG'!$B:$AT,28,0)</f>
        <v>0</v>
      </c>
      <c r="AD51" s="34">
        <f>VLOOKUP($B51,'[2]TK KHOILUONG'!$B:$AT,29,0)</f>
        <v>0</v>
      </c>
      <c r="AE51" s="16">
        <f>VLOOKUP($B51,'[2]TK KHOILUONG'!$B:$AT,30,0)</f>
        <v>0</v>
      </c>
      <c r="AF51" s="16">
        <f>VLOOKUP($B51,'[2]TK KHOILUONG'!$B:$AT,31,0)</f>
        <v>0</v>
      </c>
      <c r="AG51" s="16">
        <f>VLOOKUP($B51,'[2]TK KHOILUONG'!$B:$AT,32,0)</f>
        <v>0</v>
      </c>
      <c r="AH51" s="34">
        <f>VLOOKUP($B51,'[2]TK KHOILUONG'!$B:$AT,33,0)</f>
        <v>0</v>
      </c>
      <c r="AI51" s="16">
        <f>VLOOKUP($B51,'[2]TK KHOILUONG'!$B:$AT,34,0)</f>
        <v>0</v>
      </c>
      <c r="AJ51" s="16">
        <f>VLOOKUP($B51,'[2]TK KHOILUONG'!$B:$AT,35,0)</f>
        <v>0</v>
      </c>
      <c r="AK51" s="34">
        <f>VLOOKUP($B51,'[2]TK KHOILUONG'!$B:$AT,36,0)</f>
        <v>0</v>
      </c>
      <c r="AL51" s="16">
        <f>VLOOKUP($B51,'[2]TK KHOILUONG'!$B:$AT,37,0)</f>
        <v>0</v>
      </c>
      <c r="AM51" s="16">
        <f>VLOOKUP($B51,'[2]TK KHOILUONG'!$B:$AT,38,0)</f>
        <v>0</v>
      </c>
      <c r="AN51" s="34">
        <f>VLOOKUP($B51,'[2]TK KHOILUONG'!$B:$AT,39,0)</f>
        <v>0</v>
      </c>
      <c r="AO51" s="16">
        <f>VLOOKUP($B51,'[2]TK KHOILUONG'!$B:$AT,40,0)</f>
        <v>0</v>
      </c>
      <c r="AP51" s="16">
        <f>VLOOKUP($B51,'[2]TK KHOILUONG'!$B:$AT,41,0)</f>
        <v>0</v>
      </c>
      <c r="AQ51" s="34">
        <f>VLOOKUP($B51,'[2]TK KHOILUONG'!$B:$AT,42,0)</f>
        <v>0</v>
      </c>
      <c r="AR51" s="34">
        <f>VLOOKUP($B51,'[2]TK KHOILUONG'!$B:$AT,43,0)</f>
        <v>0</v>
      </c>
      <c r="AS51" s="34">
        <f>VLOOKUP($B51,'[2]TK KHOILUONG'!$B:$AT,44,0)</f>
        <v>0</v>
      </c>
      <c r="AT51" s="44">
        <f t="shared" si="1"/>
        <v>19.600000000000001</v>
      </c>
      <c r="AU51" s="5"/>
    </row>
    <row r="52" spans="1:47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VLOOKUP($B52,'[2]TK KHOILUONG'!$B:$AT,4,0)</f>
        <v>0</v>
      </c>
      <c r="F52" s="16">
        <f>VLOOKUP($B52,'[2]TK KHOILUONG'!$B:$AT,5,0)</f>
        <v>0</v>
      </c>
      <c r="G52" s="16">
        <f>VLOOKUP($B52,'[2]TK KHOILUONG'!$B:$AT,6,0)</f>
        <v>0</v>
      </c>
      <c r="H52" s="16">
        <f>VLOOKUP($B52,'[2]TK KHOILUONG'!$B:$AT,7,0)</f>
        <v>0</v>
      </c>
      <c r="I52" s="16">
        <f>VLOOKUP($B52,'[2]TK KHOILUONG'!$B:$AT,8,0)</f>
        <v>0</v>
      </c>
      <c r="J52" s="16">
        <f>VLOOKUP($B52,'[2]TK KHOILUONG'!$B:$AT,9,0)</f>
        <v>0</v>
      </c>
      <c r="K52" s="16">
        <f>VLOOKUP($B52,'[2]TK KHOILUONG'!$B:$AT,10,0)</f>
        <v>0</v>
      </c>
      <c r="L52" s="16">
        <f>VLOOKUP($B52,'[2]TK KHOILUONG'!$B:$AT,11,0)</f>
        <v>0</v>
      </c>
      <c r="M52" s="34">
        <f>VLOOKUP($B52,'[2]TK KHOILUONG'!$B:$AT,12,0)</f>
        <v>0</v>
      </c>
      <c r="N52" s="16">
        <f>VLOOKUP($B52,'[2]TK KHOILUONG'!$B:$AT,13,0)</f>
        <v>4.2</v>
      </c>
      <c r="O52" s="16">
        <f>VLOOKUP($B52,'[2]TK KHOILUONG'!$B:$AT,14,0)</f>
        <v>3</v>
      </c>
      <c r="P52" s="16">
        <f>VLOOKUP($B52,'[2]TK KHOILUONG'!$B:$AT,15,0)</f>
        <v>0</v>
      </c>
      <c r="Q52" s="16">
        <f>VLOOKUP($B52,'[2]TK KHOILUONG'!$B:$AT,16,0)</f>
        <v>0</v>
      </c>
      <c r="R52" s="34">
        <f>VLOOKUP($B52,'[2]TK KHOILUONG'!$B:$AT,17,0)</f>
        <v>7.2</v>
      </c>
      <c r="S52" s="16">
        <f>VLOOKUP($B52,'[2]TK KHOILUONG'!$B:$AT,18,0)</f>
        <v>69</v>
      </c>
      <c r="T52" s="16">
        <f>VLOOKUP($B52,'[2]TK KHOILUONG'!$B:$AT,19,0)</f>
        <v>0</v>
      </c>
      <c r="U52" s="16">
        <f>VLOOKUP($B52,'[2]TK KHOILUONG'!$B:$AT,20,0)</f>
        <v>69</v>
      </c>
      <c r="V52" s="34">
        <f>VLOOKUP($B52,'[2]TK KHOILUONG'!$B:$AT,21,0)</f>
        <v>0</v>
      </c>
      <c r="W52" s="16">
        <f>VLOOKUP($B52,'[2]TK KHOILUONG'!$B:$AT,22,0)</f>
        <v>0</v>
      </c>
      <c r="X52" s="16">
        <f>VLOOKUP($B52,'[2]TK KHOILUONG'!$B:$AT,23,0)</f>
        <v>0</v>
      </c>
      <c r="Y52" s="16">
        <f>VLOOKUP($B52,'[2]TK KHOILUONG'!$B:$AT,24,0)</f>
        <v>0</v>
      </c>
      <c r="Z52" s="34">
        <f>VLOOKUP($B52,'[2]TK KHOILUONG'!$B:$AT,25,0)</f>
        <v>0</v>
      </c>
      <c r="AA52" s="16">
        <f>VLOOKUP($B52,'[2]TK KHOILUONG'!$B:$AT,26,0)</f>
        <v>0</v>
      </c>
      <c r="AB52" s="16">
        <f>VLOOKUP($B52,'[2]TK KHOILUONG'!$B:$AT,27,0)</f>
        <v>0</v>
      </c>
      <c r="AC52" s="16">
        <f>VLOOKUP($B52,'[2]TK KHOILUONG'!$B:$AT,28,0)</f>
        <v>0</v>
      </c>
      <c r="AD52" s="34">
        <f>VLOOKUP($B52,'[2]TK KHOILUONG'!$B:$AT,29,0)</f>
        <v>0</v>
      </c>
      <c r="AE52" s="16">
        <f>VLOOKUP($B52,'[2]TK KHOILUONG'!$B:$AT,30,0)</f>
        <v>0</v>
      </c>
      <c r="AF52" s="16">
        <f>VLOOKUP($B52,'[2]TK KHOILUONG'!$B:$AT,31,0)</f>
        <v>0</v>
      </c>
      <c r="AG52" s="16">
        <f>VLOOKUP($B52,'[2]TK KHOILUONG'!$B:$AT,32,0)</f>
        <v>0</v>
      </c>
      <c r="AH52" s="34">
        <f>VLOOKUP($B52,'[2]TK KHOILUONG'!$B:$AT,33,0)</f>
        <v>0</v>
      </c>
      <c r="AI52" s="16">
        <f>VLOOKUP($B52,'[2]TK KHOILUONG'!$B:$AT,34,0)</f>
        <v>0</v>
      </c>
      <c r="AJ52" s="16">
        <f>VLOOKUP($B52,'[2]TK KHOILUONG'!$B:$AT,35,0)</f>
        <v>0</v>
      </c>
      <c r="AK52" s="34">
        <f>VLOOKUP($B52,'[2]TK KHOILUONG'!$B:$AT,36,0)</f>
        <v>0</v>
      </c>
      <c r="AL52" s="16">
        <f>VLOOKUP($B52,'[2]TK KHOILUONG'!$B:$AT,37,0)</f>
        <v>0</v>
      </c>
      <c r="AM52" s="16">
        <f>VLOOKUP($B52,'[2]TK KHOILUONG'!$B:$AT,38,0)</f>
        <v>0</v>
      </c>
      <c r="AN52" s="34">
        <f>VLOOKUP($B52,'[2]TK KHOILUONG'!$B:$AT,39,0)</f>
        <v>0</v>
      </c>
      <c r="AO52" s="16">
        <f>VLOOKUP($B52,'[2]TK KHOILUONG'!$B:$AT,40,0)</f>
        <v>0</v>
      </c>
      <c r="AP52" s="16">
        <f>VLOOKUP($B52,'[2]TK KHOILUONG'!$B:$AT,41,0)</f>
        <v>0</v>
      </c>
      <c r="AQ52" s="34">
        <f>VLOOKUP($B52,'[2]TK KHOILUONG'!$B:$AT,42,0)</f>
        <v>0</v>
      </c>
      <c r="AR52" s="34">
        <f>VLOOKUP($B52,'[2]TK KHOILUONG'!$B:$AT,43,0)</f>
        <v>0</v>
      </c>
      <c r="AS52" s="34">
        <f>VLOOKUP($B52,'[2]TK KHOILUONG'!$B:$AT,44,0)</f>
        <v>0</v>
      </c>
      <c r="AT52" s="44">
        <f t="shared" si="1"/>
        <v>7.2</v>
      </c>
      <c r="AU52" s="5"/>
    </row>
    <row r="53" spans="1:47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VLOOKUP($B53,'[2]TK KHOILUONG'!$B:$AT,4,0)</f>
        <v>2</v>
      </c>
      <c r="F53" s="16">
        <f>VLOOKUP($B53,'[2]TK KHOILUONG'!$B:$AT,5,0)</f>
        <v>0</v>
      </c>
      <c r="G53" s="16">
        <f>VLOOKUP($B53,'[2]TK KHOILUONG'!$B:$AT,6,0)</f>
        <v>0</v>
      </c>
      <c r="H53" s="16">
        <f>VLOOKUP($B53,'[2]TK KHOILUONG'!$B:$AT,7,0)</f>
        <v>0</v>
      </c>
      <c r="I53" s="16">
        <f>VLOOKUP($B53,'[2]TK KHOILUONG'!$B:$AT,8,0)</f>
        <v>0</v>
      </c>
      <c r="J53" s="16">
        <f>VLOOKUP($B53,'[2]TK KHOILUONG'!$B:$AT,9,0)</f>
        <v>0</v>
      </c>
      <c r="K53" s="16">
        <f>VLOOKUP($B53,'[2]TK KHOILUONG'!$B:$AT,10,0)</f>
        <v>0</v>
      </c>
      <c r="L53" s="16">
        <f>VLOOKUP($B53,'[2]TK KHOILUONG'!$B:$AT,11,0)</f>
        <v>0</v>
      </c>
      <c r="M53" s="34">
        <f>VLOOKUP($B53,'[2]TK KHOILUONG'!$B:$AT,12,0)</f>
        <v>2</v>
      </c>
      <c r="N53" s="16">
        <f>VLOOKUP($B53,'[2]TK KHOILUONG'!$B:$AT,13,0)</f>
        <v>3.6</v>
      </c>
      <c r="O53" s="16">
        <f>VLOOKUP($B53,'[2]TK KHOILUONG'!$B:$AT,14,0)</f>
        <v>1.7999999999999998</v>
      </c>
      <c r="P53" s="16">
        <f>VLOOKUP($B53,'[2]TK KHOILUONG'!$B:$AT,15,0)</f>
        <v>0</v>
      </c>
      <c r="Q53" s="16">
        <f>VLOOKUP($B53,'[2]TK KHOILUONG'!$B:$AT,16,0)</f>
        <v>0</v>
      </c>
      <c r="R53" s="34">
        <f>VLOOKUP($B53,'[2]TK KHOILUONG'!$B:$AT,17,0)</f>
        <v>5.4</v>
      </c>
      <c r="S53" s="16">
        <f>VLOOKUP($B53,'[2]TK KHOILUONG'!$B:$AT,18,0)</f>
        <v>141</v>
      </c>
      <c r="T53" s="16">
        <f>VLOOKUP($B53,'[2]TK KHOILUONG'!$B:$AT,19,0)</f>
        <v>130</v>
      </c>
      <c r="U53" s="16">
        <f>VLOOKUP($B53,'[2]TK KHOILUONG'!$B:$AT,20,0)</f>
        <v>49</v>
      </c>
      <c r="V53" s="34">
        <f>VLOOKUP($B53,'[2]TK KHOILUONG'!$B:$AT,21,0)</f>
        <v>22.200000000000003</v>
      </c>
      <c r="W53" s="16">
        <f>VLOOKUP($B53,'[2]TK KHOILUONG'!$B:$AT,22,0)</f>
        <v>0</v>
      </c>
      <c r="X53" s="16">
        <f>VLOOKUP($B53,'[2]TK KHOILUONG'!$B:$AT,23,0)</f>
        <v>0</v>
      </c>
      <c r="Y53" s="16">
        <f>VLOOKUP($B53,'[2]TK KHOILUONG'!$B:$AT,24,0)</f>
        <v>0</v>
      </c>
      <c r="Z53" s="34">
        <f>VLOOKUP($B53,'[2]TK KHOILUONG'!$B:$AT,25,0)</f>
        <v>0</v>
      </c>
      <c r="AA53" s="16">
        <f>VLOOKUP($B53,'[2]TK KHOILUONG'!$B:$AT,26,0)</f>
        <v>0</v>
      </c>
      <c r="AB53" s="16">
        <f>VLOOKUP($B53,'[2]TK KHOILUONG'!$B:$AT,27,0)</f>
        <v>0</v>
      </c>
      <c r="AC53" s="16">
        <f>VLOOKUP($B53,'[2]TK KHOILUONG'!$B:$AT,28,0)</f>
        <v>0</v>
      </c>
      <c r="AD53" s="34">
        <f>VLOOKUP($B53,'[2]TK KHOILUONG'!$B:$AT,29,0)</f>
        <v>0</v>
      </c>
      <c r="AE53" s="16">
        <f>VLOOKUP($B53,'[2]TK KHOILUONG'!$B:$AT,30,0)</f>
        <v>0</v>
      </c>
      <c r="AF53" s="16">
        <f>VLOOKUP($B53,'[2]TK KHOILUONG'!$B:$AT,31,0)</f>
        <v>0</v>
      </c>
      <c r="AG53" s="16">
        <f>VLOOKUP($B53,'[2]TK KHOILUONG'!$B:$AT,32,0)</f>
        <v>0</v>
      </c>
      <c r="AH53" s="34">
        <f>VLOOKUP($B53,'[2]TK KHOILUONG'!$B:$AT,33,0)</f>
        <v>0</v>
      </c>
      <c r="AI53" s="16">
        <f>VLOOKUP($B53,'[2]TK KHOILUONG'!$B:$AT,34,0)</f>
        <v>0</v>
      </c>
      <c r="AJ53" s="16">
        <f>VLOOKUP($B53,'[2]TK KHOILUONG'!$B:$AT,35,0)</f>
        <v>0</v>
      </c>
      <c r="AK53" s="34">
        <f>VLOOKUP($B53,'[2]TK KHOILUONG'!$B:$AT,36,0)</f>
        <v>0</v>
      </c>
      <c r="AL53" s="16">
        <f>VLOOKUP($B53,'[2]TK KHOILUONG'!$B:$AT,37,0)</f>
        <v>0</v>
      </c>
      <c r="AM53" s="16">
        <f>VLOOKUP($B53,'[2]TK KHOILUONG'!$B:$AT,38,0)</f>
        <v>0</v>
      </c>
      <c r="AN53" s="34">
        <f>VLOOKUP($B53,'[2]TK KHOILUONG'!$B:$AT,39,0)</f>
        <v>0</v>
      </c>
      <c r="AO53" s="16">
        <f>VLOOKUP($B53,'[2]TK KHOILUONG'!$B:$AT,40,0)</f>
        <v>0</v>
      </c>
      <c r="AP53" s="16">
        <f>VLOOKUP($B53,'[2]TK KHOILUONG'!$B:$AT,41,0)</f>
        <v>0</v>
      </c>
      <c r="AQ53" s="34">
        <f>VLOOKUP($B53,'[2]TK KHOILUONG'!$B:$AT,42,0)</f>
        <v>0</v>
      </c>
      <c r="AR53" s="34">
        <f>VLOOKUP($B53,'[2]TK KHOILUONG'!$B:$AT,43,0)</f>
        <v>0</v>
      </c>
      <c r="AS53" s="34">
        <f>VLOOKUP($B53,'[2]TK KHOILUONG'!$B:$AT,44,0)</f>
        <v>0.5</v>
      </c>
      <c r="AT53" s="44">
        <f t="shared" si="1"/>
        <v>30.1</v>
      </c>
      <c r="AU53" s="5"/>
    </row>
    <row r="54" spans="1:47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VLOOKUP($B54,'[2]TK KHOILUONG'!$B:$AT,4,0)</f>
        <v>6</v>
      </c>
      <c r="F54" s="16">
        <f>VLOOKUP($B54,'[2]TK KHOILUONG'!$B:$AT,5,0)</f>
        <v>0</v>
      </c>
      <c r="G54" s="16">
        <f>VLOOKUP($B54,'[2]TK KHOILUONG'!$B:$AT,6,0)</f>
        <v>0</v>
      </c>
      <c r="H54" s="16">
        <f>VLOOKUP($B54,'[2]TK KHOILUONG'!$B:$AT,7,0)</f>
        <v>0</v>
      </c>
      <c r="I54" s="16">
        <f>VLOOKUP($B54,'[2]TK KHOILUONG'!$B:$AT,8,0)</f>
        <v>0</v>
      </c>
      <c r="J54" s="16">
        <f>VLOOKUP($B54,'[2]TK KHOILUONG'!$B:$AT,9,0)</f>
        <v>0</v>
      </c>
      <c r="K54" s="16">
        <f>VLOOKUP($B54,'[2]TK KHOILUONG'!$B:$AT,10,0)</f>
        <v>0</v>
      </c>
      <c r="L54" s="16">
        <f>VLOOKUP($B54,'[2]TK KHOILUONG'!$B:$AT,11,0)</f>
        <v>0</v>
      </c>
      <c r="M54" s="34">
        <f>VLOOKUP($B54,'[2]TK KHOILUONG'!$B:$AT,12,0)</f>
        <v>6</v>
      </c>
      <c r="N54" s="16">
        <f>VLOOKUP($B54,'[2]TK KHOILUONG'!$B:$AT,13,0)</f>
        <v>3.6</v>
      </c>
      <c r="O54" s="16">
        <f>VLOOKUP($B54,'[2]TK KHOILUONG'!$B:$AT,14,0)</f>
        <v>2.85</v>
      </c>
      <c r="P54" s="16">
        <f>VLOOKUP($B54,'[2]TK KHOILUONG'!$B:$AT,15,0)</f>
        <v>0</v>
      </c>
      <c r="Q54" s="16">
        <f>VLOOKUP($B54,'[2]TK KHOILUONG'!$B:$AT,16,0)</f>
        <v>0</v>
      </c>
      <c r="R54" s="34">
        <f>VLOOKUP($B54,'[2]TK KHOILUONG'!$B:$AT,17,0)</f>
        <v>6.45</v>
      </c>
      <c r="S54" s="16">
        <f>VLOOKUP($B54,'[2]TK KHOILUONG'!$B:$AT,18,0)</f>
        <v>28</v>
      </c>
      <c r="T54" s="16">
        <f>VLOOKUP($B54,'[2]TK KHOILUONG'!$B:$AT,19,0)</f>
        <v>182</v>
      </c>
      <c r="U54" s="16">
        <f>VLOOKUP($B54,'[2]TK KHOILUONG'!$B:$AT,20,0)</f>
        <v>28</v>
      </c>
      <c r="V54" s="34">
        <f>VLOOKUP($B54,'[2]TK KHOILUONG'!$B:$AT,21,0)</f>
        <v>18.2</v>
      </c>
      <c r="W54" s="16">
        <f>VLOOKUP($B54,'[2]TK KHOILUONG'!$B:$AT,22,0)</f>
        <v>0</v>
      </c>
      <c r="X54" s="16">
        <f>VLOOKUP($B54,'[2]TK KHOILUONG'!$B:$AT,23,0)</f>
        <v>0</v>
      </c>
      <c r="Y54" s="16">
        <f>VLOOKUP($B54,'[2]TK KHOILUONG'!$B:$AT,24,0)</f>
        <v>0</v>
      </c>
      <c r="Z54" s="34">
        <f>VLOOKUP($B54,'[2]TK KHOILUONG'!$B:$AT,25,0)</f>
        <v>0</v>
      </c>
      <c r="AA54" s="16">
        <f>VLOOKUP($B54,'[2]TK KHOILUONG'!$B:$AT,26,0)</f>
        <v>0</v>
      </c>
      <c r="AB54" s="16">
        <f>VLOOKUP($B54,'[2]TK KHOILUONG'!$B:$AT,27,0)</f>
        <v>0</v>
      </c>
      <c r="AC54" s="16">
        <f>VLOOKUP($B54,'[2]TK KHOILUONG'!$B:$AT,28,0)</f>
        <v>0</v>
      </c>
      <c r="AD54" s="34">
        <f>VLOOKUP($B54,'[2]TK KHOILUONG'!$B:$AT,29,0)</f>
        <v>0</v>
      </c>
      <c r="AE54" s="16">
        <f>VLOOKUP($B54,'[2]TK KHOILUONG'!$B:$AT,30,0)</f>
        <v>0</v>
      </c>
      <c r="AF54" s="16">
        <f>VLOOKUP($B54,'[2]TK KHOILUONG'!$B:$AT,31,0)</f>
        <v>0</v>
      </c>
      <c r="AG54" s="16">
        <f>VLOOKUP($B54,'[2]TK KHOILUONG'!$B:$AT,32,0)</f>
        <v>0</v>
      </c>
      <c r="AH54" s="34">
        <f>VLOOKUP($B54,'[2]TK KHOILUONG'!$B:$AT,33,0)</f>
        <v>0</v>
      </c>
      <c r="AI54" s="16">
        <f>VLOOKUP($B54,'[2]TK KHOILUONG'!$B:$AT,34,0)</f>
        <v>0</v>
      </c>
      <c r="AJ54" s="16">
        <f>VLOOKUP($B54,'[2]TK KHOILUONG'!$B:$AT,35,0)</f>
        <v>0</v>
      </c>
      <c r="AK54" s="34">
        <f>VLOOKUP($B54,'[2]TK KHOILUONG'!$B:$AT,36,0)</f>
        <v>0</v>
      </c>
      <c r="AL54" s="16">
        <f>VLOOKUP($B54,'[2]TK KHOILUONG'!$B:$AT,37,0)</f>
        <v>0</v>
      </c>
      <c r="AM54" s="16">
        <f>VLOOKUP($B54,'[2]TK KHOILUONG'!$B:$AT,38,0)</f>
        <v>0</v>
      </c>
      <c r="AN54" s="34">
        <f>VLOOKUP($B54,'[2]TK KHOILUONG'!$B:$AT,39,0)</f>
        <v>0</v>
      </c>
      <c r="AO54" s="16">
        <f>VLOOKUP($B54,'[2]TK KHOILUONG'!$B:$AT,40,0)</f>
        <v>0</v>
      </c>
      <c r="AP54" s="16">
        <f>VLOOKUP($B54,'[2]TK KHOILUONG'!$B:$AT,41,0)</f>
        <v>0</v>
      </c>
      <c r="AQ54" s="34">
        <f>VLOOKUP($B54,'[2]TK KHOILUONG'!$B:$AT,42,0)</f>
        <v>0</v>
      </c>
      <c r="AR54" s="34">
        <f>VLOOKUP($B54,'[2]TK KHOILUONG'!$B:$AT,43,0)</f>
        <v>0</v>
      </c>
      <c r="AS54" s="34">
        <f>VLOOKUP($B54,'[2]TK KHOILUONG'!$B:$AT,44,0)</f>
        <v>0</v>
      </c>
      <c r="AT54" s="44">
        <f t="shared" si="1"/>
        <v>30.65</v>
      </c>
      <c r="AU54" s="5"/>
    </row>
    <row r="55" spans="1:47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VLOOKUP($B55,'[2]TK KHOILUONG'!$B:$AT,4,0)</f>
        <v>0</v>
      </c>
      <c r="F55" s="16">
        <f>VLOOKUP($B55,'[2]TK KHOILUONG'!$B:$AT,5,0)</f>
        <v>0</v>
      </c>
      <c r="G55" s="16">
        <f>VLOOKUP($B55,'[2]TK KHOILUONG'!$B:$AT,6,0)</f>
        <v>0</v>
      </c>
      <c r="H55" s="16">
        <f>VLOOKUP($B55,'[2]TK KHOILUONG'!$B:$AT,7,0)</f>
        <v>0</v>
      </c>
      <c r="I55" s="16">
        <f>VLOOKUP($B55,'[2]TK KHOILUONG'!$B:$AT,8,0)</f>
        <v>0</v>
      </c>
      <c r="J55" s="16">
        <f>VLOOKUP($B55,'[2]TK KHOILUONG'!$B:$AT,9,0)</f>
        <v>0</v>
      </c>
      <c r="K55" s="16">
        <f>VLOOKUP($B55,'[2]TK KHOILUONG'!$B:$AT,10,0)</f>
        <v>0</v>
      </c>
      <c r="L55" s="16">
        <f>VLOOKUP($B55,'[2]TK KHOILUONG'!$B:$AT,11,0)</f>
        <v>0</v>
      </c>
      <c r="M55" s="34">
        <f>VLOOKUP($B55,'[2]TK KHOILUONG'!$B:$AT,12,0)</f>
        <v>0</v>
      </c>
      <c r="N55" s="16">
        <f>VLOOKUP($B55,'[2]TK KHOILUONG'!$B:$AT,13,0)</f>
        <v>0</v>
      </c>
      <c r="O55" s="16">
        <f>VLOOKUP($B55,'[2]TK KHOILUONG'!$B:$AT,14,0)</f>
        <v>0</v>
      </c>
      <c r="P55" s="16">
        <f>VLOOKUP($B55,'[2]TK KHOILUONG'!$B:$AT,15,0)</f>
        <v>0</v>
      </c>
      <c r="Q55" s="16">
        <f>VLOOKUP($B55,'[2]TK KHOILUONG'!$B:$AT,16,0)</f>
        <v>0</v>
      </c>
      <c r="R55" s="34">
        <f>VLOOKUP($B55,'[2]TK KHOILUONG'!$B:$AT,17,0)</f>
        <v>0</v>
      </c>
      <c r="S55" s="16">
        <f>VLOOKUP($B55,'[2]TK KHOILUONG'!$B:$AT,18,0)</f>
        <v>44</v>
      </c>
      <c r="T55" s="16">
        <f>VLOOKUP($B55,'[2]TK KHOILUONG'!$B:$AT,19,0)</f>
        <v>0</v>
      </c>
      <c r="U55" s="16">
        <f>VLOOKUP($B55,'[2]TK KHOILUONG'!$B:$AT,20,0)</f>
        <v>44</v>
      </c>
      <c r="V55" s="34">
        <f>VLOOKUP($B55,'[2]TK KHOILUONG'!$B:$AT,21,0)</f>
        <v>0</v>
      </c>
      <c r="W55" s="16">
        <f>VLOOKUP($B55,'[2]TK KHOILUONG'!$B:$AT,22,0)</f>
        <v>0</v>
      </c>
      <c r="X55" s="16">
        <f>VLOOKUP($B55,'[2]TK KHOILUONG'!$B:$AT,23,0)</f>
        <v>0</v>
      </c>
      <c r="Y55" s="16">
        <f>VLOOKUP($B55,'[2]TK KHOILUONG'!$B:$AT,24,0)</f>
        <v>0</v>
      </c>
      <c r="Z55" s="34">
        <f>VLOOKUP($B55,'[2]TK KHOILUONG'!$B:$AT,25,0)</f>
        <v>0</v>
      </c>
      <c r="AA55" s="16">
        <f>VLOOKUP($B55,'[2]TK KHOILUONG'!$B:$AT,26,0)</f>
        <v>0</v>
      </c>
      <c r="AB55" s="16">
        <f>VLOOKUP($B55,'[2]TK KHOILUONG'!$B:$AT,27,0)</f>
        <v>0</v>
      </c>
      <c r="AC55" s="16">
        <f>VLOOKUP($B55,'[2]TK KHOILUONG'!$B:$AT,28,0)</f>
        <v>0</v>
      </c>
      <c r="AD55" s="34">
        <f>VLOOKUP($B55,'[2]TK KHOILUONG'!$B:$AT,29,0)</f>
        <v>0</v>
      </c>
      <c r="AE55" s="16">
        <f>VLOOKUP($B55,'[2]TK KHOILUONG'!$B:$AT,30,0)</f>
        <v>0</v>
      </c>
      <c r="AF55" s="16">
        <f>VLOOKUP($B55,'[2]TK KHOILUONG'!$B:$AT,31,0)</f>
        <v>0</v>
      </c>
      <c r="AG55" s="16">
        <f>VLOOKUP($B55,'[2]TK KHOILUONG'!$B:$AT,32,0)</f>
        <v>0</v>
      </c>
      <c r="AH55" s="34">
        <f>VLOOKUP($B55,'[2]TK KHOILUONG'!$B:$AT,33,0)</f>
        <v>0</v>
      </c>
      <c r="AI55" s="16">
        <f>VLOOKUP($B55,'[2]TK KHOILUONG'!$B:$AT,34,0)</f>
        <v>0</v>
      </c>
      <c r="AJ55" s="16">
        <f>VLOOKUP($B55,'[2]TK KHOILUONG'!$B:$AT,35,0)</f>
        <v>0</v>
      </c>
      <c r="AK55" s="34">
        <f>VLOOKUP($B55,'[2]TK KHOILUONG'!$B:$AT,36,0)</f>
        <v>0</v>
      </c>
      <c r="AL55" s="16">
        <f>VLOOKUP($B55,'[2]TK KHOILUONG'!$B:$AT,37,0)</f>
        <v>0</v>
      </c>
      <c r="AM55" s="16">
        <f>VLOOKUP($B55,'[2]TK KHOILUONG'!$B:$AT,38,0)</f>
        <v>0</v>
      </c>
      <c r="AN55" s="34">
        <f>VLOOKUP($B55,'[2]TK KHOILUONG'!$B:$AT,39,0)</f>
        <v>0</v>
      </c>
      <c r="AO55" s="16">
        <f>VLOOKUP($B55,'[2]TK KHOILUONG'!$B:$AT,40,0)</f>
        <v>0</v>
      </c>
      <c r="AP55" s="16">
        <f>VLOOKUP($B55,'[2]TK KHOILUONG'!$B:$AT,41,0)</f>
        <v>0</v>
      </c>
      <c r="AQ55" s="34">
        <f>VLOOKUP($B55,'[2]TK KHOILUONG'!$B:$AT,42,0)</f>
        <v>0</v>
      </c>
      <c r="AR55" s="34">
        <f>VLOOKUP($B55,'[2]TK KHOILUONG'!$B:$AT,43,0)</f>
        <v>0</v>
      </c>
      <c r="AS55" s="34">
        <f>VLOOKUP($B55,'[2]TK KHOILUONG'!$B:$AT,44,0)</f>
        <v>0</v>
      </c>
      <c r="AT55" s="44">
        <f t="shared" si="1"/>
        <v>0</v>
      </c>
      <c r="AU55" s="5"/>
    </row>
    <row r="56" spans="1:47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VLOOKUP($B56,'[2]TK KHOILUONG'!$B:$AT,4,0)</f>
        <v>8</v>
      </c>
      <c r="F56" s="16">
        <f>VLOOKUP($B56,'[2]TK KHOILUONG'!$B:$AT,5,0)</f>
        <v>0</v>
      </c>
      <c r="G56" s="16">
        <f>VLOOKUP($B56,'[2]TK KHOILUONG'!$B:$AT,6,0)</f>
        <v>0</v>
      </c>
      <c r="H56" s="16">
        <f>VLOOKUP($B56,'[2]TK KHOILUONG'!$B:$AT,7,0)</f>
        <v>0</v>
      </c>
      <c r="I56" s="16">
        <f>VLOOKUP($B56,'[2]TK KHOILUONG'!$B:$AT,8,0)</f>
        <v>0</v>
      </c>
      <c r="J56" s="16">
        <f>VLOOKUP($B56,'[2]TK KHOILUONG'!$B:$AT,9,0)</f>
        <v>0</v>
      </c>
      <c r="K56" s="16">
        <f>VLOOKUP($B56,'[2]TK KHOILUONG'!$B:$AT,10,0)</f>
        <v>0</v>
      </c>
      <c r="L56" s="16">
        <f>VLOOKUP($B56,'[2]TK KHOILUONG'!$B:$AT,11,0)</f>
        <v>0</v>
      </c>
      <c r="M56" s="34">
        <f>VLOOKUP($B56,'[2]TK KHOILUONG'!$B:$AT,12,0)</f>
        <v>8</v>
      </c>
      <c r="N56" s="16">
        <f>VLOOKUP($B56,'[2]TK KHOILUONG'!$B:$AT,13,0)</f>
        <v>4.5000000000000009</v>
      </c>
      <c r="O56" s="16">
        <f>VLOOKUP($B56,'[2]TK KHOILUONG'!$B:$AT,14,0)</f>
        <v>1.7999999999999998</v>
      </c>
      <c r="P56" s="16">
        <f>VLOOKUP($B56,'[2]TK KHOILUONG'!$B:$AT,15,0)</f>
        <v>0</v>
      </c>
      <c r="Q56" s="16">
        <f>VLOOKUP($B56,'[2]TK KHOILUONG'!$B:$AT,16,0)</f>
        <v>0</v>
      </c>
      <c r="R56" s="34">
        <f>VLOOKUP($B56,'[2]TK KHOILUONG'!$B:$AT,17,0)</f>
        <v>6.3000000000000007</v>
      </c>
      <c r="S56" s="16">
        <f>VLOOKUP($B56,'[2]TK KHOILUONG'!$B:$AT,18,0)</f>
        <v>193</v>
      </c>
      <c r="T56" s="16">
        <f>VLOOKUP($B56,'[2]TK KHOILUONG'!$B:$AT,19,0)</f>
        <v>81</v>
      </c>
      <c r="U56" s="16">
        <f>VLOOKUP($B56,'[2]TK KHOILUONG'!$B:$AT,20,0)</f>
        <v>274</v>
      </c>
      <c r="V56" s="34">
        <f>VLOOKUP($B56,'[2]TK KHOILUONG'!$B:$AT,21,0)</f>
        <v>0</v>
      </c>
      <c r="W56" s="16">
        <f>VLOOKUP($B56,'[2]TK KHOILUONG'!$B:$AT,22,0)</f>
        <v>0</v>
      </c>
      <c r="X56" s="16">
        <f>VLOOKUP($B56,'[2]TK KHOILUONG'!$B:$AT,23,0)</f>
        <v>0</v>
      </c>
      <c r="Y56" s="16">
        <f>VLOOKUP($B56,'[2]TK KHOILUONG'!$B:$AT,24,0)</f>
        <v>0</v>
      </c>
      <c r="Z56" s="34">
        <f>VLOOKUP($B56,'[2]TK KHOILUONG'!$B:$AT,25,0)</f>
        <v>0</v>
      </c>
      <c r="AA56" s="16">
        <f>VLOOKUP($B56,'[2]TK KHOILUONG'!$B:$AT,26,0)</f>
        <v>0</v>
      </c>
      <c r="AB56" s="16">
        <f>VLOOKUP($B56,'[2]TK KHOILUONG'!$B:$AT,27,0)</f>
        <v>0</v>
      </c>
      <c r="AC56" s="16">
        <f>VLOOKUP($B56,'[2]TK KHOILUONG'!$B:$AT,28,0)</f>
        <v>0</v>
      </c>
      <c r="AD56" s="34">
        <f>VLOOKUP($B56,'[2]TK KHOILUONG'!$B:$AT,29,0)</f>
        <v>0</v>
      </c>
      <c r="AE56" s="16">
        <f>VLOOKUP($B56,'[2]TK KHOILUONG'!$B:$AT,30,0)</f>
        <v>0</v>
      </c>
      <c r="AF56" s="16">
        <f>VLOOKUP($B56,'[2]TK KHOILUONG'!$B:$AT,31,0)</f>
        <v>0</v>
      </c>
      <c r="AG56" s="16">
        <f>VLOOKUP($B56,'[2]TK KHOILUONG'!$B:$AT,32,0)</f>
        <v>0</v>
      </c>
      <c r="AH56" s="34">
        <f>VLOOKUP($B56,'[2]TK KHOILUONG'!$B:$AT,33,0)</f>
        <v>0</v>
      </c>
      <c r="AI56" s="16">
        <f>VLOOKUP($B56,'[2]TK KHOILUONG'!$B:$AT,34,0)</f>
        <v>0</v>
      </c>
      <c r="AJ56" s="16">
        <f>VLOOKUP($B56,'[2]TK KHOILUONG'!$B:$AT,35,0)</f>
        <v>0</v>
      </c>
      <c r="AK56" s="34">
        <f>VLOOKUP($B56,'[2]TK KHOILUONG'!$B:$AT,36,0)</f>
        <v>0</v>
      </c>
      <c r="AL56" s="16">
        <f>VLOOKUP($B56,'[2]TK KHOILUONG'!$B:$AT,37,0)</f>
        <v>0</v>
      </c>
      <c r="AM56" s="16">
        <f>VLOOKUP($B56,'[2]TK KHOILUONG'!$B:$AT,38,0)</f>
        <v>0</v>
      </c>
      <c r="AN56" s="34">
        <f>VLOOKUP($B56,'[2]TK KHOILUONG'!$B:$AT,39,0)</f>
        <v>0</v>
      </c>
      <c r="AO56" s="16">
        <f>VLOOKUP($B56,'[2]TK KHOILUONG'!$B:$AT,40,0)</f>
        <v>0</v>
      </c>
      <c r="AP56" s="16">
        <f>VLOOKUP($B56,'[2]TK KHOILUONG'!$B:$AT,41,0)</f>
        <v>0</v>
      </c>
      <c r="AQ56" s="34">
        <f>VLOOKUP($B56,'[2]TK KHOILUONG'!$B:$AT,42,0)</f>
        <v>0</v>
      </c>
      <c r="AR56" s="34">
        <f>VLOOKUP($B56,'[2]TK KHOILUONG'!$B:$AT,43,0)</f>
        <v>0</v>
      </c>
      <c r="AS56" s="34">
        <f>VLOOKUP($B56,'[2]TK KHOILUONG'!$B:$AT,44,0)</f>
        <v>0.3</v>
      </c>
      <c r="AT56" s="44">
        <f t="shared" si="1"/>
        <v>14.6</v>
      </c>
      <c r="AU56" s="5"/>
    </row>
    <row r="57" spans="1:47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VLOOKUP($B57,'[2]TK KHOILUONG'!$B:$AT,4,0)</f>
        <v>0</v>
      </c>
      <c r="F57" s="16">
        <f>VLOOKUP($B57,'[2]TK KHOILUONG'!$B:$AT,5,0)</f>
        <v>0</v>
      </c>
      <c r="G57" s="16">
        <f>VLOOKUP($B57,'[2]TK KHOILUONG'!$B:$AT,6,0)</f>
        <v>0</v>
      </c>
      <c r="H57" s="16">
        <f>VLOOKUP($B57,'[2]TK KHOILUONG'!$B:$AT,7,0)</f>
        <v>0</v>
      </c>
      <c r="I57" s="16">
        <f>VLOOKUP($B57,'[2]TK KHOILUONG'!$B:$AT,8,0)</f>
        <v>0</v>
      </c>
      <c r="J57" s="16">
        <f>VLOOKUP($B57,'[2]TK KHOILUONG'!$B:$AT,9,0)</f>
        <v>0</v>
      </c>
      <c r="K57" s="16">
        <f>VLOOKUP($B57,'[2]TK KHOILUONG'!$B:$AT,10,0)</f>
        <v>0</v>
      </c>
      <c r="L57" s="16">
        <f>VLOOKUP($B57,'[2]TK KHOILUONG'!$B:$AT,11,0)</f>
        <v>0</v>
      </c>
      <c r="M57" s="34">
        <f>VLOOKUP($B57,'[2]TK KHOILUONG'!$B:$AT,12,0)</f>
        <v>0</v>
      </c>
      <c r="N57" s="16">
        <f>VLOOKUP($B57,'[2]TK KHOILUONG'!$B:$AT,13,0)</f>
        <v>4.2</v>
      </c>
      <c r="O57" s="16">
        <f>VLOOKUP($B57,'[2]TK KHOILUONG'!$B:$AT,14,0)</f>
        <v>2.85</v>
      </c>
      <c r="P57" s="16">
        <f>VLOOKUP($B57,'[2]TK KHOILUONG'!$B:$AT,15,0)</f>
        <v>0</v>
      </c>
      <c r="Q57" s="16">
        <f>VLOOKUP($B57,'[2]TK KHOILUONG'!$B:$AT,16,0)</f>
        <v>0</v>
      </c>
      <c r="R57" s="34">
        <f>VLOOKUP($B57,'[2]TK KHOILUONG'!$B:$AT,17,0)</f>
        <v>7.0500000000000007</v>
      </c>
      <c r="S57" s="16">
        <f>VLOOKUP($B57,'[2]TK KHOILUONG'!$B:$AT,18,0)</f>
        <v>0</v>
      </c>
      <c r="T57" s="16">
        <f>VLOOKUP($B57,'[2]TK KHOILUONG'!$B:$AT,19,0)</f>
        <v>0</v>
      </c>
      <c r="U57" s="16">
        <f>VLOOKUP($B57,'[2]TK KHOILUONG'!$B:$AT,20,0)</f>
        <v>0</v>
      </c>
      <c r="V57" s="34">
        <f>VLOOKUP($B57,'[2]TK KHOILUONG'!$B:$AT,21,0)</f>
        <v>0</v>
      </c>
      <c r="W57" s="16">
        <f>VLOOKUP($B57,'[2]TK KHOILUONG'!$B:$AT,22,0)</f>
        <v>0</v>
      </c>
      <c r="X57" s="16">
        <f>VLOOKUP($B57,'[2]TK KHOILUONG'!$B:$AT,23,0)</f>
        <v>0</v>
      </c>
      <c r="Y57" s="16">
        <f>VLOOKUP($B57,'[2]TK KHOILUONG'!$B:$AT,24,0)</f>
        <v>0</v>
      </c>
      <c r="Z57" s="34">
        <f>VLOOKUP($B57,'[2]TK KHOILUONG'!$B:$AT,25,0)</f>
        <v>0</v>
      </c>
      <c r="AA57" s="16">
        <f>VLOOKUP($B57,'[2]TK KHOILUONG'!$B:$AT,26,0)</f>
        <v>0</v>
      </c>
      <c r="AB57" s="16">
        <f>VLOOKUP($B57,'[2]TK KHOILUONG'!$B:$AT,27,0)</f>
        <v>0</v>
      </c>
      <c r="AC57" s="16">
        <f>VLOOKUP($B57,'[2]TK KHOILUONG'!$B:$AT,28,0)</f>
        <v>0</v>
      </c>
      <c r="AD57" s="34">
        <f>VLOOKUP($B57,'[2]TK KHOILUONG'!$B:$AT,29,0)</f>
        <v>0</v>
      </c>
      <c r="AE57" s="16">
        <f>VLOOKUP($B57,'[2]TK KHOILUONG'!$B:$AT,30,0)</f>
        <v>0</v>
      </c>
      <c r="AF57" s="16">
        <f>VLOOKUP($B57,'[2]TK KHOILUONG'!$B:$AT,31,0)</f>
        <v>0</v>
      </c>
      <c r="AG57" s="16">
        <f>VLOOKUP($B57,'[2]TK KHOILUONG'!$B:$AT,32,0)</f>
        <v>0</v>
      </c>
      <c r="AH57" s="34">
        <f>VLOOKUP($B57,'[2]TK KHOILUONG'!$B:$AT,33,0)</f>
        <v>0</v>
      </c>
      <c r="AI57" s="16">
        <f>VLOOKUP($B57,'[2]TK KHOILUONG'!$B:$AT,34,0)</f>
        <v>0</v>
      </c>
      <c r="AJ57" s="16">
        <f>VLOOKUP($B57,'[2]TK KHOILUONG'!$B:$AT,35,0)</f>
        <v>0</v>
      </c>
      <c r="AK57" s="34">
        <f>VLOOKUP($B57,'[2]TK KHOILUONG'!$B:$AT,36,0)</f>
        <v>0</v>
      </c>
      <c r="AL57" s="16">
        <f>VLOOKUP($B57,'[2]TK KHOILUONG'!$B:$AT,37,0)</f>
        <v>0</v>
      </c>
      <c r="AM57" s="16">
        <f>VLOOKUP($B57,'[2]TK KHOILUONG'!$B:$AT,38,0)</f>
        <v>0</v>
      </c>
      <c r="AN57" s="34">
        <f>VLOOKUP($B57,'[2]TK KHOILUONG'!$B:$AT,39,0)</f>
        <v>0</v>
      </c>
      <c r="AO57" s="16">
        <f>VLOOKUP($B57,'[2]TK KHOILUONG'!$B:$AT,40,0)</f>
        <v>0</v>
      </c>
      <c r="AP57" s="16">
        <f>VLOOKUP($B57,'[2]TK KHOILUONG'!$B:$AT,41,0)</f>
        <v>0</v>
      </c>
      <c r="AQ57" s="34">
        <f>VLOOKUP($B57,'[2]TK KHOILUONG'!$B:$AT,42,0)</f>
        <v>0</v>
      </c>
      <c r="AR57" s="34">
        <f>VLOOKUP($B57,'[2]TK KHOILUONG'!$B:$AT,43,0)</f>
        <v>0</v>
      </c>
      <c r="AS57" s="34">
        <f>VLOOKUP($B57,'[2]TK KHOILUONG'!$B:$AT,44,0)</f>
        <v>1.2</v>
      </c>
      <c r="AT57" s="44">
        <f t="shared" si="1"/>
        <v>8.25</v>
      </c>
      <c r="AU57" s="5"/>
    </row>
    <row r="58" spans="1:47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VLOOKUP($B58,'[2]TK KHOILUONG'!$B:$AT,4,0)</f>
        <v>6</v>
      </c>
      <c r="F58" s="16">
        <f>VLOOKUP($B58,'[2]TK KHOILUONG'!$B:$AT,5,0)</f>
        <v>0</v>
      </c>
      <c r="G58" s="16">
        <f>VLOOKUP($B58,'[2]TK KHOILUONG'!$B:$AT,6,0)</f>
        <v>0</v>
      </c>
      <c r="H58" s="16">
        <f>VLOOKUP($B58,'[2]TK KHOILUONG'!$B:$AT,7,0)</f>
        <v>0</v>
      </c>
      <c r="I58" s="16">
        <f>VLOOKUP($B58,'[2]TK KHOILUONG'!$B:$AT,8,0)</f>
        <v>0</v>
      </c>
      <c r="J58" s="16">
        <f>VLOOKUP($B58,'[2]TK KHOILUONG'!$B:$AT,9,0)</f>
        <v>0</v>
      </c>
      <c r="K58" s="16">
        <f>VLOOKUP($B58,'[2]TK KHOILUONG'!$B:$AT,10,0)</f>
        <v>0</v>
      </c>
      <c r="L58" s="16">
        <f>VLOOKUP($B58,'[2]TK KHOILUONG'!$B:$AT,11,0)</f>
        <v>0</v>
      </c>
      <c r="M58" s="34">
        <f>VLOOKUP($B58,'[2]TK KHOILUONG'!$B:$AT,12,0)</f>
        <v>6</v>
      </c>
      <c r="N58" s="16">
        <f>VLOOKUP($B58,'[2]TK KHOILUONG'!$B:$AT,13,0)</f>
        <v>2.85</v>
      </c>
      <c r="O58" s="16">
        <f>VLOOKUP($B58,'[2]TK KHOILUONG'!$B:$AT,14,0)</f>
        <v>3.9000000000000004</v>
      </c>
      <c r="P58" s="16">
        <f>VLOOKUP($B58,'[2]TK KHOILUONG'!$B:$AT,15,0)</f>
        <v>0</v>
      </c>
      <c r="Q58" s="16">
        <f>VLOOKUP($B58,'[2]TK KHOILUONG'!$B:$AT,16,0)</f>
        <v>0</v>
      </c>
      <c r="R58" s="34">
        <f>VLOOKUP($B58,'[2]TK KHOILUONG'!$B:$AT,17,0)</f>
        <v>6.75</v>
      </c>
      <c r="S58" s="16">
        <f>VLOOKUP($B58,'[2]TK KHOILUONG'!$B:$AT,18,0)</f>
        <v>65</v>
      </c>
      <c r="T58" s="16">
        <f>VLOOKUP($B58,'[2]TK KHOILUONG'!$B:$AT,19,0)</f>
        <v>0</v>
      </c>
      <c r="U58" s="16">
        <f>VLOOKUP($B58,'[2]TK KHOILUONG'!$B:$AT,20,0)</f>
        <v>65</v>
      </c>
      <c r="V58" s="34">
        <f>VLOOKUP($B58,'[2]TK KHOILUONG'!$B:$AT,21,0)</f>
        <v>0</v>
      </c>
      <c r="W58" s="16">
        <f>VLOOKUP($B58,'[2]TK KHOILUONG'!$B:$AT,22,0)</f>
        <v>0</v>
      </c>
      <c r="X58" s="16">
        <f>VLOOKUP($B58,'[2]TK KHOILUONG'!$B:$AT,23,0)</f>
        <v>0</v>
      </c>
      <c r="Y58" s="16">
        <f>VLOOKUP($B58,'[2]TK KHOILUONG'!$B:$AT,24,0)</f>
        <v>0</v>
      </c>
      <c r="Z58" s="34">
        <f>VLOOKUP($B58,'[2]TK KHOILUONG'!$B:$AT,25,0)</f>
        <v>0</v>
      </c>
      <c r="AA58" s="16">
        <f>VLOOKUP($B58,'[2]TK KHOILUONG'!$B:$AT,26,0)</f>
        <v>0</v>
      </c>
      <c r="AB58" s="16">
        <f>VLOOKUP($B58,'[2]TK KHOILUONG'!$B:$AT,27,0)</f>
        <v>0</v>
      </c>
      <c r="AC58" s="16">
        <f>VLOOKUP($B58,'[2]TK KHOILUONG'!$B:$AT,28,0)</f>
        <v>0</v>
      </c>
      <c r="AD58" s="34">
        <f>VLOOKUP($B58,'[2]TK KHOILUONG'!$B:$AT,29,0)</f>
        <v>0</v>
      </c>
      <c r="AE58" s="16">
        <f>VLOOKUP($B58,'[2]TK KHOILUONG'!$B:$AT,30,0)</f>
        <v>0</v>
      </c>
      <c r="AF58" s="16">
        <f>VLOOKUP($B58,'[2]TK KHOILUONG'!$B:$AT,31,0)</f>
        <v>0</v>
      </c>
      <c r="AG58" s="16">
        <f>VLOOKUP($B58,'[2]TK KHOILUONG'!$B:$AT,32,0)</f>
        <v>0</v>
      </c>
      <c r="AH58" s="34">
        <f>VLOOKUP($B58,'[2]TK KHOILUONG'!$B:$AT,33,0)</f>
        <v>0</v>
      </c>
      <c r="AI58" s="16">
        <f>VLOOKUP($B58,'[2]TK KHOILUONG'!$B:$AT,34,0)</f>
        <v>0</v>
      </c>
      <c r="AJ58" s="16">
        <f>VLOOKUP($B58,'[2]TK KHOILUONG'!$B:$AT,35,0)</f>
        <v>0</v>
      </c>
      <c r="AK58" s="34">
        <f>VLOOKUP($B58,'[2]TK KHOILUONG'!$B:$AT,36,0)</f>
        <v>0</v>
      </c>
      <c r="AL58" s="16">
        <f>VLOOKUP($B58,'[2]TK KHOILUONG'!$B:$AT,37,0)</f>
        <v>0</v>
      </c>
      <c r="AM58" s="16">
        <f>VLOOKUP($B58,'[2]TK KHOILUONG'!$B:$AT,38,0)</f>
        <v>0</v>
      </c>
      <c r="AN58" s="34">
        <f>VLOOKUP($B58,'[2]TK KHOILUONG'!$B:$AT,39,0)</f>
        <v>0</v>
      </c>
      <c r="AO58" s="16">
        <f>VLOOKUP($B58,'[2]TK KHOILUONG'!$B:$AT,40,0)</f>
        <v>0</v>
      </c>
      <c r="AP58" s="16">
        <f>VLOOKUP($B58,'[2]TK KHOILUONG'!$B:$AT,41,0)</f>
        <v>0</v>
      </c>
      <c r="AQ58" s="34">
        <f>VLOOKUP($B58,'[2]TK KHOILUONG'!$B:$AT,42,0)</f>
        <v>0</v>
      </c>
      <c r="AR58" s="34">
        <f>VLOOKUP($B58,'[2]TK KHOILUONG'!$B:$AT,43,0)</f>
        <v>0</v>
      </c>
      <c r="AS58" s="34">
        <f>VLOOKUP($B58,'[2]TK KHOILUONG'!$B:$AT,44,0)</f>
        <v>0.5</v>
      </c>
      <c r="AT58" s="44">
        <f t="shared" si="1"/>
        <v>13.25</v>
      </c>
      <c r="AU58" s="5"/>
    </row>
    <row r="59" spans="1:47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VLOOKUP($B59,'[2]TK KHOILUONG'!$B:$AT,4,0)</f>
        <v>4</v>
      </c>
      <c r="F59" s="16">
        <f>VLOOKUP($B59,'[2]TK KHOILUONG'!$B:$AT,5,0)</f>
        <v>0</v>
      </c>
      <c r="G59" s="16">
        <f>VLOOKUP($B59,'[2]TK KHOILUONG'!$B:$AT,6,0)</f>
        <v>0</v>
      </c>
      <c r="H59" s="16">
        <f>VLOOKUP($B59,'[2]TK KHOILUONG'!$B:$AT,7,0)</f>
        <v>0</v>
      </c>
      <c r="I59" s="16">
        <f>VLOOKUP($B59,'[2]TK KHOILUONG'!$B:$AT,8,0)</f>
        <v>0</v>
      </c>
      <c r="J59" s="16">
        <f>VLOOKUP($B59,'[2]TK KHOILUONG'!$B:$AT,9,0)</f>
        <v>0</v>
      </c>
      <c r="K59" s="16">
        <f>VLOOKUP($B59,'[2]TK KHOILUONG'!$B:$AT,10,0)</f>
        <v>0</v>
      </c>
      <c r="L59" s="16">
        <f>VLOOKUP($B59,'[2]TK KHOILUONG'!$B:$AT,11,0)</f>
        <v>0</v>
      </c>
      <c r="M59" s="34">
        <f>VLOOKUP($B59,'[2]TK KHOILUONG'!$B:$AT,12,0)</f>
        <v>4</v>
      </c>
      <c r="N59" s="16">
        <f>VLOOKUP($B59,'[2]TK KHOILUONG'!$B:$AT,13,0)</f>
        <v>2.4</v>
      </c>
      <c r="O59" s="16">
        <f>VLOOKUP($B59,'[2]TK KHOILUONG'!$B:$AT,14,0)</f>
        <v>2.1</v>
      </c>
      <c r="P59" s="16">
        <f>VLOOKUP($B59,'[2]TK KHOILUONG'!$B:$AT,15,0)</f>
        <v>0</v>
      </c>
      <c r="Q59" s="16">
        <f>VLOOKUP($B59,'[2]TK KHOILUONG'!$B:$AT,16,0)</f>
        <v>0</v>
      </c>
      <c r="R59" s="34">
        <f>VLOOKUP($B59,'[2]TK KHOILUONG'!$B:$AT,17,0)</f>
        <v>4.5</v>
      </c>
      <c r="S59" s="16">
        <f>VLOOKUP($B59,'[2]TK KHOILUONG'!$B:$AT,18,0)</f>
        <v>188</v>
      </c>
      <c r="T59" s="16">
        <f>VLOOKUP($B59,'[2]TK KHOILUONG'!$B:$AT,19,0)</f>
        <v>153</v>
      </c>
      <c r="U59" s="16">
        <f>VLOOKUP($B59,'[2]TK KHOILUONG'!$B:$AT,20,0)</f>
        <v>168</v>
      </c>
      <c r="V59" s="34">
        <f>VLOOKUP($B59,'[2]TK KHOILUONG'!$B:$AT,21,0)</f>
        <v>17.3</v>
      </c>
      <c r="W59" s="16">
        <f>VLOOKUP($B59,'[2]TK KHOILUONG'!$B:$AT,22,0)</f>
        <v>0</v>
      </c>
      <c r="X59" s="16">
        <f>VLOOKUP($B59,'[2]TK KHOILUONG'!$B:$AT,23,0)</f>
        <v>0</v>
      </c>
      <c r="Y59" s="16">
        <f>VLOOKUP($B59,'[2]TK KHOILUONG'!$B:$AT,24,0)</f>
        <v>0</v>
      </c>
      <c r="Z59" s="34">
        <f>VLOOKUP($B59,'[2]TK KHOILUONG'!$B:$AT,25,0)</f>
        <v>0</v>
      </c>
      <c r="AA59" s="16">
        <f>VLOOKUP($B59,'[2]TK KHOILUONG'!$B:$AT,26,0)</f>
        <v>0</v>
      </c>
      <c r="AB59" s="16">
        <f>VLOOKUP($B59,'[2]TK KHOILUONG'!$B:$AT,27,0)</f>
        <v>0</v>
      </c>
      <c r="AC59" s="16">
        <f>VLOOKUP($B59,'[2]TK KHOILUONG'!$B:$AT,28,0)</f>
        <v>0</v>
      </c>
      <c r="AD59" s="34">
        <f>VLOOKUP($B59,'[2]TK KHOILUONG'!$B:$AT,29,0)</f>
        <v>0</v>
      </c>
      <c r="AE59" s="16">
        <f>VLOOKUP($B59,'[2]TK KHOILUONG'!$B:$AT,30,0)</f>
        <v>0</v>
      </c>
      <c r="AF59" s="16">
        <f>VLOOKUP($B59,'[2]TK KHOILUONG'!$B:$AT,31,0)</f>
        <v>0</v>
      </c>
      <c r="AG59" s="16">
        <f>VLOOKUP($B59,'[2]TK KHOILUONG'!$B:$AT,32,0)</f>
        <v>0</v>
      </c>
      <c r="AH59" s="34">
        <f>VLOOKUP($B59,'[2]TK KHOILUONG'!$B:$AT,33,0)</f>
        <v>0</v>
      </c>
      <c r="AI59" s="16">
        <f>VLOOKUP($B59,'[2]TK KHOILUONG'!$B:$AT,34,0)</f>
        <v>0</v>
      </c>
      <c r="AJ59" s="16">
        <f>VLOOKUP($B59,'[2]TK KHOILUONG'!$B:$AT,35,0)</f>
        <v>0</v>
      </c>
      <c r="AK59" s="34">
        <f>VLOOKUP($B59,'[2]TK KHOILUONG'!$B:$AT,36,0)</f>
        <v>0</v>
      </c>
      <c r="AL59" s="16">
        <f>VLOOKUP($B59,'[2]TK KHOILUONG'!$B:$AT,37,0)</f>
        <v>0</v>
      </c>
      <c r="AM59" s="16">
        <f>VLOOKUP($B59,'[2]TK KHOILUONG'!$B:$AT,38,0)</f>
        <v>0</v>
      </c>
      <c r="AN59" s="34">
        <f>VLOOKUP($B59,'[2]TK KHOILUONG'!$B:$AT,39,0)</f>
        <v>0</v>
      </c>
      <c r="AO59" s="16">
        <f>VLOOKUP($B59,'[2]TK KHOILUONG'!$B:$AT,40,0)</f>
        <v>0</v>
      </c>
      <c r="AP59" s="16">
        <f>VLOOKUP($B59,'[2]TK KHOILUONG'!$B:$AT,41,0)</f>
        <v>0</v>
      </c>
      <c r="AQ59" s="34">
        <f>VLOOKUP($B59,'[2]TK KHOILUONG'!$B:$AT,42,0)</f>
        <v>0</v>
      </c>
      <c r="AR59" s="34">
        <f>VLOOKUP($B59,'[2]TK KHOILUONG'!$B:$AT,43,0)</f>
        <v>0</v>
      </c>
      <c r="AS59" s="34">
        <f>VLOOKUP($B59,'[2]TK KHOILUONG'!$B:$AT,44,0)</f>
        <v>0.3</v>
      </c>
      <c r="AT59" s="44">
        <f t="shared" si="1"/>
        <v>26.1</v>
      </c>
      <c r="AU59" s="5"/>
    </row>
    <row r="60" spans="1:47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VLOOKUP($B60,'[2]TK KHOILUONG'!$B:$AT,4,0)</f>
        <v>0</v>
      </c>
      <c r="F60" s="16">
        <f>VLOOKUP($B60,'[2]TK KHOILUONG'!$B:$AT,5,0)</f>
        <v>0</v>
      </c>
      <c r="G60" s="16">
        <f>VLOOKUP($B60,'[2]TK KHOILUONG'!$B:$AT,6,0)</f>
        <v>0</v>
      </c>
      <c r="H60" s="16">
        <f>VLOOKUP($B60,'[2]TK KHOILUONG'!$B:$AT,7,0)</f>
        <v>0</v>
      </c>
      <c r="I60" s="16">
        <f>VLOOKUP($B60,'[2]TK KHOILUONG'!$B:$AT,8,0)</f>
        <v>0</v>
      </c>
      <c r="J60" s="16">
        <f>VLOOKUP($B60,'[2]TK KHOILUONG'!$B:$AT,9,0)</f>
        <v>0</v>
      </c>
      <c r="K60" s="16">
        <f>VLOOKUP($B60,'[2]TK KHOILUONG'!$B:$AT,10,0)</f>
        <v>0</v>
      </c>
      <c r="L60" s="16">
        <f>VLOOKUP($B60,'[2]TK KHOILUONG'!$B:$AT,11,0)</f>
        <v>0</v>
      </c>
      <c r="M60" s="34">
        <f>VLOOKUP($B60,'[2]TK KHOILUONG'!$B:$AT,12,0)</f>
        <v>0</v>
      </c>
      <c r="N60" s="16">
        <f>VLOOKUP($B60,'[2]TK KHOILUONG'!$B:$AT,13,0)</f>
        <v>1.2</v>
      </c>
      <c r="O60" s="16">
        <f>VLOOKUP($B60,'[2]TK KHOILUONG'!$B:$AT,14,0)</f>
        <v>2.25</v>
      </c>
      <c r="P60" s="16">
        <f>VLOOKUP($B60,'[2]TK KHOILUONG'!$B:$AT,15,0)</f>
        <v>0</v>
      </c>
      <c r="Q60" s="16">
        <f>VLOOKUP($B60,'[2]TK KHOILUONG'!$B:$AT,16,0)</f>
        <v>0</v>
      </c>
      <c r="R60" s="34">
        <f>VLOOKUP($B60,'[2]TK KHOILUONG'!$B:$AT,17,0)</f>
        <v>3.45</v>
      </c>
      <c r="S60" s="16">
        <f>VLOOKUP($B60,'[2]TK KHOILUONG'!$B:$AT,18,0)</f>
        <v>176</v>
      </c>
      <c r="T60" s="16">
        <f>VLOOKUP($B60,'[2]TK KHOILUONG'!$B:$AT,19,0)</f>
        <v>176</v>
      </c>
      <c r="U60" s="16">
        <f>VLOOKUP($B60,'[2]TK KHOILUONG'!$B:$AT,20,0)</f>
        <v>109</v>
      </c>
      <c r="V60" s="34">
        <f>VLOOKUP($B60,'[2]TK KHOILUONG'!$B:$AT,21,0)</f>
        <v>24.3</v>
      </c>
      <c r="W60" s="16">
        <f>VLOOKUP($B60,'[2]TK KHOILUONG'!$B:$AT,22,0)</f>
        <v>0</v>
      </c>
      <c r="X60" s="16">
        <f>VLOOKUP($B60,'[2]TK KHOILUONG'!$B:$AT,23,0)</f>
        <v>0</v>
      </c>
      <c r="Y60" s="16">
        <f>VLOOKUP($B60,'[2]TK KHOILUONG'!$B:$AT,24,0)</f>
        <v>0</v>
      </c>
      <c r="Z60" s="34">
        <f>VLOOKUP($B60,'[2]TK KHOILUONG'!$B:$AT,25,0)</f>
        <v>0</v>
      </c>
      <c r="AA60" s="16">
        <f>VLOOKUP($B60,'[2]TK KHOILUONG'!$B:$AT,26,0)</f>
        <v>0</v>
      </c>
      <c r="AB60" s="16">
        <f>VLOOKUP($B60,'[2]TK KHOILUONG'!$B:$AT,27,0)</f>
        <v>0</v>
      </c>
      <c r="AC60" s="16">
        <f>VLOOKUP($B60,'[2]TK KHOILUONG'!$B:$AT,28,0)</f>
        <v>0</v>
      </c>
      <c r="AD60" s="34">
        <f>VLOOKUP($B60,'[2]TK KHOILUONG'!$B:$AT,29,0)</f>
        <v>0</v>
      </c>
      <c r="AE60" s="16">
        <f>VLOOKUP($B60,'[2]TK KHOILUONG'!$B:$AT,30,0)</f>
        <v>0</v>
      </c>
      <c r="AF60" s="16">
        <f>VLOOKUP($B60,'[2]TK KHOILUONG'!$B:$AT,31,0)</f>
        <v>0</v>
      </c>
      <c r="AG60" s="16">
        <f>VLOOKUP($B60,'[2]TK KHOILUONG'!$B:$AT,32,0)</f>
        <v>0</v>
      </c>
      <c r="AH60" s="34">
        <f>VLOOKUP($B60,'[2]TK KHOILUONG'!$B:$AT,33,0)</f>
        <v>0</v>
      </c>
      <c r="AI60" s="16">
        <f>VLOOKUP($B60,'[2]TK KHOILUONG'!$B:$AT,34,0)</f>
        <v>0</v>
      </c>
      <c r="AJ60" s="16">
        <f>VLOOKUP($B60,'[2]TK KHOILUONG'!$B:$AT,35,0)</f>
        <v>0</v>
      </c>
      <c r="AK60" s="34">
        <f>VLOOKUP($B60,'[2]TK KHOILUONG'!$B:$AT,36,0)</f>
        <v>0</v>
      </c>
      <c r="AL60" s="16">
        <f>VLOOKUP($B60,'[2]TK KHOILUONG'!$B:$AT,37,0)</f>
        <v>0</v>
      </c>
      <c r="AM60" s="16">
        <f>VLOOKUP($B60,'[2]TK KHOILUONG'!$B:$AT,38,0)</f>
        <v>0</v>
      </c>
      <c r="AN60" s="34">
        <f>VLOOKUP($B60,'[2]TK KHOILUONG'!$B:$AT,39,0)</f>
        <v>0</v>
      </c>
      <c r="AO60" s="16">
        <f>VLOOKUP($B60,'[2]TK KHOILUONG'!$B:$AT,40,0)</f>
        <v>0</v>
      </c>
      <c r="AP60" s="16">
        <f>VLOOKUP($B60,'[2]TK KHOILUONG'!$B:$AT,41,0)</f>
        <v>0</v>
      </c>
      <c r="AQ60" s="34">
        <f>VLOOKUP($B60,'[2]TK KHOILUONG'!$B:$AT,42,0)</f>
        <v>0</v>
      </c>
      <c r="AR60" s="34">
        <f>VLOOKUP($B60,'[2]TK KHOILUONG'!$B:$AT,43,0)</f>
        <v>0</v>
      </c>
      <c r="AS60" s="34">
        <f>VLOOKUP($B60,'[2]TK KHOILUONG'!$B:$AT,44,0)</f>
        <v>0</v>
      </c>
      <c r="AT60" s="44">
        <f t="shared" si="1"/>
        <v>27.75</v>
      </c>
      <c r="AU60" s="5"/>
    </row>
    <row r="61" spans="1:47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VLOOKUP($B61,'[2]TK KHOILUONG'!$B:$AT,4,0)</f>
        <v>8</v>
      </c>
      <c r="F61" s="16">
        <f>VLOOKUP($B61,'[2]TK KHOILUONG'!$B:$AT,5,0)</f>
        <v>0</v>
      </c>
      <c r="G61" s="16">
        <f>VLOOKUP($B61,'[2]TK KHOILUONG'!$B:$AT,6,0)</f>
        <v>0</v>
      </c>
      <c r="H61" s="16">
        <f>VLOOKUP($B61,'[2]TK KHOILUONG'!$B:$AT,7,0)</f>
        <v>0</v>
      </c>
      <c r="I61" s="16">
        <f>VLOOKUP($B61,'[2]TK KHOILUONG'!$B:$AT,8,0)</f>
        <v>0</v>
      </c>
      <c r="J61" s="16">
        <f>VLOOKUP($B61,'[2]TK KHOILUONG'!$B:$AT,9,0)</f>
        <v>0</v>
      </c>
      <c r="K61" s="16">
        <f>VLOOKUP($B61,'[2]TK KHOILUONG'!$B:$AT,10,0)</f>
        <v>0</v>
      </c>
      <c r="L61" s="16">
        <f>VLOOKUP($B61,'[2]TK KHOILUONG'!$B:$AT,11,0)</f>
        <v>0</v>
      </c>
      <c r="M61" s="34">
        <f>VLOOKUP($B61,'[2]TK KHOILUONG'!$B:$AT,12,0)</f>
        <v>8</v>
      </c>
      <c r="N61" s="16">
        <f>VLOOKUP($B61,'[2]TK KHOILUONG'!$B:$AT,13,0)</f>
        <v>2.85</v>
      </c>
      <c r="O61" s="16">
        <f>VLOOKUP($B61,'[2]TK KHOILUONG'!$B:$AT,14,0)</f>
        <v>2.85</v>
      </c>
      <c r="P61" s="16">
        <f>VLOOKUP($B61,'[2]TK KHOILUONG'!$B:$AT,15,0)</f>
        <v>0</v>
      </c>
      <c r="Q61" s="16">
        <f>VLOOKUP($B61,'[2]TK KHOILUONG'!$B:$AT,16,0)</f>
        <v>0</v>
      </c>
      <c r="R61" s="34">
        <f>VLOOKUP($B61,'[2]TK KHOILUONG'!$B:$AT,17,0)</f>
        <v>5.7</v>
      </c>
      <c r="S61" s="16">
        <f>VLOOKUP($B61,'[2]TK KHOILUONG'!$B:$AT,18,0)</f>
        <v>106</v>
      </c>
      <c r="T61" s="16">
        <f>VLOOKUP($B61,'[2]TK KHOILUONG'!$B:$AT,19,0)</f>
        <v>35</v>
      </c>
      <c r="U61" s="16">
        <f>VLOOKUP($B61,'[2]TK KHOILUONG'!$B:$AT,20,0)</f>
        <v>180</v>
      </c>
      <c r="V61" s="34">
        <f>VLOOKUP($B61,'[2]TK KHOILUONG'!$B:$AT,21,0)</f>
        <v>-3.9000000000000004</v>
      </c>
      <c r="W61" s="16">
        <f>VLOOKUP($B61,'[2]TK KHOILUONG'!$B:$AT,22,0)</f>
        <v>0</v>
      </c>
      <c r="X61" s="16">
        <f>VLOOKUP($B61,'[2]TK KHOILUONG'!$B:$AT,23,0)</f>
        <v>0</v>
      </c>
      <c r="Y61" s="16">
        <f>VLOOKUP($B61,'[2]TK KHOILUONG'!$B:$AT,24,0)</f>
        <v>0</v>
      </c>
      <c r="Z61" s="34">
        <f>VLOOKUP($B61,'[2]TK KHOILUONG'!$B:$AT,25,0)</f>
        <v>0</v>
      </c>
      <c r="AA61" s="16">
        <f>VLOOKUP($B61,'[2]TK KHOILUONG'!$B:$AT,26,0)</f>
        <v>0</v>
      </c>
      <c r="AB61" s="16">
        <f>VLOOKUP($B61,'[2]TK KHOILUONG'!$B:$AT,27,0)</f>
        <v>0</v>
      </c>
      <c r="AC61" s="16">
        <f>VLOOKUP($B61,'[2]TK KHOILUONG'!$B:$AT,28,0)</f>
        <v>0</v>
      </c>
      <c r="AD61" s="34">
        <f>VLOOKUP($B61,'[2]TK KHOILUONG'!$B:$AT,29,0)</f>
        <v>0</v>
      </c>
      <c r="AE61" s="16">
        <f>VLOOKUP($B61,'[2]TK KHOILUONG'!$B:$AT,30,0)</f>
        <v>0</v>
      </c>
      <c r="AF61" s="16">
        <f>VLOOKUP($B61,'[2]TK KHOILUONG'!$B:$AT,31,0)</f>
        <v>0</v>
      </c>
      <c r="AG61" s="16">
        <f>VLOOKUP($B61,'[2]TK KHOILUONG'!$B:$AT,32,0)</f>
        <v>0</v>
      </c>
      <c r="AH61" s="34">
        <f>VLOOKUP($B61,'[2]TK KHOILUONG'!$B:$AT,33,0)</f>
        <v>0</v>
      </c>
      <c r="AI61" s="16">
        <f>VLOOKUP($B61,'[2]TK KHOILUONG'!$B:$AT,34,0)</f>
        <v>0</v>
      </c>
      <c r="AJ61" s="16">
        <f>VLOOKUP($B61,'[2]TK KHOILUONG'!$B:$AT,35,0)</f>
        <v>0</v>
      </c>
      <c r="AK61" s="34">
        <f>VLOOKUP($B61,'[2]TK KHOILUONG'!$B:$AT,36,0)</f>
        <v>0</v>
      </c>
      <c r="AL61" s="16">
        <f>VLOOKUP($B61,'[2]TK KHOILUONG'!$B:$AT,37,0)</f>
        <v>0</v>
      </c>
      <c r="AM61" s="16">
        <f>VLOOKUP($B61,'[2]TK KHOILUONG'!$B:$AT,38,0)</f>
        <v>0</v>
      </c>
      <c r="AN61" s="34">
        <f>VLOOKUP($B61,'[2]TK KHOILUONG'!$B:$AT,39,0)</f>
        <v>0</v>
      </c>
      <c r="AO61" s="16">
        <f>VLOOKUP($B61,'[2]TK KHOILUONG'!$B:$AT,40,0)</f>
        <v>0</v>
      </c>
      <c r="AP61" s="16">
        <f>VLOOKUP($B61,'[2]TK KHOILUONG'!$B:$AT,41,0)</f>
        <v>0</v>
      </c>
      <c r="AQ61" s="34">
        <f>VLOOKUP($B61,'[2]TK KHOILUONG'!$B:$AT,42,0)</f>
        <v>0</v>
      </c>
      <c r="AR61" s="34">
        <f>VLOOKUP($B61,'[2]TK KHOILUONG'!$B:$AT,43,0)</f>
        <v>0</v>
      </c>
      <c r="AS61" s="34">
        <f>VLOOKUP($B61,'[2]TK KHOILUONG'!$B:$AT,44,0)</f>
        <v>0</v>
      </c>
      <c r="AT61" s="44">
        <f t="shared" si="1"/>
        <v>9.8000000000000007</v>
      </c>
      <c r="AU61" s="5"/>
    </row>
    <row r="62" spans="1:47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VLOOKUP($B62,'[2]TK KHOILUONG'!$B:$AT,4,0)</f>
        <v>0</v>
      </c>
      <c r="F62" s="16">
        <f>VLOOKUP($B62,'[2]TK KHOILUONG'!$B:$AT,5,0)</f>
        <v>0</v>
      </c>
      <c r="G62" s="16">
        <f>VLOOKUP($B62,'[2]TK KHOILUONG'!$B:$AT,6,0)</f>
        <v>0</v>
      </c>
      <c r="H62" s="16">
        <f>VLOOKUP($B62,'[2]TK KHOILUONG'!$B:$AT,7,0)</f>
        <v>0</v>
      </c>
      <c r="I62" s="16">
        <f>VLOOKUP($B62,'[2]TK KHOILUONG'!$B:$AT,8,0)</f>
        <v>0</v>
      </c>
      <c r="J62" s="16">
        <f>VLOOKUP($B62,'[2]TK KHOILUONG'!$B:$AT,9,0)</f>
        <v>0</v>
      </c>
      <c r="K62" s="16">
        <f>VLOOKUP($B62,'[2]TK KHOILUONG'!$B:$AT,10,0)</f>
        <v>0</v>
      </c>
      <c r="L62" s="16">
        <f>VLOOKUP($B62,'[2]TK KHOILUONG'!$B:$AT,11,0)</f>
        <v>0</v>
      </c>
      <c r="M62" s="34">
        <f>VLOOKUP($B62,'[2]TK KHOILUONG'!$B:$AT,12,0)</f>
        <v>0</v>
      </c>
      <c r="N62" s="16">
        <f>VLOOKUP($B62,'[2]TK KHOILUONG'!$B:$AT,13,0)</f>
        <v>4.05</v>
      </c>
      <c r="O62" s="16">
        <f>VLOOKUP($B62,'[2]TK KHOILUONG'!$B:$AT,14,0)</f>
        <v>1.05</v>
      </c>
      <c r="P62" s="16">
        <f>VLOOKUP($B62,'[2]TK KHOILUONG'!$B:$AT,15,0)</f>
        <v>0</v>
      </c>
      <c r="Q62" s="16">
        <f>VLOOKUP($B62,'[2]TK KHOILUONG'!$B:$AT,16,0)</f>
        <v>0</v>
      </c>
      <c r="R62" s="34">
        <f>VLOOKUP($B62,'[2]TK KHOILUONG'!$B:$AT,17,0)</f>
        <v>5.0999999999999996</v>
      </c>
      <c r="S62" s="16">
        <f>VLOOKUP($B62,'[2]TK KHOILUONG'!$B:$AT,18,0)</f>
        <v>74</v>
      </c>
      <c r="T62" s="16">
        <f>VLOOKUP($B62,'[2]TK KHOILUONG'!$B:$AT,19,0)</f>
        <v>74</v>
      </c>
      <c r="U62" s="16">
        <f>VLOOKUP($B62,'[2]TK KHOILUONG'!$B:$AT,20,0)</f>
        <v>60</v>
      </c>
      <c r="V62" s="34">
        <f>VLOOKUP($B62,'[2]TK KHOILUONG'!$B:$AT,21,0)</f>
        <v>8.8000000000000007</v>
      </c>
      <c r="W62" s="16">
        <f>VLOOKUP($B62,'[2]TK KHOILUONG'!$B:$AT,22,0)</f>
        <v>0</v>
      </c>
      <c r="X62" s="16">
        <f>VLOOKUP($B62,'[2]TK KHOILUONG'!$B:$AT,23,0)</f>
        <v>0</v>
      </c>
      <c r="Y62" s="16">
        <f>VLOOKUP($B62,'[2]TK KHOILUONG'!$B:$AT,24,0)</f>
        <v>0</v>
      </c>
      <c r="Z62" s="34">
        <f>VLOOKUP($B62,'[2]TK KHOILUONG'!$B:$AT,25,0)</f>
        <v>0</v>
      </c>
      <c r="AA62" s="16">
        <f>VLOOKUP($B62,'[2]TK KHOILUONG'!$B:$AT,26,0)</f>
        <v>0</v>
      </c>
      <c r="AB62" s="16">
        <f>VLOOKUP($B62,'[2]TK KHOILUONG'!$B:$AT,27,0)</f>
        <v>0</v>
      </c>
      <c r="AC62" s="16">
        <f>VLOOKUP($B62,'[2]TK KHOILUONG'!$B:$AT,28,0)</f>
        <v>0</v>
      </c>
      <c r="AD62" s="34">
        <f>VLOOKUP($B62,'[2]TK KHOILUONG'!$B:$AT,29,0)</f>
        <v>0</v>
      </c>
      <c r="AE62" s="16">
        <f>VLOOKUP($B62,'[2]TK KHOILUONG'!$B:$AT,30,0)</f>
        <v>0</v>
      </c>
      <c r="AF62" s="16">
        <f>VLOOKUP($B62,'[2]TK KHOILUONG'!$B:$AT,31,0)</f>
        <v>0</v>
      </c>
      <c r="AG62" s="16">
        <f>VLOOKUP($B62,'[2]TK KHOILUONG'!$B:$AT,32,0)</f>
        <v>0</v>
      </c>
      <c r="AH62" s="34">
        <f>VLOOKUP($B62,'[2]TK KHOILUONG'!$B:$AT,33,0)</f>
        <v>0</v>
      </c>
      <c r="AI62" s="16">
        <f>VLOOKUP($B62,'[2]TK KHOILUONG'!$B:$AT,34,0)</f>
        <v>0</v>
      </c>
      <c r="AJ62" s="16">
        <f>VLOOKUP($B62,'[2]TK KHOILUONG'!$B:$AT,35,0)</f>
        <v>0</v>
      </c>
      <c r="AK62" s="34">
        <f>VLOOKUP($B62,'[2]TK KHOILUONG'!$B:$AT,36,0)</f>
        <v>0</v>
      </c>
      <c r="AL62" s="16">
        <f>VLOOKUP($B62,'[2]TK KHOILUONG'!$B:$AT,37,0)</f>
        <v>0</v>
      </c>
      <c r="AM62" s="16">
        <f>VLOOKUP($B62,'[2]TK KHOILUONG'!$B:$AT,38,0)</f>
        <v>0</v>
      </c>
      <c r="AN62" s="34">
        <f>VLOOKUP($B62,'[2]TK KHOILUONG'!$B:$AT,39,0)</f>
        <v>0</v>
      </c>
      <c r="AO62" s="16">
        <f>VLOOKUP($B62,'[2]TK KHOILUONG'!$B:$AT,40,0)</f>
        <v>0</v>
      </c>
      <c r="AP62" s="16">
        <f>VLOOKUP($B62,'[2]TK KHOILUONG'!$B:$AT,41,0)</f>
        <v>0</v>
      </c>
      <c r="AQ62" s="34">
        <f>VLOOKUP($B62,'[2]TK KHOILUONG'!$B:$AT,42,0)</f>
        <v>0</v>
      </c>
      <c r="AR62" s="34">
        <f>VLOOKUP($B62,'[2]TK KHOILUONG'!$B:$AT,43,0)</f>
        <v>0</v>
      </c>
      <c r="AS62" s="34">
        <f>VLOOKUP($B62,'[2]TK KHOILUONG'!$B:$AT,44,0)</f>
        <v>0</v>
      </c>
      <c r="AT62" s="44">
        <f t="shared" si="1"/>
        <v>13.9</v>
      </c>
      <c r="AU62" s="5"/>
    </row>
    <row r="63" spans="1:47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VLOOKUP($B63,'[2]TK KHOILUONG'!$B:$AT,4,0)</f>
        <v>6</v>
      </c>
      <c r="F63" s="16">
        <f>VLOOKUP($B63,'[2]TK KHOILUONG'!$B:$AT,5,0)</f>
        <v>0</v>
      </c>
      <c r="G63" s="16">
        <f>VLOOKUP($B63,'[2]TK KHOILUONG'!$B:$AT,6,0)</f>
        <v>0</v>
      </c>
      <c r="H63" s="16">
        <f>VLOOKUP($B63,'[2]TK KHOILUONG'!$B:$AT,7,0)</f>
        <v>0</v>
      </c>
      <c r="I63" s="16">
        <f>VLOOKUP($B63,'[2]TK KHOILUONG'!$B:$AT,8,0)</f>
        <v>0</v>
      </c>
      <c r="J63" s="16">
        <f>VLOOKUP($B63,'[2]TK KHOILUONG'!$B:$AT,9,0)</f>
        <v>0</v>
      </c>
      <c r="K63" s="16">
        <f>VLOOKUP($B63,'[2]TK KHOILUONG'!$B:$AT,10,0)</f>
        <v>0</v>
      </c>
      <c r="L63" s="16">
        <f>VLOOKUP($B63,'[2]TK KHOILUONG'!$B:$AT,11,0)</f>
        <v>0</v>
      </c>
      <c r="M63" s="34">
        <f>VLOOKUP($B63,'[2]TK KHOILUONG'!$B:$AT,12,0)</f>
        <v>6</v>
      </c>
      <c r="N63" s="16">
        <f>VLOOKUP($B63,'[2]TK KHOILUONG'!$B:$AT,13,0)</f>
        <v>3.15</v>
      </c>
      <c r="O63" s="16">
        <f>VLOOKUP($B63,'[2]TK KHOILUONG'!$B:$AT,14,0)</f>
        <v>1.7999999999999998</v>
      </c>
      <c r="P63" s="16">
        <f>VLOOKUP($B63,'[2]TK KHOILUONG'!$B:$AT,15,0)</f>
        <v>0</v>
      </c>
      <c r="Q63" s="16">
        <f>VLOOKUP($B63,'[2]TK KHOILUONG'!$B:$AT,16,0)</f>
        <v>0</v>
      </c>
      <c r="R63" s="34">
        <f>VLOOKUP($B63,'[2]TK KHOILUONG'!$B:$AT,17,0)</f>
        <v>4.9499999999999993</v>
      </c>
      <c r="S63" s="16">
        <f>VLOOKUP($B63,'[2]TK KHOILUONG'!$B:$AT,18,0)</f>
        <v>168</v>
      </c>
      <c r="T63" s="16">
        <f>VLOOKUP($B63,'[2]TK KHOILUONG'!$B:$AT,19,0)</f>
        <v>141</v>
      </c>
      <c r="U63" s="16">
        <f>VLOOKUP($B63,'[2]TK KHOILUONG'!$B:$AT,20,0)</f>
        <v>186</v>
      </c>
      <c r="V63" s="34">
        <f>VLOOKUP($B63,'[2]TK KHOILUONG'!$B:$AT,21,0)</f>
        <v>12.3</v>
      </c>
      <c r="W63" s="16">
        <f>VLOOKUP($B63,'[2]TK KHOILUONG'!$B:$AT,22,0)</f>
        <v>0</v>
      </c>
      <c r="X63" s="16">
        <f>VLOOKUP($B63,'[2]TK KHOILUONG'!$B:$AT,23,0)</f>
        <v>0</v>
      </c>
      <c r="Y63" s="16">
        <f>VLOOKUP($B63,'[2]TK KHOILUONG'!$B:$AT,24,0)</f>
        <v>0</v>
      </c>
      <c r="Z63" s="34">
        <f>VLOOKUP($B63,'[2]TK KHOILUONG'!$B:$AT,25,0)</f>
        <v>0</v>
      </c>
      <c r="AA63" s="16">
        <f>VLOOKUP($B63,'[2]TK KHOILUONG'!$B:$AT,26,0)</f>
        <v>0</v>
      </c>
      <c r="AB63" s="16">
        <f>VLOOKUP($B63,'[2]TK KHOILUONG'!$B:$AT,27,0)</f>
        <v>0</v>
      </c>
      <c r="AC63" s="16">
        <f>VLOOKUP($B63,'[2]TK KHOILUONG'!$B:$AT,28,0)</f>
        <v>0</v>
      </c>
      <c r="AD63" s="34">
        <f>VLOOKUP($B63,'[2]TK KHOILUONG'!$B:$AT,29,0)</f>
        <v>0</v>
      </c>
      <c r="AE63" s="16">
        <f>VLOOKUP($B63,'[2]TK KHOILUONG'!$B:$AT,30,0)</f>
        <v>0</v>
      </c>
      <c r="AF63" s="16">
        <f>VLOOKUP($B63,'[2]TK KHOILUONG'!$B:$AT,31,0)</f>
        <v>0</v>
      </c>
      <c r="AG63" s="16">
        <f>VLOOKUP($B63,'[2]TK KHOILUONG'!$B:$AT,32,0)</f>
        <v>0</v>
      </c>
      <c r="AH63" s="34">
        <f>VLOOKUP($B63,'[2]TK KHOILUONG'!$B:$AT,33,0)</f>
        <v>0</v>
      </c>
      <c r="AI63" s="16">
        <f>VLOOKUP($B63,'[2]TK KHOILUONG'!$B:$AT,34,0)</f>
        <v>0</v>
      </c>
      <c r="AJ63" s="16">
        <f>VLOOKUP($B63,'[2]TK KHOILUONG'!$B:$AT,35,0)</f>
        <v>0</v>
      </c>
      <c r="AK63" s="34">
        <f>VLOOKUP($B63,'[2]TK KHOILUONG'!$B:$AT,36,0)</f>
        <v>0</v>
      </c>
      <c r="AL63" s="16">
        <f>VLOOKUP($B63,'[2]TK KHOILUONG'!$B:$AT,37,0)</f>
        <v>0</v>
      </c>
      <c r="AM63" s="16">
        <f>VLOOKUP($B63,'[2]TK KHOILUONG'!$B:$AT,38,0)</f>
        <v>0</v>
      </c>
      <c r="AN63" s="34">
        <f>VLOOKUP($B63,'[2]TK KHOILUONG'!$B:$AT,39,0)</f>
        <v>0</v>
      </c>
      <c r="AO63" s="16">
        <f>VLOOKUP($B63,'[2]TK KHOILUONG'!$B:$AT,40,0)</f>
        <v>0</v>
      </c>
      <c r="AP63" s="16">
        <f>VLOOKUP($B63,'[2]TK KHOILUONG'!$B:$AT,41,0)</f>
        <v>0</v>
      </c>
      <c r="AQ63" s="34">
        <f>VLOOKUP($B63,'[2]TK KHOILUONG'!$B:$AT,42,0)</f>
        <v>0</v>
      </c>
      <c r="AR63" s="34">
        <f>VLOOKUP($B63,'[2]TK KHOILUONG'!$B:$AT,43,0)</f>
        <v>0</v>
      </c>
      <c r="AS63" s="34">
        <f>VLOOKUP($B63,'[2]TK KHOILUONG'!$B:$AT,44,0)</f>
        <v>0</v>
      </c>
      <c r="AT63" s="44">
        <f t="shared" si="1"/>
        <v>23.25</v>
      </c>
      <c r="AU63" s="5"/>
    </row>
    <row r="64" spans="1:47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VLOOKUP($B64,'[2]TK KHOILUONG'!$B:$AT,4,0)</f>
        <v>0</v>
      </c>
      <c r="F64" s="16">
        <f>VLOOKUP($B64,'[2]TK KHOILUONG'!$B:$AT,5,0)</f>
        <v>0</v>
      </c>
      <c r="G64" s="16">
        <f>VLOOKUP($B64,'[2]TK KHOILUONG'!$B:$AT,6,0)</f>
        <v>0</v>
      </c>
      <c r="H64" s="16">
        <f>VLOOKUP($B64,'[2]TK KHOILUONG'!$B:$AT,7,0)</f>
        <v>0</v>
      </c>
      <c r="I64" s="16">
        <f>VLOOKUP($B64,'[2]TK KHOILUONG'!$B:$AT,8,0)</f>
        <v>0</v>
      </c>
      <c r="J64" s="16">
        <f>VLOOKUP($B64,'[2]TK KHOILUONG'!$B:$AT,9,0)</f>
        <v>0</v>
      </c>
      <c r="K64" s="16">
        <f>VLOOKUP($B64,'[2]TK KHOILUONG'!$B:$AT,10,0)</f>
        <v>0</v>
      </c>
      <c r="L64" s="16">
        <f>VLOOKUP($B64,'[2]TK KHOILUONG'!$B:$AT,11,0)</f>
        <v>0</v>
      </c>
      <c r="M64" s="34">
        <f>VLOOKUP($B64,'[2]TK KHOILUONG'!$B:$AT,12,0)</f>
        <v>0</v>
      </c>
      <c r="N64" s="16">
        <f>VLOOKUP($B64,'[2]TK KHOILUONG'!$B:$AT,13,0)</f>
        <v>3.6</v>
      </c>
      <c r="O64" s="16">
        <f>VLOOKUP($B64,'[2]TK KHOILUONG'!$B:$AT,14,0)</f>
        <v>3.6</v>
      </c>
      <c r="P64" s="16">
        <f>VLOOKUP($B64,'[2]TK KHOILUONG'!$B:$AT,15,0)</f>
        <v>0</v>
      </c>
      <c r="Q64" s="16">
        <f>VLOOKUP($B64,'[2]TK KHOILUONG'!$B:$AT,16,0)</f>
        <v>0</v>
      </c>
      <c r="R64" s="34">
        <f>VLOOKUP($B64,'[2]TK KHOILUONG'!$B:$AT,17,0)</f>
        <v>7.2</v>
      </c>
      <c r="S64" s="16">
        <f>VLOOKUP($B64,'[2]TK KHOILUONG'!$B:$AT,18,0)</f>
        <v>0</v>
      </c>
      <c r="T64" s="16">
        <f>VLOOKUP($B64,'[2]TK KHOILUONG'!$B:$AT,19,0)</f>
        <v>0</v>
      </c>
      <c r="U64" s="16">
        <f>VLOOKUP($B64,'[2]TK KHOILUONG'!$B:$AT,20,0)</f>
        <v>0</v>
      </c>
      <c r="V64" s="34">
        <f>VLOOKUP($B64,'[2]TK KHOILUONG'!$B:$AT,21,0)</f>
        <v>0</v>
      </c>
      <c r="W64" s="16">
        <f>VLOOKUP($B64,'[2]TK KHOILUONG'!$B:$AT,22,0)</f>
        <v>0</v>
      </c>
      <c r="X64" s="16">
        <f>VLOOKUP($B64,'[2]TK KHOILUONG'!$B:$AT,23,0)</f>
        <v>0</v>
      </c>
      <c r="Y64" s="16">
        <f>VLOOKUP($B64,'[2]TK KHOILUONG'!$B:$AT,24,0)</f>
        <v>0</v>
      </c>
      <c r="Z64" s="34">
        <f>VLOOKUP($B64,'[2]TK KHOILUONG'!$B:$AT,25,0)</f>
        <v>0</v>
      </c>
      <c r="AA64" s="16">
        <f>VLOOKUP($B64,'[2]TK KHOILUONG'!$B:$AT,26,0)</f>
        <v>0</v>
      </c>
      <c r="AB64" s="16">
        <f>VLOOKUP($B64,'[2]TK KHOILUONG'!$B:$AT,27,0)</f>
        <v>0</v>
      </c>
      <c r="AC64" s="16">
        <f>VLOOKUP($B64,'[2]TK KHOILUONG'!$B:$AT,28,0)</f>
        <v>0</v>
      </c>
      <c r="AD64" s="34">
        <f>VLOOKUP($B64,'[2]TK KHOILUONG'!$B:$AT,29,0)</f>
        <v>0</v>
      </c>
      <c r="AE64" s="16">
        <f>VLOOKUP($B64,'[2]TK KHOILUONG'!$B:$AT,30,0)</f>
        <v>0</v>
      </c>
      <c r="AF64" s="16">
        <f>VLOOKUP($B64,'[2]TK KHOILUONG'!$B:$AT,31,0)</f>
        <v>0</v>
      </c>
      <c r="AG64" s="16">
        <f>VLOOKUP($B64,'[2]TK KHOILUONG'!$B:$AT,32,0)</f>
        <v>0</v>
      </c>
      <c r="AH64" s="34">
        <f>VLOOKUP($B64,'[2]TK KHOILUONG'!$B:$AT,33,0)</f>
        <v>0</v>
      </c>
      <c r="AI64" s="16">
        <f>VLOOKUP($B64,'[2]TK KHOILUONG'!$B:$AT,34,0)</f>
        <v>0</v>
      </c>
      <c r="AJ64" s="16">
        <f>VLOOKUP($B64,'[2]TK KHOILUONG'!$B:$AT,35,0)</f>
        <v>0</v>
      </c>
      <c r="AK64" s="34">
        <f>VLOOKUP($B64,'[2]TK KHOILUONG'!$B:$AT,36,0)</f>
        <v>0</v>
      </c>
      <c r="AL64" s="16">
        <f>VLOOKUP($B64,'[2]TK KHOILUONG'!$B:$AT,37,0)</f>
        <v>0</v>
      </c>
      <c r="AM64" s="16">
        <f>VLOOKUP($B64,'[2]TK KHOILUONG'!$B:$AT,38,0)</f>
        <v>0</v>
      </c>
      <c r="AN64" s="34">
        <f>VLOOKUP($B64,'[2]TK KHOILUONG'!$B:$AT,39,0)</f>
        <v>0</v>
      </c>
      <c r="AO64" s="16">
        <f>VLOOKUP($B64,'[2]TK KHOILUONG'!$B:$AT,40,0)</f>
        <v>0</v>
      </c>
      <c r="AP64" s="16">
        <f>VLOOKUP($B64,'[2]TK KHOILUONG'!$B:$AT,41,0)</f>
        <v>0</v>
      </c>
      <c r="AQ64" s="34">
        <f>VLOOKUP($B64,'[2]TK KHOILUONG'!$B:$AT,42,0)</f>
        <v>0</v>
      </c>
      <c r="AR64" s="34">
        <f>VLOOKUP($B64,'[2]TK KHOILUONG'!$B:$AT,43,0)</f>
        <v>0</v>
      </c>
      <c r="AS64" s="34">
        <f>VLOOKUP($B64,'[2]TK KHOILUONG'!$B:$AT,44,0)</f>
        <v>0</v>
      </c>
      <c r="AT64" s="44">
        <f t="shared" si="1"/>
        <v>7.2</v>
      </c>
      <c r="AU64" s="5"/>
    </row>
    <row r="65" spans="1:47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VLOOKUP($B65,'[2]TK KHOILUONG'!$B:$AT,4,0)</f>
        <v>6</v>
      </c>
      <c r="F65" s="16">
        <f>VLOOKUP($B65,'[2]TK KHOILUONG'!$B:$AT,5,0)</f>
        <v>0</v>
      </c>
      <c r="G65" s="16">
        <f>VLOOKUP($B65,'[2]TK KHOILUONG'!$B:$AT,6,0)</f>
        <v>0</v>
      </c>
      <c r="H65" s="16">
        <f>VLOOKUP($B65,'[2]TK KHOILUONG'!$B:$AT,7,0)</f>
        <v>0</v>
      </c>
      <c r="I65" s="16">
        <f>VLOOKUP($B65,'[2]TK KHOILUONG'!$B:$AT,8,0)</f>
        <v>0</v>
      </c>
      <c r="J65" s="16">
        <f>VLOOKUP($B65,'[2]TK KHOILUONG'!$B:$AT,9,0)</f>
        <v>0</v>
      </c>
      <c r="K65" s="16">
        <f>VLOOKUP($B65,'[2]TK KHOILUONG'!$B:$AT,10,0)</f>
        <v>0</v>
      </c>
      <c r="L65" s="16">
        <f>VLOOKUP($B65,'[2]TK KHOILUONG'!$B:$AT,11,0)</f>
        <v>0</v>
      </c>
      <c r="M65" s="34">
        <f>VLOOKUP($B65,'[2]TK KHOILUONG'!$B:$AT,12,0)</f>
        <v>6</v>
      </c>
      <c r="N65" s="16">
        <f>VLOOKUP($B65,'[2]TK KHOILUONG'!$B:$AT,13,0)</f>
        <v>0.6</v>
      </c>
      <c r="O65" s="16">
        <f>VLOOKUP($B65,'[2]TK KHOILUONG'!$B:$AT,14,0)</f>
        <v>1.8</v>
      </c>
      <c r="P65" s="16">
        <f>VLOOKUP($B65,'[2]TK KHOILUONG'!$B:$AT,15,0)</f>
        <v>0</v>
      </c>
      <c r="Q65" s="16">
        <f>VLOOKUP($B65,'[2]TK KHOILUONG'!$B:$AT,16,0)</f>
        <v>0</v>
      </c>
      <c r="R65" s="34">
        <f>VLOOKUP($B65,'[2]TK KHOILUONG'!$B:$AT,17,0)</f>
        <v>2.4</v>
      </c>
      <c r="S65" s="16">
        <f>VLOOKUP($B65,'[2]TK KHOILUONG'!$B:$AT,18,0)</f>
        <v>220</v>
      </c>
      <c r="T65" s="16">
        <f>VLOOKUP($B65,'[2]TK KHOILUONG'!$B:$AT,19,0)</f>
        <v>109</v>
      </c>
      <c r="U65" s="16">
        <f>VLOOKUP($B65,'[2]TK KHOILUONG'!$B:$AT,20,0)</f>
        <v>232</v>
      </c>
      <c r="V65" s="34">
        <f>VLOOKUP($B65,'[2]TK KHOILUONG'!$B:$AT,21,0)</f>
        <v>9.7000000000000011</v>
      </c>
      <c r="W65" s="16">
        <f>VLOOKUP($B65,'[2]TK KHOILUONG'!$B:$AT,22,0)</f>
        <v>0</v>
      </c>
      <c r="X65" s="16">
        <f>VLOOKUP($B65,'[2]TK KHOILUONG'!$B:$AT,23,0)</f>
        <v>0</v>
      </c>
      <c r="Y65" s="16">
        <f>VLOOKUP($B65,'[2]TK KHOILUONG'!$B:$AT,24,0)</f>
        <v>0</v>
      </c>
      <c r="Z65" s="34">
        <f>VLOOKUP($B65,'[2]TK KHOILUONG'!$B:$AT,25,0)</f>
        <v>0</v>
      </c>
      <c r="AA65" s="16">
        <f>VLOOKUP($B65,'[2]TK KHOILUONG'!$B:$AT,26,0)</f>
        <v>0</v>
      </c>
      <c r="AB65" s="16">
        <f>VLOOKUP($B65,'[2]TK KHOILUONG'!$B:$AT,27,0)</f>
        <v>0</v>
      </c>
      <c r="AC65" s="16">
        <f>VLOOKUP($B65,'[2]TK KHOILUONG'!$B:$AT,28,0)</f>
        <v>0</v>
      </c>
      <c r="AD65" s="34">
        <f>VLOOKUP($B65,'[2]TK KHOILUONG'!$B:$AT,29,0)</f>
        <v>0</v>
      </c>
      <c r="AE65" s="16">
        <f>VLOOKUP($B65,'[2]TK KHOILUONG'!$B:$AT,30,0)</f>
        <v>0</v>
      </c>
      <c r="AF65" s="16">
        <f>VLOOKUP($B65,'[2]TK KHOILUONG'!$B:$AT,31,0)</f>
        <v>0</v>
      </c>
      <c r="AG65" s="16">
        <f>VLOOKUP($B65,'[2]TK KHOILUONG'!$B:$AT,32,0)</f>
        <v>0</v>
      </c>
      <c r="AH65" s="34">
        <f>VLOOKUP($B65,'[2]TK KHOILUONG'!$B:$AT,33,0)</f>
        <v>0</v>
      </c>
      <c r="AI65" s="16">
        <f>VLOOKUP($B65,'[2]TK KHOILUONG'!$B:$AT,34,0)</f>
        <v>0</v>
      </c>
      <c r="AJ65" s="16">
        <f>VLOOKUP($B65,'[2]TK KHOILUONG'!$B:$AT,35,0)</f>
        <v>0</v>
      </c>
      <c r="AK65" s="34">
        <f>VLOOKUP($B65,'[2]TK KHOILUONG'!$B:$AT,36,0)</f>
        <v>0</v>
      </c>
      <c r="AL65" s="16">
        <f>VLOOKUP($B65,'[2]TK KHOILUONG'!$B:$AT,37,0)</f>
        <v>0</v>
      </c>
      <c r="AM65" s="16">
        <f>VLOOKUP($B65,'[2]TK KHOILUONG'!$B:$AT,38,0)</f>
        <v>0</v>
      </c>
      <c r="AN65" s="34">
        <f>VLOOKUP($B65,'[2]TK KHOILUONG'!$B:$AT,39,0)</f>
        <v>0</v>
      </c>
      <c r="AO65" s="16">
        <f>VLOOKUP($B65,'[2]TK KHOILUONG'!$B:$AT,40,0)</f>
        <v>0</v>
      </c>
      <c r="AP65" s="16">
        <f>VLOOKUP($B65,'[2]TK KHOILUONG'!$B:$AT,41,0)</f>
        <v>0</v>
      </c>
      <c r="AQ65" s="34">
        <f>VLOOKUP($B65,'[2]TK KHOILUONG'!$B:$AT,42,0)</f>
        <v>0</v>
      </c>
      <c r="AR65" s="34">
        <f>VLOOKUP($B65,'[2]TK KHOILUONG'!$B:$AT,43,0)</f>
        <v>0</v>
      </c>
      <c r="AS65" s="34">
        <f>VLOOKUP($B65,'[2]TK KHOILUONG'!$B:$AT,44,0)</f>
        <v>0</v>
      </c>
      <c r="AT65" s="44">
        <f t="shared" si="1"/>
        <v>18.100000000000001</v>
      </c>
      <c r="AU65" s="5"/>
    </row>
    <row r="66" spans="1:47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VLOOKUP($B66,'[2]TK KHOILUONG'!$B:$AT,4,0)</f>
        <v>0</v>
      </c>
      <c r="F66" s="16">
        <f>VLOOKUP($B66,'[2]TK KHOILUONG'!$B:$AT,5,0)</f>
        <v>0</v>
      </c>
      <c r="G66" s="16">
        <f>VLOOKUP($B66,'[2]TK KHOILUONG'!$B:$AT,6,0)</f>
        <v>0</v>
      </c>
      <c r="H66" s="16">
        <f>VLOOKUP($B66,'[2]TK KHOILUONG'!$B:$AT,7,0)</f>
        <v>0</v>
      </c>
      <c r="I66" s="16">
        <f>VLOOKUP($B66,'[2]TK KHOILUONG'!$B:$AT,8,0)</f>
        <v>0</v>
      </c>
      <c r="J66" s="16">
        <f>VLOOKUP($B66,'[2]TK KHOILUONG'!$B:$AT,9,0)</f>
        <v>0</v>
      </c>
      <c r="K66" s="16">
        <f>VLOOKUP($B66,'[2]TK KHOILUONG'!$B:$AT,10,0)</f>
        <v>0</v>
      </c>
      <c r="L66" s="16">
        <f>VLOOKUP($B66,'[2]TK KHOILUONG'!$B:$AT,11,0)</f>
        <v>0</v>
      </c>
      <c r="M66" s="34">
        <f>VLOOKUP($B66,'[2]TK KHOILUONG'!$B:$AT,12,0)</f>
        <v>0</v>
      </c>
      <c r="N66" s="16">
        <f>VLOOKUP($B66,'[2]TK KHOILUONG'!$B:$AT,13,0)</f>
        <v>0</v>
      </c>
      <c r="O66" s="16">
        <f>VLOOKUP($B66,'[2]TK KHOILUONG'!$B:$AT,14,0)</f>
        <v>0</v>
      </c>
      <c r="P66" s="16">
        <f>VLOOKUP($B66,'[2]TK KHOILUONG'!$B:$AT,15,0)</f>
        <v>0</v>
      </c>
      <c r="Q66" s="16">
        <f>VLOOKUP($B66,'[2]TK KHOILUONG'!$B:$AT,16,0)</f>
        <v>0</v>
      </c>
      <c r="R66" s="34">
        <f>VLOOKUP($B66,'[2]TK KHOILUONG'!$B:$AT,17,0)</f>
        <v>0</v>
      </c>
      <c r="S66" s="16">
        <f>VLOOKUP($B66,'[2]TK KHOILUONG'!$B:$AT,18,0)</f>
        <v>0</v>
      </c>
      <c r="T66" s="16">
        <f>VLOOKUP($B66,'[2]TK KHOILUONG'!$B:$AT,19,0)</f>
        <v>0</v>
      </c>
      <c r="U66" s="16">
        <f>VLOOKUP($B66,'[2]TK KHOILUONG'!$B:$AT,20,0)</f>
        <v>0</v>
      </c>
      <c r="V66" s="34">
        <f>VLOOKUP($B66,'[2]TK KHOILUONG'!$B:$AT,21,0)</f>
        <v>0</v>
      </c>
      <c r="W66" s="16">
        <f>VLOOKUP($B66,'[2]TK KHOILUONG'!$B:$AT,22,0)</f>
        <v>0</v>
      </c>
      <c r="X66" s="16">
        <f>VLOOKUP($B66,'[2]TK KHOILUONG'!$B:$AT,23,0)</f>
        <v>0</v>
      </c>
      <c r="Y66" s="16">
        <f>VLOOKUP($B66,'[2]TK KHOILUONG'!$B:$AT,24,0)</f>
        <v>0</v>
      </c>
      <c r="Z66" s="34">
        <f>VLOOKUP($B66,'[2]TK KHOILUONG'!$B:$AT,25,0)</f>
        <v>0</v>
      </c>
      <c r="AA66" s="16">
        <f>VLOOKUP($B66,'[2]TK KHOILUONG'!$B:$AT,26,0)</f>
        <v>0</v>
      </c>
      <c r="AB66" s="16">
        <f>VLOOKUP($B66,'[2]TK KHOILUONG'!$B:$AT,27,0)</f>
        <v>0</v>
      </c>
      <c r="AC66" s="16">
        <f>VLOOKUP($B66,'[2]TK KHOILUONG'!$B:$AT,28,0)</f>
        <v>0</v>
      </c>
      <c r="AD66" s="34">
        <f>VLOOKUP($B66,'[2]TK KHOILUONG'!$B:$AT,29,0)</f>
        <v>0</v>
      </c>
      <c r="AE66" s="16">
        <f>VLOOKUP($B66,'[2]TK KHOILUONG'!$B:$AT,30,0)</f>
        <v>0</v>
      </c>
      <c r="AF66" s="16">
        <f>VLOOKUP($B66,'[2]TK KHOILUONG'!$B:$AT,31,0)</f>
        <v>0</v>
      </c>
      <c r="AG66" s="16">
        <f>VLOOKUP($B66,'[2]TK KHOILUONG'!$B:$AT,32,0)</f>
        <v>0</v>
      </c>
      <c r="AH66" s="34">
        <f>VLOOKUP($B66,'[2]TK KHOILUONG'!$B:$AT,33,0)</f>
        <v>0</v>
      </c>
      <c r="AI66" s="16">
        <f>VLOOKUP($B66,'[2]TK KHOILUONG'!$B:$AT,34,0)</f>
        <v>0</v>
      </c>
      <c r="AJ66" s="16">
        <f>VLOOKUP($B66,'[2]TK KHOILUONG'!$B:$AT,35,0)</f>
        <v>0</v>
      </c>
      <c r="AK66" s="34">
        <f>VLOOKUP($B66,'[2]TK KHOILUONG'!$B:$AT,36,0)</f>
        <v>0</v>
      </c>
      <c r="AL66" s="16">
        <f>VLOOKUP($B66,'[2]TK KHOILUONG'!$B:$AT,37,0)</f>
        <v>0</v>
      </c>
      <c r="AM66" s="16">
        <f>VLOOKUP($B66,'[2]TK KHOILUONG'!$B:$AT,38,0)</f>
        <v>0</v>
      </c>
      <c r="AN66" s="34">
        <f>VLOOKUP($B66,'[2]TK KHOILUONG'!$B:$AT,39,0)</f>
        <v>0</v>
      </c>
      <c r="AO66" s="16">
        <f>VLOOKUP($B66,'[2]TK KHOILUONG'!$B:$AT,40,0)</f>
        <v>0</v>
      </c>
      <c r="AP66" s="16">
        <f>VLOOKUP($B66,'[2]TK KHOILUONG'!$B:$AT,41,0)</f>
        <v>0</v>
      </c>
      <c r="AQ66" s="34">
        <f>VLOOKUP($B66,'[2]TK KHOILUONG'!$B:$AT,42,0)</f>
        <v>0</v>
      </c>
      <c r="AR66" s="34">
        <f>VLOOKUP($B66,'[2]TK KHOILUONG'!$B:$AT,43,0)</f>
        <v>0</v>
      </c>
      <c r="AS66" s="34">
        <f>VLOOKUP($B66,'[2]TK KHOILUONG'!$B:$AT,44,0)</f>
        <v>0</v>
      </c>
      <c r="AT66" s="44">
        <f t="shared" si="1"/>
        <v>0</v>
      </c>
      <c r="AU66" s="5"/>
    </row>
    <row r="67" spans="1:47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VLOOKUP($B67,'[2]TK KHOILUONG'!$B:$AT,4,0)</f>
        <v>0</v>
      </c>
      <c r="F67" s="16">
        <f>VLOOKUP($B67,'[2]TK KHOILUONG'!$B:$AT,5,0)</f>
        <v>4</v>
      </c>
      <c r="G67" s="16">
        <f>VLOOKUP($B67,'[2]TK KHOILUONG'!$B:$AT,6,0)</f>
        <v>0</v>
      </c>
      <c r="H67" s="16">
        <f>VLOOKUP($B67,'[2]TK KHOILUONG'!$B:$AT,7,0)</f>
        <v>0</v>
      </c>
      <c r="I67" s="16">
        <f>VLOOKUP($B67,'[2]TK KHOILUONG'!$B:$AT,8,0)</f>
        <v>0</v>
      </c>
      <c r="J67" s="16">
        <f>VLOOKUP($B67,'[2]TK KHOILUONG'!$B:$AT,9,0)</f>
        <v>0</v>
      </c>
      <c r="K67" s="16">
        <f>VLOOKUP($B67,'[2]TK KHOILUONG'!$B:$AT,10,0)</f>
        <v>0</v>
      </c>
      <c r="L67" s="16">
        <f>VLOOKUP($B67,'[2]TK KHOILUONG'!$B:$AT,11,0)</f>
        <v>0</v>
      </c>
      <c r="M67" s="34">
        <f>VLOOKUP($B67,'[2]TK KHOILUONG'!$B:$AT,12,0)</f>
        <v>6</v>
      </c>
      <c r="N67" s="16">
        <f>VLOOKUP($B67,'[2]TK KHOILUONG'!$B:$AT,13,0)</f>
        <v>2.25</v>
      </c>
      <c r="O67" s="16">
        <f>VLOOKUP($B67,'[2]TK KHOILUONG'!$B:$AT,14,0)</f>
        <v>3.6</v>
      </c>
      <c r="P67" s="16">
        <f>VLOOKUP($B67,'[2]TK KHOILUONG'!$B:$AT,15,0)</f>
        <v>0</v>
      </c>
      <c r="Q67" s="16">
        <f>VLOOKUP($B67,'[2]TK KHOILUONG'!$B:$AT,16,0)</f>
        <v>0</v>
      </c>
      <c r="R67" s="34">
        <f>VLOOKUP($B67,'[2]TK KHOILUONG'!$B:$AT,17,0)</f>
        <v>5.85</v>
      </c>
      <c r="S67" s="16">
        <f>VLOOKUP($B67,'[2]TK KHOILUONG'!$B:$AT,18,0)</f>
        <v>226</v>
      </c>
      <c r="T67" s="16">
        <f>VLOOKUP($B67,'[2]TK KHOILUONG'!$B:$AT,19,0)</f>
        <v>219</v>
      </c>
      <c r="U67" s="16">
        <f>VLOOKUP($B67,'[2]TK KHOILUONG'!$B:$AT,20,0)</f>
        <v>183</v>
      </c>
      <c r="V67" s="34">
        <f>VLOOKUP($B67,'[2]TK KHOILUONG'!$B:$AT,21,0)</f>
        <v>26.200000000000003</v>
      </c>
      <c r="W67" s="16">
        <f>VLOOKUP($B67,'[2]TK KHOILUONG'!$B:$AT,22,0)</f>
        <v>0</v>
      </c>
      <c r="X67" s="16">
        <f>VLOOKUP($B67,'[2]TK KHOILUONG'!$B:$AT,23,0)</f>
        <v>0</v>
      </c>
      <c r="Y67" s="16">
        <f>VLOOKUP($B67,'[2]TK KHOILUONG'!$B:$AT,24,0)</f>
        <v>0</v>
      </c>
      <c r="Z67" s="34">
        <f>VLOOKUP($B67,'[2]TK KHOILUONG'!$B:$AT,25,0)</f>
        <v>0</v>
      </c>
      <c r="AA67" s="16">
        <f>VLOOKUP($B67,'[2]TK KHOILUONG'!$B:$AT,26,0)</f>
        <v>0</v>
      </c>
      <c r="AB67" s="16">
        <f>VLOOKUP($B67,'[2]TK KHOILUONG'!$B:$AT,27,0)</f>
        <v>0</v>
      </c>
      <c r="AC67" s="16">
        <f>VLOOKUP($B67,'[2]TK KHOILUONG'!$B:$AT,28,0)</f>
        <v>0</v>
      </c>
      <c r="AD67" s="34">
        <f>VLOOKUP($B67,'[2]TK KHOILUONG'!$B:$AT,29,0)</f>
        <v>0</v>
      </c>
      <c r="AE67" s="16">
        <f>VLOOKUP($B67,'[2]TK KHOILUONG'!$B:$AT,30,0)</f>
        <v>0</v>
      </c>
      <c r="AF67" s="16">
        <f>VLOOKUP($B67,'[2]TK KHOILUONG'!$B:$AT,31,0)</f>
        <v>0</v>
      </c>
      <c r="AG67" s="16">
        <f>VLOOKUP($B67,'[2]TK KHOILUONG'!$B:$AT,32,0)</f>
        <v>0</v>
      </c>
      <c r="AH67" s="34">
        <f>VLOOKUP($B67,'[2]TK KHOILUONG'!$B:$AT,33,0)</f>
        <v>0</v>
      </c>
      <c r="AI67" s="16">
        <f>VLOOKUP($B67,'[2]TK KHOILUONG'!$B:$AT,34,0)</f>
        <v>0</v>
      </c>
      <c r="AJ67" s="16">
        <f>VLOOKUP($B67,'[2]TK KHOILUONG'!$B:$AT,35,0)</f>
        <v>0</v>
      </c>
      <c r="AK67" s="34">
        <f>VLOOKUP($B67,'[2]TK KHOILUONG'!$B:$AT,36,0)</f>
        <v>0</v>
      </c>
      <c r="AL67" s="16">
        <f>VLOOKUP($B67,'[2]TK KHOILUONG'!$B:$AT,37,0)</f>
        <v>0</v>
      </c>
      <c r="AM67" s="16">
        <f>VLOOKUP($B67,'[2]TK KHOILUONG'!$B:$AT,38,0)</f>
        <v>0</v>
      </c>
      <c r="AN67" s="34">
        <f>VLOOKUP($B67,'[2]TK KHOILUONG'!$B:$AT,39,0)</f>
        <v>0</v>
      </c>
      <c r="AO67" s="16">
        <f>VLOOKUP($B67,'[2]TK KHOILUONG'!$B:$AT,40,0)</f>
        <v>0</v>
      </c>
      <c r="AP67" s="16">
        <f>VLOOKUP($B67,'[2]TK KHOILUONG'!$B:$AT,41,0)</f>
        <v>0</v>
      </c>
      <c r="AQ67" s="34">
        <f>VLOOKUP($B67,'[2]TK KHOILUONG'!$B:$AT,42,0)</f>
        <v>0</v>
      </c>
      <c r="AR67" s="34">
        <f>VLOOKUP($B67,'[2]TK KHOILUONG'!$B:$AT,43,0)</f>
        <v>0</v>
      </c>
      <c r="AS67" s="34">
        <f>VLOOKUP($B67,'[2]TK KHOILUONG'!$B:$AT,44,0)</f>
        <v>0</v>
      </c>
      <c r="AT67" s="44">
        <f t="shared" si="1"/>
        <v>38.049999999999997</v>
      </c>
      <c r="AU67" s="5"/>
    </row>
    <row r="68" spans="1:47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VLOOKUP($B68,'[2]TK KHOILUONG'!$B:$AT,4,0)</f>
        <v>4</v>
      </c>
      <c r="F68" s="16">
        <f>VLOOKUP($B68,'[2]TK KHOILUONG'!$B:$AT,5,0)</f>
        <v>0</v>
      </c>
      <c r="G68" s="16">
        <f>VLOOKUP($B68,'[2]TK KHOILUONG'!$B:$AT,6,0)</f>
        <v>0</v>
      </c>
      <c r="H68" s="16">
        <f>VLOOKUP($B68,'[2]TK KHOILUONG'!$B:$AT,7,0)</f>
        <v>0</v>
      </c>
      <c r="I68" s="16">
        <f>VLOOKUP($B68,'[2]TK KHOILUONG'!$B:$AT,8,0)</f>
        <v>0</v>
      </c>
      <c r="J68" s="16">
        <f>VLOOKUP($B68,'[2]TK KHOILUONG'!$B:$AT,9,0)</f>
        <v>0</v>
      </c>
      <c r="K68" s="16">
        <f>VLOOKUP($B68,'[2]TK KHOILUONG'!$B:$AT,10,0)</f>
        <v>0</v>
      </c>
      <c r="L68" s="16">
        <f>VLOOKUP($B68,'[2]TK KHOILUONG'!$B:$AT,11,0)</f>
        <v>0</v>
      </c>
      <c r="M68" s="34">
        <f>VLOOKUP($B68,'[2]TK KHOILUONG'!$B:$AT,12,0)</f>
        <v>4</v>
      </c>
      <c r="N68" s="16">
        <f>VLOOKUP($B68,'[2]TK KHOILUONG'!$B:$AT,13,0)</f>
        <v>2.85</v>
      </c>
      <c r="O68" s="16">
        <f>VLOOKUP($B68,'[2]TK KHOILUONG'!$B:$AT,14,0)</f>
        <v>2.4</v>
      </c>
      <c r="P68" s="16">
        <f>VLOOKUP($B68,'[2]TK KHOILUONG'!$B:$AT,15,0)</f>
        <v>0</v>
      </c>
      <c r="Q68" s="16">
        <f>VLOOKUP($B68,'[2]TK KHOILUONG'!$B:$AT,16,0)</f>
        <v>0</v>
      </c>
      <c r="R68" s="34">
        <f>VLOOKUP($B68,'[2]TK KHOILUONG'!$B:$AT,17,0)</f>
        <v>5.25</v>
      </c>
      <c r="S68" s="16">
        <f>VLOOKUP($B68,'[2]TK KHOILUONG'!$B:$AT,18,0)</f>
        <v>212</v>
      </c>
      <c r="T68" s="16">
        <f>VLOOKUP($B68,'[2]TK KHOILUONG'!$B:$AT,19,0)</f>
        <v>267</v>
      </c>
      <c r="U68" s="16">
        <f>VLOOKUP($B68,'[2]TK KHOILUONG'!$B:$AT,20,0)</f>
        <v>210</v>
      </c>
      <c r="V68" s="34">
        <f>VLOOKUP($B68,'[2]TK KHOILUONG'!$B:$AT,21,0)</f>
        <v>26.900000000000002</v>
      </c>
      <c r="W68" s="16">
        <f>VLOOKUP($B68,'[2]TK KHOILUONG'!$B:$AT,22,0)</f>
        <v>0</v>
      </c>
      <c r="X68" s="16">
        <f>VLOOKUP($B68,'[2]TK KHOILUONG'!$B:$AT,23,0)</f>
        <v>0</v>
      </c>
      <c r="Y68" s="16">
        <f>VLOOKUP($B68,'[2]TK KHOILUONG'!$B:$AT,24,0)</f>
        <v>0</v>
      </c>
      <c r="Z68" s="34">
        <f>VLOOKUP($B68,'[2]TK KHOILUONG'!$B:$AT,25,0)</f>
        <v>0</v>
      </c>
      <c r="AA68" s="16">
        <f>VLOOKUP($B68,'[2]TK KHOILUONG'!$B:$AT,26,0)</f>
        <v>0</v>
      </c>
      <c r="AB68" s="16">
        <f>VLOOKUP($B68,'[2]TK KHOILUONG'!$B:$AT,27,0)</f>
        <v>0</v>
      </c>
      <c r="AC68" s="16">
        <f>VLOOKUP($B68,'[2]TK KHOILUONG'!$B:$AT,28,0)</f>
        <v>0</v>
      </c>
      <c r="AD68" s="34">
        <f>VLOOKUP($B68,'[2]TK KHOILUONG'!$B:$AT,29,0)</f>
        <v>0</v>
      </c>
      <c r="AE68" s="16">
        <f>VLOOKUP($B68,'[2]TK KHOILUONG'!$B:$AT,30,0)</f>
        <v>0</v>
      </c>
      <c r="AF68" s="16">
        <f>VLOOKUP($B68,'[2]TK KHOILUONG'!$B:$AT,31,0)</f>
        <v>0</v>
      </c>
      <c r="AG68" s="16">
        <f>VLOOKUP($B68,'[2]TK KHOILUONG'!$B:$AT,32,0)</f>
        <v>0</v>
      </c>
      <c r="AH68" s="34">
        <f>VLOOKUP($B68,'[2]TK KHOILUONG'!$B:$AT,33,0)</f>
        <v>0</v>
      </c>
      <c r="AI68" s="16">
        <f>VLOOKUP($B68,'[2]TK KHOILUONG'!$B:$AT,34,0)</f>
        <v>0</v>
      </c>
      <c r="AJ68" s="16">
        <f>VLOOKUP($B68,'[2]TK KHOILUONG'!$B:$AT,35,0)</f>
        <v>0</v>
      </c>
      <c r="AK68" s="34">
        <f>VLOOKUP($B68,'[2]TK KHOILUONG'!$B:$AT,36,0)</f>
        <v>0</v>
      </c>
      <c r="AL68" s="16">
        <f>VLOOKUP($B68,'[2]TK KHOILUONG'!$B:$AT,37,0)</f>
        <v>0</v>
      </c>
      <c r="AM68" s="16">
        <f>VLOOKUP($B68,'[2]TK KHOILUONG'!$B:$AT,38,0)</f>
        <v>0</v>
      </c>
      <c r="AN68" s="34">
        <f>VLOOKUP($B68,'[2]TK KHOILUONG'!$B:$AT,39,0)</f>
        <v>0</v>
      </c>
      <c r="AO68" s="16">
        <f>VLOOKUP($B68,'[2]TK KHOILUONG'!$B:$AT,40,0)</f>
        <v>0</v>
      </c>
      <c r="AP68" s="16">
        <f>VLOOKUP($B68,'[2]TK KHOILUONG'!$B:$AT,41,0)</f>
        <v>0</v>
      </c>
      <c r="AQ68" s="34">
        <f>VLOOKUP($B68,'[2]TK KHOILUONG'!$B:$AT,42,0)</f>
        <v>0</v>
      </c>
      <c r="AR68" s="34">
        <f>VLOOKUP($B68,'[2]TK KHOILUONG'!$B:$AT,43,0)</f>
        <v>0</v>
      </c>
      <c r="AS68" s="34">
        <f>VLOOKUP($B68,'[2]TK KHOILUONG'!$B:$AT,44,0)</f>
        <v>0</v>
      </c>
      <c r="AT68" s="44">
        <f t="shared" si="1"/>
        <v>36.15</v>
      </c>
      <c r="AU68" s="5"/>
    </row>
    <row r="69" spans="1:47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>
        <f>VLOOKUP($B69,'[2]TK KHOILUONG'!$B:$AT,4,0)</f>
        <v>2</v>
      </c>
      <c r="F69" s="16">
        <f>VLOOKUP($B69,'[2]TK KHOILUONG'!$B:$AT,5,0)</f>
        <v>0</v>
      </c>
      <c r="G69" s="16">
        <f>VLOOKUP($B69,'[2]TK KHOILUONG'!$B:$AT,6,0)</f>
        <v>0</v>
      </c>
      <c r="H69" s="16">
        <f>VLOOKUP($B69,'[2]TK KHOILUONG'!$B:$AT,7,0)</f>
        <v>0</v>
      </c>
      <c r="I69" s="16">
        <f>VLOOKUP($B69,'[2]TK KHOILUONG'!$B:$AT,8,0)</f>
        <v>0</v>
      </c>
      <c r="J69" s="16">
        <f>VLOOKUP($B69,'[2]TK KHOILUONG'!$B:$AT,9,0)</f>
        <v>0</v>
      </c>
      <c r="K69" s="16">
        <f>VLOOKUP($B69,'[2]TK KHOILUONG'!$B:$AT,10,0)</f>
        <v>0</v>
      </c>
      <c r="L69" s="16">
        <f>VLOOKUP($B69,'[2]TK KHOILUONG'!$B:$AT,11,0)</f>
        <v>0</v>
      </c>
      <c r="M69" s="34">
        <f>VLOOKUP($B69,'[2]TK KHOILUONG'!$B:$AT,12,0)</f>
        <v>2</v>
      </c>
      <c r="N69" s="16">
        <f>VLOOKUP($B69,'[2]TK KHOILUONG'!$B:$AT,13,0)</f>
        <v>1.2</v>
      </c>
      <c r="O69" s="16">
        <f>VLOOKUP($B69,'[2]TK KHOILUONG'!$B:$AT,14,0)</f>
        <v>3.3000000000000003</v>
      </c>
      <c r="P69" s="16">
        <f>VLOOKUP($B69,'[2]TK KHOILUONG'!$B:$AT,15,0)</f>
        <v>0</v>
      </c>
      <c r="Q69" s="16">
        <f>VLOOKUP($B69,'[2]TK KHOILUONG'!$B:$AT,16,0)</f>
        <v>0</v>
      </c>
      <c r="R69" s="34">
        <f>VLOOKUP($B69,'[2]TK KHOILUONG'!$B:$AT,17,0)</f>
        <v>4.5</v>
      </c>
      <c r="S69" s="16">
        <f>VLOOKUP($B69,'[2]TK KHOILUONG'!$B:$AT,18,0)</f>
        <v>149</v>
      </c>
      <c r="T69" s="16">
        <f>VLOOKUP($B69,'[2]TK KHOILUONG'!$B:$AT,19,0)</f>
        <v>148</v>
      </c>
      <c r="U69" s="16">
        <f>VLOOKUP($B69,'[2]TK KHOILUONG'!$B:$AT,20,0)</f>
        <v>168</v>
      </c>
      <c r="V69" s="34">
        <f>VLOOKUP($B69,'[2]TK KHOILUONG'!$B:$AT,21,0)</f>
        <v>12.9</v>
      </c>
      <c r="W69" s="16">
        <f>VLOOKUP($B69,'[2]TK KHOILUONG'!$B:$AT,22,0)</f>
        <v>0</v>
      </c>
      <c r="X69" s="16">
        <f>VLOOKUP($B69,'[2]TK KHOILUONG'!$B:$AT,23,0)</f>
        <v>0</v>
      </c>
      <c r="Y69" s="16">
        <f>VLOOKUP($B69,'[2]TK KHOILUONG'!$B:$AT,24,0)</f>
        <v>0</v>
      </c>
      <c r="Z69" s="34">
        <f>VLOOKUP($B69,'[2]TK KHOILUONG'!$B:$AT,25,0)</f>
        <v>0</v>
      </c>
      <c r="AA69" s="16">
        <f>VLOOKUP($B69,'[2]TK KHOILUONG'!$B:$AT,26,0)</f>
        <v>0</v>
      </c>
      <c r="AB69" s="16">
        <f>VLOOKUP($B69,'[2]TK KHOILUONG'!$B:$AT,27,0)</f>
        <v>0</v>
      </c>
      <c r="AC69" s="16">
        <f>VLOOKUP($B69,'[2]TK KHOILUONG'!$B:$AT,28,0)</f>
        <v>0</v>
      </c>
      <c r="AD69" s="34">
        <f>VLOOKUP($B69,'[2]TK KHOILUONG'!$B:$AT,29,0)</f>
        <v>0</v>
      </c>
      <c r="AE69" s="16">
        <f>VLOOKUP($B69,'[2]TK KHOILUONG'!$B:$AT,30,0)</f>
        <v>0</v>
      </c>
      <c r="AF69" s="16">
        <f>VLOOKUP($B69,'[2]TK KHOILUONG'!$B:$AT,31,0)</f>
        <v>0</v>
      </c>
      <c r="AG69" s="16">
        <f>VLOOKUP($B69,'[2]TK KHOILUONG'!$B:$AT,32,0)</f>
        <v>0</v>
      </c>
      <c r="AH69" s="34">
        <f>VLOOKUP($B69,'[2]TK KHOILUONG'!$B:$AT,33,0)</f>
        <v>0</v>
      </c>
      <c r="AI69" s="16">
        <f>VLOOKUP($B69,'[2]TK KHOILUONG'!$B:$AT,34,0)</f>
        <v>0</v>
      </c>
      <c r="AJ69" s="16">
        <f>VLOOKUP($B69,'[2]TK KHOILUONG'!$B:$AT,35,0)</f>
        <v>0</v>
      </c>
      <c r="AK69" s="34">
        <f>VLOOKUP($B69,'[2]TK KHOILUONG'!$B:$AT,36,0)</f>
        <v>0</v>
      </c>
      <c r="AL69" s="16">
        <f>VLOOKUP($B69,'[2]TK KHOILUONG'!$B:$AT,37,0)</f>
        <v>0</v>
      </c>
      <c r="AM69" s="16">
        <f>VLOOKUP($B69,'[2]TK KHOILUONG'!$B:$AT,38,0)</f>
        <v>0</v>
      </c>
      <c r="AN69" s="34">
        <f>VLOOKUP($B69,'[2]TK KHOILUONG'!$B:$AT,39,0)</f>
        <v>0</v>
      </c>
      <c r="AO69" s="16">
        <f>VLOOKUP($B69,'[2]TK KHOILUONG'!$B:$AT,40,0)</f>
        <v>0</v>
      </c>
      <c r="AP69" s="16">
        <f>VLOOKUP($B69,'[2]TK KHOILUONG'!$B:$AT,41,0)</f>
        <v>0</v>
      </c>
      <c r="AQ69" s="34">
        <f>VLOOKUP($B69,'[2]TK KHOILUONG'!$B:$AT,42,0)</f>
        <v>0</v>
      </c>
      <c r="AR69" s="34">
        <f>VLOOKUP($B69,'[2]TK KHOILUONG'!$B:$AT,43,0)</f>
        <v>0</v>
      </c>
      <c r="AS69" s="34">
        <f>VLOOKUP($B69,'[2]TK KHOILUONG'!$B:$AT,44,0)</f>
        <v>0.3</v>
      </c>
      <c r="AT69" s="44">
        <f t="shared" si="1"/>
        <v>19.7</v>
      </c>
      <c r="AU69" s="5"/>
    </row>
    <row r="70" spans="1:47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VLOOKUP($B70,'[2]TK KHOILUONG'!$B:$AT,4,0)</f>
        <v>0</v>
      </c>
      <c r="F70" s="16">
        <f>VLOOKUP($B70,'[2]TK KHOILUONG'!$B:$AT,5,0)</f>
        <v>0</v>
      </c>
      <c r="G70" s="16">
        <f>VLOOKUP($B70,'[2]TK KHOILUONG'!$B:$AT,6,0)</f>
        <v>0</v>
      </c>
      <c r="H70" s="16">
        <f>VLOOKUP($B70,'[2]TK KHOILUONG'!$B:$AT,7,0)</f>
        <v>0</v>
      </c>
      <c r="I70" s="16">
        <f>VLOOKUP($B70,'[2]TK KHOILUONG'!$B:$AT,8,0)</f>
        <v>0</v>
      </c>
      <c r="J70" s="16">
        <f>VLOOKUP($B70,'[2]TK KHOILUONG'!$B:$AT,9,0)</f>
        <v>0</v>
      </c>
      <c r="K70" s="16">
        <f>VLOOKUP($B70,'[2]TK KHOILUONG'!$B:$AT,10,0)</f>
        <v>0</v>
      </c>
      <c r="L70" s="16">
        <f>VLOOKUP($B70,'[2]TK KHOILUONG'!$B:$AT,11,0)</f>
        <v>0</v>
      </c>
      <c r="M70" s="34">
        <f>VLOOKUP($B70,'[2]TK KHOILUONG'!$B:$AT,12,0)</f>
        <v>0</v>
      </c>
      <c r="N70" s="16">
        <f>VLOOKUP($B70,'[2]TK KHOILUONG'!$B:$AT,13,0)</f>
        <v>0</v>
      </c>
      <c r="O70" s="16">
        <f>VLOOKUP($B70,'[2]TK KHOILUONG'!$B:$AT,14,0)</f>
        <v>0</v>
      </c>
      <c r="P70" s="16">
        <f>VLOOKUP($B70,'[2]TK KHOILUONG'!$B:$AT,15,0)</f>
        <v>0</v>
      </c>
      <c r="Q70" s="16">
        <f>VLOOKUP($B70,'[2]TK KHOILUONG'!$B:$AT,16,0)</f>
        <v>0</v>
      </c>
      <c r="R70" s="34">
        <f>VLOOKUP($B70,'[2]TK KHOILUONG'!$B:$AT,17,0)</f>
        <v>0</v>
      </c>
      <c r="S70" s="16">
        <f>VLOOKUP($B70,'[2]TK KHOILUONG'!$B:$AT,18,0)</f>
        <v>0</v>
      </c>
      <c r="T70" s="16">
        <f>VLOOKUP($B70,'[2]TK KHOILUONG'!$B:$AT,19,0)</f>
        <v>33</v>
      </c>
      <c r="U70" s="16">
        <f>VLOOKUP($B70,'[2]TK KHOILUONG'!$B:$AT,20,0)</f>
        <v>0</v>
      </c>
      <c r="V70" s="34">
        <f>VLOOKUP($B70,'[2]TK KHOILUONG'!$B:$AT,21,0)</f>
        <v>3.3000000000000003</v>
      </c>
      <c r="W70" s="16">
        <f>VLOOKUP($B70,'[2]TK KHOILUONG'!$B:$AT,22,0)</f>
        <v>0</v>
      </c>
      <c r="X70" s="16">
        <f>VLOOKUP($B70,'[2]TK KHOILUONG'!$B:$AT,23,0)</f>
        <v>0</v>
      </c>
      <c r="Y70" s="16">
        <f>VLOOKUP($B70,'[2]TK KHOILUONG'!$B:$AT,24,0)</f>
        <v>0</v>
      </c>
      <c r="Z70" s="34">
        <f>VLOOKUP($B70,'[2]TK KHOILUONG'!$B:$AT,25,0)</f>
        <v>0</v>
      </c>
      <c r="AA70" s="16">
        <f>VLOOKUP($B70,'[2]TK KHOILUONG'!$B:$AT,26,0)</f>
        <v>0</v>
      </c>
      <c r="AB70" s="16">
        <f>VLOOKUP($B70,'[2]TK KHOILUONG'!$B:$AT,27,0)</f>
        <v>0</v>
      </c>
      <c r="AC70" s="16">
        <f>VLOOKUP($B70,'[2]TK KHOILUONG'!$B:$AT,28,0)</f>
        <v>0</v>
      </c>
      <c r="AD70" s="34">
        <f>VLOOKUP($B70,'[2]TK KHOILUONG'!$B:$AT,29,0)</f>
        <v>0</v>
      </c>
      <c r="AE70" s="16">
        <f>VLOOKUP($B70,'[2]TK KHOILUONG'!$B:$AT,30,0)</f>
        <v>0</v>
      </c>
      <c r="AF70" s="16">
        <f>VLOOKUP($B70,'[2]TK KHOILUONG'!$B:$AT,31,0)</f>
        <v>0</v>
      </c>
      <c r="AG70" s="16">
        <f>VLOOKUP($B70,'[2]TK KHOILUONG'!$B:$AT,32,0)</f>
        <v>0</v>
      </c>
      <c r="AH70" s="34">
        <f>VLOOKUP($B70,'[2]TK KHOILUONG'!$B:$AT,33,0)</f>
        <v>0</v>
      </c>
      <c r="AI70" s="16">
        <f>VLOOKUP($B70,'[2]TK KHOILUONG'!$B:$AT,34,0)</f>
        <v>0</v>
      </c>
      <c r="AJ70" s="16">
        <f>VLOOKUP($B70,'[2]TK KHOILUONG'!$B:$AT,35,0)</f>
        <v>0</v>
      </c>
      <c r="AK70" s="34">
        <f>VLOOKUP($B70,'[2]TK KHOILUONG'!$B:$AT,36,0)</f>
        <v>0</v>
      </c>
      <c r="AL70" s="16">
        <f>VLOOKUP($B70,'[2]TK KHOILUONG'!$B:$AT,37,0)</f>
        <v>0</v>
      </c>
      <c r="AM70" s="16">
        <f>VLOOKUP($B70,'[2]TK KHOILUONG'!$B:$AT,38,0)</f>
        <v>0</v>
      </c>
      <c r="AN70" s="34">
        <f>VLOOKUP($B70,'[2]TK KHOILUONG'!$B:$AT,39,0)</f>
        <v>0</v>
      </c>
      <c r="AO70" s="16">
        <f>VLOOKUP($B70,'[2]TK KHOILUONG'!$B:$AT,40,0)</f>
        <v>0</v>
      </c>
      <c r="AP70" s="16">
        <f>VLOOKUP($B70,'[2]TK KHOILUONG'!$B:$AT,41,0)</f>
        <v>0</v>
      </c>
      <c r="AQ70" s="34">
        <f>VLOOKUP($B70,'[2]TK KHOILUONG'!$B:$AT,42,0)</f>
        <v>0</v>
      </c>
      <c r="AR70" s="34">
        <f>VLOOKUP($B70,'[2]TK KHOILUONG'!$B:$AT,43,0)</f>
        <v>0</v>
      </c>
      <c r="AS70" s="34">
        <f>VLOOKUP($B70,'[2]TK KHOILUONG'!$B:$AT,44,0)</f>
        <v>0</v>
      </c>
      <c r="AT70" s="44">
        <f t="shared" ref="AT70:AT133" si="2">IF(D70="","",ROUND(M70+R70+V70+Z70+AD70+AH70+AK70+AN70+AQ70+SUM(AR70:AS70),2))</f>
        <v>3.3</v>
      </c>
      <c r="AU70" s="5"/>
    </row>
    <row r="71" spans="1:47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VLOOKUP($B71,'[2]TK KHOILUONG'!$B:$AT,4,0)</f>
        <v>0</v>
      </c>
      <c r="F71" s="16">
        <f>VLOOKUP($B71,'[2]TK KHOILUONG'!$B:$AT,5,0)</f>
        <v>0</v>
      </c>
      <c r="G71" s="16">
        <f>VLOOKUP($B71,'[2]TK KHOILUONG'!$B:$AT,6,0)</f>
        <v>0</v>
      </c>
      <c r="H71" s="16">
        <f>VLOOKUP($B71,'[2]TK KHOILUONG'!$B:$AT,7,0)</f>
        <v>0</v>
      </c>
      <c r="I71" s="16">
        <f>VLOOKUP($B71,'[2]TK KHOILUONG'!$B:$AT,8,0)</f>
        <v>0</v>
      </c>
      <c r="J71" s="16">
        <f>VLOOKUP($B71,'[2]TK KHOILUONG'!$B:$AT,9,0)</f>
        <v>0</v>
      </c>
      <c r="K71" s="16">
        <f>VLOOKUP($B71,'[2]TK KHOILUONG'!$B:$AT,10,0)</f>
        <v>0</v>
      </c>
      <c r="L71" s="16">
        <f>VLOOKUP($B71,'[2]TK KHOILUONG'!$B:$AT,11,0)</f>
        <v>0</v>
      </c>
      <c r="M71" s="34">
        <f>VLOOKUP($B71,'[2]TK KHOILUONG'!$B:$AT,12,0)</f>
        <v>0</v>
      </c>
      <c r="N71" s="16">
        <f>VLOOKUP($B71,'[2]TK KHOILUONG'!$B:$AT,13,0)</f>
        <v>1.7999999999999998</v>
      </c>
      <c r="O71" s="16">
        <f>VLOOKUP($B71,'[2]TK KHOILUONG'!$B:$AT,14,0)</f>
        <v>1.05</v>
      </c>
      <c r="P71" s="16">
        <f>VLOOKUP($B71,'[2]TK KHOILUONG'!$B:$AT,15,0)</f>
        <v>0</v>
      </c>
      <c r="Q71" s="16">
        <f>VLOOKUP($B71,'[2]TK KHOILUONG'!$B:$AT,16,0)</f>
        <v>0</v>
      </c>
      <c r="R71" s="34">
        <f>VLOOKUP($B71,'[2]TK KHOILUONG'!$B:$AT,17,0)</f>
        <v>2.8499999999999996</v>
      </c>
      <c r="S71" s="16">
        <f>VLOOKUP($B71,'[2]TK KHOILUONG'!$B:$AT,18,0)</f>
        <v>278</v>
      </c>
      <c r="T71" s="16">
        <f>VLOOKUP($B71,'[2]TK KHOILUONG'!$B:$AT,19,0)</f>
        <v>150</v>
      </c>
      <c r="U71" s="16">
        <f>VLOOKUP($B71,'[2]TK KHOILUONG'!$B:$AT,20,0)</f>
        <v>376</v>
      </c>
      <c r="V71" s="34">
        <f>VLOOKUP($B71,'[2]TK KHOILUONG'!$B:$AT,21,0)</f>
        <v>5.2</v>
      </c>
      <c r="W71" s="16">
        <f>VLOOKUP($B71,'[2]TK KHOILUONG'!$B:$AT,22,0)</f>
        <v>0</v>
      </c>
      <c r="X71" s="16">
        <f>VLOOKUP($B71,'[2]TK KHOILUONG'!$B:$AT,23,0)</f>
        <v>0</v>
      </c>
      <c r="Y71" s="16">
        <f>VLOOKUP($B71,'[2]TK KHOILUONG'!$B:$AT,24,0)</f>
        <v>0</v>
      </c>
      <c r="Z71" s="34">
        <f>VLOOKUP($B71,'[2]TK KHOILUONG'!$B:$AT,25,0)</f>
        <v>0</v>
      </c>
      <c r="AA71" s="16">
        <f>VLOOKUP($B71,'[2]TK KHOILUONG'!$B:$AT,26,0)</f>
        <v>0</v>
      </c>
      <c r="AB71" s="16">
        <f>VLOOKUP($B71,'[2]TK KHOILUONG'!$B:$AT,27,0)</f>
        <v>0</v>
      </c>
      <c r="AC71" s="16">
        <f>VLOOKUP($B71,'[2]TK KHOILUONG'!$B:$AT,28,0)</f>
        <v>0</v>
      </c>
      <c r="AD71" s="34">
        <f>VLOOKUP($B71,'[2]TK KHOILUONG'!$B:$AT,29,0)</f>
        <v>0</v>
      </c>
      <c r="AE71" s="16">
        <f>VLOOKUP($B71,'[2]TK KHOILUONG'!$B:$AT,30,0)</f>
        <v>0</v>
      </c>
      <c r="AF71" s="16">
        <f>VLOOKUP($B71,'[2]TK KHOILUONG'!$B:$AT,31,0)</f>
        <v>0</v>
      </c>
      <c r="AG71" s="16">
        <f>VLOOKUP($B71,'[2]TK KHOILUONG'!$B:$AT,32,0)</f>
        <v>0</v>
      </c>
      <c r="AH71" s="34">
        <f>VLOOKUP($B71,'[2]TK KHOILUONG'!$B:$AT,33,0)</f>
        <v>0</v>
      </c>
      <c r="AI71" s="16">
        <f>VLOOKUP($B71,'[2]TK KHOILUONG'!$B:$AT,34,0)</f>
        <v>0</v>
      </c>
      <c r="AJ71" s="16">
        <f>VLOOKUP($B71,'[2]TK KHOILUONG'!$B:$AT,35,0)</f>
        <v>0</v>
      </c>
      <c r="AK71" s="34">
        <f>VLOOKUP($B71,'[2]TK KHOILUONG'!$B:$AT,36,0)</f>
        <v>0</v>
      </c>
      <c r="AL71" s="16">
        <f>VLOOKUP($B71,'[2]TK KHOILUONG'!$B:$AT,37,0)</f>
        <v>0</v>
      </c>
      <c r="AM71" s="16">
        <f>VLOOKUP($B71,'[2]TK KHOILUONG'!$B:$AT,38,0)</f>
        <v>0</v>
      </c>
      <c r="AN71" s="34">
        <f>VLOOKUP($B71,'[2]TK KHOILUONG'!$B:$AT,39,0)</f>
        <v>0</v>
      </c>
      <c r="AO71" s="16">
        <f>VLOOKUP($B71,'[2]TK KHOILUONG'!$B:$AT,40,0)</f>
        <v>0</v>
      </c>
      <c r="AP71" s="16">
        <f>VLOOKUP($B71,'[2]TK KHOILUONG'!$B:$AT,41,0)</f>
        <v>0</v>
      </c>
      <c r="AQ71" s="34">
        <f>VLOOKUP($B71,'[2]TK KHOILUONG'!$B:$AT,42,0)</f>
        <v>0</v>
      </c>
      <c r="AR71" s="34">
        <f>VLOOKUP($B71,'[2]TK KHOILUONG'!$B:$AT,43,0)</f>
        <v>0</v>
      </c>
      <c r="AS71" s="34">
        <f>VLOOKUP($B71,'[2]TK KHOILUONG'!$B:$AT,44,0)</f>
        <v>0</v>
      </c>
      <c r="AT71" s="44">
        <f t="shared" si="2"/>
        <v>8.0500000000000007</v>
      </c>
      <c r="AU71" s="5"/>
    </row>
    <row r="72" spans="1:47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VLOOKUP($B72,'[2]TK KHOILUONG'!$B:$AT,4,0)</f>
        <v>0</v>
      </c>
      <c r="F72" s="16">
        <f>VLOOKUP($B72,'[2]TK KHOILUONG'!$B:$AT,5,0)</f>
        <v>0</v>
      </c>
      <c r="G72" s="16">
        <f>VLOOKUP($B72,'[2]TK KHOILUONG'!$B:$AT,6,0)</f>
        <v>0</v>
      </c>
      <c r="H72" s="16">
        <f>VLOOKUP($B72,'[2]TK KHOILUONG'!$B:$AT,7,0)</f>
        <v>0</v>
      </c>
      <c r="I72" s="16">
        <f>VLOOKUP($B72,'[2]TK KHOILUONG'!$B:$AT,8,0)</f>
        <v>0</v>
      </c>
      <c r="J72" s="16">
        <f>VLOOKUP($B72,'[2]TK KHOILUONG'!$B:$AT,9,0)</f>
        <v>0</v>
      </c>
      <c r="K72" s="16">
        <f>VLOOKUP($B72,'[2]TK KHOILUONG'!$B:$AT,10,0)</f>
        <v>0</v>
      </c>
      <c r="L72" s="16">
        <f>VLOOKUP($B72,'[2]TK KHOILUONG'!$B:$AT,11,0)</f>
        <v>0</v>
      </c>
      <c r="M72" s="34">
        <f>VLOOKUP($B72,'[2]TK KHOILUONG'!$B:$AT,12,0)</f>
        <v>0</v>
      </c>
      <c r="N72" s="16">
        <f>VLOOKUP($B72,'[2]TK KHOILUONG'!$B:$AT,13,0)</f>
        <v>0</v>
      </c>
      <c r="O72" s="16">
        <f>VLOOKUP($B72,'[2]TK KHOILUONG'!$B:$AT,14,0)</f>
        <v>0</v>
      </c>
      <c r="P72" s="16">
        <f>VLOOKUP($B72,'[2]TK KHOILUONG'!$B:$AT,15,0)</f>
        <v>0</v>
      </c>
      <c r="Q72" s="16">
        <f>VLOOKUP($B72,'[2]TK KHOILUONG'!$B:$AT,16,0)</f>
        <v>0</v>
      </c>
      <c r="R72" s="34">
        <f>VLOOKUP($B72,'[2]TK KHOILUONG'!$B:$AT,17,0)</f>
        <v>0</v>
      </c>
      <c r="S72" s="16">
        <f>VLOOKUP($B72,'[2]TK KHOILUONG'!$B:$AT,18,0)</f>
        <v>0</v>
      </c>
      <c r="T72" s="16">
        <f>VLOOKUP($B72,'[2]TK KHOILUONG'!$B:$AT,19,0)</f>
        <v>0</v>
      </c>
      <c r="U72" s="16">
        <f>VLOOKUP($B72,'[2]TK KHOILUONG'!$B:$AT,20,0)</f>
        <v>0</v>
      </c>
      <c r="V72" s="34">
        <f>VLOOKUP($B72,'[2]TK KHOILUONG'!$B:$AT,21,0)</f>
        <v>0</v>
      </c>
      <c r="W72" s="16">
        <f>VLOOKUP($B72,'[2]TK KHOILUONG'!$B:$AT,22,0)</f>
        <v>0</v>
      </c>
      <c r="X72" s="16">
        <f>VLOOKUP($B72,'[2]TK KHOILUONG'!$B:$AT,23,0)</f>
        <v>0</v>
      </c>
      <c r="Y72" s="16">
        <f>VLOOKUP($B72,'[2]TK KHOILUONG'!$B:$AT,24,0)</f>
        <v>0</v>
      </c>
      <c r="Z72" s="34">
        <f>VLOOKUP($B72,'[2]TK KHOILUONG'!$B:$AT,25,0)</f>
        <v>0</v>
      </c>
      <c r="AA72" s="16">
        <f>VLOOKUP($B72,'[2]TK KHOILUONG'!$B:$AT,26,0)</f>
        <v>0</v>
      </c>
      <c r="AB72" s="16">
        <f>VLOOKUP($B72,'[2]TK KHOILUONG'!$B:$AT,27,0)</f>
        <v>0</v>
      </c>
      <c r="AC72" s="16">
        <f>VLOOKUP($B72,'[2]TK KHOILUONG'!$B:$AT,28,0)</f>
        <v>0</v>
      </c>
      <c r="AD72" s="34">
        <f>VLOOKUP($B72,'[2]TK KHOILUONG'!$B:$AT,29,0)</f>
        <v>0</v>
      </c>
      <c r="AE72" s="16">
        <f>VLOOKUP($B72,'[2]TK KHOILUONG'!$B:$AT,30,0)</f>
        <v>0</v>
      </c>
      <c r="AF72" s="16">
        <f>VLOOKUP($B72,'[2]TK KHOILUONG'!$B:$AT,31,0)</f>
        <v>0</v>
      </c>
      <c r="AG72" s="16">
        <f>VLOOKUP($B72,'[2]TK KHOILUONG'!$B:$AT,32,0)</f>
        <v>0</v>
      </c>
      <c r="AH72" s="34">
        <f>VLOOKUP($B72,'[2]TK KHOILUONG'!$B:$AT,33,0)</f>
        <v>0</v>
      </c>
      <c r="AI72" s="16">
        <f>VLOOKUP($B72,'[2]TK KHOILUONG'!$B:$AT,34,0)</f>
        <v>0</v>
      </c>
      <c r="AJ72" s="16">
        <f>VLOOKUP($B72,'[2]TK KHOILUONG'!$B:$AT,35,0)</f>
        <v>0</v>
      </c>
      <c r="AK72" s="34">
        <f>VLOOKUP($B72,'[2]TK KHOILUONG'!$B:$AT,36,0)</f>
        <v>0</v>
      </c>
      <c r="AL72" s="16">
        <f>VLOOKUP($B72,'[2]TK KHOILUONG'!$B:$AT,37,0)</f>
        <v>0</v>
      </c>
      <c r="AM72" s="16">
        <f>VLOOKUP($B72,'[2]TK KHOILUONG'!$B:$AT,38,0)</f>
        <v>0</v>
      </c>
      <c r="AN72" s="34">
        <f>VLOOKUP($B72,'[2]TK KHOILUONG'!$B:$AT,39,0)</f>
        <v>0</v>
      </c>
      <c r="AO72" s="16">
        <f>VLOOKUP($B72,'[2]TK KHOILUONG'!$B:$AT,40,0)</f>
        <v>0</v>
      </c>
      <c r="AP72" s="16">
        <f>VLOOKUP($B72,'[2]TK KHOILUONG'!$B:$AT,41,0)</f>
        <v>0</v>
      </c>
      <c r="AQ72" s="34">
        <f>VLOOKUP($B72,'[2]TK KHOILUONG'!$B:$AT,42,0)</f>
        <v>0</v>
      </c>
      <c r="AR72" s="34">
        <f>VLOOKUP($B72,'[2]TK KHOILUONG'!$B:$AT,43,0)</f>
        <v>0</v>
      </c>
      <c r="AS72" s="34">
        <f>VLOOKUP($B72,'[2]TK KHOILUONG'!$B:$AT,44,0)</f>
        <v>0</v>
      </c>
      <c r="AT72" s="44">
        <f t="shared" si="2"/>
        <v>0</v>
      </c>
      <c r="AU72" s="5"/>
    </row>
    <row r="73" spans="1:47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VLOOKUP($B73,'[2]TK KHOILUONG'!$B:$AT,4,0)</f>
        <v>0</v>
      </c>
      <c r="F73" s="16">
        <f>VLOOKUP($B73,'[2]TK KHOILUONG'!$B:$AT,5,0)</f>
        <v>0</v>
      </c>
      <c r="G73" s="16">
        <f>VLOOKUP($B73,'[2]TK KHOILUONG'!$B:$AT,6,0)</f>
        <v>0</v>
      </c>
      <c r="H73" s="16">
        <f>VLOOKUP($B73,'[2]TK KHOILUONG'!$B:$AT,7,0)</f>
        <v>0</v>
      </c>
      <c r="I73" s="16">
        <f>VLOOKUP($B73,'[2]TK KHOILUONG'!$B:$AT,8,0)</f>
        <v>0</v>
      </c>
      <c r="J73" s="16">
        <f>VLOOKUP($B73,'[2]TK KHOILUONG'!$B:$AT,9,0)</f>
        <v>0</v>
      </c>
      <c r="K73" s="16">
        <f>VLOOKUP($B73,'[2]TK KHOILUONG'!$B:$AT,10,0)</f>
        <v>0</v>
      </c>
      <c r="L73" s="16">
        <f>VLOOKUP($B73,'[2]TK KHOILUONG'!$B:$AT,11,0)</f>
        <v>0</v>
      </c>
      <c r="M73" s="34">
        <f>VLOOKUP($B73,'[2]TK KHOILUONG'!$B:$AT,12,0)</f>
        <v>0</v>
      </c>
      <c r="N73" s="16">
        <f>VLOOKUP($B73,'[2]TK KHOILUONG'!$B:$AT,13,0)</f>
        <v>0</v>
      </c>
      <c r="O73" s="16">
        <f>VLOOKUP($B73,'[2]TK KHOILUONG'!$B:$AT,14,0)</f>
        <v>2.4</v>
      </c>
      <c r="P73" s="16">
        <f>VLOOKUP($B73,'[2]TK KHOILUONG'!$B:$AT,15,0)</f>
        <v>0</v>
      </c>
      <c r="Q73" s="16">
        <f>VLOOKUP($B73,'[2]TK KHOILUONG'!$B:$AT,16,0)</f>
        <v>0</v>
      </c>
      <c r="R73" s="34">
        <f>VLOOKUP($B73,'[2]TK KHOILUONG'!$B:$AT,17,0)</f>
        <v>2.4</v>
      </c>
      <c r="S73" s="16">
        <f>VLOOKUP($B73,'[2]TK KHOILUONG'!$B:$AT,18,0)</f>
        <v>75</v>
      </c>
      <c r="T73" s="16">
        <f>VLOOKUP($B73,'[2]TK KHOILUONG'!$B:$AT,19,0)</f>
        <v>75</v>
      </c>
      <c r="U73" s="16">
        <f>VLOOKUP($B73,'[2]TK KHOILUONG'!$B:$AT,20,0)</f>
        <v>82</v>
      </c>
      <c r="V73" s="34">
        <f>VLOOKUP($B73,'[2]TK KHOILUONG'!$B:$AT,21,0)</f>
        <v>6.8000000000000007</v>
      </c>
      <c r="W73" s="16">
        <f>VLOOKUP($B73,'[2]TK KHOILUONG'!$B:$AT,22,0)</f>
        <v>0</v>
      </c>
      <c r="X73" s="16">
        <f>VLOOKUP($B73,'[2]TK KHOILUONG'!$B:$AT,23,0)</f>
        <v>0</v>
      </c>
      <c r="Y73" s="16">
        <f>VLOOKUP($B73,'[2]TK KHOILUONG'!$B:$AT,24,0)</f>
        <v>0</v>
      </c>
      <c r="Z73" s="34">
        <f>VLOOKUP($B73,'[2]TK KHOILUONG'!$B:$AT,25,0)</f>
        <v>0</v>
      </c>
      <c r="AA73" s="16">
        <f>VLOOKUP($B73,'[2]TK KHOILUONG'!$B:$AT,26,0)</f>
        <v>0</v>
      </c>
      <c r="AB73" s="16">
        <f>VLOOKUP($B73,'[2]TK KHOILUONG'!$B:$AT,27,0)</f>
        <v>0</v>
      </c>
      <c r="AC73" s="16">
        <f>VLOOKUP($B73,'[2]TK KHOILUONG'!$B:$AT,28,0)</f>
        <v>0</v>
      </c>
      <c r="AD73" s="34">
        <f>VLOOKUP($B73,'[2]TK KHOILUONG'!$B:$AT,29,0)</f>
        <v>0</v>
      </c>
      <c r="AE73" s="16">
        <f>VLOOKUP($B73,'[2]TK KHOILUONG'!$B:$AT,30,0)</f>
        <v>0</v>
      </c>
      <c r="AF73" s="16">
        <f>VLOOKUP($B73,'[2]TK KHOILUONG'!$B:$AT,31,0)</f>
        <v>0</v>
      </c>
      <c r="AG73" s="16">
        <f>VLOOKUP($B73,'[2]TK KHOILUONG'!$B:$AT,32,0)</f>
        <v>0</v>
      </c>
      <c r="AH73" s="34">
        <f>VLOOKUP($B73,'[2]TK KHOILUONG'!$B:$AT,33,0)</f>
        <v>0</v>
      </c>
      <c r="AI73" s="16">
        <f>VLOOKUP($B73,'[2]TK KHOILUONG'!$B:$AT,34,0)</f>
        <v>0</v>
      </c>
      <c r="AJ73" s="16">
        <f>VLOOKUP($B73,'[2]TK KHOILUONG'!$B:$AT,35,0)</f>
        <v>0</v>
      </c>
      <c r="AK73" s="34">
        <f>VLOOKUP($B73,'[2]TK KHOILUONG'!$B:$AT,36,0)</f>
        <v>0</v>
      </c>
      <c r="AL73" s="16">
        <f>VLOOKUP($B73,'[2]TK KHOILUONG'!$B:$AT,37,0)</f>
        <v>0</v>
      </c>
      <c r="AM73" s="16">
        <f>VLOOKUP($B73,'[2]TK KHOILUONG'!$B:$AT,38,0)</f>
        <v>0</v>
      </c>
      <c r="AN73" s="34">
        <f>VLOOKUP($B73,'[2]TK KHOILUONG'!$B:$AT,39,0)</f>
        <v>0</v>
      </c>
      <c r="AO73" s="16">
        <f>VLOOKUP($B73,'[2]TK KHOILUONG'!$B:$AT,40,0)</f>
        <v>0</v>
      </c>
      <c r="AP73" s="16">
        <f>VLOOKUP($B73,'[2]TK KHOILUONG'!$B:$AT,41,0)</f>
        <v>0</v>
      </c>
      <c r="AQ73" s="34">
        <f>VLOOKUP($B73,'[2]TK KHOILUONG'!$B:$AT,42,0)</f>
        <v>0</v>
      </c>
      <c r="AR73" s="34">
        <f>VLOOKUP($B73,'[2]TK KHOILUONG'!$B:$AT,43,0)</f>
        <v>0</v>
      </c>
      <c r="AS73" s="34">
        <f>VLOOKUP($B73,'[2]TK KHOILUONG'!$B:$AT,44,0)</f>
        <v>0</v>
      </c>
      <c r="AT73" s="44">
        <f t="shared" si="2"/>
        <v>9.1999999999999993</v>
      </c>
      <c r="AU73" s="5"/>
    </row>
    <row r="74" spans="1:47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>
        <f>VLOOKUP($B74,'[2]TK KHOILUONG'!$B:$AT,4,0)</f>
        <v>0</v>
      </c>
      <c r="F74" s="16">
        <f>VLOOKUP($B74,'[2]TK KHOILUONG'!$B:$AT,5,0)</f>
        <v>0</v>
      </c>
      <c r="G74" s="16">
        <f>VLOOKUP($B74,'[2]TK KHOILUONG'!$B:$AT,6,0)</f>
        <v>0</v>
      </c>
      <c r="H74" s="16">
        <f>VLOOKUP($B74,'[2]TK KHOILUONG'!$B:$AT,7,0)</f>
        <v>0</v>
      </c>
      <c r="I74" s="16">
        <f>VLOOKUP($B74,'[2]TK KHOILUONG'!$B:$AT,8,0)</f>
        <v>0</v>
      </c>
      <c r="J74" s="16">
        <f>VLOOKUP($B74,'[2]TK KHOILUONG'!$B:$AT,9,0)</f>
        <v>0</v>
      </c>
      <c r="K74" s="16">
        <f>VLOOKUP($B74,'[2]TK KHOILUONG'!$B:$AT,10,0)</f>
        <v>0</v>
      </c>
      <c r="L74" s="16">
        <f>VLOOKUP($B74,'[2]TK KHOILUONG'!$B:$AT,11,0)</f>
        <v>0</v>
      </c>
      <c r="M74" s="34">
        <f>VLOOKUP($B74,'[2]TK KHOILUONG'!$B:$AT,12,0)</f>
        <v>0</v>
      </c>
      <c r="N74" s="16">
        <f>VLOOKUP($B74,'[2]TK KHOILUONG'!$B:$AT,13,0)</f>
        <v>0</v>
      </c>
      <c r="O74" s="16">
        <f>VLOOKUP($B74,'[2]TK KHOILUONG'!$B:$AT,14,0)</f>
        <v>0</v>
      </c>
      <c r="P74" s="16">
        <f>VLOOKUP($B74,'[2]TK KHOILUONG'!$B:$AT,15,0)</f>
        <v>0</v>
      </c>
      <c r="Q74" s="16">
        <f>VLOOKUP($B74,'[2]TK KHOILUONG'!$B:$AT,16,0)</f>
        <v>0</v>
      </c>
      <c r="R74" s="34">
        <f>VLOOKUP($B74,'[2]TK KHOILUONG'!$B:$AT,17,0)</f>
        <v>0</v>
      </c>
      <c r="S74" s="16">
        <f>VLOOKUP($B74,'[2]TK KHOILUONG'!$B:$AT,18,0)</f>
        <v>89</v>
      </c>
      <c r="T74" s="16">
        <f>VLOOKUP($B74,'[2]TK KHOILUONG'!$B:$AT,19,0)</f>
        <v>0</v>
      </c>
      <c r="U74" s="16">
        <f>VLOOKUP($B74,'[2]TK KHOILUONG'!$B:$AT,20,0)</f>
        <v>84</v>
      </c>
      <c r="V74" s="34">
        <f>VLOOKUP($B74,'[2]TK KHOILUONG'!$B:$AT,21,0)</f>
        <v>0.5</v>
      </c>
      <c r="W74" s="16">
        <f>VLOOKUP($B74,'[2]TK KHOILUONG'!$B:$AT,22,0)</f>
        <v>0</v>
      </c>
      <c r="X74" s="16">
        <f>VLOOKUP($B74,'[2]TK KHOILUONG'!$B:$AT,23,0)</f>
        <v>0</v>
      </c>
      <c r="Y74" s="16">
        <f>VLOOKUP($B74,'[2]TK KHOILUONG'!$B:$AT,24,0)</f>
        <v>0</v>
      </c>
      <c r="Z74" s="34">
        <f>VLOOKUP($B74,'[2]TK KHOILUONG'!$B:$AT,25,0)</f>
        <v>0</v>
      </c>
      <c r="AA74" s="16">
        <f>VLOOKUP($B74,'[2]TK KHOILUONG'!$B:$AT,26,0)</f>
        <v>0</v>
      </c>
      <c r="AB74" s="16">
        <f>VLOOKUP($B74,'[2]TK KHOILUONG'!$B:$AT,27,0)</f>
        <v>0</v>
      </c>
      <c r="AC74" s="16">
        <f>VLOOKUP($B74,'[2]TK KHOILUONG'!$B:$AT,28,0)</f>
        <v>0</v>
      </c>
      <c r="AD74" s="34">
        <f>VLOOKUP($B74,'[2]TK KHOILUONG'!$B:$AT,29,0)</f>
        <v>0</v>
      </c>
      <c r="AE74" s="16">
        <f>VLOOKUP($B74,'[2]TK KHOILUONG'!$B:$AT,30,0)</f>
        <v>0</v>
      </c>
      <c r="AF74" s="16">
        <f>VLOOKUP($B74,'[2]TK KHOILUONG'!$B:$AT,31,0)</f>
        <v>0</v>
      </c>
      <c r="AG74" s="16">
        <f>VLOOKUP($B74,'[2]TK KHOILUONG'!$B:$AT,32,0)</f>
        <v>0</v>
      </c>
      <c r="AH74" s="34">
        <f>VLOOKUP($B74,'[2]TK KHOILUONG'!$B:$AT,33,0)</f>
        <v>0</v>
      </c>
      <c r="AI74" s="16">
        <f>VLOOKUP($B74,'[2]TK KHOILUONG'!$B:$AT,34,0)</f>
        <v>0</v>
      </c>
      <c r="AJ74" s="16">
        <f>VLOOKUP($B74,'[2]TK KHOILUONG'!$B:$AT,35,0)</f>
        <v>0</v>
      </c>
      <c r="AK74" s="34">
        <f>VLOOKUP($B74,'[2]TK KHOILUONG'!$B:$AT,36,0)</f>
        <v>0</v>
      </c>
      <c r="AL74" s="16">
        <f>VLOOKUP($B74,'[2]TK KHOILUONG'!$B:$AT,37,0)</f>
        <v>0</v>
      </c>
      <c r="AM74" s="16">
        <f>VLOOKUP($B74,'[2]TK KHOILUONG'!$B:$AT,38,0)</f>
        <v>0</v>
      </c>
      <c r="AN74" s="34">
        <f>VLOOKUP($B74,'[2]TK KHOILUONG'!$B:$AT,39,0)</f>
        <v>0</v>
      </c>
      <c r="AO74" s="16">
        <f>VLOOKUP($B74,'[2]TK KHOILUONG'!$B:$AT,40,0)</f>
        <v>0</v>
      </c>
      <c r="AP74" s="16">
        <f>VLOOKUP($B74,'[2]TK KHOILUONG'!$B:$AT,41,0)</f>
        <v>0</v>
      </c>
      <c r="AQ74" s="34">
        <f>VLOOKUP($B74,'[2]TK KHOILUONG'!$B:$AT,42,0)</f>
        <v>0</v>
      </c>
      <c r="AR74" s="34">
        <f>VLOOKUP($B74,'[2]TK KHOILUONG'!$B:$AT,43,0)</f>
        <v>0</v>
      </c>
      <c r="AS74" s="34">
        <f>VLOOKUP($B74,'[2]TK KHOILUONG'!$B:$AT,44,0)</f>
        <v>0</v>
      </c>
      <c r="AT74" s="44">
        <f t="shared" si="2"/>
        <v>0.5</v>
      </c>
      <c r="AU74" s="5"/>
    </row>
    <row r="75" spans="1:47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VLOOKUP($B75,'[2]TK KHOILUONG'!$B:$AT,4,0)</f>
        <v>8</v>
      </c>
      <c r="F75" s="16">
        <f>VLOOKUP($B75,'[2]TK KHOILUONG'!$B:$AT,5,0)</f>
        <v>0</v>
      </c>
      <c r="G75" s="16">
        <f>VLOOKUP($B75,'[2]TK KHOILUONG'!$B:$AT,6,0)</f>
        <v>0</v>
      </c>
      <c r="H75" s="16">
        <f>VLOOKUP($B75,'[2]TK KHOILUONG'!$B:$AT,7,0)</f>
        <v>0</v>
      </c>
      <c r="I75" s="16">
        <f>VLOOKUP($B75,'[2]TK KHOILUONG'!$B:$AT,8,0)</f>
        <v>0</v>
      </c>
      <c r="J75" s="16">
        <f>VLOOKUP($B75,'[2]TK KHOILUONG'!$B:$AT,9,0)</f>
        <v>0</v>
      </c>
      <c r="K75" s="16">
        <f>VLOOKUP($B75,'[2]TK KHOILUONG'!$B:$AT,10,0)</f>
        <v>0</v>
      </c>
      <c r="L75" s="16">
        <f>VLOOKUP($B75,'[2]TK KHOILUONG'!$B:$AT,11,0)</f>
        <v>0</v>
      </c>
      <c r="M75" s="34">
        <f>VLOOKUP($B75,'[2]TK KHOILUONG'!$B:$AT,12,0)</f>
        <v>8</v>
      </c>
      <c r="N75" s="16">
        <f>VLOOKUP($B75,'[2]TK KHOILUONG'!$B:$AT,13,0)</f>
        <v>0.6</v>
      </c>
      <c r="O75" s="16">
        <f>VLOOKUP($B75,'[2]TK KHOILUONG'!$B:$AT,14,0)</f>
        <v>1.7999999999999998</v>
      </c>
      <c r="P75" s="16">
        <f>VLOOKUP($B75,'[2]TK KHOILUONG'!$B:$AT,15,0)</f>
        <v>0</v>
      </c>
      <c r="Q75" s="16">
        <f>VLOOKUP($B75,'[2]TK KHOILUONG'!$B:$AT,16,0)</f>
        <v>0</v>
      </c>
      <c r="R75" s="34">
        <f>VLOOKUP($B75,'[2]TK KHOILUONG'!$B:$AT,17,0)</f>
        <v>2.4</v>
      </c>
      <c r="S75" s="16">
        <f>VLOOKUP($B75,'[2]TK KHOILUONG'!$B:$AT,18,0)</f>
        <v>121</v>
      </c>
      <c r="T75" s="16">
        <f>VLOOKUP($B75,'[2]TK KHOILUONG'!$B:$AT,19,0)</f>
        <v>436</v>
      </c>
      <c r="U75" s="16">
        <f>VLOOKUP($B75,'[2]TK KHOILUONG'!$B:$AT,20,0)</f>
        <v>40</v>
      </c>
      <c r="V75" s="34">
        <f>VLOOKUP($B75,'[2]TK KHOILUONG'!$B:$AT,21,0)</f>
        <v>51.7</v>
      </c>
      <c r="W75" s="16">
        <f>VLOOKUP($B75,'[2]TK KHOILUONG'!$B:$AT,22,0)</f>
        <v>0</v>
      </c>
      <c r="X75" s="16">
        <f>VLOOKUP($B75,'[2]TK KHOILUONG'!$B:$AT,23,0)</f>
        <v>0</v>
      </c>
      <c r="Y75" s="16">
        <f>VLOOKUP($B75,'[2]TK KHOILUONG'!$B:$AT,24,0)</f>
        <v>0</v>
      </c>
      <c r="Z75" s="34">
        <f>VLOOKUP($B75,'[2]TK KHOILUONG'!$B:$AT,25,0)</f>
        <v>0</v>
      </c>
      <c r="AA75" s="16">
        <f>VLOOKUP($B75,'[2]TK KHOILUONG'!$B:$AT,26,0)</f>
        <v>0</v>
      </c>
      <c r="AB75" s="16">
        <f>VLOOKUP($B75,'[2]TK KHOILUONG'!$B:$AT,27,0)</f>
        <v>0</v>
      </c>
      <c r="AC75" s="16">
        <f>VLOOKUP($B75,'[2]TK KHOILUONG'!$B:$AT,28,0)</f>
        <v>0</v>
      </c>
      <c r="AD75" s="34">
        <f>VLOOKUP($B75,'[2]TK KHOILUONG'!$B:$AT,29,0)</f>
        <v>0</v>
      </c>
      <c r="AE75" s="16">
        <f>VLOOKUP($B75,'[2]TK KHOILUONG'!$B:$AT,30,0)</f>
        <v>0</v>
      </c>
      <c r="AF75" s="16">
        <f>VLOOKUP($B75,'[2]TK KHOILUONG'!$B:$AT,31,0)</f>
        <v>0</v>
      </c>
      <c r="AG75" s="16">
        <f>VLOOKUP($B75,'[2]TK KHOILUONG'!$B:$AT,32,0)</f>
        <v>0</v>
      </c>
      <c r="AH75" s="34">
        <f>VLOOKUP($B75,'[2]TK KHOILUONG'!$B:$AT,33,0)</f>
        <v>0</v>
      </c>
      <c r="AI75" s="16">
        <f>VLOOKUP($B75,'[2]TK KHOILUONG'!$B:$AT,34,0)</f>
        <v>0</v>
      </c>
      <c r="AJ75" s="16">
        <f>VLOOKUP($B75,'[2]TK KHOILUONG'!$B:$AT,35,0)</f>
        <v>0</v>
      </c>
      <c r="AK75" s="34">
        <f>VLOOKUP($B75,'[2]TK KHOILUONG'!$B:$AT,36,0)</f>
        <v>0</v>
      </c>
      <c r="AL75" s="16">
        <f>VLOOKUP($B75,'[2]TK KHOILUONG'!$B:$AT,37,0)</f>
        <v>0</v>
      </c>
      <c r="AM75" s="16">
        <f>VLOOKUP($B75,'[2]TK KHOILUONG'!$B:$AT,38,0)</f>
        <v>0</v>
      </c>
      <c r="AN75" s="34">
        <f>VLOOKUP($B75,'[2]TK KHOILUONG'!$B:$AT,39,0)</f>
        <v>0</v>
      </c>
      <c r="AO75" s="16">
        <f>VLOOKUP($B75,'[2]TK KHOILUONG'!$B:$AT,40,0)</f>
        <v>0</v>
      </c>
      <c r="AP75" s="16">
        <f>VLOOKUP($B75,'[2]TK KHOILUONG'!$B:$AT,41,0)</f>
        <v>0</v>
      </c>
      <c r="AQ75" s="34">
        <f>VLOOKUP($B75,'[2]TK KHOILUONG'!$B:$AT,42,0)</f>
        <v>0</v>
      </c>
      <c r="AR75" s="34">
        <f>VLOOKUP($B75,'[2]TK KHOILUONG'!$B:$AT,43,0)</f>
        <v>0</v>
      </c>
      <c r="AS75" s="34">
        <f>VLOOKUP($B75,'[2]TK KHOILUONG'!$B:$AT,44,0)</f>
        <v>0.6</v>
      </c>
      <c r="AT75" s="44">
        <f t="shared" si="2"/>
        <v>62.7</v>
      </c>
      <c r="AU75" s="5"/>
    </row>
    <row r="76" spans="1:47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VLOOKUP($B76,'[2]TK KHOILUONG'!$B:$AT,4,0)</f>
        <v>0</v>
      </c>
      <c r="F76" s="16">
        <f>VLOOKUP($B76,'[2]TK KHOILUONG'!$B:$AT,5,0)</f>
        <v>0</v>
      </c>
      <c r="G76" s="16">
        <f>VLOOKUP($B76,'[2]TK KHOILUONG'!$B:$AT,6,0)</f>
        <v>0</v>
      </c>
      <c r="H76" s="16">
        <f>VLOOKUP($B76,'[2]TK KHOILUONG'!$B:$AT,7,0)</f>
        <v>0</v>
      </c>
      <c r="I76" s="16">
        <f>VLOOKUP($B76,'[2]TK KHOILUONG'!$B:$AT,8,0)</f>
        <v>0</v>
      </c>
      <c r="J76" s="16">
        <f>VLOOKUP($B76,'[2]TK KHOILUONG'!$B:$AT,9,0)</f>
        <v>0</v>
      </c>
      <c r="K76" s="16">
        <f>VLOOKUP($B76,'[2]TK KHOILUONG'!$B:$AT,10,0)</f>
        <v>0</v>
      </c>
      <c r="L76" s="16">
        <f>VLOOKUP($B76,'[2]TK KHOILUONG'!$B:$AT,11,0)</f>
        <v>0</v>
      </c>
      <c r="M76" s="34">
        <f>VLOOKUP($B76,'[2]TK KHOILUONG'!$B:$AT,12,0)</f>
        <v>0</v>
      </c>
      <c r="N76" s="16">
        <f>VLOOKUP($B76,'[2]TK KHOILUONG'!$B:$AT,13,0)</f>
        <v>2.4</v>
      </c>
      <c r="O76" s="16">
        <f>VLOOKUP($B76,'[2]TK KHOILUONG'!$B:$AT,14,0)</f>
        <v>1.2</v>
      </c>
      <c r="P76" s="16">
        <f>VLOOKUP($B76,'[2]TK KHOILUONG'!$B:$AT,15,0)</f>
        <v>0</v>
      </c>
      <c r="Q76" s="16">
        <f>VLOOKUP($B76,'[2]TK KHOILUONG'!$B:$AT,16,0)</f>
        <v>0</v>
      </c>
      <c r="R76" s="34">
        <f>VLOOKUP($B76,'[2]TK KHOILUONG'!$B:$AT,17,0)</f>
        <v>3.5999999999999996</v>
      </c>
      <c r="S76" s="16">
        <f>VLOOKUP($B76,'[2]TK KHOILUONG'!$B:$AT,18,0)</f>
        <v>72</v>
      </c>
      <c r="T76" s="16">
        <f>VLOOKUP($B76,'[2]TK KHOILUONG'!$B:$AT,19,0)</f>
        <v>81</v>
      </c>
      <c r="U76" s="16">
        <f>VLOOKUP($B76,'[2]TK KHOILUONG'!$B:$AT,20,0)</f>
        <v>64</v>
      </c>
      <c r="V76" s="34">
        <f>VLOOKUP($B76,'[2]TK KHOILUONG'!$B:$AT,21,0)</f>
        <v>8.9</v>
      </c>
      <c r="W76" s="16">
        <f>VLOOKUP($B76,'[2]TK KHOILUONG'!$B:$AT,22,0)</f>
        <v>0</v>
      </c>
      <c r="X76" s="16">
        <f>VLOOKUP($B76,'[2]TK KHOILUONG'!$B:$AT,23,0)</f>
        <v>0</v>
      </c>
      <c r="Y76" s="16">
        <f>VLOOKUP($B76,'[2]TK KHOILUONG'!$B:$AT,24,0)</f>
        <v>0</v>
      </c>
      <c r="Z76" s="34">
        <f>VLOOKUP($B76,'[2]TK KHOILUONG'!$B:$AT,25,0)</f>
        <v>0</v>
      </c>
      <c r="AA76" s="16">
        <f>VLOOKUP($B76,'[2]TK KHOILUONG'!$B:$AT,26,0)</f>
        <v>0</v>
      </c>
      <c r="AB76" s="16">
        <f>VLOOKUP($B76,'[2]TK KHOILUONG'!$B:$AT,27,0)</f>
        <v>0</v>
      </c>
      <c r="AC76" s="16">
        <f>VLOOKUP($B76,'[2]TK KHOILUONG'!$B:$AT,28,0)</f>
        <v>0</v>
      </c>
      <c r="AD76" s="34">
        <f>VLOOKUP($B76,'[2]TK KHOILUONG'!$B:$AT,29,0)</f>
        <v>0</v>
      </c>
      <c r="AE76" s="16">
        <f>VLOOKUP($B76,'[2]TK KHOILUONG'!$B:$AT,30,0)</f>
        <v>0</v>
      </c>
      <c r="AF76" s="16">
        <f>VLOOKUP($B76,'[2]TK KHOILUONG'!$B:$AT,31,0)</f>
        <v>0</v>
      </c>
      <c r="AG76" s="16">
        <f>VLOOKUP($B76,'[2]TK KHOILUONG'!$B:$AT,32,0)</f>
        <v>0</v>
      </c>
      <c r="AH76" s="34">
        <f>VLOOKUP($B76,'[2]TK KHOILUONG'!$B:$AT,33,0)</f>
        <v>0</v>
      </c>
      <c r="AI76" s="16">
        <f>VLOOKUP($B76,'[2]TK KHOILUONG'!$B:$AT,34,0)</f>
        <v>0</v>
      </c>
      <c r="AJ76" s="16">
        <f>VLOOKUP($B76,'[2]TK KHOILUONG'!$B:$AT,35,0)</f>
        <v>0</v>
      </c>
      <c r="AK76" s="34">
        <f>VLOOKUP($B76,'[2]TK KHOILUONG'!$B:$AT,36,0)</f>
        <v>0</v>
      </c>
      <c r="AL76" s="16">
        <f>VLOOKUP($B76,'[2]TK KHOILUONG'!$B:$AT,37,0)</f>
        <v>0</v>
      </c>
      <c r="AM76" s="16">
        <f>VLOOKUP($B76,'[2]TK KHOILUONG'!$B:$AT,38,0)</f>
        <v>0</v>
      </c>
      <c r="AN76" s="34">
        <f>VLOOKUP($B76,'[2]TK KHOILUONG'!$B:$AT,39,0)</f>
        <v>0</v>
      </c>
      <c r="AO76" s="16">
        <f>VLOOKUP($B76,'[2]TK KHOILUONG'!$B:$AT,40,0)</f>
        <v>0</v>
      </c>
      <c r="AP76" s="16">
        <f>VLOOKUP($B76,'[2]TK KHOILUONG'!$B:$AT,41,0)</f>
        <v>0</v>
      </c>
      <c r="AQ76" s="34">
        <f>VLOOKUP($B76,'[2]TK KHOILUONG'!$B:$AT,42,0)</f>
        <v>0</v>
      </c>
      <c r="AR76" s="34">
        <f>VLOOKUP($B76,'[2]TK KHOILUONG'!$B:$AT,43,0)</f>
        <v>0</v>
      </c>
      <c r="AS76" s="34">
        <f>VLOOKUP($B76,'[2]TK KHOILUONG'!$B:$AT,44,0)</f>
        <v>0.5</v>
      </c>
      <c r="AT76" s="44">
        <f t="shared" si="2"/>
        <v>13</v>
      </c>
      <c r="AU76" s="5"/>
    </row>
    <row r="77" spans="1:47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VLOOKUP($B77,'[2]TK KHOILUONG'!$B:$AT,4,0)</f>
        <v>2</v>
      </c>
      <c r="F77" s="16">
        <f>VLOOKUP($B77,'[2]TK KHOILUONG'!$B:$AT,5,0)</f>
        <v>0</v>
      </c>
      <c r="G77" s="16">
        <f>VLOOKUP($B77,'[2]TK KHOILUONG'!$B:$AT,6,0)</f>
        <v>0</v>
      </c>
      <c r="H77" s="16">
        <f>VLOOKUP($B77,'[2]TK KHOILUONG'!$B:$AT,7,0)</f>
        <v>0</v>
      </c>
      <c r="I77" s="16">
        <f>VLOOKUP($B77,'[2]TK KHOILUONG'!$B:$AT,8,0)</f>
        <v>0</v>
      </c>
      <c r="J77" s="16">
        <f>VLOOKUP($B77,'[2]TK KHOILUONG'!$B:$AT,9,0)</f>
        <v>0</v>
      </c>
      <c r="K77" s="16">
        <f>VLOOKUP($B77,'[2]TK KHOILUONG'!$B:$AT,10,0)</f>
        <v>0</v>
      </c>
      <c r="L77" s="16">
        <f>VLOOKUP($B77,'[2]TK KHOILUONG'!$B:$AT,11,0)</f>
        <v>0</v>
      </c>
      <c r="M77" s="34">
        <f>VLOOKUP($B77,'[2]TK KHOILUONG'!$B:$AT,12,0)</f>
        <v>2</v>
      </c>
      <c r="N77" s="16">
        <f>VLOOKUP($B77,'[2]TK KHOILUONG'!$B:$AT,13,0)</f>
        <v>2.85</v>
      </c>
      <c r="O77" s="16">
        <f>VLOOKUP($B77,'[2]TK KHOILUONG'!$B:$AT,14,0)</f>
        <v>3.1500000000000004</v>
      </c>
      <c r="P77" s="16">
        <f>VLOOKUP($B77,'[2]TK KHOILUONG'!$B:$AT,15,0)</f>
        <v>0</v>
      </c>
      <c r="Q77" s="16">
        <f>VLOOKUP($B77,'[2]TK KHOILUONG'!$B:$AT,16,0)</f>
        <v>0</v>
      </c>
      <c r="R77" s="34">
        <f>VLOOKUP($B77,'[2]TK KHOILUONG'!$B:$AT,17,0)</f>
        <v>6</v>
      </c>
      <c r="S77" s="16">
        <f>VLOOKUP($B77,'[2]TK KHOILUONG'!$B:$AT,18,0)</f>
        <v>333</v>
      </c>
      <c r="T77" s="16">
        <f>VLOOKUP($B77,'[2]TK KHOILUONG'!$B:$AT,19,0)</f>
        <v>437</v>
      </c>
      <c r="U77" s="16">
        <f>VLOOKUP($B77,'[2]TK KHOILUONG'!$B:$AT,20,0)</f>
        <v>368</v>
      </c>
      <c r="V77" s="34">
        <f>VLOOKUP($B77,'[2]TK KHOILUONG'!$B:$AT,21,0)</f>
        <v>40.200000000000003</v>
      </c>
      <c r="W77" s="16">
        <f>VLOOKUP($B77,'[2]TK KHOILUONG'!$B:$AT,22,0)</f>
        <v>0</v>
      </c>
      <c r="X77" s="16">
        <f>VLOOKUP($B77,'[2]TK KHOILUONG'!$B:$AT,23,0)</f>
        <v>0</v>
      </c>
      <c r="Y77" s="16">
        <f>VLOOKUP($B77,'[2]TK KHOILUONG'!$B:$AT,24,0)</f>
        <v>0</v>
      </c>
      <c r="Z77" s="34">
        <f>VLOOKUP($B77,'[2]TK KHOILUONG'!$B:$AT,25,0)</f>
        <v>0</v>
      </c>
      <c r="AA77" s="16">
        <f>VLOOKUP($B77,'[2]TK KHOILUONG'!$B:$AT,26,0)</f>
        <v>0</v>
      </c>
      <c r="AB77" s="16">
        <f>VLOOKUP($B77,'[2]TK KHOILUONG'!$B:$AT,27,0)</f>
        <v>0</v>
      </c>
      <c r="AC77" s="16">
        <f>VLOOKUP($B77,'[2]TK KHOILUONG'!$B:$AT,28,0)</f>
        <v>0</v>
      </c>
      <c r="AD77" s="34">
        <f>VLOOKUP($B77,'[2]TK KHOILUONG'!$B:$AT,29,0)</f>
        <v>0</v>
      </c>
      <c r="AE77" s="16">
        <f>VLOOKUP($B77,'[2]TK KHOILUONG'!$B:$AT,30,0)</f>
        <v>0</v>
      </c>
      <c r="AF77" s="16">
        <f>VLOOKUP($B77,'[2]TK KHOILUONG'!$B:$AT,31,0)</f>
        <v>0</v>
      </c>
      <c r="AG77" s="16">
        <f>VLOOKUP($B77,'[2]TK KHOILUONG'!$B:$AT,32,0)</f>
        <v>0</v>
      </c>
      <c r="AH77" s="34">
        <f>VLOOKUP($B77,'[2]TK KHOILUONG'!$B:$AT,33,0)</f>
        <v>0</v>
      </c>
      <c r="AI77" s="16">
        <f>VLOOKUP($B77,'[2]TK KHOILUONG'!$B:$AT,34,0)</f>
        <v>0</v>
      </c>
      <c r="AJ77" s="16">
        <f>VLOOKUP($B77,'[2]TK KHOILUONG'!$B:$AT,35,0)</f>
        <v>0</v>
      </c>
      <c r="AK77" s="34">
        <f>VLOOKUP($B77,'[2]TK KHOILUONG'!$B:$AT,36,0)</f>
        <v>0</v>
      </c>
      <c r="AL77" s="16">
        <f>VLOOKUP($B77,'[2]TK KHOILUONG'!$B:$AT,37,0)</f>
        <v>0</v>
      </c>
      <c r="AM77" s="16">
        <f>VLOOKUP($B77,'[2]TK KHOILUONG'!$B:$AT,38,0)</f>
        <v>0</v>
      </c>
      <c r="AN77" s="34">
        <f>VLOOKUP($B77,'[2]TK KHOILUONG'!$B:$AT,39,0)</f>
        <v>0</v>
      </c>
      <c r="AO77" s="16">
        <f>VLOOKUP($B77,'[2]TK KHOILUONG'!$B:$AT,40,0)</f>
        <v>0</v>
      </c>
      <c r="AP77" s="16">
        <f>VLOOKUP($B77,'[2]TK KHOILUONG'!$B:$AT,41,0)</f>
        <v>0</v>
      </c>
      <c r="AQ77" s="34">
        <f>VLOOKUP($B77,'[2]TK KHOILUONG'!$B:$AT,42,0)</f>
        <v>0</v>
      </c>
      <c r="AR77" s="34">
        <f>VLOOKUP($B77,'[2]TK KHOILUONG'!$B:$AT,43,0)</f>
        <v>0</v>
      </c>
      <c r="AS77" s="34">
        <f>VLOOKUP($B77,'[2]TK KHOILUONG'!$B:$AT,44,0)</f>
        <v>0.3</v>
      </c>
      <c r="AT77" s="44">
        <f t="shared" si="2"/>
        <v>48.5</v>
      </c>
      <c r="AU77" s="5"/>
    </row>
    <row r="78" spans="1:47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VLOOKUP($B78,'[2]TK KHOILUONG'!$B:$AT,4,0)</f>
        <v>0</v>
      </c>
      <c r="F78" s="16">
        <f>VLOOKUP($B78,'[2]TK KHOILUONG'!$B:$AT,5,0)</f>
        <v>0</v>
      </c>
      <c r="G78" s="16">
        <f>VLOOKUP($B78,'[2]TK KHOILUONG'!$B:$AT,6,0)</f>
        <v>0</v>
      </c>
      <c r="H78" s="16">
        <f>VLOOKUP($B78,'[2]TK KHOILUONG'!$B:$AT,7,0)</f>
        <v>0</v>
      </c>
      <c r="I78" s="16">
        <f>VLOOKUP($B78,'[2]TK KHOILUONG'!$B:$AT,8,0)</f>
        <v>0</v>
      </c>
      <c r="J78" s="16">
        <f>VLOOKUP($B78,'[2]TK KHOILUONG'!$B:$AT,9,0)</f>
        <v>0</v>
      </c>
      <c r="K78" s="16">
        <f>VLOOKUP($B78,'[2]TK KHOILUONG'!$B:$AT,10,0)</f>
        <v>0</v>
      </c>
      <c r="L78" s="16">
        <f>VLOOKUP($B78,'[2]TK KHOILUONG'!$B:$AT,11,0)</f>
        <v>0</v>
      </c>
      <c r="M78" s="34">
        <f>VLOOKUP($B78,'[2]TK KHOILUONG'!$B:$AT,12,0)</f>
        <v>0</v>
      </c>
      <c r="N78" s="16">
        <f>VLOOKUP($B78,'[2]TK KHOILUONG'!$B:$AT,13,0)</f>
        <v>1.05</v>
      </c>
      <c r="O78" s="16">
        <f>VLOOKUP($B78,'[2]TK KHOILUONG'!$B:$AT,14,0)</f>
        <v>2.25</v>
      </c>
      <c r="P78" s="16">
        <f>VLOOKUP($B78,'[2]TK KHOILUONG'!$B:$AT,15,0)</f>
        <v>0</v>
      </c>
      <c r="Q78" s="16">
        <f>VLOOKUP($B78,'[2]TK KHOILUONG'!$B:$AT,16,0)</f>
        <v>0</v>
      </c>
      <c r="R78" s="34">
        <f>VLOOKUP($B78,'[2]TK KHOILUONG'!$B:$AT,17,0)</f>
        <v>3.3</v>
      </c>
      <c r="S78" s="16">
        <f>VLOOKUP($B78,'[2]TK KHOILUONG'!$B:$AT,18,0)</f>
        <v>72</v>
      </c>
      <c r="T78" s="16">
        <f>VLOOKUP($B78,'[2]TK KHOILUONG'!$B:$AT,19,0)</f>
        <v>84</v>
      </c>
      <c r="U78" s="16">
        <f>VLOOKUP($B78,'[2]TK KHOILUONG'!$B:$AT,20,0)</f>
        <v>78</v>
      </c>
      <c r="V78" s="34">
        <f>VLOOKUP($B78,'[2]TK KHOILUONG'!$B:$AT,21,0)</f>
        <v>7.8000000000000007</v>
      </c>
      <c r="W78" s="16">
        <f>VLOOKUP($B78,'[2]TK KHOILUONG'!$B:$AT,22,0)</f>
        <v>0</v>
      </c>
      <c r="X78" s="16">
        <f>VLOOKUP($B78,'[2]TK KHOILUONG'!$B:$AT,23,0)</f>
        <v>0</v>
      </c>
      <c r="Y78" s="16">
        <f>VLOOKUP($B78,'[2]TK KHOILUONG'!$B:$AT,24,0)</f>
        <v>0</v>
      </c>
      <c r="Z78" s="34">
        <f>VLOOKUP($B78,'[2]TK KHOILUONG'!$B:$AT,25,0)</f>
        <v>0</v>
      </c>
      <c r="AA78" s="16">
        <f>VLOOKUP($B78,'[2]TK KHOILUONG'!$B:$AT,26,0)</f>
        <v>0</v>
      </c>
      <c r="AB78" s="16">
        <f>VLOOKUP($B78,'[2]TK KHOILUONG'!$B:$AT,27,0)</f>
        <v>0</v>
      </c>
      <c r="AC78" s="16">
        <f>VLOOKUP($B78,'[2]TK KHOILUONG'!$B:$AT,28,0)</f>
        <v>0</v>
      </c>
      <c r="AD78" s="34">
        <f>VLOOKUP($B78,'[2]TK KHOILUONG'!$B:$AT,29,0)</f>
        <v>0</v>
      </c>
      <c r="AE78" s="16">
        <f>VLOOKUP($B78,'[2]TK KHOILUONG'!$B:$AT,30,0)</f>
        <v>0</v>
      </c>
      <c r="AF78" s="16">
        <f>VLOOKUP($B78,'[2]TK KHOILUONG'!$B:$AT,31,0)</f>
        <v>0</v>
      </c>
      <c r="AG78" s="16">
        <f>VLOOKUP($B78,'[2]TK KHOILUONG'!$B:$AT,32,0)</f>
        <v>0</v>
      </c>
      <c r="AH78" s="34">
        <f>VLOOKUP($B78,'[2]TK KHOILUONG'!$B:$AT,33,0)</f>
        <v>0</v>
      </c>
      <c r="AI78" s="16">
        <f>VLOOKUP($B78,'[2]TK KHOILUONG'!$B:$AT,34,0)</f>
        <v>0</v>
      </c>
      <c r="AJ78" s="16">
        <f>VLOOKUP($B78,'[2]TK KHOILUONG'!$B:$AT,35,0)</f>
        <v>0</v>
      </c>
      <c r="AK78" s="34">
        <f>VLOOKUP($B78,'[2]TK KHOILUONG'!$B:$AT,36,0)</f>
        <v>0</v>
      </c>
      <c r="AL78" s="16">
        <f>VLOOKUP($B78,'[2]TK KHOILUONG'!$B:$AT,37,0)</f>
        <v>0</v>
      </c>
      <c r="AM78" s="16">
        <f>VLOOKUP($B78,'[2]TK KHOILUONG'!$B:$AT,38,0)</f>
        <v>0</v>
      </c>
      <c r="AN78" s="34">
        <f>VLOOKUP($B78,'[2]TK KHOILUONG'!$B:$AT,39,0)</f>
        <v>0</v>
      </c>
      <c r="AO78" s="16">
        <f>VLOOKUP($B78,'[2]TK KHOILUONG'!$B:$AT,40,0)</f>
        <v>0</v>
      </c>
      <c r="AP78" s="16">
        <f>VLOOKUP($B78,'[2]TK KHOILUONG'!$B:$AT,41,0)</f>
        <v>0</v>
      </c>
      <c r="AQ78" s="34">
        <f>VLOOKUP($B78,'[2]TK KHOILUONG'!$B:$AT,42,0)</f>
        <v>0</v>
      </c>
      <c r="AR78" s="34">
        <f>VLOOKUP($B78,'[2]TK KHOILUONG'!$B:$AT,43,0)</f>
        <v>0</v>
      </c>
      <c r="AS78" s="34">
        <f>VLOOKUP($B78,'[2]TK KHOILUONG'!$B:$AT,44,0)</f>
        <v>0.5</v>
      </c>
      <c r="AT78" s="44">
        <f t="shared" si="2"/>
        <v>11.6</v>
      </c>
      <c r="AU78" s="5"/>
    </row>
    <row r="79" spans="1:47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VLOOKUP($B79,'[2]TK KHOILUONG'!$B:$AT,4,0)</f>
        <v>6</v>
      </c>
      <c r="F79" s="16">
        <f>VLOOKUP($B79,'[2]TK KHOILUONG'!$B:$AT,5,0)</f>
        <v>0</v>
      </c>
      <c r="G79" s="16">
        <f>VLOOKUP($B79,'[2]TK KHOILUONG'!$B:$AT,6,0)</f>
        <v>0</v>
      </c>
      <c r="H79" s="16">
        <f>VLOOKUP($B79,'[2]TK KHOILUONG'!$B:$AT,7,0)</f>
        <v>0</v>
      </c>
      <c r="I79" s="16">
        <f>VLOOKUP($B79,'[2]TK KHOILUONG'!$B:$AT,8,0)</f>
        <v>0</v>
      </c>
      <c r="J79" s="16">
        <f>VLOOKUP($B79,'[2]TK KHOILUONG'!$B:$AT,9,0)</f>
        <v>0</v>
      </c>
      <c r="K79" s="16">
        <f>VLOOKUP($B79,'[2]TK KHOILUONG'!$B:$AT,10,0)</f>
        <v>0</v>
      </c>
      <c r="L79" s="16">
        <f>VLOOKUP($B79,'[2]TK KHOILUONG'!$B:$AT,11,0)</f>
        <v>0</v>
      </c>
      <c r="M79" s="34">
        <f>VLOOKUP($B79,'[2]TK KHOILUONG'!$B:$AT,12,0)</f>
        <v>6</v>
      </c>
      <c r="N79" s="16">
        <f>VLOOKUP($B79,'[2]TK KHOILUONG'!$B:$AT,13,0)</f>
        <v>1.05</v>
      </c>
      <c r="O79" s="16">
        <f>VLOOKUP($B79,'[2]TK KHOILUONG'!$B:$AT,14,0)</f>
        <v>1.7999999999999998</v>
      </c>
      <c r="P79" s="16">
        <f>VLOOKUP($B79,'[2]TK KHOILUONG'!$B:$AT,15,0)</f>
        <v>0</v>
      </c>
      <c r="Q79" s="16">
        <f>VLOOKUP($B79,'[2]TK KHOILUONG'!$B:$AT,16,0)</f>
        <v>0</v>
      </c>
      <c r="R79" s="34">
        <f>VLOOKUP($B79,'[2]TK KHOILUONG'!$B:$AT,17,0)</f>
        <v>2.8499999999999996</v>
      </c>
      <c r="S79" s="16">
        <f>VLOOKUP($B79,'[2]TK KHOILUONG'!$B:$AT,18,0)</f>
        <v>390</v>
      </c>
      <c r="T79" s="16">
        <f>VLOOKUP($B79,'[2]TK KHOILUONG'!$B:$AT,19,0)</f>
        <v>447</v>
      </c>
      <c r="U79" s="16">
        <f>VLOOKUP($B79,'[2]TK KHOILUONG'!$B:$AT,20,0)</f>
        <v>345</v>
      </c>
      <c r="V79" s="34">
        <f>VLOOKUP($B79,'[2]TK KHOILUONG'!$B:$AT,21,0)</f>
        <v>49.2</v>
      </c>
      <c r="W79" s="16">
        <f>VLOOKUP($B79,'[2]TK KHOILUONG'!$B:$AT,22,0)</f>
        <v>0</v>
      </c>
      <c r="X79" s="16">
        <f>VLOOKUP($B79,'[2]TK KHOILUONG'!$B:$AT,23,0)</f>
        <v>0</v>
      </c>
      <c r="Y79" s="16">
        <f>VLOOKUP($B79,'[2]TK KHOILUONG'!$B:$AT,24,0)</f>
        <v>0</v>
      </c>
      <c r="Z79" s="34">
        <f>VLOOKUP($B79,'[2]TK KHOILUONG'!$B:$AT,25,0)</f>
        <v>0</v>
      </c>
      <c r="AA79" s="16">
        <f>VLOOKUP($B79,'[2]TK KHOILUONG'!$B:$AT,26,0)</f>
        <v>0</v>
      </c>
      <c r="AB79" s="16">
        <f>VLOOKUP($B79,'[2]TK KHOILUONG'!$B:$AT,27,0)</f>
        <v>0</v>
      </c>
      <c r="AC79" s="16">
        <f>VLOOKUP($B79,'[2]TK KHOILUONG'!$B:$AT,28,0)</f>
        <v>0</v>
      </c>
      <c r="AD79" s="34">
        <f>VLOOKUP($B79,'[2]TK KHOILUONG'!$B:$AT,29,0)</f>
        <v>0</v>
      </c>
      <c r="AE79" s="16">
        <f>VLOOKUP($B79,'[2]TK KHOILUONG'!$B:$AT,30,0)</f>
        <v>0</v>
      </c>
      <c r="AF79" s="16">
        <f>VLOOKUP($B79,'[2]TK KHOILUONG'!$B:$AT,31,0)</f>
        <v>0</v>
      </c>
      <c r="AG79" s="16">
        <f>VLOOKUP($B79,'[2]TK KHOILUONG'!$B:$AT,32,0)</f>
        <v>0</v>
      </c>
      <c r="AH79" s="34">
        <f>VLOOKUP($B79,'[2]TK KHOILUONG'!$B:$AT,33,0)</f>
        <v>0</v>
      </c>
      <c r="AI79" s="16">
        <f>VLOOKUP($B79,'[2]TK KHOILUONG'!$B:$AT,34,0)</f>
        <v>0</v>
      </c>
      <c r="AJ79" s="16">
        <f>VLOOKUP($B79,'[2]TK KHOILUONG'!$B:$AT,35,0)</f>
        <v>0</v>
      </c>
      <c r="AK79" s="34">
        <f>VLOOKUP($B79,'[2]TK KHOILUONG'!$B:$AT,36,0)</f>
        <v>0</v>
      </c>
      <c r="AL79" s="16">
        <f>VLOOKUP($B79,'[2]TK KHOILUONG'!$B:$AT,37,0)</f>
        <v>0</v>
      </c>
      <c r="AM79" s="16">
        <f>VLOOKUP($B79,'[2]TK KHOILUONG'!$B:$AT,38,0)</f>
        <v>0</v>
      </c>
      <c r="AN79" s="34">
        <f>VLOOKUP($B79,'[2]TK KHOILUONG'!$B:$AT,39,0)</f>
        <v>0</v>
      </c>
      <c r="AO79" s="16">
        <f>VLOOKUP($B79,'[2]TK KHOILUONG'!$B:$AT,40,0)</f>
        <v>0</v>
      </c>
      <c r="AP79" s="16">
        <f>VLOOKUP($B79,'[2]TK KHOILUONG'!$B:$AT,41,0)</f>
        <v>0</v>
      </c>
      <c r="AQ79" s="34">
        <f>VLOOKUP($B79,'[2]TK KHOILUONG'!$B:$AT,42,0)</f>
        <v>0</v>
      </c>
      <c r="AR79" s="34">
        <f>VLOOKUP($B79,'[2]TK KHOILUONG'!$B:$AT,43,0)</f>
        <v>0</v>
      </c>
      <c r="AS79" s="34">
        <f>VLOOKUP($B79,'[2]TK KHOILUONG'!$B:$AT,44,0)</f>
        <v>0.8</v>
      </c>
      <c r="AT79" s="44">
        <f t="shared" si="2"/>
        <v>58.85</v>
      </c>
      <c r="AU79" s="5"/>
    </row>
    <row r="80" spans="1:47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VLOOKUP($B80,'[2]TK KHOILUONG'!$B:$AT,4,0)</f>
        <v>2</v>
      </c>
      <c r="F80" s="16">
        <f>VLOOKUP($B80,'[2]TK KHOILUONG'!$B:$AT,5,0)</f>
        <v>0</v>
      </c>
      <c r="G80" s="16">
        <f>VLOOKUP($B80,'[2]TK KHOILUONG'!$B:$AT,6,0)</f>
        <v>0</v>
      </c>
      <c r="H80" s="16">
        <f>VLOOKUP($B80,'[2]TK KHOILUONG'!$B:$AT,7,0)</f>
        <v>0</v>
      </c>
      <c r="I80" s="16">
        <f>VLOOKUP($B80,'[2]TK KHOILUONG'!$B:$AT,8,0)</f>
        <v>0</v>
      </c>
      <c r="J80" s="16">
        <f>VLOOKUP($B80,'[2]TK KHOILUONG'!$B:$AT,9,0)</f>
        <v>0</v>
      </c>
      <c r="K80" s="16">
        <f>VLOOKUP($B80,'[2]TK KHOILUONG'!$B:$AT,10,0)</f>
        <v>0</v>
      </c>
      <c r="L80" s="16">
        <f>VLOOKUP($B80,'[2]TK KHOILUONG'!$B:$AT,11,0)</f>
        <v>0</v>
      </c>
      <c r="M80" s="34">
        <f>VLOOKUP($B80,'[2]TK KHOILUONG'!$B:$AT,12,0)</f>
        <v>2</v>
      </c>
      <c r="N80" s="16">
        <f>VLOOKUP($B80,'[2]TK KHOILUONG'!$B:$AT,13,0)</f>
        <v>1.65</v>
      </c>
      <c r="O80" s="16">
        <f>VLOOKUP($B80,'[2]TK KHOILUONG'!$B:$AT,14,0)</f>
        <v>1.2</v>
      </c>
      <c r="P80" s="16">
        <f>VLOOKUP($B80,'[2]TK KHOILUONG'!$B:$AT,15,0)</f>
        <v>0</v>
      </c>
      <c r="Q80" s="16">
        <f>VLOOKUP($B80,'[2]TK KHOILUONG'!$B:$AT,16,0)</f>
        <v>0</v>
      </c>
      <c r="R80" s="34">
        <f>VLOOKUP($B80,'[2]TK KHOILUONG'!$B:$AT,17,0)</f>
        <v>2.8499999999999996</v>
      </c>
      <c r="S80" s="16">
        <f>VLOOKUP($B80,'[2]TK KHOILUONG'!$B:$AT,18,0)</f>
        <v>21</v>
      </c>
      <c r="T80" s="16">
        <f>VLOOKUP($B80,'[2]TK KHOILUONG'!$B:$AT,19,0)</f>
        <v>28</v>
      </c>
      <c r="U80" s="16">
        <f>VLOOKUP($B80,'[2]TK KHOILUONG'!$B:$AT,20,0)</f>
        <v>21</v>
      </c>
      <c r="V80" s="34">
        <f>VLOOKUP($B80,'[2]TK KHOILUONG'!$B:$AT,21,0)</f>
        <v>2.8000000000000003</v>
      </c>
      <c r="W80" s="16">
        <f>VLOOKUP($B80,'[2]TK KHOILUONG'!$B:$AT,22,0)</f>
        <v>0</v>
      </c>
      <c r="X80" s="16">
        <f>VLOOKUP($B80,'[2]TK KHOILUONG'!$B:$AT,23,0)</f>
        <v>0</v>
      </c>
      <c r="Y80" s="16">
        <f>VLOOKUP($B80,'[2]TK KHOILUONG'!$B:$AT,24,0)</f>
        <v>0</v>
      </c>
      <c r="Z80" s="34">
        <f>VLOOKUP($B80,'[2]TK KHOILUONG'!$B:$AT,25,0)</f>
        <v>0</v>
      </c>
      <c r="AA80" s="16">
        <f>VLOOKUP($B80,'[2]TK KHOILUONG'!$B:$AT,26,0)</f>
        <v>0</v>
      </c>
      <c r="AB80" s="16">
        <f>VLOOKUP($B80,'[2]TK KHOILUONG'!$B:$AT,27,0)</f>
        <v>0</v>
      </c>
      <c r="AC80" s="16">
        <f>VLOOKUP($B80,'[2]TK KHOILUONG'!$B:$AT,28,0)</f>
        <v>0</v>
      </c>
      <c r="AD80" s="34">
        <f>VLOOKUP($B80,'[2]TK KHOILUONG'!$B:$AT,29,0)</f>
        <v>0</v>
      </c>
      <c r="AE80" s="16">
        <f>VLOOKUP($B80,'[2]TK KHOILUONG'!$B:$AT,30,0)</f>
        <v>0</v>
      </c>
      <c r="AF80" s="16">
        <f>VLOOKUP($B80,'[2]TK KHOILUONG'!$B:$AT,31,0)</f>
        <v>0</v>
      </c>
      <c r="AG80" s="16">
        <f>VLOOKUP($B80,'[2]TK KHOILUONG'!$B:$AT,32,0)</f>
        <v>0</v>
      </c>
      <c r="AH80" s="34">
        <f>VLOOKUP($B80,'[2]TK KHOILUONG'!$B:$AT,33,0)</f>
        <v>0</v>
      </c>
      <c r="AI80" s="16">
        <f>VLOOKUP($B80,'[2]TK KHOILUONG'!$B:$AT,34,0)</f>
        <v>0</v>
      </c>
      <c r="AJ80" s="16">
        <f>VLOOKUP($B80,'[2]TK KHOILUONG'!$B:$AT,35,0)</f>
        <v>0</v>
      </c>
      <c r="AK80" s="34">
        <f>VLOOKUP($B80,'[2]TK KHOILUONG'!$B:$AT,36,0)</f>
        <v>0</v>
      </c>
      <c r="AL80" s="16">
        <f>VLOOKUP($B80,'[2]TK KHOILUONG'!$B:$AT,37,0)</f>
        <v>0</v>
      </c>
      <c r="AM80" s="16">
        <f>VLOOKUP($B80,'[2]TK KHOILUONG'!$B:$AT,38,0)</f>
        <v>0</v>
      </c>
      <c r="AN80" s="34">
        <f>VLOOKUP($B80,'[2]TK KHOILUONG'!$B:$AT,39,0)</f>
        <v>0</v>
      </c>
      <c r="AO80" s="16">
        <f>VLOOKUP($B80,'[2]TK KHOILUONG'!$B:$AT,40,0)</f>
        <v>0</v>
      </c>
      <c r="AP80" s="16">
        <f>VLOOKUP($B80,'[2]TK KHOILUONG'!$B:$AT,41,0)</f>
        <v>0</v>
      </c>
      <c r="AQ80" s="34">
        <f>VLOOKUP($B80,'[2]TK KHOILUONG'!$B:$AT,42,0)</f>
        <v>0</v>
      </c>
      <c r="AR80" s="34">
        <f>VLOOKUP($B80,'[2]TK KHOILUONG'!$B:$AT,43,0)</f>
        <v>0</v>
      </c>
      <c r="AS80" s="34">
        <f>VLOOKUP($B80,'[2]TK KHOILUONG'!$B:$AT,44,0)</f>
        <v>0</v>
      </c>
      <c r="AT80" s="44">
        <f t="shared" si="2"/>
        <v>7.65</v>
      </c>
      <c r="AU80" s="5"/>
    </row>
    <row r="81" spans="1:47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VLOOKUP($B81,'[2]TK KHOILUONG'!$B:$AT,4,0)</f>
        <v>0</v>
      </c>
      <c r="F81" s="16">
        <f>VLOOKUP($B81,'[2]TK KHOILUONG'!$B:$AT,5,0)</f>
        <v>0</v>
      </c>
      <c r="G81" s="16">
        <f>VLOOKUP($B81,'[2]TK KHOILUONG'!$B:$AT,6,0)</f>
        <v>0</v>
      </c>
      <c r="H81" s="16">
        <f>VLOOKUP($B81,'[2]TK KHOILUONG'!$B:$AT,7,0)</f>
        <v>0</v>
      </c>
      <c r="I81" s="16">
        <f>VLOOKUP($B81,'[2]TK KHOILUONG'!$B:$AT,8,0)</f>
        <v>0</v>
      </c>
      <c r="J81" s="16">
        <f>VLOOKUP($B81,'[2]TK KHOILUONG'!$B:$AT,9,0)</f>
        <v>0</v>
      </c>
      <c r="K81" s="16">
        <f>VLOOKUP($B81,'[2]TK KHOILUONG'!$B:$AT,10,0)</f>
        <v>0</v>
      </c>
      <c r="L81" s="16">
        <f>VLOOKUP($B81,'[2]TK KHOILUONG'!$B:$AT,11,0)</f>
        <v>0</v>
      </c>
      <c r="M81" s="34">
        <f>VLOOKUP($B81,'[2]TK KHOILUONG'!$B:$AT,12,0)</f>
        <v>0</v>
      </c>
      <c r="N81" s="16">
        <f>VLOOKUP($B81,'[2]TK KHOILUONG'!$B:$AT,13,0)</f>
        <v>3.7500000000000004</v>
      </c>
      <c r="O81" s="16">
        <f>VLOOKUP($B81,'[2]TK KHOILUONG'!$B:$AT,14,0)</f>
        <v>2.25</v>
      </c>
      <c r="P81" s="16">
        <f>VLOOKUP($B81,'[2]TK KHOILUONG'!$B:$AT,15,0)</f>
        <v>0</v>
      </c>
      <c r="Q81" s="16">
        <f>VLOOKUP($B81,'[2]TK KHOILUONG'!$B:$AT,16,0)</f>
        <v>0</v>
      </c>
      <c r="R81" s="34">
        <f>VLOOKUP($B81,'[2]TK KHOILUONG'!$B:$AT,17,0)</f>
        <v>6</v>
      </c>
      <c r="S81" s="16">
        <f>VLOOKUP($B81,'[2]TK KHOILUONG'!$B:$AT,18,0)</f>
        <v>0</v>
      </c>
      <c r="T81" s="16">
        <f>VLOOKUP($B81,'[2]TK KHOILUONG'!$B:$AT,19,0)</f>
        <v>0</v>
      </c>
      <c r="U81" s="16">
        <f>VLOOKUP($B81,'[2]TK KHOILUONG'!$B:$AT,20,0)</f>
        <v>0</v>
      </c>
      <c r="V81" s="34">
        <f>VLOOKUP($B81,'[2]TK KHOILUONG'!$B:$AT,21,0)</f>
        <v>0</v>
      </c>
      <c r="W81" s="16">
        <f>VLOOKUP($B81,'[2]TK KHOILUONG'!$B:$AT,22,0)</f>
        <v>0</v>
      </c>
      <c r="X81" s="16">
        <f>VLOOKUP($B81,'[2]TK KHOILUONG'!$B:$AT,23,0)</f>
        <v>0</v>
      </c>
      <c r="Y81" s="16">
        <f>VLOOKUP($B81,'[2]TK KHOILUONG'!$B:$AT,24,0)</f>
        <v>0</v>
      </c>
      <c r="Z81" s="34">
        <f>VLOOKUP($B81,'[2]TK KHOILUONG'!$B:$AT,25,0)</f>
        <v>0</v>
      </c>
      <c r="AA81" s="16">
        <f>VLOOKUP($B81,'[2]TK KHOILUONG'!$B:$AT,26,0)</f>
        <v>0</v>
      </c>
      <c r="AB81" s="16">
        <f>VLOOKUP($B81,'[2]TK KHOILUONG'!$B:$AT,27,0)</f>
        <v>0</v>
      </c>
      <c r="AC81" s="16">
        <f>VLOOKUP($B81,'[2]TK KHOILUONG'!$B:$AT,28,0)</f>
        <v>0</v>
      </c>
      <c r="AD81" s="34">
        <f>VLOOKUP($B81,'[2]TK KHOILUONG'!$B:$AT,29,0)</f>
        <v>0</v>
      </c>
      <c r="AE81" s="16">
        <f>VLOOKUP($B81,'[2]TK KHOILUONG'!$B:$AT,30,0)</f>
        <v>0</v>
      </c>
      <c r="AF81" s="16">
        <f>VLOOKUP($B81,'[2]TK KHOILUONG'!$B:$AT,31,0)</f>
        <v>0</v>
      </c>
      <c r="AG81" s="16">
        <f>VLOOKUP($B81,'[2]TK KHOILUONG'!$B:$AT,32,0)</f>
        <v>0</v>
      </c>
      <c r="AH81" s="34">
        <f>VLOOKUP($B81,'[2]TK KHOILUONG'!$B:$AT,33,0)</f>
        <v>0</v>
      </c>
      <c r="AI81" s="16">
        <f>VLOOKUP($B81,'[2]TK KHOILUONG'!$B:$AT,34,0)</f>
        <v>0</v>
      </c>
      <c r="AJ81" s="16">
        <f>VLOOKUP($B81,'[2]TK KHOILUONG'!$B:$AT,35,0)</f>
        <v>0</v>
      </c>
      <c r="AK81" s="34">
        <f>VLOOKUP($B81,'[2]TK KHOILUONG'!$B:$AT,36,0)</f>
        <v>0</v>
      </c>
      <c r="AL81" s="16">
        <f>VLOOKUP($B81,'[2]TK KHOILUONG'!$B:$AT,37,0)</f>
        <v>0</v>
      </c>
      <c r="AM81" s="16">
        <f>VLOOKUP($B81,'[2]TK KHOILUONG'!$B:$AT,38,0)</f>
        <v>0</v>
      </c>
      <c r="AN81" s="34">
        <f>VLOOKUP($B81,'[2]TK KHOILUONG'!$B:$AT,39,0)</f>
        <v>0</v>
      </c>
      <c r="AO81" s="16">
        <f>VLOOKUP($B81,'[2]TK KHOILUONG'!$B:$AT,40,0)</f>
        <v>0</v>
      </c>
      <c r="AP81" s="16">
        <f>VLOOKUP($B81,'[2]TK KHOILUONG'!$B:$AT,41,0)</f>
        <v>0</v>
      </c>
      <c r="AQ81" s="34">
        <f>VLOOKUP($B81,'[2]TK KHOILUONG'!$B:$AT,42,0)</f>
        <v>0</v>
      </c>
      <c r="AR81" s="34">
        <f>VLOOKUP($B81,'[2]TK KHOILUONG'!$B:$AT,43,0)</f>
        <v>0</v>
      </c>
      <c r="AS81" s="34">
        <f>VLOOKUP($B81,'[2]TK KHOILUONG'!$B:$AT,44,0)</f>
        <v>0.5</v>
      </c>
      <c r="AT81" s="44">
        <f t="shared" si="2"/>
        <v>6.5</v>
      </c>
      <c r="AU81" s="5"/>
    </row>
    <row r="82" spans="1:47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VLOOKUP($B82,'[2]TK KHOILUONG'!$B:$AT,4,0)</f>
        <v>8</v>
      </c>
      <c r="F82" s="16">
        <f>VLOOKUP($B82,'[2]TK KHOILUONG'!$B:$AT,5,0)</f>
        <v>0</v>
      </c>
      <c r="G82" s="16">
        <f>VLOOKUP($B82,'[2]TK KHOILUONG'!$B:$AT,6,0)</f>
        <v>0</v>
      </c>
      <c r="H82" s="16">
        <f>VLOOKUP($B82,'[2]TK KHOILUONG'!$B:$AT,7,0)</f>
        <v>0</v>
      </c>
      <c r="I82" s="16">
        <f>VLOOKUP($B82,'[2]TK KHOILUONG'!$B:$AT,8,0)</f>
        <v>0</v>
      </c>
      <c r="J82" s="16">
        <f>VLOOKUP($B82,'[2]TK KHOILUONG'!$B:$AT,9,0)</f>
        <v>0</v>
      </c>
      <c r="K82" s="16">
        <f>VLOOKUP($B82,'[2]TK KHOILUONG'!$B:$AT,10,0)</f>
        <v>0</v>
      </c>
      <c r="L82" s="16">
        <f>VLOOKUP($B82,'[2]TK KHOILUONG'!$B:$AT,11,0)</f>
        <v>0</v>
      </c>
      <c r="M82" s="34">
        <f>VLOOKUP($B82,'[2]TK KHOILUONG'!$B:$AT,12,0)</f>
        <v>8</v>
      </c>
      <c r="N82" s="16">
        <f>VLOOKUP($B82,'[2]TK KHOILUONG'!$B:$AT,13,0)</f>
        <v>2.25</v>
      </c>
      <c r="O82" s="16">
        <f>VLOOKUP($B82,'[2]TK KHOILUONG'!$B:$AT,14,0)</f>
        <v>0.45</v>
      </c>
      <c r="P82" s="16">
        <f>VLOOKUP($B82,'[2]TK KHOILUONG'!$B:$AT,15,0)</f>
        <v>0</v>
      </c>
      <c r="Q82" s="16">
        <f>VLOOKUP($B82,'[2]TK KHOILUONG'!$B:$AT,16,0)</f>
        <v>0</v>
      </c>
      <c r="R82" s="34">
        <f>VLOOKUP($B82,'[2]TK KHOILUONG'!$B:$AT,17,0)</f>
        <v>2.7</v>
      </c>
      <c r="S82" s="16">
        <f>VLOOKUP($B82,'[2]TK KHOILUONG'!$B:$AT,18,0)</f>
        <v>4</v>
      </c>
      <c r="T82" s="16">
        <f>VLOOKUP($B82,'[2]TK KHOILUONG'!$B:$AT,19,0)</f>
        <v>35</v>
      </c>
      <c r="U82" s="16">
        <f>VLOOKUP($B82,'[2]TK KHOILUONG'!$B:$AT,20,0)</f>
        <v>4</v>
      </c>
      <c r="V82" s="34">
        <f>VLOOKUP($B82,'[2]TK KHOILUONG'!$B:$AT,21,0)</f>
        <v>3.5</v>
      </c>
      <c r="W82" s="16">
        <f>VLOOKUP($B82,'[2]TK KHOILUONG'!$B:$AT,22,0)</f>
        <v>0</v>
      </c>
      <c r="X82" s="16">
        <f>VLOOKUP($B82,'[2]TK KHOILUONG'!$B:$AT,23,0)</f>
        <v>0</v>
      </c>
      <c r="Y82" s="16">
        <f>VLOOKUP($B82,'[2]TK KHOILUONG'!$B:$AT,24,0)</f>
        <v>0</v>
      </c>
      <c r="Z82" s="34">
        <f>VLOOKUP($B82,'[2]TK KHOILUONG'!$B:$AT,25,0)</f>
        <v>0</v>
      </c>
      <c r="AA82" s="16">
        <f>VLOOKUP($B82,'[2]TK KHOILUONG'!$B:$AT,26,0)</f>
        <v>0</v>
      </c>
      <c r="AB82" s="16">
        <f>VLOOKUP($B82,'[2]TK KHOILUONG'!$B:$AT,27,0)</f>
        <v>0</v>
      </c>
      <c r="AC82" s="16">
        <f>VLOOKUP($B82,'[2]TK KHOILUONG'!$B:$AT,28,0)</f>
        <v>0</v>
      </c>
      <c r="AD82" s="34">
        <f>VLOOKUP($B82,'[2]TK KHOILUONG'!$B:$AT,29,0)</f>
        <v>0</v>
      </c>
      <c r="AE82" s="16">
        <f>VLOOKUP($B82,'[2]TK KHOILUONG'!$B:$AT,30,0)</f>
        <v>0</v>
      </c>
      <c r="AF82" s="16">
        <f>VLOOKUP($B82,'[2]TK KHOILUONG'!$B:$AT,31,0)</f>
        <v>0</v>
      </c>
      <c r="AG82" s="16">
        <f>VLOOKUP($B82,'[2]TK KHOILUONG'!$B:$AT,32,0)</f>
        <v>0</v>
      </c>
      <c r="AH82" s="34">
        <f>VLOOKUP($B82,'[2]TK KHOILUONG'!$B:$AT,33,0)</f>
        <v>0</v>
      </c>
      <c r="AI82" s="16">
        <f>VLOOKUP($B82,'[2]TK KHOILUONG'!$B:$AT,34,0)</f>
        <v>0</v>
      </c>
      <c r="AJ82" s="16">
        <f>VLOOKUP($B82,'[2]TK KHOILUONG'!$B:$AT,35,0)</f>
        <v>0</v>
      </c>
      <c r="AK82" s="34">
        <f>VLOOKUP($B82,'[2]TK KHOILUONG'!$B:$AT,36,0)</f>
        <v>0</v>
      </c>
      <c r="AL82" s="16">
        <f>VLOOKUP($B82,'[2]TK KHOILUONG'!$B:$AT,37,0)</f>
        <v>0</v>
      </c>
      <c r="AM82" s="16">
        <f>VLOOKUP($B82,'[2]TK KHOILUONG'!$B:$AT,38,0)</f>
        <v>0</v>
      </c>
      <c r="AN82" s="34">
        <f>VLOOKUP($B82,'[2]TK KHOILUONG'!$B:$AT,39,0)</f>
        <v>0</v>
      </c>
      <c r="AO82" s="16">
        <f>VLOOKUP($B82,'[2]TK KHOILUONG'!$B:$AT,40,0)</f>
        <v>0</v>
      </c>
      <c r="AP82" s="16">
        <f>VLOOKUP($B82,'[2]TK KHOILUONG'!$B:$AT,41,0)</f>
        <v>0</v>
      </c>
      <c r="AQ82" s="34">
        <f>VLOOKUP($B82,'[2]TK KHOILUONG'!$B:$AT,42,0)</f>
        <v>0</v>
      </c>
      <c r="AR82" s="34">
        <f>VLOOKUP($B82,'[2]TK KHOILUONG'!$B:$AT,43,0)</f>
        <v>0</v>
      </c>
      <c r="AS82" s="34">
        <f>VLOOKUP($B82,'[2]TK KHOILUONG'!$B:$AT,44,0)</f>
        <v>0</v>
      </c>
      <c r="AT82" s="44">
        <f t="shared" si="2"/>
        <v>14.2</v>
      </c>
      <c r="AU82" s="5"/>
    </row>
    <row r="83" spans="1:47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VLOOKUP($B83,'[2]TK KHOILUONG'!$B:$AT,4,0)</f>
        <v>4</v>
      </c>
      <c r="F83" s="16">
        <f>VLOOKUP($B83,'[2]TK KHOILUONG'!$B:$AT,5,0)</f>
        <v>4</v>
      </c>
      <c r="G83" s="16">
        <f>VLOOKUP($B83,'[2]TK KHOILUONG'!$B:$AT,6,0)</f>
        <v>0</v>
      </c>
      <c r="H83" s="16">
        <f>VLOOKUP($B83,'[2]TK KHOILUONG'!$B:$AT,7,0)</f>
        <v>0</v>
      </c>
      <c r="I83" s="16">
        <f>VLOOKUP($B83,'[2]TK KHOILUONG'!$B:$AT,8,0)</f>
        <v>0</v>
      </c>
      <c r="J83" s="16">
        <f>VLOOKUP($B83,'[2]TK KHOILUONG'!$B:$AT,9,0)</f>
        <v>0</v>
      </c>
      <c r="K83" s="16">
        <f>VLOOKUP($B83,'[2]TK KHOILUONG'!$B:$AT,10,0)</f>
        <v>0</v>
      </c>
      <c r="L83" s="16">
        <f>VLOOKUP($B83,'[2]TK KHOILUONG'!$B:$AT,11,0)</f>
        <v>0</v>
      </c>
      <c r="M83" s="34">
        <f>VLOOKUP($B83,'[2]TK KHOILUONG'!$B:$AT,12,0)</f>
        <v>10</v>
      </c>
      <c r="N83" s="16">
        <f>VLOOKUP($B83,'[2]TK KHOILUONG'!$B:$AT,13,0)</f>
        <v>4.2</v>
      </c>
      <c r="O83" s="16">
        <f>VLOOKUP($B83,'[2]TK KHOILUONG'!$B:$AT,14,0)</f>
        <v>1.7999999999999998</v>
      </c>
      <c r="P83" s="16">
        <f>VLOOKUP($B83,'[2]TK KHOILUONG'!$B:$AT,15,0)</f>
        <v>0</v>
      </c>
      <c r="Q83" s="16">
        <f>VLOOKUP($B83,'[2]TK KHOILUONG'!$B:$AT,16,0)</f>
        <v>0</v>
      </c>
      <c r="R83" s="34">
        <f>VLOOKUP($B83,'[2]TK KHOILUONG'!$B:$AT,17,0)</f>
        <v>6</v>
      </c>
      <c r="S83" s="16">
        <f>VLOOKUP($B83,'[2]TK KHOILUONG'!$B:$AT,18,0)</f>
        <v>330</v>
      </c>
      <c r="T83" s="16">
        <f>VLOOKUP($B83,'[2]TK KHOILUONG'!$B:$AT,19,0)</f>
        <v>342</v>
      </c>
      <c r="U83" s="16">
        <f>VLOOKUP($B83,'[2]TK KHOILUONG'!$B:$AT,20,0)</f>
        <v>293</v>
      </c>
      <c r="V83" s="34">
        <f>VLOOKUP($B83,'[2]TK KHOILUONG'!$B:$AT,21,0)</f>
        <v>37.9</v>
      </c>
      <c r="W83" s="16">
        <f>VLOOKUP($B83,'[2]TK KHOILUONG'!$B:$AT,22,0)</f>
        <v>0</v>
      </c>
      <c r="X83" s="16">
        <f>VLOOKUP($B83,'[2]TK KHOILUONG'!$B:$AT,23,0)</f>
        <v>0</v>
      </c>
      <c r="Y83" s="16">
        <f>VLOOKUP($B83,'[2]TK KHOILUONG'!$B:$AT,24,0)</f>
        <v>0</v>
      </c>
      <c r="Z83" s="34">
        <f>VLOOKUP($B83,'[2]TK KHOILUONG'!$B:$AT,25,0)</f>
        <v>0</v>
      </c>
      <c r="AA83" s="16">
        <f>VLOOKUP($B83,'[2]TK KHOILUONG'!$B:$AT,26,0)</f>
        <v>0</v>
      </c>
      <c r="AB83" s="16">
        <f>VLOOKUP($B83,'[2]TK KHOILUONG'!$B:$AT,27,0)</f>
        <v>0</v>
      </c>
      <c r="AC83" s="16">
        <f>VLOOKUP($B83,'[2]TK KHOILUONG'!$B:$AT,28,0)</f>
        <v>0</v>
      </c>
      <c r="AD83" s="34">
        <f>VLOOKUP($B83,'[2]TK KHOILUONG'!$B:$AT,29,0)</f>
        <v>0</v>
      </c>
      <c r="AE83" s="16">
        <f>VLOOKUP($B83,'[2]TK KHOILUONG'!$B:$AT,30,0)</f>
        <v>0</v>
      </c>
      <c r="AF83" s="16">
        <f>VLOOKUP($B83,'[2]TK KHOILUONG'!$B:$AT,31,0)</f>
        <v>0</v>
      </c>
      <c r="AG83" s="16">
        <f>VLOOKUP($B83,'[2]TK KHOILUONG'!$B:$AT,32,0)</f>
        <v>0</v>
      </c>
      <c r="AH83" s="34">
        <f>VLOOKUP($B83,'[2]TK KHOILUONG'!$B:$AT,33,0)</f>
        <v>0</v>
      </c>
      <c r="AI83" s="16">
        <f>VLOOKUP($B83,'[2]TK KHOILUONG'!$B:$AT,34,0)</f>
        <v>0</v>
      </c>
      <c r="AJ83" s="16">
        <f>VLOOKUP($B83,'[2]TK KHOILUONG'!$B:$AT,35,0)</f>
        <v>0</v>
      </c>
      <c r="AK83" s="34">
        <f>VLOOKUP($B83,'[2]TK KHOILUONG'!$B:$AT,36,0)</f>
        <v>0</v>
      </c>
      <c r="AL83" s="16">
        <f>VLOOKUP($B83,'[2]TK KHOILUONG'!$B:$AT,37,0)</f>
        <v>0</v>
      </c>
      <c r="AM83" s="16">
        <f>VLOOKUP($B83,'[2]TK KHOILUONG'!$B:$AT,38,0)</f>
        <v>0</v>
      </c>
      <c r="AN83" s="34">
        <f>VLOOKUP($B83,'[2]TK KHOILUONG'!$B:$AT,39,0)</f>
        <v>0</v>
      </c>
      <c r="AO83" s="16">
        <f>VLOOKUP($B83,'[2]TK KHOILUONG'!$B:$AT,40,0)</f>
        <v>0</v>
      </c>
      <c r="AP83" s="16">
        <f>VLOOKUP($B83,'[2]TK KHOILUONG'!$B:$AT,41,0)</f>
        <v>0</v>
      </c>
      <c r="AQ83" s="34">
        <f>VLOOKUP($B83,'[2]TK KHOILUONG'!$B:$AT,42,0)</f>
        <v>0</v>
      </c>
      <c r="AR83" s="34">
        <f>VLOOKUP($B83,'[2]TK KHOILUONG'!$B:$AT,43,0)</f>
        <v>0</v>
      </c>
      <c r="AS83" s="34">
        <f>VLOOKUP($B83,'[2]TK KHOILUONG'!$B:$AT,44,0)</f>
        <v>0</v>
      </c>
      <c r="AT83" s="44">
        <f t="shared" si="2"/>
        <v>53.9</v>
      </c>
      <c r="AU83" s="5"/>
    </row>
    <row r="84" spans="1:47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VLOOKUP($B84,'[2]TK KHOILUONG'!$B:$AT,4,0)</f>
        <v>0</v>
      </c>
      <c r="F84" s="16">
        <f>VLOOKUP($B84,'[2]TK KHOILUONG'!$B:$AT,5,0)</f>
        <v>0</v>
      </c>
      <c r="G84" s="16">
        <f>VLOOKUP($B84,'[2]TK KHOILUONG'!$B:$AT,6,0)</f>
        <v>0</v>
      </c>
      <c r="H84" s="16">
        <f>VLOOKUP($B84,'[2]TK KHOILUONG'!$B:$AT,7,0)</f>
        <v>0</v>
      </c>
      <c r="I84" s="16">
        <f>VLOOKUP($B84,'[2]TK KHOILUONG'!$B:$AT,8,0)</f>
        <v>0</v>
      </c>
      <c r="J84" s="16">
        <f>VLOOKUP($B84,'[2]TK KHOILUONG'!$B:$AT,9,0)</f>
        <v>0</v>
      </c>
      <c r="K84" s="16">
        <f>VLOOKUP($B84,'[2]TK KHOILUONG'!$B:$AT,10,0)</f>
        <v>0</v>
      </c>
      <c r="L84" s="16">
        <f>VLOOKUP($B84,'[2]TK KHOILUONG'!$B:$AT,11,0)</f>
        <v>0</v>
      </c>
      <c r="M84" s="34">
        <f>VLOOKUP($B84,'[2]TK KHOILUONG'!$B:$AT,12,0)</f>
        <v>0</v>
      </c>
      <c r="N84" s="16">
        <f>VLOOKUP($B84,'[2]TK KHOILUONG'!$B:$AT,13,0)</f>
        <v>0</v>
      </c>
      <c r="O84" s="16">
        <f>VLOOKUP($B84,'[2]TK KHOILUONG'!$B:$AT,14,0)</f>
        <v>0</v>
      </c>
      <c r="P84" s="16">
        <f>VLOOKUP($B84,'[2]TK KHOILUONG'!$B:$AT,15,0)</f>
        <v>0</v>
      </c>
      <c r="Q84" s="16">
        <f>VLOOKUP($B84,'[2]TK KHOILUONG'!$B:$AT,16,0)</f>
        <v>0</v>
      </c>
      <c r="R84" s="34">
        <f>VLOOKUP($B84,'[2]TK KHOILUONG'!$B:$AT,17,0)</f>
        <v>0</v>
      </c>
      <c r="S84" s="16">
        <f>VLOOKUP($B84,'[2]TK KHOILUONG'!$B:$AT,18,0)</f>
        <v>75</v>
      </c>
      <c r="T84" s="16">
        <f>VLOOKUP($B84,'[2]TK KHOILUONG'!$B:$AT,19,0)</f>
        <v>0</v>
      </c>
      <c r="U84" s="16">
        <f>VLOOKUP($B84,'[2]TK KHOILUONG'!$B:$AT,20,0)</f>
        <v>86</v>
      </c>
      <c r="V84" s="34">
        <f>VLOOKUP($B84,'[2]TK KHOILUONG'!$B:$AT,21,0)</f>
        <v>-1.1000000000000001</v>
      </c>
      <c r="W84" s="16">
        <f>VLOOKUP($B84,'[2]TK KHOILUONG'!$B:$AT,22,0)</f>
        <v>0</v>
      </c>
      <c r="X84" s="16">
        <f>VLOOKUP($B84,'[2]TK KHOILUONG'!$B:$AT,23,0)</f>
        <v>0</v>
      </c>
      <c r="Y84" s="16">
        <f>VLOOKUP($B84,'[2]TK KHOILUONG'!$B:$AT,24,0)</f>
        <v>0</v>
      </c>
      <c r="Z84" s="34">
        <f>VLOOKUP($B84,'[2]TK KHOILUONG'!$B:$AT,25,0)</f>
        <v>0</v>
      </c>
      <c r="AA84" s="16">
        <f>VLOOKUP($B84,'[2]TK KHOILUONG'!$B:$AT,26,0)</f>
        <v>0</v>
      </c>
      <c r="AB84" s="16">
        <f>VLOOKUP($B84,'[2]TK KHOILUONG'!$B:$AT,27,0)</f>
        <v>0</v>
      </c>
      <c r="AC84" s="16">
        <f>VLOOKUP($B84,'[2]TK KHOILUONG'!$B:$AT,28,0)</f>
        <v>0</v>
      </c>
      <c r="AD84" s="34">
        <f>VLOOKUP($B84,'[2]TK KHOILUONG'!$B:$AT,29,0)</f>
        <v>0</v>
      </c>
      <c r="AE84" s="16">
        <f>VLOOKUP($B84,'[2]TK KHOILUONG'!$B:$AT,30,0)</f>
        <v>0</v>
      </c>
      <c r="AF84" s="16">
        <f>VLOOKUP($B84,'[2]TK KHOILUONG'!$B:$AT,31,0)</f>
        <v>0</v>
      </c>
      <c r="AG84" s="16">
        <f>VLOOKUP($B84,'[2]TK KHOILUONG'!$B:$AT,32,0)</f>
        <v>0</v>
      </c>
      <c r="AH84" s="34">
        <f>VLOOKUP($B84,'[2]TK KHOILUONG'!$B:$AT,33,0)</f>
        <v>0</v>
      </c>
      <c r="AI84" s="16">
        <f>VLOOKUP($B84,'[2]TK KHOILUONG'!$B:$AT,34,0)</f>
        <v>0</v>
      </c>
      <c r="AJ84" s="16">
        <f>VLOOKUP($B84,'[2]TK KHOILUONG'!$B:$AT,35,0)</f>
        <v>0</v>
      </c>
      <c r="AK84" s="34">
        <f>VLOOKUP($B84,'[2]TK KHOILUONG'!$B:$AT,36,0)</f>
        <v>0</v>
      </c>
      <c r="AL84" s="16">
        <f>VLOOKUP($B84,'[2]TK KHOILUONG'!$B:$AT,37,0)</f>
        <v>0</v>
      </c>
      <c r="AM84" s="16">
        <f>VLOOKUP($B84,'[2]TK KHOILUONG'!$B:$AT,38,0)</f>
        <v>0</v>
      </c>
      <c r="AN84" s="34">
        <f>VLOOKUP($B84,'[2]TK KHOILUONG'!$B:$AT,39,0)</f>
        <v>0</v>
      </c>
      <c r="AO84" s="16">
        <f>VLOOKUP($B84,'[2]TK KHOILUONG'!$B:$AT,40,0)</f>
        <v>0</v>
      </c>
      <c r="AP84" s="16">
        <f>VLOOKUP($B84,'[2]TK KHOILUONG'!$B:$AT,41,0)</f>
        <v>0</v>
      </c>
      <c r="AQ84" s="34">
        <f>VLOOKUP($B84,'[2]TK KHOILUONG'!$B:$AT,42,0)</f>
        <v>0</v>
      </c>
      <c r="AR84" s="34">
        <f>VLOOKUP($B84,'[2]TK KHOILUONG'!$B:$AT,43,0)</f>
        <v>0</v>
      </c>
      <c r="AS84" s="34">
        <f>VLOOKUP($B84,'[2]TK KHOILUONG'!$B:$AT,44,0)</f>
        <v>0</v>
      </c>
      <c r="AT84" s="44">
        <f t="shared" si="2"/>
        <v>-1.1000000000000001</v>
      </c>
      <c r="AU84" s="5"/>
    </row>
    <row r="85" spans="1:47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VLOOKUP($B85,'[2]TK KHOILUONG'!$B:$AT,4,0)</f>
        <v>0</v>
      </c>
      <c r="F85" s="16">
        <f>VLOOKUP($B85,'[2]TK KHOILUONG'!$B:$AT,5,0)</f>
        <v>0</v>
      </c>
      <c r="G85" s="16">
        <f>VLOOKUP($B85,'[2]TK KHOILUONG'!$B:$AT,6,0)</f>
        <v>0</v>
      </c>
      <c r="H85" s="16">
        <f>VLOOKUP($B85,'[2]TK KHOILUONG'!$B:$AT,7,0)</f>
        <v>0</v>
      </c>
      <c r="I85" s="16">
        <f>VLOOKUP($B85,'[2]TK KHOILUONG'!$B:$AT,8,0)</f>
        <v>0</v>
      </c>
      <c r="J85" s="16">
        <f>VLOOKUP($B85,'[2]TK KHOILUONG'!$B:$AT,9,0)</f>
        <v>0</v>
      </c>
      <c r="K85" s="16">
        <f>VLOOKUP($B85,'[2]TK KHOILUONG'!$B:$AT,10,0)</f>
        <v>0</v>
      </c>
      <c r="L85" s="16">
        <f>VLOOKUP($B85,'[2]TK KHOILUONG'!$B:$AT,11,0)</f>
        <v>0</v>
      </c>
      <c r="M85" s="34">
        <f>VLOOKUP($B85,'[2]TK KHOILUONG'!$B:$AT,12,0)</f>
        <v>0</v>
      </c>
      <c r="N85" s="16">
        <f>VLOOKUP($B85,'[2]TK KHOILUONG'!$B:$AT,13,0)</f>
        <v>3.9000000000000004</v>
      </c>
      <c r="O85" s="16">
        <f>VLOOKUP($B85,'[2]TK KHOILUONG'!$B:$AT,14,0)</f>
        <v>1.05</v>
      </c>
      <c r="P85" s="16">
        <f>VLOOKUP($B85,'[2]TK KHOILUONG'!$B:$AT,15,0)</f>
        <v>0</v>
      </c>
      <c r="Q85" s="16">
        <f>VLOOKUP($B85,'[2]TK KHOILUONG'!$B:$AT,16,0)</f>
        <v>0</v>
      </c>
      <c r="R85" s="34">
        <f>VLOOKUP($B85,'[2]TK KHOILUONG'!$B:$AT,17,0)</f>
        <v>4.95</v>
      </c>
      <c r="S85" s="16">
        <f>VLOOKUP($B85,'[2]TK KHOILUONG'!$B:$AT,18,0)</f>
        <v>75</v>
      </c>
      <c r="T85" s="16">
        <f>VLOOKUP($B85,'[2]TK KHOILUONG'!$B:$AT,19,0)</f>
        <v>75</v>
      </c>
      <c r="U85" s="16">
        <f>VLOOKUP($B85,'[2]TK KHOILUONG'!$B:$AT,20,0)</f>
        <v>67</v>
      </c>
      <c r="V85" s="34">
        <f>VLOOKUP($B85,'[2]TK KHOILUONG'!$B:$AT,21,0)</f>
        <v>8.3000000000000007</v>
      </c>
      <c r="W85" s="16">
        <f>VLOOKUP($B85,'[2]TK KHOILUONG'!$B:$AT,22,0)</f>
        <v>0</v>
      </c>
      <c r="X85" s="16">
        <f>VLOOKUP($B85,'[2]TK KHOILUONG'!$B:$AT,23,0)</f>
        <v>0</v>
      </c>
      <c r="Y85" s="16">
        <f>VLOOKUP($B85,'[2]TK KHOILUONG'!$B:$AT,24,0)</f>
        <v>0</v>
      </c>
      <c r="Z85" s="34">
        <f>VLOOKUP($B85,'[2]TK KHOILUONG'!$B:$AT,25,0)</f>
        <v>0</v>
      </c>
      <c r="AA85" s="16">
        <f>VLOOKUP($B85,'[2]TK KHOILUONG'!$B:$AT,26,0)</f>
        <v>0</v>
      </c>
      <c r="AB85" s="16">
        <f>VLOOKUP($B85,'[2]TK KHOILUONG'!$B:$AT,27,0)</f>
        <v>0</v>
      </c>
      <c r="AC85" s="16">
        <f>VLOOKUP($B85,'[2]TK KHOILUONG'!$B:$AT,28,0)</f>
        <v>0</v>
      </c>
      <c r="AD85" s="34">
        <f>VLOOKUP($B85,'[2]TK KHOILUONG'!$B:$AT,29,0)</f>
        <v>0</v>
      </c>
      <c r="AE85" s="16">
        <f>VLOOKUP($B85,'[2]TK KHOILUONG'!$B:$AT,30,0)</f>
        <v>0</v>
      </c>
      <c r="AF85" s="16">
        <f>VLOOKUP($B85,'[2]TK KHOILUONG'!$B:$AT,31,0)</f>
        <v>0</v>
      </c>
      <c r="AG85" s="16">
        <f>VLOOKUP($B85,'[2]TK KHOILUONG'!$B:$AT,32,0)</f>
        <v>0</v>
      </c>
      <c r="AH85" s="34">
        <f>VLOOKUP($B85,'[2]TK KHOILUONG'!$B:$AT,33,0)</f>
        <v>0</v>
      </c>
      <c r="AI85" s="16">
        <f>VLOOKUP($B85,'[2]TK KHOILUONG'!$B:$AT,34,0)</f>
        <v>0</v>
      </c>
      <c r="AJ85" s="16">
        <f>VLOOKUP($B85,'[2]TK KHOILUONG'!$B:$AT,35,0)</f>
        <v>0</v>
      </c>
      <c r="AK85" s="34">
        <f>VLOOKUP($B85,'[2]TK KHOILUONG'!$B:$AT,36,0)</f>
        <v>0</v>
      </c>
      <c r="AL85" s="16">
        <f>VLOOKUP($B85,'[2]TK KHOILUONG'!$B:$AT,37,0)</f>
        <v>0</v>
      </c>
      <c r="AM85" s="16">
        <f>VLOOKUP($B85,'[2]TK KHOILUONG'!$B:$AT,38,0)</f>
        <v>0</v>
      </c>
      <c r="AN85" s="34">
        <f>VLOOKUP($B85,'[2]TK KHOILUONG'!$B:$AT,39,0)</f>
        <v>0</v>
      </c>
      <c r="AO85" s="16">
        <f>VLOOKUP($B85,'[2]TK KHOILUONG'!$B:$AT,40,0)</f>
        <v>0</v>
      </c>
      <c r="AP85" s="16">
        <f>VLOOKUP($B85,'[2]TK KHOILUONG'!$B:$AT,41,0)</f>
        <v>0</v>
      </c>
      <c r="AQ85" s="34">
        <f>VLOOKUP($B85,'[2]TK KHOILUONG'!$B:$AT,42,0)</f>
        <v>0</v>
      </c>
      <c r="AR85" s="34">
        <f>VLOOKUP($B85,'[2]TK KHOILUONG'!$B:$AT,43,0)</f>
        <v>0</v>
      </c>
      <c r="AS85" s="34">
        <f>VLOOKUP($B85,'[2]TK KHOILUONG'!$B:$AT,44,0)</f>
        <v>1.4</v>
      </c>
      <c r="AT85" s="44">
        <f t="shared" si="2"/>
        <v>14.65</v>
      </c>
      <c r="AU85" s="5"/>
    </row>
    <row r="86" spans="1:47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VLOOKUP($B86,'[2]TK KHOILUONG'!$B:$AT,4,0)</f>
        <v>0</v>
      </c>
      <c r="F86" s="16">
        <f>VLOOKUP($B86,'[2]TK KHOILUONG'!$B:$AT,5,0)</f>
        <v>0</v>
      </c>
      <c r="G86" s="16">
        <f>VLOOKUP($B86,'[2]TK KHOILUONG'!$B:$AT,6,0)</f>
        <v>0</v>
      </c>
      <c r="H86" s="16">
        <f>VLOOKUP($B86,'[2]TK KHOILUONG'!$B:$AT,7,0)</f>
        <v>0</v>
      </c>
      <c r="I86" s="16">
        <f>VLOOKUP($B86,'[2]TK KHOILUONG'!$B:$AT,8,0)</f>
        <v>0</v>
      </c>
      <c r="J86" s="16">
        <f>VLOOKUP($B86,'[2]TK KHOILUONG'!$B:$AT,9,0)</f>
        <v>0</v>
      </c>
      <c r="K86" s="16">
        <f>VLOOKUP($B86,'[2]TK KHOILUONG'!$B:$AT,10,0)</f>
        <v>0</v>
      </c>
      <c r="L86" s="16">
        <f>VLOOKUP($B86,'[2]TK KHOILUONG'!$B:$AT,11,0)</f>
        <v>0</v>
      </c>
      <c r="M86" s="34">
        <f>VLOOKUP($B86,'[2]TK KHOILUONG'!$B:$AT,12,0)</f>
        <v>0</v>
      </c>
      <c r="N86" s="16">
        <f>VLOOKUP($B86,'[2]TK KHOILUONG'!$B:$AT,13,0)</f>
        <v>0</v>
      </c>
      <c r="O86" s="16">
        <f>VLOOKUP($B86,'[2]TK KHOILUONG'!$B:$AT,14,0)</f>
        <v>0</v>
      </c>
      <c r="P86" s="16">
        <f>VLOOKUP($B86,'[2]TK KHOILUONG'!$B:$AT,15,0)</f>
        <v>0</v>
      </c>
      <c r="Q86" s="16">
        <f>VLOOKUP($B86,'[2]TK KHOILUONG'!$B:$AT,16,0)</f>
        <v>0</v>
      </c>
      <c r="R86" s="34">
        <f>VLOOKUP($B86,'[2]TK KHOILUONG'!$B:$AT,17,0)</f>
        <v>0</v>
      </c>
      <c r="S86" s="16">
        <f>VLOOKUP($B86,'[2]TK KHOILUONG'!$B:$AT,18,0)</f>
        <v>0</v>
      </c>
      <c r="T86" s="16">
        <f>VLOOKUP($B86,'[2]TK KHOILUONG'!$B:$AT,19,0)</f>
        <v>0</v>
      </c>
      <c r="U86" s="16">
        <f>VLOOKUP($B86,'[2]TK KHOILUONG'!$B:$AT,20,0)</f>
        <v>0</v>
      </c>
      <c r="V86" s="34">
        <f>VLOOKUP($B86,'[2]TK KHOILUONG'!$B:$AT,21,0)</f>
        <v>0</v>
      </c>
      <c r="W86" s="16">
        <f>VLOOKUP($B86,'[2]TK KHOILUONG'!$B:$AT,22,0)</f>
        <v>0</v>
      </c>
      <c r="X86" s="16">
        <f>VLOOKUP($B86,'[2]TK KHOILUONG'!$B:$AT,23,0)</f>
        <v>0</v>
      </c>
      <c r="Y86" s="16">
        <f>VLOOKUP($B86,'[2]TK KHOILUONG'!$B:$AT,24,0)</f>
        <v>0</v>
      </c>
      <c r="Z86" s="34">
        <f>VLOOKUP($B86,'[2]TK KHOILUONG'!$B:$AT,25,0)</f>
        <v>0</v>
      </c>
      <c r="AA86" s="16">
        <f>VLOOKUP($B86,'[2]TK KHOILUONG'!$B:$AT,26,0)</f>
        <v>0</v>
      </c>
      <c r="AB86" s="16">
        <f>VLOOKUP($B86,'[2]TK KHOILUONG'!$B:$AT,27,0)</f>
        <v>0</v>
      </c>
      <c r="AC86" s="16">
        <f>VLOOKUP($B86,'[2]TK KHOILUONG'!$B:$AT,28,0)</f>
        <v>0</v>
      </c>
      <c r="AD86" s="34">
        <f>VLOOKUP($B86,'[2]TK KHOILUONG'!$B:$AT,29,0)</f>
        <v>0</v>
      </c>
      <c r="AE86" s="16">
        <f>VLOOKUP($B86,'[2]TK KHOILUONG'!$B:$AT,30,0)</f>
        <v>0</v>
      </c>
      <c r="AF86" s="16">
        <f>VLOOKUP($B86,'[2]TK KHOILUONG'!$B:$AT,31,0)</f>
        <v>0</v>
      </c>
      <c r="AG86" s="16">
        <f>VLOOKUP($B86,'[2]TK KHOILUONG'!$B:$AT,32,0)</f>
        <v>0</v>
      </c>
      <c r="AH86" s="34">
        <f>VLOOKUP($B86,'[2]TK KHOILUONG'!$B:$AT,33,0)</f>
        <v>0</v>
      </c>
      <c r="AI86" s="16">
        <f>VLOOKUP($B86,'[2]TK KHOILUONG'!$B:$AT,34,0)</f>
        <v>0</v>
      </c>
      <c r="AJ86" s="16">
        <f>VLOOKUP($B86,'[2]TK KHOILUONG'!$B:$AT,35,0)</f>
        <v>0</v>
      </c>
      <c r="AK86" s="34">
        <f>VLOOKUP($B86,'[2]TK KHOILUONG'!$B:$AT,36,0)</f>
        <v>0</v>
      </c>
      <c r="AL86" s="16">
        <f>VLOOKUP($B86,'[2]TK KHOILUONG'!$B:$AT,37,0)</f>
        <v>0</v>
      </c>
      <c r="AM86" s="16">
        <f>VLOOKUP($B86,'[2]TK KHOILUONG'!$B:$AT,38,0)</f>
        <v>0</v>
      </c>
      <c r="AN86" s="34">
        <f>VLOOKUP($B86,'[2]TK KHOILUONG'!$B:$AT,39,0)</f>
        <v>0</v>
      </c>
      <c r="AO86" s="16">
        <f>VLOOKUP($B86,'[2]TK KHOILUONG'!$B:$AT,40,0)</f>
        <v>0</v>
      </c>
      <c r="AP86" s="16">
        <f>VLOOKUP($B86,'[2]TK KHOILUONG'!$B:$AT,41,0)</f>
        <v>0</v>
      </c>
      <c r="AQ86" s="34">
        <f>VLOOKUP($B86,'[2]TK KHOILUONG'!$B:$AT,42,0)</f>
        <v>0</v>
      </c>
      <c r="AR86" s="34">
        <f>VLOOKUP($B86,'[2]TK KHOILUONG'!$B:$AT,43,0)</f>
        <v>0</v>
      </c>
      <c r="AS86" s="34">
        <f>VLOOKUP($B86,'[2]TK KHOILUONG'!$B:$AT,44,0)</f>
        <v>0</v>
      </c>
      <c r="AT86" s="44">
        <f t="shared" si="2"/>
        <v>0</v>
      </c>
      <c r="AU86" s="5"/>
    </row>
    <row r="87" spans="1:47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>
        <f>VLOOKUP($B87,'[2]TK KHOILUONG'!$B:$AT,4,0)</f>
        <v>0</v>
      </c>
      <c r="F87" s="16">
        <f>VLOOKUP($B87,'[2]TK KHOILUONG'!$B:$AT,5,0)</f>
        <v>0</v>
      </c>
      <c r="G87" s="16">
        <f>VLOOKUP($B87,'[2]TK KHOILUONG'!$B:$AT,6,0)</f>
        <v>0</v>
      </c>
      <c r="H87" s="16">
        <f>VLOOKUP($B87,'[2]TK KHOILUONG'!$B:$AT,7,0)</f>
        <v>0</v>
      </c>
      <c r="I87" s="16">
        <f>VLOOKUP($B87,'[2]TK KHOILUONG'!$B:$AT,8,0)</f>
        <v>0</v>
      </c>
      <c r="J87" s="16">
        <f>VLOOKUP($B87,'[2]TK KHOILUONG'!$B:$AT,9,0)</f>
        <v>0</v>
      </c>
      <c r="K87" s="16">
        <f>VLOOKUP($B87,'[2]TK KHOILUONG'!$B:$AT,10,0)</f>
        <v>0</v>
      </c>
      <c r="L87" s="16">
        <f>VLOOKUP($B87,'[2]TK KHOILUONG'!$B:$AT,11,0)</f>
        <v>0</v>
      </c>
      <c r="M87" s="34">
        <f>VLOOKUP($B87,'[2]TK KHOILUONG'!$B:$AT,12,0)</f>
        <v>0</v>
      </c>
      <c r="N87" s="16">
        <f>VLOOKUP($B87,'[2]TK KHOILUONG'!$B:$AT,13,0)</f>
        <v>0</v>
      </c>
      <c r="O87" s="16">
        <f>VLOOKUP($B87,'[2]TK KHOILUONG'!$B:$AT,14,0)</f>
        <v>0</v>
      </c>
      <c r="P87" s="16">
        <f>VLOOKUP($B87,'[2]TK KHOILUONG'!$B:$AT,15,0)</f>
        <v>0</v>
      </c>
      <c r="Q87" s="16">
        <f>VLOOKUP($B87,'[2]TK KHOILUONG'!$B:$AT,16,0)</f>
        <v>0</v>
      </c>
      <c r="R87" s="34">
        <f>VLOOKUP($B87,'[2]TK KHOILUONG'!$B:$AT,17,0)</f>
        <v>0</v>
      </c>
      <c r="S87" s="16">
        <f>VLOOKUP($B87,'[2]TK KHOILUONG'!$B:$AT,18,0)</f>
        <v>0</v>
      </c>
      <c r="T87" s="16">
        <f>VLOOKUP($B87,'[2]TK KHOILUONG'!$B:$AT,19,0)</f>
        <v>0</v>
      </c>
      <c r="U87" s="16">
        <f>VLOOKUP($B87,'[2]TK KHOILUONG'!$B:$AT,20,0)</f>
        <v>0</v>
      </c>
      <c r="V87" s="34">
        <f>VLOOKUP($B87,'[2]TK KHOILUONG'!$B:$AT,21,0)</f>
        <v>0</v>
      </c>
      <c r="W87" s="16">
        <f>VLOOKUP($B87,'[2]TK KHOILUONG'!$B:$AT,22,0)</f>
        <v>0</v>
      </c>
      <c r="X87" s="16">
        <f>VLOOKUP($B87,'[2]TK KHOILUONG'!$B:$AT,23,0)</f>
        <v>0</v>
      </c>
      <c r="Y87" s="16">
        <f>VLOOKUP($B87,'[2]TK KHOILUONG'!$B:$AT,24,0)</f>
        <v>0</v>
      </c>
      <c r="Z87" s="34">
        <f>VLOOKUP($B87,'[2]TK KHOILUONG'!$B:$AT,25,0)</f>
        <v>0</v>
      </c>
      <c r="AA87" s="16">
        <f>VLOOKUP($B87,'[2]TK KHOILUONG'!$B:$AT,26,0)</f>
        <v>0</v>
      </c>
      <c r="AB87" s="16">
        <f>VLOOKUP($B87,'[2]TK KHOILUONG'!$B:$AT,27,0)</f>
        <v>0</v>
      </c>
      <c r="AC87" s="16">
        <f>VLOOKUP($B87,'[2]TK KHOILUONG'!$B:$AT,28,0)</f>
        <v>0</v>
      </c>
      <c r="AD87" s="34">
        <f>VLOOKUP($B87,'[2]TK KHOILUONG'!$B:$AT,29,0)</f>
        <v>0</v>
      </c>
      <c r="AE87" s="16">
        <f>VLOOKUP($B87,'[2]TK KHOILUONG'!$B:$AT,30,0)</f>
        <v>0</v>
      </c>
      <c r="AF87" s="16">
        <f>VLOOKUP($B87,'[2]TK KHOILUONG'!$B:$AT,31,0)</f>
        <v>0</v>
      </c>
      <c r="AG87" s="16">
        <f>VLOOKUP($B87,'[2]TK KHOILUONG'!$B:$AT,32,0)</f>
        <v>0</v>
      </c>
      <c r="AH87" s="34">
        <f>VLOOKUP($B87,'[2]TK KHOILUONG'!$B:$AT,33,0)</f>
        <v>0</v>
      </c>
      <c r="AI87" s="16">
        <f>VLOOKUP($B87,'[2]TK KHOILUONG'!$B:$AT,34,0)</f>
        <v>0</v>
      </c>
      <c r="AJ87" s="16">
        <f>VLOOKUP($B87,'[2]TK KHOILUONG'!$B:$AT,35,0)</f>
        <v>0</v>
      </c>
      <c r="AK87" s="34">
        <f>VLOOKUP($B87,'[2]TK KHOILUONG'!$B:$AT,36,0)</f>
        <v>0</v>
      </c>
      <c r="AL87" s="16">
        <f>VLOOKUP($B87,'[2]TK KHOILUONG'!$B:$AT,37,0)</f>
        <v>0</v>
      </c>
      <c r="AM87" s="16">
        <f>VLOOKUP($B87,'[2]TK KHOILUONG'!$B:$AT,38,0)</f>
        <v>0</v>
      </c>
      <c r="AN87" s="34">
        <f>VLOOKUP($B87,'[2]TK KHOILUONG'!$B:$AT,39,0)</f>
        <v>0</v>
      </c>
      <c r="AO87" s="16">
        <f>VLOOKUP($B87,'[2]TK KHOILUONG'!$B:$AT,40,0)</f>
        <v>0</v>
      </c>
      <c r="AP87" s="16">
        <f>VLOOKUP($B87,'[2]TK KHOILUONG'!$B:$AT,41,0)</f>
        <v>0</v>
      </c>
      <c r="AQ87" s="34">
        <f>VLOOKUP($B87,'[2]TK KHOILUONG'!$B:$AT,42,0)</f>
        <v>0</v>
      </c>
      <c r="AR87" s="34">
        <f>VLOOKUP($B87,'[2]TK KHOILUONG'!$B:$AT,43,0)</f>
        <v>0</v>
      </c>
      <c r="AS87" s="34">
        <f>VLOOKUP($B87,'[2]TK KHOILUONG'!$B:$AT,44,0)</f>
        <v>0</v>
      </c>
      <c r="AT87" s="44">
        <f t="shared" si="2"/>
        <v>0</v>
      </c>
      <c r="AU87" s="5"/>
    </row>
    <row r="88" spans="1:47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>
        <f>VLOOKUP($B88,'[2]TK KHOILUONG'!$B:$AT,4,0)</f>
        <v>0</v>
      </c>
      <c r="F88" s="16">
        <f>VLOOKUP($B88,'[2]TK KHOILUONG'!$B:$AT,5,0)</f>
        <v>0</v>
      </c>
      <c r="G88" s="16">
        <f>VLOOKUP($B88,'[2]TK KHOILUONG'!$B:$AT,6,0)</f>
        <v>0</v>
      </c>
      <c r="H88" s="16">
        <f>VLOOKUP($B88,'[2]TK KHOILUONG'!$B:$AT,7,0)</f>
        <v>0</v>
      </c>
      <c r="I88" s="16">
        <f>VLOOKUP($B88,'[2]TK KHOILUONG'!$B:$AT,8,0)</f>
        <v>0</v>
      </c>
      <c r="J88" s="16">
        <f>VLOOKUP($B88,'[2]TK KHOILUONG'!$B:$AT,9,0)</f>
        <v>0</v>
      </c>
      <c r="K88" s="16">
        <f>VLOOKUP($B88,'[2]TK KHOILUONG'!$B:$AT,10,0)</f>
        <v>0</v>
      </c>
      <c r="L88" s="16">
        <f>VLOOKUP($B88,'[2]TK KHOILUONG'!$B:$AT,11,0)</f>
        <v>0</v>
      </c>
      <c r="M88" s="34">
        <f>VLOOKUP($B88,'[2]TK KHOILUONG'!$B:$AT,12,0)</f>
        <v>0</v>
      </c>
      <c r="N88" s="16">
        <f>VLOOKUP($B88,'[2]TK KHOILUONG'!$B:$AT,13,0)</f>
        <v>0</v>
      </c>
      <c r="O88" s="16">
        <f>VLOOKUP($B88,'[2]TK KHOILUONG'!$B:$AT,14,0)</f>
        <v>0</v>
      </c>
      <c r="P88" s="16">
        <f>VLOOKUP($B88,'[2]TK KHOILUONG'!$B:$AT,15,0)</f>
        <v>0</v>
      </c>
      <c r="Q88" s="16">
        <f>VLOOKUP($B88,'[2]TK KHOILUONG'!$B:$AT,16,0)</f>
        <v>0</v>
      </c>
      <c r="R88" s="34">
        <f>VLOOKUP($B88,'[2]TK KHOILUONG'!$B:$AT,17,0)</f>
        <v>0</v>
      </c>
      <c r="S88" s="16">
        <f>VLOOKUP($B88,'[2]TK KHOILUONG'!$B:$AT,18,0)</f>
        <v>0</v>
      </c>
      <c r="T88" s="16">
        <f>VLOOKUP($B88,'[2]TK KHOILUONG'!$B:$AT,19,0)</f>
        <v>0</v>
      </c>
      <c r="U88" s="16">
        <f>VLOOKUP($B88,'[2]TK KHOILUONG'!$B:$AT,20,0)</f>
        <v>0</v>
      </c>
      <c r="V88" s="34">
        <f>VLOOKUP($B88,'[2]TK KHOILUONG'!$B:$AT,21,0)</f>
        <v>0</v>
      </c>
      <c r="W88" s="16">
        <f>VLOOKUP($B88,'[2]TK KHOILUONG'!$B:$AT,22,0)</f>
        <v>0</v>
      </c>
      <c r="X88" s="16">
        <f>VLOOKUP($B88,'[2]TK KHOILUONG'!$B:$AT,23,0)</f>
        <v>0</v>
      </c>
      <c r="Y88" s="16">
        <f>VLOOKUP($B88,'[2]TK KHOILUONG'!$B:$AT,24,0)</f>
        <v>0</v>
      </c>
      <c r="Z88" s="34">
        <f>VLOOKUP($B88,'[2]TK KHOILUONG'!$B:$AT,25,0)</f>
        <v>0</v>
      </c>
      <c r="AA88" s="16">
        <f>VLOOKUP($B88,'[2]TK KHOILUONG'!$B:$AT,26,0)</f>
        <v>0</v>
      </c>
      <c r="AB88" s="16">
        <f>VLOOKUP($B88,'[2]TK KHOILUONG'!$B:$AT,27,0)</f>
        <v>0</v>
      </c>
      <c r="AC88" s="16">
        <f>VLOOKUP($B88,'[2]TK KHOILUONG'!$B:$AT,28,0)</f>
        <v>0</v>
      </c>
      <c r="AD88" s="34">
        <f>VLOOKUP($B88,'[2]TK KHOILUONG'!$B:$AT,29,0)</f>
        <v>0</v>
      </c>
      <c r="AE88" s="16">
        <f>VLOOKUP($B88,'[2]TK KHOILUONG'!$B:$AT,30,0)</f>
        <v>0</v>
      </c>
      <c r="AF88" s="16">
        <f>VLOOKUP($B88,'[2]TK KHOILUONG'!$B:$AT,31,0)</f>
        <v>0</v>
      </c>
      <c r="AG88" s="16">
        <f>VLOOKUP($B88,'[2]TK KHOILUONG'!$B:$AT,32,0)</f>
        <v>0</v>
      </c>
      <c r="AH88" s="34">
        <f>VLOOKUP($B88,'[2]TK KHOILUONG'!$B:$AT,33,0)</f>
        <v>0</v>
      </c>
      <c r="AI88" s="16">
        <f>VLOOKUP($B88,'[2]TK KHOILUONG'!$B:$AT,34,0)</f>
        <v>0</v>
      </c>
      <c r="AJ88" s="16">
        <f>VLOOKUP($B88,'[2]TK KHOILUONG'!$B:$AT,35,0)</f>
        <v>0</v>
      </c>
      <c r="AK88" s="34">
        <f>VLOOKUP($B88,'[2]TK KHOILUONG'!$B:$AT,36,0)</f>
        <v>0</v>
      </c>
      <c r="AL88" s="16">
        <f>VLOOKUP($B88,'[2]TK KHOILUONG'!$B:$AT,37,0)</f>
        <v>0</v>
      </c>
      <c r="AM88" s="16">
        <f>VLOOKUP($B88,'[2]TK KHOILUONG'!$B:$AT,38,0)</f>
        <v>0</v>
      </c>
      <c r="AN88" s="34">
        <f>VLOOKUP($B88,'[2]TK KHOILUONG'!$B:$AT,39,0)</f>
        <v>0</v>
      </c>
      <c r="AO88" s="16">
        <f>VLOOKUP($B88,'[2]TK KHOILUONG'!$B:$AT,40,0)</f>
        <v>0</v>
      </c>
      <c r="AP88" s="16">
        <f>VLOOKUP($B88,'[2]TK KHOILUONG'!$B:$AT,41,0)</f>
        <v>0</v>
      </c>
      <c r="AQ88" s="34">
        <f>VLOOKUP($B88,'[2]TK KHOILUONG'!$B:$AT,42,0)</f>
        <v>0</v>
      </c>
      <c r="AR88" s="34">
        <f>VLOOKUP($B88,'[2]TK KHOILUONG'!$B:$AT,43,0)</f>
        <v>0</v>
      </c>
      <c r="AS88" s="34">
        <f>VLOOKUP($B88,'[2]TK KHOILUONG'!$B:$AT,44,0)</f>
        <v>0</v>
      </c>
      <c r="AT88" s="44">
        <f t="shared" si="2"/>
        <v>0</v>
      </c>
      <c r="AU88" s="5"/>
    </row>
    <row r="89" spans="1:47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>
        <f>VLOOKUP($B89,'[2]TK KHOILUONG'!$B:$AT,4,0)</f>
        <v>0</v>
      </c>
      <c r="F89" s="16">
        <f>VLOOKUP($B89,'[2]TK KHOILUONG'!$B:$AT,5,0)</f>
        <v>0</v>
      </c>
      <c r="G89" s="16">
        <f>VLOOKUP($B89,'[2]TK KHOILUONG'!$B:$AT,6,0)</f>
        <v>0</v>
      </c>
      <c r="H89" s="16">
        <f>VLOOKUP($B89,'[2]TK KHOILUONG'!$B:$AT,7,0)</f>
        <v>0</v>
      </c>
      <c r="I89" s="16">
        <f>VLOOKUP($B89,'[2]TK KHOILUONG'!$B:$AT,8,0)</f>
        <v>0</v>
      </c>
      <c r="J89" s="16">
        <f>VLOOKUP($B89,'[2]TK KHOILUONG'!$B:$AT,9,0)</f>
        <v>0</v>
      </c>
      <c r="K89" s="16">
        <f>VLOOKUP($B89,'[2]TK KHOILUONG'!$B:$AT,10,0)</f>
        <v>0</v>
      </c>
      <c r="L89" s="16">
        <f>VLOOKUP($B89,'[2]TK KHOILUONG'!$B:$AT,11,0)</f>
        <v>0</v>
      </c>
      <c r="M89" s="34">
        <f>VLOOKUP($B89,'[2]TK KHOILUONG'!$B:$AT,12,0)</f>
        <v>0</v>
      </c>
      <c r="N89" s="16">
        <f>VLOOKUP($B89,'[2]TK KHOILUONG'!$B:$AT,13,0)</f>
        <v>0</v>
      </c>
      <c r="O89" s="16">
        <f>VLOOKUP($B89,'[2]TK KHOILUONG'!$B:$AT,14,0)</f>
        <v>0</v>
      </c>
      <c r="P89" s="16">
        <f>VLOOKUP($B89,'[2]TK KHOILUONG'!$B:$AT,15,0)</f>
        <v>0</v>
      </c>
      <c r="Q89" s="16">
        <f>VLOOKUP($B89,'[2]TK KHOILUONG'!$B:$AT,16,0)</f>
        <v>0</v>
      </c>
      <c r="R89" s="34">
        <f>VLOOKUP($B89,'[2]TK KHOILUONG'!$B:$AT,17,0)</f>
        <v>0</v>
      </c>
      <c r="S89" s="16">
        <f>VLOOKUP($B89,'[2]TK KHOILUONG'!$B:$AT,18,0)</f>
        <v>0</v>
      </c>
      <c r="T89" s="16">
        <f>VLOOKUP($B89,'[2]TK KHOILUONG'!$B:$AT,19,0)</f>
        <v>0</v>
      </c>
      <c r="U89" s="16">
        <f>VLOOKUP($B89,'[2]TK KHOILUONG'!$B:$AT,20,0)</f>
        <v>0</v>
      </c>
      <c r="V89" s="34">
        <f>VLOOKUP($B89,'[2]TK KHOILUONG'!$B:$AT,21,0)</f>
        <v>0</v>
      </c>
      <c r="W89" s="16">
        <f>VLOOKUP($B89,'[2]TK KHOILUONG'!$B:$AT,22,0)</f>
        <v>0</v>
      </c>
      <c r="X89" s="16">
        <f>VLOOKUP($B89,'[2]TK KHOILUONG'!$B:$AT,23,0)</f>
        <v>0</v>
      </c>
      <c r="Y89" s="16">
        <f>VLOOKUP($B89,'[2]TK KHOILUONG'!$B:$AT,24,0)</f>
        <v>0</v>
      </c>
      <c r="Z89" s="34">
        <f>VLOOKUP($B89,'[2]TK KHOILUONG'!$B:$AT,25,0)</f>
        <v>0</v>
      </c>
      <c r="AA89" s="16">
        <f>VLOOKUP($B89,'[2]TK KHOILUONG'!$B:$AT,26,0)</f>
        <v>0</v>
      </c>
      <c r="AB89" s="16">
        <f>VLOOKUP($B89,'[2]TK KHOILUONG'!$B:$AT,27,0)</f>
        <v>0</v>
      </c>
      <c r="AC89" s="16">
        <f>VLOOKUP($B89,'[2]TK KHOILUONG'!$B:$AT,28,0)</f>
        <v>0</v>
      </c>
      <c r="AD89" s="34">
        <f>VLOOKUP($B89,'[2]TK KHOILUONG'!$B:$AT,29,0)</f>
        <v>0</v>
      </c>
      <c r="AE89" s="16">
        <f>VLOOKUP($B89,'[2]TK KHOILUONG'!$B:$AT,30,0)</f>
        <v>0</v>
      </c>
      <c r="AF89" s="16">
        <f>VLOOKUP($B89,'[2]TK KHOILUONG'!$B:$AT,31,0)</f>
        <v>0</v>
      </c>
      <c r="AG89" s="16">
        <f>VLOOKUP($B89,'[2]TK KHOILUONG'!$B:$AT,32,0)</f>
        <v>0</v>
      </c>
      <c r="AH89" s="34">
        <f>VLOOKUP($B89,'[2]TK KHOILUONG'!$B:$AT,33,0)</f>
        <v>0</v>
      </c>
      <c r="AI89" s="16">
        <f>VLOOKUP($B89,'[2]TK KHOILUONG'!$B:$AT,34,0)</f>
        <v>0</v>
      </c>
      <c r="AJ89" s="16">
        <f>VLOOKUP($B89,'[2]TK KHOILUONG'!$B:$AT,35,0)</f>
        <v>0</v>
      </c>
      <c r="AK89" s="34">
        <f>VLOOKUP($B89,'[2]TK KHOILUONG'!$B:$AT,36,0)</f>
        <v>0</v>
      </c>
      <c r="AL89" s="16">
        <f>VLOOKUP($B89,'[2]TK KHOILUONG'!$B:$AT,37,0)</f>
        <v>0</v>
      </c>
      <c r="AM89" s="16">
        <f>VLOOKUP($B89,'[2]TK KHOILUONG'!$B:$AT,38,0)</f>
        <v>0</v>
      </c>
      <c r="AN89" s="34">
        <f>VLOOKUP($B89,'[2]TK KHOILUONG'!$B:$AT,39,0)</f>
        <v>0</v>
      </c>
      <c r="AO89" s="16">
        <f>VLOOKUP($B89,'[2]TK KHOILUONG'!$B:$AT,40,0)</f>
        <v>0</v>
      </c>
      <c r="AP89" s="16">
        <f>VLOOKUP($B89,'[2]TK KHOILUONG'!$B:$AT,41,0)</f>
        <v>0</v>
      </c>
      <c r="AQ89" s="34">
        <f>VLOOKUP($B89,'[2]TK KHOILUONG'!$B:$AT,42,0)</f>
        <v>0</v>
      </c>
      <c r="AR89" s="34">
        <f>VLOOKUP($B89,'[2]TK KHOILUONG'!$B:$AT,43,0)</f>
        <v>0</v>
      </c>
      <c r="AS89" s="34">
        <f>VLOOKUP($B89,'[2]TK KHOILUONG'!$B:$AT,44,0)</f>
        <v>0</v>
      </c>
      <c r="AT89" s="44">
        <f t="shared" si="2"/>
        <v>0</v>
      </c>
      <c r="AU89" s="5"/>
    </row>
    <row r="90" spans="1:47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VLOOKUP($B90,'[2]TK KHOILUONG'!$B:$AT,4,0)</f>
        <v>0</v>
      </c>
      <c r="F90" s="16">
        <f>VLOOKUP($B90,'[2]TK KHOILUONG'!$B:$AT,5,0)</f>
        <v>0</v>
      </c>
      <c r="G90" s="16">
        <f>VLOOKUP($B90,'[2]TK KHOILUONG'!$B:$AT,6,0)</f>
        <v>0</v>
      </c>
      <c r="H90" s="16">
        <f>VLOOKUP($B90,'[2]TK KHOILUONG'!$B:$AT,7,0)</f>
        <v>0</v>
      </c>
      <c r="I90" s="16">
        <f>VLOOKUP($B90,'[2]TK KHOILUONG'!$B:$AT,8,0)</f>
        <v>0</v>
      </c>
      <c r="J90" s="16">
        <f>VLOOKUP($B90,'[2]TK KHOILUONG'!$B:$AT,9,0)</f>
        <v>0</v>
      </c>
      <c r="K90" s="16">
        <f>VLOOKUP($B90,'[2]TK KHOILUONG'!$B:$AT,10,0)</f>
        <v>0</v>
      </c>
      <c r="L90" s="16">
        <f>VLOOKUP($B90,'[2]TK KHOILUONG'!$B:$AT,11,0)</f>
        <v>0</v>
      </c>
      <c r="M90" s="34">
        <f>VLOOKUP($B90,'[2]TK KHOILUONG'!$B:$AT,12,0)</f>
        <v>0</v>
      </c>
      <c r="N90" s="16">
        <f>VLOOKUP($B90,'[2]TK KHOILUONG'!$B:$AT,13,0)</f>
        <v>0</v>
      </c>
      <c r="O90" s="16">
        <f>VLOOKUP($B90,'[2]TK KHOILUONG'!$B:$AT,14,0)</f>
        <v>0</v>
      </c>
      <c r="P90" s="16">
        <f>VLOOKUP($B90,'[2]TK KHOILUONG'!$B:$AT,15,0)</f>
        <v>0</v>
      </c>
      <c r="Q90" s="16">
        <f>VLOOKUP($B90,'[2]TK KHOILUONG'!$B:$AT,16,0)</f>
        <v>0</v>
      </c>
      <c r="R90" s="34">
        <f>VLOOKUP($B90,'[2]TK KHOILUONG'!$B:$AT,17,0)</f>
        <v>0</v>
      </c>
      <c r="S90" s="16">
        <f>VLOOKUP($B90,'[2]TK KHOILUONG'!$B:$AT,18,0)</f>
        <v>0</v>
      </c>
      <c r="T90" s="16">
        <f>VLOOKUP($B90,'[2]TK KHOILUONG'!$B:$AT,19,0)</f>
        <v>0</v>
      </c>
      <c r="U90" s="16">
        <f>VLOOKUP($B90,'[2]TK KHOILUONG'!$B:$AT,20,0)</f>
        <v>0</v>
      </c>
      <c r="V90" s="34">
        <f>VLOOKUP($B90,'[2]TK KHOILUONG'!$B:$AT,21,0)</f>
        <v>0</v>
      </c>
      <c r="W90" s="16">
        <f>VLOOKUP($B90,'[2]TK KHOILUONG'!$B:$AT,22,0)</f>
        <v>0</v>
      </c>
      <c r="X90" s="16">
        <f>VLOOKUP($B90,'[2]TK KHOILUONG'!$B:$AT,23,0)</f>
        <v>0</v>
      </c>
      <c r="Y90" s="16">
        <f>VLOOKUP($B90,'[2]TK KHOILUONG'!$B:$AT,24,0)</f>
        <v>0</v>
      </c>
      <c r="Z90" s="34">
        <f>VLOOKUP($B90,'[2]TK KHOILUONG'!$B:$AT,25,0)</f>
        <v>0</v>
      </c>
      <c r="AA90" s="16">
        <f>VLOOKUP($B90,'[2]TK KHOILUONG'!$B:$AT,26,0)</f>
        <v>0</v>
      </c>
      <c r="AB90" s="16">
        <f>VLOOKUP($B90,'[2]TK KHOILUONG'!$B:$AT,27,0)</f>
        <v>0</v>
      </c>
      <c r="AC90" s="16">
        <f>VLOOKUP($B90,'[2]TK KHOILUONG'!$B:$AT,28,0)</f>
        <v>0</v>
      </c>
      <c r="AD90" s="34">
        <f>VLOOKUP($B90,'[2]TK KHOILUONG'!$B:$AT,29,0)</f>
        <v>0</v>
      </c>
      <c r="AE90" s="16">
        <f>VLOOKUP($B90,'[2]TK KHOILUONG'!$B:$AT,30,0)</f>
        <v>0</v>
      </c>
      <c r="AF90" s="16">
        <f>VLOOKUP($B90,'[2]TK KHOILUONG'!$B:$AT,31,0)</f>
        <v>0</v>
      </c>
      <c r="AG90" s="16">
        <f>VLOOKUP($B90,'[2]TK KHOILUONG'!$B:$AT,32,0)</f>
        <v>0</v>
      </c>
      <c r="AH90" s="34">
        <f>VLOOKUP($B90,'[2]TK KHOILUONG'!$B:$AT,33,0)</f>
        <v>0</v>
      </c>
      <c r="AI90" s="16">
        <f>VLOOKUP($B90,'[2]TK KHOILUONG'!$B:$AT,34,0)</f>
        <v>0</v>
      </c>
      <c r="AJ90" s="16">
        <f>VLOOKUP($B90,'[2]TK KHOILUONG'!$B:$AT,35,0)</f>
        <v>0</v>
      </c>
      <c r="AK90" s="34">
        <f>VLOOKUP($B90,'[2]TK KHOILUONG'!$B:$AT,36,0)</f>
        <v>0</v>
      </c>
      <c r="AL90" s="16">
        <f>VLOOKUP($B90,'[2]TK KHOILUONG'!$B:$AT,37,0)</f>
        <v>0</v>
      </c>
      <c r="AM90" s="16">
        <f>VLOOKUP($B90,'[2]TK KHOILUONG'!$B:$AT,38,0)</f>
        <v>0</v>
      </c>
      <c r="AN90" s="34">
        <f>VLOOKUP($B90,'[2]TK KHOILUONG'!$B:$AT,39,0)</f>
        <v>0</v>
      </c>
      <c r="AO90" s="16">
        <f>VLOOKUP($B90,'[2]TK KHOILUONG'!$B:$AT,40,0)</f>
        <v>0</v>
      </c>
      <c r="AP90" s="16">
        <f>VLOOKUP($B90,'[2]TK KHOILUONG'!$B:$AT,41,0)</f>
        <v>0</v>
      </c>
      <c r="AQ90" s="34">
        <f>VLOOKUP($B90,'[2]TK KHOILUONG'!$B:$AT,42,0)</f>
        <v>0</v>
      </c>
      <c r="AR90" s="34">
        <f>VLOOKUP($B90,'[2]TK KHOILUONG'!$B:$AT,43,0)</f>
        <v>0</v>
      </c>
      <c r="AS90" s="34">
        <f>VLOOKUP($B90,'[2]TK KHOILUONG'!$B:$AT,44,0)</f>
        <v>0</v>
      </c>
      <c r="AT90" s="44">
        <f t="shared" si="2"/>
        <v>0</v>
      </c>
      <c r="AU90" s="5"/>
    </row>
    <row r="91" spans="1:47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VLOOKUP($B91,'[2]TK KHOILUONG'!$B:$AT,4,0)</f>
        <v>0</v>
      </c>
      <c r="F91" s="16">
        <f>VLOOKUP($B91,'[2]TK KHOILUONG'!$B:$AT,5,0)</f>
        <v>0</v>
      </c>
      <c r="G91" s="16">
        <f>VLOOKUP($B91,'[2]TK KHOILUONG'!$B:$AT,6,0)</f>
        <v>0</v>
      </c>
      <c r="H91" s="16">
        <f>VLOOKUP($B91,'[2]TK KHOILUONG'!$B:$AT,7,0)</f>
        <v>0</v>
      </c>
      <c r="I91" s="16">
        <f>VLOOKUP($B91,'[2]TK KHOILUONG'!$B:$AT,8,0)</f>
        <v>0</v>
      </c>
      <c r="J91" s="16">
        <f>VLOOKUP($B91,'[2]TK KHOILUONG'!$B:$AT,9,0)</f>
        <v>0</v>
      </c>
      <c r="K91" s="16">
        <f>VLOOKUP($B91,'[2]TK KHOILUONG'!$B:$AT,10,0)</f>
        <v>0</v>
      </c>
      <c r="L91" s="16">
        <f>VLOOKUP($B91,'[2]TK KHOILUONG'!$B:$AT,11,0)</f>
        <v>0</v>
      </c>
      <c r="M91" s="34">
        <f>VLOOKUP($B91,'[2]TK KHOILUONG'!$B:$AT,12,0)</f>
        <v>0</v>
      </c>
      <c r="N91" s="16">
        <f>VLOOKUP($B91,'[2]TK KHOILUONG'!$B:$AT,13,0)</f>
        <v>0.6</v>
      </c>
      <c r="O91" s="16">
        <f>VLOOKUP($B91,'[2]TK KHOILUONG'!$B:$AT,14,0)</f>
        <v>4.5</v>
      </c>
      <c r="P91" s="16">
        <f>VLOOKUP($B91,'[2]TK KHOILUONG'!$B:$AT,15,0)</f>
        <v>0</v>
      </c>
      <c r="Q91" s="16">
        <f>VLOOKUP($B91,'[2]TK KHOILUONG'!$B:$AT,16,0)</f>
        <v>0</v>
      </c>
      <c r="R91" s="34">
        <f>VLOOKUP($B91,'[2]TK KHOILUONG'!$B:$AT,17,0)</f>
        <v>5.0999999999999996</v>
      </c>
      <c r="S91" s="16">
        <f>VLOOKUP($B91,'[2]TK KHOILUONG'!$B:$AT,18,0)</f>
        <v>218</v>
      </c>
      <c r="T91" s="16">
        <f>VLOOKUP($B91,'[2]TK KHOILUONG'!$B:$AT,19,0)</f>
        <v>254</v>
      </c>
      <c r="U91" s="16">
        <f>VLOOKUP($B91,'[2]TK KHOILUONG'!$B:$AT,20,0)</f>
        <v>239</v>
      </c>
      <c r="V91" s="34">
        <f>VLOOKUP($B91,'[2]TK KHOILUONG'!$B:$AT,21,0)</f>
        <v>23.3</v>
      </c>
      <c r="W91" s="16">
        <f>VLOOKUP($B91,'[2]TK KHOILUONG'!$B:$AT,22,0)</f>
        <v>0</v>
      </c>
      <c r="X91" s="16">
        <f>VLOOKUP($B91,'[2]TK KHOILUONG'!$B:$AT,23,0)</f>
        <v>0</v>
      </c>
      <c r="Y91" s="16">
        <f>VLOOKUP($B91,'[2]TK KHOILUONG'!$B:$AT,24,0)</f>
        <v>0</v>
      </c>
      <c r="Z91" s="34">
        <f>VLOOKUP($B91,'[2]TK KHOILUONG'!$B:$AT,25,0)</f>
        <v>0</v>
      </c>
      <c r="AA91" s="16">
        <f>VLOOKUP($B91,'[2]TK KHOILUONG'!$B:$AT,26,0)</f>
        <v>0</v>
      </c>
      <c r="AB91" s="16">
        <f>VLOOKUP($B91,'[2]TK KHOILUONG'!$B:$AT,27,0)</f>
        <v>0</v>
      </c>
      <c r="AC91" s="16">
        <f>VLOOKUP($B91,'[2]TK KHOILUONG'!$B:$AT,28,0)</f>
        <v>0</v>
      </c>
      <c r="AD91" s="34">
        <f>VLOOKUP($B91,'[2]TK KHOILUONG'!$B:$AT,29,0)</f>
        <v>0</v>
      </c>
      <c r="AE91" s="16">
        <f>VLOOKUP($B91,'[2]TK KHOILUONG'!$B:$AT,30,0)</f>
        <v>0</v>
      </c>
      <c r="AF91" s="16">
        <f>VLOOKUP($B91,'[2]TK KHOILUONG'!$B:$AT,31,0)</f>
        <v>0</v>
      </c>
      <c r="AG91" s="16">
        <f>VLOOKUP($B91,'[2]TK KHOILUONG'!$B:$AT,32,0)</f>
        <v>0</v>
      </c>
      <c r="AH91" s="34">
        <f>VLOOKUP($B91,'[2]TK KHOILUONG'!$B:$AT,33,0)</f>
        <v>0</v>
      </c>
      <c r="AI91" s="16">
        <f>VLOOKUP($B91,'[2]TK KHOILUONG'!$B:$AT,34,0)</f>
        <v>0</v>
      </c>
      <c r="AJ91" s="16">
        <f>VLOOKUP($B91,'[2]TK KHOILUONG'!$B:$AT,35,0)</f>
        <v>0</v>
      </c>
      <c r="AK91" s="34">
        <f>VLOOKUP($B91,'[2]TK KHOILUONG'!$B:$AT,36,0)</f>
        <v>0</v>
      </c>
      <c r="AL91" s="16">
        <f>VLOOKUP($B91,'[2]TK KHOILUONG'!$B:$AT,37,0)</f>
        <v>0</v>
      </c>
      <c r="AM91" s="16">
        <f>VLOOKUP($B91,'[2]TK KHOILUONG'!$B:$AT,38,0)</f>
        <v>0</v>
      </c>
      <c r="AN91" s="34">
        <f>VLOOKUP($B91,'[2]TK KHOILUONG'!$B:$AT,39,0)</f>
        <v>0</v>
      </c>
      <c r="AO91" s="16">
        <f>VLOOKUP($B91,'[2]TK KHOILUONG'!$B:$AT,40,0)</f>
        <v>0</v>
      </c>
      <c r="AP91" s="16">
        <f>VLOOKUP($B91,'[2]TK KHOILUONG'!$B:$AT,41,0)</f>
        <v>0</v>
      </c>
      <c r="AQ91" s="34">
        <f>VLOOKUP($B91,'[2]TK KHOILUONG'!$B:$AT,42,0)</f>
        <v>0</v>
      </c>
      <c r="AR91" s="34">
        <f>VLOOKUP($B91,'[2]TK KHOILUONG'!$B:$AT,43,0)</f>
        <v>0</v>
      </c>
      <c r="AS91" s="34">
        <f>VLOOKUP($B91,'[2]TK KHOILUONG'!$B:$AT,44,0)</f>
        <v>0.9</v>
      </c>
      <c r="AT91" s="44">
        <f t="shared" si="2"/>
        <v>29.3</v>
      </c>
      <c r="AU91" s="5"/>
    </row>
    <row r="92" spans="1:47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>
        <f>VLOOKUP($B92,'[2]TK KHOILUONG'!$B:$AT,4,0)</f>
        <v>0</v>
      </c>
      <c r="F92" s="16">
        <f>VLOOKUP($B92,'[2]TK KHOILUONG'!$B:$AT,5,0)</f>
        <v>0</v>
      </c>
      <c r="G92" s="16">
        <f>VLOOKUP($B92,'[2]TK KHOILUONG'!$B:$AT,6,0)</f>
        <v>0</v>
      </c>
      <c r="H92" s="16">
        <f>VLOOKUP($B92,'[2]TK KHOILUONG'!$B:$AT,7,0)</f>
        <v>0</v>
      </c>
      <c r="I92" s="16">
        <f>VLOOKUP($B92,'[2]TK KHOILUONG'!$B:$AT,8,0)</f>
        <v>0</v>
      </c>
      <c r="J92" s="16">
        <f>VLOOKUP($B92,'[2]TK KHOILUONG'!$B:$AT,9,0)</f>
        <v>0</v>
      </c>
      <c r="K92" s="16">
        <f>VLOOKUP($B92,'[2]TK KHOILUONG'!$B:$AT,10,0)</f>
        <v>0</v>
      </c>
      <c r="L92" s="16">
        <f>VLOOKUP($B92,'[2]TK KHOILUONG'!$B:$AT,11,0)</f>
        <v>0</v>
      </c>
      <c r="M92" s="34">
        <f>VLOOKUP($B92,'[2]TK KHOILUONG'!$B:$AT,12,0)</f>
        <v>0</v>
      </c>
      <c r="N92" s="16">
        <f>VLOOKUP($B92,'[2]TK KHOILUONG'!$B:$AT,13,0)</f>
        <v>0</v>
      </c>
      <c r="O92" s="16">
        <f>VLOOKUP($B92,'[2]TK KHOILUONG'!$B:$AT,14,0)</f>
        <v>0</v>
      </c>
      <c r="P92" s="16">
        <f>VLOOKUP($B92,'[2]TK KHOILUONG'!$B:$AT,15,0)</f>
        <v>0</v>
      </c>
      <c r="Q92" s="16">
        <f>VLOOKUP($B92,'[2]TK KHOILUONG'!$B:$AT,16,0)</f>
        <v>0</v>
      </c>
      <c r="R92" s="34">
        <f>VLOOKUP($B92,'[2]TK KHOILUONG'!$B:$AT,17,0)</f>
        <v>0</v>
      </c>
      <c r="S92" s="16">
        <f>VLOOKUP($B92,'[2]TK KHOILUONG'!$B:$AT,18,0)</f>
        <v>0</v>
      </c>
      <c r="T92" s="16">
        <f>VLOOKUP($B92,'[2]TK KHOILUONG'!$B:$AT,19,0)</f>
        <v>0</v>
      </c>
      <c r="U92" s="16">
        <f>VLOOKUP($B92,'[2]TK KHOILUONG'!$B:$AT,20,0)</f>
        <v>0</v>
      </c>
      <c r="V92" s="34">
        <f>VLOOKUP($B92,'[2]TK KHOILUONG'!$B:$AT,21,0)</f>
        <v>0</v>
      </c>
      <c r="W92" s="16">
        <f>VLOOKUP($B92,'[2]TK KHOILUONG'!$B:$AT,22,0)</f>
        <v>0</v>
      </c>
      <c r="X92" s="16">
        <f>VLOOKUP($B92,'[2]TK KHOILUONG'!$B:$AT,23,0)</f>
        <v>0</v>
      </c>
      <c r="Y92" s="16">
        <f>VLOOKUP($B92,'[2]TK KHOILUONG'!$B:$AT,24,0)</f>
        <v>0</v>
      </c>
      <c r="Z92" s="34">
        <f>VLOOKUP($B92,'[2]TK KHOILUONG'!$B:$AT,25,0)</f>
        <v>0</v>
      </c>
      <c r="AA92" s="16">
        <f>VLOOKUP($B92,'[2]TK KHOILUONG'!$B:$AT,26,0)</f>
        <v>0</v>
      </c>
      <c r="AB92" s="16">
        <f>VLOOKUP($B92,'[2]TK KHOILUONG'!$B:$AT,27,0)</f>
        <v>0</v>
      </c>
      <c r="AC92" s="16">
        <f>VLOOKUP($B92,'[2]TK KHOILUONG'!$B:$AT,28,0)</f>
        <v>0</v>
      </c>
      <c r="AD92" s="34">
        <f>VLOOKUP($B92,'[2]TK KHOILUONG'!$B:$AT,29,0)</f>
        <v>0</v>
      </c>
      <c r="AE92" s="16">
        <f>VLOOKUP($B92,'[2]TK KHOILUONG'!$B:$AT,30,0)</f>
        <v>0</v>
      </c>
      <c r="AF92" s="16">
        <f>VLOOKUP($B92,'[2]TK KHOILUONG'!$B:$AT,31,0)</f>
        <v>0</v>
      </c>
      <c r="AG92" s="16">
        <f>VLOOKUP($B92,'[2]TK KHOILUONG'!$B:$AT,32,0)</f>
        <v>0</v>
      </c>
      <c r="AH92" s="34">
        <f>VLOOKUP($B92,'[2]TK KHOILUONG'!$B:$AT,33,0)</f>
        <v>0</v>
      </c>
      <c r="AI92" s="16">
        <f>VLOOKUP($B92,'[2]TK KHOILUONG'!$B:$AT,34,0)</f>
        <v>0</v>
      </c>
      <c r="AJ92" s="16">
        <f>VLOOKUP($B92,'[2]TK KHOILUONG'!$B:$AT,35,0)</f>
        <v>0</v>
      </c>
      <c r="AK92" s="34">
        <f>VLOOKUP($B92,'[2]TK KHOILUONG'!$B:$AT,36,0)</f>
        <v>0</v>
      </c>
      <c r="AL92" s="16">
        <f>VLOOKUP($B92,'[2]TK KHOILUONG'!$B:$AT,37,0)</f>
        <v>0</v>
      </c>
      <c r="AM92" s="16">
        <f>VLOOKUP($B92,'[2]TK KHOILUONG'!$B:$AT,38,0)</f>
        <v>0</v>
      </c>
      <c r="AN92" s="34">
        <f>VLOOKUP($B92,'[2]TK KHOILUONG'!$B:$AT,39,0)</f>
        <v>0</v>
      </c>
      <c r="AO92" s="16">
        <f>VLOOKUP($B92,'[2]TK KHOILUONG'!$B:$AT,40,0)</f>
        <v>0</v>
      </c>
      <c r="AP92" s="16">
        <f>VLOOKUP($B92,'[2]TK KHOILUONG'!$B:$AT,41,0)</f>
        <v>0</v>
      </c>
      <c r="AQ92" s="34">
        <f>VLOOKUP($B92,'[2]TK KHOILUONG'!$B:$AT,42,0)</f>
        <v>0</v>
      </c>
      <c r="AR92" s="34">
        <f>VLOOKUP($B92,'[2]TK KHOILUONG'!$B:$AT,43,0)</f>
        <v>0</v>
      </c>
      <c r="AS92" s="34">
        <f>VLOOKUP($B92,'[2]TK KHOILUONG'!$B:$AT,44,0)</f>
        <v>0</v>
      </c>
      <c r="AT92" s="44">
        <f t="shared" si="2"/>
        <v>0</v>
      </c>
      <c r="AU92" s="5"/>
    </row>
    <row r="93" spans="1:47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>
        <f>VLOOKUP($B93,'[2]TK KHOILUONG'!$B:$AT,4,0)</f>
        <v>6</v>
      </c>
      <c r="F93" s="16">
        <f>VLOOKUP($B93,'[2]TK KHOILUONG'!$B:$AT,5,0)</f>
        <v>0</v>
      </c>
      <c r="G93" s="16">
        <f>VLOOKUP($B93,'[2]TK KHOILUONG'!$B:$AT,6,0)</f>
        <v>0</v>
      </c>
      <c r="H93" s="16">
        <f>VLOOKUP($B93,'[2]TK KHOILUONG'!$B:$AT,7,0)</f>
        <v>0</v>
      </c>
      <c r="I93" s="16">
        <f>VLOOKUP($B93,'[2]TK KHOILUONG'!$B:$AT,8,0)</f>
        <v>0</v>
      </c>
      <c r="J93" s="16">
        <f>VLOOKUP($B93,'[2]TK KHOILUONG'!$B:$AT,9,0)</f>
        <v>0</v>
      </c>
      <c r="K93" s="16">
        <f>VLOOKUP($B93,'[2]TK KHOILUONG'!$B:$AT,10,0)</f>
        <v>0</v>
      </c>
      <c r="L93" s="16">
        <f>VLOOKUP($B93,'[2]TK KHOILUONG'!$B:$AT,11,0)</f>
        <v>0</v>
      </c>
      <c r="M93" s="34">
        <f>VLOOKUP($B93,'[2]TK KHOILUONG'!$B:$AT,12,0)</f>
        <v>6</v>
      </c>
      <c r="N93" s="16">
        <f>VLOOKUP($B93,'[2]TK KHOILUONG'!$B:$AT,13,0)</f>
        <v>4.0500000000000007</v>
      </c>
      <c r="O93" s="16">
        <f>VLOOKUP($B93,'[2]TK KHOILUONG'!$B:$AT,14,0)</f>
        <v>0.6</v>
      </c>
      <c r="P93" s="16">
        <f>VLOOKUP($B93,'[2]TK KHOILUONG'!$B:$AT,15,0)</f>
        <v>0</v>
      </c>
      <c r="Q93" s="16">
        <f>VLOOKUP($B93,'[2]TK KHOILUONG'!$B:$AT,16,0)</f>
        <v>0</v>
      </c>
      <c r="R93" s="34">
        <f>VLOOKUP($B93,'[2]TK KHOILUONG'!$B:$AT,17,0)</f>
        <v>4.6500000000000004</v>
      </c>
      <c r="S93" s="16">
        <f>VLOOKUP($B93,'[2]TK KHOILUONG'!$B:$AT,18,0)</f>
        <v>182</v>
      </c>
      <c r="T93" s="16">
        <f>VLOOKUP($B93,'[2]TK KHOILUONG'!$B:$AT,19,0)</f>
        <v>378</v>
      </c>
      <c r="U93" s="16">
        <f>VLOOKUP($B93,'[2]TK KHOILUONG'!$B:$AT,20,0)</f>
        <v>76</v>
      </c>
      <c r="V93" s="34">
        <f>VLOOKUP($B93,'[2]TK KHOILUONG'!$B:$AT,21,0)</f>
        <v>48.400000000000006</v>
      </c>
      <c r="W93" s="16">
        <f>VLOOKUP($B93,'[2]TK KHOILUONG'!$B:$AT,22,0)</f>
        <v>0</v>
      </c>
      <c r="X93" s="16">
        <f>VLOOKUP($B93,'[2]TK KHOILUONG'!$B:$AT,23,0)</f>
        <v>0</v>
      </c>
      <c r="Y93" s="16">
        <f>VLOOKUP($B93,'[2]TK KHOILUONG'!$B:$AT,24,0)</f>
        <v>0</v>
      </c>
      <c r="Z93" s="34">
        <f>VLOOKUP($B93,'[2]TK KHOILUONG'!$B:$AT,25,0)</f>
        <v>0</v>
      </c>
      <c r="AA93" s="16">
        <f>VLOOKUP($B93,'[2]TK KHOILUONG'!$B:$AT,26,0)</f>
        <v>0</v>
      </c>
      <c r="AB93" s="16">
        <f>VLOOKUP($B93,'[2]TK KHOILUONG'!$B:$AT,27,0)</f>
        <v>21</v>
      </c>
      <c r="AC93" s="16">
        <f>VLOOKUP($B93,'[2]TK KHOILUONG'!$B:$AT,28,0)</f>
        <v>0</v>
      </c>
      <c r="AD93" s="34">
        <f>VLOOKUP($B93,'[2]TK KHOILUONG'!$B:$AT,29,0)</f>
        <v>2.1</v>
      </c>
      <c r="AE93" s="16">
        <f>VLOOKUP($B93,'[2]TK KHOILUONG'!$B:$AT,30,0)</f>
        <v>0</v>
      </c>
      <c r="AF93" s="16">
        <f>VLOOKUP($B93,'[2]TK KHOILUONG'!$B:$AT,31,0)</f>
        <v>0</v>
      </c>
      <c r="AG93" s="16">
        <f>VLOOKUP($B93,'[2]TK KHOILUONG'!$B:$AT,32,0)</f>
        <v>0</v>
      </c>
      <c r="AH93" s="34">
        <f>VLOOKUP($B93,'[2]TK KHOILUONG'!$B:$AT,33,0)</f>
        <v>0</v>
      </c>
      <c r="AI93" s="16">
        <f>VLOOKUP($B93,'[2]TK KHOILUONG'!$B:$AT,34,0)</f>
        <v>0</v>
      </c>
      <c r="AJ93" s="16">
        <f>VLOOKUP($B93,'[2]TK KHOILUONG'!$B:$AT,35,0)</f>
        <v>0</v>
      </c>
      <c r="AK93" s="34">
        <f>VLOOKUP($B93,'[2]TK KHOILUONG'!$B:$AT,36,0)</f>
        <v>0</v>
      </c>
      <c r="AL93" s="16">
        <f>VLOOKUP($B93,'[2]TK KHOILUONG'!$B:$AT,37,0)</f>
        <v>0</v>
      </c>
      <c r="AM93" s="16">
        <f>VLOOKUP($B93,'[2]TK KHOILUONG'!$B:$AT,38,0)</f>
        <v>0</v>
      </c>
      <c r="AN93" s="34">
        <f>VLOOKUP($B93,'[2]TK KHOILUONG'!$B:$AT,39,0)</f>
        <v>0</v>
      </c>
      <c r="AO93" s="16">
        <f>VLOOKUP($B93,'[2]TK KHOILUONG'!$B:$AT,40,0)</f>
        <v>0</v>
      </c>
      <c r="AP93" s="16">
        <f>VLOOKUP($B93,'[2]TK KHOILUONG'!$B:$AT,41,0)</f>
        <v>0</v>
      </c>
      <c r="AQ93" s="34">
        <f>VLOOKUP($B93,'[2]TK KHOILUONG'!$B:$AT,42,0)</f>
        <v>0</v>
      </c>
      <c r="AR93" s="34">
        <f>VLOOKUP($B93,'[2]TK KHOILUONG'!$B:$AT,43,0)</f>
        <v>0</v>
      </c>
      <c r="AS93" s="34">
        <f>VLOOKUP($B93,'[2]TK KHOILUONG'!$B:$AT,44,0)</f>
        <v>0.5</v>
      </c>
      <c r="AT93" s="44">
        <f t="shared" si="2"/>
        <v>61.65</v>
      </c>
      <c r="AU93" s="5"/>
    </row>
    <row r="94" spans="1:47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>
        <f>VLOOKUP($B94,'[2]TK KHOILUONG'!$B:$AT,4,0)</f>
        <v>0</v>
      </c>
      <c r="F94" s="16">
        <f>VLOOKUP($B94,'[2]TK KHOILUONG'!$B:$AT,5,0)</f>
        <v>0</v>
      </c>
      <c r="G94" s="16">
        <f>VLOOKUP($B94,'[2]TK KHOILUONG'!$B:$AT,6,0)</f>
        <v>0</v>
      </c>
      <c r="H94" s="16">
        <f>VLOOKUP($B94,'[2]TK KHOILUONG'!$B:$AT,7,0)</f>
        <v>0</v>
      </c>
      <c r="I94" s="16">
        <f>VLOOKUP($B94,'[2]TK KHOILUONG'!$B:$AT,8,0)</f>
        <v>0</v>
      </c>
      <c r="J94" s="16">
        <f>VLOOKUP($B94,'[2]TK KHOILUONG'!$B:$AT,9,0)</f>
        <v>0</v>
      </c>
      <c r="K94" s="16">
        <f>VLOOKUP($B94,'[2]TK KHOILUONG'!$B:$AT,10,0)</f>
        <v>0</v>
      </c>
      <c r="L94" s="16">
        <f>VLOOKUP($B94,'[2]TK KHOILUONG'!$B:$AT,11,0)</f>
        <v>0</v>
      </c>
      <c r="M94" s="34">
        <f>VLOOKUP($B94,'[2]TK KHOILUONG'!$B:$AT,12,0)</f>
        <v>0</v>
      </c>
      <c r="N94" s="16">
        <f>VLOOKUP($B94,'[2]TK KHOILUONG'!$B:$AT,13,0)</f>
        <v>0</v>
      </c>
      <c r="O94" s="16">
        <f>VLOOKUP($B94,'[2]TK KHOILUONG'!$B:$AT,14,0)</f>
        <v>0</v>
      </c>
      <c r="P94" s="16">
        <f>VLOOKUP($B94,'[2]TK KHOILUONG'!$B:$AT,15,0)</f>
        <v>0</v>
      </c>
      <c r="Q94" s="16">
        <f>VLOOKUP($B94,'[2]TK KHOILUONG'!$B:$AT,16,0)</f>
        <v>0</v>
      </c>
      <c r="R94" s="34">
        <f>VLOOKUP($B94,'[2]TK KHOILUONG'!$B:$AT,17,0)</f>
        <v>0</v>
      </c>
      <c r="S94" s="16">
        <f>VLOOKUP($B94,'[2]TK KHOILUONG'!$B:$AT,18,0)</f>
        <v>0</v>
      </c>
      <c r="T94" s="16">
        <f>VLOOKUP($B94,'[2]TK KHOILUONG'!$B:$AT,19,0)</f>
        <v>0</v>
      </c>
      <c r="U94" s="16">
        <f>VLOOKUP($B94,'[2]TK KHOILUONG'!$B:$AT,20,0)</f>
        <v>0</v>
      </c>
      <c r="V94" s="34">
        <f>VLOOKUP($B94,'[2]TK KHOILUONG'!$B:$AT,21,0)</f>
        <v>0</v>
      </c>
      <c r="W94" s="16">
        <f>VLOOKUP($B94,'[2]TK KHOILUONG'!$B:$AT,22,0)</f>
        <v>0</v>
      </c>
      <c r="X94" s="16">
        <f>VLOOKUP($B94,'[2]TK KHOILUONG'!$B:$AT,23,0)</f>
        <v>0</v>
      </c>
      <c r="Y94" s="16">
        <f>VLOOKUP($B94,'[2]TK KHOILUONG'!$B:$AT,24,0)</f>
        <v>0</v>
      </c>
      <c r="Z94" s="34">
        <f>VLOOKUP($B94,'[2]TK KHOILUONG'!$B:$AT,25,0)</f>
        <v>0</v>
      </c>
      <c r="AA94" s="16">
        <f>VLOOKUP($B94,'[2]TK KHOILUONG'!$B:$AT,26,0)</f>
        <v>0</v>
      </c>
      <c r="AB94" s="16">
        <f>VLOOKUP($B94,'[2]TK KHOILUONG'!$B:$AT,27,0)</f>
        <v>0</v>
      </c>
      <c r="AC94" s="16">
        <f>VLOOKUP($B94,'[2]TK KHOILUONG'!$B:$AT,28,0)</f>
        <v>0</v>
      </c>
      <c r="AD94" s="34">
        <f>VLOOKUP($B94,'[2]TK KHOILUONG'!$B:$AT,29,0)</f>
        <v>0</v>
      </c>
      <c r="AE94" s="16">
        <f>VLOOKUP($B94,'[2]TK KHOILUONG'!$B:$AT,30,0)</f>
        <v>0</v>
      </c>
      <c r="AF94" s="16">
        <f>VLOOKUP($B94,'[2]TK KHOILUONG'!$B:$AT,31,0)</f>
        <v>0</v>
      </c>
      <c r="AG94" s="16">
        <f>VLOOKUP($B94,'[2]TK KHOILUONG'!$B:$AT,32,0)</f>
        <v>0</v>
      </c>
      <c r="AH94" s="34">
        <f>VLOOKUP($B94,'[2]TK KHOILUONG'!$B:$AT,33,0)</f>
        <v>0</v>
      </c>
      <c r="AI94" s="16">
        <f>VLOOKUP($B94,'[2]TK KHOILUONG'!$B:$AT,34,0)</f>
        <v>0</v>
      </c>
      <c r="AJ94" s="16">
        <f>VLOOKUP($B94,'[2]TK KHOILUONG'!$B:$AT,35,0)</f>
        <v>0</v>
      </c>
      <c r="AK94" s="34">
        <f>VLOOKUP($B94,'[2]TK KHOILUONG'!$B:$AT,36,0)</f>
        <v>0</v>
      </c>
      <c r="AL94" s="16">
        <f>VLOOKUP($B94,'[2]TK KHOILUONG'!$B:$AT,37,0)</f>
        <v>0</v>
      </c>
      <c r="AM94" s="16">
        <f>VLOOKUP($B94,'[2]TK KHOILUONG'!$B:$AT,38,0)</f>
        <v>0</v>
      </c>
      <c r="AN94" s="34">
        <f>VLOOKUP($B94,'[2]TK KHOILUONG'!$B:$AT,39,0)</f>
        <v>0</v>
      </c>
      <c r="AO94" s="16">
        <f>VLOOKUP($B94,'[2]TK KHOILUONG'!$B:$AT,40,0)</f>
        <v>0</v>
      </c>
      <c r="AP94" s="16">
        <f>VLOOKUP($B94,'[2]TK KHOILUONG'!$B:$AT,41,0)</f>
        <v>0</v>
      </c>
      <c r="AQ94" s="34">
        <f>VLOOKUP($B94,'[2]TK KHOILUONG'!$B:$AT,42,0)</f>
        <v>0</v>
      </c>
      <c r="AR94" s="34">
        <f>VLOOKUP($B94,'[2]TK KHOILUONG'!$B:$AT,43,0)</f>
        <v>0</v>
      </c>
      <c r="AS94" s="34">
        <f>VLOOKUP($B94,'[2]TK KHOILUONG'!$B:$AT,44,0)</f>
        <v>0</v>
      </c>
      <c r="AT94" s="44">
        <f t="shared" si="2"/>
        <v>0</v>
      </c>
      <c r="AU94" s="5"/>
    </row>
    <row r="95" spans="1:47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>
        <f>VLOOKUP($B95,'[2]TK KHOILUONG'!$B:$AT,4,0)</f>
        <v>0</v>
      </c>
      <c r="F95" s="16">
        <f>VLOOKUP($B95,'[2]TK KHOILUONG'!$B:$AT,5,0)</f>
        <v>0</v>
      </c>
      <c r="G95" s="16">
        <f>VLOOKUP($B95,'[2]TK KHOILUONG'!$B:$AT,6,0)</f>
        <v>0</v>
      </c>
      <c r="H95" s="16">
        <f>VLOOKUP($B95,'[2]TK KHOILUONG'!$B:$AT,7,0)</f>
        <v>0</v>
      </c>
      <c r="I95" s="16">
        <f>VLOOKUP($B95,'[2]TK KHOILUONG'!$B:$AT,8,0)</f>
        <v>0</v>
      </c>
      <c r="J95" s="16">
        <f>VLOOKUP($B95,'[2]TK KHOILUONG'!$B:$AT,9,0)</f>
        <v>0</v>
      </c>
      <c r="K95" s="16">
        <f>VLOOKUP($B95,'[2]TK KHOILUONG'!$B:$AT,10,0)</f>
        <v>0</v>
      </c>
      <c r="L95" s="16">
        <f>VLOOKUP($B95,'[2]TK KHOILUONG'!$B:$AT,11,0)</f>
        <v>0</v>
      </c>
      <c r="M95" s="34">
        <f>VLOOKUP($B95,'[2]TK KHOILUONG'!$B:$AT,12,0)</f>
        <v>0</v>
      </c>
      <c r="N95" s="16">
        <f>VLOOKUP($B95,'[2]TK KHOILUONG'!$B:$AT,13,0)</f>
        <v>1.7999999999999998</v>
      </c>
      <c r="O95" s="16">
        <f>VLOOKUP($B95,'[2]TK KHOILUONG'!$B:$AT,14,0)</f>
        <v>0.6</v>
      </c>
      <c r="P95" s="16">
        <f>VLOOKUP($B95,'[2]TK KHOILUONG'!$B:$AT,15,0)</f>
        <v>0</v>
      </c>
      <c r="Q95" s="16">
        <f>VLOOKUP($B95,'[2]TK KHOILUONG'!$B:$AT,16,0)</f>
        <v>0</v>
      </c>
      <c r="R95" s="34">
        <f>VLOOKUP($B95,'[2]TK KHOILUONG'!$B:$AT,17,0)</f>
        <v>2.4</v>
      </c>
      <c r="S95" s="16">
        <f>VLOOKUP($B95,'[2]TK KHOILUONG'!$B:$AT,18,0)</f>
        <v>141</v>
      </c>
      <c r="T95" s="16">
        <f>VLOOKUP($B95,'[2]TK KHOILUONG'!$B:$AT,19,0)</f>
        <v>139</v>
      </c>
      <c r="U95" s="16">
        <f>VLOOKUP($B95,'[2]TK KHOILUONG'!$B:$AT,20,0)</f>
        <v>67</v>
      </c>
      <c r="V95" s="34">
        <f>VLOOKUP($B95,'[2]TK KHOILUONG'!$B:$AT,21,0)</f>
        <v>21.3</v>
      </c>
      <c r="W95" s="16">
        <f>VLOOKUP($B95,'[2]TK KHOILUONG'!$B:$AT,22,0)</f>
        <v>0</v>
      </c>
      <c r="X95" s="16">
        <f>VLOOKUP($B95,'[2]TK KHOILUONG'!$B:$AT,23,0)</f>
        <v>0</v>
      </c>
      <c r="Y95" s="16">
        <f>VLOOKUP($B95,'[2]TK KHOILUONG'!$B:$AT,24,0)</f>
        <v>0</v>
      </c>
      <c r="Z95" s="34">
        <f>VLOOKUP($B95,'[2]TK KHOILUONG'!$B:$AT,25,0)</f>
        <v>0</v>
      </c>
      <c r="AA95" s="16">
        <f>VLOOKUP($B95,'[2]TK KHOILUONG'!$B:$AT,26,0)</f>
        <v>0</v>
      </c>
      <c r="AB95" s="16">
        <f>VLOOKUP($B95,'[2]TK KHOILUONG'!$B:$AT,27,0)</f>
        <v>0</v>
      </c>
      <c r="AC95" s="16">
        <f>VLOOKUP($B95,'[2]TK KHOILUONG'!$B:$AT,28,0)</f>
        <v>0</v>
      </c>
      <c r="AD95" s="34">
        <f>VLOOKUP($B95,'[2]TK KHOILUONG'!$B:$AT,29,0)</f>
        <v>0</v>
      </c>
      <c r="AE95" s="16">
        <f>VLOOKUP($B95,'[2]TK KHOILUONG'!$B:$AT,30,0)</f>
        <v>0</v>
      </c>
      <c r="AF95" s="16">
        <f>VLOOKUP($B95,'[2]TK KHOILUONG'!$B:$AT,31,0)</f>
        <v>0</v>
      </c>
      <c r="AG95" s="16">
        <f>VLOOKUP($B95,'[2]TK KHOILUONG'!$B:$AT,32,0)</f>
        <v>0</v>
      </c>
      <c r="AH95" s="34">
        <f>VLOOKUP($B95,'[2]TK KHOILUONG'!$B:$AT,33,0)</f>
        <v>0</v>
      </c>
      <c r="AI95" s="16">
        <f>VLOOKUP($B95,'[2]TK KHOILUONG'!$B:$AT,34,0)</f>
        <v>0</v>
      </c>
      <c r="AJ95" s="16">
        <f>VLOOKUP($B95,'[2]TK KHOILUONG'!$B:$AT,35,0)</f>
        <v>0</v>
      </c>
      <c r="AK95" s="34">
        <f>VLOOKUP($B95,'[2]TK KHOILUONG'!$B:$AT,36,0)</f>
        <v>0</v>
      </c>
      <c r="AL95" s="16">
        <f>VLOOKUP($B95,'[2]TK KHOILUONG'!$B:$AT,37,0)</f>
        <v>0</v>
      </c>
      <c r="AM95" s="16">
        <f>VLOOKUP($B95,'[2]TK KHOILUONG'!$B:$AT,38,0)</f>
        <v>0</v>
      </c>
      <c r="AN95" s="34">
        <f>VLOOKUP($B95,'[2]TK KHOILUONG'!$B:$AT,39,0)</f>
        <v>0</v>
      </c>
      <c r="AO95" s="16">
        <f>VLOOKUP($B95,'[2]TK KHOILUONG'!$B:$AT,40,0)</f>
        <v>0</v>
      </c>
      <c r="AP95" s="16">
        <f>VLOOKUP($B95,'[2]TK KHOILUONG'!$B:$AT,41,0)</f>
        <v>0</v>
      </c>
      <c r="AQ95" s="34">
        <f>VLOOKUP($B95,'[2]TK KHOILUONG'!$B:$AT,42,0)</f>
        <v>0</v>
      </c>
      <c r="AR95" s="34">
        <f>VLOOKUP($B95,'[2]TK KHOILUONG'!$B:$AT,43,0)</f>
        <v>0</v>
      </c>
      <c r="AS95" s="34">
        <f>VLOOKUP($B95,'[2]TK KHOILUONG'!$B:$AT,44,0)</f>
        <v>0</v>
      </c>
      <c r="AT95" s="44">
        <f t="shared" si="2"/>
        <v>23.7</v>
      </c>
      <c r="AU95" s="5"/>
    </row>
    <row r="96" spans="1:47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>
        <f>VLOOKUP($B96,'[2]TK KHOILUONG'!$B:$AT,4,0)</f>
        <v>0</v>
      </c>
      <c r="F96" s="16">
        <f>VLOOKUP($B96,'[2]TK KHOILUONG'!$B:$AT,5,0)</f>
        <v>0</v>
      </c>
      <c r="G96" s="16">
        <f>VLOOKUP($B96,'[2]TK KHOILUONG'!$B:$AT,6,0)</f>
        <v>0</v>
      </c>
      <c r="H96" s="16">
        <f>VLOOKUP($B96,'[2]TK KHOILUONG'!$B:$AT,7,0)</f>
        <v>0</v>
      </c>
      <c r="I96" s="16">
        <f>VLOOKUP($B96,'[2]TK KHOILUONG'!$B:$AT,8,0)</f>
        <v>0</v>
      </c>
      <c r="J96" s="16">
        <f>VLOOKUP($B96,'[2]TK KHOILUONG'!$B:$AT,9,0)</f>
        <v>0</v>
      </c>
      <c r="K96" s="16">
        <f>VLOOKUP($B96,'[2]TK KHOILUONG'!$B:$AT,10,0)</f>
        <v>0</v>
      </c>
      <c r="L96" s="16">
        <f>VLOOKUP($B96,'[2]TK KHOILUONG'!$B:$AT,11,0)</f>
        <v>0</v>
      </c>
      <c r="M96" s="34">
        <f>VLOOKUP($B96,'[2]TK KHOILUONG'!$B:$AT,12,0)</f>
        <v>0</v>
      </c>
      <c r="N96" s="16">
        <f>VLOOKUP($B96,'[2]TK KHOILUONG'!$B:$AT,13,0)</f>
        <v>4.9499999999999993</v>
      </c>
      <c r="O96" s="16">
        <f>VLOOKUP($B96,'[2]TK KHOILUONG'!$B:$AT,14,0)</f>
        <v>4.05</v>
      </c>
      <c r="P96" s="16">
        <f>VLOOKUP($B96,'[2]TK KHOILUONG'!$B:$AT,15,0)</f>
        <v>0</v>
      </c>
      <c r="Q96" s="16">
        <f>VLOOKUP($B96,'[2]TK KHOILUONG'!$B:$AT,16,0)</f>
        <v>0</v>
      </c>
      <c r="R96" s="34">
        <f>VLOOKUP($B96,'[2]TK KHOILUONG'!$B:$AT,17,0)</f>
        <v>9</v>
      </c>
      <c r="S96" s="16">
        <f>VLOOKUP($B96,'[2]TK KHOILUONG'!$B:$AT,18,0)</f>
        <v>0</v>
      </c>
      <c r="T96" s="16">
        <f>VLOOKUP($B96,'[2]TK KHOILUONG'!$B:$AT,19,0)</f>
        <v>0</v>
      </c>
      <c r="U96" s="16">
        <f>VLOOKUP($B96,'[2]TK KHOILUONG'!$B:$AT,20,0)</f>
        <v>0</v>
      </c>
      <c r="V96" s="34">
        <f>VLOOKUP($B96,'[2]TK KHOILUONG'!$B:$AT,21,0)</f>
        <v>0</v>
      </c>
      <c r="W96" s="16">
        <f>VLOOKUP($B96,'[2]TK KHOILUONG'!$B:$AT,22,0)</f>
        <v>0</v>
      </c>
      <c r="X96" s="16">
        <f>VLOOKUP($B96,'[2]TK KHOILUONG'!$B:$AT,23,0)</f>
        <v>0</v>
      </c>
      <c r="Y96" s="16">
        <f>VLOOKUP($B96,'[2]TK KHOILUONG'!$B:$AT,24,0)</f>
        <v>0</v>
      </c>
      <c r="Z96" s="34">
        <f>VLOOKUP($B96,'[2]TK KHOILUONG'!$B:$AT,25,0)</f>
        <v>0</v>
      </c>
      <c r="AA96" s="16">
        <f>VLOOKUP($B96,'[2]TK KHOILUONG'!$B:$AT,26,0)</f>
        <v>0</v>
      </c>
      <c r="AB96" s="16">
        <f>VLOOKUP($B96,'[2]TK KHOILUONG'!$B:$AT,27,0)</f>
        <v>0</v>
      </c>
      <c r="AC96" s="16">
        <f>VLOOKUP($B96,'[2]TK KHOILUONG'!$B:$AT,28,0)</f>
        <v>0</v>
      </c>
      <c r="AD96" s="34">
        <f>VLOOKUP($B96,'[2]TK KHOILUONG'!$B:$AT,29,0)</f>
        <v>0</v>
      </c>
      <c r="AE96" s="16">
        <f>VLOOKUP($B96,'[2]TK KHOILUONG'!$B:$AT,30,0)</f>
        <v>0</v>
      </c>
      <c r="AF96" s="16">
        <f>VLOOKUP($B96,'[2]TK KHOILUONG'!$B:$AT,31,0)</f>
        <v>0</v>
      </c>
      <c r="AG96" s="16">
        <f>VLOOKUP($B96,'[2]TK KHOILUONG'!$B:$AT,32,0)</f>
        <v>0</v>
      </c>
      <c r="AH96" s="34">
        <f>VLOOKUP($B96,'[2]TK KHOILUONG'!$B:$AT,33,0)</f>
        <v>0</v>
      </c>
      <c r="AI96" s="16">
        <f>VLOOKUP($B96,'[2]TK KHOILUONG'!$B:$AT,34,0)</f>
        <v>0</v>
      </c>
      <c r="AJ96" s="16">
        <f>VLOOKUP($B96,'[2]TK KHOILUONG'!$B:$AT,35,0)</f>
        <v>0</v>
      </c>
      <c r="AK96" s="34">
        <f>VLOOKUP($B96,'[2]TK KHOILUONG'!$B:$AT,36,0)</f>
        <v>0</v>
      </c>
      <c r="AL96" s="16">
        <f>VLOOKUP($B96,'[2]TK KHOILUONG'!$B:$AT,37,0)</f>
        <v>0</v>
      </c>
      <c r="AM96" s="16">
        <f>VLOOKUP($B96,'[2]TK KHOILUONG'!$B:$AT,38,0)</f>
        <v>0</v>
      </c>
      <c r="AN96" s="34">
        <f>VLOOKUP($B96,'[2]TK KHOILUONG'!$B:$AT,39,0)</f>
        <v>0</v>
      </c>
      <c r="AO96" s="16">
        <f>VLOOKUP($B96,'[2]TK KHOILUONG'!$B:$AT,40,0)</f>
        <v>0</v>
      </c>
      <c r="AP96" s="16">
        <f>VLOOKUP($B96,'[2]TK KHOILUONG'!$B:$AT,41,0)</f>
        <v>0</v>
      </c>
      <c r="AQ96" s="34">
        <f>VLOOKUP($B96,'[2]TK KHOILUONG'!$B:$AT,42,0)</f>
        <v>0</v>
      </c>
      <c r="AR96" s="34">
        <f>VLOOKUP($B96,'[2]TK KHOILUONG'!$B:$AT,43,0)</f>
        <v>0</v>
      </c>
      <c r="AS96" s="34">
        <f>VLOOKUP($B96,'[2]TK KHOILUONG'!$B:$AT,44,0)</f>
        <v>0.5</v>
      </c>
      <c r="AT96" s="44">
        <f t="shared" si="2"/>
        <v>9.5</v>
      </c>
      <c r="AU96" s="5"/>
    </row>
    <row r="97" spans="1:47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>
        <f>VLOOKUP($B97,'[2]TK KHOILUONG'!$B:$AT,4,0)</f>
        <v>2</v>
      </c>
      <c r="F97" s="16">
        <f>VLOOKUP($B97,'[2]TK KHOILUONG'!$B:$AT,5,0)</f>
        <v>0</v>
      </c>
      <c r="G97" s="16">
        <f>VLOOKUP($B97,'[2]TK KHOILUONG'!$B:$AT,6,0)</f>
        <v>0</v>
      </c>
      <c r="H97" s="16">
        <f>VLOOKUP($B97,'[2]TK KHOILUONG'!$B:$AT,7,0)</f>
        <v>0</v>
      </c>
      <c r="I97" s="16">
        <f>VLOOKUP($B97,'[2]TK KHOILUONG'!$B:$AT,8,0)</f>
        <v>0</v>
      </c>
      <c r="J97" s="16">
        <f>VLOOKUP($B97,'[2]TK KHOILUONG'!$B:$AT,9,0)</f>
        <v>0</v>
      </c>
      <c r="K97" s="16">
        <f>VLOOKUP($B97,'[2]TK KHOILUONG'!$B:$AT,10,0)</f>
        <v>0</v>
      </c>
      <c r="L97" s="16">
        <f>VLOOKUP($B97,'[2]TK KHOILUONG'!$B:$AT,11,0)</f>
        <v>0</v>
      </c>
      <c r="M97" s="34">
        <f>VLOOKUP($B97,'[2]TK KHOILUONG'!$B:$AT,12,0)</f>
        <v>2</v>
      </c>
      <c r="N97" s="16">
        <f>VLOOKUP($B97,'[2]TK KHOILUONG'!$B:$AT,13,0)</f>
        <v>5.0999999999999996</v>
      </c>
      <c r="O97" s="16">
        <f>VLOOKUP($B97,'[2]TK KHOILUONG'!$B:$AT,14,0)</f>
        <v>2.85</v>
      </c>
      <c r="P97" s="16">
        <f>VLOOKUP($B97,'[2]TK KHOILUONG'!$B:$AT,15,0)</f>
        <v>0</v>
      </c>
      <c r="Q97" s="16">
        <f>VLOOKUP($B97,'[2]TK KHOILUONG'!$B:$AT,16,0)</f>
        <v>0</v>
      </c>
      <c r="R97" s="34">
        <f>VLOOKUP($B97,'[2]TK KHOILUONG'!$B:$AT,17,0)</f>
        <v>7.9499999999999993</v>
      </c>
      <c r="S97" s="16">
        <f>VLOOKUP($B97,'[2]TK KHOILUONG'!$B:$AT,18,0)</f>
        <v>142</v>
      </c>
      <c r="T97" s="16">
        <f>VLOOKUP($B97,'[2]TK KHOILUONG'!$B:$AT,19,0)</f>
        <v>107</v>
      </c>
      <c r="U97" s="16">
        <f>VLOOKUP($B97,'[2]TK KHOILUONG'!$B:$AT,20,0)</f>
        <v>170</v>
      </c>
      <c r="V97" s="34">
        <f>VLOOKUP($B97,'[2]TK KHOILUONG'!$B:$AT,21,0)</f>
        <v>7.9</v>
      </c>
      <c r="W97" s="16">
        <f>VLOOKUP($B97,'[2]TK KHOILUONG'!$B:$AT,22,0)</f>
        <v>0</v>
      </c>
      <c r="X97" s="16">
        <f>VLOOKUP($B97,'[2]TK KHOILUONG'!$B:$AT,23,0)</f>
        <v>0</v>
      </c>
      <c r="Y97" s="16">
        <f>VLOOKUP($B97,'[2]TK KHOILUONG'!$B:$AT,24,0)</f>
        <v>0</v>
      </c>
      <c r="Z97" s="34">
        <f>VLOOKUP($B97,'[2]TK KHOILUONG'!$B:$AT,25,0)</f>
        <v>0</v>
      </c>
      <c r="AA97" s="16">
        <f>VLOOKUP($B97,'[2]TK KHOILUONG'!$B:$AT,26,0)</f>
        <v>0</v>
      </c>
      <c r="AB97" s="16">
        <f>VLOOKUP($B97,'[2]TK KHOILUONG'!$B:$AT,27,0)</f>
        <v>0</v>
      </c>
      <c r="AC97" s="16">
        <f>VLOOKUP($B97,'[2]TK KHOILUONG'!$B:$AT,28,0)</f>
        <v>0</v>
      </c>
      <c r="AD97" s="34">
        <f>VLOOKUP($B97,'[2]TK KHOILUONG'!$B:$AT,29,0)</f>
        <v>0</v>
      </c>
      <c r="AE97" s="16">
        <f>VLOOKUP($B97,'[2]TK KHOILUONG'!$B:$AT,30,0)</f>
        <v>0</v>
      </c>
      <c r="AF97" s="16">
        <f>VLOOKUP($B97,'[2]TK KHOILUONG'!$B:$AT,31,0)</f>
        <v>0</v>
      </c>
      <c r="AG97" s="16">
        <f>VLOOKUP($B97,'[2]TK KHOILUONG'!$B:$AT,32,0)</f>
        <v>0</v>
      </c>
      <c r="AH97" s="34">
        <f>VLOOKUP($B97,'[2]TK KHOILUONG'!$B:$AT,33,0)</f>
        <v>0</v>
      </c>
      <c r="AI97" s="16">
        <f>VLOOKUP($B97,'[2]TK KHOILUONG'!$B:$AT,34,0)</f>
        <v>0</v>
      </c>
      <c r="AJ97" s="16">
        <f>VLOOKUP($B97,'[2]TK KHOILUONG'!$B:$AT,35,0)</f>
        <v>0</v>
      </c>
      <c r="AK97" s="34">
        <f>VLOOKUP($B97,'[2]TK KHOILUONG'!$B:$AT,36,0)</f>
        <v>0</v>
      </c>
      <c r="AL97" s="16">
        <f>VLOOKUP($B97,'[2]TK KHOILUONG'!$B:$AT,37,0)</f>
        <v>0</v>
      </c>
      <c r="AM97" s="16">
        <f>VLOOKUP($B97,'[2]TK KHOILUONG'!$B:$AT,38,0)</f>
        <v>0</v>
      </c>
      <c r="AN97" s="34">
        <f>VLOOKUP($B97,'[2]TK KHOILUONG'!$B:$AT,39,0)</f>
        <v>0</v>
      </c>
      <c r="AO97" s="16">
        <f>VLOOKUP($B97,'[2]TK KHOILUONG'!$B:$AT,40,0)</f>
        <v>0</v>
      </c>
      <c r="AP97" s="16">
        <f>VLOOKUP($B97,'[2]TK KHOILUONG'!$B:$AT,41,0)</f>
        <v>0</v>
      </c>
      <c r="AQ97" s="34">
        <f>VLOOKUP($B97,'[2]TK KHOILUONG'!$B:$AT,42,0)</f>
        <v>0</v>
      </c>
      <c r="AR97" s="34">
        <f>VLOOKUP($B97,'[2]TK KHOILUONG'!$B:$AT,43,0)</f>
        <v>0</v>
      </c>
      <c r="AS97" s="34">
        <f>VLOOKUP($B97,'[2]TK KHOILUONG'!$B:$AT,44,0)</f>
        <v>0.8</v>
      </c>
      <c r="AT97" s="44">
        <f t="shared" si="2"/>
        <v>18.649999999999999</v>
      </c>
      <c r="AU97" s="5"/>
    </row>
    <row r="98" spans="1:47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>
        <f>VLOOKUP($B98,'[2]TK KHOILUONG'!$B:$AT,4,0)</f>
        <v>0</v>
      </c>
      <c r="F98" s="16">
        <f>VLOOKUP($B98,'[2]TK KHOILUONG'!$B:$AT,5,0)</f>
        <v>0</v>
      </c>
      <c r="G98" s="16">
        <f>VLOOKUP($B98,'[2]TK KHOILUONG'!$B:$AT,6,0)</f>
        <v>0</v>
      </c>
      <c r="H98" s="16">
        <f>VLOOKUP($B98,'[2]TK KHOILUONG'!$B:$AT,7,0)</f>
        <v>0</v>
      </c>
      <c r="I98" s="16">
        <f>VLOOKUP($B98,'[2]TK KHOILUONG'!$B:$AT,8,0)</f>
        <v>0</v>
      </c>
      <c r="J98" s="16">
        <f>VLOOKUP($B98,'[2]TK KHOILUONG'!$B:$AT,9,0)</f>
        <v>0</v>
      </c>
      <c r="K98" s="16">
        <f>VLOOKUP($B98,'[2]TK KHOILUONG'!$B:$AT,10,0)</f>
        <v>0</v>
      </c>
      <c r="L98" s="16">
        <f>VLOOKUP($B98,'[2]TK KHOILUONG'!$B:$AT,11,0)</f>
        <v>0</v>
      </c>
      <c r="M98" s="34">
        <f>VLOOKUP($B98,'[2]TK KHOILUONG'!$B:$AT,12,0)</f>
        <v>0</v>
      </c>
      <c r="N98" s="16">
        <f>VLOOKUP($B98,'[2]TK KHOILUONG'!$B:$AT,13,0)</f>
        <v>0</v>
      </c>
      <c r="O98" s="16">
        <f>VLOOKUP($B98,'[2]TK KHOILUONG'!$B:$AT,14,0)</f>
        <v>0</v>
      </c>
      <c r="P98" s="16">
        <f>VLOOKUP($B98,'[2]TK KHOILUONG'!$B:$AT,15,0)</f>
        <v>0</v>
      </c>
      <c r="Q98" s="16">
        <f>VLOOKUP($B98,'[2]TK KHOILUONG'!$B:$AT,16,0)</f>
        <v>0</v>
      </c>
      <c r="R98" s="34">
        <f>VLOOKUP($B98,'[2]TK KHOILUONG'!$B:$AT,17,0)</f>
        <v>0</v>
      </c>
      <c r="S98" s="16">
        <f>VLOOKUP($B98,'[2]TK KHOILUONG'!$B:$AT,18,0)</f>
        <v>0</v>
      </c>
      <c r="T98" s="16">
        <f>VLOOKUP($B98,'[2]TK KHOILUONG'!$B:$AT,19,0)</f>
        <v>0</v>
      </c>
      <c r="U98" s="16">
        <f>VLOOKUP($B98,'[2]TK KHOILUONG'!$B:$AT,20,0)</f>
        <v>0</v>
      </c>
      <c r="V98" s="34">
        <f>VLOOKUP($B98,'[2]TK KHOILUONG'!$B:$AT,21,0)</f>
        <v>0</v>
      </c>
      <c r="W98" s="16">
        <f>VLOOKUP($B98,'[2]TK KHOILUONG'!$B:$AT,22,0)</f>
        <v>0</v>
      </c>
      <c r="X98" s="16">
        <f>VLOOKUP($B98,'[2]TK KHOILUONG'!$B:$AT,23,0)</f>
        <v>0</v>
      </c>
      <c r="Y98" s="16">
        <f>VLOOKUP($B98,'[2]TK KHOILUONG'!$B:$AT,24,0)</f>
        <v>0</v>
      </c>
      <c r="Z98" s="34">
        <f>VLOOKUP($B98,'[2]TK KHOILUONG'!$B:$AT,25,0)</f>
        <v>0</v>
      </c>
      <c r="AA98" s="16">
        <f>VLOOKUP($B98,'[2]TK KHOILUONG'!$B:$AT,26,0)</f>
        <v>0</v>
      </c>
      <c r="AB98" s="16">
        <f>VLOOKUP($B98,'[2]TK KHOILUONG'!$B:$AT,27,0)</f>
        <v>0</v>
      </c>
      <c r="AC98" s="16">
        <f>VLOOKUP($B98,'[2]TK KHOILUONG'!$B:$AT,28,0)</f>
        <v>0</v>
      </c>
      <c r="AD98" s="34">
        <f>VLOOKUP($B98,'[2]TK KHOILUONG'!$B:$AT,29,0)</f>
        <v>0</v>
      </c>
      <c r="AE98" s="16">
        <f>VLOOKUP($B98,'[2]TK KHOILUONG'!$B:$AT,30,0)</f>
        <v>0</v>
      </c>
      <c r="AF98" s="16">
        <f>VLOOKUP($B98,'[2]TK KHOILUONG'!$B:$AT,31,0)</f>
        <v>0</v>
      </c>
      <c r="AG98" s="16">
        <f>VLOOKUP($B98,'[2]TK KHOILUONG'!$B:$AT,32,0)</f>
        <v>0</v>
      </c>
      <c r="AH98" s="34">
        <f>VLOOKUP($B98,'[2]TK KHOILUONG'!$B:$AT,33,0)</f>
        <v>0</v>
      </c>
      <c r="AI98" s="16">
        <f>VLOOKUP($B98,'[2]TK KHOILUONG'!$B:$AT,34,0)</f>
        <v>0</v>
      </c>
      <c r="AJ98" s="16">
        <f>VLOOKUP($B98,'[2]TK KHOILUONG'!$B:$AT,35,0)</f>
        <v>0</v>
      </c>
      <c r="AK98" s="34">
        <f>VLOOKUP($B98,'[2]TK KHOILUONG'!$B:$AT,36,0)</f>
        <v>0</v>
      </c>
      <c r="AL98" s="16">
        <f>VLOOKUP($B98,'[2]TK KHOILUONG'!$B:$AT,37,0)</f>
        <v>0</v>
      </c>
      <c r="AM98" s="16">
        <f>VLOOKUP($B98,'[2]TK KHOILUONG'!$B:$AT,38,0)</f>
        <v>0</v>
      </c>
      <c r="AN98" s="34">
        <f>VLOOKUP($B98,'[2]TK KHOILUONG'!$B:$AT,39,0)</f>
        <v>0</v>
      </c>
      <c r="AO98" s="16">
        <f>VLOOKUP($B98,'[2]TK KHOILUONG'!$B:$AT,40,0)</f>
        <v>0</v>
      </c>
      <c r="AP98" s="16">
        <f>VLOOKUP($B98,'[2]TK KHOILUONG'!$B:$AT,41,0)</f>
        <v>0</v>
      </c>
      <c r="AQ98" s="34">
        <f>VLOOKUP($B98,'[2]TK KHOILUONG'!$B:$AT,42,0)</f>
        <v>0</v>
      </c>
      <c r="AR98" s="34">
        <f>VLOOKUP($B98,'[2]TK KHOILUONG'!$B:$AT,43,0)</f>
        <v>0</v>
      </c>
      <c r="AS98" s="34">
        <f>VLOOKUP($B98,'[2]TK KHOILUONG'!$B:$AT,44,0)</f>
        <v>0</v>
      </c>
      <c r="AT98" s="44">
        <f t="shared" si="2"/>
        <v>0</v>
      </c>
      <c r="AU98" s="5"/>
    </row>
    <row r="99" spans="1:47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>
        <f>VLOOKUP($B99,'[2]TK KHOILUONG'!$B:$AT,4,0)</f>
        <v>6</v>
      </c>
      <c r="F99" s="16">
        <f>VLOOKUP($B99,'[2]TK KHOILUONG'!$B:$AT,5,0)</f>
        <v>0</v>
      </c>
      <c r="G99" s="16">
        <f>VLOOKUP($B99,'[2]TK KHOILUONG'!$B:$AT,6,0)</f>
        <v>0</v>
      </c>
      <c r="H99" s="16">
        <f>VLOOKUP($B99,'[2]TK KHOILUONG'!$B:$AT,7,0)</f>
        <v>0</v>
      </c>
      <c r="I99" s="16">
        <f>VLOOKUP($B99,'[2]TK KHOILUONG'!$B:$AT,8,0)</f>
        <v>0</v>
      </c>
      <c r="J99" s="16">
        <f>VLOOKUP($B99,'[2]TK KHOILUONG'!$B:$AT,9,0)</f>
        <v>0</v>
      </c>
      <c r="K99" s="16">
        <f>VLOOKUP($B99,'[2]TK KHOILUONG'!$B:$AT,10,0)</f>
        <v>0</v>
      </c>
      <c r="L99" s="16">
        <f>VLOOKUP($B99,'[2]TK KHOILUONG'!$B:$AT,11,0)</f>
        <v>0</v>
      </c>
      <c r="M99" s="34">
        <f>VLOOKUP($B99,'[2]TK KHOILUONG'!$B:$AT,12,0)</f>
        <v>6</v>
      </c>
      <c r="N99" s="16">
        <f>VLOOKUP($B99,'[2]TK KHOILUONG'!$B:$AT,13,0)</f>
        <v>5.25</v>
      </c>
      <c r="O99" s="16">
        <f>VLOOKUP($B99,'[2]TK KHOILUONG'!$B:$AT,14,0)</f>
        <v>2.85</v>
      </c>
      <c r="P99" s="16">
        <f>VLOOKUP($B99,'[2]TK KHOILUONG'!$B:$AT,15,0)</f>
        <v>0</v>
      </c>
      <c r="Q99" s="16">
        <f>VLOOKUP($B99,'[2]TK KHOILUONG'!$B:$AT,16,0)</f>
        <v>0</v>
      </c>
      <c r="R99" s="34">
        <f>VLOOKUP($B99,'[2]TK KHOILUONG'!$B:$AT,17,0)</f>
        <v>8.1</v>
      </c>
      <c r="S99" s="16">
        <f>VLOOKUP($B99,'[2]TK KHOILUONG'!$B:$AT,18,0)</f>
        <v>113</v>
      </c>
      <c r="T99" s="16">
        <f>VLOOKUP($B99,'[2]TK KHOILUONG'!$B:$AT,19,0)</f>
        <v>326</v>
      </c>
      <c r="U99" s="16">
        <f>VLOOKUP($B99,'[2]TK KHOILUONG'!$B:$AT,20,0)</f>
        <v>99</v>
      </c>
      <c r="V99" s="34">
        <f>VLOOKUP($B99,'[2]TK KHOILUONG'!$B:$AT,21,0)</f>
        <v>34</v>
      </c>
      <c r="W99" s="16">
        <f>VLOOKUP($B99,'[2]TK KHOILUONG'!$B:$AT,22,0)</f>
        <v>0</v>
      </c>
      <c r="X99" s="16">
        <f>VLOOKUP($B99,'[2]TK KHOILUONG'!$B:$AT,23,0)</f>
        <v>0</v>
      </c>
      <c r="Y99" s="16">
        <f>VLOOKUP($B99,'[2]TK KHOILUONG'!$B:$AT,24,0)</f>
        <v>0</v>
      </c>
      <c r="Z99" s="34">
        <f>VLOOKUP($B99,'[2]TK KHOILUONG'!$B:$AT,25,0)</f>
        <v>0</v>
      </c>
      <c r="AA99" s="16">
        <f>VLOOKUP($B99,'[2]TK KHOILUONG'!$B:$AT,26,0)</f>
        <v>133</v>
      </c>
      <c r="AB99" s="16">
        <f>VLOOKUP($B99,'[2]TK KHOILUONG'!$B:$AT,27,0)</f>
        <v>113</v>
      </c>
      <c r="AC99" s="16">
        <f>VLOOKUP($B99,'[2]TK KHOILUONG'!$B:$AT,28,0)</f>
        <v>133</v>
      </c>
      <c r="AD99" s="34">
        <f>VLOOKUP($B99,'[2]TK KHOILUONG'!$B:$AT,29,0)</f>
        <v>11.3</v>
      </c>
      <c r="AE99" s="16">
        <f>VLOOKUP($B99,'[2]TK KHOILUONG'!$B:$AT,30,0)</f>
        <v>0</v>
      </c>
      <c r="AF99" s="16">
        <f>VLOOKUP($B99,'[2]TK KHOILUONG'!$B:$AT,31,0)</f>
        <v>0</v>
      </c>
      <c r="AG99" s="16">
        <f>VLOOKUP($B99,'[2]TK KHOILUONG'!$B:$AT,32,0)</f>
        <v>0</v>
      </c>
      <c r="AH99" s="34">
        <f>VLOOKUP($B99,'[2]TK KHOILUONG'!$B:$AT,33,0)</f>
        <v>0</v>
      </c>
      <c r="AI99" s="16">
        <f>VLOOKUP($B99,'[2]TK KHOILUONG'!$B:$AT,34,0)</f>
        <v>0</v>
      </c>
      <c r="AJ99" s="16">
        <f>VLOOKUP($B99,'[2]TK KHOILUONG'!$B:$AT,35,0)</f>
        <v>0</v>
      </c>
      <c r="AK99" s="34">
        <f>VLOOKUP($B99,'[2]TK KHOILUONG'!$B:$AT,36,0)</f>
        <v>0</v>
      </c>
      <c r="AL99" s="16">
        <f>VLOOKUP($B99,'[2]TK KHOILUONG'!$B:$AT,37,0)</f>
        <v>0</v>
      </c>
      <c r="AM99" s="16">
        <f>VLOOKUP($B99,'[2]TK KHOILUONG'!$B:$AT,38,0)</f>
        <v>0</v>
      </c>
      <c r="AN99" s="34">
        <f>VLOOKUP($B99,'[2]TK KHOILUONG'!$B:$AT,39,0)</f>
        <v>0</v>
      </c>
      <c r="AO99" s="16">
        <f>VLOOKUP($B99,'[2]TK KHOILUONG'!$B:$AT,40,0)</f>
        <v>0</v>
      </c>
      <c r="AP99" s="16">
        <f>VLOOKUP($B99,'[2]TK KHOILUONG'!$B:$AT,41,0)</f>
        <v>0</v>
      </c>
      <c r="AQ99" s="34">
        <f>VLOOKUP($B99,'[2]TK KHOILUONG'!$B:$AT,42,0)</f>
        <v>0</v>
      </c>
      <c r="AR99" s="34">
        <f>VLOOKUP($B99,'[2]TK KHOILUONG'!$B:$AT,43,0)</f>
        <v>0</v>
      </c>
      <c r="AS99" s="34">
        <f>VLOOKUP($B99,'[2]TK KHOILUONG'!$B:$AT,44,0)</f>
        <v>0</v>
      </c>
      <c r="AT99" s="44">
        <f t="shared" si="2"/>
        <v>59.4</v>
      </c>
      <c r="AU99" s="5"/>
    </row>
    <row r="100" spans="1:47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>
        <f>VLOOKUP($B100,'[2]TK KHOILUONG'!$B:$AT,4,0)</f>
        <v>0</v>
      </c>
      <c r="F100" s="16">
        <f>VLOOKUP($B100,'[2]TK KHOILUONG'!$B:$AT,5,0)</f>
        <v>0</v>
      </c>
      <c r="G100" s="16">
        <f>VLOOKUP($B100,'[2]TK KHOILUONG'!$B:$AT,6,0)</f>
        <v>0</v>
      </c>
      <c r="H100" s="16">
        <f>VLOOKUP($B100,'[2]TK KHOILUONG'!$B:$AT,7,0)</f>
        <v>0</v>
      </c>
      <c r="I100" s="16">
        <f>VLOOKUP($B100,'[2]TK KHOILUONG'!$B:$AT,8,0)</f>
        <v>0</v>
      </c>
      <c r="J100" s="16">
        <f>VLOOKUP($B100,'[2]TK KHOILUONG'!$B:$AT,9,0)</f>
        <v>0</v>
      </c>
      <c r="K100" s="16">
        <f>VLOOKUP($B100,'[2]TK KHOILUONG'!$B:$AT,10,0)</f>
        <v>0</v>
      </c>
      <c r="L100" s="16">
        <f>VLOOKUP($B100,'[2]TK KHOILUONG'!$B:$AT,11,0)</f>
        <v>0</v>
      </c>
      <c r="M100" s="34">
        <f>VLOOKUP($B100,'[2]TK KHOILUONG'!$B:$AT,12,0)</f>
        <v>0</v>
      </c>
      <c r="N100" s="16">
        <f>VLOOKUP($B100,'[2]TK KHOILUONG'!$B:$AT,13,0)</f>
        <v>0</v>
      </c>
      <c r="O100" s="16">
        <f>VLOOKUP($B100,'[2]TK KHOILUONG'!$B:$AT,14,0)</f>
        <v>0</v>
      </c>
      <c r="P100" s="16">
        <f>VLOOKUP($B100,'[2]TK KHOILUONG'!$B:$AT,15,0)</f>
        <v>0</v>
      </c>
      <c r="Q100" s="16">
        <f>VLOOKUP($B100,'[2]TK KHOILUONG'!$B:$AT,16,0)</f>
        <v>0</v>
      </c>
      <c r="R100" s="34">
        <f>VLOOKUP($B100,'[2]TK KHOILUONG'!$B:$AT,17,0)</f>
        <v>0</v>
      </c>
      <c r="S100" s="16">
        <f>VLOOKUP($B100,'[2]TK KHOILUONG'!$B:$AT,18,0)</f>
        <v>0</v>
      </c>
      <c r="T100" s="16">
        <f>VLOOKUP($B100,'[2]TK KHOILUONG'!$B:$AT,19,0)</f>
        <v>0</v>
      </c>
      <c r="U100" s="16">
        <f>VLOOKUP($B100,'[2]TK KHOILUONG'!$B:$AT,20,0)</f>
        <v>0</v>
      </c>
      <c r="V100" s="34">
        <f>VLOOKUP($B100,'[2]TK KHOILUONG'!$B:$AT,21,0)</f>
        <v>0</v>
      </c>
      <c r="W100" s="16">
        <f>VLOOKUP($B100,'[2]TK KHOILUONG'!$B:$AT,22,0)</f>
        <v>0</v>
      </c>
      <c r="X100" s="16">
        <f>VLOOKUP($B100,'[2]TK KHOILUONG'!$B:$AT,23,0)</f>
        <v>0</v>
      </c>
      <c r="Y100" s="16">
        <f>VLOOKUP($B100,'[2]TK KHOILUONG'!$B:$AT,24,0)</f>
        <v>0</v>
      </c>
      <c r="Z100" s="34">
        <f>VLOOKUP($B100,'[2]TK KHOILUONG'!$B:$AT,25,0)</f>
        <v>0</v>
      </c>
      <c r="AA100" s="16">
        <f>VLOOKUP($B100,'[2]TK KHOILUONG'!$B:$AT,26,0)</f>
        <v>0</v>
      </c>
      <c r="AB100" s="16">
        <f>VLOOKUP($B100,'[2]TK KHOILUONG'!$B:$AT,27,0)</f>
        <v>0</v>
      </c>
      <c r="AC100" s="16">
        <f>VLOOKUP($B100,'[2]TK KHOILUONG'!$B:$AT,28,0)</f>
        <v>0</v>
      </c>
      <c r="AD100" s="34">
        <f>VLOOKUP($B100,'[2]TK KHOILUONG'!$B:$AT,29,0)</f>
        <v>0</v>
      </c>
      <c r="AE100" s="16">
        <f>VLOOKUP($B100,'[2]TK KHOILUONG'!$B:$AT,30,0)</f>
        <v>0</v>
      </c>
      <c r="AF100" s="16">
        <f>VLOOKUP($B100,'[2]TK KHOILUONG'!$B:$AT,31,0)</f>
        <v>0</v>
      </c>
      <c r="AG100" s="16">
        <f>VLOOKUP($B100,'[2]TK KHOILUONG'!$B:$AT,32,0)</f>
        <v>0</v>
      </c>
      <c r="AH100" s="34">
        <f>VLOOKUP($B100,'[2]TK KHOILUONG'!$B:$AT,33,0)</f>
        <v>0</v>
      </c>
      <c r="AI100" s="16">
        <f>VLOOKUP($B100,'[2]TK KHOILUONG'!$B:$AT,34,0)</f>
        <v>0</v>
      </c>
      <c r="AJ100" s="16">
        <f>VLOOKUP($B100,'[2]TK KHOILUONG'!$B:$AT,35,0)</f>
        <v>0</v>
      </c>
      <c r="AK100" s="34">
        <f>VLOOKUP($B100,'[2]TK KHOILUONG'!$B:$AT,36,0)</f>
        <v>0</v>
      </c>
      <c r="AL100" s="16">
        <f>VLOOKUP($B100,'[2]TK KHOILUONG'!$B:$AT,37,0)</f>
        <v>0</v>
      </c>
      <c r="AM100" s="16">
        <f>VLOOKUP($B100,'[2]TK KHOILUONG'!$B:$AT,38,0)</f>
        <v>0</v>
      </c>
      <c r="AN100" s="34">
        <f>VLOOKUP($B100,'[2]TK KHOILUONG'!$B:$AT,39,0)</f>
        <v>0</v>
      </c>
      <c r="AO100" s="16">
        <f>VLOOKUP($B100,'[2]TK KHOILUONG'!$B:$AT,40,0)</f>
        <v>0</v>
      </c>
      <c r="AP100" s="16">
        <f>VLOOKUP($B100,'[2]TK KHOILUONG'!$B:$AT,41,0)</f>
        <v>0</v>
      </c>
      <c r="AQ100" s="34">
        <f>VLOOKUP($B100,'[2]TK KHOILUONG'!$B:$AT,42,0)</f>
        <v>0</v>
      </c>
      <c r="AR100" s="34">
        <f>VLOOKUP($B100,'[2]TK KHOILUONG'!$B:$AT,43,0)</f>
        <v>0</v>
      </c>
      <c r="AS100" s="34">
        <f>VLOOKUP($B100,'[2]TK KHOILUONG'!$B:$AT,44,0)</f>
        <v>0</v>
      </c>
      <c r="AT100" s="44">
        <f t="shared" si="2"/>
        <v>0</v>
      </c>
      <c r="AU100" s="5"/>
    </row>
    <row r="101" spans="1:47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>
        <f>VLOOKUP($B101,'[2]TK KHOILUONG'!$B:$AT,4,0)</f>
        <v>0</v>
      </c>
      <c r="F101" s="16">
        <f>VLOOKUP($B101,'[2]TK KHOILUONG'!$B:$AT,5,0)</f>
        <v>0</v>
      </c>
      <c r="G101" s="16">
        <f>VLOOKUP($B101,'[2]TK KHOILUONG'!$B:$AT,6,0)</f>
        <v>0</v>
      </c>
      <c r="H101" s="16">
        <f>VLOOKUP($B101,'[2]TK KHOILUONG'!$B:$AT,7,0)</f>
        <v>0</v>
      </c>
      <c r="I101" s="16">
        <f>VLOOKUP($B101,'[2]TK KHOILUONG'!$B:$AT,8,0)</f>
        <v>0</v>
      </c>
      <c r="J101" s="16">
        <f>VLOOKUP($B101,'[2]TK KHOILUONG'!$B:$AT,9,0)</f>
        <v>0</v>
      </c>
      <c r="K101" s="16">
        <f>VLOOKUP($B101,'[2]TK KHOILUONG'!$B:$AT,10,0)</f>
        <v>0</v>
      </c>
      <c r="L101" s="16">
        <f>VLOOKUP($B101,'[2]TK KHOILUONG'!$B:$AT,11,0)</f>
        <v>0</v>
      </c>
      <c r="M101" s="34">
        <f>VLOOKUP($B101,'[2]TK KHOILUONG'!$B:$AT,12,0)</f>
        <v>0</v>
      </c>
      <c r="N101" s="16">
        <f>VLOOKUP($B101,'[2]TK KHOILUONG'!$B:$AT,13,0)</f>
        <v>0</v>
      </c>
      <c r="O101" s="16">
        <f>VLOOKUP($B101,'[2]TK KHOILUONG'!$B:$AT,14,0)</f>
        <v>0</v>
      </c>
      <c r="P101" s="16">
        <f>VLOOKUP($B101,'[2]TK KHOILUONG'!$B:$AT,15,0)</f>
        <v>0</v>
      </c>
      <c r="Q101" s="16">
        <f>VLOOKUP($B101,'[2]TK KHOILUONG'!$B:$AT,16,0)</f>
        <v>0</v>
      </c>
      <c r="R101" s="34">
        <f>VLOOKUP($B101,'[2]TK KHOILUONG'!$B:$AT,17,0)</f>
        <v>0</v>
      </c>
      <c r="S101" s="16">
        <f>VLOOKUP($B101,'[2]TK KHOILUONG'!$B:$AT,18,0)</f>
        <v>39</v>
      </c>
      <c r="T101" s="16">
        <f>VLOOKUP($B101,'[2]TK KHOILUONG'!$B:$AT,19,0)</f>
        <v>0</v>
      </c>
      <c r="U101" s="16">
        <f>VLOOKUP($B101,'[2]TK KHOILUONG'!$B:$AT,20,0)</f>
        <v>112</v>
      </c>
      <c r="V101" s="34">
        <f>VLOOKUP($B101,'[2]TK KHOILUONG'!$B:$AT,21,0)</f>
        <v>-7.3000000000000007</v>
      </c>
      <c r="W101" s="16">
        <f>VLOOKUP($B101,'[2]TK KHOILUONG'!$B:$AT,22,0)</f>
        <v>0</v>
      </c>
      <c r="X101" s="16">
        <f>VLOOKUP($B101,'[2]TK KHOILUONG'!$B:$AT,23,0)</f>
        <v>0</v>
      </c>
      <c r="Y101" s="16">
        <f>VLOOKUP($B101,'[2]TK KHOILUONG'!$B:$AT,24,0)</f>
        <v>0</v>
      </c>
      <c r="Z101" s="34">
        <f>VLOOKUP($B101,'[2]TK KHOILUONG'!$B:$AT,25,0)</f>
        <v>0</v>
      </c>
      <c r="AA101" s="16">
        <f>VLOOKUP($B101,'[2]TK KHOILUONG'!$B:$AT,26,0)</f>
        <v>0</v>
      </c>
      <c r="AB101" s="16">
        <f>VLOOKUP($B101,'[2]TK KHOILUONG'!$B:$AT,27,0)</f>
        <v>0</v>
      </c>
      <c r="AC101" s="16">
        <f>VLOOKUP($B101,'[2]TK KHOILUONG'!$B:$AT,28,0)</f>
        <v>0</v>
      </c>
      <c r="AD101" s="34">
        <f>VLOOKUP($B101,'[2]TK KHOILUONG'!$B:$AT,29,0)</f>
        <v>0</v>
      </c>
      <c r="AE101" s="16">
        <f>VLOOKUP($B101,'[2]TK KHOILUONG'!$B:$AT,30,0)</f>
        <v>0</v>
      </c>
      <c r="AF101" s="16">
        <f>VLOOKUP($B101,'[2]TK KHOILUONG'!$B:$AT,31,0)</f>
        <v>0</v>
      </c>
      <c r="AG101" s="16">
        <f>VLOOKUP($B101,'[2]TK KHOILUONG'!$B:$AT,32,0)</f>
        <v>0</v>
      </c>
      <c r="AH101" s="34">
        <f>VLOOKUP($B101,'[2]TK KHOILUONG'!$B:$AT,33,0)</f>
        <v>0</v>
      </c>
      <c r="AI101" s="16">
        <f>VLOOKUP($B101,'[2]TK KHOILUONG'!$B:$AT,34,0)</f>
        <v>0</v>
      </c>
      <c r="AJ101" s="16">
        <f>VLOOKUP($B101,'[2]TK KHOILUONG'!$B:$AT,35,0)</f>
        <v>0</v>
      </c>
      <c r="AK101" s="34">
        <f>VLOOKUP($B101,'[2]TK KHOILUONG'!$B:$AT,36,0)</f>
        <v>0</v>
      </c>
      <c r="AL101" s="16">
        <f>VLOOKUP($B101,'[2]TK KHOILUONG'!$B:$AT,37,0)</f>
        <v>0</v>
      </c>
      <c r="AM101" s="16">
        <f>VLOOKUP($B101,'[2]TK KHOILUONG'!$B:$AT,38,0)</f>
        <v>0</v>
      </c>
      <c r="AN101" s="34">
        <f>VLOOKUP($B101,'[2]TK KHOILUONG'!$B:$AT,39,0)</f>
        <v>0</v>
      </c>
      <c r="AO101" s="16">
        <f>VLOOKUP($B101,'[2]TK KHOILUONG'!$B:$AT,40,0)</f>
        <v>0</v>
      </c>
      <c r="AP101" s="16">
        <f>VLOOKUP($B101,'[2]TK KHOILUONG'!$B:$AT,41,0)</f>
        <v>0</v>
      </c>
      <c r="AQ101" s="34">
        <f>VLOOKUP($B101,'[2]TK KHOILUONG'!$B:$AT,42,0)</f>
        <v>0</v>
      </c>
      <c r="AR101" s="34">
        <f>VLOOKUP($B101,'[2]TK KHOILUONG'!$B:$AT,43,0)</f>
        <v>0</v>
      </c>
      <c r="AS101" s="34">
        <f>VLOOKUP($B101,'[2]TK KHOILUONG'!$B:$AT,44,0)</f>
        <v>0</v>
      </c>
      <c r="AT101" s="44">
        <f t="shared" si="2"/>
        <v>-7.3</v>
      </c>
      <c r="AU101" s="5"/>
    </row>
    <row r="102" spans="1:47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>
        <f>VLOOKUP($B102,'[2]TK KHOILUONG'!$B:$AT,4,0)</f>
        <v>0</v>
      </c>
      <c r="F102" s="16">
        <f>VLOOKUP($B102,'[2]TK KHOILUONG'!$B:$AT,5,0)</f>
        <v>0</v>
      </c>
      <c r="G102" s="16">
        <f>VLOOKUP($B102,'[2]TK KHOILUONG'!$B:$AT,6,0)</f>
        <v>0</v>
      </c>
      <c r="H102" s="16">
        <f>VLOOKUP($B102,'[2]TK KHOILUONG'!$B:$AT,7,0)</f>
        <v>0</v>
      </c>
      <c r="I102" s="16">
        <f>VLOOKUP($B102,'[2]TK KHOILUONG'!$B:$AT,8,0)</f>
        <v>0</v>
      </c>
      <c r="J102" s="16">
        <f>VLOOKUP($B102,'[2]TK KHOILUONG'!$B:$AT,9,0)</f>
        <v>0</v>
      </c>
      <c r="K102" s="16">
        <f>VLOOKUP($B102,'[2]TK KHOILUONG'!$B:$AT,10,0)</f>
        <v>0</v>
      </c>
      <c r="L102" s="16">
        <f>VLOOKUP($B102,'[2]TK KHOILUONG'!$B:$AT,11,0)</f>
        <v>0</v>
      </c>
      <c r="M102" s="34">
        <f>VLOOKUP($B102,'[2]TK KHOILUONG'!$B:$AT,12,0)</f>
        <v>0</v>
      </c>
      <c r="N102" s="16">
        <f>VLOOKUP($B102,'[2]TK KHOILUONG'!$B:$AT,13,0)</f>
        <v>0</v>
      </c>
      <c r="O102" s="16">
        <f>VLOOKUP($B102,'[2]TK KHOILUONG'!$B:$AT,14,0)</f>
        <v>0</v>
      </c>
      <c r="P102" s="16">
        <f>VLOOKUP($B102,'[2]TK KHOILUONG'!$B:$AT,15,0)</f>
        <v>0</v>
      </c>
      <c r="Q102" s="16">
        <f>VLOOKUP($B102,'[2]TK KHOILUONG'!$B:$AT,16,0)</f>
        <v>0</v>
      </c>
      <c r="R102" s="34">
        <f>VLOOKUP($B102,'[2]TK KHOILUONG'!$B:$AT,17,0)</f>
        <v>0</v>
      </c>
      <c r="S102" s="16">
        <f>VLOOKUP($B102,'[2]TK KHOILUONG'!$B:$AT,18,0)</f>
        <v>71</v>
      </c>
      <c r="T102" s="16">
        <f>VLOOKUP($B102,'[2]TK KHOILUONG'!$B:$AT,19,0)</f>
        <v>0</v>
      </c>
      <c r="U102" s="16">
        <f>VLOOKUP($B102,'[2]TK KHOILUONG'!$B:$AT,20,0)</f>
        <v>71</v>
      </c>
      <c r="V102" s="34">
        <f>VLOOKUP($B102,'[2]TK KHOILUONG'!$B:$AT,21,0)</f>
        <v>0</v>
      </c>
      <c r="W102" s="16">
        <f>VLOOKUP($B102,'[2]TK KHOILUONG'!$B:$AT,22,0)</f>
        <v>0</v>
      </c>
      <c r="X102" s="16">
        <f>VLOOKUP($B102,'[2]TK KHOILUONG'!$B:$AT,23,0)</f>
        <v>0</v>
      </c>
      <c r="Y102" s="16">
        <f>VLOOKUP($B102,'[2]TK KHOILUONG'!$B:$AT,24,0)</f>
        <v>0</v>
      </c>
      <c r="Z102" s="34">
        <f>VLOOKUP($B102,'[2]TK KHOILUONG'!$B:$AT,25,0)</f>
        <v>0</v>
      </c>
      <c r="AA102" s="16">
        <f>VLOOKUP($B102,'[2]TK KHOILUONG'!$B:$AT,26,0)</f>
        <v>0</v>
      </c>
      <c r="AB102" s="16">
        <f>VLOOKUP($B102,'[2]TK KHOILUONG'!$B:$AT,27,0)</f>
        <v>0</v>
      </c>
      <c r="AC102" s="16">
        <f>VLOOKUP($B102,'[2]TK KHOILUONG'!$B:$AT,28,0)</f>
        <v>0</v>
      </c>
      <c r="AD102" s="34">
        <f>VLOOKUP($B102,'[2]TK KHOILUONG'!$B:$AT,29,0)</f>
        <v>0</v>
      </c>
      <c r="AE102" s="16">
        <f>VLOOKUP($B102,'[2]TK KHOILUONG'!$B:$AT,30,0)</f>
        <v>0</v>
      </c>
      <c r="AF102" s="16">
        <f>VLOOKUP($B102,'[2]TK KHOILUONG'!$B:$AT,31,0)</f>
        <v>0</v>
      </c>
      <c r="AG102" s="16">
        <f>VLOOKUP($B102,'[2]TK KHOILUONG'!$B:$AT,32,0)</f>
        <v>0</v>
      </c>
      <c r="AH102" s="34">
        <f>VLOOKUP($B102,'[2]TK KHOILUONG'!$B:$AT,33,0)</f>
        <v>0</v>
      </c>
      <c r="AI102" s="16">
        <f>VLOOKUP($B102,'[2]TK KHOILUONG'!$B:$AT,34,0)</f>
        <v>0</v>
      </c>
      <c r="AJ102" s="16">
        <f>VLOOKUP($B102,'[2]TK KHOILUONG'!$B:$AT,35,0)</f>
        <v>0</v>
      </c>
      <c r="AK102" s="34">
        <f>VLOOKUP($B102,'[2]TK KHOILUONG'!$B:$AT,36,0)</f>
        <v>0</v>
      </c>
      <c r="AL102" s="16">
        <f>VLOOKUP($B102,'[2]TK KHOILUONG'!$B:$AT,37,0)</f>
        <v>0</v>
      </c>
      <c r="AM102" s="16">
        <f>VLOOKUP($B102,'[2]TK KHOILUONG'!$B:$AT,38,0)</f>
        <v>0</v>
      </c>
      <c r="AN102" s="34">
        <f>VLOOKUP($B102,'[2]TK KHOILUONG'!$B:$AT,39,0)</f>
        <v>0</v>
      </c>
      <c r="AO102" s="16">
        <f>VLOOKUP($B102,'[2]TK KHOILUONG'!$B:$AT,40,0)</f>
        <v>0</v>
      </c>
      <c r="AP102" s="16">
        <f>VLOOKUP($B102,'[2]TK KHOILUONG'!$B:$AT,41,0)</f>
        <v>0</v>
      </c>
      <c r="AQ102" s="34">
        <f>VLOOKUP($B102,'[2]TK KHOILUONG'!$B:$AT,42,0)</f>
        <v>0</v>
      </c>
      <c r="AR102" s="34">
        <f>VLOOKUP($B102,'[2]TK KHOILUONG'!$B:$AT,43,0)</f>
        <v>0</v>
      </c>
      <c r="AS102" s="34">
        <f>VLOOKUP($B102,'[2]TK KHOILUONG'!$B:$AT,44,0)</f>
        <v>0</v>
      </c>
      <c r="AT102" s="44">
        <f t="shared" si="2"/>
        <v>0</v>
      </c>
      <c r="AU102" s="5"/>
    </row>
    <row r="103" spans="1:47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>
        <f>VLOOKUP($B103,'[2]TK KHOILUONG'!$B:$AT,4,0)</f>
        <v>4</v>
      </c>
      <c r="F103" s="16">
        <f>VLOOKUP($B103,'[2]TK KHOILUONG'!$B:$AT,5,0)</f>
        <v>0</v>
      </c>
      <c r="G103" s="16">
        <f>VLOOKUP($B103,'[2]TK KHOILUONG'!$B:$AT,6,0)</f>
        <v>0</v>
      </c>
      <c r="H103" s="16">
        <f>VLOOKUP($B103,'[2]TK KHOILUONG'!$B:$AT,7,0)</f>
        <v>0</v>
      </c>
      <c r="I103" s="16">
        <f>VLOOKUP($B103,'[2]TK KHOILUONG'!$B:$AT,8,0)</f>
        <v>0</v>
      </c>
      <c r="J103" s="16">
        <f>VLOOKUP($B103,'[2]TK KHOILUONG'!$B:$AT,9,0)</f>
        <v>0</v>
      </c>
      <c r="K103" s="16">
        <f>VLOOKUP($B103,'[2]TK KHOILUONG'!$B:$AT,10,0)</f>
        <v>0</v>
      </c>
      <c r="L103" s="16">
        <f>VLOOKUP($B103,'[2]TK KHOILUONG'!$B:$AT,11,0)</f>
        <v>0</v>
      </c>
      <c r="M103" s="34">
        <f>VLOOKUP($B103,'[2]TK KHOILUONG'!$B:$AT,12,0)</f>
        <v>4</v>
      </c>
      <c r="N103" s="16">
        <f>VLOOKUP($B103,'[2]TK KHOILUONG'!$B:$AT,13,0)</f>
        <v>1.2</v>
      </c>
      <c r="O103" s="16">
        <f>VLOOKUP($B103,'[2]TK KHOILUONG'!$B:$AT,14,0)</f>
        <v>5.2499999999999991</v>
      </c>
      <c r="P103" s="16">
        <f>VLOOKUP($B103,'[2]TK KHOILUONG'!$B:$AT,15,0)</f>
        <v>0</v>
      </c>
      <c r="Q103" s="16">
        <f>VLOOKUP($B103,'[2]TK KHOILUONG'!$B:$AT,16,0)</f>
        <v>0</v>
      </c>
      <c r="R103" s="34">
        <f>VLOOKUP($B103,'[2]TK KHOILUONG'!$B:$AT,17,0)</f>
        <v>6.4499999999999993</v>
      </c>
      <c r="S103" s="16">
        <f>VLOOKUP($B103,'[2]TK KHOILUONG'!$B:$AT,18,0)</f>
        <v>112</v>
      </c>
      <c r="T103" s="16">
        <f>VLOOKUP($B103,'[2]TK KHOILUONG'!$B:$AT,19,0)</f>
        <v>77</v>
      </c>
      <c r="U103" s="16">
        <f>VLOOKUP($B103,'[2]TK KHOILUONG'!$B:$AT,20,0)</f>
        <v>42</v>
      </c>
      <c r="V103" s="34">
        <f>VLOOKUP($B103,'[2]TK KHOILUONG'!$B:$AT,21,0)</f>
        <v>14.700000000000001</v>
      </c>
      <c r="W103" s="16">
        <f>VLOOKUP($B103,'[2]TK KHOILUONG'!$B:$AT,22,0)</f>
        <v>0</v>
      </c>
      <c r="X103" s="16">
        <f>VLOOKUP($B103,'[2]TK KHOILUONG'!$B:$AT,23,0)</f>
        <v>0</v>
      </c>
      <c r="Y103" s="16">
        <f>VLOOKUP($B103,'[2]TK KHOILUONG'!$B:$AT,24,0)</f>
        <v>0</v>
      </c>
      <c r="Z103" s="34">
        <f>VLOOKUP($B103,'[2]TK KHOILUONG'!$B:$AT,25,0)</f>
        <v>0</v>
      </c>
      <c r="AA103" s="16">
        <f>VLOOKUP($B103,'[2]TK KHOILUONG'!$B:$AT,26,0)</f>
        <v>113</v>
      </c>
      <c r="AB103" s="16">
        <f>VLOOKUP($B103,'[2]TK KHOILUONG'!$B:$AT,27,0)</f>
        <v>133</v>
      </c>
      <c r="AC103" s="16">
        <f>VLOOKUP($B103,'[2]TK KHOILUONG'!$B:$AT,28,0)</f>
        <v>113</v>
      </c>
      <c r="AD103" s="34">
        <f>VLOOKUP($B103,'[2]TK KHOILUONG'!$B:$AT,29,0)</f>
        <v>13.3</v>
      </c>
      <c r="AE103" s="16">
        <f>VLOOKUP($B103,'[2]TK KHOILUONG'!$B:$AT,30,0)</f>
        <v>0</v>
      </c>
      <c r="AF103" s="16">
        <f>VLOOKUP($B103,'[2]TK KHOILUONG'!$B:$AT,31,0)</f>
        <v>0</v>
      </c>
      <c r="AG103" s="16">
        <f>VLOOKUP($B103,'[2]TK KHOILUONG'!$B:$AT,32,0)</f>
        <v>0</v>
      </c>
      <c r="AH103" s="34">
        <f>VLOOKUP($B103,'[2]TK KHOILUONG'!$B:$AT,33,0)</f>
        <v>0</v>
      </c>
      <c r="AI103" s="16">
        <f>VLOOKUP($B103,'[2]TK KHOILUONG'!$B:$AT,34,0)</f>
        <v>0</v>
      </c>
      <c r="AJ103" s="16">
        <f>VLOOKUP($B103,'[2]TK KHOILUONG'!$B:$AT,35,0)</f>
        <v>0</v>
      </c>
      <c r="AK103" s="34">
        <f>VLOOKUP($B103,'[2]TK KHOILUONG'!$B:$AT,36,0)</f>
        <v>0</v>
      </c>
      <c r="AL103" s="16">
        <f>VLOOKUP($B103,'[2]TK KHOILUONG'!$B:$AT,37,0)</f>
        <v>0</v>
      </c>
      <c r="AM103" s="16">
        <f>VLOOKUP($B103,'[2]TK KHOILUONG'!$B:$AT,38,0)</f>
        <v>0</v>
      </c>
      <c r="AN103" s="34">
        <f>VLOOKUP($B103,'[2]TK KHOILUONG'!$B:$AT,39,0)</f>
        <v>0</v>
      </c>
      <c r="AO103" s="16">
        <f>VLOOKUP($B103,'[2]TK KHOILUONG'!$B:$AT,40,0)</f>
        <v>0</v>
      </c>
      <c r="AP103" s="16">
        <f>VLOOKUP($B103,'[2]TK KHOILUONG'!$B:$AT,41,0)</f>
        <v>0</v>
      </c>
      <c r="AQ103" s="34">
        <f>VLOOKUP($B103,'[2]TK KHOILUONG'!$B:$AT,42,0)</f>
        <v>0</v>
      </c>
      <c r="AR103" s="34">
        <f>VLOOKUP($B103,'[2]TK KHOILUONG'!$B:$AT,43,0)</f>
        <v>0</v>
      </c>
      <c r="AS103" s="34">
        <f>VLOOKUP($B103,'[2]TK KHOILUONG'!$B:$AT,44,0)</f>
        <v>0.3</v>
      </c>
      <c r="AT103" s="44">
        <f t="shared" si="2"/>
        <v>38.75</v>
      </c>
      <c r="AU103" s="5"/>
    </row>
    <row r="104" spans="1:47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>
        <f>VLOOKUP($B104,'[2]TK KHOILUONG'!$B:$AT,4,0)</f>
        <v>0</v>
      </c>
      <c r="F104" s="16">
        <f>VLOOKUP($B104,'[2]TK KHOILUONG'!$B:$AT,5,0)</f>
        <v>0</v>
      </c>
      <c r="G104" s="16">
        <f>VLOOKUP($B104,'[2]TK KHOILUONG'!$B:$AT,6,0)</f>
        <v>0</v>
      </c>
      <c r="H104" s="16">
        <f>VLOOKUP($B104,'[2]TK KHOILUONG'!$B:$AT,7,0)</f>
        <v>0</v>
      </c>
      <c r="I104" s="16">
        <f>VLOOKUP($B104,'[2]TK KHOILUONG'!$B:$AT,8,0)</f>
        <v>0</v>
      </c>
      <c r="J104" s="16">
        <f>VLOOKUP($B104,'[2]TK KHOILUONG'!$B:$AT,9,0)</f>
        <v>0</v>
      </c>
      <c r="K104" s="16">
        <f>VLOOKUP($B104,'[2]TK KHOILUONG'!$B:$AT,10,0)</f>
        <v>0</v>
      </c>
      <c r="L104" s="16">
        <f>VLOOKUP($B104,'[2]TK KHOILUONG'!$B:$AT,11,0)</f>
        <v>0</v>
      </c>
      <c r="M104" s="34">
        <f>VLOOKUP($B104,'[2]TK KHOILUONG'!$B:$AT,12,0)</f>
        <v>0</v>
      </c>
      <c r="N104" s="16">
        <f>VLOOKUP($B104,'[2]TK KHOILUONG'!$B:$AT,13,0)</f>
        <v>2.5500000000000003</v>
      </c>
      <c r="O104" s="16">
        <f>VLOOKUP($B104,'[2]TK KHOILUONG'!$B:$AT,14,0)</f>
        <v>4.3500000000000005</v>
      </c>
      <c r="P104" s="16">
        <f>VLOOKUP($B104,'[2]TK KHOILUONG'!$B:$AT,15,0)</f>
        <v>0</v>
      </c>
      <c r="Q104" s="16">
        <f>VLOOKUP($B104,'[2]TK KHOILUONG'!$B:$AT,16,0)</f>
        <v>0</v>
      </c>
      <c r="R104" s="34">
        <f>VLOOKUP($B104,'[2]TK KHOILUONG'!$B:$AT,17,0)</f>
        <v>6.9</v>
      </c>
      <c r="S104" s="16">
        <f>VLOOKUP($B104,'[2]TK KHOILUONG'!$B:$AT,18,0)</f>
        <v>34</v>
      </c>
      <c r="T104" s="16">
        <f>VLOOKUP($B104,'[2]TK KHOILUONG'!$B:$AT,19,0)</f>
        <v>36</v>
      </c>
      <c r="U104" s="16">
        <f>VLOOKUP($B104,'[2]TK KHOILUONG'!$B:$AT,20,0)</f>
        <v>30</v>
      </c>
      <c r="V104" s="34">
        <f>VLOOKUP($B104,'[2]TK KHOILUONG'!$B:$AT,21,0)</f>
        <v>4</v>
      </c>
      <c r="W104" s="16">
        <f>VLOOKUP($B104,'[2]TK KHOILUONG'!$B:$AT,22,0)</f>
        <v>0</v>
      </c>
      <c r="X104" s="16">
        <f>VLOOKUP($B104,'[2]TK KHOILUONG'!$B:$AT,23,0)</f>
        <v>0</v>
      </c>
      <c r="Y104" s="16">
        <f>VLOOKUP($B104,'[2]TK KHOILUONG'!$B:$AT,24,0)</f>
        <v>0</v>
      </c>
      <c r="Z104" s="34">
        <f>VLOOKUP($B104,'[2]TK KHOILUONG'!$B:$AT,25,0)</f>
        <v>0</v>
      </c>
      <c r="AA104" s="16">
        <f>VLOOKUP($B104,'[2]TK KHOILUONG'!$B:$AT,26,0)</f>
        <v>0</v>
      </c>
      <c r="AB104" s="16">
        <f>VLOOKUP($B104,'[2]TK KHOILUONG'!$B:$AT,27,0)</f>
        <v>0</v>
      </c>
      <c r="AC104" s="16">
        <f>VLOOKUP($B104,'[2]TK KHOILUONG'!$B:$AT,28,0)</f>
        <v>0</v>
      </c>
      <c r="AD104" s="34">
        <f>VLOOKUP($B104,'[2]TK KHOILUONG'!$B:$AT,29,0)</f>
        <v>0</v>
      </c>
      <c r="AE104" s="16">
        <f>VLOOKUP($B104,'[2]TK KHOILUONG'!$B:$AT,30,0)</f>
        <v>0</v>
      </c>
      <c r="AF104" s="16">
        <f>VLOOKUP($B104,'[2]TK KHOILUONG'!$B:$AT,31,0)</f>
        <v>0</v>
      </c>
      <c r="AG104" s="16">
        <f>VLOOKUP($B104,'[2]TK KHOILUONG'!$B:$AT,32,0)</f>
        <v>0</v>
      </c>
      <c r="AH104" s="34">
        <f>VLOOKUP($B104,'[2]TK KHOILUONG'!$B:$AT,33,0)</f>
        <v>0</v>
      </c>
      <c r="AI104" s="16">
        <f>VLOOKUP($B104,'[2]TK KHOILUONG'!$B:$AT,34,0)</f>
        <v>0</v>
      </c>
      <c r="AJ104" s="16">
        <f>VLOOKUP($B104,'[2]TK KHOILUONG'!$B:$AT,35,0)</f>
        <v>0</v>
      </c>
      <c r="AK104" s="34">
        <f>VLOOKUP($B104,'[2]TK KHOILUONG'!$B:$AT,36,0)</f>
        <v>0</v>
      </c>
      <c r="AL104" s="16">
        <f>VLOOKUP($B104,'[2]TK KHOILUONG'!$B:$AT,37,0)</f>
        <v>0</v>
      </c>
      <c r="AM104" s="16">
        <f>VLOOKUP($B104,'[2]TK KHOILUONG'!$B:$AT,38,0)</f>
        <v>0</v>
      </c>
      <c r="AN104" s="34">
        <f>VLOOKUP($B104,'[2]TK KHOILUONG'!$B:$AT,39,0)</f>
        <v>0</v>
      </c>
      <c r="AO104" s="16">
        <f>VLOOKUP($B104,'[2]TK KHOILUONG'!$B:$AT,40,0)</f>
        <v>0</v>
      </c>
      <c r="AP104" s="16">
        <f>VLOOKUP($B104,'[2]TK KHOILUONG'!$B:$AT,41,0)</f>
        <v>0</v>
      </c>
      <c r="AQ104" s="34">
        <f>VLOOKUP($B104,'[2]TK KHOILUONG'!$B:$AT,42,0)</f>
        <v>0</v>
      </c>
      <c r="AR104" s="34">
        <f>VLOOKUP($B104,'[2]TK KHOILUONG'!$B:$AT,43,0)</f>
        <v>0</v>
      </c>
      <c r="AS104" s="34">
        <f>VLOOKUP($B104,'[2]TK KHOILUONG'!$B:$AT,44,0)</f>
        <v>0.5</v>
      </c>
      <c r="AT104" s="44">
        <f t="shared" si="2"/>
        <v>11.4</v>
      </c>
      <c r="AU104" s="5"/>
    </row>
    <row r="105" spans="1:47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>
        <f>VLOOKUP($B105,'[2]TK KHOILUONG'!$B:$AT,4,0)</f>
        <v>0</v>
      </c>
      <c r="F105" s="16">
        <f>VLOOKUP($B105,'[2]TK KHOILUONG'!$B:$AT,5,0)</f>
        <v>0</v>
      </c>
      <c r="G105" s="16">
        <f>VLOOKUP($B105,'[2]TK KHOILUONG'!$B:$AT,6,0)</f>
        <v>0</v>
      </c>
      <c r="H105" s="16">
        <f>VLOOKUP($B105,'[2]TK KHOILUONG'!$B:$AT,7,0)</f>
        <v>0</v>
      </c>
      <c r="I105" s="16">
        <f>VLOOKUP($B105,'[2]TK KHOILUONG'!$B:$AT,8,0)</f>
        <v>0</v>
      </c>
      <c r="J105" s="16">
        <f>VLOOKUP($B105,'[2]TK KHOILUONG'!$B:$AT,9,0)</f>
        <v>0</v>
      </c>
      <c r="K105" s="16">
        <f>VLOOKUP($B105,'[2]TK KHOILUONG'!$B:$AT,10,0)</f>
        <v>0</v>
      </c>
      <c r="L105" s="16">
        <f>VLOOKUP($B105,'[2]TK KHOILUONG'!$B:$AT,11,0)</f>
        <v>0</v>
      </c>
      <c r="M105" s="34">
        <f>VLOOKUP($B105,'[2]TK KHOILUONG'!$B:$AT,12,0)</f>
        <v>0</v>
      </c>
      <c r="N105" s="16">
        <f>VLOOKUP($B105,'[2]TK KHOILUONG'!$B:$AT,13,0)</f>
        <v>0</v>
      </c>
      <c r="O105" s="16">
        <f>VLOOKUP($B105,'[2]TK KHOILUONG'!$B:$AT,14,0)</f>
        <v>0</v>
      </c>
      <c r="P105" s="16">
        <f>VLOOKUP($B105,'[2]TK KHOILUONG'!$B:$AT,15,0)</f>
        <v>0</v>
      </c>
      <c r="Q105" s="16">
        <f>VLOOKUP($B105,'[2]TK KHOILUONG'!$B:$AT,16,0)</f>
        <v>0</v>
      </c>
      <c r="R105" s="34">
        <f>VLOOKUP($B105,'[2]TK KHOILUONG'!$B:$AT,17,0)</f>
        <v>0</v>
      </c>
      <c r="S105" s="16">
        <f>VLOOKUP($B105,'[2]TK KHOILUONG'!$B:$AT,18,0)</f>
        <v>0</v>
      </c>
      <c r="T105" s="16">
        <f>VLOOKUP($B105,'[2]TK KHOILUONG'!$B:$AT,19,0)</f>
        <v>0</v>
      </c>
      <c r="U105" s="16">
        <f>VLOOKUP($B105,'[2]TK KHOILUONG'!$B:$AT,20,0)</f>
        <v>0</v>
      </c>
      <c r="V105" s="34">
        <f>VLOOKUP($B105,'[2]TK KHOILUONG'!$B:$AT,21,0)</f>
        <v>0</v>
      </c>
      <c r="W105" s="16">
        <f>VLOOKUP($B105,'[2]TK KHOILUONG'!$B:$AT,22,0)</f>
        <v>0</v>
      </c>
      <c r="X105" s="16">
        <f>VLOOKUP($B105,'[2]TK KHOILUONG'!$B:$AT,23,0)</f>
        <v>0</v>
      </c>
      <c r="Y105" s="16">
        <f>VLOOKUP($B105,'[2]TK KHOILUONG'!$B:$AT,24,0)</f>
        <v>0</v>
      </c>
      <c r="Z105" s="34">
        <f>VLOOKUP($B105,'[2]TK KHOILUONG'!$B:$AT,25,0)</f>
        <v>0</v>
      </c>
      <c r="AA105" s="16">
        <f>VLOOKUP($B105,'[2]TK KHOILUONG'!$B:$AT,26,0)</f>
        <v>0</v>
      </c>
      <c r="AB105" s="16">
        <f>VLOOKUP($B105,'[2]TK KHOILUONG'!$B:$AT,27,0)</f>
        <v>0</v>
      </c>
      <c r="AC105" s="16">
        <f>VLOOKUP($B105,'[2]TK KHOILUONG'!$B:$AT,28,0)</f>
        <v>0</v>
      </c>
      <c r="AD105" s="34">
        <f>VLOOKUP($B105,'[2]TK KHOILUONG'!$B:$AT,29,0)</f>
        <v>0</v>
      </c>
      <c r="AE105" s="16">
        <f>VLOOKUP($B105,'[2]TK KHOILUONG'!$B:$AT,30,0)</f>
        <v>0</v>
      </c>
      <c r="AF105" s="16">
        <f>VLOOKUP($B105,'[2]TK KHOILUONG'!$B:$AT,31,0)</f>
        <v>0</v>
      </c>
      <c r="AG105" s="16">
        <f>VLOOKUP($B105,'[2]TK KHOILUONG'!$B:$AT,32,0)</f>
        <v>0</v>
      </c>
      <c r="AH105" s="34">
        <f>VLOOKUP($B105,'[2]TK KHOILUONG'!$B:$AT,33,0)</f>
        <v>0</v>
      </c>
      <c r="AI105" s="16">
        <f>VLOOKUP($B105,'[2]TK KHOILUONG'!$B:$AT,34,0)</f>
        <v>0</v>
      </c>
      <c r="AJ105" s="16">
        <f>VLOOKUP($B105,'[2]TK KHOILUONG'!$B:$AT,35,0)</f>
        <v>0</v>
      </c>
      <c r="AK105" s="34">
        <f>VLOOKUP($B105,'[2]TK KHOILUONG'!$B:$AT,36,0)</f>
        <v>0</v>
      </c>
      <c r="AL105" s="16">
        <f>VLOOKUP($B105,'[2]TK KHOILUONG'!$B:$AT,37,0)</f>
        <v>0</v>
      </c>
      <c r="AM105" s="16">
        <f>VLOOKUP($B105,'[2]TK KHOILUONG'!$B:$AT,38,0)</f>
        <v>0</v>
      </c>
      <c r="AN105" s="34">
        <f>VLOOKUP($B105,'[2]TK KHOILUONG'!$B:$AT,39,0)</f>
        <v>0</v>
      </c>
      <c r="AO105" s="16">
        <f>VLOOKUP($B105,'[2]TK KHOILUONG'!$B:$AT,40,0)</f>
        <v>0</v>
      </c>
      <c r="AP105" s="16">
        <f>VLOOKUP($B105,'[2]TK KHOILUONG'!$B:$AT,41,0)</f>
        <v>0</v>
      </c>
      <c r="AQ105" s="34">
        <f>VLOOKUP($B105,'[2]TK KHOILUONG'!$B:$AT,42,0)</f>
        <v>0</v>
      </c>
      <c r="AR105" s="34">
        <f>VLOOKUP($B105,'[2]TK KHOILUONG'!$B:$AT,43,0)</f>
        <v>0</v>
      </c>
      <c r="AS105" s="34">
        <f>VLOOKUP($B105,'[2]TK KHOILUONG'!$B:$AT,44,0)</f>
        <v>0</v>
      </c>
      <c r="AT105" s="44">
        <f t="shared" si="2"/>
        <v>0</v>
      </c>
      <c r="AU105" s="5"/>
    </row>
    <row r="106" spans="1:47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>
        <f>VLOOKUP($B106,'[2]TK KHOILUONG'!$B:$AT,4,0)</f>
        <v>0</v>
      </c>
      <c r="F106" s="16">
        <f>VLOOKUP($B106,'[2]TK KHOILUONG'!$B:$AT,5,0)</f>
        <v>0</v>
      </c>
      <c r="G106" s="16">
        <f>VLOOKUP($B106,'[2]TK KHOILUONG'!$B:$AT,6,0)</f>
        <v>0</v>
      </c>
      <c r="H106" s="16">
        <f>VLOOKUP($B106,'[2]TK KHOILUONG'!$B:$AT,7,0)</f>
        <v>0</v>
      </c>
      <c r="I106" s="16">
        <f>VLOOKUP($B106,'[2]TK KHOILUONG'!$B:$AT,8,0)</f>
        <v>0</v>
      </c>
      <c r="J106" s="16">
        <f>VLOOKUP($B106,'[2]TK KHOILUONG'!$B:$AT,9,0)</f>
        <v>0</v>
      </c>
      <c r="K106" s="16">
        <f>VLOOKUP($B106,'[2]TK KHOILUONG'!$B:$AT,10,0)</f>
        <v>0</v>
      </c>
      <c r="L106" s="16">
        <f>VLOOKUP($B106,'[2]TK KHOILUONG'!$B:$AT,11,0)</f>
        <v>0</v>
      </c>
      <c r="M106" s="34">
        <f>VLOOKUP($B106,'[2]TK KHOILUONG'!$B:$AT,12,0)</f>
        <v>0</v>
      </c>
      <c r="N106" s="16">
        <f>VLOOKUP($B106,'[2]TK KHOILUONG'!$B:$AT,13,0)</f>
        <v>3.9000000000000004</v>
      </c>
      <c r="O106" s="16">
        <f>VLOOKUP($B106,'[2]TK KHOILUONG'!$B:$AT,14,0)</f>
        <v>2.25</v>
      </c>
      <c r="P106" s="16">
        <f>VLOOKUP($B106,'[2]TK KHOILUONG'!$B:$AT,15,0)</f>
        <v>0</v>
      </c>
      <c r="Q106" s="16">
        <f>VLOOKUP($B106,'[2]TK KHOILUONG'!$B:$AT,16,0)</f>
        <v>0</v>
      </c>
      <c r="R106" s="34">
        <f>VLOOKUP($B106,'[2]TK KHOILUONG'!$B:$AT,17,0)</f>
        <v>6.15</v>
      </c>
      <c r="S106" s="16">
        <f>VLOOKUP($B106,'[2]TK KHOILUONG'!$B:$AT,18,0)</f>
        <v>0</v>
      </c>
      <c r="T106" s="16">
        <f>VLOOKUP($B106,'[2]TK KHOILUONG'!$B:$AT,19,0)</f>
        <v>0</v>
      </c>
      <c r="U106" s="16">
        <f>VLOOKUP($B106,'[2]TK KHOILUONG'!$B:$AT,20,0)</f>
        <v>0</v>
      </c>
      <c r="V106" s="34">
        <f>VLOOKUP($B106,'[2]TK KHOILUONG'!$B:$AT,21,0)</f>
        <v>0</v>
      </c>
      <c r="W106" s="16">
        <f>VLOOKUP($B106,'[2]TK KHOILUONG'!$B:$AT,22,0)</f>
        <v>0</v>
      </c>
      <c r="X106" s="16">
        <f>VLOOKUP($B106,'[2]TK KHOILUONG'!$B:$AT,23,0)</f>
        <v>0</v>
      </c>
      <c r="Y106" s="16">
        <f>VLOOKUP($B106,'[2]TK KHOILUONG'!$B:$AT,24,0)</f>
        <v>0</v>
      </c>
      <c r="Z106" s="34">
        <f>VLOOKUP($B106,'[2]TK KHOILUONG'!$B:$AT,25,0)</f>
        <v>0</v>
      </c>
      <c r="AA106" s="16">
        <f>VLOOKUP($B106,'[2]TK KHOILUONG'!$B:$AT,26,0)</f>
        <v>0</v>
      </c>
      <c r="AB106" s="16">
        <f>VLOOKUP($B106,'[2]TK KHOILUONG'!$B:$AT,27,0)</f>
        <v>0</v>
      </c>
      <c r="AC106" s="16">
        <f>VLOOKUP($B106,'[2]TK KHOILUONG'!$B:$AT,28,0)</f>
        <v>0</v>
      </c>
      <c r="AD106" s="34">
        <f>VLOOKUP($B106,'[2]TK KHOILUONG'!$B:$AT,29,0)</f>
        <v>0</v>
      </c>
      <c r="AE106" s="16">
        <f>VLOOKUP($B106,'[2]TK KHOILUONG'!$B:$AT,30,0)</f>
        <v>0</v>
      </c>
      <c r="AF106" s="16">
        <f>VLOOKUP($B106,'[2]TK KHOILUONG'!$B:$AT,31,0)</f>
        <v>0</v>
      </c>
      <c r="AG106" s="16">
        <f>VLOOKUP($B106,'[2]TK KHOILUONG'!$B:$AT,32,0)</f>
        <v>0</v>
      </c>
      <c r="AH106" s="34">
        <f>VLOOKUP($B106,'[2]TK KHOILUONG'!$B:$AT,33,0)</f>
        <v>0</v>
      </c>
      <c r="AI106" s="16">
        <f>VLOOKUP($B106,'[2]TK KHOILUONG'!$B:$AT,34,0)</f>
        <v>0</v>
      </c>
      <c r="AJ106" s="16">
        <f>VLOOKUP($B106,'[2]TK KHOILUONG'!$B:$AT,35,0)</f>
        <v>0</v>
      </c>
      <c r="AK106" s="34">
        <f>VLOOKUP($B106,'[2]TK KHOILUONG'!$B:$AT,36,0)</f>
        <v>0</v>
      </c>
      <c r="AL106" s="16">
        <f>VLOOKUP($B106,'[2]TK KHOILUONG'!$B:$AT,37,0)</f>
        <v>0</v>
      </c>
      <c r="AM106" s="16">
        <f>VLOOKUP($B106,'[2]TK KHOILUONG'!$B:$AT,38,0)</f>
        <v>0</v>
      </c>
      <c r="AN106" s="34">
        <f>VLOOKUP($B106,'[2]TK KHOILUONG'!$B:$AT,39,0)</f>
        <v>0</v>
      </c>
      <c r="AO106" s="16">
        <f>VLOOKUP($B106,'[2]TK KHOILUONG'!$B:$AT,40,0)</f>
        <v>0</v>
      </c>
      <c r="AP106" s="16">
        <f>VLOOKUP($B106,'[2]TK KHOILUONG'!$B:$AT,41,0)</f>
        <v>0</v>
      </c>
      <c r="AQ106" s="34">
        <f>VLOOKUP($B106,'[2]TK KHOILUONG'!$B:$AT,42,0)</f>
        <v>0</v>
      </c>
      <c r="AR106" s="34">
        <f>VLOOKUP($B106,'[2]TK KHOILUONG'!$B:$AT,43,0)</f>
        <v>0</v>
      </c>
      <c r="AS106" s="34">
        <f>VLOOKUP($B106,'[2]TK KHOILUONG'!$B:$AT,44,0)</f>
        <v>0.5</v>
      </c>
      <c r="AT106" s="44">
        <f t="shared" si="2"/>
        <v>6.65</v>
      </c>
      <c r="AU106" s="5"/>
    </row>
    <row r="107" spans="1:47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>
        <f>VLOOKUP($B107,'[2]TK KHOILUONG'!$B:$AT,4,0)</f>
        <v>0</v>
      </c>
      <c r="F107" s="16">
        <f>VLOOKUP($B107,'[2]TK KHOILUONG'!$B:$AT,5,0)</f>
        <v>0</v>
      </c>
      <c r="G107" s="16">
        <f>VLOOKUP($B107,'[2]TK KHOILUONG'!$B:$AT,6,0)</f>
        <v>0</v>
      </c>
      <c r="H107" s="16">
        <f>VLOOKUP($B107,'[2]TK KHOILUONG'!$B:$AT,7,0)</f>
        <v>0</v>
      </c>
      <c r="I107" s="16">
        <f>VLOOKUP($B107,'[2]TK KHOILUONG'!$B:$AT,8,0)</f>
        <v>0</v>
      </c>
      <c r="J107" s="16">
        <f>VLOOKUP($B107,'[2]TK KHOILUONG'!$B:$AT,9,0)</f>
        <v>0</v>
      </c>
      <c r="K107" s="16">
        <f>VLOOKUP($B107,'[2]TK KHOILUONG'!$B:$AT,10,0)</f>
        <v>0</v>
      </c>
      <c r="L107" s="16">
        <f>VLOOKUP($B107,'[2]TK KHOILUONG'!$B:$AT,11,0)</f>
        <v>0</v>
      </c>
      <c r="M107" s="34">
        <f>VLOOKUP($B107,'[2]TK KHOILUONG'!$B:$AT,12,0)</f>
        <v>0</v>
      </c>
      <c r="N107" s="16">
        <f>VLOOKUP($B107,'[2]TK KHOILUONG'!$B:$AT,13,0)</f>
        <v>2.4</v>
      </c>
      <c r="O107" s="16">
        <f>VLOOKUP($B107,'[2]TK KHOILUONG'!$B:$AT,14,0)</f>
        <v>2.4</v>
      </c>
      <c r="P107" s="16">
        <f>VLOOKUP($B107,'[2]TK KHOILUONG'!$B:$AT,15,0)</f>
        <v>0</v>
      </c>
      <c r="Q107" s="16">
        <f>VLOOKUP($B107,'[2]TK KHOILUONG'!$B:$AT,16,0)</f>
        <v>0</v>
      </c>
      <c r="R107" s="34">
        <f>VLOOKUP($B107,'[2]TK KHOILUONG'!$B:$AT,17,0)</f>
        <v>4.8</v>
      </c>
      <c r="S107" s="16">
        <f>VLOOKUP($B107,'[2]TK KHOILUONG'!$B:$AT,18,0)</f>
        <v>137</v>
      </c>
      <c r="T107" s="16">
        <f>VLOOKUP($B107,'[2]TK KHOILUONG'!$B:$AT,19,0)</f>
        <v>247</v>
      </c>
      <c r="U107" s="16">
        <f>VLOOKUP($B107,'[2]TK KHOILUONG'!$B:$AT,20,0)</f>
        <v>86</v>
      </c>
      <c r="V107" s="34">
        <f>VLOOKUP($B107,'[2]TK KHOILUONG'!$B:$AT,21,0)</f>
        <v>29.8</v>
      </c>
      <c r="W107" s="16">
        <f>VLOOKUP($B107,'[2]TK KHOILUONG'!$B:$AT,22,0)</f>
        <v>0</v>
      </c>
      <c r="X107" s="16">
        <f>VLOOKUP($B107,'[2]TK KHOILUONG'!$B:$AT,23,0)</f>
        <v>0</v>
      </c>
      <c r="Y107" s="16">
        <f>VLOOKUP($B107,'[2]TK KHOILUONG'!$B:$AT,24,0)</f>
        <v>0</v>
      </c>
      <c r="Z107" s="34">
        <f>VLOOKUP($B107,'[2]TK KHOILUONG'!$B:$AT,25,0)</f>
        <v>0</v>
      </c>
      <c r="AA107" s="16">
        <f>VLOOKUP($B107,'[2]TK KHOILUONG'!$B:$AT,26,0)</f>
        <v>21</v>
      </c>
      <c r="AB107" s="16">
        <f>VLOOKUP($B107,'[2]TK KHOILUONG'!$B:$AT,27,0)</f>
        <v>0</v>
      </c>
      <c r="AC107" s="16">
        <f>VLOOKUP($B107,'[2]TK KHOILUONG'!$B:$AT,28,0)</f>
        <v>21</v>
      </c>
      <c r="AD107" s="34">
        <f>VLOOKUP($B107,'[2]TK KHOILUONG'!$B:$AT,29,0)</f>
        <v>0</v>
      </c>
      <c r="AE107" s="16">
        <f>VLOOKUP($B107,'[2]TK KHOILUONG'!$B:$AT,30,0)</f>
        <v>0</v>
      </c>
      <c r="AF107" s="16">
        <f>VLOOKUP($B107,'[2]TK KHOILUONG'!$B:$AT,31,0)</f>
        <v>0</v>
      </c>
      <c r="AG107" s="16">
        <f>VLOOKUP($B107,'[2]TK KHOILUONG'!$B:$AT,32,0)</f>
        <v>0</v>
      </c>
      <c r="AH107" s="34">
        <f>VLOOKUP($B107,'[2]TK KHOILUONG'!$B:$AT,33,0)</f>
        <v>0</v>
      </c>
      <c r="AI107" s="16">
        <f>VLOOKUP($B107,'[2]TK KHOILUONG'!$B:$AT,34,0)</f>
        <v>0</v>
      </c>
      <c r="AJ107" s="16">
        <f>VLOOKUP($B107,'[2]TK KHOILUONG'!$B:$AT,35,0)</f>
        <v>0</v>
      </c>
      <c r="AK107" s="34">
        <f>VLOOKUP($B107,'[2]TK KHOILUONG'!$B:$AT,36,0)</f>
        <v>0</v>
      </c>
      <c r="AL107" s="16">
        <f>VLOOKUP($B107,'[2]TK KHOILUONG'!$B:$AT,37,0)</f>
        <v>0</v>
      </c>
      <c r="AM107" s="16">
        <f>VLOOKUP($B107,'[2]TK KHOILUONG'!$B:$AT,38,0)</f>
        <v>0</v>
      </c>
      <c r="AN107" s="34">
        <f>VLOOKUP($B107,'[2]TK KHOILUONG'!$B:$AT,39,0)</f>
        <v>0</v>
      </c>
      <c r="AO107" s="16">
        <f>VLOOKUP($B107,'[2]TK KHOILUONG'!$B:$AT,40,0)</f>
        <v>0</v>
      </c>
      <c r="AP107" s="16">
        <f>VLOOKUP($B107,'[2]TK KHOILUONG'!$B:$AT,41,0)</f>
        <v>0</v>
      </c>
      <c r="AQ107" s="34">
        <f>VLOOKUP($B107,'[2]TK KHOILUONG'!$B:$AT,42,0)</f>
        <v>0</v>
      </c>
      <c r="AR107" s="34">
        <f>VLOOKUP($B107,'[2]TK KHOILUONG'!$B:$AT,43,0)</f>
        <v>0</v>
      </c>
      <c r="AS107" s="34">
        <f>VLOOKUP($B107,'[2]TK KHOILUONG'!$B:$AT,44,0)</f>
        <v>0.5</v>
      </c>
      <c r="AT107" s="44">
        <f t="shared" si="2"/>
        <v>35.1</v>
      </c>
      <c r="AU107" s="5"/>
    </row>
    <row r="108" spans="1:47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>
        <f>VLOOKUP($B108,'[2]TK KHOILUONG'!$B:$AT,4,0)</f>
        <v>0</v>
      </c>
      <c r="F108" s="16">
        <f>VLOOKUP($B108,'[2]TK KHOILUONG'!$B:$AT,5,0)</f>
        <v>0</v>
      </c>
      <c r="G108" s="16">
        <f>VLOOKUP($B108,'[2]TK KHOILUONG'!$B:$AT,6,0)</f>
        <v>0</v>
      </c>
      <c r="H108" s="16">
        <f>VLOOKUP($B108,'[2]TK KHOILUONG'!$B:$AT,7,0)</f>
        <v>0</v>
      </c>
      <c r="I108" s="16">
        <f>VLOOKUP($B108,'[2]TK KHOILUONG'!$B:$AT,8,0)</f>
        <v>0</v>
      </c>
      <c r="J108" s="16">
        <f>VLOOKUP($B108,'[2]TK KHOILUONG'!$B:$AT,9,0)</f>
        <v>0</v>
      </c>
      <c r="K108" s="16">
        <f>VLOOKUP($B108,'[2]TK KHOILUONG'!$B:$AT,10,0)</f>
        <v>0</v>
      </c>
      <c r="L108" s="16">
        <f>VLOOKUP($B108,'[2]TK KHOILUONG'!$B:$AT,11,0)</f>
        <v>0</v>
      </c>
      <c r="M108" s="34">
        <f>VLOOKUP($B108,'[2]TK KHOILUONG'!$B:$AT,12,0)</f>
        <v>0</v>
      </c>
      <c r="N108" s="16">
        <f>VLOOKUP($B108,'[2]TK KHOILUONG'!$B:$AT,13,0)</f>
        <v>0</v>
      </c>
      <c r="O108" s="16">
        <f>VLOOKUP($B108,'[2]TK KHOILUONG'!$B:$AT,14,0)</f>
        <v>0</v>
      </c>
      <c r="P108" s="16">
        <f>VLOOKUP($B108,'[2]TK KHOILUONG'!$B:$AT,15,0)</f>
        <v>0</v>
      </c>
      <c r="Q108" s="16">
        <f>VLOOKUP($B108,'[2]TK KHOILUONG'!$B:$AT,16,0)</f>
        <v>0</v>
      </c>
      <c r="R108" s="34">
        <f>VLOOKUP($B108,'[2]TK KHOILUONG'!$B:$AT,17,0)</f>
        <v>0</v>
      </c>
      <c r="S108" s="16">
        <f>VLOOKUP($B108,'[2]TK KHOILUONG'!$B:$AT,18,0)</f>
        <v>0</v>
      </c>
      <c r="T108" s="16">
        <f>VLOOKUP($B108,'[2]TK KHOILUONG'!$B:$AT,19,0)</f>
        <v>0</v>
      </c>
      <c r="U108" s="16">
        <f>VLOOKUP($B108,'[2]TK KHOILUONG'!$B:$AT,20,0)</f>
        <v>0</v>
      </c>
      <c r="V108" s="34">
        <f>VLOOKUP($B108,'[2]TK KHOILUONG'!$B:$AT,21,0)</f>
        <v>0</v>
      </c>
      <c r="W108" s="16">
        <f>VLOOKUP($B108,'[2]TK KHOILUONG'!$B:$AT,22,0)</f>
        <v>0</v>
      </c>
      <c r="X108" s="16">
        <f>VLOOKUP($B108,'[2]TK KHOILUONG'!$B:$AT,23,0)</f>
        <v>0</v>
      </c>
      <c r="Y108" s="16">
        <f>VLOOKUP($B108,'[2]TK KHOILUONG'!$B:$AT,24,0)</f>
        <v>0</v>
      </c>
      <c r="Z108" s="34">
        <f>VLOOKUP($B108,'[2]TK KHOILUONG'!$B:$AT,25,0)</f>
        <v>0</v>
      </c>
      <c r="AA108" s="16">
        <f>VLOOKUP($B108,'[2]TK KHOILUONG'!$B:$AT,26,0)</f>
        <v>47</v>
      </c>
      <c r="AB108" s="16">
        <f>VLOOKUP($B108,'[2]TK KHOILUONG'!$B:$AT,27,0)</f>
        <v>0</v>
      </c>
      <c r="AC108" s="16">
        <f>VLOOKUP($B108,'[2]TK KHOILUONG'!$B:$AT,28,0)</f>
        <v>47</v>
      </c>
      <c r="AD108" s="34">
        <f>VLOOKUP($B108,'[2]TK KHOILUONG'!$B:$AT,29,0)</f>
        <v>0</v>
      </c>
      <c r="AE108" s="16">
        <f>VLOOKUP($B108,'[2]TK KHOILUONG'!$B:$AT,30,0)</f>
        <v>0</v>
      </c>
      <c r="AF108" s="16">
        <f>VLOOKUP($B108,'[2]TK KHOILUONG'!$B:$AT,31,0)</f>
        <v>0</v>
      </c>
      <c r="AG108" s="16">
        <f>VLOOKUP($B108,'[2]TK KHOILUONG'!$B:$AT,32,0)</f>
        <v>0</v>
      </c>
      <c r="AH108" s="34">
        <f>VLOOKUP($B108,'[2]TK KHOILUONG'!$B:$AT,33,0)</f>
        <v>0</v>
      </c>
      <c r="AI108" s="16">
        <f>VLOOKUP($B108,'[2]TK KHOILUONG'!$B:$AT,34,0)</f>
        <v>0</v>
      </c>
      <c r="AJ108" s="16">
        <f>VLOOKUP($B108,'[2]TK KHOILUONG'!$B:$AT,35,0)</f>
        <v>0</v>
      </c>
      <c r="AK108" s="34">
        <f>VLOOKUP($B108,'[2]TK KHOILUONG'!$B:$AT,36,0)</f>
        <v>0</v>
      </c>
      <c r="AL108" s="16">
        <f>VLOOKUP($B108,'[2]TK KHOILUONG'!$B:$AT,37,0)</f>
        <v>0</v>
      </c>
      <c r="AM108" s="16">
        <f>VLOOKUP($B108,'[2]TK KHOILUONG'!$B:$AT,38,0)</f>
        <v>0</v>
      </c>
      <c r="AN108" s="34">
        <f>VLOOKUP($B108,'[2]TK KHOILUONG'!$B:$AT,39,0)</f>
        <v>0</v>
      </c>
      <c r="AO108" s="16">
        <f>VLOOKUP($B108,'[2]TK KHOILUONG'!$B:$AT,40,0)</f>
        <v>0</v>
      </c>
      <c r="AP108" s="16">
        <f>VLOOKUP($B108,'[2]TK KHOILUONG'!$B:$AT,41,0)</f>
        <v>0</v>
      </c>
      <c r="AQ108" s="34">
        <f>VLOOKUP($B108,'[2]TK KHOILUONG'!$B:$AT,42,0)</f>
        <v>0</v>
      </c>
      <c r="AR108" s="34">
        <f>VLOOKUP($B108,'[2]TK KHOILUONG'!$B:$AT,43,0)</f>
        <v>0</v>
      </c>
      <c r="AS108" s="34">
        <f>VLOOKUP($B108,'[2]TK KHOILUONG'!$B:$AT,44,0)</f>
        <v>0</v>
      </c>
      <c r="AT108" s="44">
        <f t="shared" si="2"/>
        <v>0</v>
      </c>
      <c r="AU108" s="5"/>
    </row>
    <row r="109" spans="1:47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>
        <f>VLOOKUP($B109,'[2]TK KHOILUONG'!$B:$AT,4,0)</f>
        <v>0</v>
      </c>
      <c r="F109" s="16">
        <f>VLOOKUP($B109,'[2]TK KHOILUONG'!$B:$AT,5,0)</f>
        <v>0</v>
      </c>
      <c r="G109" s="16">
        <f>VLOOKUP($B109,'[2]TK KHOILUONG'!$B:$AT,6,0)</f>
        <v>0</v>
      </c>
      <c r="H109" s="16">
        <f>VLOOKUP($B109,'[2]TK KHOILUONG'!$B:$AT,7,0)</f>
        <v>0</v>
      </c>
      <c r="I109" s="16">
        <f>VLOOKUP($B109,'[2]TK KHOILUONG'!$B:$AT,8,0)</f>
        <v>0</v>
      </c>
      <c r="J109" s="16">
        <f>VLOOKUP($B109,'[2]TK KHOILUONG'!$B:$AT,9,0)</f>
        <v>0</v>
      </c>
      <c r="K109" s="16">
        <f>VLOOKUP($B109,'[2]TK KHOILUONG'!$B:$AT,10,0)</f>
        <v>0</v>
      </c>
      <c r="L109" s="16">
        <f>VLOOKUP($B109,'[2]TK KHOILUONG'!$B:$AT,11,0)</f>
        <v>0</v>
      </c>
      <c r="M109" s="34">
        <f>VLOOKUP($B109,'[2]TK KHOILUONG'!$B:$AT,12,0)</f>
        <v>0</v>
      </c>
      <c r="N109" s="16">
        <f>VLOOKUP($B109,'[2]TK KHOILUONG'!$B:$AT,13,0)</f>
        <v>0</v>
      </c>
      <c r="O109" s="16">
        <f>VLOOKUP($B109,'[2]TK KHOILUONG'!$B:$AT,14,0)</f>
        <v>0</v>
      </c>
      <c r="P109" s="16">
        <f>VLOOKUP($B109,'[2]TK KHOILUONG'!$B:$AT,15,0)</f>
        <v>0</v>
      </c>
      <c r="Q109" s="16">
        <f>VLOOKUP($B109,'[2]TK KHOILUONG'!$B:$AT,16,0)</f>
        <v>0</v>
      </c>
      <c r="R109" s="34">
        <f>VLOOKUP($B109,'[2]TK KHOILUONG'!$B:$AT,17,0)</f>
        <v>0</v>
      </c>
      <c r="S109" s="16">
        <f>VLOOKUP($B109,'[2]TK KHOILUONG'!$B:$AT,18,0)</f>
        <v>36</v>
      </c>
      <c r="T109" s="16">
        <f>VLOOKUP($B109,'[2]TK KHOILUONG'!$B:$AT,19,0)</f>
        <v>0</v>
      </c>
      <c r="U109" s="16">
        <f>VLOOKUP($B109,'[2]TK KHOILUONG'!$B:$AT,20,0)</f>
        <v>39</v>
      </c>
      <c r="V109" s="34">
        <f>VLOOKUP($B109,'[2]TK KHOILUONG'!$B:$AT,21,0)</f>
        <v>-0.30000000000000004</v>
      </c>
      <c r="W109" s="16">
        <f>VLOOKUP($B109,'[2]TK KHOILUONG'!$B:$AT,22,0)</f>
        <v>0</v>
      </c>
      <c r="X109" s="16">
        <f>VLOOKUP($B109,'[2]TK KHOILUONG'!$B:$AT,23,0)</f>
        <v>0</v>
      </c>
      <c r="Y109" s="16">
        <f>VLOOKUP($B109,'[2]TK KHOILUONG'!$B:$AT,24,0)</f>
        <v>0</v>
      </c>
      <c r="Z109" s="34">
        <f>VLOOKUP($B109,'[2]TK KHOILUONG'!$B:$AT,25,0)</f>
        <v>0</v>
      </c>
      <c r="AA109" s="16">
        <f>VLOOKUP($B109,'[2]TK KHOILUONG'!$B:$AT,26,0)</f>
        <v>0</v>
      </c>
      <c r="AB109" s="16">
        <f>VLOOKUP($B109,'[2]TK KHOILUONG'!$B:$AT,27,0)</f>
        <v>0</v>
      </c>
      <c r="AC109" s="16">
        <f>VLOOKUP($B109,'[2]TK KHOILUONG'!$B:$AT,28,0)</f>
        <v>0</v>
      </c>
      <c r="AD109" s="34">
        <f>VLOOKUP($B109,'[2]TK KHOILUONG'!$B:$AT,29,0)</f>
        <v>0</v>
      </c>
      <c r="AE109" s="16">
        <f>VLOOKUP($B109,'[2]TK KHOILUONG'!$B:$AT,30,0)</f>
        <v>0</v>
      </c>
      <c r="AF109" s="16">
        <f>VLOOKUP($B109,'[2]TK KHOILUONG'!$B:$AT,31,0)</f>
        <v>0</v>
      </c>
      <c r="AG109" s="16">
        <f>VLOOKUP($B109,'[2]TK KHOILUONG'!$B:$AT,32,0)</f>
        <v>0</v>
      </c>
      <c r="AH109" s="34">
        <f>VLOOKUP($B109,'[2]TK KHOILUONG'!$B:$AT,33,0)</f>
        <v>0</v>
      </c>
      <c r="AI109" s="16">
        <f>VLOOKUP($B109,'[2]TK KHOILUONG'!$B:$AT,34,0)</f>
        <v>0</v>
      </c>
      <c r="AJ109" s="16">
        <f>VLOOKUP($B109,'[2]TK KHOILUONG'!$B:$AT,35,0)</f>
        <v>0</v>
      </c>
      <c r="AK109" s="34">
        <f>VLOOKUP($B109,'[2]TK KHOILUONG'!$B:$AT,36,0)</f>
        <v>0</v>
      </c>
      <c r="AL109" s="16">
        <f>VLOOKUP($B109,'[2]TK KHOILUONG'!$B:$AT,37,0)</f>
        <v>0</v>
      </c>
      <c r="AM109" s="16">
        <f>VLOOKUP($B109,'[2]TK KHOILUONG'!$B:$AT,38,0)</f>
        <v>0</v>
      </c>
      <c r="AN109" s="34">
        <f>VLOOKUP($B109,'[2]TK KHOILUONG'!$B:$AT,39,0)</f>
        <v>0</v>
      </c>
      <c r="AO109" s="16">
        <f>VLOOKUP($B109,'[2]TK KHOILUONG'!$B:$AT,40,0)</f>
        <v>0</v>
      </c>
      <c r="AP109" s="16">
        <f>VLOOKUP($B109,'[2]TK KHOILUONG'!$B:$AT,41,0)</f>
        <v>0</v>
      </c>
      <c r="AQ109" s="34">
        <f>VLOOKUP($B109,'[2]TK KHOILUONG'!$B:$AT,42,0)</f>
        <v>0</v>
      </c>
      <c r="AR109" s="34">
        <f>VLOOKUP($B109,'[2]TK KHOILUONG'!$B:$AT,43,0)</f>
        <v>0</v>
      </c>
      <c r="AS109" s="34">
        <f>VLOOKUP($B109,'[2]TK KHOILUONG'!$B:$AT,44,0)</f>
        <v>0</v>
      </c>
      <c r="AT109" s="44">
        <f t="shared" si="2"/>
        <v>-0.3</v>
      </c>
      <c r="AU109" s="5"/>
    </row>
    <row r="110" spans="1:47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>
        <f>VLOOKUP($B110,'[2]TK KHOILUONG'!$B:$AT,4,0)</f>
        <v>0</v>
      </c>
      <c r="F110" s="16">
        <f>VLOOKUP($B110,'[2]TK KHOILUONG'!$B:$AT,5,0)</f>
        <v>0</v>
      </c>
      <c r="G110" s="16">
        <f>VLOOKUP($B110,'[2]TK KHOILUONG'!$B:$AT,6,0)</f>
        <v>0</v>
      </c>
      <c r="H110" s="16">
        <f>VLOOKUP($B110,'[2]TK KHOILUONG'!$B:$AT,7,0)</f>
        <v>0</v>
      </c>
      <c r="I110" s="16">
        <f>VLOOKUP($B110,'[2]TK KHOILUONG'!$B:$AT,8,0)</f>
        <v>0</v>
      </c>
      <c r="J110" s="16">
        <f>VLOOKUP($B110,'[2]TK KHOILUONG'!$B:$AT,9,0)</f>
        <v>0</v>
      </c>
      <c r="K110" s="16">
        <f>VLOOKUP($B110,'[2]TK KHOILUONG'!$B:$AT,10,0)</f>
        <v>0</v>
      </c>
      <c r="L110" s="16">
        <f>VLOOKUP($B110,'[2]TK KHOILUONG'!$B:$AT,11,0)</f>
        <v>0</v>
      </c>
      <c r="M110" s="34">
        <f>VLOOKUP($B110,'[2]TK KHOILUONG'!$B:$AT,12,0)</f>
        <v>0</v>
      </c>
      <c r="N110" s="16">
        <f>VLOOKUP($B110,'[2]TK KHOILUONG'!$B:$AT,13,0)</f>
        <v>0</v>
      </c>
      <c r="O110" s="16">
        <f>VLOOKUP($B110,'[2]TK KHOILUONG'!$B:$AT,14,0)</f>
        <v>0</v>
      </c>
      <c r="P110" s="16">
        <f>VLOOKUP($B110,'[2]TK KHOILUONG'!$B:$AT,15,0)</f>
        <v>0</v>
      </c>
      <c r="Q110" s="16">
        <f>VLOOKUP($B110,'[2]TK KHOILUONG'!$B:$AT,16,0)</f>
        <v>0</v>
      </c>
      <c r="R110" s="34">
        <f>VLOOKUP($B110,'[2]TK KHOILUONG'!$B:$AT,17,0)</f>
        <v>0</v>
      </c>
      <c r="S110" s="16">
        <f>VLOOKUP($B110,'[2]TK KHOILUONG'!$B:$AT,18,0)</f>
        <v>142</v>
      </c>
      <c r="T110" s="16">
        <f>VLOOKUP($B110,'[2]TK KHOILUONG'!$B:$AT,19,0)</f>
        <v>0</v>
      </c>
      <c r="U110" s="16">
        <f>VLOOKUP($B110,'[2]TK KHOILUONG'!$B:$AT,20,0)</f>
        <v>166</v>
      </c>
      <c r="V110" s="34">
        <f>VLOOKUP($B110,'[2]TK KHOILUONG'!$B:$AT,21,0)</f>
        <v>-2.4000000000000004</v>
      </c>
      <c r="W110" s="16">
        <f>VLOOKUP($B110,'[2]TK KHOILUONG'!$B:$AT,22,0)</f>
        <v>0</v>
      </c>
      <c r="X110" s="16">
        <f>VLOOKUP($B110,'[2]TK KHOILUONG'!$B:$AT,23,0)</f>
        <v>0</v>
      </c>
      <c r="Y110" s="16">
        <f>VLOOKUP($B110,'[2]TK KHOILUONG'!$B:$AT,24,0)</f>
        <v>0</v>
      </c>
      <c r="Z110" s="34">
        <f>VLOOKUP($B110,'[2]TK KHOILUONG'!$B:$AT,25,0)</f>
        <v>0</v>
      </c>
      <c r="AA110" s="16">
        <f>VLOOKUP($B110,'[2]TK KHOILUONG'!$B:$AT,26,0)</f>
        <v>0</v>
      </c>
      <c r="AB110" s="16">
        <f>VLOOKUP($B110,'[2]TK KHOILUONG'!$B:$AT,27,0)</f>
        <v>0</v>
      </c>
      <c r="AC110" s="16">
        <f>VLOOKUP($B110,'[2]TK KHOILUONG'!$B:$AT,28,0)</f>
        <v>0</v>
      </c>
      <c r="AD110" s="34">
        <f>VLOOKUP($B110,'[2]TK KHOILUONG'!$B:$AT,29,0)</f>
        <v>0</v>
      </c>
      <c r="AE110" s="16">
        <f>VLOOKUP($B110,'[2]TK KHOILUONG'!$B:$AT,30,0)</f>
        <v>0</v>
      </c>
      <c r="AF110" s="16">
        <f>VLOOKUP($B110,'[2]TK KHOILUONG'!$B:$AT,31,0)</f>
        <v>0</v>
      </c>
      <c r="AG110" s="16">
        <f>VLOOKUP($B110,'[2]TK KHOILUONG'!$B:$AT,32,0)</f>
        <v>0</v>
      </c>
      <c r="AH110" s="34">
        <f>VLOOKUP($B110,'[2]TK KHOILUONG'!$B:$AT,33,0)</f>
        <v>0</v>
      </c>
      <c r="AI110" s="16">
        <f>VLOOKUP($B110,'[2]TK KHOILUONG'!$B:$AT,34,0)</f>
        <v>0</v>
      </c>
      <c r="AJ110" s="16">
        <f>VLOOKUP($B110,'[2]TK KHOILUONG'!$B:$AT,35,0)</f>
        <v>0</v>
      </c>
      <c r="AK110" s="34">
        <f>VLOOKUP($B110,'[2]TK KHOILUONG'!$B:$AT,36,0)</f>
        <v>0</v>
      </c>
      <c r="AL110" s="16">
        <f>VLOOKUP($B110,'[2]TK KHOILUONG'!$B:$AT,37,0)</f>
        <v>0</v>
      </c>
      <c r="AM110" s="16">
        <f>VLOOKUP($B110,'[2]TK KHOILUONG'!$B:$AT,38,0)</f>
        <v>0</v>
      </c>
      <c r="AN110" s="34">
        <f>VLOOKUP($B110,'[2]TK KHOILUONG'!$B:$AT,39,0)</f>
        <v>0</v>
      </c>
      <c r="AO110" s="16">
        <f>VLOOKUP($B110,'[2]TK KHOILUONG'!$B:$AT,40,0)</f>
        <v>0</v>
      </c>
      <c r="AP110" s="16">
        <f>VLOOKUP($B110,'[2]TK KHOILUONG'!$B:$AT,41,0)</f>
        <v>0</v>
      </c>
      <c r="AQ110" s="34">
        <f>VLOOKUP($B110,'[2]TK KHOILUONG'!$B:$AT,42,0)</f>
        <v>0</v>
      </c>
      <c r="AR110" s="34">
        <f>VLOOKUP($B110,'[2]TK KHOILUONG'!$B:$AT,43,0)</f>
        <v>0</v>
      </c>
      <c r="AS110" s="34">
        <f>VLOOKUP($B110,'[2]TK KHOILUONG'!$B:$AT,44,0)</f>
        <v>0</v>
      </c>
      <c r="AT110" s="44">
        <f t="shared" si="2"/>
        <v>-2.4</v>
      </c>
      <c r="AU110" s="5"/>
    </row>
    <row r="111" spans="1:47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>
        <f>VLOOKUP($B111,'[2]TK KHOILUONG'!$B:$AT,4,0)</f>
        <v>0</v>
      </c>
      <c r="F111" s="16">
        <f>VLOOKUP($B111,'[2]TK KHOILUONG'!$B:$AT,5,0)</f>
        <v>0</v>
      </c>
      <c r="G111" s="16">
        <f>VLOOKUP($B111,'[2]TK KHOILUONG'!$B:$AT,6,0)</f>
        <v>0</v>
      </c>
      <c r="H111" s="16">
        <f>VLOOKUP($B111,'[2]TK KHOILUONG'!$B:$AT,7,0)</f>
        <v>0</v>
      </c>
      <c r="I111" s="16">
        <f>VLOOKUP($B111,'[2]TK KHOILUONG'!$B:$AT,8,0)</f>
        <v>0</v>
      </c>
      <c r="J111" s="16">
        <f>VLOOKUP($B111,'[2]TK KHOILUONG'!$B:$AT,9,0)</f>
        <v>0</v>
      </c>
      <c r="K111" s="16">
        <f>VLOOKUP($B111,'[2]TK KHOILUONG'!$B:$AT,10,0)</f>
        <v>0</v>
      </c>
      <c r="L111" s="16">
        <f>VLOOKUP($B111,'[2]TK KHOILUONG'!$B:$AT,11,0)</f>
        <v>0</v>
      </c>
      <c r="M111" s="34">
        <f>VLOOKUP($B111,'[2]TK KHOILUONG'!$B:$AT,12,0)</f>
        <v>0</v>
      </c>
      <c r="N111" s="16">
        <f>VLOOKUP($B111,'[2]TK KHOILUONG'!$B:$AT,13,0)</f>
        <v>0</v>
      </c>
      <c r="O111" s="16">
        <f>VLOOKUP($B111,'[2]TK KHOILUONG'!$B:$AT,14,0)</f>
        <v>0</v>
      </c>
      <c r="P111" s="16">
        <f>VLOOKUP($B111,'[2]TK KHOILUONG'!$B:$AT,15,0)</f>
        <v>0</v>
      </c>
      <c r="Q111" s="16">
        <f>VLOOKUP($B111,'[2]TK KHOILUONG'!$B:$AT,16,0)</f>
        <v>0</v>
      </c>
      <c r="R111" s="34">
        <f>VLOOKUP($B111,'[2]TK KHOILUONG'!$B:$AT,17,0)</f>
        <v>0</v>
      </c>
      <c r="S111" s="16">
        <f>VLOOKUP($B111,'[2]TK KHOILUONG'!$B:$AT,18,0)</f>
        <v>0</v>
      </c>
      <c r="T111" s="16">
        <f>VLOOKUP($B111,'[2]TK KHOILUONG'!$B:$AT,19,0)</f>
        <v>0</v>
      </c>
      <c r="U111" s="16">
        <f>VLOOKUP($B111,'[2]TK KHOILUONG'!$B:$AT,20,0)</f>
        <v>0</v>
      </c>
      <c r="V111" s="34">
        <f>VLOOKUP($B111,'[2]TK KHOILUONG'!$B:$AT,21,0)</f>
        <v>0</v>
      </c>
      <c r="W111" s="16">
        <f>VLOOKUP($B111,'[2]TK KHOILUONG'!$B:$AT,22,0)</f>
        <v>0</v>
      </c>
      <c r="X111" s="16">
        <f>VLOOKUP($B111,'[2]TK KHOILUONG'!$B:$AT,23,0)</f>
        <v>0</v>
      </c>
      <c r="Y111" s="16">
        <f>VLOOKUP($B111,'[2]TK KHOILUONG'!$B:$AT,24,0)</f>
        <v>0</v>
      </c>
      <c r="Z111" s="34">
        <f>VLOOKUP($B111,'[2]TK KHOILUONG'!$B:$AT,25,0)</f>
        <v>0</v>
      </c>
      <c r="AA111" s="16">
        <f>VLOOKUP($B111,'[2]TK KHOILUONG'!$B:$AT,26,0)</f>
        <v>0</v>
      </c>
      <c r="AB111" s="16">
        <f>VLOOKUP($B111,'[2]TK KHOILUONG'!$B:$AT,27,0)</f>
        <v>0</v>
      </c>
      <c r="AC111" s="16">
        <f>VLOOKUP($B111,'[2]TK KHOILUONG'!$B:$AT,28,0)</f>
        <v>0</v>
      </c>
      <c r="AD111" s="34">
        <f>VLOOKUP($B111,'[2]TK KHOILUONG'!$B:$AT,29,0)</f>
        <v>0</v>
      </c>
      <c r="AE111" s="16">
        <f>VLOOKUP($B111,'[2]TK KHOILUONG'!$B:$AT,30,0)</f>
        <v>0</v>
      </c>
      <c r="AF111" s="16">
        <f>VLOOKUP($B111,'[2]TK KHOILUONG'!$B:$AT,31,0)</f>
        <v>0</v>
      </c>
      <c r="AG111" s="16">
        <f>VLOOKUP($B111,'[2]TK KHOILUONG'!$B:$AT,32,0)</f>
        <v>0</v>
      </c>
      <c r="AH111" s="34">
        <f>VLOOKUP($B111,'[2]TK KHOILUONG'!$B:$AT,33,0)</f>
        <v>0</v>
      </c>
      <c r="AI111" s="16">
        <f>VLOOKUP($B111,'[2]TK KHOILUONG'!$B:$AT,34,0)</f>
        <v>0</v>
      </c>
      <c r="AJ111" s="16">
        <f>VLOOKUP($B111,'[2]TK KHOILUONG'!$B:$AT,35,0)</f>
        <v>0</v>
      </c>
      <c r="AK111" s="34">
        <f>VLOOKUP($B111,'[2]TK KHOILUONG'!$B:$AT,36,0)</f>
        <v>0</v>
      </c>
      <c r="AL111" s="16">
        <f>VLOOKUP($B111,'[2]TK KHOILUONG'!$B:$AT,37,0)</f>
        <v>0</v>
      </c>
      <c r="AM111" s="16">
        <f>VLOOKUP($B111,'[2]TK KHOILUONG'!$B:$AT,38,0)</f>
        <v>0</v>
      </c>
      <c r="AN111" s="34">
        <f>VLOOKUP($B111,'[2]TK KHOILUONG'!$B:$AT,39,0)</f>
        <v>0</v>
      </c>
      <c r="AO111" s="16">
        <f>VLOOKUP($B111,'[2]TK KHOILUONG'!$B:$AT,40,0)</f>
        <v>0</v>
      </c>
      <c r="AP111" s="16">
        <f>VLOOKUP($B111,'[2]TK KHOILUONG'!$B:$AT,41,0)</f>
        <v>0</v>
      </c>
      <c r="AQ111" s="34">
        <f>VLOOKUP($B111,'[2]TK KHOILUONG'!$B:$AT,42,0)</f>
        <v>0</v>
      </c>
      <c r="AR111" s="34">
        <f>VLOOKUP($B111,'[2]TK KHOILUONG'!$B:$AT,43,0)</f>
        <v>0</v>
      </c>
      <c r="AS111" s="34">
        <f>VLOOKUP($B111,'[2]TK KHOILUONG'!$B:$AT,44,0)</f>
        <v>0</v>
      </c>
      <c r="AT111" s="44">
        <f t="shared" si="2"/>
        <v>0</v>
      </c>
      <c r="AU111" s="5"/>
    </row>
    <row r="112" spans="1:47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>
        <f>VLOOKUP($B112,'[2]TK KHOILUONG'!$B:$AT,4,0)</f>
        <v>0</v>
      </c>
      <c r="F112" s="16">
        <f>VLOOKUP($B112,'[2]TK KHOILUONG'!$B:$AT,5,0)</f>
        <v>0</v>
      </c>
      <c r="G112" s="16">
        <f>VLOOKUP($B112,'[2]TK KHOILUONG'!$B:$AT,6,0)</f>
        <v>0</v>
      </c>
      <c r="H112" s="16">
        <f>VLOOKUP($B112,'[2]TK KHOILUONG'!$B:$AT,7,0)</f>
        <v>0</v>
      </c>
      <c r="I112" s="16">
        <f>VLOOKUP($B112,'[2]TK KHOILUONG'!$B:$AT,8,0)</f>
        <v>0</v>
      </c>
      <c r="J112" s="16">
        <f>VLOOKUP($B112,'[2]TK KHOILUONG'!$B:$AT,9,0)</f>
        <v>0</v>
      </c>
      <c r="K112" s="16">
        <f>VLOOKUP($B112,'[2]TK KHOILUONG'!$B:$AT,10,0)</f>
        <v>0</v>
      </c>
      <c r="L112" s="16">
        <f>VLOOKUP($B112,'[2]TK KHOILUONG'!$B:$AT,11,0)</f>
        <v>0</v>
      </c>
      <c r="M112" s="34">
        <f>VLOOKUP($B112,'[2]TK KHOILUONG'!$B:$AT,12,0)</f>
        <v>0</v>
      </c>
      <c r="N112" s="16">
        <f>VLOOKUP($B112,'[2]TK KHOILUONG'!$B:$AT,13,0)</f>
        <v>2.25</v>
      </c>
      <c r="O112" s="16">
        <f>VLOOKUP($B112,'[2]TK KHOILUONG'!$B:$AT,14,0)</f>
        <v>1.65</v>
      </c>
      <c r="P112" s="16">
        <f>VLOOKUP($B112,'[2]TK KHOILUONG'!$B:$AT,15,0)</f>
        <v>0</v>
      </c>
      <c r="Q112" s="16">
        <f>VLOOKUP($B112,'[2]TK KHOILUONG'!$B:$AT,16,0)</f>
        <v>0</v>
      </c>
      <c r="R112" s="34">
        <f>VLOOKUP($B112,'[2]TK KHOILUONG'!$B:$AT,17,0)</f>
        <v>3.9</v>
      </c>
      <c r="S112" s="16">
        <f>VLOOKUP($B112,'[2]TK KHOILUONG'!$B:$AT,18,0)</f>
        <v>0</v>
      </c>
      <c r="T112" s="16">
        <f>VLOOKUP($B112,'[2]TK KHOILUONG'!$B:$AT,19,0)</f>
        <v>0</v>
      </c>
      <c r="U112" s="16">
        <f>VLOOKUP($B112,'[2]TK KHOILUONG'!$B:$AT,20,0)</f>
        <v>0</v>
      </c>
      <c r="V112" s="34">
        <f>VLOOKUP($B112,'[2]TK KHOILUONG'!$B:$AT,21,0)</f>
        <v>0</v>
      </c>
      <c r="W112" s="16">
        <f>VLOOKUP($B112,'[2]TK KHOILUONG'!$B:$AT,22,0)</f>
        <v>0</v>
      </c>
      <c r="X112" s="16">
        <f>VLOOKUP($B112,'[2]TK KHOILUONG'!$B:$AT,23,0)</f>
        <v>0</v>
      </c>
      <c r="Y112" s="16">
        <f>VLOOKUP($B112,'[2]TK KHOILUONG'!$B:$AT,24,0)</f>
        <v>0</v>
      </c>
      <c r="Z112" s="34">
        <f>VLOOKUP($B112,'[2]TK KHOILUONG'!$B:$AT,25,0)</f>
        <v>0</v>
      </c>
      <c r="AA112" s="16">
        <f>VLOOKUP($B112,'[2]TK KHOILUONG'!$B:$AT,26,0)</f>
        <v>77</v>
      </c>
      <c r="AB112" s="16">
        <f>VLOOKUP($B112,'[2]TK KHOILUONG'!$B:$AT,27,0)</f>
        <v>15</v>
      </c>
      <c r="AC112" s="16">
        <f>VLOOKUP($B112,'[2]TK KHOILUONG'!$B:$AT,28,0)</f>
        <v>77</v>
      </c>
      <c r="AD112" s="34">
        <f>VLOOKUP($B112,'[2]TK KHOILUONG'!$B:$AT,29,0)</f>
        <v>1.5</v>
      </c>
      <c r="AE112" s="16">
        <f>VLOOKUP($B112,'[2]TK KHOILUONG'!$B:$AT,30,0)</f>
        <v>0</v>
      </c>
      <c r="AF112" s="16">
        <f>VLOOKUP($B112,'[2]TK KHOILUONG'!$B:$AT,31,0)</f>
        <v>0</v>
      </c>
      <c r="AG112" s="16">
        <f>VLOOKUP($B112,'[2]TK KHOILUONG'!$B:$AT,32,0)</f>
        <v>0</v>
      </c>
      <c r="AH112" s="34">
        <f>VLOOKUP($B112,'[2]TK KHOILUONG'!$B:$AT,33,0)</f>
        <v>0</v>
      </c>
      <c r="AI112" s="16">
        <f>VLOOKUP($B112,'[2]TK KHOILUONG'!$B:$AT,34,0)</f>
        <v>0</v>
      </c>
      <c r="AJ112" s="16">
        <f>VLOOKUP($B112,'[2]TK KHOILUONG'!$B:$AT,35,0)</f>
        <v>0</v>
      </c>
      <c r="AK112" s="34">
        <f>VLOOKUP($B112,'[2]TK KHOILUONG'!$B:$AT,36,0)</f>
        <v>0</v>
      </c>
      <c r="AL112" s="16">
        <f>VLOOKUP($B112,'[2]TK KHOILUONG'!$B:$AT,37,0)</f>
        <v>0</v>
      </c>
      <c r="AM112" s="16">
        <f>VLOOKUP($B112,'[2]TK KHOILUONG'!$B:$AT,38,0)</f>
        <v>0</v>
      </c>
      <c r="AN112" s="34">
        <f>VLOOKUP($B112,'[2]TK KHOILUONG'!$B:$AT,39,0)</f>
        <v>0</v>
      </c>
      <c r="AO112" s="16">
        <f>VLOOKUP($B112,'[2]TK KHOILUONG'!$B:$AT,40,0)</f>
        <v>0</v>
      </c>
      <c r="AP112" s="16">
        <f>VLOOKUP($B112,'[2]TK KHOILUONG'!$B:$AT,41,0)</f>
        <v>0</v>
      </c>
      <c r="AQ112" s="34">
        <f>VLOOKUP($B112,'[2]TK KHOILUONG'!$B:$AT,42,0)</f>
        <v>0</v>
      </c>
      <c r="AR112" s="34">
        <f>VLOOKUP($B112,'[2]TK KHOILUONG'!$B:$AT,43,0)</f>
        <v>0</v>
      </c>
      <c r="AS112" s="34">
        <f>VLOOKUP($B112,'[2]TK KHOILUONG'!$B:$AT,44,0)</f>
        <v>2.7</v>
      </c>
      <c r="AT112" s="44">
        <f t="shared" si="2"/>
        <v>8.1</v>
      </c>
      <c r="AU112" s="5"/>
    </row>
    <row r="113" spans="1:47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>
        <f>VLOOKUP($B113,'[2]TK KHOILUONG'!$B:$AT,4,0)</f>
        <v>0</v>
      </c>
      <c r="F113" s="16">
        <f>VLOOKUP($B113,'[2]TK KHOILUONG'!$B:$AT,5,0)</f>
        <v>0</v>
      </c>
      <c r="G113" s="16">
        <f>VLOOKUP($B113,'[2]TK KHOILUONG'!$B:$AT,6,0)</f>
        <v>0</v>
      </c>
      <c r="H113" s="16">
        <f>VLOOKUP($B113,'[2]TK KHOILUONG'!$B:$AT,7,0)</f>
        <v>0</v>
      </c>
      <c r="I113" s="16">
        <f>VLOOKUP($B113,'[2]TK KHOILUONG'!$B:$AT,8,0)</f>
        <v>0</v>
      </c>
      <c r="J113" s="16">
        <f>VLOOKUP($B113,'[2]TK KHOILUONG'!$B:$AT,9,0)</f>
        <v>0</v>
      </c>
      <c r="K113" s="16">
        <f>VLOOKUP($B113,'[2]TK KHOILUONG'!$B:$AT,10,0)</f>
        <v>0</v>
      </c>
      <c r="L113" s="16">
        <f>VLOOKUP($B113,'[2]TK KHOILUONG'!$B:$AT,11,0)</f>
        <v>0</v>
      </c>
      <c r="M113" s="34">
        <f>VLOOKUP($B113,'[2]TK KHOILUONG'!$B:$AT,12,0)</f>
        <v>0</v>
      </c>
      <c r="N113" s="16">
        <f>VLOOKUP($B113,'[2]TK KHOILUONG'!$B:$AT,13,0)</f>
        <v>2.4</v>
      </c>
      <c r="O113" s="16">
        <f>VLOOKUP($B113,'[2]TK KHOILUONG'!$B:$AT,14,0)</f>
        <v>1.65</v>
      </c>
      <c r="P113" s="16">
        <f>VLOOKUP($B113,'[2]TK KHOILUONG'!$B:$AT,15,0)</f>
        <v>0</v>
      </c>
      <c r="Q113" s="16">
        <f>VLOOKUP($B113,'[2]TK KHOILUONG'!$B:$AT,16,0)</f>
        <v>0</v>
      </c>
      <c r="R113" s="34">
        <f>VLOOKUP($B113,'[2]TK KHOILUONG'!$B:$AT,17,0)</f>
        <v>4.05</v>
      </c>
      <c r="S113" s="16">
        <f>VLOOKUP($B113,'[2]TK KHOILUONG'!$B:$AT,18,0)</f>
        <v>0</v>
      </c>
      <c r="T113" s="16">
        <f>VLOOKUP($B113,'[2]TK KHOILUONG'!$B:$AT,19,0)</f>
        <v>0</v>
      </c>
      <c r="U113" s="16">
        <f>VLOOKUP($B113,'[2]TK KHOILUONG'!$B:$AT,20,0)</f>
        <v>0</v>
      </c>
      <c r="V113" s="34">
        <f>VLOOKUP($B113,'[2]TK KHOILUONG'!$B:$AT,21,0)</f>
        <v>0</v>
      </c>
      <c r="W113" s="16">
        <f>VLOOKUP($B113,'[2]TK KHOILUONG'!$B:$AT,22,0)</f>
        <v>0</v>
      </c>
      <c r="X113" s="16">
        <f>VLOOKUP($B113,'[2]TK KHOILUONG'!$B:$AT,23,0)</f>
        <v>0</v>
      </c>
      <c r="Y113" s="16">
        <f>VLOOKUP($B113,'[2]TK KHOILUONG'!$B:$AT,24,0)</f>
        <v>0</v>
      </c>
      <c r="Z113" s="34">
        <f>VLOOKUP($B113,'[2]TK KHOILUONG'!$B:$AT,25,0)</f>
        <v>0</v>
      </c>
      <c r="AA113" s="16">
        <f>VLOOKUP($B113,'[2]TK KHOILUONG'!$B:$AT,26,0)</f>
        <v>0</v>
      </c>
      <c r="AB113" s="16">
        <f>VLOOKUP($B113,'[2]TK KHOILUONG'!$B:$AT,27,0)</f>
        <v>0</v>
      </c>
      <c r="AC113" s="16">
        <f>VLOOKUP($B113,'[2]TK KHOILUONG'!$B:$AT,28,0)</f>
        <v>0</v>
      </c>
      <c r="AD113" s="34">
        <f>VLOOKUP($B113,'[2]TK KHOILUONG'!$B:$AT,29,0)</f>
        <v>0</v>
      </c>
      <c r="AE113" s="16">
        <f>VLOOKUP($B113,'[2]TK KHOILUONG'!$B:$AT,30,0)</f>
        <v>0</v>
      </c>
      <c r="AF113" s="16">
        <f>VLOOKUP($B113,'[2]TK KHOILUONG'!$B:$AT,31,0)</f>
        <v>0</v>
      </c>
      <c r="AG113" s="16">
        <f>VLOOKUP($B113,'[2]TK KHOILUONG'!$B:$AT,32,0)</f>
        <v>0</v>
      </c>
      <c r="AH113" s="34">
        <f>VLOOKUP($B113,'[2]TK KHOILUONG'!$B:$AT,33,0)</f>
        <v>0</v>
      </c>
      <c r="AI113" s="16">
        <f>VLOOKUP($B113,'[2]TK KHOILUONG'!$B:$AT,34,0)</f>
        <v>0</v>
      </c>
      <c r="AJ113" s="16">
        <f>VLOOKUP($B113,'[2]TK KHOILUONG'!$B:$AT,35,0)</f>
        <v>0</v>
      </c>
      <c r="AK113" s="34">
        <f>VLOOKUP($B113,'[2]TK KHOILUONG'!$B:$AT,36,0)</f>
        <v>0</v>
      </c>
      <c r="AL113" s="16">
        <f>VLOOKUP($B113,'[2]TK KHOILUONG'!$B:$AT,37,0)</f>
        <v>0</v>
      </c>
      <c r="AM113" s="16">
        <f>VLOOKUP($B113,'[2]TK KHOILUONG'!$B:$AT,38,0)</f>
        <v>0</v>
      </c>
      <c r="AN113" s="34">
        <f>VLOOKUP($B113,'[2]TK KHOILUONG'!$B:$AT,39,0)</f>
        <v>0</v>
      </c>
      <c r="AO113" s="16">
        <f>VLOOKUP($B113,'[2]TK KHOILUONG'!$B:$AT,40,0)</f>
        <v>0</v>
      </c>
      <c r="AP113" s="16">
        <f>VLOOKUP($B113,'[2]TK KHOILUONG'!$B:$AT,41,0)</f>
        <v>0</v>
      </c>
      <c r="AQ113" s="34">
        <f>VLOOKUP($B113,'[2]TK KHOILUONG'!$B:$AT,42,0)</f>
        <v>0</v>
      </c>
      <c r="AR113" s="34">
        <f>VLOOKUP($B113,'[2]TK KHOILUONG'!$B:$AT,43,0)</f>
        <v>0</v>
      </c>
      <c r="AS113" s="34">
        <f>VLOOKUP($B113,'[2]TK KHOILUONG'!$B:$AT,44,0)</f>
        <v>1.5</v>
      </c>
      <c r="AT113" s="44">
        <f t="shared" si="2"/>
        <v>5.55</v>
      </c>
      <c r="AU113" s="5"/>
    </row>
    <row r="114" spans="1:47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>
        <f>VLOOKUP($B114,'[2]TK KHOILUONG'!$B:$AT,4,0)</f>
        <v>0</v>
      </c>
      <c r="F114" s="16">
        <f>VLOOKUP($B114,'[2]TK KHOILUONG'!$B:$AT,5,0)</f>
        <v>0</v>
      </c>
      <c r="G114" s="16">
        <f>VLOOKUP($B114,'[2]TK KHOILUONG'!$B:$AT,6,0)</f>
        <v>0</v>
      </c>
      <c r="H114" s="16">
        <f>VLOOKUP($B114,'[2]TK KHOILUONG'!$B:$AT,7,0)</f>
        <v>0</v>
      </c>
      <c r="I114" s="16">
        <f>VLOOKUP($B114,'[2]TK KHOILUONG'!$B:$AT,8,0)</f>
        <v>0</v>
      </c>
      <c r="J114" s="16">
        <f>VLOOKUP($B114,'[2]TK KHOILUONG'!$B:$AT,9,0)</f>
        <v>0</v>
      </c>
      <c r="K114" s="16">
        <f>VLOOKUP($B114,'[2]TK KHOILUONG'!$B:$AT,10,0)</f>
        <v>0</v>
      </c>
      <c r="L114" s="16">
        <f>VLOOKUP($B114,'[2]TK KHOILUONG'!$B:$AT,11,0)</f>
        <v>0</v>
      </c>
      <c r="M114" s="34">
        <f>VLOOKUP($B114,'[2]TK KHOILUONG'!$B:$AT,12,0)</f>
        <v>0</v>
      </c>
      <c r="N114" s="16">
        <f>VLOOKUP($B114,'[2]TK KHOILUONG'!$B:$AT,13,0)</f>
        <v>0</v>
      </c>
      <c r="O114" s="16">
        <f>VLOOKUP($B114,'[2]TK KHOILUONG'!$B:$AT,14,0)</f>
        <v>0</v>
      </c>
      <c r="P114" s="16">
        <f>VLOOKUP($B114,'[2]TK KHOILUONG'!$B:$AT,15,0)</f>
        <v>0</v>
      </c>
      <c r="Q114" s="16">
        <f>VLOOKUP($B114,'[2]TK KHOILUONG'!$B:$AT,16,0)</f>
        <v>0</v>
      </c>
      <c r="R114" s="34">
        <f>VLOOKUP($B114,'[2]TK KHOILUONG'!$B:$AT,17,0)</f>
        <v>0</v>
      </c>
      <c r="S114" s="16">
        <f>VLOOKUP($B114,'[2]TK KHOILUONG'!$B:$AT,18,0)</f>
        <v>0</v>
      </c>
      <c r="T114" s="16">
        <f>VLOOKUP($B114,'[2]TK KHOILUONG'!$B:$AT,19,0)</f>
        <v>0</v>
      </c>
      <c r="U114" s="16">
        <f>VLOOKUP($B114,'[2]TK KHOILUONG'!$B:$AT,20,0)</f>
        <v>0</v>
      </c>
      <c r="V114" s="34">
        <f>VLOOKUP($B114,'[2]TK KHOILUONG'!$B:$AT,21,0)</f>
        <v>0</v>
      </c>
      <c r="W114" s="16">
        <f>VLOOKUP($B114,'[2]TK KHOILUONG'!$B:$AT,22,0)</f>
        <v>0</v>
      </c>
      <c r="X114" s="16">
        <f>VLOOKUP($B114,'[2]TK KHOILUONG'!$B:$AT,23,0)</f>
        <v>0</v>
      </c>
      <c r="Y114" s="16">
        <f>VLOOKUP($B114,'[2]TK KHOILUONG'!$B:$AT,24,0)</f>
        <v>0</v>
      </c>
      <c r="Z114" s="34">
        <f>VLOOKUP($B114,'[2]TK KHOILUONG'!$B:$AT,25,0)</f>
        <v>0</v>
      </c>
      <c r="AA114" s="16">
        <f>VLOOKUP($B114,'[2]TK KHOILUONG'!$B:$AT,26,0)</f>
        <v>0</v>
      </c>
      <c r="AB114" s="16">
        <f>VLOOKUP($B114,'[2]TK KHOILUONG'!$B:$AT,27,0)</f>
        <v>0</v>
      </c>
      <c r="AC114" s="16">
        <f>VLOOKUP($B114,'[2]TK KHOILUONG'!$B:$AT,28,0)</f>
        <v>0</v>
      </c>
      <c r="AD114" s="34">
        <f>VLOOKUP($B114,'[2]TK KHOILUONG'!$B:$AT,29,0)</f>
        <v>0</v>
      </c>
      <c r="AE114" s="16">
        <f>VLOOKUP($B114,'[2]TK KHOILUONG'!$B:$AT,30,0)</f>
        <v>0</v>
      </c>
      <c r="AF114" s="16">
        <f>VLOOKUP($B114,'[2]TK KHOILUONG'!$B:$AT,31,0)</f>
        <v>0</v>
      </c>
      <c r="AG114" s="16">
        <f>VLOOKUP($B114,'[2]TK KHOILUONG'!$B:$AT,32,0)</f>
        <v>0</v>
      </c>
      <c r="AH114" s="34">
        <f>VLOOKUP($B114,'[2]TK KHOILUONG'!$B:$AT,33,0)</f>
        <v>0</v>
      </c>
      <c r="AI114" s="16">
        <f>VLOOKUP($B114,'[2]TK KHOILUONG'!$B:$AT,34,0)</f>
        <v>0</v>
      </c>
      <c r="AJ114" s="16">
        <f>VLOOKUP($B114,'[2]TK KHOILUONG'!$B:$AT,35,0)</f>
        <v>0</v>
      </c>
      <c r="AK114" s="34">
        <f>VLOOKUP($B114,'[2]TK KHOILUONG'!$B:$AT,36,0)</f>
        <v>0</v>
      </c>
      <c r="AL114" s="16">
        <f>VLOOKUP($B114,'[2]TK KHOILUONG'!$B:$AT,37,0)</f>
        <v>0</v>
      </c>
      <c r="AM114" s="16">
        <f>VLOOKUP($B114,'[2]TK KHOILUONG'!$B:$AT,38,0)</f>
        <v>0</v>
      </c>
      <c r="AN114" s="34">
        <f>VLOOKUP($B114,'[2]TK KHOILUONG'!$B:$AT,39,0)</f>
        <v>0</v>
      </c>
      <c r="AO114" s="16">
        <f>VLOOKUP($B114,'[2]TK KHOILUONG'!$B:$AT,40,0)</f>
        <v>0</v>
      </c>
      <c r="AP114" s="16">
        <f>VLOOKUP($B114,'[2]TK KHOILUONG'!$B:$AT,41,0)</f>
        <v>0</v>
      </c>
      <c r="AQ114" s="34">
        <f>VLOOKUP($B114,'[2]TK KHOILUONG'!$B:$AT,42,0)</f>
        <v>0</v>
      </c>
      <c r="AR114" s="34">
        <f>VLOOKUP($B114,'[2]TK KHOILUONG'!$B:$AT,43,0)</f>
        <v>0</v>
      </c>
      <c r="AS114" s="34">
        <f>VLOOKUP($B114,'[2]TK KHOILUONG'!$B:$AT,44,0)</f>
        <v>0</v>
      </c>
      <c r="AT114" s="44">
        <f t="shared" si="2"/>
        <v>0</v>
      </c>
      <c r="AU114" s="5"/>
    </row>
    <row r="115" spans="1:47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>
        <f>VLOOKUP($B115,'[2]TK KHOILUONG'!$B:$AT,4,0)</f>
        <v>0</v>
      </c>
      <c r="F115" s="16">
        <f>VLOOKUP($B115,'[2]TK KHOILUONG'!$B:$AT,5,0)</f>
        <v>0</v>
      </c>
      <c r="G115" s="16">
        <f>VLOOKUP($B115,'[2]TK KHOILUONG'!$B:$AT,6,0)</f>
        <v>0</v>
      </c>
      <c r="H115" s="16">
        <f>VLOOKUP($B115,'[2]TK KHOILUONG'!$B:$AT,7,0)</f>
        <v>0</v>
      </c>
      <c r="I115" s="16">
        <f>VLOOKUP($B115,'[2]TK KHOILUONG'!$B:$AT,8,0)</f>
        <v>0</v>
      </c>
      <c r="J115" s="16">
        <f>VLOOKUP($B115,'[2]TK KHOILUONG'!$B:$AT,9,0)</f>
        <v>0</v>
      </c>
      <c r="K115" s="16">
        <f>VLOOKUP($B115,'[2]TK KHOILUONG'!$B:$AT,10,0)</f>
        <v>0</v>
      </c>
      <c r="L115" s="16">
        <f>VLOOKUP($B115,'[2]TK KHOILUONG'!$B:$AT,11,0)</f>
        <v>0</v>
      </c>
      <c r="M115" s="34">
        <f>VLOOKUP($B115,'[2]TK KHOILUONG'!$B:$AT,12,0)</f>
        <v>0</v>
      </c>
      <c r="N115" s="16">
        <f>VLOOKUP($B115,'[2]TK KHOILUONG'!$B:$AT,13,0)</f>
        <v>0</v>
      </c>
      <c r="O115" s="16">
        <f>VLOOKUP($B115,'[2]TK KHOILUONG'!$B:$AT,14,0)</f>
        <v>0</v>
      </c>
      <c r="P115" s="16">
        <f>VLOOKUP($B115,'[2]TK KHOILUONG'!$B:$AT,15,0)</f>
        <v>0</v>
      </c>
      <c r="Q115" s="16">
        <f>VLOOKUP($B115,'[2]TK KHOILUONG'!$B:$AT,16,0)</f>
        <v>0</v>
      </c>
      <c r="R115" s="34">
        <f>VLOOKUP($B115,'[2]TK KHOILUONG'!$B:$AT,17,0)</f>
        <v>0</v>
      </c>
      <c r="S115" s="16">
        <f>VLOOKUP($B115,'[2]TK KHOILUONG'!$B:$AT,18,0)</f>
        <v>0</v>
      </c>
      <c r="T115" s="16">
        <f>VLOOKUP($B115,'[2]TK KHOILUONG'!$B:$AT,19,0)</f>
        <v>0</v>
      </c>
      <c r="U115" s="16">
        <f>VLOOKUP($B115,'[2]TK KHOILUONG'!$B:$AT,20,0)</f>
        <v>0</v>
      </c>
      <c r="V115" s="34">
        <f>VLOOKUP($B115,'[2]TK KHOILUONG'!$B:$AT,21,0)</f>
        <v>0</v>
      </c>
      <c r="W115" s="16">
        <f>VLOOKUP($B115,'[2]TK KHOILUONG'!$B:$AT,22,0)</f>
        <v>0</v>
      </c>
      <c r="X115" s="16">
        <f>VLOOKUP($B115,'[2]TK KHOILUONG'!$B:$AT,23,0)</f>
        <v>0</v>
      </c>
      <c r="Y115" s="16">
        <f>VLOOKUP($B115,'[2]TK KHOILUONG'!$B:$AT,24,0)</f>
        <v>0</v>
      </c>
      <c r="Z115" s="34">
        <f>VLOOKUP($B115,'[2]TK KHOILUONG'!$B:$AT,25,0)</f>
        <v>0</v>
      </c>
      <c r="AA115" s="16">
        <f>VLOOKUP($B115,'[2]TK KHOILUONG'!$B:$AT,26,0)</f>
        <v>0</v>
      </c>
      <c r="AB115" s="16">
        <f>VLOOKUP($B115,'[2]TK KHOILUONG'!$B:$AT,27,0)</f>
        <v>0</v>
      </c>
      <c r="AC115" s="16">
        <f>VLOOKUP($B115,'[2]TK KHOILUONG'!$B:$AT,28,0)</f>
        <v>0</v>
      </c>
      <c r="AD115" s="34">
        <f>VLOOKUP($B115,'[2]TK KHOILUONG'!$B:$AT,29,0)</f>
        <v>0</v>
      </c>
      <c r="AE115" s="16">
        <f>VLOOKUP($B115,'[2]TK KHOILUONG'!$B:$AT,30,0)</f>
        <v>0</v>
      </c>
      <c r="AF115" s="16">
        <f>VLOOKUP($B115,'[2]TK KHOILUONG'!$B:$AT,31,0)</f>
        <v>0</v>
      </c>
      <c r="AG115" s="16">
        <f>VLOOKUP($B115,'[2]TK KHOILUONG'!$B:$AT,32,0)</f>
        <v>0</v>
      </c>
      <c r="AH115" s="34">
        <f>VLOOKUP($B115,'[2]TK KHOILUONG'!$B:$AT,33,0)</f>
        <v>0</v>
      </c>
      <c r="AI115" s="16">
        <f>VLOOKUP($B115,'[2]TK KHOILUONG'!$B:$AT,34,0)</f>
        <v>0</v>
      </c>
      <c r="AJ115" s="16">
        <f>VLOOKUP($B115,'[2]TK KHOILUONG'!$B:$AT,35,0)</f>
        <v>0</v>
      </c>
      <c r="AK115" s="34">
        <f>VLOOKUP($B115,'[2]TK KHOILUONG'!$B:$AT,36,0)</f>
        <v>0</v>
      </c>
      <c r="AL115" s="16">
        <f>VLOOKUP($B115,'[2]TK KHOILUONG'!$B:$AT,37,0)</f>
        <v>0</v>
      </c>
      <c r="AM115" s="16">
        <f>VLOOKUP($B115,'[2]TK KHOILUONG'!$B:$AT,38,0)</f>
        <v>0</v>
      </c>
      <c r="AN115" s="34">
        <f>VLOOKUP($B115,'[2]TK KHOILUONG'!$B:$AT,39,0)</f>
        <v>0</v>
      </c>
      <c r="AO115" s="16">
        <f>VLOOKUP($B115,'[2]TK KHOILUONG'!$B:$AT,40,0)</f>
        <v>0</v>
      </c>
      <c r="AP115" s="16">
        <f>VLOOKUP($B115,'[2]TK KHOILUONG'!$B:$AT,41,0)</f>
        <v>0</v>
      </c>
      <c r="AQ115" s="34">
        <f>VLOOKUP($B115,'[2]TK KHOILUONG'!$B:$AT,42,0)</f>
        <v>0</v>
      </c>
      <c r="AR115" s="34">
        <f>VLOOKUP($B115,'[2]TK KHOILUONG'!$B:$AT,43,0)</f>
        <v>0</v>
      </c>
      <c r="AS115" s="34">
        <f>VLOOKUP($B115,'[2]TK KHOILUONG'!$B:$AT,44,0)</f>
        <v>0</v>
      </c>
      <c r="AT115" s="44">
        <f t="shared" si="2"/>
        <v>0</v>
      </c>
      <c r="AU115" s="5"/>
    </row>
    <row r="116" spans="1:47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>
        <f>VLOOKUP($B116,'[2]TK KHOILUONG'!$B:$AT,4,0)</f>
        <v>0</v>
      </c>
      <c r="F116" s="16">
        <f>VLOOKUP($B116,'[2]TK KHOILUONG'!$B:$AT,5,0)</f>
        <v>0</v>
      </c>
      <c r="G116" s="16">
        <f>VLOOKUP($B116,'[2]TK KHOILUONG'!$B:$AT,6,0)</f>
        <v>0</v>
      </c>
      <c r="H116" s="16">
        <f>VLOOKUP($B116,'[2]TK KHOILUONG'!$B:$AT,7,0)</f>
        <v>0</v>
      </c>
      <c r="I116" s="16">
        <f>VLOOKUP($B116,'[2]TK KHOILUONG'!$B:$AT,8,0)</f>
        <v>0</v>
      </c>
      <c r="J116" s="16">
        <f>VLOOKUP($B116,'[2]TK KHOILUONG'!$B:$AT,9,0)</f>
        <v>0</v>
      </c>
      <c r="K116" s="16">
        <f>VLOOKUP($B116,'[2]TK KHOILUONG'!$B:$AT,10,0)</f>
        <v>0</v>
      </c>
      <c r="L116" s="16">
        <f>VLOOKUP($B116,'[2]TK KHOILUONG'!$B:$AT,11,0)</f>
        <v>0</v>
      </c>
      <c r="M116" s="34">
        <f>VLOOKUP($B116,'[2]TK KHOILUONG'!$B:$AT,12,0)</f>
        <v>0</v>
      </c>
      <c r="N116" s="16">
        <f>VLOOKUP($B116,'[2]TK KHOILUONG'!$B:$AT,13,0)</f>
        <v>3</v>
      </c>
      <c r="O116" s="16">
        <f>VLOOKUP($B116,'[2]TK KHOILUONG'!$B:$AT,14,0)</f>
        <v>1.65</v>
      </c>
      <c r="P116" s="16">
        <f>VLOOKUP($B116,'[2]TK KHOILUONG'!$B:$AT,15,0)</f>
        <v>0</v>
      </c>
      <c r="Q116" s="16">
        <f>VLOOKUP($B116,'[2]TK KHOILUONG'!$B:$AT,16,0)</f>
        <v>0</v>
      </c>
      <c r="R116" s="34">
        <f>VLOOKUP($B116,'[2]TK KHOILUONG'!$B:$AT,17,0)</f>
        <v>4.6500000000000004</v>
      </c>
      <c r="S116" s="16">
        <f>VLOOKUP($B116,'[2]TK KHOILUONG'!$B:$AT,18,0)</f>
        <v>68</v>
      </c>
      <c r="T116" s="16">
        <f>VLOOKUP($B116,'[2]TK KHOILUONG'!$B:$AT,19,0)</f>
        <v>0</v>
      </c>
      <c r="U116" s="16">
        <f>VLOOKUP($B116,'[2]TK KHOILUONG'!$B:$AT,20,0)</f>
        <v>140</v>
      </c>
      <c r="V116" s="34">
        <f>VLOOKUP($B116,'[2]TK KHOILUONG'!$B:$AT,21,0)</f>
        <v>-7.2</v>
      </c>
      <c r="W116" s="16">
        <f>VLOOKUP($B116,'[2]TK KHOILUONG'!$B:$AT,22,0)</f>
        <v>0</v>
      </c>
      <c r="X116" s="16">
        <f>VLOOKUP($B116,'[2]TK KHOILUONG'!$B:$AT,23,0)</f>
        <v>0</v>
      </c>
      <c r="Y116" s="16">
        <f>VLOOKUP($B116,'[2]TK KHOILUONG'!$B:$AT,24,0)</f>
        <v>0</v>
      </c>
      <c r="Z116" s="34">
        <f>VLOOKUP($B116,'[2]TK KHOILUONG'!$B:$AT,25,0)</f>
        <v>0</v>
      </c>
      <c r="AA116" s="16">
        <f>VLOOKUP($B116,'[2]TK KHOILUONG'!$B:$AT,26,0)</f>
        <v>0</v>
      </c>
      <c r="AB116" s="16">
        <f>VLOOKUP($B116,'[2]TK KHOILUONG'!$B:$AT,27,0)</f>
        <v>0</v>
      </c>
      <c r="AC116" s="16">
        <f>VLOOKUP($B116,'[2]TK KHOILUONG'!$B:$AT,28,0)</f>
        <v>0</v>
      </c>
      <c r="AD116" s="34">
        <f>VLOOKUP($B116,'[2]TK KHOILUONG'!$B:$AT,29,0)</f>
        <v>0</v>
      </c>
      <c r="AE116" s="16">
        <f>VLOOKUP($B116,'[2]TK KHOILUONG'!$B:$AT,30,0)</f>
        <v>0</v>
      </c>
      <c r="AF116" s="16">
        <f>VLOOKUP($B116,'[2]TK KHOILUONG'!$B:$AT,31,0)</f>
        <v>0</v>
      </c>
      <c r="AG116" s="16">
        <f>VLOOKUP($B116,'[2]TK KHOILUONG'!$B:$AT,32,0)</f>
        <v>0</v>
      </c>
      <c r="AH116" s="34">
        <f>VLOOKUP($B116,'[2]TK KHOILUONG'!$B:$AT,33,0)</f>
        <v>0</v>
      </c>
      <c r="AI116" s="16">
        <f>VLOOKUP($B116,'[2]TK KHOILUONG'!$B:$AT,34,0)</f>
        <v>0</v>
      </c>
      <c r="AJ116" s="16">
        <f>VLOOKUP($B116,'[2]TK KHOILUONG'!$B:$AT,35,0)</f>
        <v>0</v>
      </c>
      <c r="AK116" s="34">
        <f>VLOOKUP($B116,'[2]TK KHOILUONG'!$B:$AT,36,0)</f>
        <v>0</v>
      </c>
      <c r="AL116" s="16">
        <f>VLOOKUP($B116,'[2]TK KHOILUONG'!$B:$AT,37,0)</f>
        <v>0</v>
      </c>
      <c r="AM116" s="16">
        <f>VLOOKUP($B116,'[2]TK KHOILUONG'!$B:$AT,38,0)</f>
        <v>0</v>
      </c>
      <c r="AN116" s="34">
        <f>VLOOKUP($B116,'[2]TK KHOILUONG'!$B:$AT,39,0)</f>
        <v>0</v>
      </c>
      <c r="AO116" s="16">
        <f>VLOOKUP($B116,'[2]TK KHOILUONG'!$B:$AT,40,0)</f>
        <v>0</v>
      </c>
      <c r="AP116" s="16">
        <f>VLOOKUP($B116,'[2]TK KHOILUONG'!$B:$AT,41,0)</f>
        <v>0</v>
      </c>
      <c r="AQ116" s="34">
        <f>VLOOKUP($B116,'[2]TK KHOILUONG'!$B:$AT,42,0)</f>
        <v>0</v>
      </c>
      <c r="AR116" s="34">
        <f>VLOOKUP($B116,'[2]TK KHOILUONG'!$B:$AT,43,0)</f>
        <v>0</v>
      </c>
      <c r="AS116" s="34">
        <f>VLOOKUP($B116,'[2]TK KHOILUONG'!$B:$AT,44,0)</f>
        <v>0.5</v>
      </c>
      <c r="AT116" s="44">
        <f t="shared" si="2"/>
        <v>-2.0499999999999998</v>
      </c>
      <c r="AU116" s="5"/>
    </row>
    <row r="117" spans="1:47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>
        <f>VLOOKUP($B117,'[2]TK KHOILUONG'!$B:$AT,4,0)</f>
        <v>0</v>
      </c>
      <c r="F117" s="16">
        <f>VLOOKUP($B117,'[2]TK KHOILUONG'!$B:$AT,5,0)</f>
        <v>0</v>
      </c>
      <c r="G117" s="16">
        <f>VLOOKUP($B117,'[2]TK KHOILUONG'!$B:$AT,6,0)</f>
        <v>0</v>
      </c>
      <c r="H117" s="16">
        <f>VLOOKUP($B117,'[2]TK KHOILUONG'!$B:$AT,7,0)</f>
        <v>0</v>
      </c>
      <c r="I117" s="16">
        <f>VLOOKUP($B117,'[2]TK KHOILUONG'!$B:$AT,8,0)</f>
        <v>0</v>
      </c>
      <c r="J117" s="16">
        <f>VLOOKUP($B117,'[2]TK KHOILUONG'!$B:$AT,9,0)</f>
        <v>0</v>
      </c>
      <c r="K117" s="16">
        <f>VLOOKUP($B117,'[2]TK KHOILUONG'!$B:$AT,10,0)</f>
        <v>0</v>
      </c>
      <c r="L117" s="16">
        <f>VLOOKUP($B117,'[2]TK KHOILUONG'!$B:$AT,11,0)</f>
        <v>0</v>
      </c>
      <c r="M117" s="34">
        <f>VLOOKUP($B117,'[2]TK KHOILUONG'!$B:$AT,12,0)</f>
        <v>0</v>
      </c>
      <c r="N117" s="16">
        <f>VLOOKUP($B117,'[2]TK KHOILUONG'!$B:$AT,13,0)</f>
        <v>3.9000000000000004</v>
      </c>
      <c r="O117" s="16">
        <f>VLOOKUP($B117,'[2]TK KHOILUONG'!$B:$AT,14,0)</f>
        <v>1.7999999999999998</v>
      </c>
      <c r="P117" s="16">
        <f>VLOOKUP($B117,'[2]TK KHOILUONG'!$B:$AT,15,0)</f>
        <v>0</v>
      </c>
      <c r="Q117" s="16">
        <f>VLOOKUP($B117,'[2]TK KHOILUONG'!$B:$AT,16,0)</f>
        <v>0</v>
      </c>
      <c r="R117" s="34">
        <f>VLOOKUP($B117,'[2]TK KHOILUONG'!$B:$AT,17,0)</f>
        <v>5.7</v>
      </c>
      <c r="S117" s="16">
        <f>VLOOKUP($B117,'[2]TK KHOILUONG'!$B:$AT,18,0)</f>
        <v>0</v>
      </c>
      <c r="T117" s="16">
        <f>VLOOKUP($B117,'[2]TK KHOILUONG'!$B:$AT,19,0)</f>
        <v>0</v>
      </c>
      <c r="U117" s="16">
        <f>VLOOKUP($B117,'[2]TK KHOILUONG'!$B:$AT,20,0)</f>
        <v>0</v>
      </c>
      <c r="V117" s="34">
        <f>VLOOKUP($B117,'[2]TK KHOILUONG'!$B:$AT,21,0)</f>
        <v>0</v>
      </c>
      <c r="W117" s="16">
        <f>VLOOKUP($B117,'[2]TK KHOILUONG'!$B:$AT,22,0)</f>
        <v>0</v>
      </c>
      <c r="X117" s="16">
        <f>VLOOKUP($B117,'[2]TK KHOILUONG'!$B:$AT,23,0)</f>
        <v>0</v>
      </c>
      <c r="Y117" s="16">
        <f>VLOOKUP($B117,'[2]TK KHOILUONG'!$B:$AT,24,0)</f>
        <v>0</v>
      </c>
      <c r="Z117" s="34">
        <f>VLOOKUP($B117,'[2]TK KHOILUONG'!$B:$AT,25,0)</f>
        <v>0</v>
      </c>
      <c r="AA117" s="16">
        <f>VLOOKUP($B117,'[2]TK KHOILUONG'!$B:$AT,26,0)</f>
        <v>0</v>
      </c>
      <c r="AB117" s="16">
        <f>VLOOKUP($B117,'[2]TK KHOILUONG'!$B:$AT,27,0)</f>
        <v>0</v>
      </c>
      <c r="AC117" s="16">
        <f>VLOOKUP($B117,'[2]TK KHOILUONG'!$B:$AT,28,0)</f>
        <v>0</v>
      </c>
      <c r="AD117" s="34">
        <f>VLOOKUP($B117,'[2]TK KHOILUONG'!$B:$AT,29,0)</f>
        <v>0</v>
      </c>
      <c r="AE117" s="16">
        <f>VLOOKUP($B117,'[2]TK KHOILUONG'!$B:$AT,30,0)</f>
        <v>0</v>
      </c>
      <c r="AF117" s="16">
        <f>VLOOKUP($B117,'[2]TK KHOILUONG'!$B:$AT,31,0)</f>
        <v>0</v>
      </c>
      <c r="AG117" s="16">
        <f>VLOOKUP($B117,'[2]TK KHOILUONG'!$B:$AT,32,0)</f>
        <v>0</v>
      </c>
      <c r="AH117" s="34">
        <f>VLOOKUP($B117,'[2]TK KHOILUONG'!$B:$AT,33,0)</f>
        <v>0</v>
      </c>
      <c r="AI117" s="16">
        <f>VLOOKUP($B117,'[2]TK KHOILUONG'!$B:$AT,34,0)</f>
        <v>0</v>
      </c>
      <c r="AJ117" s="16">
        <f>VLOOKUP($B117,'[2]TK KHOILUONG'!$B:$AT,35,0)</f>
        <v>0</v>
      </c>
      <c r="AK117" s="34">
        <f>VLOOKUP($B117,'[2]TK KHOILUONG'!$B:$AT,36,0)</f>
        <v>0</v>
      </c>
      <c r="AL117" s="16">
        <f>VLOOKUP($B117,'[2]TK KHOILUONG'!$B:$AT,37,0)</f>
        <v>0</v>
      </c>
      <c r="AM117" s="16">
        <f>VLOOKUP($B117,'[2]TK KHOILUONG'!$B:$AT,38,0)</f>
        <v>0</v>
      </c>
      <c r="AN117" s="34">
        <f>VLOOKUP($B117,'[2]TK KHOILUONG'!$B:$AT,39,0)</f>
        <v>0</v>
      </c>
      <c r="AO117" s="16">
        <f>VLOOKUP($B117,'[2]TK KHOILUONG'!$B:$AT,40,0)</f>
        <v>0</v>
      </c>
      <c r="AP117" s="16">
        <f>VLOOKUP($B117,'[2]TK KHOILUONG'!$B:$AT,41,0)</f>
        <v>0</v>
      </c>
      <c r="AQ117" s="34">
        <f>VLOOKUP($B117,'[2]TK KHOILUONG'!$B:$AT,42,0)</f>
        <v>0</v>
      </c>
      <c r="AR117" s="34">
        <f>VLOOKUP($B117,'[2]TK KHOILUONG'!$B:$AT,43,0)</f>
        <v>0</v>
      </c>
      <c r="AS117" s="34">
        <f>VLOOKUP($B117,'[2]TK KHOILUONG'!$B:$AT,44,0)</f>
        <v>0</v>
      </c>
      <c r="AT117" s="44">
        <f t="shared" si="2"/>
        <v>5.7</v>
      </c>
      <c r="AU117" s="5"/>
    </row>
    <row r="118" spans="1:47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>
        <f>VLOOKUP($B118,'[2]TK KHOILUONG'!$B:$AT,4,0)</f>
        <v>0</v>
      </c>
      <c r="F118" s="16">
        <f>VLOOKUP($B118,'[2]TK KHOILUONG'!$B:$AT,5,0)</f>
        <v>0</v>
      </c>
      <c r="G118" s="16">
        <f>VLOOKUP($B118,'[2]TK KHOILUONG'!$B:$AT,6,0)</f>
        <v>0</v>
      </c>
      <c r="H118" s="16">
        <f>VLOOKUP($B118,'[2]TK KHOILUONG'!$B:$AT,7,0)</f>
        <v>0</v>
      </c>
      <c r="I118" s="16">
        <f>VLOOKUP($B118,'[2]TK KHOILUONG'!$B:$AT,8,0)</f>
        <v>0</v>
      </c>
      <c r="J118" s="16">
        <f>VLOOKUP($B118,'[2]TK KHOILUONG'!$B:$AT,9,0)</f>
        <v>0</v>
      </c>
      <c r="K118" s="16">
        <f>VLOOKUP($B118,'[2]TK KHOILUONG'!$B:$AT,10,0)</f>
        <v>0</v>
      </c>
      <c r="L118" s="16">
        <f>VLOOKUP($B118,'[2]TK KHOILUONG'!$B:$AT,11,0)</f>
        <v>0</v>
      </c>
      <c r="M118" s="34">
        <f>VLOOKUP($B118,'[2]TK KHOILUONG'!$B:$AT,12,0)</f>
        <v>0</v>
      </c>
      <c r="N118" s="16">
        <f>VLOOKUP($B118,'[2]TK KHOILUONG'!$B:$AT,13,0)</f>
        <v>2.5499999999999998</v>
      </c>
      <c r="O118" s="16">
        <f>VLOOKUP($B118,'[2]TK KHOILUONG'!$B:$AT,14,0)</f>
        <v>4.05</v>
      </c>
      <c r="P118" s="16">
        <f>VLOOKUP($B118,'[2]TK KHOILUONG'!$B:$AT,15,0)</f>
        <v>0</v>
      </c>
      <c r="Q118" s="16">
        <f>VLOOKUP($B118,'[2]TK KHOILUONG'!$B:$AT,16,0)</f>
        <v>0</v>
      </c>
      <c r="R118" s="34">
        <f>VLOOKUP($B118,'[2]TK KHOILUONG'!$B:$AT,17,0)</f>
        <v>6.6</v>
      </c>
      <c r="S118" s="16">
        <f>VLOOKUP($B118,'[2]TK KHOILUONG'!$B:$AT,18,0)</f>
        <v>36</v>
      </c>
      <c r="T118" s="16">
        <f>VLOOKUP($B118,'[2]TK KHOILUONG'!$B:$AT,19,0)</f>
        <v>75</v>
      </c>
      <c r="U118" s="16">
        <f>VLOOKUP($B118,'[2]TK KHOILUONG'!$B:$AT,20,0)</f>
        <v>44</v>
      </c>
      <c r="V118" s="34">
        <f>VLOOKUP($B118,'[2]TK KHOILUONG'!$B:$AT,21,0)</f>
        <v>6.7</v>
      </c>
      <c r="W118" s="16">
        <f>VLOOKUP($B118,'[2]TK KHOILUONG'!$B:$AT,22,0)</f>
        <v>0</v>
      </c>
      <c r="X118" s="16">
        <f>VLOOKUP($B118,'[2]TK KHOILUONG'!$B:$AT,23,0)</f>
        <v>0</v>
      </c>
      <c r="Y118" s="16">
        <f>VLOOKUP($B118,'[2]TK KHOILUONG'!$B:$AT,24,0)</f>
        <v>0</v>
      </c>
      <c r="Z118" s="34">
        <f>VLOOKUP($B118,'[2]TK KHOILUONG'!$B:$AT,25,0)</f>
        <v>0</v>
      </c>
      <c r="AA118" s="16">
        <f>VLOOKUP($B118,'[2]TK KHOILUONG'!$B:$AT,26,0)</f>
        <v>0</v>
      </c>
      <c r="AB118" s="16">
        <f>VLOOKUP($B118,'[2]TK KHOILUONG'!$B:$AT,27,0)</f>
        <v>62</v>
      </c>
      <c r="AC118" s="16">
        <f>VLOOKUP($B118,'[2]TK KHOILUONG'!$B:$AT,28,0)</f>
        <v>0</v>
      </c>
      <c r="AD118" s="34">
        <f>VLOOKUP($B118,'[2]TK KHOILUONG'!$B:$AT,29,0)</f>
        <v>6.2</v>
      </c>
      <c r="AE118" s="16">
        <f>VLOOKUP($B118,'[2]TK KHOILUONG'!$B:$AT,30,0)</f>
        <v>0</v>
      </c>
      <c r="AF118" s="16">
        <f>VLOOKUP($B118,'[2]TK KHOILUONG'!$B:$AT,31,0)</f>
        <v>0</v>
      </c>
      <c r="AG118" s="16">
        <f>VLOOKUP($B118,'[2]TK KHOILUONG'!$B:$AT,32,0)</f>
        <v>0</v>
      </c>
      <c r="AH118" s="34">
        <f>VLOOKUP($B118,'[2]TK KHOILUONG'!$B:$AT,33,0)</f>
        <v>0</v>
      </c>
      <c r="AI118" s="16">
        <f>VLOOKUP($B118,'[2]TK KHOILUONG'!$B:$AT,34,0)</f>
        <v>0</v>
      </c>
      <c r="AJ118" s="16">
        <f>VLOOKUP($B118,'[2]TK KHOILUONG'!$B:$AT,35,0)</f>
        <v>0</v>
      </c>
      <c r="AK118" s="34">
        <f>VLOOKUP($B118,'[2]TK KHOILUONG'!$B:$AT,36,0)</f>
        <v>0</v>
      </c>
      <c r="AL118" s="16">
        <f>VLOOKUP($B118,'[2]TK KHOILUONG'!$B:$AT,37,0)</f>
        <v>0</v>
      </c>
      <c r="AM118" s="16">
        <f>VLOOKUP($B118,'[2]TK KHOILUONG'!$B:$AT,38,0)</f>
        <v>0</v>
      </c>
      <c r="AN118" s="34">
        <f>VLOOKUP($B118,'[2]TK KHOILUONG'!$B:$AT,39,0)</f>
        <v>0</v>
      </c>
      <c r="AO118" s="16">
        <f>VLOOKUP($B118,'[2]TK KHOILUONG'!$B:$AT,40,0)</f>
        <v>0</v>
      </c>
      <c r="AP118" s="16">
        <f>VLOOKUP($B118,'[2]TK KHOILUONG'!$B:$AT,41,0)</f>
        <v>0</v>
      </c>
      <c r="AQ118" s="34">
        <f>VLOOKUP($B118,'[2]TK KHOILUONG'!$B:$AT,42,0)</f>
        <v>0</v>
      </c>
      <c r="AR118" s="34">
        <f>VLOOKUP($B118,'[2]TK KHOILUONG'!$B:$AT,43,0)</f>
        <v>0</v>
      </c>
      <c r="AS118" s="34">
        <f>VLOOKUP($B118,'[2]TK KHOILUONG'!$B:$AT,44,0)</f>
        <v>0.9</v>
      </c>
      <c r="AT118" s="44">
        <f t="shared" si="2"/>
        <v>20.399999999999999</v>
      </c>
      <c r="AU118" s="5"/>
    </row>
    <row r="119" spans="1:47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>
        <f>VLOOKUP($B119,'[2]TK KHOILUONG'!$B:$AT,4,0)</f>
        <v>0</v>
      </c>
      <c r="F119" s="16">
        <f>VLOOKUP($B119,'[2]TK KHOILUONG'!$B:$AT,5,0)</f>
        <v>0</v>
      </c>
      <c r="G119" s="16">
        <f>VLOOKUP($B119,'[2]TK KHOILUONG'!$B:$AT,6,0)</f>
        <v>0</v>
      </c>
      <c r="H119" s="16">
        <f>VLOOKUP($B119,'[2]TK KHOILUONG'!$B:$AT,7,0)</f>
        <v>0</v>
      </c>
      <c r="I119" s="16">
        <f>VLOOKUP($B119,'[2]TK KHOILUONG'!$B:$AT,8,0)</f>
        <v>0</v>
      </c>
      <c r="J119" s="16">
        <f>VLOOKUP($B119,'[2]TK KHOILUONG'!$B:$AT,9,0)</f>
        <v>0</v>
      </c>
      <c r="K119" s="16">
        <f>VLOOKUP($B119,'[2]TK KHOILUONG'!$B:$AT,10,0)</f>
        <v>0</v>
      </c>
      <c r="L119" s="16">
        <f>VLOOKUP($B119,'[2]TK KHOILUONG'!$B:$AT,11,0)</f>
        <v>0</v>
      </c>
      <c r="M119" s="34">
        <f>VLOOKUP($B119,'[2]TK KHOILUONG'!$B:$AT,12,0)</f>
        <v>0</v>
      </c>
      <c r="N119" s="16">
        <f>VLOOKUP($B119,'[2]TK KHOILUONG'!$B:$AT,13,0)</f>
        <v>2.25</v>
      </c>
      <c r="O119" s="16">
        <f>VLOOKUP($B119,'[2]TK KHOILUONG'!$B:$AT,14,0)</f>
        <v>0</v>
      </c>
      <c r="P119" s="16">
        <f>VLOOKUP($B119,'[2]TK KHOILUONG'!$B:$AT,15,0)</f>
        <v>0</v>
      </c>
      <c r="Q119" s="16">
        <f>VLOOKUP($B119,'[2]TK KHOILUONG'!$B:$AT,16,0)</f>
        <v>0</v>
      </c>
      <c r="R119" s="34">
        <f>VLOOKUP($B119,'[2]TK KHOILUONG'!$B:$AT,17,0)</f>
        <v>2.25</v>
      </c>
      <c r="S119" s="16">
        <f>VLOOKUP($B119,'[2]TK KHOILUONG'!$B:$AT,18,0)</f>
        <v>0</v>
      </c>
      <c r="T119" s="16">
        <f>VLOOKUP($B119,'[2]TK KHOILUONG'!$B:$AT,19,0)</f>
        <v>79</v>
      </c>
      <c r="U119" s="16">
        <f>VLOOKUP($B119,'[2]TK KHOILUONG'!$B:$AT,20,0)</f>
        <v>0</v>
      </c>
      <c r="V119" s="34">
        <f>VLOOKUP($B119,'[2]TK KHOILUONG'!$B:$AT,21,0)</f>
        <v>7.9</v>
      </c>
      <c r="W119" s="16">
        <f>VLOOKUP($B119,'[2]TK KHOILUONG'!$B:$AT,22,0)</f>
        <v>0</v>
      </c>
      <c r="X119" s="16">
        <f>VLOOKUP($B119,'[2]TK KHOILUONG'!$B:$AT,23,0)</f>
        <v>0</v>
      </c>
      <c r="Y119" s="16">
        <f>VLOOKUP($B119,'[2]TK KHOILUONG'!$B:$AT,24,0)</f>
        <v>0</v>
      </c>
      <c r="Z119" s="34">
        <f>VLOOKUP($B119,'[2]TK KHOILUONG'!$B:$AT,25,0)</f>
        <v>0</v>
      </c>
      <c r="AA119" s="16">
        <f>VLOOKUP($B119,'[2]TK KHOILUONG'!$B:$AT,26,0)</f>
        <v>36</v>
      </c>
      <c r="AB119" s="16">
        <f>VLOOKUP($B119,'[2]TK KHOILUONG'!$B:$AT,27,0)</f>
        <v>15</v>
      </c>
      <c r="AC119" s="16">
        <f>VLOOKUP($B119,'[2]TK KHOILUONG'!$B:$AT,28,0)</f>
        <v>36</v>
      </c>
      <c r="AD119" s="34">
        <f>VLOOKUP($B119,'[2]TK KHOILUONG'!$B:$AT,29,0)</f>
        <v>1.5</v>
      </c>
      <c r="AE119" s="16">
        <f>VLOOKUP($B119,'[2]TK KHOILUONG'!$B:$AT,30,0)</f>
        <v>0</v>
      </c>
      <c r="AF119" s="16">
        <f>VLOOKUP($B119,'[2]TK KHOILUONG'!$B:$AT,31,0)</f>
        <v>0</v>
      </c>
      <c r="AG119" s="16">
        <f>VLOOKUP($B119,'[2]TK KHOILUONG'!$B:$AT,32,0)</f>
        <v>0</v>
      </c>
      <c r="AH119" s="34">
        <f>VLOOKUP($B119,'[2]TK KHOILUONG'!$B:$AT,33,0)</f>
        <v>0</v>
      </c>
      <c r="AI119" s="16">
        <f>VLOOKUP($B119,'[2]TK KHOILUONG'!$B:$AT,34,0)</f>
        <v>0</v>
      </c>
      <c r="AJ119" s="16">
        <f>VLOOKUP($B119,'[2]TK KHOILUONG'!$B:$AT,35,0)</f>
        <v>0</v>
      </c>
      <c r="AK119" s="34">
        <f>VLOOKUP($B119,'[2]TK KHOILUONG'!$B:$AT,36,0)</f>
        <v>0</v>
      </c>
      <c r="AL119" s="16">
        <f>VLOOKUP($B119,'[2]TK KHOILUONG'!$B:$AT,37,0)</f>
        <v>0</v>
      </c>
      <c r="AM119" s="16">
        <f>VLOOKUP($B119,'[2]TK KHOILUONG'!$B:$AT,38,0)</f>
        <v>0</v>
      </c>
      <c r="AN119" s="34">
        <f>VLOOKUP($B119,'[2]TK KHOILUONG'!$B:$AT,39,0)</f>
        <v>0</v>
      </c>
      <c r="AO119" s="16">
        <f>VLOOKUP($B119,'[2]TK KHOILUONG'!$B:$AT,40,0)</f>
        <v>0</v>
      </c>
      <c r="AP119" s="16">
        <f>VLOOKUP($B119,'[2]TK KHOILUONG'!$B:$AT,41,0)</f>
        <v>0</v>
      </c>
      <c r="AQ119" s="34">
        <f>VLOOKUP($B119,'[2]TK KHOILUONG'!$B:$AT,42,0)</f>
        <v>0</v>
      </c>
      <c r="AR119" s="34">
        <f>VLOOKUP($B119,'[2]TK KHOILUONG'!$B:$AT,43,0)</f>
        <v>0</v>
      </c>
      <c r="AS119" s="34">
        <f>VLOOKUP($B119,'[2]TK KHOILUONG'!$B:$AT,44,0)</f>
        <v>0</v>
      </c>
      <c r="AT119" s="44">
        <f t="shared" si="2"/>
        <v>11.65</v>
      </c>
      <c r="AU119" s="5"/>
    </row>
    <row r="120" spans="1:47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>
        <f>VLOOKUP($B120,'[2]TK KHOILUONG'!$B:$AT,4,0)</f>
        <v>0</v>
      </c>
      <c r="F120" s="16">
        <f>VLOOKUP($B120,'[2]TK KHOILUONG'!$B:$AT,5,0)</f>
        <v>0</v>
      </c>
      <c r="G120" s="16">
        <f>VLOOKUP($B120,'[2]TK KHOILUONG'!$B:$AT,6,0)</f>
        <v>0</v>
      </c>
      <c r="H120" s="16">
        <f>VLOOKUP($B120,'[2]TK KHOILUONG'!$B:$AT,7,0)</f>
        <v>0</v>
      </c>
      <c r="I120" s="16">
        <f>VLOOKUP($B120,'[2]TK KHOILUONG'!$B:$AT,8,0)</f>
        <v>0</v>
      </c>
      <c r="J120" s="16">
        <f>VLOOKUP($B120,'[2]TK KHOILUONG'!$B:$AT,9,0)</f>
        <v>0</v>
      </c>
      <c r="K120" s="16">
        <f>VLOOKUP($B120,'[2]TK KHOILUONG'!$B:$AT,10,0)</f>
        <v>0</v>
      </c>
      <c r="L120" s="16">
        <f>VLOOKUP($B120,'[2]TK KHOILUONG'!$B:$AT,11,0)</f>
        <v>0</v>
      </c>
      <c r="M120" s="34">
        <f>VLOOKUP($B120,'[2]TK KHOILUONG'!$B:$AT,12,0)</f>
        <v>0</v>
      </c>
      <c r="N120" s="16">
        <f>VLOOKUP($B120,'[2]TK KHOILUONG'!$B:$AT,13,0)</f>
        <v>0</v>
      </c>
      <c r="O120" s="16">
        <f>VLOOKUP($B120,'[2]TK KHOILUONG'!$B:$AT,14,0)</f>
        <v>0</v>
      </c>
      <c r="P120" s="16">
        <f>VLOOKUP($B120,'[2]TK KHOILUONG'!$B:$AT,15,0)</f>
        <v>0</v>
      </c>
      <c r="Q120" s="16">
        <f>VLOOKUP($B120,'[2]TK KHOILUONG'!$B:$AT,16,0)</f>
        <v>0</v>
      </c>
      <c r="R120" s="34">
        <f>VLOOKUP($B120,'[2]TK KHOILUONG'!$B:$AT,17,0)</f>
        <v>0</v>
      </c>
      <c r="S120" s="16">
        <f>VLOOKUP($B120,'[2]TK KHOILUONG'!$B:$AT,18,0)</f>
        <v>104</v>
      </c>
      <c r="T120" s="16">
        <f>VLOOKUP($B120,'[2]TK KHOILUONG'!$B:$AT,19,0)</f>
        <v>0</v>
      </c>
      <c r="U120" s="16">
        <f>VLOOKUP($B120,'[2]TK KHOILUONG'!$B:$AT,20,0)</f>
        <v>131</v>
      </c>
      <c r="V120" s="34">
        <f>VLOOKUP($B120,'[2]TK KHOILUONG'!$B:$AT,21,0)</f>
        <v>-2.7</v>
      </c>
      <c r="W120" s="16">
        <f>VLOOKUP($B120,'[2]TK KHOILUONG'!$B:$AT,22,0)</f>
        <v>0</v>
      </c>
      <c r="X120" s="16">
        <f>VLOOKUP($B120,'[2]TK KHOILUONG'!$B:$AT,23,0)</f>
        <v>0</v>
      </c>
      <c r="Y120" s="16">
        <f>VLOOKUP($B120,'[2]TK KHOILUONG'!$B:$AT,24,0)</f>
        <v>0</v>
      </c>
      <c r="Z120" s="34">
        <f>VLOOKUP($B120,'[2]TK KHOILUONG'!$B:$AT,25,0)</f>
        <v>0</v>
      </c>
      <c r="AA120" s="16">
        <f>VLOOKUP($B120,'[2]TK KHOILUONG'!$B:$AT,26,0)</f>
        <v>0</v>
      </c>
      <c r="AB120" s="16">
        <f>VLOOKUP($B120,'[2]TK KHOILUONG'!$B:$AT,27,0)</f>
        <v>0</v>
      </c>
      <c r="AC120" s="16">
        <f>VLOOKUP($B120,'[2]TK KHOILUONG'!$B:$AT,28,0)</f>
        <v>0</v>
      </c>
      <c r="AD120" s="34">
        <f>VLOOKUP($B120,'[2]TK KHOILUONG'!$B:$AT,29,0)</f>
        <v>0</v>
      </c>
      <c r="AE120" s="16">
        <f>VLOOKUP($B120,'[2]TK KHOILUONG'!$B:$AT,30,0)</f>
        <v>0</v>
      </c>
      <c r="AF120" s="16">
        <f>VLOOKUP($B120,'[2]TK KHOILUONG'!$B:$AT,31,0)</f>
        <v>0</v>
      </c>
      <c r="AG120" s="16">
        <f>VLOOKUP($B120,'[2]TK KHOILUONG'!$B:$AT,32,0)</f>
        <v>0</v>
      </c>
      <c r="AH120" s="34">
        <f>VLOOKUP($B120,'[2]TK KHOILUONG'!$B:$AT,33,0)</f>
        <v>0</v>
      </c>
      <c r="AI120" s="16">
        <f>VLOOKUP($B120,'[2]TK KHOILUONG'!$B:$AT,34,0)</f>
        <v>0</v>
      </c>
      <c r="AJ120" s="16">
        <f>VLOOKUP($B120,'[2]TK KHOILUONG'!$B:$AT,35,0)</f>
        <v>0</v>
      </c>
      <c r="AK120" s="34">
        <f>VLOOKUP($B120,'[2]TK KHOILUONG'!$B:$AT,36,0)</f>
        <v>0</v>
      </c>
      <c r="AL120" s="16">
        <f>VLOOKUP($B120,'[2]TK KHOILUONG'!$B:$AT,37,0)</f>
        <v>0</v>
      </c>
      <c r="AM120" s="16">
        <f>VLOOKUP($B120,'[2]TK KHOILUONG'!$B:$AT,38,0)</f>
        <v>0</v>
      </c>
      <c r="AN120" s="34">
        <f>VLOOKUP($B120,'[2]TK KHOILUONG'!$B:$AT,39,0)</f>
        <v>0</v>
      </c>
      <c r="AO120" s="16">
        <f>VLOOKUP($B120,'[2]TK KHOILUONG'!$B:$AT,40,0)</f>
        <v>0</v>
      </c>
      <c r="AP120" s="16">
        <f>VLOOKUP($B120,'[2]TK KHOILUONG'!$B:$AT,41,0)</f>
        <v>0</v>
      </c>
      <c r="AQ120" s="34">
        <f>VLOOKUP($B120,'[2]TK KHOILUONG'!$B:$AT,42,0)</f>
        <v>0</v>
      </c>
      <c r="AR120" s="34">
        <f>VLOOKUP($B120,'[2]TK KHOILUONG'!$B:$AT,43,0)</f>
        <v>0</v>
      </c>
      <c r="AS120" s="34">
        <f>VLOOKUP($B120,'[2]TK KHOILUONG'!$B:$AT,44,0)</f>
        <v>0</v>
      </c>
      <c r="AT120" s="44">
        <f t="shared" si="2"/>
        <v>-2.7</v>
      </c>
      <c r="AU120" s="5"/>
    </row>
    <row r="121" spans="1:47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>
        <f>VLOOKUP($B121,'[2]TK KHOILUONG'!$B:$AT,4,0)</f>
        <v>0</v>
      </c>
      <c r="F121" s="16">
        <f>VLOOKUP($B121,'[2]TK KHOILUONG'!$B:$AT,5,0)</f>
        <v>0</v>
      </c>
      <c r="G121" s="16">
        <f>VLOOKUP($B121,'[2]TK KHOILUONG'!$B:$AT,6,0)</f>
        <v>0</v>
      </c>
      <c r="H121" s="16">
        <f>VLOOKUP($B121,'[2]TK KHOILUONG'!$B:$AT,7,0)</f>
        <v>0</v>
      </c>
      <c r="I121" s="16">
        <f>VLOOKUP($B121,'[2]TK KHOILUONG'!$B:$AT,8,0)</f>
        <v>0</v>
      </c>
      <c r="J121" s="16">
        <f>VLOOKUP($B121,'[2]TK KHOILUONG'!$B:$AT,9,0)</f>
        <v>0</v>
      </c>
      <c r="K121" s="16">
        <f>VLOOKUP($B121,'[2]TK KHOILUONG'!$B:$AT,10,0)</f>
        <v>0</v>
      </c>
      <c r="L121" s="16">
        <f>VLOOKUP($B121,'[2]TK KHOILUONG'!$B:$AT,11,0)</f>
        <v>0</v>
      </c>
      <c r="M121" s="34">
        <f>VLOOKUP($B121,'[2]TK KHOILUONG'!$B:$AT,12,0)</f>
        <v>0</v>
      </c>
      <c r="N121" s="16">
        <f>VLOOKUP($B121,'[2]TK KHOILUONG'!$B:$AT,13,0)</f>
        <v>0</v>
      </c>
      <c r="O121" s="16">
        <f>VLOOKUP($B121,'[2]TK KHOILUONG'!$B:$AT,14,0)</f>
        <v>0</v>
      </c>
      <c r="P121" s="16">
        <f>VLOOKUP($B121,'[2]TK KHOILUONG'!$B:$AT,15,0)</f>
        <v>0</v>
      </c>
      <c r="Q121" s="16">
        <f>VLOOKUP($B121,'[2]TK KHOILUONG'!$B:$AT,16,0)</f>
        <v>0</v>
      </c>
      <c r="R121" s="34">
        <f>VLOOKUP($B121,'[2]TK KHOILUONG'!$B:$AT,17,0)</f>
        <v>0</v>
      </c>
      <c r="S121" s="16">
        <f>VLOOKUP($B121,'[2]TK KHOILUONG'!$B:$AT,18,0)</f>
        <v>0</v>
      </c>
      <c r="T121" s="16">
        <f>VLOOKUP($B121,'[2]TK KHOILUONG'!$B:$AT,19,0)</f>
        <v>0</v>
      </c>
      <c r="U121" s="16">
        <f>VLOOKUP($B121,'[2]TK KHOILUONG'!$B:$AT,20,0)</f>
        <v>0</v>
      </c>
      <c r="V121" s="34">
        <f>VLOOKUP($B121,'[2]TK KHOILUONG'!$B:$AT,21,0)</f>
        <v>0</v>
      </c>
      <c r="W121" s="16">
        <f>VLOOKUP($B121,'[2]TK KHOILUONG'!$B:$AT,22,0)</f>
        <v>0</v>
      </c>
      <c r="X121" s="16">
        <f>VLOOKUP($B121,'[2]TK KHOILUONG'!$B:$AT,23,0)</f>
        <v>0</v>
      </c>
      <c r="Y121" s="16">
        <f>VLOOKUP($B121,'[2]TK KHOILUONG'!$B:$AT,24,0)</f>
        <v>0</v>
      </c>
      <c r="Z121" s="34">
        <f>VLOOKUP($B121,'[2]TK KHOILUONG'!$B:$AT,25,0)</f>
        <v>0</v>
      </c>
      <c r="AA121" s="16">
        <f>VLOOKUP($B121,'[2]TK KHOILUONG'!$B:$AT,26,0)</f>
        <v>0</v>
      </c>
      <c r="AB121" s="16">
        <f>VLOOKUP($B121,'[2]TK KHOILUONG'!$B:$AT,27,0)</f>
        <v>0</v>
      </c>
      <c r="AC121" s="16">
        <f>VLOOKUP($B121,'[2]TK KHOILUONG'!$B:$AT,28,0)</f>
        <v>0</v>
      </c>
      <c r="AD121" s="34">
        <f>VLOOKUP($B121,'[2]TK KHOILUONG'!$B:$AT,29,0)</f>
        <v>0</v>
      </c>
      <c r="AE121" s="16">
        <f>VLOOKUP($B121,'[2]TK KHOILUONG'!$B:$AT,30,0)</f>
        <v>0</v>
      </c>
      <c r="AF121" s="16">
        <f>VLOOKUP($B121,'[2]TK KHOILUONG'!$B:$AT,31,0)</f>
        <v>0</v>
      </c>
      <c r="AG121" s="16">
        <f>VLOOKUP($B121,'[2]TK KHOILUONG'!$B:$AT,32,0)</f>
        <v>0</v>
      </c>
      <c r="AH121" s="34">
        <f>VLOOKUP($B121,'[2]TK KHOILUONG'!$B:$AT,33,0)</f>
        <v>0</v>
      </c>
      <c r="AI121" s="16">
        <f>VLOOKUP($B121,'[2]TK KHOILUONG'!$B:$AT,34,0)</f>
        <v>0</v>
      </c>
      <c r="AJ121" s="16">
        <f>VLOOKUP($B121,'[2]TK KHOILUONG'!$B:$AT,35,0)</f>
        <v>0</v>
      </c>
      <c r="AK121" s="34">
        <f>VLOOKUP($B121,'[2]TK KHOILUONG'!$B:$AT,36,0)</f>
        <v>0</v>
      </c>
      <c r="AL121" s="16">
        <f>VLOOKUP($B121,'[2]TK KHOILUONG'!$B:$AT,37,0)</f>
        <v>0</v>
      </c>
      <c r="AM121" s="16">
        <f>VLOOKUP($B121,'[2]TK KHOILUONG'!$B:$AT,38,0)</f>
        <v>0</v>
      </c>
      <c r="AN121" s="34">
        <f>VLOOKUP($B121,'[2]TK KHOILUONG'!$B:$AT,39,0)</f>
        <v>0</v>
      </c>
      <c r="AO121" s="16">
        <f>VLOOKUP($B121,'[2]TK KHOILUONG'!$B:$AT,40,0)</f>
        <v>0</v>
      </c>
      <c r="AP121" s="16">
        <f>VLOOKUP($B121,'[2]TK KHOILUONG'!$B:$AT,41,0)</f>
        <v>0</v>
      </c>
      <c r="AQ121" s="34">
        <f>VLOOKUP($B121,'[2]TK KHOILUONG'!$B:$AT,42,0)</f>
        <v>0</v>
      </c>
      <c r="AR121" s="34">
        <f>VLOOKUP($B121,'[2]TK KHOILUONG'!$B:$AT,43,0)</f>
        <v>0</v>
      </c>
      <c r="AS121" s="34">
        <f>VLOOKUP($B121,'[2]TK KHOILUONG'!$B:$AT,44,0)</f>
        <v>0</v>
      </c>
      <c r="AT121" s="44">
        <f t="shared" si="2"/>
        <v>0</v>
      </c>
      <c r="AU121" s="5"/>
    </row>
    <row r="122" spans="1:47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>
        <f>VLOOKUP($B122,'[2]TK KHOILUONG'!$B:$AT,4,0)</f>
        <v>0</v>
      </c>
      <c r="F122" s="16">
        <f>VLOOKUP($B122,'[2]TK KHOILUONG'!$B:$AT,5,0)</f>
        <v>0</v>
      </c>
      <c r="G122" s="16">
        <f>VLOOKUP($B122,'[2]TK KHOILUONG'!$B:$AT,6,0)</f>
        <v>0</v>
      </c>
      <c r="H122" s="16">
        <f>VLOOKUP($B122,'[2]TK KHOILUONG'!$B:$AT,7,0)</f>
        <v>0</v>
      </c>
      <c r="I122" s="16">
        <f>VLOOKUP($B122,'[2]TK KHOILUONG'!$B:$AT,8,0)</f>
        <v>0</v>
      </c>
      <c r="J122" s="16">
        <f>VLOOKUP($B122,'[2]TK KHOILUONG'!$B:$AT,9,0)</f>
        <v>0</v>
      </c>
      <c r="K122" s="16">
        <f>VLOOKUP($B122,'[2]TK KHOILUONG'!$B:$AT,10,0)</f>
        <v>0</v>
      </c>
      <c r="L122" s="16">
        <f>VLOOKUP($B122,'[2]TK KHOILUONG'!$B:$AT,11,0)</f>
        <v>0</v>
      </c>
      <c r="M122" s="34">
        <f>VLOOKUP($B122,'[2]TK KHOILUONG'!$B:$AT,12,0)</f>
        <v>0</v>
      </c>
      <c r="N122" s="16">
        <f>VLOOKUP($B122,'[2]TK KHOILUONG'!$B:$AT,13,0)</f>
        <v>0</v>
      </c>
      <c r="O122" s="16">
        <f>VLOOKUP($B122,'[2]TK KHOILUONG'!$B:$AT,14,0)</f>
        <v>0</v>
      </c>
      <c r="P122" s="16">
        <f>VLOOKUP($B122,'[2]TK KHOILUONG'!$B:$AT,15,0)</f>
        <v>0</v>
      </c>
      <c r="Q122" s="16">
        <f>VLOOKUP($B122,'[2]TK KHOILUONG'!$B:$AT,16,0)</f>
        <v>0</v>
      </c>
      <c r="R122" s="34">
        <f>VLOOKUP($B122,'[2]TK KHOILUONG'!$B:$AT,17,0)</f>
        <v>0</v>
      </c>
      <c r="S122" s="16">
        <f>VLOOKUP($B122,'[2]TK KHOILUONG'!$B:$AT,18,0)</f>
        <v>0</v>
      </c>
      <c r="T122" s="16">
        <f>VLOOKUP($B122,'[2]TK KHOILUONG'!$B:$AT,19,0)</f>
        <v>0</v>
      </c>
      <c r="U122" s="16">
        <f>VLOOKUP($B122,'[2]TK KHOILUONG'!$B:$AT,20,0)</f>
        <v>0</v>
      </c>
      <c r="V122" s="34">
        <f>VLOOKUP($B122,'[2]TK KHOILUONG'!$B:$AT,21,0)</f>
        <v>0</v>
      </c>
      <c r="W122" s="16">
        <f>VLOOKUP($B122,'[2]TK KHOILUONG'!$B:$AT,22,0)</f>
        <v>0</v>
      </c>
      <c r="X122" s="16">
        <f>VLOOKUP($B122,'[2]TK KHOILUONG'!$B:$AT,23,0)</f>
        <v>0</v>
      </c>
      <c r="Y122" s="16">
        <f>VLOOKUP($B122,'[2]TK KHOILUONG'!$B:$AT,24,0)</f>
        <v>0</v>
      </c>
      <c r="Z122" s="34">
        <f>VLOOKUP($B122,'[2]TK KHOILUONG'!$B:$AT,25,0)</f>
        <v>0</v>
      </c>
      <c r="AA122" s="16">
        <f>VLOOKUP($B122,'[2]TK KHOILUONG'!$B:$AT,26,0)</f>
        <v>0</v>
      </c>
      <c r="AB122" s="16">
        <f>VLOOKUP($B122,'[2]TK KHOILUONG'!$B:$AT,27,0)</f>
        <v>0</v>
      </c>
      <c r="AC122" s="16">
        <f>VLOOKUP($B122,'[2]TK KHOILUONG'!$B:$AT,28,0)</f>
        <v>0</v>
      </c>
      <c r="AD122" s="34">
        <f>VLOOKUP($B122,'[2]TK KHOILUONG'!$B:$AT,29,0)</f>
        <v>0</v>
      </c>
      <c r="AE122" s="16">
        <f>VLOOKUP($B122,'[2]TK KHOILUONG'!$B:$AT,30,0)</f>
        <v>0</v>
      </c>
      <c r="AF122" s="16">
        <f>VLOOKUP($B122,'[2]TK KHOILUONG'!$B:$AT,31,0)</f>
        <v>0</v>
      </c>
      <c r="AG122" s="16">
        <f>VLOOKUP($B122,'[2]TK KHOILUONG'!$B:$AT,32,0)</f>
        <v>0</v>
      </c>
      <c r="AH122" s="34">
        <f>VLOOKUP($B122,'[2]TK KHOILUONG'!$B:$AT,33,0)</f>
        <v>0</v>
      </c>
      <c r="AI122" s="16">
        <f>VLOOKUP($B122,'[2]TK KHOILUONG'!$B:$AT,34,0)</f>
        <v>0</v>
      </c>
      <c r="AJ122" s="16">
        <f>VLOOKUP($B122,'[2]TK KHOILUONG'!$B:$AT,35,0)</f>
        <v>0</v>
      </c>
      <c r="AK122" s="34">
        <f>VLOOKUP($B122,'[2]TK KHOILUONG'!$B:$AT,36,0)</f>
        <v>0</v>
      </c>
      <c r="AL122" s="16">
        <f>VLOOKUP($B122,'[2]TK KHOILUONG'!$B:$AT,37,0)</f>
        <v>0</v>
      </c>
      <c r="AM122" s="16">
        <f>VLOOKUP($B122,'[2]TK KHOILUONG'!$B:$AT,38,0)</f>
        <v>0</v>
      </c>
      <c r="AN122" s="34">
        <f>VLOOKUP($B122,'[2]TK KHOILUONG'!$B:$AT,39,0)</f>
        <v>0</v>
      </c>
      <c r="AO122" s="16">
        <f>VLOOKUP($B122,'[2]TK KHOILUONG'!$B:$AT,40,0)</f>
        <v>0</v>
      </c>
      <c r="AP122" s="16">
        <f>VLOOKUP($B122,'[2]TK KHOILUONG'!$B:$AT,41,0)</f>
        <v>0</v>
      </c>
      <c r="AQ122" s="34">
        <f>VLOOKUP($B122,'[2]TK KHOILUONG'!$B:$AT,42,0)</f>
        <v>0</v>
      </c>
      <c r="AR122" s="34">
        <f>VLOOKUP($B122,'[2]TK KHOILUONG'!$B:$AT,43,0)</f>
        <v>0</v>
      </c>
      <c r="AS122" s="34">
        <f>VLOOKUP($B122,'[2]TK KHOILUONG'!$B:$AT,44,0)</f>
        <v>0</v>
      </c>
      <c r="AT122" s="44">
        <f t="shared" si="2"/>
        <v>0</v>
      </c>
      <c r="AU122" s="5"/>
    </row>
    <row r="123" spans="1:47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>
        <f>VLOOKUP($B123,'[2]TK KHOILUONG'!$B:$AT,4,0)</f>
        <v>0</v>
      </c>
      <c r="F123" s="16">
        <f>VLOOKUP($B123,'[2]TK KHOILUONG'!$B:$AT,5,0)</f>
        <v>0</v>
      </c>
      <c r="G123" s="16">
        <f>VLOOKUP($B123,'[2]TK KHOILUONG'!$B:$AT,6,0)</f>
        <v>0</v>
      </c>
      <c r="H123" s="16">
        <f>VLOOKUP($B123,'[2]TK KHOILUONG'!$B:$AT,7,0)</f>
        <v>0</v>
      </c>
      <c r="I123" s="16">
        <f>VLOOKUP($B123,'[2]TK KHOILUONG'!$B:$AT,8,0)</f>
        <v>0</v>
      </c>
      <c r="J123" s="16">
        <f>VLOOKUP($B123,'[2]TK KHOILUONG'!$B:$AT,9,0)</f>
        <v>0</v>
      </c>
      <c r="K123" s="16">
        <f>VLOOKUP($B123,'[2]TK KHOILUONG'!$B:$AT,10,0)</f>
        <v>0</v>
      </c>
      <c r="L123" s="16">
        <f>VLOOKUP($B123,'[2]TK KHOILUONG'!$B:$AT,11,0)</f>
        <v>0</v>
      </c>
      <c r="M123" s="34">
        <f>VLOOKUP($B123,'[2]TK KHOILUONG'!$B:$AT,12,0)</f>
        <v>0</v>
      </c>
      <c r="N123" s="16">
        <f>VLOOKUP($B123,'[2]TK KHOILUONG'!$B:$AT,13,0)</f>
        <v>0</v>
      </c>
      <c r="O123" s="16">
        <f>VLOOKUP($B123,'[2]TK KHOILUONG'!$B:$AT,14,0)</f>
        <v>0</v>
      </c>
      <c r="P123" s="16">
        <f>VLOOKUP($B123,'[2]TK KHOILUONG'!$B:$AT,15,0)</f>
        <v>0</v>
      </c>
      <c r="Q123" s="16">
        <f>VLOOKUP($B123,'[2]TK KHOILUONG'!$B:$AT,16,0)</f>
        <v>0</v>
      </c>
      <c r="R123" s="34">
        <f>VLOOKUP($B123,'[2]TK KHOILUONG'!$B:$AT,17,0)</f>
        <v>0</v>
      </c>
      <c r="S123" s="16">
        <f>VLOOKUP($B123,'[2]TK KHOILUONG'!$B:$AT,18,0)</f>
        <v>0</v>
      </c>
      <c r="T123" s="16">
        <f>VLOOKUP($B123,'[2]TK KHOILUONG'!$B:$AT,19,0)</f>
        <v>0</v>
      </c>
      <c r="U123" s="16">
        <f>VLOOKUP($B123,'[2]TK KHOILUONG'!$B:$AT,20,0)</f>
        <v>0</v>
      </c>
      <c r="V123" s="34">
        <f>VLOOKUP($B123,'[2]TK KHOILUONG'!$B:$AT,21,0)</f>
        <v>0</v>
      </c>
      <c r="W123" s="16">
        <f>VLOOKUP($B123,'[2]TK KHOILUONG'!$B:$AT,22,0)</f>
        <v>0</v>
      </c>
      <c r="X123" s="16">
        <f>VLOOKUP($B123,'[2]TK KHOILUONG'!$B:$AT,23,0)</f>
        <v>0</v>
      </c>
      <c r="Y123" s="16">
        <f>VLOOKUP($B123,'[2]TK KHOILUONG'!$B:$AT,24,0)</f>
        <v>0</v>
      </c>
      <c r="Z123" s="34">
        <f>VLOOKUP($B123,'[2]TK KHOILUONG'!$B:$AT,25,0)</f>
        <v>0</v>
      </c>
      <c r="AA123" s="16">
        <f>VLOOKUP($B123,'[2]TK KHOILUONG'!$B:$AT,26,0)</f>
        <v>0</v>
      </c>
      <c r="AB123" s="16">
        <f>VLOOKUP($B123,'[2]TK KHOILUONG'!$B:$AT,27,0)</f>
        <v>0</v>
      </c>
      <c r="AC123" s="16">
        <f>VLOOKUP($B123,'[2]TK KHOILUONG'!$B:$AT,28,0)</f>
        <v>0</v>
      </c>
      <c r="AD123" s="34">
        <f>VLOOKUP($B123,'[2]TK KHOILUONG'!$B:$AT,29,0)</f>
        <v>0</v>
      </c>
      <c r="AE123" s="16">
        <f>VLOOKUP($B123,'[2]TK KHOILUONG'!$B:$AT,30,0)</f>
        <v>0</v>
      </c>
      <c r="AF123" s="16">
        <f>VLOOKUP($B123,'[2]TK KHOILUONG'!$B:$AT,31,0)</f>
        <v>0</v>
      </c>
      <c r="AG123" s="16">
        <f>VLOOKUP($B123,'[2]TK KHOILUONG'!$B:$AT,32,0)</f>
        <v>0</v>
      </c>
      <c r="AH123" s="34">
        <f>VLOOKUP($B123,'[2]TK KHOILUONG'!$B:$AT,33,0)</f>
        <v>0</v>
      </c>
      <c r="AI123" s="16">
        <f>VLOOKUP($B123,'[2]TK KHOILUONG'!$B:$AT,34,0)</f>
        <v>0</v>
      </c>
      <c r="AJ123" s="16">
        <f>VLOOKUP($B123,'[2]TK KHOILUONG'!$B:$AT,35,0)</f>
        <v>0</v>
      </c>
      <c r="AK123" s="34">
        <f>VLOOKUP($B123,'[2]TK KHOILUONG'!$B:$AT,36,0)</f>
        <v>0</v>
      </c>
      <c r="AL123" s="16">
        <f>VLOOKUP($B123,'[2]TK KHOILUONG'!$B:$AT,37,0)</f>
        <v>0</v>
      </c>
      <c r="AM123" s="16">
        <f>VLOOKUP($B123,'[2]TK KHOILUONG'!$B:$AT,38,0)</f>
        <v>0</v>
      </c>
      <c r="AN123" s="34">
        <f>VLOOKUP($B123,'[2]TK KHOILUONG'!$B:$AT,39,0)</f>
        <v>0</v>
      </c>
      <c r="AO123" s="16">
        <f>VLOOKUP($B123,'[2]TK KHOILUONG'!$B:$AT,40,0)</f>
        <v>0</v>
      </c>
      <c r="AP123" s="16">
        <f>VLOOKUP($B123,'[2]TK KHOILUONG'!$B:$AT,41,0)</f>
        <v>0</v>
      </c>
      <c r="AQ123" s="34">
        <f>VLOOKUP($B123,'[2]TK KHOILUONG'!$B:$AT,42,0)</f>
        <v>0</v>
      </c>
      <c r="AR123" s="34">
        <f>VLOOKUP($B123,'[2]TK KHOILUONG'!$B:$AT,43,0)</f>
        <v>0</v>
      </c>
      <c r="AS123" s="34">
        <f>VLOOKUP($B123,'[2]TK KHOILUONG'!$B:$AT,44,0)</f>
        <v>0</v>
      </c>
      <c r="AT123" s="44">
        <f t="shared" si="2"/>
        <v>0</v>
      </c>
      <c r="AU123" s="5"/>
    </row>
    <row r="124" spans="1:47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>
        <f>VLOOKUP($B124,'[2]TK KHOILUONG'!$B:$AT,4,0)</f>
        <v>0</v>
      </c>
      <c r="F124" s="16">
        <f>VLOOKUP($B124,'[2]TK KHOILUONG'!$B:$AT,5,0)</f>
        <v>0</v>
      </c>
      <c r="G124" s="16">
        <f>VLOOKUP($B124,'[2]TK KHOILUONG'!$B:$AT,6,0)</f>
        <v>0</v>
      </c>
      <c r="H124" s="16">
        <f>VLOOKUP($B124,'[2]TK KHOILUONG'!$B:$AT,7,0)</f>
        <v>0</v>
      </c>
      <c r="I124" s="16">
        <f>VLOOKUP($B124,'[2]TK KHOILUONG'!$B:$AT,8,0)</f>
        <v>0</v>
      </c>
      <c r="J124" s="16">
        <f>VLOOKUP($B124,'[2]TK KHOILUONG'!$B:$AT,9,0)</f>
        <v>0</v>
      </c>
      <c r="K124" s="16">
        <f>VLOOKUP($B124,'[2]TK KHOILUONG'!$B:$AT,10,0)</f>
        <v>0</v>
      </c>
      <c r="L124" s="16">
        <f>VLOOKUP($B124,'[2]TK KHOILUONG'!$B:$AT,11,0)</f>
        <v>0</v>
      </c>
      <c r="M124" s="34">
        <f>VLOOKUP($B124,'[2]TK KHOILUONG'!$B:$AT,12,0)</f>
        <v>0</v>
      </c>
      <c r="N124" s="16">
        <f>VLOOKUP($B124,'[2]TK KHOILUONG'!$B:$AT,13,0)</f>
        <v>0</v>
      </c>
      <c r="O124" s="16">
        <f>VLOOKUP($B124,'[2]TK KHOILUONG'!$B:$AT,14,0)</f>
        <v>0</v>
      </c>
      <c r="P124" s="16">
        <f>VLOOKUP($B124,'[2]TK KHOILUONG'!$B:$AT,15,0)</f>
        <v>0</v>
      </c>
      <c r="Q124" s="16">
        <f>VLOOKUP($B124,'[2]TK KHOILUONG'!$B:$AT,16,0)</f>
        <v>0</v>
      </c>
      <c r="R124" s="34">
        <f>VLOOKUP($B124,'[2]TK KHOILUONG'!$B:$AT,17,0)</f>
        <v>0</v>
      </c>
      <c r="S124" s="16">
        <f>VLOOKUP($B124,'[2]TK KHOILUONG'!$B:$AT,18,0)</f>
        <v>0</v>
      </c>
      <c r="T124" s="16">
        <f>VLOOKUP($B124,'[2]TK KHOILUONG'!$B:$AT,19,0)</f>
        <v>0</v>
      </c>
      <c r="U124" s="16">
        <f>VLOOKUP($B124,'[2]TK KHOILUONG'!$B:$AT,20,0)</f>
        <v>0</v>
      </c>
      <c r="V124" s="34">
        <f>VLOOKUP($B124,'[2]TK KHOILUONG'!$B:$AT,21,0)</f>
        <v>0</v>
      </c>
      <c r="W124" s="16">
        <f>VLOOKUP($B124,'[2]TK KHOILUONG'!$B:$AT,22,0)</f>
        <v>0</v>
      </c>
      <c r="X124" s="16">
        <f>VLOOKUP($B124,'[2]TK KHOILUONG'!$B:$AT,23,0)</f>
        <v>0</v>
      </c>
      <c r="Y124" s="16">
        <f>VLOOKUP($B124,'[2]TK KHOILUONG'!$B:$AT,24,0)</f>
        <v>0</v>
      </c>
      <c r="Z124" s="34">
        <f>VLOOKUP($B124,'[2]TK KHOILUONG'!$B:$AT,25,0)</f>
        <v>0</v>
      </c>
      <c r="AA124" s="16">
        <f>VLOOKUP($B124,'[2]TK KHOILUONG'!$B:$AT,26,0)</f>
        <v>0</v>
      </c>
      <c r="AB124" s="16">
        <f>VLOOKUP($B124,'[2]TK KHOILUONG'!$B:$AT,27,0)</f>
        <v>0</v>
      </c>
      <c r="AC124" s="16">
        <f>VLOOKUP($B124,'[2]TK KHOILUONG'!$B:$AT,28,0)</f>
        <v>0</v>
      </c>
      <c r="AD124" s="34">
        <f>VLOOKUP($B124,'[2]TK KHOILUONG'!$B:$AT,29,0)</f>
        <v>0</v>
      </c>
      <c r="AE124" s="16">
        <f>VLOOKUP($B124,'[2]TK KHOILUONG'!$B:$AT,30,0)</f>
        <v>0</v>
      </c>
      <c r="AF124" s="16">
        <f>VLOOKUP($B124,'[2]TK KHOILUONG'!$B:$AT,31,0)</f>
        <v>0</v>
      </c>
      <c r="AG124" s="16">
        <f>VLOOKUP($B124,'[2]TK KHOILUONG'!$B:$AT,32,0)</f>
        <v>0</v>
      </c>
      <c r="AH124" s="34">
        <f>VLOOKUP($B124,'[2]TK KHOILUONG'!$B:$AT,33,0)</f>
        <v>0</v>
      </c>
      <c r="AI124" s="16">
        <f>VLOOKUP($B124,'[2]TK KHOILUONG'!$B:$AT,34,0)</f>
        <v>0</v>
      </c>
      <c r="AJ124" s="16">
        <f>VLOOKUP($B124,'[2]TK KHOILUONG'!$B:$AT,35,0)</f>
        <v>0</v>
      </c>
      <c r="AK124" s="34">
        <f>VLOOKUP($B124,'[2]TK KHOILUONG'!$B:$AT,36,0)</f>
        <v>0</v>
      </c>
      <c r="AL124" s="16">
        <f>VLOOKUP($B124,'[2]TK KHOILUONG'!$B:$AT,37,0)</f>
        <v>0</v>
      </c>
      <c r="AM124" s="16">
        <f>VLOOKUP($B124,'[2]TK KHOILUONG'!$B:$AT,38,0)</f>
        <v>0</v>
      </c>
      <c r="AN124" s="34">
        <f>VLOOKUP($B124,'[2]TK KHOILUONG'!$B:$AT,39,0)</f>
        <v>0</v>
      </c>
      <c r="AO124" s="16">
        <f>VLOOKUP($B124,'[2]TK KHOILUONG'!$B:$AT,40,0)</f>
        <v>0</v>
      </c>
      <c r="AP124" s="16">
        <f>VLOOKUP($B124,'[2]TK KHOILUONG'!$B:$AT,41,0)</f>
        <v>0</v>
      </c>
      <c r="AQ124" s="34">
        <f>VLOOKUP($B124,'[2]TK KHOILUONG'!$B:$AT,42,0)</f>
        <v>0</v>
      </c>
      <c r="AR124" s="34">
        <f>VLOOKUP($B124,'[2]TK KHOILUONG'!$B:$AT,43,0)</f>
        <v>0</v>
      </c>
      <c r="AS124" s="34">
        <f>VLOOKUP($B124,'[2]TK KHOILUONG'!$B:$AT,44,0)</f>
        <v>0</v>
      </c>
      <c r="AT124" s="44">
        <f t="shared" si="2"/>
        <v>0</v>
      </c>
      <c r="AU124" s="5"/>
    </row>
    <row r="125" spans="1:47" ht="30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>
        <f>VLOOKUP($B125,'[2]TK KHOILUONG'!$B:$AT,4,0)</f>
        <v>0</v>
      </c>
      <c r="F125" s="16">
        <f>VLOOKUP($B125,'[2]TK KHOILUONG'!$B:$AT,5,0)</f>
        <v>0</v>
      </c>
      <c r="G125" s="16">
        <f>VLOOKUP($B125,'[2]TK KHOILUONG'!$B:$AT,6,0)</f>
        <v>0</v>
      </c>
      <c r="H125" s="16">
        <f>VLOOKUP($B125,'[2]TK KHOILUONG'!$B:$AT,7,0)</f>
        <v>0</v>
      </c>
      <c r="I125" s="16">
        <f>VLOOKUP($B125,'[2]TK KHOILUONG'!$B:$AT,8,0)</f>
        <v>0</v>
      </c>
      <c r="J125" s="16">
        <f>VLOOKUP($B125,'[2]TK KHOILUONG'!$B:$AT,9,0)</f>
        <v>0</v>
      </c>
      <c r="K125" s="16">
        <f>VLOOKUP($B125,'[2]TK KHOILUONG'!$B:$AT,10,0)</f>
        <v>0</v>
      </c>
      <c r="L125" s="16">
        <f>VLOOKUP($B125,'[2]TK KHOILUONG'!$B:$AT,11,0)</f>
        <v>0</v>
      </c>
      <c r="M125" s="34">
        <f>VLOOKUP($B125,'[2]TK KHOILUONG'!$B:$AT,12,0)</f>
        <v>0</v>
      </c>
      <c r="N125" s="16">
        <f>VLOOKUP($B125,'[2]TK KHOILUONG'!$B:$AT,13,0)</f>
        <v>0</v>
      </c>
      <c r="O125" s="16">
        <f>VLOOKUP($B125,'[2]TK KHOILUONG'!$B:$AT,14,0)</f>
        <v>0</v>
      </c>
      <c r="P125" s="16">
        <f>VLOOKUP($B125,'[2]TK KHOILUONG'!$B:$AT,15,0)</f>
        <v>0</v>
      </c>
      <c r="Q125" s="16">
        <f>VLOOKUP($B125,'[2]TK KHOILUONG'!$B:$AT,16,0)</f>
        <v>0</v>
      </c>
      <c r="R125" s="34">
        <f>VLOOKUP($B125,'[2]TK KHOILUONG'!$B:$AT,17,0)</f>
        <v>0</v>
      </c>
      <c r="S125" s="16">
        <f>VLOOKUP($B125,'[2]TK KHOILUONG'!$B:$AT,18,0)</f>
        <v>0</v>
      </c>
      <c r="T125" s="16">
        <f>VLOOKUP($B125,'[2]TK KHOILUONG'!$B:$AT,19,0)</f>
        <v>0</v>
      </c>
      <c r="U125" s="16">
        <f>VLOOKUP($B125,'[2]TK KHOILUONG'!$B:$AT,20,0)</f>
        <v>0</v>
      </c>
      <c r="V125" s="34">
        <f>VLOOKUP($B125,'[2]TK KHOILUONG'!$B:$AT,21,0)</f>
        <v>0</v>
      </c>
      <c r="W125" s="16">
        <f>VLOOKUP($B125,'[2]TK KHOILUONG'!$B:$AT,22,0)</f>
        <v>0</v>
      </c>
      <c r="X125" s="16">
        <f>VLOOKUP($B125,'[2]TK KHOILUONG'!$B:$AT,23,0)</f>
        <v>0</v>
      </c>
      <c r="Y125" s="16">
        <f>VLOOKUP($B125,'[2]TK KHOILUONG'!$B:$AT,24,0)</f>
        <v>0</v>
      </c>
      <c r="Z125" s="34">
        <f>VLOOKUP($B125,'[2]TK KHOILUONG'!$B:$AT,25,0)</f>
        <v>0</v>
      </c>
      <c r="AA125" s="16">
        <f>VLOOKUP($B125,'[2]TK KHOILUONG'!$B:$AT,26,0)</f>
        <v>0</v>
      </c>
      <c r="AB125" s="16">
        <f>VLOOKUP($B125,'[2]TK KHOILUONG'!$B:$AT,27,0)</f>
        <v>0</v>
      </c>
      <c r="AC125" s="16">
        <f>VLOOKUP($B125,'[2]TK KHOILUONG'!$B:$AT,28,0)</f>
        <v>0</v>
      </c>
      <c r="AD125" s="34">
        <f>VLOOKUP($B125,'[2]TK KHOILUONG'!$B:$AT,29,0)</f>
        <v>0</v>
      </c>
      <c r="AE125" s="16">
        <f>VLOOKUP($B125,'[2]TK KHOILUONG'!$B:$AT,30,0)</f>
        <v>0</v>
      </c>
      <c r="AF125" s="16">
        <f>VLOOKUP($B125,'[2]TK KHOILUONG'!$B:$AT,31,0)</f>
        <v>0</v>
      </c>
      <c r="AG125" s="16">
        <f>VLOOKUP($B125,'[2]TK KHOILUONG'!$B:$AT,32,0)</f>
        <v>0</v>
      </c>
      <c r="AH125" s="34">
        <f>VLOOKUP($B125,'[2]TK KHOILUONG'!$B:$AT,33,0)</f>
        <v>0</v>
      </c>
      <c r="AI125" s="16">
        <f>VLOOKUP($B125,'[2]TK KHOILUONG'!$B:$AT,34,0)</f>
        <v>0</v>
      </c>
      <c r="AJ125" s="16">
        <f>VLOOKUP($B125,'[2]TK KHOILUONG'!$B:$AT,35,0)</f>
        <v>0</v>
      </c>
      <c r="AK125" s="34">
        <f>VLOOKUP($B125,'[2]TK KHOILUONG'!$B:$AT,36,0)</f>
        <v>0</v>
      </c>
      <c r="AL125" s="16">
        <f>VLOOKUP($B125,'[2]TK KHOILUONG'!$B:$AT,37,0)</f>
        <v>0</v>
      </c>
      <c r="AM125" s="16">
        <f>VLOOKUP($B125,'[2]TK KHOILUONG'!$B:$AT,38,0)</f>
        <v>0</v>
      </c>
      <c r="AN125" s="34">
        <f>VLOOKUP($B125,'[2]TK KHOILUONG'!$B:$AT,39,0)</f>
        <v>0</v>
      </c>
      <c r="AO125" s="16">
        <f>VLOOKUP($B125,'[2]TK KHOILUONG'!$B:$AT,40,0)</f>
        <v>0</v>
      </c>
      <c r="AP125" s="16">
        <f>VLOOKUP($B125,'[2]TK KHOILUONG'!$B:$AT,41,0)</f>
        <v>0</v>
      </c>
      <c r="AQ125" s="34">
        <f>VLOOKUP($B125,'[2]TK KHOILUONG'!$B:$AT,42,0)</f>
        <v>0</v>
      </c>
      <c r="AR125" s="34">
        <f>VLOOKUP($B125,'[2]TK KHOILUONG'!$B:$AT,43,0)</f>
        <v>0</v>
      </c>
      <c r="AS125" s="34">
        <f>VLOOKUP($B125,'[2]TK KHOILUONG'!$B:$AT,44,0)</f>
        <v>0</v>
      </c>
      <c r="AT125" s="44">
        <f t="shared" si="2"/>
        <v>0</v>
      </c>
      <c r="AU125" s="5"/>
    </row>
    <row r="126" spans="1:47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>
        <f>VLOOKUP($B126,'[2]TK KHOILUONG'!$B:$AT,4,0)</f>
        <v>0</v>
      </c>
      <c r="F126" s="16">
        <f>VLOOKUP($B126,'[2]TK KHOILUONG'!$B:$AT,5,0)</f>
        <v>0</v>
      </c>
      <c r="G126" s="16">
        <f>VLOOKUP($B126,'[2]TK KHOILUONG'!$B:$AT,6,0)</f>
        <v>0</v>
      </c>
      <c r="H126" s="16">
        <f>VLOOKUP($B126,'[2]TK KHOILUONG'!$B:$AT,7,0)</f>
        <v>0</v>
      </c>
      <c r="I126" s="16">
        <f>VLOOKUP($B126,'[2]TK KHOILUONG'!$B:$AT,8,0)</f>
        <v>0</v>
      </c>
      <c r="J126" s="16">
        <f>VLOOKUP($B126,'[2]TK KHOILUONG'!$B:$AT,9,0)</f>
        <v>0</v>
      </c>
      <c r="K126" s="16">
        <f>VLOOKUP($B126,'[2]TK KHOILUONG'!$B:$AT,10,0)</f>
        <v>0</v>
      </c>
      <c r="L126" s="16">
        <f>VLOOKUP($B126,'[2]TK KHOILUONG'!$B:$AT,11,0)</f>
        <v>0</v>
      </c>
      <c r="M126" s="34">
        <f>VLOOKUP($B126,'[2]TK KHOILUONG'!$B:$AT,12,0)</f>
        <v>0</v>
      </c>
      <c r="N126" s="16">
        <f>VLOOKUP($B126,'[2]TK KHOILUONG'!$B:$AT,13,0)</f>
        <v>0</v>
      </c>
      <c r="O126" s="16">
        <f>VLOOKUP($B126,'[2]TK KHOILUONG'!$B:$AT,14,0)</f>
        <v>0</v>
      </c>
      <c r="P126" s="16">
        <f>VLOOKUP($B126,'[2]TK KHOILUONG'!$B:$AT,15,0)</f>
        <v>0</v>
      </c>
      <c r="Q126" s="16">
        <f>VLOOKUP($B126,'[2]TK KHOILUONG'!$B:$AT,16,0)</f>
        <v>0</v>
      </c>
      <c r="R126" s="34">
        <f>VLOOKUP($B126,'[2]TK KHOILUONG'!$B:$AT,17,0)</f>
        <v>0</v>
      </c>
      <c r="S126" s="16">
        <f>VLOOKUP($B126,'[2]TK KHOILUONG'!$B:$AT,18,0)</f>
        <v>0</v>
      </c>
      <c r="T126" s="16">
        <f>VLOOKUP($B126,'[2]TK KHOILUONG'!$B:$AT,19,0)</f>
        <v>0</v>
      </c>
      <c r="U126" s="16">
        <f>VLOOKUP($B126,'[2]TK KHOILUONG'!$B:$AT,20,0)</f>
        <v>0</v>
      </c>
      <c r="V126" s="34">
        <f>VLOOKUP($B126,'[2]TK KHOILUONG'!$B:$AT,21,0)</f>
        <v>0</v>
      </c>
      <c r="W126" s="16">
        <f>VLOOKUP($B126,'[2]TK KHOILUONG'!$B:$AT,22,0)</f>
        <v>0</v>
      </c>
      <c r="X126" s="16">
        <f>VLOOKUP($B126,'[2]TK KHOILUONG'!$B:$AT,23,0)</f>
        <v>0</v>
      </c>
      <c r="Y126" s="16">
        <f>VLOOKUP($B126,'[2]TK KHOILUONG'!$B:$AT,24,0)</f>
        <v>0</v>
      </c>
      <c r="Z126" s="34">
        <f>VLOOKUP($B126,'[2]TK KHOILUONG'!$B:$AT,25,0)</f>
        <v>0</v>
      </c>
      <c r="AA126" s="16">
        <f>VLOOKUP($B126,'[2]TK KHOILUONG'!$B:$AT,26,0)</f>
        <v>0</v>
      </c>
      <c r="AB126" s="16">
        <f>VLOOKUP($B126,'[2]TK KHOILUONG'!$B:$AT,27,0)</f>
        <v>0</v>
      </c>
      <c r="AC126" s="16">
        <f>VLOOKUP($B126,'[2]TK KHOILUONG'!$B:$AT,28,0)</f>
        <v>0</v>
      </c>
      <c r="AD126" s="34">
        <f>VLOOKUP($B126,'[2]TK KHOILUONG'!$B:$AT,29,0)</f>
        <v>0</v>
      </c>
      <c r="AE126" s="16">
        <f>VLOOKUP($B126,'[2]TK KHOILUONG'!$B:$AT,30,0)</f>
        <v>0</v>
      </c>
      <c r="AF126" s="16">
        <f>VLOOKUP($B126,'[2]TK KHOILUONG'!$B:$AT,31,0)</f>
        <v>0</v>
      </c>
      <c r="AG126" s="16">
        <f>VLOOKUP($B126,'[2]TK KHOILUONG'!$B:$AT,32,0)</f>
        <v>0</v>
      </c>
      <c r="AH126" s="34">
        <f>VLOOKUP($B126,'[2]TK KHOILUONG'!$B:$AT,33,0)</f>
        <v>0</v>
      </c>
      <c r="AI126" s="16">
        <f>VLOOKUP($B126,'[2]TK KHOILUONG'!$B:$AT,34,0)</f>
        <v>0</v>
      </c>
      <c r="AJ126" s="16">
        <f>VLOOKUP($B126,'[2]TK KHOILUONG'!$B:$AT,35,0)</f>
        <v>0</v>
      </c>
      <c r="AK126" s="34">
        <f>VLOOKUP($B126,'[2]TK KHOILUONG'!$B:$AT,36,0)</f>
        <v>0</v>
      </c>
      <c r="AL126" s="16">
        <f>VLOOKUP($B126,'[2]TK KHOILUONG'!$B:$AT,37,0)</f>
        <v>0</v>
      </c>
      <c r="AM126" s="16">
        <f>VLOOKUP($B126,'[2]TK KHOILUONG'!$B:$AT,38,0)</f>
        <v>0</v>
      </c>
      <c r="AN126" s="34">
        <f>VLOOKUP($B126,'[2]TK KHOILUONG'!$B:$AT,39,0)</f>
        <v>0</v>
      </c>
      <c r="AO126" s="16">
        <f>VLOOKUP($B126,'[2]TK KHOILUONG'!$B:$AT,40,0)</f>
        <v>0</v>
      </c>
      <c r="AP126" s="16">
        <f>VLOOKUP($B126,'[2]TK KHOILUONG'!$B:$AT,41,0)</f>
        <v>0</v>
      </c>
      <c r="AQ126" s="34">
        <f>VLOOKUP($B126,'[2]TK KHOILUONG'!$B:$AT,42,0)</f>
        <v>0</v>
      </c>
      <c r="AR126" s="34">
        <f>VLOOKUP($B126,'[2]TK KHOILUONG'!$B:$AT,43,0)</f>
        <v>0</v>
      </c>
      <c r="AS126" s="34">
        <f>VLOOKUP($B126,'[2]TK KHOILUONG'!$B:$AT,44,0)</f>
        <v>0</v>
      </c>
      <c r="AT126" s="44">
        <f t="shared" si="2"/>
        <v>0</v>
      </c>
      <c r="AU126" s="5"/>
    </row>
    <row r="127" spans="1:47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>
        <f>VLOOKUP($B127,'[2]TK KHOILUONG'!$B:$AT,4,0)</f>
        <v>0</v>
      </c>
      <c r="F127" s="16">
        <f>VLOOKUP($B127,'[2]TK KHOILUONG'!$B:$AT,5,0)</f>
        <v>0</v>
      </c>
      <c r="G127" s="16">
        <f>VLOOKUP($B127,'[2]TK KHOILUONG'!$B:$AT,6,0)</f>
        <v>0</v>
      </c>
      <c r="H127" s="16">
        <f>VLOOKUP($B127,'[2]TK KHOILUONG'!$B:$AT,7,0)</f>
        <v>0</v>
      </c>
      <c r="I127" s="16">
        <f>VLOOKUP($B127,'[2]TK KHOILUONG'!$B:$AT,8,0)</f>
        <v>0</v>
      </c>
      <c r="J127" s="16">
        <f>VLOOKUP($B127,'[2]TK KHOILUONG'!$B:$AT,9,0)</f>
        <v>0</v>
      </c>
      <c r="K127" s="16">
        <f>VLOOKUP($B127,'[2]TK KHOILUONG'!$B:$AT,10,0)</f>
        <v>0</v>
      </c>
      <c r="L127" s="16">
        <f>VLOOKUP($B127,'[2]TK KHOILUONG'!$B:$AT,11,0)</f>
        <v>0</v>
      </c>
      <c r="M127" s="34">
        <f>VLOOKUP($B127,'[2]TK KHOILUONG'!$B:$AT,12,0)</f>
        <v>0</v>
      </c>
      <c r="N127" s="16">
        <f>VLOOKUP($B127,'[2]TK KHOILUONG'!$B:$AT,13,0)</f>
        <v>0</v>
      </c>
      <c r="O127" s="16">
        <f>VLOOKUP($B127,'[2]TK KHOILUONG'!$B:$AT,14,0)</f>
        <v>0</v>
      </c>
      <c r="P127" s="16">
        <f>VLOOKUP($B127,'[2]TK KHOILUONG'!$B:$AT,15,0)</f>
        <v>0</v>
      </c>
      <c r="Q127" s="16">
        <f>VLOOKUP($B127,'[2]TK KHOILUONG'!$B:$AT,16,0)</f>
        <v>0</v>
      </c>
      <c r="R127" s="34">
        <f>VLOOKUP($B127,'[2]TK KHOILUONG'!$B:$AT,17,0)</f>
        <v>0</v>
      </c>
      <c r="S127" s="16">
        <f>VLOOKUP($B127,'[2]TK KHOILUONG'!$B:$AT,18,0)</f>
        <v>0</v>
      </c>
      <c r="T127" s="16">
        <f>VLOOKUP($B127,'[2]TK KHOILUONG'!$B:$AT,19,0)</f>
        <v>0</v>
      </c>
      <c r="U127" s="16">
        <f>VLOOKUP($B127,'[2]TK KHOILUONG'!$B:$AT,20,0)</f>
        <v>0</v>
      </c>
      <c r="V127" s="34">
        <f>VLOOKUP($B127,'[2]TK KHOILUONG'!$B:$AT,21,0)</f>
        <v>0</v>
      </c>
      <c r="W127" s="16">
        <f>VLOOKUP($B127,'[2]TK KHOILUONG'!$B:$AT,22,0)</f>
        <v>0</v>
      </c>
      <c r="X127" s="16">
        <f>VLOOKUP($B127,'[2]TK KHOILUONG'!$B:$AT,23,0)</f>
        <v>0</v>
      </c>
      <c r="Y127" s="16">
        <f>VLOOKUP($B127,'[2]TK KHOILUONG'!$B:$AT,24,0)</f>
        <v>0</v>
      </c>
      <c r="Z127" s="34">
        <f>VLOOKUP($B127,'[2]TK KHOILUONG'!$B:$AT,25,0)</f>
        <v>0</v>
      </c>
      <c r="AA127" s="16">
        <f>VLOOKUP($B127,'[2]TK KHOILUONG'!$B:$AT,26,0)</f>
        <v>0</v>
      </c>
      <c r="AB127" s="16">
        <f>VLOOKUP($B127,'[2]TK KHOILUONG'!$B:$AT,27,0)</f>
        <v>0</v>
      </c>
      <c r="AC127" s="16">
        <f>VLOOKUP($B127,'[2]TK KHOILUONG'!$B:$AT,28,0)</f>
        <v>0</v>
      </c>
      <c r="AD127" s="34">
        <f>VLOOKUP($B127,'[2]TK KHOILUONG'!$B:$AT,29,0)</f>
        <v>0</v>
      </c>
      <c r="AE127" s="16">
        <f>VLOOKUP($B127,'[2]TK KHOILUONG'!$B:$AT,30,0)</f>
        <v>0</v>
      </c>
      <c r="AF127" s="16">
        <f>VLOOKUP($B127,'[2]TK KHOILUONG'!$B:$AT,31,0)</f>
        <v>0</v>
      </c>
      <c r="AG127" s="16">
        <f>VLOOKUP($B127,'[2]TK KHOILUONG'!$B:$AT,32,0)</f>
        <v>0</v>
      </c>
      <c r="AH127" s="34">
        <f>VLOOKUP($B127,'[2]TK KHOILUONG'!$B:$AT,33,0)</f>
        <v>0</v>
      </c>
      <c r="AI127" s="16">
        <f>VLOOKUP($B127,'[2]TK KHOILUONG'!$B:$AT,34,0)</f>
        <v>0</v>
      </c>
      <c r="AJ127" s="16">
        <f>VLOOKUP($B127,'[2]TK KHOILUONG'!$B:$AT,35,0)</f>
        <v>0</v>
      </c>
      <c r="AK127" s="34">
        <f>VLOOKUP($B127,'[2]TK KHOILUONG'!$B:$AT,36,0)</f>
        <v>0</v>
      </c>
      <c r="AL127" s="16">
        <f>VLOOKUP($B127,'[2]TK KHOILUONG'!$B:$AT,37,0)</f>
        <v>0</v>
      </c>
      <c r="AM127" s="16">
        <f>VLOOKUP($B127,'[2]TK KHOILUONG'!$B:$AT,38,0)</f>
        <v>0</v>
      </c>
      <c r="AN127" s="34">
        <f>VLOOKUP($B127,'[2]TK KHOILUONG'!$B:$AT,39,0)</f>
        <v>0</v>
      </c>
      <c r="AO127" s="16">
        <f>VLOOKUP($B127,'[2]TK KHOILUONG'!$B:$AT,40,0)</f>
        <v>0</v>
      </c>
      <c r="AP127" s="16">
        <f>VLOOKUP($B127,'[2]TK KHOILUONG'!$B:$AT,41,0)</f>
        <v>0</v>
      </c>
      <c r="AQ127" s="34">
        <f>VLOOKUP($B127,'[2]TK KHOILUONG'!$B:$AT,42,0)</f>
        <v>0</v>
      </c>
      <c r="AR127" s="34">
        <f>VLOOKUP($B127,'[2]TK KHOILUONG'!$B:$AT,43,0)</f>
        <v>0</v>
      </c>
      <c r="AS127" s="34">
        <f>VLOOKUP($B127,'[2]TK KHOILUONG'!$B:$AT,44,0)</f>
        <v>0</v>
      </c>
      <c r="AT127" s="44">
        <f t="shared" si="2"/>
        <v>0</v>
      </c>
      <c r="AU127" s="5"/>
    </row>
    <row r="128" spans="1:47" ht="30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>
        <f>VLOOKUP($B128,'[2]TK KHOILUONG'!$B:$AT,4,0)</f>
        <v>0</v>
      </c>
      <c r="F128" s="16">
        <f>VLOOKUP($B128,'[2]TK KHOILUONG'!$B:$AT,5,0)</f>
        <v>0</v>
      </c>
      <c r="G128" s="16">
        <f>VLOOKUP($B128,'[2]TK KHOILUONG'!$B:$AT,6,0)</f>
        <v>0</v>
      </c>
      <c r="H128" s="16">
        <f>VLOOKUP($B128,'[2]TK KHOILUONG'!$B:$AT,7,0)</f>
        <v>0</v>
      </c>
      <c r="I128" s="16">
        <f>VLOOKUP($B128,'[2]TK KHOILUONG'!$B:$AT,8,0)</f>
        <v>0</v>
      </c>
      <c r="J128" s="16">
        <f>VLOOKUP($B128,'[2]TK KHOILUONG'!$B:$AT,9,0)</f>
        <v>0</v>
      </c>
      <c r="K128" s="16">
        <f>VLOOKUP($B128,'[2]TK KHOILUONG'!$B:$AT,10,0)</f>
        <v>0</v>
      </c>
      <c r="L128" s="16">
        <f>VLOOKUP($B128,'[2]TK KHOILUONG'!$B:$AT,11,0)</f>
        <v>0</v>
      </c>
      <c r="M128" s="34">
        <f>VLOOKUP($B128,'[2]TK KHOILUONG'!$B:$AT,12,0)</f>
        <v>0</v>
      </c>
      <c r="N128" s="16">
        <f>VLOOKUP($B128,'[2]TK KHOILUONG'!$B:$AT,13,0)</f>
        <v>0</v>
      </c>
      <c r="O128" s="16">
        <f>VLOOKUP($B128,'[2]TK KHOILUONG'!$B:$AT,14,0)</f>
        <v>0</v>
      </c>
      <c r="P128" s="16">
        <f>VLOOKUP($B128,'[2]TK KHOILUONG'!$B:$AT,15,0)</f>
        <v>0</v>
      </c>
      <c r="Q128" s="16">
        <f>VLOOKUP($B128,'[2]TK KHOILUONG'!$B:$AT,16,0)</f>
        <v>0</v>
      </c>
      <c r="R128" s="34">
        <f>VLOOKUP($B128,'[2]TK KHOILUONG'!$B:$AT,17,0)</f>
        <v>0</v>
      </c>
      <c r="S128" s="16">
        <f>VLOOKUP($B128,'[2]TK KHOILUONG'!$B:$AT,18,0)</f>
        <v>0</v>
      </c>
      <c r="T128" s="16">
        <f>VLOOKUP($B128,'[2]TK KHOILUONG'!$B:$AT,19,0)</f>
        <v>0</v>
      </c>
      <c r="U128" s="16">
        <f>VLOOKUP($B128,'[2]TK KHOILUONG'!$B:$AT,20,0)</f>
        <v>0</v>
      </c>
      <c r="V128" s="34">
        <f>VLOOKUP($B128,'[2]TK KHOILUONG'!$B:$AT,21,0)</f>
        <v>0</v>
      </c>
      <c r="W128" s="16">
        <f>VLOOKUP($B128,'[2]TK KHOILUONG'!$B:$AT,22,0)</f>
        <v>0</v>
      </c>
      <c r="X128" s="16">
        <f>VLOOKUP($B128,'[2]TK KHOILUONG'!$B:$AT,23,0)</f>
        <v>0</v>
      </c>
      <c r="Y128" s="16">
        <f>VLOOKUP($B128,'[2]TK KHOILUONG'!$B:$AT,24,0)</f>
        <v>0</v>
      </c>
      <c r="Z128" s="34">
        <f>VLOOKUP($B128,'[2]TK KHOILUONG'!$B:$AT,25,0)</f>
        <v>0</v>
      </c>
      <c r="AA128" s="16">
        <f>VLOOKUP($B128,'[2]TK KHOILUONG'!$B:$AT,26,0)</f>
        <v>0</v>
      </c>
      <c r="AB128" s="16">
        <f>VLOOKUP($B128,'[2]TK KHOILUONG'!$B:$AT,27,0)</f>
        <v>0</v>
      </c>
      <c r="AC128" s="16">
        <f>VLOOKUP($B128,'[2]TK KHOILUONG'!$B:$AT,28,0)</f>
        <v>0</v>
      </c>
      <c r="AD128" s="34">
        <f>VLOOKUP($B128,'[2]TK KHOILUONG'!$B:$AT,29,0)</f>
        <v>0</v>
      </c>
      <c r="AE128" s="16">
        <f>VLOOKUP($B128,'[2]TK KHOILUONG'!$B:$AT,30,0)</f>
        <v>0</v>
      </c>
      <c r="AF128" s="16">
        <f>VLOOKUP($B128,'[2]TK KHOILUONG'!$B:$AT,31,0)</f>
        <v>0</v>
      </c>
      <c r="AG128" s="16">
        <f>VLOOKUP($B128,'[2]TK KHOILUONG'!$B:$AT,32,0)</f>
        <v>0</v>
      </c>
      <c r="AH128" s="34">
        <f>VLOOKUP($B128,'[2]TK KHOILUONG'!$B:$AT,33,0)</f>
        <v>0</v>
      </c>
      <c r="AI128" s="16">
        <f>VLOOKUP($B128,'[2]TK KHOILUONG'!$B:$AT,34,0)</f>
        <v>0</v>
      </c>
      <c r="AJ128" s="16">
        <f>VLOOKUP($B128,'[2]TK KHOILUONG'!$B:$AT,35,0)</f>
        <v>0</v>
      </c>
      <c r="AK128" s="34">
        <f>VLOOKUP($B128,'[2]TK KHOILUONG'!$B:$AT,36,0)</f>
        <v>0</v>
      </c>
      <c r="AL128" s="16">
        <f>VLOOKUP($B128,'[2]TK KHOILUONG'!$B:$AT,37,0)</f>
        <v>0</v>
      </c>
      <c r="AM128" s="16">
        <f>VLOOKUP($B128,'[2]TK KHOILUONG'!$B:$AT,38,0)</f>
        <v>0</v>
      </c>
      <c r="AN128" s="34">
        <f>VLOOKUP($B128,'[2]TK KHOILUONG'!$B:$AT,39,0)</f>
        <v>0</v>
      </c>
      <c r="AO128" s="16">
        <f>VLOOKUP($B128,'[2]TK KHOILUONG'!$B:$AT,40,0)</f>
        <v>0</v>
      </c>
      <c r="AP128" s="16">
        <f>VLOOKUP($B128,'[2]TK KHOILUONG'!$B:$AT,41,0)</f>
        <v>0</v>
      </c>
      <c r="AQ128" s="34">
        <f>VLOOKUP($B128,'[2]TK KHOILUONG'!$B:$AT,42,0)</f>
        <v>0</v>
      </c>
      <c r="AR128" s="34">
        <f>VLOOKUP($B128,'[2]TK KHOILUONG'!$B:$AT,43,0)</f>
        <v>0</v>
      </c>
      <c r="AS128" s="34">
        <f>VLOOKUP($B128,'[2]TK KHOILUONG'!$B:$AT,44,0)</f>
        <v>0</v>
      </c>
      <c r="AT128" s="44">
        <f t="shared" si="2"/>
        <v>0</v>
      </c>
      <c r="AU128" s="5"/>
    </row>
    <row r="129" spans="1:47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>
        <f>VLOOKUP($B129,'[2]TK KHOILUONG'!$B:$AT,4,0)</f>
        <v>0</v>
      </c>
      <c r="F129" s="16">
        <f>VLOOKUP($B129,'[2]TK KHOILUONG'!$B:$AT,5,0)</f>
        <v>0</v>
      </c>
      <c r="G129" s="16">
        <f>VLOOKUP($B129,'[2]TK KHOILUONG'!$B:$AT,6,0)</f>
        <v>0</v>
      </c>
      <c r="H129" s="16">
        <f>VLOOKUP($B129,'[2]TK KHOILUONG'!$B:$AT,7,0)</f>
        <v>0</v>
      </c>
      <c r="I129" s="16">
        <f>VLOOKUP($B129,'[2]TK KHOILUONG'!$B:$AT,8,0)</f>
        <v>0</v>
      </c>
      <c r="J129" s="16">
        <f>VLOOKUP($B129,'[2]TK KHOILUONG'!$B:$AT,9,0)</f>
        <v>0</v>
      </c>
      <c r="K129" s="16">
        <f>VLOOKUP($B129,'[2]TK KHOILUONG'!$B:$AT,10,0)</f>
        <v>0</v>
      </c>
      <c r="L129" s="16">
        <f>VLOOKUP($B129,'[2]TK KHOILUONG'!$B:$AT,11,0)</f>
        <v>0</v>
      </c>
      <c r="M129" s="34">
        <f>VLOOKUP($B129,'[2]TK KHOILUONG'!$B:$AT,12,0)</f>
        <v>0</v>
      </c>
      <c r="N129" s="16">
        <f>VLOOKUP($B129,'[2]TK KHOILUONG'!$B:$AT,13,0)</f>
        <v>0</v>
      </c>
      <c r="O129" s="16">
        <f>VLOOKUP($B129,'[2]TK KHOILUONG'!$B:$AT,14,0)</f>
        <v>0</v>
      </c>
      <c r="P129" s="16">
        <f>VLOOKUP($B129,'[2]TK KHOILUONG'!$B:$AT,15,0)</f>
        <v>0</v>
      </c>
      <c r="Q129" s="16">
        <f>VLOOKUP($B129,'[2]TK KHOILUONG'!$B:$AT,16,0)</f>
        <v>0</v>
      </c>
      <c r="R129" s="34">
        <f>VLOOKUP($B129,'[2]TK KHOILUONG'!$B:$AT,17,0)</f>
        <v>0</v>
      </c>
      <c r="S129" s="16">
        <f>VLOOKUP($B129,'[2]TK KHOILUONG'!$B:$AT,18,0)</f>
        <v>0</v>
      </c>
      <c r="T129" s="16">
        <f>VLOOKUP($B129,'[2]TK KHOILUONG'!$B:$AT,19,0)</f>
        <v>0</v>
      </c>
      <c r="U129" s="16">
        <f>VLOOKUP($B129,'[2]TK KHOILUONG'!$B:$AT,20,0)</f>
        <v>0</v>
      </c>
      <c r="V129" s="34">
        <f>VLOOKUP($B129,'[2]TK KHOILUONG'!$B:$AT,21,0)</f>
        <v>0</v>
      </c>
      <c r="W129" s="16">
        <f>VLOOKUP($B129,'[2]TK KHOILUONG'!$B:$AT,22,0)</f>
        <v>0</v>
      </c>
      <c r="X129" s="16">
        <f>VLOOKUP($B129,'[2]TK KHOILUONG'!$B:$AT,23,0)</f>
        <v>0</v>
      </c>
      <c r="Y129" s="16">
        <f>VLOOKUP($B129,'[2]TK KHOILUONG'!$B:$AT,24,0)</f>
        <v>0</v>
      </c>
      <c r="Z129" s="34">
        <f>VLOOKUP($B129,'[2]TK KHOILUONG'!$B:$AT,25,0)</f>
        <v>0</v>
      </c>
      <c r="AA129" s="16">
        <f>VLOOKUP($B129,'[2]TK KHOILUONG'!$B:$AT,26,0)</f>
        <v>0</v>
      </c>
      <c r="AB129" s="16">
        <f>VLOOKUP($B129,'[2]TK KHOILUONG'!$B:$AT,27,0)</f>
        <v>0</v>
      </c>
      <c r="AC129" s="16">
        <f>VLOOKUP($B129,'[2]TK KHOILUONG'!$B:$AT,28,0)</f>
        <v>0</v>
      </c>
      <c r="AD129" s="34">
        <f>VLOOKUP($B129,'[2]TK KHOILUONG'!$B:$AT,29,0)</f>
        <v>0</v>
      </c>
      <c r="AE129" s="16">
        <f>VLOOKUP($B129,'[2]TK KHOILUONG'!$B:$AT,30,0)</f>
        <v>0</v>
      </c>
      <c r="AF129" s="16">
        <f>VLOOKUP($B129,'[2]TK KHOILUONG'!$B:$AT,31,0)</f>
        <v>0</v>
      </c>
      <c r="AG129" s="16">
        <f>VLOOKUP($B129,'[2]TK KHOILUONG'!$B:$AT,32,0)</f>
        <v>0</v>
      </c>
      <c r="AH129" s="34">
        <f>VLOOKUP($B129,'[2]TK KHOILUONG'!$B:$AT,33,0)</f>
        <v>0</v>
      </c>
      <c r="AI129" s="16">
        <f>VLOOKUP($B129,'[2]TK KHOILUONG'!$B:$AT,34,0)</f>
        <v>0</v>
      </c>
      <c r="AJ129" s="16">
        <f>VLOOKUP($B129,'[2]TK KHOILUONG'!$B:$AT,35,0)</f>
        <v>0</v>
      </c>
      <c r="AK129" s="34">
        <f>VLOOKUP($B129,'[2]TK KHOILUONG'!$B:$AT,36,0)</f>
        <v>0</v>
      </c>
      <c r="AL129" s="16">
        <f>VLOOKUP($B129,'[2]TK KHOILUONG'!$B:$AT,37,0)</f>
        <v>0</v>
      </c>
      <c r="AM129" s="16">
        <f>VLOOKUP($B129,'[2]TK KHOILUONG'!$B:$AT,38,0)</f>
        <v>0</v>
      </c>
      <c r="AN129" s="34">
        <f>VLOOKUP($B129,'[2]TK KHOILUONG'!$B:$AT,39,0)</f>
        <v>0</v>
      </c>
      <c r="AO129" s="16">
        <f>VLOOKUP($B129,'[2]TK KHOILUONG'!$B:$AT,40,0)</f>
        <v>0</v>
      </c>
      <c r="AP129" s="16">
        <f>VLOOKUP($B129,'[2]TK KHOILUONG'!$B:$AT,41,0)</f>
        <v>0</v>
      </c>
      <c r="AQ129" s="34">
        <f>VLOOKUP($B129,'[2]TK KHOILUONG'!$B:$AT,42,0)</f>
        <v>0</v>
      </c>
      <c r="AR129" s="34">
        <f>VLOOKUP($B129,'[2]TK KHOILUONG'!$B:$AT,43,0)</f>
        <v>0</v>
      </c>
      <c r="AS129" s="34">
        <f>VLOOKUP($B129,'[2]TK KHOILUONG'!$B:$AT,44,0)</f>
        <v>0</v>
      </c>
      <c r="AT129" s="44">
        <f t="shared" si="2"/>
        <v>0</v>
      </c>
      <c r="AU129" s="5"/>
    </row>
    <row r="130" spans="1:47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>
        <f>VLOOKUP($B130,'[2]TK KHOILUONG'!$B:$AT,4,0)</f>
        <v>0</v>
      </c>
      <c r="F130" s="16">
        <f>VLOOKUP($B130,'[2]TK KHOILUONG'!$B:$AT,5,0)</f>
        <v>0</v>
      </c>
      <c r="G130" s="16">
        <f>VLOOKUP($B130,'[2]TK KHOILUONG'!$B:$AT,6,0)</f>
        <v>0</v>
      </c>
      <c r="H130" s="16">
        <f>VLOOKUP($B130,'[2]TK KHOILUONG'!$B:$AT,7,0)</f>
        <v>0</v>
      </c>
      <c r="I130" s="16">
        <f>VLOOKUP($B130,'[2]TK KHOILUONG'!$B:$AT,8,0)</f>
        <v>0</v>
      </c>
      <c r="J130" s="16">
        <f>VLOOKUP($B130,'[2]TK KHOILUONG'!$B:$AT,9,0)</f>
        <v>0</v>
      </c>
      <c r="K130" s="16">
        <f>VLOOKUP($B130,'[2]TK KHOILUONG'!$B:$AT,10,0)</f>
        <v>0</v>
      </c>
      <c r="L130" s="16">
        <f>VLOOKUP($B130,'[2]TK KHOILUONG'!$B:$AT,11,0)</f>
        <v>0</v>
      </c>
      <c r="M130" s="34">
        <f>VLOOKUP($B130,'[2]TK KHOILUONG'!$B:$AT,12,0)</f>
        <v>0</v>
      </c>
      <c r="N130" s="16">
        <f>VLOOKUP($B130,'[2]TK KHOILUONG'!$B:$AT,13,0)</f>
        <v>0</v>
      </c>
      <c r="O130" s="16">
        <f>VLOOKUP($B130,'[2]TK KHOILUONG'!$B:$AT,14,0)</f>
        <v>0</v>
      </c>
      <c r="P130" s="16">
        <f>VLOOKUP($B130,'[2]TK KHOILUONG'!$B:$AT,15,0)</f>
        <v>0</v>
      </c>
      <c r="Q130" s="16">
        <f>VLOOKUP($B130,'[2]TK KHOILUONG'!$B:$AT,16,0)</f>
        <v>0</v>
      </c>
      <c r="R130" s="34">
        <f>VLOOKUP($B130,'[2]TK KHOILUONG'!$B:$AT,17,0)</f>
        <v>0</v>
      </c>
      <c r="S130" s="16">
        <f>VLOOKUP($B130,'[2]TK KHOILUONG'!$B:$AT,18,0)</f>
        <v>0</v>
      </c>
      <c r="T130" s="16">
        <f>VLOOKUP($B130,'[2]TK KHOILUONG'!$B:$AT,19,0)</f>
        <v>0</v>
      </c>
      <c r="U130" s="16">
        <f>VLOOKUP($B130,'[2]TK KHOILUONG'!$B:$AT,20,0)</f>
        <v>0</v>
      </c>
      <c r="V130" s="34">
        <f>VLOOKUP($B130,'[2]TK KHOILUONG'!$B:$AT,21,0)</f>
        <v>0</v>
      </c>
      <c r="W130" s="16">
        <f>VLOOKUP($B130,'[2]TK KHOILUONG'!$B:$AT,22,0)</f>
        <v>0</v>
      </c>
      <c r="X130" s="16">
        <f>VLOOKUP($B130,'[2]TK KHOILUONG'!$B:$AT,23,0)</f>
        <v>0</v>
      </c>
      <c r="Y130" s="16">
        <f>VLOOKUP($B130,'[2]TK KHOILUONG'!$B:$AT,24,0)</f>
        <v>0</v>
      </c>
      <c r="Z130" s="34">
        <f>VLOOKUP($B130,'[2]TK KHOILUONG'!$B:$AT,25,0)</f>
        <v>0</v>
      </c>
      <c r="AA130" s="16">
        <f>VLOOKUP($B130,'[2]TK KHOILUONG'!$B:$AT,26,0)</f>
        <v>0</v>
      </c>
      <c r="AB130" s="16">
        <f>VLOOKUP($B130,'[2]TK KHOILUONG'!$B:$AT,27,0)</f>
        <v>0</v>
      </c>
      <c r="AC130" s="16">
        <f>VLOOKUP($B130,'[2]TK KHOILUONG'!$B:$AT,28,0)</f>
        <v>0</v>
      </c>
      <c r="AD130" s="34">
        <f>VLOOKUP($B130,'[2]TK KHOILUONG'!$B:$AT,29,0)</f>
        <v>0</v>
      </c>
      <c r="AE130" s="16">
        <f>VLOOKUP($B130,'[2]TK KHOILUONG'!$B:$AT,30,0)</f>
        <v>0</v>
      </c>
      <c r="AF130" s="16">
        <f>VLOOKUP($B130,'[2]TK KHOILUONG'!$B:$AT,31,0)</f>
        <v>0</v>
      </c>
      <c r="AG130" s="16">
        <f>VLOOKUP($B130,'[2]TK KHOILUONG'!$B:$AT,32,0)</f>
        <v>0</v>
      </c>
      <c r="AH130" s="34">
        <f>VLOOKUP($B130,'[2]TK KHOILUONG'!$B:$AT,33,0)</f>
        <v>0</v>
      </c>
      <c r="AI130" s="16">
        <f>VLOOKUP($B130,'[2]TK KHOILUONG'!$B:$AT,34,0)</f>
        <v>0</v>
      </c>
      <c r="AJ130" s="16">
        <f>VLOOKUP($B130,'[2]TK KHOILUONG'!$B:$AT,35,0)</f>
        <v>0</v>
      </c>
      <c r="AK130" s="34">
        <f>VLOOKUP($B130,'[2]TK KHOILUONG'!$B:$AT,36,0)</f>
        <v>0</v>
      </c>
      <c r="AL130" s="16">
        <f>VLOOKUP($B130,'[2]TK KHOILUONG'!$B:$AT,37,0)</f>
        <v>0</v>
      </c>
      <c r="AM130" s="16">
        <f>VLOOKUP($B130,'[2]TK KHOILUONG'!$B:$AT,38,0)</f>
        <v>0</v>
      </c>
      <c r="AN130" s="34">
        <f>VLOOKUP($B130,'[2]TK KHOILUONG'!$B:$AT,39,0)</f>
        <v>0</v>
      </c>
      <c r="AO130" s="16">
        <f>VLOOKUP($B130,'[2]TK KHOILUONG'!$B:$AT,40,0)</f>
        <v>0</v>
      </c>
      <c r="AP130" s="16">
        <f>VLOOKUP($B130,'[2]TK KHOILUONG'!$B:$AT,41,0)</f>
        <v>0</v>
      </c>
      <c r="AQ130" s="34">
        <f>VLOOKUP($B130,'[2]TK KHOILUONG'!$B:$AT,42,0)</f>
        <v>0</v>
      </c>
      <c r="AR130" s="34">
        <f>VLOOKUP($B130,'[2]TK KHOILUONG'!$B:$AT,43,0)</f>
        <v>0</v>
      </c>
      <c r="AS130" s="34">
        <f>VLOOKUP($B130,'[2]TK KHOILUONG'!$B:$AT,44,0)</f>
        <v>0</v>
      </c>
      <c r="AT130" s="44">
        <f t="shared" si="2"/>
        <v>0</v>
      </c>
      <c r="AU130" s="5"/>
    </row>
    <row r="131" spans="1:47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>
        <f>VLOOKUP($B131,'[2]TK KHOILUONG'!$B:$AT,4,0)</f>
        <v>0</v>
      </c>
      <c r="F131" s="16">
        <f>VLOOKUP($B131,'[2]TK KHOILUONG'!$B:$AT,5,0)</f>
        <v>0</v>
      </c>
      <c r="G131" s="16">
        <f>VLOOKUP($B131,'[2]TK KHOILUONG'!$B:$AT,6,0)</f>
        <v>0</v>
      </c>
      <c r="H131" s="16">
        <f>VLOOKUP($B131,'[2]TK KHOILUONG'!$B:$AT,7,0)</f>
        <v>0</v>
      </c>
      <c r="I131" s="16">
        <f>VLOOKUP($B131,'[2]TK KHOILUONG'!$B:$AT,8,0)</f>
        <v>0</v>
      </c>
      <c r="J131" s="16">
        <f>VLOOKUP($B131,'[2]TK KHOILUONG'!$B:$AT,9,0)</f>
        <v>0</v>
      </c>
      <c r="K131" s="16">
        <f>VLOOKUP($B131,'[2]TK KHOILUONG'!$B:$AT,10,0)</f>
        <v>0</v>
      </c>
      <c r="L131" s="16">
        <f>VLOOKUP($B131,'[2]TK KHOILUONG'!$B:$AT,11,0)</f>
        <v>0</v>
      </c>
      <c r="M131" s="34">
        <f>VLOOKUP($B131,'[2]TK KHOILUONG'!$B:$AT,12,0)</f>
        <v>0</v>
      </c>
      <c r="N131" s="16">
        <f>VLOOKUP($B131,'[2]TK KHOILUONG'!$B:$AT,13,0)</f>
        <v>0</v>
      </c>
      <c r="O131" s="16">
        <f>VLOOKUP($B131,'[2]TK KHOILUONG'!$B:$AT,14,0)</f>
        <v>0</v>
      </c>
      <c r="P131" s="16">
        <f>VLOOKUP($B131,'[2]TK KHOILUONG'!$B:$AT,15,0)</f>
        <v>0</v>
      </c>
      <c r="Q131" s="16">
        <f>VLOOKUP($B131,'[2]TK KHOILUONG'!$B:$AT,16,0)</f>
        <v>0</v>
      </c>
      <c r="R131" s="34">
        <f>VLOOKUP($B131,'[2]TK KHOILUONG'!$B:$AT,17,0)</f>
        <v>0</v>
      </c>
      <c r="S131" s="16">
        <f>VLOOKUP($B131,'[2]TK KHOILUONG'!$B:$AT,18,0)</f>
        <v>0</v>
      </c>
      <c r="T131" s="16">
        <f>VLOOKUP($B131,'[2]TK KHOILUONG'!$B:$AT,19,0)</f>
        <v>0</v>
      </c>
      <c r="U131" s="16">
        <f>VLOOKUP($B131,'[2]TK KHOILUONG'!$B:$AT,20,0)</f>
        <v>0</v>
      </c>
      <c r="V131" s="34">
        <f>VLOOKUP($B131,'[2]TK KHOILUONG'!$B:$AT,21,0)</f>
        <v>0</v>
      </c>
      <c r="W131" s="16">
        <f>VLOOKUP($B131,'[2]TK KHOILUONG'!$B:$AT,22,0)</f>
        <v>0</v>
      </c>
      <c r="X131" s="16">
        <f>VLOOKUP($B131,'[2]TK KHOILUONG'!$B:$AT,23,0)</f>
        <v>0</v>
      </c>
      <c r="Y131" s="16">
        <f>VLOOKUP($B131,'[2]TK KHOILUONG'!$B:$AT,24,0)</f>
        <v>0</v>
      </c>
      <c r="Z131" s="34">
        <f>VLOOKUP($B131,'[2]TK KHOILUONG'!$B:$AT,25,0)</f>
        <v>0</v>
      </c>
      <c r="AA131" s="16">
        <f>VLOOKUP($B131,'[2]TK KHOILUONG'!$B:$AT,26,0)</f>
        <v>53</v>
      </c>
      <c r="AB131" s="16">
        <f>VLOOKUP($B131,'[2]TK KHOILUONG'!$B:$AT,27,0)</f>
        <v>0</v>
      </c>
      <c r="AC131" s="16">
        <f>VLOOKUP($B131,'[2]TK KHOILUONG'!$B:$AT,28,0)</f>
        <v>53</v>
      </c>
      <c r="AD131" s="34">
        <f>VLOOKUP($B131,'[2]TK KHOILUONG'!$B:$AT,29,0)</f>
        <v>0</v>
      </c>
      <c r="AE131" s="16">
        <f>VLOOKUP($B131,'[2]TK KHOILUONG'!$B:$AT,30,0)</f>
        <v>0</v>
      </c>
      <c r="AF131" s="16">
        <f>VLOOKUP($B131,'[2]TK KHOILUONG'!$B:$AT,31,0)</f>
        <v>0</v>
      </c>
      <c r="AG131" s="16">
        <f>VLOOKUP($B131,'[2]TK KHOILUONG'!$B:$AT,32,0)</f>
        <v>0</v>
      </c>
      <c r="AH131" s="34">
        <f>VLOOKUP($B131,'[2]TK KHOILUONG'!$B:$AT,33,0)</f>
        <v>0</v>
      </c>
      <c r="AI131" s="16">
        <f>VLOOKUP($B131,'[2]TK KHOILUONG'!$B:$AT,34,0)</f>
        <v>0</v>
      </c>
      <c r="AJ131" s="16">
        <f>VLOOKUP($B131,'[2]TK KHOILUONG'!$B:$AT,35,0)</f>
        <v>0</v>
      </c>
      <c r="AK131" s="34">
        <f>VLOOKUP($B131,'[2]TK KHOILUONG'!$B:$AT,36,0)</f>
        <v>0</v>
      </c>
      <c r="AL131" s="16">
        <f>VLOOKUP($B131,'[2]TK KHOILUONG'!$B:$AT,37,0)</f>
        <v>0</v>
      </c>
      <c r="AM131" s="16">
        <f>VLOOKUP($B131,'[2]TK KHOILUONG'!$B:$AT,38,0)</f>
        <v>0</v>
      </c>
      <c r="AN131" s="34">
        <f>VLOOKUP($B131,'[2]TK KHOILUONG'!$B:$AT,39,0)</f>
        <v>0</v>
      </c>
      <c r="AO131" s="16">
        <f>VLOOKUP($B131,'[2]TK KHOILUONG'!$B:$AT,40,0)</f>
        <v>0</v>
      </c>
      <c r="AP131" s="16">
        <f>VLOOKUP($B131,'[2]TK KHOILUONG'!$B:$AT,41,0)</f>
        <v>0</v>
      </c>
      <c r="AQ131" s="34">
        <f>VLOOKUP($B131,'[2]TK KHOILUONG'!$B:$AT,42,0)</f>
        <v>0</v>
      </c>
      <c r="AR131" s="34">
        <f>VLOOKUP($B131,'[2]TK KHOILUONG'!$B:$AT,43,0)</f>
        <v>0</v>
      </c>
      <c r="AS131" s="34">
        <f>VLOOKUP($B131,'[2]TK KHOILUONG'!$B:$AT,44,0)</f>
        <v>0</v>
      </c>
      <c r="AT131" s="44">
        <f t="shared" si="2"/>
        <v>0</v>
      </c>
      <c r="AU131" s="5"/>
    </row>
    <row r="132" spans="1:47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>
        <f>VLOOKUP($B132,'[2]TK KHOILUONG'!$B:$AT,4,0)</f>
        <v>0</v>
      </c>
      <c r="F132" s="16">
        <f>VLOOKUP($B132,'[2]TK KHOILUONG'!$B:$AT,5,0)</f>
        <v>0</v>
      </c>
      <c r="G132" s="16">
        <f>VLOOKUP($B132,'[2]TK KHOILUONG'!$B:$AT,6,0)</f>
        <v>0</v>
      </c>
      <c r="H132" s="16">
        <f>VLOOKUP($B132,'[2]TK KHOILUONG'!$B:$AT,7,0)</f>
        <v>0</v>
      </c>
      <c r="I132" s="16">
        <f>VLOOKUP($B132,'[2]TK KHOILUONG'!$B:$AT,8,0)</f>
        <v>0</v>
      </c>
      <c r="J132" s="16">
        <f>VLOOKUP($B132,'[2]TK KHOILUONG'!$B:$AT,9,0)</f>
        <v>0</v>
      </c>
      <c r="K132" s="16">
        <f>VLOOKUP($B132,'[2]TK KHOILUONG'!$B:$AT,10,0)</f>
        <v>0</v>
      </c>
      <c r="L132" s="16">
        <f>VLOOKUP($B132,'[2]TK KHOILUONG'!$B:$AT,11,0)</f>
        <v>0</v>
      </c>
      <c r="M132" s="34">
        <f>VLOOKUP($B132,'[2]TK KHOILUONG'!$B:$AT,12,0)</f>
        <v>0</v>
      </c>
      <c r="N132" s="16">
        <f>VLOOKUP($B132,'[2]TK KHOILUONG'!$B:$AT,13,0)</f>
        <v>0</v>
      </c>
      <c r="O132" s="16">
        <f>VLOOKUP($B132,'[2]TK KHOILUONG'!$B:$AT,14,0)</f>
        <v>0</v>
      </c>
      <c r="P132" s="16">
        <f>VLOOKUP($B132,'[2]TK KHOILUONG'!$B:$AT,15,0)</f>
        <v>0</v>
      </c>
      <c r="Q132" s="16">
        <f>VLOOKUP($B132,'[2]TK KHOILUONG'!$B:$AT,16,0)</f>
        <v>0</v>
      </c>
      <c r="R132" s="34">
        <f>VLOOKUP($B132,'[2]TK KHOILUONG'!$B:$AT,17,0)</f>
        <v>0</v>
      </c>
      <c r="S132" s="16">
        <f>VLOOKUP($B132,'[2]TK KHOILUONG'!$B:$AT,18,0)</f>
        <v>0</v>
      </c>
      <c r="T132" s="16">
        <f>VLOOKUP($B132,'[2]TK KHOILUONG'!$B:$AT,19,0)</f>
        <v>0</v>
      </c>
      <c r="U132" s="16">
        <f>VLOOKUP($B132,'[2]TK KHOILUONG'!$B:$AT,20,0)</f>
        <v>0</v>
      </c>
      <c r="V132" s="34">
        <f>VLOOKUP($B132,'[2]TK KHOILUONG'!$B:$AT,21,0)</f>
        <v>0</v>
      </c>
      <c r="W132" s="16">
        <f>VLOOKUP($B132,'[2]TK KHOILUONG'!$B:$AT,22,0)</f>
        <v>0</v>
      </c>
      <c r="X132" s="16">
        <f>VLOOKUP($B132,'[2]TK KHOILUONG'!$B:$AT,23,0)</f>
        <v>0</v>
      </c>
      <c r="Y132" s="16">
        <f>VLOOKUP($B132,'[2]TK KHOILUONG'!$B:$AT,24,0)</f>
        <v>0</v>
      </c>
      <c r="Z132" s="34">
        <f>VLOOKUP($B132,'[2]TK KHOILUONG'!$B:$AT,25,0)</f>
        <v>0</v>
      </c>
      <c r="AA132" s="16">
        <f>VLOOKUP($B132,'[2]TK KHOILUONG'!$B:$AT,26,0)</f>
        <v>0</v>
      </c>
      <c r="AB132" s="16">
        <f>VLOOKUP($B132,'[2]TK KHOILUONG'!$B:$AT,27,0)</f>
        <v>0</v>
      </c>
      <c r="AC132" s="16">
        <f>VLOOKUP($B132,'[2]TK KHOILUONG'!$B:$AT,28,0)</f>
        <v>0</v>
      </c>
      <c r="AD132" s="34">
        <f>VLOOKUP($B132,'[2]TK KHOILUONG'!$B:$AT,29,0)</f>
        <v>0</v>
      </c>
      <c r="AE132" s="16">
        <f>VLOOKUP($B132,'[2]TK KHOILUONG'!$B:$AT,30,0)</f>
        <v>0</v>
      </c>
      <c r="AF132" s="16">
        <f>VLOOKUP($B132,'[2]TK KHOILUONG'!$B:$AT,31,0)</f>
        <v>0</v>
      </c>
      <c r="AG132" s="16">
        <f>VLOOKUP($B132,'[2]TK KHOILUONG'!$B:$AT,32,0)</f>
        <v>0</v>
      </c>
      <c r="AH132" s="34">
        <f>VLOOKUP($B132,'[2]TK KHOILUONG'!$B:$AT,33,0)</f>
        <v>0</v>
      </c>
      <c r="AI132" s="16">
        <f>VLOOKUP($B132,'[2]TK KHOILUONG'!$B:$AT,34,0)</f>
        <v>0</v>
      </c>
      <c r="AJ132" s="16">
        <f>VLOOKUP($B132,'[2]TK KHOILUONG'!$B:$AT,35,0)</f>
        <v>0</v>
      </c>
      <c r="AK132" s="34">
        <f>VLOOKUP($B132,'[2]TK KHOILUONG'!$B:$AT,36,0)</f>
        <v>0</v>
      </c>
      <c r="AL132" s="16">
        <f>VLOOKUP($B132,'[2]TK KHOILUONG'!$B:$AT,37,0)</f>
        <v>0</v>
      </c>
      <c r="AM132" s="16">
        <f>VLOOKUP($B132,'[2]TK KHOILUONG'!$B:$AT,38,0)</f>
        <v>0</v>
      </c>
      <c r="AN132" s="34">
        <f>VLOOKUP($B132,'[2]TK KHOILUONG'!$B:$AT,39,0)</f>
        <v>0</v>
      </c>
      <c r="AO132" s="16">
        <f>VLOOKUP($B132,'[2]TK KHOILUONG'!$B:$AT,40,0)</f>
        <v>0</v>
      </c>
      <c r="AP132" s="16">
        <f>VLOOKUP($B132,'[2]TK KHOILUONG'!$B:$AT,41,0)</f>
        <v>0</v>
      </c>
      <c r="AQ132" s="34">
        <f>VLOOKUP($B132,'[2]TK KHOILUONG'!$B:$AT,42,0)</f>
        <v>0</v>
      </c>
      <c r="AR132" s="34">
        <f>VLOOKUP($B132,'[2]TK KHOILUONG'!$B:$AT,43,0)</f>
        <v>0</v>
      </c>
      <c r="AS132" s="34">
        <f>VLOOKUP($B132,'[2]TK KHOILUONG'!$B:$AT,44,0)</f>
        <v>0</v>
      </c>
      <c r="AT132" s="44">
        <f t="shared" si="2"/>
        <v>0</v>
      </c>
      <c r="AU132" s="5"/>
    </row>
    <row r="133" spans="1:47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>
        <f>VLOOKUP($B133,'[2]TK KHOILUONG'!$B:$AT,4,0)</f>
        <v>0</v>
      </c>
      <c r="F133" s="16">
        <f>VLOOKUP($B133,'[2]TK KHOILUONG'!$B:$AT,5,0)</f>
        <v>0</v>
      </c>
      <c r="G133" s="16">
        <f>VLOOKUP($B133,'[2]TK KHOILUONG'!$B:$AT,6,0)</f>
        <v>0</v>
      </c>
      <c r="H133" s="16">
        <f>VLOOKUP($B133,'[2]TK KHOILUONG'!$B:$AT,7,0)</f>
        <v>0</v>
      </c>
      <c r="I133" s="16">
        <f>VLOOKUP($B133,'[2]TK KHOILUONG'!$B:$AT,8,0)</f>
        <v>0</v>
      </c>
      <c r="J133" s="16">
        <f>VLOOKUP($B133,'[2]TK KHOILUONG'!$B:$AT,9,0)</f>
        <v>0</v>
      </c>
      <c r="K133" s="16">
        <f>VLOOKUP($B133,'[2]TK KHOILUONG'!$B:$AT,10,0)</f>
        <v>0</v>
      </c>
      <c r="L133" s="16">
        <f>VLOOKUP($B133,'[2]TK KHOILUONG'!$B:$AT,11,0)</f>
        <v>0</v>
      </c>
      <c r="M133" s="34">
        <f>VLOOKUP($B133,'[2]TK KHOILUONG'!$B:$AT,12,0)</f>
        <v>0</v>
      </c>
      <c r="N133" s="16">
        <f>VLOOKUP($B133,'[2]TK KHOILUONG'!$B:$AT,13,0)</f>
        <v>0</v>
      </c>
      <c r="O133" s="16">
        <f>VLOOKUP($B133,'[2]TK KHOILUONG'!$B:$AT,14,0)</f>
        <v>0</v>
      </c>
      <c r="P133" s="16">
        <f>VLOOKUP($B133,'[2]TK KHOILUONG'!$B:$AT,15,0)</f>
        <v>0</v>
      </c>
      <c r="Q133" s="16">
        <f>VLOOKUP($B133,'[2]TK KHOILUONG'!$B:$AT,16,0)</f>
        <v>0</v>
      </c>
      <c r="R133" s="34">
        <f>VLOOKUP($B133,'[2]TK KHOILUONG'!$B:$AT,17,0)</f>
        <v>0</v>
      </c>
      <c r="S133" s="16">
        <f>VLOOKUP($B133,'[2]TK KHOILUONG'!$B:$AT,18,0)</f>
        <v>0</v>
      </c>
      <c r="T133" s="16">
        <f>VLOOKUP($B133,'[2]TK KHOILUONG'!$B:$AT,19,0)</f>
        <v>0</v>
      </c>
      <c r="U133" s="16">
        <f>VLOOKUP($B133,'[2]TK KHOILUONG'!$B:$AT,20,0)</f>
        <v>0</v>
      </c>
      <c r="V133" s="34">
        <f>VLOOKUP($B133,'[2]TK KHOILUONG'!$B:$AT,21,0)</f>
        <v>0</v>
      </c>
      <c r="W133" s="16">
        <f>VLOOKUP($B133,'[2]TK KHOILUONG'!$B:$AT,22,0)</f>
        <v>0</v>
      </c>
      <c r="X133" s="16">
        <f>VLOOKUP($B133,'[2]TK KHOILUONG'!$B:$AT,23,0)</f>
        <v>0</v>
      </c>
      <c r="Y133" s="16">
        <f>VLOOKUP($B133,'[2]TK KHOILUONG'!$B:$AT,24,0)</f>
        <v>0</v>
      </c>
      <c r="Z133" s="34">
        <f>VLOOKUP($B133,'[2]TK KHOILUONG'!$B:$AT,25,0)</f>
        <v>0</v>
      </c>
      <c r="AA133" s="16">
        <f>VLOOKUP($B133,'[2]TK KHOILUONG'!$B:$AT,26,0)</f>
        <v>0</v>
      </c>
      <c r="AB133" s="16">
        <f>VLOOKUP($B133,'[2]TK KHOILUONG'!$B:$AT,27,0)</f>
        <v>0</v>
      </c>
      <c r="AC133" s="16">
        <f>VLOOKUP($B133,'[2]TK KHOILUONG'!$B:$AT,28,0)</f>
        <v>0</v>
      </c>
      <c r="AD133" s="34">
        <f>VLOOKUP($B133,'[2]TK KHOILUONG'!$B:$AT,29,0)</f>
        <v>0</v>
      </c>
      <c r="AE133" s="16">
        <f>VLOOKUP($B133,'[2]TK KHOILUONG'!$B:$AT,30,0)</f>
        <v>0</v>
      </c>
      <c r="AF133" s="16">
        <f>VLOOKUP($B133,'[2]TK KHOILUONG'!$B:$AT,31,0)</f>
        <v>0</v>
      </c>
      <c r="AG133" s="16">
        <f>VLOOKUP($B133,'[2]TK KHOILUONG'!$B:$AT,32,0)</f>
        <v>0</v>
      </c>
      <c r="AH133" s="34">
        <f>VLOOKUP($B133,'[2]TK KHOILUONG'!$B:$AT,33,0)</f>
        <v>0</v>
      </c>
      <c r="AI133" s="16">
        <f>VLOOKUP($B133,'[2]TK KHOILUONG'!$B:$AT,34,0)</f>
        <v>0</v>
      </c>
      <c r="AJ133" s="16">
        <f>VLOOKUP($B133,'[2]TK KHOILUONG'!$B:$AT,35,0)</f>
        <v>0</v>
      </c>
      <c r="AK133" s="34">
        <f>VLOOKUP($B133,'[2]TK KHOILUONG'!$B:$AT,36,0)</f>
        <v>0</v>
      </c>
      <c r="AL133" s="16">
        <f>VLOOKUP($B133,'[2]TK KHOILUONG'!$B:$AT,37,0)</f>
        <v>0</v>
      </c>
      <c r="AM133" s="16">
        <f>VLOOKUP($B133,'[2]TK KHOILUONG'!$B:$AT,38,0)</f>
        <v>0</v>
      </c>
      <c r="AN133" s="34">
        <f>VLOOKUP($B133,'[2]TK KHOILUONG'!$B:$AT,39,0)</f>
        <v>0</v>
      </c>
      <c r="AO133" s="16">
        <f>VLOOKUP($B133,'[2]TK KHOILUONG'!$B:$AT,40,0)</f>
        <v>0</v>
      </c>
      <c r="AP133" s="16">
        <f>VLOOKUP($B133,'[2]TK KHOILUONG'!$B:$AT,41,0)</f>
        <v>0</v>
      </c>
      <c r="AQ133" s="34">
        <f>VLOOKUP($B133,'[2]TK KHOILUONG'!$B:$AT,42,0)</f>
        <v>0</v>
      </c>
      <c r="AR133" s="34">
        <f>VLOOKUP($B133,'[2]TK KHOILUONG'!$B:$AT,43,0)</f>
        <v>0</v>
      </c>
      <c r="AS133" s="34">
        <f>VLOOKUP($B133,'[2]TK KHOILUONG'!$B:$AT,44,0)</f>
        <v>0</v>
      </c>
      <c r="AT133" s="44">
        <f t="shared" si="2"/>
        <v>0</v>
      </c>
      <c r="AU133" s="5"/>
    </row>
    <row r="134" spans="1:47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>
        <f>VLOOKUP($B134,'[2]TK KHOILUONG'!$B:$AT,4,0)</f>
        <v>0</v>
      </c>
      <c r="F134" s="16">
        <f>VLOOKUP($B134,'[2]TK KHOILUONG'!$B:$AT,5,0)</f>
        <v>0</v>
      </c>
      <c r="G134" s="16">
        <f>VLOOKUP($B134,'[2]TK KHOILUONG'!$B:$AT,6,0)</f>
        <v>0</v>
      </c>
      <c r="H134" s="16">
        <f>VLOOKUP($B134,'[2]TK KHOILUONG'!$B:$AT,7,0)</f>
        <v>0</v>
      </c>
      <c r="I134" s="16">
        <f>VLOOKUP($B134,'[2]TK KHOILUONG'!$B:$AT,8,0)</f>
        <v>0</v>
      </c>
      <c r="J134" s="16">
        <f>VLOOKUP($B134,'[2]TK KHOILUONG'!$B:$AT,9,0)</f>
        <v>0</v>
      </c>
      <c r="K134" s="16">
        <f>VLOOKUP($B134,'[2]TK KHOILUONG'!$B:$AT,10,0)</f>
        <v>0</v>
      </c>
      <c r="L134" s="16">
        <f>VLOOKUP($B134,'[2]TK KHOILUONG'!$B:$AT,11,0)</f>
        <v>0</v>
      </c>
      <c r="M134" s="34">
        <f>VLOOKUP($B134,'[2]TK KHOILUONG'!$B:$AT,12,0)</f>
        <v>0</v>
      </c>
      <c r="N134" s="16">
        <f>VLOOKUP($B134,'[2]TK KHOILUONG'!$B:$AT,13,0)</f>
        <v>0</v>
      </c>
      <c r="O134" s="16">
        <f>VLOOKUP($B134,'[2]TK KHOILUONG'!$B:$AT,14,0)</f>
        <v>0</v>
      </c>
      <c r="P134" s="16">
        <f>VLOOKUP($B134,'[2]TK KHOILUONG'!$B:$AT,15,0)</f>
        <v>0</v>
      </c>
      <c r="Q134" s="16">
        <f>VLOOKUP($B134,'[2]TK KHOILUONG'!$B:$AT,16,0)</f>
        <v>0</v>
      </c>
      <c r="R134" s="34">
        <f>VLOOKUP($B134,'[2]TK KHOILUONG'!$B:$AT,17,0)</f>
        <v>0</v>
      </c>
      <c r="S134" s="16">
        <f>VLOOKUP($B134,'[2]TK KHOILUONG'!$B:$AT,18,0)</f>
        <v>0</v>
      </c>
      <c r="T134" s="16">
        <f>VLOOKUP($B134,'[2]TK KHOILUONG'!$B:$AT,19,0)</f>
        <v>0</v>
      </c>
      <c r="U134" s="16">
        <f>VLOOKUP($B134,'[2]TK KHOILUONG'!$B:$AT,20,0)</f>
        <v>0</v>
      </c>
      <c r="V134" s="34">
        <f>VLOOKUP($B134,'[2]TK KHOILUONG'!$B:$AT,21,0)</f>
        <v>0</v>
      </c>
      <c r="W134" s="16">
        <f>VLOOKUP($B134,'[2]TK KHOILUONG'!$B:$AT,22,0)</f>
        <v>0</v>
      </c>
      <c r="X134" s="16">
        <f>VLOOKUP($B134,'[2]TK KHOILUONG'!$B:$AT,23,0)</f>
        <v>0</v>
      </c>
      <c r="Y134" s="16">
        <f>VLOOKUP($B134,'[2]TK KHOILUONG'!$B:$AT,24,0)</f>
        <v>0</v>
      </c>
      <c r="Z134" s="34">
        <f>VLOOKUP($B134,'[2]TK KHOILUONG'!$B:$AT,25,0)</f>
        <v>0</v>
      </c>
      <c r="AA134" s="16">
        <f>VLOOKUP($B134,'[2]TK KHOILUONG'!$B:$AT,26,0)</f>
        <v>0</v>
      </c>
      <c r="AB134" s="16">
        <f>VLOOKUP($B134,'[2]TK KHOILUONG'!$B:$AT,27,0)</f>
        <v>0</v>
      </c>
      <c r="AC134" s="16">
        <f>VLOOKUP($B134,'[2]TK KHOILUONG'!$B:$AT,28,0)</f>
        <v>0</v>
      </c>
      <c r="AD134" s="34">
        <f>VLOOKUP($B134,'[2]TK KHOILUONG'!$B:$AT,29,0)</f>
        <v>0</v>
      </c>
      <c r="AE134" s="16">
        <f>VLOOKUP($B134,'[2]TK KHOILUONG'!$B:$AT,30,0)</f>
        <v>0</v>
      </c>
      <c r="AF134" s="16">
        <f>VLOOKUP($B134,'[2]TK KHOILUONG'!$B:$AT,31,0)</f>
        <v>0</v>
      </c>
      <c r="AG134" s="16">
        <f>VLOOKUP($B134,'[2]TK KHOILUONG'!$B:$AT,32,0)</f>
        <v>0</v>
      </c>
      <c r="AH134" s="34">
        <f>VLOOKUP($B134,'[2]TK KHOILUONG'!$B:$AT,33,0)</f>
        <v>0</v>
      </c>
      <c r="AI134" s="16">
        <f>VLOOKUP($B134,'[2]TK KHOILUONG'!$B:$AT,34,0)</f>
        <v>0</v>
      </c>
      <c r="AJ134" s="16">
        <f>VLOOKUP($B134,'[2]TK KHOILUONG'!$B:$AT,35,0)</f>
        <v>0</v>
      </c>
      <c r="AK134" s="34">
        <f>VLOOKUP($B134,'[2]TK KHOILUONG'!$B:$AT,36,0)</f>
        <v>0</v>
      </c>
      <c r="AL134" s="16">
        <f>VLOOKUP($B134,'[2]TK KHOILUONG'!$B:$AT,37,0)</f>
        <v>0</v>
      </c>
      <c r="AM134" s="16">
        <f>VLOOKUP($B134,'[2]TK KHOILUONG'!$B:$AT,38,0)</f>
        <v>0</v>
      </c>
      <c r="AN134" s="34">
        <f>VLOOKUP($B134,'[2]TK KHOILUONG'!$B:$AT,39,0)</f>
        <v>0</v>
      </c>
      <c r="AO134" s="16">
        <f>VLOOKUP($B134,'[2]TK KHOILUONG'!$B:$AT,40,0)</f>
        <v>0</v>
      </c>
      <c r="AP134" s="16">
        <f>VLOOKUP($B134,'[2]TK KHOILUONG'!$B:$AT,41,0)</f>
        <v>0</v>
      </c>
      <c r="AQ134" s="34">
        <f>VLOOKUP($B134,'[2]TK KHOILUONG'!$B:$AT,42,0)</f>
        <v>0</v>
      </c>
      <c r="AR134" s="34">
        <f>VLOOKUP($B134,'[2]TK KHOILUONG'!$B:$AT,43,0)</f>
        <v>0</v>
      </c>
      <c r="AS134" s="34">
        <f>VLOOKUP($B134,'[2]TK KHOILUONG'!$B:$AT,44,0)</f>
        <v>0</v>
      </c>
      <c r="AT134" s="44">
        <f t="shared" ref="AT134:AT197" si="3">IF(D134="","",ROUND(M134+R134+V134+Z134+AD134+AH134+AK134+AN134+AQ134+SUM(AR134:AS134),2))</f>
        <v>0</v>
      </c>
      <c r="AU134" s="5"/>
    </row>
    <row r="135" spans="1:47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>
        <f>VLOOKUP($B135,'[2]TK KHOILUONG'!$B:$AT,4,0)</f>
        <v>0</v>
      </c>
      <c r="F135" s="16">
        <f>VLOOKUP($B135,'[2]TK KHOILUONG'!$B:$AT,5,0)</f>
        <v>0</v>
      </c>
      <c r="G135" s="16">
        <f>VLOOKUP($B135,'[2]TK KHOILUONG'!$B:$AT,6,0)</f>
        <v>0</v>
      </c>
      <c r="H135" s="16">
        <f>VLOOKUP($B135,'[2]TK KHOILUONG'!$B:$AT,7,0)</f>
        <v>0</v>
      </c>
      <c r="I135" s="16">
        <f>VLOOKUP($B135,'[2]TK KHOILUONG'!$B:$AT,8,0)</f>
        <v>0</v>
      </c>
      <c r="J135" s="16">
        <f>VLOOKUP($B135,'[2]TK KHOILUONG'!$B:$AT,9,0)</f>
        <v>0</v>
      </c>
      <c r="K135" s="16">
        <f>VLOOKUP($B135,'[2]TK KHOILUONG'!$B:$AT,10,0)</f>
        <v>0</v>
      </c>
      <c r="L135" s="16">
        <f>VLOOKUP($B135,'[2]TK KHOILUONG'!$B:$AT,11,0)</f>
        <v>0</v>
      </c>
      <c r="M135" s="34">
        <f>VLOOKUP($B135,'[2]TK KHOILUONG'!$B:$AT,12,0)</f>
        <v>0</v>
      </c>
      <c r="N135" s="16">
        <f>VLOOKUP($B135,'[2]TK KHOILUONG'!$B:$AT,13,0)</f>
        <v>0</v>
      </c>
      <c r="O135" s="16">
        <f>VLOOKUP($B135,'[2]TK KHOILUONG'!$B:$AT,14,0)</f>
        <v>0</v>
      </c>
      <c r="P135" s="16">
        <f>VLOOKUP($B135,'[2]TK KHOILUONG'!$B:$AT,15,0)</f>
        <v>0</v>
      </c>
      <c r="Q135" s="16">
        <f>VLOOKUP($B135,'[2]TK KHOILUONG'!$B:$AT,16,0)</f>
        <v>0</v>
      </c>
      <c r="R135" s="34">
        <f>VLOOKUP($B135,'[2]TK KHOILUONG'!$B:$AT,17,0)</f>
        <v>0</v>
      </c>
      <c r="S135" s="16">
        <f>VLOOKUP($B135,'[2]TK KHOILUONG'!$B:$AT,18,0)</f>
        <v>0</v>
      </c>
      <c r="T135" s="16">
        <f>VLOOKUP($B135,'[2]TK KHOILUONG'!$B:$AT,19,0)</f>
        <v>0</v>
      </c>
      <c r="U135" s="16">
        <f>VLOOKUP($B135,'[2]TK KHOILUONG'!$B:$AT,20,0)</f>
        <v>0</v>
      </c>
      <c r="V135" s="34">
        <f>VLOOKUP($B135,'[2]TK KHOILUONG'!$B:$AT,21,0)</f>
        <v>0</v>
      </c>
      <c r="W135" s="16">
        <f>VLOOKUP($B135,'[2]TK KHOILUONG'!$B:$AT,22,0)</f>
        <v>0</v>
      </c>
      <c r="X135" s="16">
        <f>VLOOKUP($B135,'[2]TK KHOILUONG'!$B:$AT,23,0)</f>
        <v>0</v>
      </c>
      <c r="Y135" s="16">
        <f>VLOOKUP($B135,'[2]TK KHOILUONG'!$B:$AT,24,0)</f>
        <v>0</v>
      </c>
      <c r="Z135" s="34">
        <f>VLOOKUP($B135,'[2]TK KHOILUONG'!$B:$AT,25,0)</f>
        <v>0</v>
      </c>
      <c r="AA135" s="16">
        <f>VLOOKUP($B135,'[2]TK KHOILUONG'!$B:$AT,26,0)</f>
        <v>0</v>
      </c>
      <c r="AB135" s="16">
        <f>VLOOKUP($B135,'[2]TK KHOILUONG'!$B:$AT,27,0)</f>
        <v>0</v>
      </c>
      <c r="AC135" s="16">
        <f>VLOOKUP($B135,'[2]TK KHOILUONG'!$B:$AT,28,0)</f>
        <v>0</v>
      </c>
      <c r="AD135" s="34">
        <f>VLOOKUP($B135,'[2]TK KHOILUONG'!$B:$AT,29,0)</f>
        <v>0</v>
      </c>
      <c r="AE135" s="16">
        <f>VLOOKUP($B135,'[2]TK KHOILUONG'!$B:$AT,30,0)</f>
        <v>0</v>
      </c>
      <c r="AF135" s="16">
        <f>VLOOKUP($B135,'[2]TK KHOILUONG'!$B:$AT,31,0)</f>
        <v>0</v>
      </c>
      <c r="AG135" s="16">
        <f>VLOOKUP($B135,'[2]TK KHOILUONG'!$B:$AT,32,0)</f>
        <v>0</v>
      </c>
      <c r="AH135" s="34">
        <f>VLOOKUP($B135,'[2]TK KHOILUONG'!$B:$AT,33,0)</f>
        <v>0</v>
      </c>
      <c r="AI135" s="16">
        <f>VLOOKUP($B135,'[2]TK KHOILUONG'!$B:$AT,34,0)</f>
        <v>0</v>
      </c>
      <c r="AJ135" s="16">
        <f>VLOOKUP($B135,'[2]TK KHOILUONG'!$B:$AT,35,0)</f>
        <v>0</v>
      </c>
      <c r="AK135" s="34">
        <f>VLOOKUP($B135,'[2]TK KHOILUONG'!$B:$AT,36,0)</f>
        <v>0</v>
      </c>
      <c r="AL135" s="16">
        <f>VLOOKUP($B135,'[2]TK KHOILUONG'!$B:$AT,37,0)</f>
        <v>0</v>
      </c>
      <c r="AM135" s="16">
        <f>VLOOKUP($B135,'[2]TK KHOILUONG'!$B:$AT,38,0)</f>
        <v>0</v>
      </c>
      <c r="AN135" s="34">
        <f>VLOOKUP($B135,'[2]TK KHOILUONG'!$B:$AT,39,0)</f>
        <v>0</v>
      </c>
      <c r="AO135" s="16">
        <f>VLOOKUP($B135,'[2]TK KHOILUONG'!$B:$AT,40,0)</f>
        <v>0</v>
      </c>
      <c r="AP135" s="16">
        <f>VLOOKUP($B135,'[2]TK KHOILUONG'!$B:$AT,41,0)</f>
        <v>0</v>
      </c>
      <c r="AQ135" s="34">
        <f>VLOOKUP($B135,'[2]TK KHOILUONG'!$B:$AT,42,0)</f>
        <v>0</v>
      </c>
      <c r="AR135" s="34">
        <f>VLOOKUP($B135,'[2]TK KHOILUONG'!$B:$AT,43,0)</f>
        <v>0</v>
      </c>
      <c r="AS135" s="34">
        <f>VLOOKUP($B135,'[2]TK KHOILUONG'!$B:$AT,44,0)</f>
        <v>0</v>
      </c>
      <c r="AT135" s="44">
        <f t="shared" si="3"/>
        <v>0</v>
      </c>
      <c r="AU135" s="5"/>
    </row>
    <row r="136" spans="1:47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>
        <f>VLOOKUP($B136,'[2]TK KHOILUONG'!$B:$AT,4,0)</f>
        <v>0</v>
      </c>
      <c r="F136" s="16">
        <f>VLOOKUP($B136,'[2]TK KHOILUONG'!$B:$AT,5,0)</f>
        <v>0</v>
      </c>
      <c r="G136" s="16">
        <f>VLOOKUP($B136,'[2]TK KHOILUONG'!$B:$AT,6,0)</f>
        <v>0</v>
      </c>
      <c r="H136" s="16">
        <f>VLOOKUP($B136,'[2]TK KHOILUONG'!$B:$AT,7,0)</f>
        <v>0</v>
      </c>
      <c r="I136" s="16">
        <f>VLOOKUP($B136,'[2]TK KHOILUONG'!$B:$AT,8,0)</f>
        <v>0</v>
      </c>
      <c r="J136" s="16">
        <f>VLOOKUP($B136,'[2]TK KHOILUONG'!$B:$AT,9,0)</f>
        <v>0</v>
      </c>
      <c r="K136" s="16">
        <f>VLOOKUP($B136,'[2]TK KHOILUONG'!$B:$AT,10,0)</f>
        <v>0</v>
      </c>
      <c r="L136" s="16">
        <f>VLOOKUP($B136,'[2]TK KHOILUONG'!$B:$AT,11,0)</f>
        <v>0</v>
      </c>
      <c r="M136" s="34">
        <f>VLOOKUP($B136,'[2]TK KHOILUONG'!$B:$AT,12,0)</f>
        <v>0</v>
      </c>
      <c r="N136" s="16">
        <f>VLOOKUP($B136,'[2]TK KHOILUONG'!$B:$AT,13,0)</f>
        <v>0</v>
      </c>
      <c r="O136" s="16">
        <f>VLOOKUP($B136,'[2]TK KHOILUONG'!$B:$AT,14,0)</f>
        <v>0</v>
      </c>
      <c r="P136" s="16">
        <f>VLOOKUP($B136,'[2]TK KHOILUONG'!$B:$AT,15,0)</f>
        <v>0</v>
      </c>
      <c r="Q136" s="16">
        <f>VLOOKUP($B136,'[2]TK KHOILUONG'!$B:$AT,16,0)</f>
        <v>0</v>
      </c>
      <c r="R136" s="34">
        <f>VLOOKUP($B136,'[2]TK KHOILUONG'!$B:$AT,17,0)</f>
        <v>0</v>
      </c>
      <c r="S136" s="16">
        <f>VLOOKUP($B136,'[2]TK KHOILUONG'!$B:$AT,18,0)</f>
        <v>142</v>
      </c>
      <c r="T136" s="16">
        <f>VLOOKUP($B136,'[2]TK KHOILUONG'!$B:$AT,19,0)</f>
        <v>0</v>
      </c>
      <c r="U136" s="16">
        <f>VLOOKUP($B136,'[2]TK KHOILUONG'!$B:$AT,20,0)</f>
        <v>227</v>
      </c>
      <c r="V136" s="34">
        <f>VLOOKUP($B136,'[2]TK KHOILUONG'!$B:$AT,21,0)</f>
        <v>-8.5</v>
      </c>
      <c r="W136" s="16">
        <f>VLOOKUP($B136,'[2]TK KHOILUONG'!$B:$AT,22,0)</f>
        <v>0</v>
      </c>
      <c r="X136" s="16">
        <f>VLOOKUP($B136,'[2]TK KHOILUONG'!$B:$AT,23,0)</f>
        <v>0</v>
      </c>
      <c r="Y136" s="16">
        <f>VLOOKUP($B136,'[2]TK KHOILUONG'!$B:$AT,24,0)</f>
        <v>0</v>
      </c>
      <c r="Z136" s="34">
        <f>VLOOKUP($B136,'[2]TK KHOILUONG'!$B:$AT,25,0)</f>
        <v>0</v>
      </c>
      <c r="AA136" s="16">
        <f>VLOOKUP($B136,'[2]TK KHOILUONG'!$B:$AT,26,0)</f>
        <v>0</v>
      </c>
      <c r="AB136" s="16">
        <f>VLOOKUP($B136,'[2]TK KHOILUONG'!$B:$AT,27,0)</f>
        <v>0</v>
      </c>
      <c r="AC136" s="16">
        <f>VLOOKUP($B136,'[2]TK KHOILUONG'!$B:$AT,28,0)</f>
        <v>0</v>
      </c>
      <c r="AD136" s="34">
        <f>VLOOKUP($B136,'[2]TK KHOILUONG'!$B:$AT,29,0)</f>
        <v>0</v>
      </c>
      <c r="AE136" s="16">
        <f>VLOOKUP($B136,'[2]TK KHOILUONG'!$B:$AT,30,0)</f>
        <v>0</v>
      </c>
      <c r="AF136" s="16">
        <f>VLOOKUP($B136,'[2]TK KHOILUONG'!$B:$AT,31,0)</f>
        <v>0</v>
      </c>
      <c r="AG136" s="16">
        <f>VLOOKUP($B136,'[2]TK KHOILUONG'!$B:$AT,32,0)</f>
        <v>0</v>
      </c>
      <c r="AH136" s="34">
        <f>VLOOKUP($B136,'[2]TK KHOILUONG'!$B:$AT,33,0)</f>
        <v>0</v>
      </c>
      <c r="AI136" s="16">
        <f>VLOOKUP($B136,'[2]TK KHOILUONG'!$B:$AT,34,0)</f>
        <v>0</v>
      </c>
      <c r="AJ136" s="16">
        <f>VLOOKUP($B136,'[2]TK KHOILUONG'!$B:$AT,35,0)</f>
        <v>0</v>
      </c>
      <c r="AK136" s="34">
        <f>VLOOKUP($B136,'[2]TK KHOILUONG'!$B:$AT,36,0)</f>
        <v>0</v>
      </c>
      <c r="AL136" s="16">
        <f>VLOOKUP($B136,'[2]TK KHOILUONG'!$B:$AT,37,0)</f>
        <v>0</v>
      </c>
      <c r="AM136" s="16">
        <f>VLOOKUP($B136,'[2]TK KHOILUONG'!$B:$AT,38,0)</f>
        <v>0</v>
      </c>
      <c r="AN136" s="34">
        <f>VLOOKUP($B136,'[2]TK KHOILUONG'!$B:$AT,39,0)</f>
        <v>0</v>
      </c>
      <c r="AO136" s="16">
        <f>VLOOKUP($B136,'[2]TK KHOILUONG'!$B:$AT,40,0)</f>
        <v>0</v>
      </c>
      <c r="AP136" s="16">
        <f>VLOOKUP($B136,'[2]TK KHOILUONG'!$B:$AT,41,0)</f>
        <v>0</v>
      </c>
      <c r="AQ136" s="34">
        <f>VLOOKUP($B136,'[2]TK KHOILUONG'!$B:$AT,42,0)</f>
        <v>0</v>
      </c>
      <c r="AR136" s="34">
        <f>VLOOKUP($B136,'[2]TK KHOILUONG'!$B:$AT,43,0)</f>
        <v>0</v>
      </c>
      <c r="AS136" s="34">
        <f>VLOOKUP($B136,'[2]TK KHOILUONG'!$B:$AT,44,0)</f>
        <v>0</v>
      </c>
      <c r="AT136" s="44">
        <f t="shared" si="3"/>
        <v>-8.5</v>
      </c>
      <c r="AU136" s="5"/>
    </row>
    <row r="137" spans="1:47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>
        <f>VLOOKUP($B137,'[2]TK KHOILUONG'!$B:$AT,4,0)</f>
        <v>0</v>
      </c>
      <c r="F137" s="16">
        <f>VLOOKUP($B137,'[2]TK KHOILUONG'!$B:$AT,5,0)</f>
        <v>0</v>
      </c>
      <c r="G137" s="16">
        <f>VLOOKUP($B137,'[2]TK KHOILUONG'!$B:$AT,6,0)</f>
        <v>0</v>
      </c>
      <c r="H137" s="16">
        <f>VLOOKUP($B137,'[2]TK KHOILUONG'!$B:$AT,7,0)</f>
        <v>0</v>
      </c>
      <c r="I137" s="16">
        <f>VLOOKUP($B137,'[2]TK KHOILUONG'!$B:$AT,8,0)</f>
        <v>0</v>
      </c>
      <c r="J137" s="16">
        <f>VLOOKUP($B137,'[2]TK KHOILUONG'!$B:$AT,9,0)</f>
        <v>0</v>
      </c>
      <c r="K137" s="16">
        <f>VLOOKUP($B137,'[2]TK KHOILUONG'!$B:$AT,10,0)</f>
        <v>0</v>
      </c>
      <c r="L137" s="16">
        <f>VLOOKUP($B137,'[2]TK KHOILUONG'!$B:$AT,11,0)</f>
        <v>0</v>
      </c>
      <c r="M137" s="34">
        <f>VLOOKUP($B137,'[2]TK KHOILUONG'!$B:$AT,12,0)</f>
        <v>0</v>
      </c>
      <c r="N137" s="16">
        <f>VLOOKUP($B137,'[2]TK KHOILUONG'!$B:$AT,13,0)</f>
        <v>0</v>
      </c>
      <c r="O137" s="16">
        <f>VLOOKUP($B137,'[2]TK KHOILUONG'!$B:$AT,14,0)</f>
        <v>0</v>
      </c>
      <c r="P137" s="16">
        <f>VLOOKUP($B137,'[2]TK KHOILUONG'!$B:$AT,15,0)</f>
        <v>0</v>
      </c>
      <c r="Q137" s="16">
        <f>VLOOKUP($B137,'[2]TK KHOILUONG'!$B:$AT,16,0)</f>
        <v>0</v>
      </c>
      <c r="R137" s="34">
        <f>VLOOKUP($B137,'[2]TK KHOILUONG'!$B:$AT,17,0)</f>
        <v>0</v>
      </c>
      <c r="S137" s="16">
        <f>VLOOKUP($B137,'[2]TK KHOILUONG'!$B:$AT,18,0)</f>
        <v>0</v>
      </c>
      <c r="T137" s="16">
        <f>VLOOKUP($B137,'[2]TK KHOILUONG'!$B:$AT,19,0)</f>
        <v>0</v>
      </c>
      <c r="U137" s="16">
        <f>VLOOKUP($B137,'[2]TK KHOILUONG'!$B:$AT,20,0)</f>
        <v>0</v>
      </c>
      <c r="V137" s="34">
        <f>VLOOKUP($B137,'[2]TK KHOILUONG'!$B:$AT,21,0)</f>
        <v>0</v>
      </c>
      <c r="W137" s="16">
        <f>VLOOKUP($B137,'[2]TK KHOILUONG'!$B:$AT,22,0)</f>
        <v>0</v>
      </c>
      <c r="X137" s="16">
        <f>VLOOKUP($B137,'[2]TK KHOILUONG'!$B:$AT,23,0)</f>
        <v>0</v>
      </c>
      <c r="Y137" s="16">
        <f>VLOOKUP($B137,'[2]TK KHOILUONG'!$B:$AT,24,0)</f>
        <v>0</v>
      </c>
      <c r="Z137" s="34">
        <f>VLOOKUP($B137,'[2]TK KHOILUONG'!$B:$AT,25,0)</f>
        <v>0</v>
      </c>
      <c r="AA137" s="16">
        <f>VLOOKUP($B137,'[2]TK KHOILUONG'!$B:$AT,26,0)</f>
        <v>0</v>
      </c>
      <c r="AB137" s="16">
        <f>VLOOKUP($B137,'[2]TK KHOILUONG'!$B:$AT,27,0)</f>
        <v>0</v>
      </c>
      <c r="AC137" s="16">
        <f>VLOOKUP($B137,'[2]TK KHOILUONG'!$B:$AT,28,0)</f>
        <v>0</v>
      </c>
      <c r="AD137" s="34">
        <f>VLOOKUP($B137,'[2]TK KHOILUONG'!$B:$AT,29,0)</f>
        <v>0</v>
      </c>
      <c r="AE137" s="16">
        <f>VLOOKUP($B137,'[2]TK KHOILUONG'!$B:$AT,30,0)</f>
        <v>0</v>
      </c>
      <c r="AF137" s="16">
        <f>VLOOKUP($B137,'[2]TK KHOILUONG'!$B:$AT,31,0)</f>
        <v>0</v>
      </c>
      <c r="AG137" s="16">
        <f>VLOOKUP($B137,'[2]TK KHOILUONG'!$B:$AT,32,0)</f>
        <v>0</v>
      </c>
      <c r="AH137" s="34">
        <f>VLOOKUP($B137,'[2]TK KHOILUONG'!$B:$AT,33,0)</f>
        <v>0</v>
      </c>
      <c r="AI137" s="16">
        <f>VLOOKUP($B137,'[2]TK KHOILUONG'!$B:$AT,34,0)</f>
        <v>0</v>
      </c>
      <c r="AJ137" s="16">
        <f>VLOOKUP($B137,'[2]TK KHOILUONG'!$B:$AT,35,0)</f>
        <v>0</v>
      </c>
      <c r="AK137" s="34">
        <f>VLOOKUP($B137,'[2]TK KHOILUONG'!$B:$AT,36,0)</f>
        <v>0</v>
      </c>
      <c r="AL137" s="16">
        <f>VLOOKUP($B137,'[2]TK KHOILUONG'!$B:$AT,37,0)</f>
        <v>0</v>
      </c>
      <c r="AM137" s="16">
        <f>VLOOKUP($B137,'[2]TK KHOILUONG'!$B:$AT,38,0)</f>
        <v>0</v>
      </c>
      <c r="AN137" s="34">
        <f>VLOOKUP($B137,'[2]TK KHOILUONG'!$B:$AT,39,0)</f>
        <v>0</v>
      </c>
      <c r="AO137" s="16">
        <f>VLOOKUP($B137,'[2]TK KHOILUONG'!$B:$AT,40,0)</f>
        <v>0</v>
      </c>
      <c r="AP137" s="16">
        <f>VLOOKUP($B137,'[2]TK KHOILUONG'!$B:$AT,41,0)</f>
        <v>0</v>
      </c>
      <c r="AQ137" s="34">
        <f>VLOOKUP($B137,'[2]TK KHOILUONG'!$B:$AT,42,0)</f>
        <v>0</v>
      </c>
      <c r="AR137" s="34">
        <f>VLOOKUP($B137,'[2]TK KHOILUONG'!$B:$AT,43,0)</f>
        <v>0</v>
      </c>
      <c r="AS137" s="34">
        <f>VLOOKUP($B137,'[2]TK KHOILUONG'!$B:$AT,44,0)</f>
        <v>0</v>
      </c>
      <c r="AT137" s="44">
        <f t="shared" si="3"/>
        <v>0</v>
      </c>
      <c r="AU137" s="5"/>
    </row>
    <row r="138" spans="1:47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>
        <f>VLOOKUP($B138,'[2]TK KHOILUONG'!$B:$AT,4,0)</f>
        <v>0</v>
      </c>
      <c r="F138" s="16">
        <f>VLOOKUP($B138,'[2]TK KHOILUONG'!$B:$AT,5,0)</f>
        <v>0</v>
      </c>
      <c r="G138" s="16">
        <f>VLOOKUP($B138,'[2]TK KHOILUONG'!$B:$AT,6,0)</f>
        <v>0</v>
      </c>
      <c r="H138" s="16">
        <f>VLOOKUP($B138,'[2]TK KHOILUONG'!$B:$AT,7,0)</f>
        <v>0</v>
      </c>
      <c r="I138" s="16">
        <f>VLOOKUP($B138,'[2]TK KHOILUONG'!$B:$AT,8,0)</f>
        <v>0</v>
      </c>
      <c r="J138" s="16">
        <f>VLOOKUP($B138,'[2]TK KHOILUONG'!$B:$AT,9,0)</f>
        <v>0</v>
      </c>
      <c r="K138" s="16">
        <f>VLOOKUP($B138,'[2]TK KHOILUONG'!$B:$AT,10,0)</f>
        <v>0</v>
      </c>
      <c r="L138" s="16">
        <f>VLOOKUP($B138,'[2]TK KHOILUONG'!$B:$AT,11,0)</f>
        <v>0</v>
      </c>
      <c r="M138" s="34">
        <f>VLOOKUP($B138,'[2]TK KHOILUONG'!$B:$AT,12,0)</f>
        <v>0</v>
      </c>
      <c r="N138" s="16">
        <f>VLOOKUP($B138,'[2]TK KHOILUONG'!$B:$AT,13,0)</f>
        <v>0</v>
      </c>
      <c r="O138" s="16">
        <f>VLOOKUP($B138,'[2]TK KHOILUONG'!$B:$AT,14,0)</f>
        <v>0</v>
      </c>
      <c r="P138" s="16">
        <f>VLOOKUP($B138,'[2]TK KHOILUONG'!$B:$AT,15,0)</f>
        <v>0</v>
      </c>
      <c r="Q138" s="16">
        <f>VLOOKUP($B138,'[2]TK KHOILUONG'!$B:$AT,16,0)</f>
        <v>0</v>
      </c>
      <c r="R138" s="34">
        <f>VLOOKUP($B138,'[2]TK KHOILUONG'!$B:$AT,17,0)</f>
        <v>0</v>
      </c>
      <c r="S138" s="16">
        <f>VLOOKUP($B138,'[2]TK KHOILUONG'!$B:$AT,18,0)</f>
        <v>0</v>
      </c>
      <c r="T138" s="16">
        <f>VLOOKUP($B138,'[2]TK KHOILUONG'!$B:$AT,19,0)</f>
        <v>0</v>
      </c>
      <c r="U138" s="16">
        <f>VLOOKUP($B138,'[2]TK KHOILUONG'!$B:$AT,20,0)</f>
        <v>0</v>
      </c>
      <c r="V138" s="34">
        <f>VLOOKUP($B138,'[2]TK KHOILUONG'!$B:$AT,21,0)</f>
        <v>0</v>
      </c>
      <c r="W138" s="16">
        <f>VLOOKUP($B138,'[2]TK KHOILUONG'!$B:$AT,22,0)</f>
        <v>0</v>
      </c>
      <c r="X138" s="16">
        <f>VLOOKUP($B138,'[2]TK KHOILUONG'!$B:$AT,23,0)</f>
        <v>0</v>
      </c>
      <c r="Y138" s="16">
        <f>VLOOKUP($B138,'[2]TK KHOILUONG'!$B:$AT,24,0)</f>
        <v>0</v>
      </c>
      <c r="Z138" s="34">
        <f>VLOOKUP($B138,'[2]TK KHOILUONG'!$B:$AT,25,0)</f>
        <v>0</v>
      </c>
      <c r="AA138" s="16">
        <f>VLOOKUP($B138,'[2]TK KHOILUONG'!$B:$AT,26,0)</f>
        <v>0</v>
      </c>
      <c r="AB138" s="16">
        <f>VLOOKUP($B138,'[2]TK KHOILUONG'!$B:$AT,27,0)</f>
        <v>0</v>
      </c>
      <c r="AC138" s="16">
        <f>VLOOKUP($B138,'[2]TK KHOILUONG'!$B:$AT,28,0)</f>
        <v>0</v>
      </c>
      <c r="AD138" s="34">
        <f>VLOOKUP($B138,'[2]TK KHOILUONG'!$B:$AT,29,0)</f>
        <v>0</v>
      </c>
      <c r="AE138" s="16">
        <f>VLOOKUP($B138,'[2]TK KHOILUONG'!$B:$AT,30,0)</f>
        <v>0</v>
      </c>
      <c r="AF138" s="16">
        <f>VLOOKUP($B138,'[2]TK KHOILUONG'!$B:$AT,31,0)</f>
        <v>0</v>
      </c>
      <c r="AG138" s="16">
        <f>VLOOKUP($B138,'[2]TK KHOILUONG'!$B:$AT,32,0)</f>
        <v>0</v>
      </c>
      <c r="AH138" s="34">
        <f>VLOOKUP($B138,'[2]TK KHOILUONG'!$B:$AT,33,0)</f>
        <v>0</v>
      </c>
      <c r="AI138" s="16">
        <f>VLOOKUP($B138,'[2]TK KHOILUONG'!$B:$AT,34,0)</f>
        <v>0</v>
      </c>
      <c r="AJ138" s="16">
        <f>VLOOKUP($B138,'[2]TK KHOILUONG'!$B:$AT,35,0)</f>
        <v>0</v>
      </c>
      <c r="AK138" s="34">
        <f>VLOOKUP($B138,'[2]TK KHOILUONG'!$B:$AT,36,0)</f>
        <v>0</v>
      </c>
      <c r="AL138" s="16">
        <f>VLOOKUP($B138,'[2]TK KHOILUONG'!$B:$AT,37,0)</f>
        <v>0</v>
      </c>
      <c r="AM138" s="16">
        <f>VLOOKUP($B138,'[2]TK KHOILUONG'!$B:$AT,38,0)</f>
        <v>0</v>
      </c>
      <c r="AN138" s="34">
        <f>VLOOKUP($B138,'[2]TK KHOILUONG'!$B:$AT,39,0)</f>
        <v>0</v>
      </c>
      <c r="AO138" s="16">
        <f>VLOOKUP($B138,'[2]TK KHOILUONG'!$B:$AT,40,0)</f>
        <v>0</v>
      </c>
      <c r="AP138" s="16">
        <f>VLOOKUP($B138,'[2]TK KHOILUONG'!$B:$AT,41,0)</f>
        <v>0</v>
      </c>
      <c r="AQ138" s="34">
        <f>VLOOKUP($B138,'[2]TK KHOILUONG'!$B:$AT,42,0)</f>
        <v>0</v>
      </c>
      <c r="AR138" s="34">
        <f>VLOOKUP($B138,'[2]TK KHOILUONG'!$B:$AT,43,0)</f>
        <v>0</v>
      </c>
      <c r="AS138" s="34">
        <f>VLOOKUP($B138,'[2]TK KHOILUONG'!$B:$AT,44,0)</f>
        <v>0</v>
      </c>
      <c r="AT138" s="44">
        <f t="shared" si="3"/>
        <v>0</v>
      </c>
      <c r="AU138" s="5"/>
    </row>
    <row r="139" spans="1:47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>
        <f>VLOOKUP($B139,'[2]TK KHOILUONG'!$B:$AT,4,0)</f>
        <v>0</v>
      </c>
      <c r="F139" s="16">
        <f>VLOOKUP($B139,'[2]TK KHOILUONG'!$B:$AT,5,0)</f>
        <v>0</v>
      </c>
      <c r="G139" s="16">
        <f>VLOOKUP($B139,'[2]TK KHOILUONG'!$B:$AT,6,0)</f>
        <v>0</v>
      </c>
      <c r="H139" s="16">
        <f>VLOOKUP($B139,'[2]TK KHOILUONG'!$B:$AT,7,0)</f>
        <v>0</v>
      </c>
      <c r="I139" s="16">
        <f>VLOOKUP($B139,'[2]TK KHOILUONG'!$B:$AT,8,0)</f>
        <v>0</v>
      </c>
      <c r="J139" s="16">
        <f>VLOOKUP($B139,'[2]TK KHOILUONG'!$B:$AT,9,0)</f>
        <v>0</v>
      </c>
      <c r="K139" s="16">
        <f>VLOOKUP($B139,'[2]TK KHOILUONG'!$B:$AT,10,0)</f>
        <v>0</v>
      </c>
      <c r="L139" s="16">
        <f>VLOOKUP($B139,'[2]TK KHOILUONG'!$B:$AT,11,0)</f>
        <v>0</v>
      </c>
      <c r="M139" s="34">
        <f>VLOOKUP($B139,'[2]TK KHOILUONG'!$B:$AT,12,0)</f>
        <v>0</v>
      </c>
      <c r="N139" s="16">
        <f>VLOOKUP($B139,'[2]TK KHOILUONG'!$B:$AT,13,0)</f>
        <v>0</v>
      </c>
      <c r="O139" s="16">
        <f>VLOOKUP($B139,'[2]TK KHOILUONG'!$B:$AT,14,0)</f>
        <v>0</v>
      </c>
      <c r="P139" s="16">
        <f>VLOOKUP($B139,'[2]TK KHOILUONG'!$B:$AT,15,0)</f>
        <v>0</v>
      </c>
      <c r="Q139" s="16">
        <f>VLOOKUP($B139,'[2]TK KHOILUONG'!$B:$AT,16,0)</f>
        <v>0</v>
      </c>
      <c r="R139" s="34">
        <f>VLOOKUP($B139,'[2]TK KHOILUONG'!$B:$AT,17,0)</f>
        <v>0</v>
      </c>
      <c r="S139" s="16">
        <f>VLOOKUP($B139,'[2]TK KHOILUONG'!$B:$AT,18,0)</f>
        <v>0</v>
      </c>
      <c r="T139" s="16">
        <f>VLOOKUP($B139,'[2]TK KHOILUONG'!$B:$AT,19,0)</f>
        <v>0</v>
      </c>
      <c r="U139" s="16">
        <f>VLOOKUP($B139,'[2]TK KHOILUONG'!$B:$AT,20,0)</f>
        <v>0</v>
      </c>
      <c r="V139" s="34">
        <f>VLOOKUP($B139,'[2]TK KHOILUONG'!$B:$AT,21,0)</f>
        <v>0</v>
      </c>
      <c r="W139" s="16">
        <f>VLOOKUP($B139,'[2]TK KHOILUONG'!$B:$AT,22,0)</f>
        <v>0</v>
      </c>
      <c r="X139" s="16">
        <f>VLOOKUP($B139,'[2]TK KHOILUONG'!$B:$AT,23,0)</f>
        <v>0</v>
      </c>
      <c r="Y139" s="16">
        <f>VLOOKUP($B139,'[2]TK KHOILUONG'!$B:$AT,24,0)</f>
        <v>0</v>
      </c>
      <c r="Z139" s="34">
        <f>VLOOKUP($B139,'[2]TK KHOILUONG'!$B:$AT,25,0)</f>
        <v>0</v>
      </c>
      <c r="AA139" s="16">
        <f>VLOOKUP($B139,'[2]TK KHOILUONG'!$B:$AT,26,0)</f>
        <v>0</v>
      </c>
      <c r="AB139" s="16">
        <f>VLOOKUP($B139,'[2]TK KHOILUONG'!$B:$AT,27,0)</f>
        <v>0</v>
      </c>
      <c r="AC139" s="16">
        <f>VLOOKUP($B139,'[2]TK KHOILUONG'!$B:$AT,28,0)</f>
        <v>0</v>
      </c>
      <c r="AD139" s="34">
        <f>VLOOKUP($B139,'[2]TK KHOILUONG'!$B:$AT,29,0)</f>
        <v>0</v>
      </c>
      <c r="AE139" s="16">
        <f>VLOOKUP($B139,'[2]TK KHOILUONG'!$B:$AT,30,0)</f>
        <v>0</v>
      </c>
      <c r="AF139" s="16">
        <f>VLOOKUP($B139,'[2]TK KHOILUONG'!$B:$AT,31,0)</f>
        <v>0</v>
      </c>
      <c r="AG139" s="16">
        <f>VLOOKUP($B139,'[2]TK KHOILUONG'!$B:$AT,32,0)</f>
        <v>0</v>
      </c>
      <c r="AH139" s="34">
        <f>VLOOKUP($B139,'[2]TK KHOILUONG'!$B:$AT,33,0)</f>
        <v>0</v>
      </c>
      <c r="AI139" s="16">
        <f>VLOOKUP($B139,'[2]TK KHOILUONG'!$B:$AT,34,0)</f>
        <v>0</v>
      </c>
      <c r="AJ139" s="16">
        <f>VLOOKUP($B139,'[2]TK KHOILUONG'!$B:$AT,35,0)</f>
        <v>0</v>
      </c>
      <c r="AK139" s="34">
        <f>VLOOKUP($B139,'[2]TK KHOILUONG'!$B:$AT,36,0)</f>
        <v>0</v>
      </c>
      <c r="AL139" s="16">
        <f>VLOOKUP($B139,'[2]TK KHOILUONG'!$B:$AT,37,0)</f>
        <v>0</v>
      </c>
      <c r="AM139" s="16">
        <f>VLOOKUP($B139,'[2]TK KHOILUONG'!$B:$AT,38,0)</f>
        <v>0</v>
      </c>
      <c r="AN139" s="34">
        <f>VLOOKUP($B139,'[2]TK KHOILUONG'!$B:$AT,39,0)</f>
        <v>0</v>
      </c>
      <c r="AO139" s="16">
        <f>VLOOKUP($B139,'[2]TK KHOILUONG'!$B:$AT,40,0)</f>
        <v>0</v>
      </c>
      <c r="AP139" s="16">
        <f>VLOOKUP($B139,'[2]TK KHOILUONG'!$B:$AT,41,0)</f>
        <v>0</v>
      </c>
      <c r="AQ139" s="34">
        <f>VLOOKUP($B139,'[2]TK KHOILUONG'!$B:$AT,42,0)</f>
        <v>0</v>
      </c>
      <c r="AR139" s="34">
        <f>VLOOKUP($B139,'[2]TK KHOILUONG'!$B:$AT,43,0)</f>
        <v>0</v>
      </c>
      <c r="AS139" s="34">
        <f>VLOOKUP($B139,'[2]TK KHOILUONG'!$B:$AT,44,0)</f>
        <v>0</v>
      </c>
      <c r="AT139" s="44">
        <f t="shared" si="3"/>
        <v>0</v>
      </c>
      <c r="AU139" s="5"/>
    </row>
    <row r="140" spans="1:47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>
        <f>VLOOKUP($B140,'[2]TK KHOILUONG'!$B:$AT,4,0)</f>
        <v>0</v>
      </c>
      <c r="F140" s="16">
        <f>VLOOKUP($B140,'[2]TK KHOILUONG'!$B:$AT,5,0)</f>
        <v>0</v>
      </c>
      <c r="G140" s="16">
        <f>VLOOKUP($B140,'[2]TK KHOILUONG'!$B:$AT,6,0)</f>
        <v>0</v>
      </c>
      <c r="H140" s="16">
        <f>VLOOKUP($B140,'[2]TK KHOILUONG'!$B:$AT,7,0)</f>
        <v>0</v>
      </c>
      <c r="I140" s="16">
        <f>VLOOKUP($B140,'[2]TK KHOILUONG'!$B:$AT,8,0)</f>
        <v>0</v>
      </c>
      <c r="J140" s="16">
        <f>VLOOKUP($B140,'[2]TK KHOILUONG'!$B:$AT,9,0)</f>
        <v>0</v>
      </c>
      <c r="K140" s="16">
        <f>VLOOKUP($B140,'[2]TK KHOILUONG'!$B:$AT,10,0)</f>
        <v>0</v>
      </c>
      <c r="L140" s="16">
        <f>VLOOKUP($B140,'[2]TK KHOILUONG'!$B:$AT,11,0)</f>
        <v>0</v>
      </c>
      <c r="M140" s="34">
        <f>VLOOKUP($B140,'[2]TK KHOILUONG'!$B:$AT,12,0)</f>
        <v>0</v>
      </c>
      <c r="N140" s="16">
        <f>VLOOKUP($B140,'[2]TK KHOILUONG'!$B:$AT,13,0)</f>
        <v>0</v>
      </c>
      <c r="O140" s="16">
        <f>VLOOKUP($B140,'[2]TK KHOILUONG'!$B:$AT,14,0)</f>
        <v>0</v>
      </c>
      <c r="P140" s="16">
        <f>VLOOKUP($B140,'[2]TK KHOILUONG'!$B:$AT,15,0)</f>
        <v>0</v>
      </c>
      <c r="Q140" s="16">
        <f>VLOOKUP($B140,'[2]TK KHOILUONG'!$B:$AT,16,0)</f>
        <v>0</v>
      </c>
      <c r="R140" s="34">
        <f>VLOOKUP($B140,'[2]TK KHOILUONG'!$B:$AT,17,0)</f>
        <v>0</v>
      </c>
      <c r="S140" s="16">
        <f>VLOOKUP($B140,'[2]TK KHOILUONG'!$B:$AT,18,0)</f>
        <v>0</v>
      </c>
      <c r="T140" s="16">
        <f>VLOOKUP($B140,'[2]TK KHOILUONG'!$B:$AT,19,0)</f>
        <v>0</v>
      </c>
      <c r="U140" s="16">
        <f>VLOOKUP($B140,'[2]TK KHOILUONG'!$B:$AT,20,0)</f>
        <v>0</v>
      </c>
      <c r="V140" s="34">
        <f>VLOOKUP($B140,'[2]TK KHOILUONG'!$B:$AT,21,0)</f>
        <v>0</v>
      </c>
      <c r="W140" s="16">
        <f>VLOOKUP($B140,'[2]TK KHOILUONG'!$B:$AT,22,0)</f>
        <v>0</v>
      </c>
      <c r="X140" s="16">
        <f>VLOOKUP($B140,'[2]TK KHOILUONG'!$B:$AT,23,0)</f>
        <v>0</v>
      </c>
      <c r="Y140" s="16">
        <f>VLOOKUP($B140,'[2]TK KHOILUONG'!$B:$AT,24,0)</f>
        <v>0</v>
      </c>
      <c r="Z140" s="34">
        <f>VLOOKUP($B140,'[2]TK KHOILUONG'!$B:$AT,25,0)</f>
        <v>0</v>
      </c>
      <c r="AA140" s="16">
        <f>VLOOKUP($B140,'[2]TK KHOILUONG'!$B:$AT,26,0)</f>
        <v>0</v>
      </c>
      <c r="AB140" s="16">
        <f>VLOOKUP($B140,'[2]TK KHOILUONG'!$B:$AT,27,0)</f>
        <v>0</v>
      </c>
      <c r="AC140" s="16">
        <f>VLOOKUP($B140,'[2]TK KHOILUONG'!$B:$AT,28,0)</f>
        <v>0</v>
      </c>
      <c r="AD140" s="34">
        <f>VLOOKUP($B140,'[2]TK KHOILUONG'!$B:$AT,29,0)</f>
        <v>0</v>
      </c>
      <c r="AE140" s="16">
        <f>VLOOKUP($B140,'[2]TK KHOILUONG'!$B:$AT,30,0)</f>
        <v>0</v>
      </c>
      <c r="AF140" s="16">
        <f>VLOOKUP($B140,'[2]TK KHOILUONG'!$B:$AT,31,0)</f>
        <v>0</v>
      </c>
      <c r="AG140" s="16">
        <f>VLOOKUP($B140,'[2]TK KHOILUONG'!$B:$AT,32,0)</f>
        <v>0</v>
      </c>
      <c r="AH140" s="34">
        <f>VLOOKUP($B140,'[2]TK KHOILUONG'!$B:$AT,33,0)</f>
        <v>0</v>
      </c>
      <c r="AI140" s="16">
        <f>VLOOKUP($B140,'[2]TK KHOILUONG'!$B:$AT,34,0)</f>
        <v>0</v>
      </c>
      <c r="AJ140" s="16">
        <f>VLOOKUP($B140,'[2]TK KHOILUONG'!$B:$AT,35,0)</f>
        <v>0</v>
      </c>
      <c r="AK140" s="34">
        <f>VLOOKUP($B140,'[2]TK KHOILUONG'!$B:$AT,36,0)</f>
        <v>0</v>
      </c>
      <c r="AL140" s="16">
        <f>VLOOKUP($B140,'[2]TK KHOILUONG'!$B:$AT,37,0)</f>
        <v>0</v>
      </c>
      <c r="AM140" s="16">
        <f>VLOOKUP($B140,'[2]TK KHOILUONG'!$B:$AT,38,0)</f>
        <v>0</v>
      </c>
      <c r="AN140" s="34">
        <f>VLOOKUP($B140,'[2]TK KHOILUONG'!$B:$AT,39,0)</f>
        <v>0</v>
      </c>
      <c r="AO140" s="16">
        <f>VLOOKUP($B140,'[2]TK KHOILUONG'!$B:$AT,40,0)</f>
        <v>0</v>
      </c>
      <c r="AP140" s="16">
        <f>VLOOKUP($B140,'[2]TK KHOILUONG'!$B:$AT,41,0)</f>
        <v>0</v>
      </c>
      <c r="AQ140" s="34">
        <f>VLOOKUP($B140,'[2]TK KHOILUONG'!$B:$AT,42,0)</f>
        <v>0</v>
      </c>
      <c r="AR140" s="34">
        <f>VLOOKUP($B140,'[2]TK KHOILUONG'!$B:$AT,43,0)</f>
        <v>0</v>
      </c>
      <c r="AS140" s="34">
        <f>VLOOKUP($B140,'[2]TK KHOILUONG'!$B:$AT,44,0)</f>
        <v>0</v>
      </c>
      <c r="AT140" s="44">
        <f t="shared" si="3"/>
        <v>0</v>
      </c>
      <c r="AU140" s="5"/>
    </row>
    <row r="141" spans="1:47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>
        <f>VLOOKUP($B141,'[2]TK KHOILUONG'!$B:$AT,4,0)</f>
        <v>0</v>
      </c>
      <c r="F141" s="16">
        <f>VLOOKUP($B141,'[2]TK KHOILUONG'!$B:$AT,5,0)</f>
        <v>0</v>
      </c>
      <c r="G141" s="16">
        <f>VLOOKUP($B141,'[2]TK KHOILUONG'!$B:$AT,6,0)</f>
        <v>0</v>
      </c>
      <c r="H141" s="16">
        <f>VLOOKUP($B141,'[2]TK KHOILUONG'!$B:$AT,7,0)</f>
        <v>0</v>
      </c>
      <c r="I141" s="16">
        <f>VLOOKUP($B141,'[2]TK KHOILUONG'!$B:$AT,8,0)</f>
        <v>0</v>
      </c>
      <c r="J141" s="16">
        <f>VLOOKUP($B141,'[2]TK KHOILUONG'!$B:$AT,9,0)</f>
        <v>0</v>
      </c>
      <c r="K141" s="16">
        <f>VLOOKUP($B141,'[2]TK KHOILUONG'!$B:$AT,10,0)</f>
        <v>0</v>
      </c>
      <c r="L141" s="16">
        <f>VLOOKUP($B141,'[2]TK KHOILUONG'!$B:$AT,11,0)</f>
        <v>0</v>
      </c>
      <c r="M141" s="34">
        <f>VLOOKUP($B141,'[2]TK KHOILUONG'!$B:$AT,12,0)</f>
        <v>0</v>
      </c>
      <c r="N141" s="16">
        <f>VLOOKUP($B141,'[2]TK KHOILUONG'!$B:$AT,13,0)</f>
        <v>0</v>
      </c>
      <c r="O141" s="16">
        <f>VLOOKUP($B141,'[2]TK KHOILUONG'!$B:$AT,14,0)</f>
        <v>0</v>
      </c>
      <c r="P141" s="16">
        <f>VLOOKUP($B141,'[2]TK KHOILUONG'!$B:$AT,15,0)</f>
        <v>0</v>
      </c>
      <c r="Q141" s="16">
        <f>VLOOKUP($B141,'[2]TK KHOILUONG'!$B:$AT,16,0)</f>
        <v>0</v>
      </c>
      <c r="R141" s="34">
        <f>VLOOKUP($B141,'[2]TK KHOILUONG'!$B:$AT,17,0)</f>
        <v>0</v>
      </c>
      <c r="S141" s="16">
        <f>VLOOKUP($B141,'[2]TK KHOILUONG'!$B:$AT,18,0)</f>
        <v>0</v>
      </c>
      <c r="T141" s="16">
        <f>VLOOKUP($B141,'[2]TK KHOILUONG'!$B:$AT,19,0)</f>
        <v>0</v>
      </c>
      <c r="U141" s="16">
        <f>VLOOKUP($B141,'[2]TK KHOILUONG'!$B:$AT,20,0)</f>
        <v>0</v>
      </c>
      <c r="V141" s="34">
        <f>VLOOKUP($B141,'[2]TK KHOILUONG'!$B:$AT,21,0)</f>
        <v>0</v>
      </c>
      <c r="W141" s="16">
        <f>VLOOKUP($B141,'[2]TK KHOILUONG'!$B:$AT,22,0)</f>
        <v>0</v>
      </c>
      <c r="X141" s="16">
        <f>VLOOKUP($B141,'[2]TK KHOILUONG'!$B:$AT,23,0)</f>
        <v>0</v>
      </c>
      <c r="Y141" s="16">
        <f>VLOOKUP($B141,'[2]TK KHOILUONG'!$B:$AT,24,0)</f>
        <v>0</v>
      </c>
      <c r="Z141" s="34">
        <f>VLOOKUP($B141,'[2]TK KHOILUONG'!$B:$AT,25,0)</f>
        <v>0</v>
      </c>
      <c r="AA141" s="16">
        <f>VLOOKUP($B141,'[2]TK KHOILUONG'!$B:$AT,26,0)</f>
        <v>0</v>
      </c>
      <c r="AB141" s="16">
        <f>VLOOKUP($B141,'[2]TK KHOILUONG'!$B:$AT,27,0)</f>
        <v>0</v>
      </c>
      <c r="AC141" s="16">
        <f>VLOOKUP($B141,'[2]TK KHOILUONG'!$B:$AT,28,0)</f>
        <v>0</v>
      </c>
      <c r="AD141" s="34">
        <f>VLOOKUP($B141,'[2]TK KHOILUONG'!$B:$AT,29,0)</f>
        <v>0</v>
      </c>
      <c r="AE141" s="16">
        <f>VLOOKUP($B141,'[2]TK KHOILUONG'!$B:$AT,30,0)</f>
        <v>0</v>
      </c>
      <c r="AF141" s="16">
        <f>VLOOKUP($B141,'[2]TK KHOILUONG'!$B:$AT,31,0)</f>
        <v>0</v>
      </c>
      <c r="AG141" s="16">
        <f>VLOOKUP($B141,'[2]TK KHOILUONG'!$B:$AT,32,0)</f>
        <v>0</v>
      </c>
      <c r="AH141" s="34">
        <f>VLOOKUP($B141,'[2]TK KHOILUONG'!$B:$AT,33,0)</f>
        <v>0</v>
      </c>
      <c r="AI141" s="16">
        <f>VLOOKUP($B141,'[2]TK KHOILUONG'!$B:$AT,34,0)</f>
        <v>0</v>
      </c>
      <c r="AJ141" s="16">
        <f>VLOOKUP($B141,'[2]TK KHOILUONG'!$B:$AT,35,0)</f>
        <v>0</v>
      </c>
      <c r="AK141" s="34">
        <f>VLOOKUP($B141,'[2]TK KHOILUONG'!$B:$AT,36,0)</f>
        <v>0</v>
      </c>
      <c r="AL141" s="16">
        <f>VLOOKUP($B141,'[2]TK KHOILUONG'!$B:$AT,37,0)</f>
        <v>0</v>
      </c>
      <c r="AM141" s="16">
        <f>VLOOKUP($B141,'[2]TK KHOILUONG'!$B:$AT,38,0)</f>
        <v>0</v>
      </c>
      <c r="AN141" s="34">
        <f>VLOOKUP($B141,'[2]TK KHOILUONG'!$B:$AT,39,0)</f>
        <v>0</v>
      </c>
      <c r="AO141" s="16">
        <f>VLOOKUP($B141,'[2]TK KHOILUONG'!$B:$AT,40,0)</f>
        <v>0</v>
      </c>
      <c r="AP141" s="16">
        <f>VLOOKUP($B141,'[2]TK KHOILUONG'!$B:$AT,41,0)</f>
        <v>0</v>
      </c>
      <c r="AQ141" s="34">
        <f>VLOOKUP($B141,'[2]TK KHOILUONG'!$B:$AT,42,0)</f>
        <v>0</v>
      </c>
      <c r="AR141" s="34">
        <f>VLOOKUP($B141,'[2]TK KHOILUONG'!$B:$AT,43,0)</f>
        <v>0</v>
      </c>
      <c r="AS141" s="34">
        <f>VLOOKUP($B141,'[2]TK KHOILUONG'!$B:$AT,44,0)</f>
        <v>0</v>
      </c>
      <c r="AT141" s="44">
        <f t="shared" si="3"/>
        <v>0</v>
      </c>
      <c r="AU141" s="5"/>
    </row>
    <row r="142" spans="1:47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>
        <f>VLOOKUP($B142,'[2]TK KHOILUONG'!$B:$AT,4,0)</f>
        <v>0</v>
      </c>
      <c r="F142" s="16">
        <f>VLOOKUP($B142,'[2]TK KHOILUONG'!$B:$AT,5,0)</f>
        <v>0</v>
      </c>
      <c r="G142" s="16">
        <f>VLOOKUP($B142,'[2]TK KHOILUONG'!$B:$AT,6,0)</f>
        <v>0</v>
      </c>
      <c r="H142" s="16">
        <f>VLOOKUP($B142,'[2]TK KHOILUONG'!$B:$AT,7,0)</f>
        <v>0</v>
      </c>
      <c r="I142" s="16">
        <f>VLOOKUP($B142,'[2]TK KHOILUONG'!$B:$AT,8,0)</f>
        <v>0</v>
      </c>
      <c r="J142" s="16">
        <f>VLOOKUP($B142,'[2]TK KHOILUONG'!$B:$AT,9,0)</f>
        <v>0</v>
      </c>
      <c r="K142" s="16">
        <f>VLOOKUP($B142,'[2]TK KHOILUONG'!$B:$AT,10,0)</f>
        <v>0</v>
      </c>
      <c r="L142" s="16">
        <f>VLOOKUP($B142,'[2]TK KHOILUONG'!$B:$AT,11,0)</f>
        <v>0</v>
      </c>
      <c r="M142" s="34">
        <f>VLOOKUP($B142,'[2]TK KHOILUONG'!$B:$AT,12,0)</f>
        <v>0</v>
      </c>
      <c r="N142" s="16">
        <f>VLOOKUP($B142,'[2]TK KHOILUONG'!$B:$AT,13,0)</f>
        <v>0</v>
      </c>
      <c r="O142" s="16">
        <f>VLOOKUP($B142,'[2]TK KHOILUONG'!$B:$AT,14,0)</f>
        <v>0</v>
      </c>
      <c r="P142" s="16">
        <f>VLOOKUP($B142,'[2]TK KHOILUONG'!$B:$AT,15,0)</f>
        <v>0</v>
      </c>
      <c r="Q142" s="16">
        <f>VLOOKUP($B142,'[2]TK KHOILUONG'!$B:$AT,16,0)</f>
        <v>0</v>
      </c>
      <c r="R142" s="34">
        <f>VLOOKUP($B142,'[2]TK KHOILUONG'!$B:$AT,17,0)</f>
        <v>0</v>
      </c>
      <c r="S142" s="16">
        <f>VLOOKUP($B142,'[2]TK KHOILUONG'!$B:$AT,18,0)</f>
        <v>0</v>
      </c>
      <c r="T142" s="16">
        <f>VLOOKUP($B142,'[2]TK KHOILUONG'!$B:$AT,19,0)</f>
        <v>0</v>
      </c>
      <c r="U142" s="16">
        <f>VLOOKUP($B142,'[2]TK KHOILUONG'!$B:$AT,20,0)</f>
        <v>0</v>
      </c>
      <c r="V142" s="34">
        <f>VLOOKUP($B142,'[2]TK KHOILUONG'!$B:$AT,21,0)</f>
        <v>0</v>
      </c>
      <c r="W142" s="16">
        <f>VLOOKUP($B142,'[2]TK KHOILUONG'!$B:$AT,22,0)</f>
        <v>0</v>
      </c>
      <c r="X142" s="16">
        <f>VLOOKUP($B142,'[2]TK KHOILUONG'!$B:$AT,23,0)</f>
        <v>0</v>
      </c>
      <c r="Y142" s="16">
        <f>VLOOKUP($B142,'[2]TK KHOILUONG'!$B:$AT,24,0)</f>
        <v>0</v>
      </c>
      <c r="Z142" s="34">
        <f>VLOOKUP($B142,'[2]TK KHOILUONG'!$B:$AT,25,0)</f>
        <v>0</v>
      </c>
      <c r="AA142" s="16">
        <f>VLOOKUP($B142,'[2]TK KHOILUONG'!$B:$AT,26,0)</f>
        <v>0</v>
      </c>
      <c r="AB142" s="16">
        <f>VLOOKUP($B142,'[2]TK KHOILUONG'!$B:$AT,27,0)</f>
        <v>0</v>
      </c>
      <c r="AC142" s="16">
        <f>VLOOKUP($B142,'[2]TK KHOILUONG'!$B:$AT,28,0)</f>
        <v>0</v>
      </c>
      <c r="AD142" s="34">
        <f>VLOOKUP($B142,'[2]TK KHOILUONG'!$B:$AT,29,0)</f>
        <v>0</v>
      </c>
      <c r="AE142" s="16">
        <f>VLOOKUP($B142,'[2]TK KHOILUONG'!$B:$AT,30,0)</f>
        <v>0</v>
      </c>
      <c r="AF142" s="16">
        <f>VLOOKUP($B142,'[2]TK KHOILUONG'!$B:$AT,31,0)</f>
        <v>0</v>
      </c>
      <c r="AG142" s="16">
        <f>VLOOKUP($B142,'[2]TK KHOILUONG'!$B:$AT,32,0)</f>
        <v>0</v>
      </c>
      <c r="AH142" s="34">
        <f>VLOOKUP($B142,'[2]TK KHOILUONG'!$B:$AT,33,0)</f>
        <v>0</v>
      </c>
      <c r="AI142" s="16">
        <f>VLOOKUP($B142,'[2]TK KHOILUONG'!$B:$AT,34,0)</f>
        <v>0</v>
      </c>
      <c r="AJ142" s="16">
        <f>VLOOKUP($B142,'[2]TK KHOILUONG'!$B:$AT,35,0)</f>
        <v>0</v>
      </c>
      <c r="AK142" s="34">
        <f>VLOOKUP($B142,'[2]TK KHOILUONG'!$B:$AT,36,0)</f>
        <v>0</v>
      </c>
      <c r="AL142" s="16">
        <f>VLOOKUP($B142,'[2]TK KHOILUONG'!$B:$AT,37,0)</f>
        <v>0</v>
      </c>
      <c r="AM142" s="16">
        <f>VLOOKUP($B142,'[2]TK KHOILUONG'!$B:$AT,38,0)</f>
        <v>0</v>
      </c>
      <c r="AN142" s="34">
        <f>VLOOKUP($B142,'[2]TK KHOILUONG'!$B:$AT,39,0)</f>
        <v>0</v>
      </c>
      <c r="AO142" s="16">
        <f>VLOOKUP($B142,'[2]TK KHOILUONG'!$B:$AT,40,0)</f>
        <v>0</v>
      </c>
      <c r="AP142" s="16">
        <f>VLOOKUP($B142,'[2]TK KHOILUONG'!$B:$AT,41,0)</f>
        <v>0</v>
      </c>
      <c r="AQ142" s="34">
        <f>VLOOKUP($B142,'[2]TK KHOILUONG'!$B:$AT,42,0)</f>
        <v>0</v>
      </c>
      <c r="AR142" s="34">
        <f>VLOOKUP($B142,'[2]TK KHOILUONG'!$B:$AT,43,0)</f>
        <v>0</v>
      </c>
      <c r="AS142" s="34">
        <f>VLOOKUP($B142,'[2]TK KHOILUONG'!$B:$AT,44,0)</f>
        <v>0</v>
      </c>
      <c r="AT142" s="44">
        <f t="shared" si="3"/>
        <v>0</v>
      </c>
      <c r="AU142" s="5"/>
    </row>
    <row r="143" spans="1:47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VLOOKUP($B143,'[2]TK KHOILUONG'!$B:$AT,4,0)</f>
        <v>4</v>
      </c>
      <c r="F143" s="16">
        <f>VLOOKUP($B143,'[2]TK KHOILUONG'!$B:$AT,5,0)</f>
        <v>0</v>
      </c>
      <c r="G143" s="16">
        <f>VLOOKUP($B143,'[2]TK KHOILUONG'!$B:$AT,6,0)</f>
        <v>0</v>
      </c>
      <c r="H143" s="16">
        <f>VLOOKUP($B143,'[2]TK KHOILUONG'!$B:$AT,7,0)</f>
        <v>0</v>
      </c>
      <c r="I143" s="16">
        <f>VLOOKUP($B143,'[2]TK KHOILUONG'!$B:$AT,8,0)</f>
        <v>0</v>
      </c>
      <c r="J143" s="16">
        <f>VLOOKUP($B143,'[2]TK KHOILUONG'!$B:$AT,9,0)</f>
        <v>0</v>
      </c>
      <c r="K143" s="16">
        <f>VLOOKUP($B143,'[2]TK KHOILUONG'!$B:$AT,10,0)</f>
        <v>0</v>
      </c>
      <c r="L143" s="16">
        <f>VLOOKUP($B143,'[2]TK KHOILUONG'!$B:$AT,11,0)</f>
        <v>0</v>
      </c>
      <c r="M143" s="34">
        <f>VLOOKUP($B143,'[2]TK KHOILUONG'!$B:$AT,12,0)</f>
        <v>4</v>
      </c>
      <c r="N143" s="16">
        <f>VLOOKUP($B143,'[2]TK KHOILUONG'!$B:$AT,13,0)</f>
        <v>1.7999999999999998</v>
      </c>
      <c r="O143" s="16">
        <f>VLOOKUP($B143,'[2]TK KHOILUONG'!$B:$AT,14,0)</f>
        <v>4.6500000000000004</v>
      </c>
      <c r="P143" s="16">
        <f>VLOOKUP($B143,'[2]TK KHOILUONG'!$B:$AT,15,0)</f>
        <v>0</v>
      </c>
      <c r="Q143" s="16">
        <f>VLOOKUP($B143,'[2]TK KHOILUONG'!$B:$AT,16,0)</f>
        <v>0</v>
      </c>
      <c r="R143" s="34">
        <f>VLOOKUP($B143,'[2]TK KHOILUONG'!$B:$AT,17,0)</f>
        <v>6.45</v>
      </c>
      <c r="S143" s="16">
        <f>VLOOKUP($B143,'[2]TK KHOILUONG'!$B:$AT,18,0)</f>
        <v>135</v>
      </c>
      <c r="T143" s="16">
        <f>VLOOKUP($B143,'[2]TK KHOILUONG'!$B:$AT,19,0)</f>
        <v>64</v>
      </c>
      <c r="U143" s="16">
        <f>VLOOKUP($B143,'[2]TK KHOILUONG'!$B:$AT,20,0)</f>
        <v>149</v>
      </c>
      <c r="V143" s="34">
        <f>VLOOKUP($B143,'[2]TK KHOILUONG'!$B:$AT,21,0)</f>
        <v>5</v>
      </c>
      <c r="W143" s="16">
        <f>VLOOKUP($B143,'[2]TK KHOILUONG'!$B:$AT,22,0)</f>
        <v>0</v>
      </c>
      <c r="X143" s="16">
        <f>VLOOKUP($B143,'[2]TK KHOILUONG'!$B:$AT,23,0)</f>
        <v>0</v>
      </c>
      <c r="Y143" s="16">
        <f>VLOOKUP($B143,'[2]TK KHOILUONG'!$B:$AT,24,0)</f>
        <v>0</v>
      </c>
      <c r="Z143" s="34">
        <f>VLOOKUP($B143,'[2]TK KHOILUONG'!$B:$AT,25,0)</f>
        <v>0</v>
      </c>
      <c r="AA143" s="16">
        <f>VLOOKUP($B143,'[2]TK KHOILUONG'!$B:$AT,26,0)</f>
        <v>0</v>
      </c>
      <c r="AB143" s="16">
        <f>VLOOKUP($B143,'[2]TK KHOILUONG'!$B:$AT,27,0)</f>
        <v>0</v>
      </c>
      <c r="AC143" s="16">
        <f>VLOOKUP($B143,'[2]TK KHOILUONG'!$B:$AT,28,0)</f>
        <v>0</v>
      </c>
      <c r="AD143" s="34">
        <f>VLOOKUP($B143,'[2]TK KHOILUONG'!$B:$AT,29,0)</f>
        <v>0</v>
      </c>
      <c r="AE143" s="16">
        <f>VLOOKUP($B143,'[2]TK KHOILUONG'!$B:$AT,30,0)</f>
        <v>0</v>
      </c>
      <c r="AF143" s="16">
        <f>VLOOKUP($B143,'[2]TK KHOILUONG'!$B:$AT,31,0)</f>
        <v>0</v>
      </c>
      <c r="AG143" s="16">
        <f>VLOOKUP($B143,'[2]TK KHOILUONG'!$B:$AT,32,0)</f>
        <v>0</v>
      </c>
      <c r="AH143" s="34">
        <f>VLOOKUP($B143,'[2]TK KHOILUONG'!$B:$AT,33,0)</f>
        <v>0</v>
      </c>
      <c r="AI143" s="16">
        <f>VLOOKUP($B143,'[2]TK KHOILUONG'!$B:$AT,34,0)</f>
        <v>0</v>
      </c>
      <c r="AJ143" s="16">
        <f>VLOOKUP($B143,'[2]TK KHOILUONG'!$B:$AT,35,0)</f>
        <v>0</v>
      </c>
      <c r="AK143" s="34">
        <f>VLOOKUP($B143,'[2]TK KHOILUONG'!$B:$AT,36,0)</f>
        <v>0</v>
      </c>
      <c r="AL143" s="16">
        <f>VLOOKUP($B143,'[2]TK KHOILUONG'!$B:$AT,37,0)</f>
        <v>0</v>
      </c>
      <c r="AM143" s="16">
        <f>VLOOKUP($B143,'[2]TK KHOILUONG'!$B:$AT,38,0)</f>
        <v>0</v>
      </c>
      <c r="AN143" s="34">
        <f>VLOOKUP($B143,'[2]TK KHOILUONG'!$B:$AT,39,0)</f>
        <v>0</v>
      </c>
      <c r="AO143" s="16">
        <f>VLOOKUP($B143,'[2]TK KHOILUONG'!$B:$AT,40,0)</f>
        <v>0</v>
      </c>
      <c r="AP143" s="16">
        <f>VLOOKUP($B143,'[2]TK KHOILUONG'!$B:$AT,41,0)</f>
        <v>0</v>
      </c>
      <c r="AQ143" s="34">
        <f>VLOOKUP($B143,'[2]TK KHOILUONG'!$B:$AT,42,0)</f>
        <v>0</v>
      </c>
      <c r="AR143" s="34">
        <f>VLOOKUP($B143,'[2]TK KHOILUONG'!$B:$AT,43,0)</f>
        <v>0</v>
      </c>
      <c r="AS143" s="34">
        <f>VLOOKUP($B143,'[2]TK KHOILUONG'!$B:$AT,44,0)</f>
        <v>1.2</v>
      </c>
      <c r="AT143" s="44">
        <f t="shared" si="3"/>
        <v>16.649999999999999</v>
      </c>
      <c r="AU143" s="5"/>
    </row>
    <row r="144" spans="1:47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VLOOKUP($B144,'[2]TK KHOILUONG'!$B:$AT,4,0)</f>
        <v>0</v>
      </c>
      <c r="F144" s="16">
        <f>VLOOKUP($B144,'[2]TK KHOILUONG'!$B:$AT,5,0)</f>
        <v>0</v>
      </c>
      <c r="G144" s="16">
        <f>VLOOKUP($B144,'[2]TK KHOILUONG'!$B:$AT,6,0)</f>
        <v>0</v>
      </c>
      <c r="H144" s="16">
        <f>VLOOKUP($B144,'[2]TK KHOILUONG'!$B:$AT,7,0)</f>
        <v>0</v>
      </c>
      <c r="I144" s="16">
        <f>VLOOKUP($B144,'[2]TK KHOILUONG'!$B:$AT,8,0)</f>
        <v>0</v>
      </c>
      <c r="J144" s="16">
        <f>VLOOKUP($B144,'[2]TK KHOILUONG'!$B:$AT,9,0)</f>
        <v>0</v>
      </c>
      <c r="K144" s="16">
        <f>VLOOKUP($B144,'[2]TK KHOILUONG'!$B:$AT,10,0)</f>
        <v>0</v>
      </c>
      <c r="L144" s="16">
        <f>VLOOKUP($B144,'[2]TK KHOILUONG'!$B:$AT,11,0)</f>
        <v>0</v>
      </c>
      <c r="M144" s="34">
        <f>VLOOKUP($B144,'[2]TK KHOILUONG'!$B:$AT,12,0)</f>
        <v>0</v>
      </c>
      <c r="N144" s="16">
        <f>VLOOKUP($B144,'[2]TK KHOILUONG'!$B:$AT,13,0)</f>
        <v>0</v>
      </c>
      <c r="O144" s="16">
        <f>VLOOKUP($B144,'[2]TK KHOILUONG'!$B:$AT,14,0)</f>
        <v>1.2</v>
      </c>
      <c r="P144" s="16">
        <f>VLOOKUP($B144,'[2]TK KHOILUONG'!$B:$AT,15,0)</f>
        <v>0</v>
      </c>
      <c r="Q144" s="16">
        <f>VLOOKUP($B144,'[2]TK KHOILUONG'!$B:$AT,16,0)</f>
        <v>0</v>
      </c>
      <c r="R144" s="34">
        <f>VLOOKUP($B144,'[2]TK KHOILUONG'!$B:$AT,17,0)</f>
        <v>1.2</v>
      </c>
      <c r="S144" s="16">
        <f>VLOOKUP($B144,'[2]TK KHOILUONG'!$B:$AT,18,0)</f>
        <v>0</v>
      </c>
      <c r="T144" s="16">
        <f>VLOOKUP($B144,'[2]TK KHOILUONG'!$B:$AT,19,0)</f>
        <v>77</v>
      </c>
      <c r="U144" s="16">
        <f>VLOOKUP($B144,'[2]TK KHOILUONG'!$B:$AT,20,0)</f>
        <v>0</v>
      </c>
      <c r="V144" s="34">
        <f>VLOOKUP($B144,'[2]TK KHOILUONG'!$B:$AT,21,0)</f>
        <v>7.7</v>
      </c>
      <c r="W144" s="16">
        <f>VLOOKUP($B144,'[2]TK KHOILUONG'!$B:$AT,22,0)</f>
        <v>0</v>
      </c>
      <c r="X144" s="16">
        <f>VLOOKUP($B144,'[2]TK KHOILUONG'!$B:$AT,23,0)</f>
        <v>0</v>
      </c>
      <c r="Y144" s="16">
        <f>VLOOKUP($B144,'[2]TK KHOILUONG'!$B:$AT,24,0)</f>
        <v>0</v>
      </c>
      <c r="Z144" s="34">
        <f>VLOOKUP($B144,'[2]TK KHOILUONG'!$B:$AT,25,0)</f>
        <v>0</v>
      </c>
      <c r="AA144" s="16">
        <f>VLOOKUP($B144,'[2]TK KHOILUONG'!$B:$AT,26,0)</f>
        <v>0</v>
      </c>
      <c r="AB144" s="16">
        <f>VLOOKUP($B144,'[2]TK KHOILUONG'!$B:$AT,27,0)</f>
        <v>0</v>
      </c>
      <c r="AC144" s="16">
        <f>VLOOKUP($B144,'[2]TK KHOILUONG'!$B:$AT,28,0)</f>
        <v>0</v>
      </c>
      <c r="AD144" s="34">
        <f>VLOOKUP($B144,'[2]TK KHOILUONG'!$B:$AT,29,0)</f>
        <v>0</v>
      </c>
      <c r="AE144" s="16">
        <f>VLOOKUP($B144,'[2]TK KHOILUONG'!$B:$AT,30,0)</f>
        <v>0</v>
      </c>
      <c r="AF144" s="16">
        <f>VLOOKUP($B144,'[2]TK KHOILUONG'!$B:$AT,31,0)</f>
        <v>0</v>
      </c>
      <c r="AG144" s="16">
        <f>VLOOKUP($B144,'[2]TK KHOILUONG'!$B:$AT,32,0)</f>
        <v>0</v>
      </c>
      <c r="AH144" s="34">
        <f>VLOOKUP($B144,'[2]TK KHOILUONG'!$B:$AT,33,0)</f>
        <v>0</v>
      </c>
      <c r="AI144" s="16">
        <f>VLOOKUP($B144,'[2]TK KHOILUONG'!$B:$AT,34,0)</f>
        <v>0</v>
      </c>
      <c r="AJ144" s="16">
        <f>VLOOKUP($B144,'[2]TK KHOILUONG'!$B:$AT,35,0)</f>
        <v>0</v>
      </c>
      <c r="AK144" s="34">
        <f>VLOOKUP($B144,'[2]TK KHOILUONG'!$B:$AT,36,0)</f>
        <v>0</v>
      </c>
      <c r="AL144" s="16">
        <f>VLOOKUP($B144,'[2]TK KHOILUONG'!$B:$AT,37,0)</f>
        <v>0</v>
      </c>
      <c r="AM144" s="16">
        <f>VLOOKUP($B144,'[2]TK KHOILUONG'!$B:$AT,38,0)</f>
        <v>0</v>
      </c>
      <c r="AN144" s="34">
        <f>VLOOKUP($B144,'[2]TK KHOILUONG'!$B:$AT,39,0)</f>
        <v>0</v>
      </c>
      <c r="AO144" s="16">
        <f>VLOOKUP($B144,'[2]TK KHOILUONG'!$B:$AT,40,0)</f>
        <v>0</v>
      </c>
      <c r="AP144" s="16">
        <f>VLOOKUP($B144,'[2]TK KHOILUONG'!$B:$AT,41,0)</f>
        <v>0</v>
      </c>
      <c r="AQ144" s="34">
        <f>VLOOKUP($B144,'[2]TK KHOILUONG'!$B:$AT,42,0)</f>
        <v>0</v>
      </c>
      <c r="AR144" s="34">
        <f>VLOOKUP($B144,'[2]TK KHOILUONG'!$B:$AT,43,0)</f>
        <v>0</v>
      </c>
      <c r="AS144" s="34">
        <f>VLOOKUP($B144,'[2]TK KHOILUONG'!$B:$AT,44,0)</f>
        <v>0</v>
      </c>
      <c r="AT144" s="44">
        <f t="shared" si="3"/>
        <v>8.9</v>
      </c>
      <c r="AU144" s="5"/>
    </row>
    <row r="145" spans="1:47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VLOOKUP($B145,'[2]TK KHOILUONG'!$B:$AT,4,0)</f>
        <v>4</v>
      </c>
      <c r="F145" s="16">
        <f>VLOOKUP($B145,'[2]TK KHOILUONG'!$B:$AT,5,0)</f>
        <v>0</v>
      </c>
      <c r="G145" s="16">
        <f>VLOOKUP($B145,'[2]TK KHOILUONG'!$B:$AT,6,0)</f>
        <v>0</v>
      </c>
      <c r="H145" s="16">
        <f>VLOOKUP($B145,'[2]TK KHOILUONG'!$B:$AT,7,0)</f>
        <v>0</v>
      </c>
      <c r="I145" s="16">
        <f>VLOOKUP($B145,'[2]TK KHOILUONG'!$B:$AT,8,0)</f>
        <v>0</v>
      </c>
      <c r="J145" s="16">
        <f>VLOOKUP($B145,'[2]TK KHOILUONG'!$B:$AT,9,0)</f>
        <v>0</v>
      </c>
      <c r="K145" s="16">
        <f>VLOOKUP($B145,'[2]TK KHOILUONG'!$B:$AT,10,0)</f>
        <v>0</v>
      </c>
      <c r="L145" s="16">
        <f>VLOOKUP($B145,'[2]TK KHOILUONG'!$B:$AT,11,0)</f>
        <v>0</v>
      </c>
      <c r="M145" s="34">
        <f>VLOOKUP($B145,'[2]TK KHOILUONG'!$B:$AT,12,0)</f>
        <v>4</v>
      </c>
      <c r="N145" s="16">
        <f>VLOOKUP($B145,'[2]TK KHOILUONG'!$B:$AT,13,0)</f>
        <v>3.9</v>
      </c>
      <c r="O145" s="16">
        <f>VLOOKUP($B145,'[2]TK KHOILUONG'!$B:$AT,14,0)</f>
        <v>3.6</v>
      </c>
      <c r="P145" s="16">
        <f>VLOOKUP($B145,'[2]TK KHOILUONG'!$B:$AT,15,0)</f>
        <v>0</v>
      </c>
      <c r="Q145" s="16">
        <f>VLOOKUP($B145,'[2]TK KHOILUONG'!$B:$AT,16,0)</f>
        <v>0</v>
      </c>
      <c r="R145" s="34">
        <f>VLOOKUP($B145,'[2]TK KHOILUONG'!$B:$AT,17,0)</f>
        <v>7.5</v>
      </c>
      <c r="S145" s="16">
        <f>VLOOKUP($B145,'[2]TK KHOILUONG'!$B:$AT,18,0)</f>
        <v>141</v>
      </c>
      <c r="T145" s="16">
        <f>VLOOKUP($B145,'[2]TK KHOILUONG'!$B:$AT,19,0)</f>
        <v>68</v>
      </c>
      <c r="U145" s="16">
        <f>VLOOKUP($B145,'[2]TK KHOILUONG'!$B:$AT,20,0)</f>
        <v>88</v>
      </c>
      <c r="V145" s="34">
        <f>VLOOKUP($B145,'[2]TK KHOILUONG'!$B:$AT,21,0)</f>
        <v>12.100000000000001</v>
      </c>
      <c r="W145" s="16">
        <f>VLOOKUP($B145,'[2]TK KHOILUONG'!$B:$AT,22,0)</f>
        <v>0</v>
      </c>
      <c r="X145" s="16">
        <f>VLOOKUP($B145,'[2]TK KHOILUONG'!$B:$AT,23,0)</f>
        <v>0</v>
      </c>
      <c r="Y145" s="16">
        <f>VLOOKUP($B145,'[2]TK KHOILUONG'!$B:$AT,24,0)</f>
        <v>0</v>
      </c>
      <c r="Z145" s="34">
        <f>VLOOKUP($B145,'[2]TK KHOILUONG'!$B:$AT,25,0)</f>
        <v>0</v>
      </c>
      <c r="AA145" s="16">
        <f>VLOOKUP($B145,'[2]TK KHOILUONG'!$B:$AT,26,0)</f>
        <v>0</v>
      </c>
      <c r="AB145" s="16">
        <f>VLOOKUP($B145,'[2]TK KHOILUONG'!$B:$AT,27,0)</f>
        <v>0</v>
      </c>
      <c r="AC145" s="16">
        <f>VLOOKUP($B145,'[2]TK KHOILUONG'!$B:$AT,28,0)</f>
        <v>0</v>
      </c>
      <c r="AD145" s="34">
        <f>VLOOKUP($B145,'[2]TK KHOILUONG'!$B:$AT,29,0)</f>
        <v>0</v>
      </c>
      <c r="AE145" s="16">
        <f>VLOOKUP($B145,'[2]TK KHOILUONG'!$B:$AT,30,0)</f>
        <v>0</v>
      </c>
      <c r="AF145" s="16">
        <f>VLOOKUP($B145,'[2]TK KHOILUONG'!$B:$AT,31,0)</f>
        <v>0</v>
      </c>
      <c r="AG145" s="16">
        <f>VLOOKUP($B145,'[2]TK KHOILUONG'!$B:$AT,32,0)</f>
        <v>0</v>
      </c>
      <c r="AH145" s="34">
        <f>VLOOKUP($B145,'[2]TK KHOILUONG'!$B:$AT,33,0)</f>
        <v>0</v>
      </c>
      <c r="AI145" s="16">
        <f>VLOOKUP($B145,'[2]TK KHOILUONG'!$B:$AT,34,0)</f>
        <v>0</v>
      </c>
      <c r="AJ145" s="16">
        <f>VLOOKUP($B145,'[2]TK KHOILUONG'!$B:$AT,35,0)</f>
        <v>0</v>
      </c>
      <c r="AK145" s="34">
        <f>VLOOKUP($B145,'[2]TK KHOILUONG'!$B:$AT,36,0)</f>
        <v>0</v>
      </c>
      <c r="AL145" s="16">
        <f>VLOOKUP($B145,'[2]TK KHOILUONG'!$B:$AT,37,0)</f>
        <v>0</v>
      </c>
      <c r="AM145" s="16">
        <f>VLOOKUP($B145,'[2]TK KHOILUONG'!$B:$AT,38,0)</f>
        <v>0</v>
      </c>
      <c r="AN145" s="34">
        <f>VLOOKUP($B145,'[2]TK KHOILUONG'!$B:$AT,39,0)</f>
        <v>0</v>
      </c>
      <c r="AO145" s="16">
        <f>VLOOKUP($B145,'[2]TK KHOILUONG'!$B:$AT,40,0)</f>
        <v>0</v>
      </c>
      <c r="AP145" s="16">
        <f>VLOOKUP($B145,'[2]TK KHOILUONG'!$B:$AT,41,0)</f>
        <v>0</v>
      </c>
      <c r="AQ145" s="34">
        <f>VLOOKUP($B145,'[2]TK KHOILUONG'!$B:$AT,42,0)</f>
        <v>0</v>
      </c>
      <c r="AR145" s="34">
        <f>VLOOKUP($B145,'[2]TK KHOILUONG'!$B:$AT,43,0)</f>
        <v>0</v>
      </c>
      <c r="AS145" s="34">
        <f>VLOOKUP($B145,'[2]TK KHOILUONG'!$B:$AT,44,0)</f>
        <v>1.4</v>
      </c>
      <c r="AT145" s="44">
        <f t="shared" si="3"/>
        <v>25</v>
      </c>
      <c r="AU145" s="5"/>
    </row>
    <row r="146" spans="1:47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VLOOKUP($B146,'[2]TK KHOILUONG'!$B:$AT,4,0)</f>
        <v>8</v>
      </c>
      <c r="F146" s="16">
        <f>VLOOKUP($B146,'[2]TK KHOILUONG'!$B:$AT,5,0)</f>
        <v>0</v>
      </c>
      <c r="G146" s="16">
        <f>VLOOKUP($B146,'[2]TK KHOILUONG'!$B:$AT,6,0)</f>
        <v>0</v>
      </c>
      <c r="H146" s="16">
        <f>VLOOKUP($B146,'[2]TK KHOILUONG'!$B:$AT,7,0)</f>
        <v>0</v>
      </c>
      <c r="I146" s="16">
        <f>VLOOKUP($B146,'[2]TK KHOILUONG'!$B:$AT,8,0)</f>
        <v>0</v>
      </c>
      <c r="J146" s="16">
        <f>VLOOKUP($B146,'[2]TK KHOILUONG'!$B:$AT,9,0)</f>
        <v>0</v>
      </c>
      <c r="K146" s="16">
        <f>VLOOKUP($B146,'[2]TK KHOILUONG'!$B:$AT,10,0)</f>
        <v>0</v>
      </c>
      <c r="L146" s="16">
        <f>VLOOKUP($B146,'[2]TK KHOILUONG'!$B:$AT,11,0)</f>
        <v>0</v>
      </c>
      <c r="M146" s="34">
        <f>VLOOKUP($B146,'[2]TK KHOILUONG'!$B:$AT,12,0)</f>
        <v>8</v>
      </c>
      <c r="N146" s="16">
        <f>VLOOKUP($B146,'[2]TK KHOILUONG'!$B:$AT,13,0)</f>
        <v>4.2</v>
      </c>
      <c r="O146" s="16">
        <f>VLOOKUP($B146,'[2]TK KHOILUONG'!$B:$AT,14,0)</f>
        <v>2.85</v>
      </c>
      <c r="P146" s="16">
        <f>VLOOKUP($B146,'[2]TK KHOILUONG'!$B:$AT,15,0)</f>
        <v>0</v>
      </c>
      <c r="Q146" s="16">
        <f>VLOOKUP($B146,'[2]TK KHOILUONG'!$B:$AT,16,0)</f>
        <v>0</v>
      </c>
      <c r="R146" s="34">
        <f>VLOOKUP($B146,'[2]TK KHOILUONG'!$B:$AT,17,0)</f>
        <v>7.0500000000000007</v>
      </c>
      <c r="S146" s="16">
        <f>VLOOKUP($B146,'[2]TK KHOILUONG'!$B:$AT,18,0)</f>
        <v>72</v>
      </c>
      <c r="T146" s="16">
        <f>VLOOKUP($B146,'[2]TK KHOILUONG'!$B:$AT,19,0)</f>
        <v>155</v>
      </c>
      <c r="U146" s="16">
        <f>VLOOKUP($B146,'[2]TK KHOILUONG'!$B:$AT,20,0)</f>
        <v>100</v>
      </c>
      <c r="V146" s="34">
        <f>VLOOKUP($B146,'[2]TK KHOILUONG'!$B:$AT,21,0)</f>
        <v>12.700000000000001</v>
      </c>
      <c r="W146" s="16">
        <f>VLOOKUP($B146,'[2]TK KHOILUONG'!$B:$AT,22,0)</f>
        <v>0</v>
      </c>
      <c r="X146" s="16">
        <f>VLOOKUP($B146,'[2]TK KHOILUONG'!$B:$AT,23,0)</f>
        <v>0</v>
      </c>
      <c r="Y146" s="16">
        <f>VLOOKUP($B146,'[2]TK KHOILUONG'!$B:$AT,24,0)</f>
        <v>0</v>
      </c>
      <c r="Z146" s="34">
        <f>VLOOKUP($B146,'[2]TK KHOILUONG'!$B:$AT,25,0)</f>
        <v>0</v>
      </c>
      <c r="AA146" s="16">
        <f>VLOOKUP($B146,'[2]TK KHOILUONG'!$B:$AT,26,0)</f>
        <v>0</v>
      </c>
      <c r="AB146" s="16">
        <f>VLOOKUP($B146,'[2]TK KHOILUONG'!$B:$AT,27,0)</f>
        <v>0</v>
      </c>
      <c r="AC146" s="16">
        <f>VLOOKUP($B146,'[2]TK KHOILUONG'!$B:$AT,28,0)</f>
        <v>0</v>
      </c>
      <c r="AD146" s="34">
        <f>VLOOKUP($B146,'[2]TK KHOILUONG'!$B:$AT,29,0)</f>
        <v>0</v>
      </c>
      <c r="AE146" s="16">
        <f>VLOOKUP($B146,'[2]TK KHOILUONG'!$B:$AT,30,0)</f>
        <v>0</v>
      </c>
      <c r="AF146" s="16">
        <f>VLOOKUP($B146,'[2]TK KHOILUONG'!$B:$AT,31,0)</f>
        <v>0</v>
      </c>
      <c r="AG146" s="16">
        <f>VLOOKUP($B146,'[2]TK KHOILUONG'!$B:$AT,32,0)</f>
        <v>0</v>
      </c>
      <c r="AH146" s="34">
        <f>VLOOKUP($B146,'[2]TK KHOILUONG'!$B:$AT,33,0)</f>
        <v>0</v>
      </c>
      <c r="AI146" s="16">
        <f>VLOOKUP($B146,'[2]TK KHOILUONG'!$B:$AT,34,0)</f>
        <v>0</v>
      </c>
      <c r="AJ146" s="16">
        <f>VLOOKUP($B146,'[2]TK KHOILUONG'!$B:$AT,35,0)</f>
        <v>0</v>
      </c>
      <c r="AK146" s="34">
        <f>VLOOKUP($B146,'[2]TK KHOILUONG'!$B:$AT,36,0)</f>
        <v>0</v>
      </c>
      <c r="AL146" s="16">
        <f>VLOOKUP($B146,'[2]TK KHOILUONG'!$B:$AT,37,0)</f>
        <v>0</v>
      </c>
      <c r="AM146" s="16">
        <f>VLOOKUP($B146,'[2]TK KHOILUONG'!$B:$AT,38,0)</f>
        <v>0</v>
      </c>
      <c r="AN146" s="34">
        <f>VLOOKUP($B146,'[2]TK KHOILUONG'!$B:$AT,39,0)</f>
        <v>0</v>
      </c>
      <c r="AO146" s="16">
        <f>VLOOKUP($B146,'[2]TK KHOILUONG'!$B:$AT,40,0)</f>
        <v>0</v>
      </c>
      <c r="AP146" s="16">
        <f>VLOOKUP($B146,'[2]TK KHOILUONG'!$B:$AT,41,0)</f>
        <v>0</v>
      </c>
      <c r="AQ146" s="34">
        <f>VLOOKUP($B146,'[2]TK KHOILUONG'!$B:$AT,42,0)</f>
        <v>0</v>
      </c>
      <c r="AR146" s="34">
        <f>VLOOKUP($B146,'[2]TK KHOILUONG'!$B:$AT,43,0)</f>
        <v>0</v>
      </c>
      <c r="AS146" s="34">
        <f>VLOOKUP($B146,'[2]TK KHOILUONG'!$B:$AT,44,0)</f>
        <v>0</v>
      </c>
      <c r="AT146" s="44">
        <f t="shared" si="3"/>
        <v>27.75</v>
      </c>
      <c r="AU146" s="5"/>
    </row>
    <row r="147" spans="1:47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VLOOKUP($B147,'[2]TK KHOILUONG'!$B:$AT,4,0)</f>
        <v>6</v>
      </c>
      <c r="F147" s="16">
        <f>VLOOKUP($B147,'[2]TK KHOILUONG'!$B:$AT,5,0)</f>
        <v>0</v>
      </c>
      <c r="G147" s="16">
        <f>VLOOKUP($B147,'[2]TK KHOILUONG'!$B:$AT,6,0)</f>
        <v>0</v>
      </c>
      <c r="H147" s="16">
        <f>VLOOKUP($B147,'[2]TK KHOILUONG'!$B:$AT,7,0)</f>
        <v>0</v>
      </c>
      <c r="I147" s="16">
        <f>VLOOKUP($B147,'[2]TK KHOILUONG'!$B:$AT,8,0)</f>
        <v>0</v>
      </c>
      <c r="J147" s="16">
        <f>VLOOKUP($B147,'[2]TK KHOILUONG'!$B:$AT,9,0)</f>
        <v>0</v>
      </c>
      <c r="K147" s="16">
        <f>VLOOKUP($B147,'[2]TK KHOILUONG'!$B:$AT,10,0)</f>
        <v>0</v>
      </c>
      <c r="L147" s="16">
        <f>VLOOKUP($B147,'[2]TK KHOILUONG'!$B:$AT,11,0)</f>
        <v>0</v>
      </c>
      <c r="M147" s="34">
        <f>VLOOKUP($B147,'[2]TK KHOILUONG'!$B:$AT,12,0)</f>
        <v>6</v>
      </c>
      <c r="N147" s="16">
        <f>VLOOKUP($B147,'[2]TK KHOILUONG'!$B:$AT,13,0)</f>
        <v>3.75</v>
      </c>
      <c r="O147" s="16">
        <f>VLOOKUP($B147,'[2]TK KHOILUONG'!$B:$AT,14,0)</f>
        <v>5.2499999999999991</v>
      </c>
      <c r="P147" s="16">
        <f>VLOOKUP($B147,'[2]TK KHOILUONG'!$B:$AT,15,0)</f>
        <v>0</v>
      </c>
      <c r="Q147" s="16">
        <f>VLOOKUP($B147,'[2]TK KHOILUONG'!$B:$AT,16,0)</f>
        <v>0</v>
      </c>
      <c r="R147" s="34">
        <f>VLOOKUP($B147,'[2]TK KHOILUONG'!$B:$AT,17,0)</f>
        <v>9</v>
      </c>
      <c r="S147" s="16">
        <f>VLOOKUP($B147,'[2]TK KHOILUONG'!$B:$AT,18,0)</f>
        <v>210</v>
      </c>
      <c r="T147" s="16">
        <f>VLOOKUP($B147,'[2]TK KHOILUONG'!$B:$AT,19,0)</f>
        <v>0</v>
      </c>
      <c r="U147" s="16">
        <f>VLOOKUP($B147,'[2]TK KHOILUONG'!$B:$AT,20,0)</f>
        <v>210</v>
      </c>
      <c r="V147" s="34">
        <f>VLOOKUP($B147,'[2]TK KHOILUONG'!$B:$AT,21,0)</f>
        <v>0</v>
      </c>
      <c r="W147" s="16">
        <f>VLOOKUP($B147,'[2]TK KHOILUONG'!$B:$AT,22,0)</f>
        <v>0</v>
      </c>
      <c r="X147" s="16">
        <f>VLOOKUP($B147,'[2]TK KHOILUONG'!$B:$AT,23,0)</f>
        <v>0</v>
      </c>
      <c r="Y147" s="16">
        <f>VLOOKUP($B147,'[2]TK KHOILUONG'!$B:$AT,24,0)</f>
        <v>0</v>
      </c>
      <c r="Z147" s="34">
        <f>VLOOKUP($B147,'[2]TK KHOILUONG'!$B:$AT,25,0)</f>
        <v>0</v>
      </c>
      <c r="AA147" s="16">
        <f>VLOOKUP($B147,'[2]TK KHOILUONG'!$B:$AT,26,0)</f>
        <v>0</v>
      </c>
      <c r="AB147" s="16">
        <f>VLOOKUP($B147,'[2]TK KHOILUONG'!$B:$AT,27,0)</f>
        <v>0</v>
      </c>
      <c r="AC147" s="16">
        <f>VLOOKUP($B147,'[2]TK KHOILUONG'!$B:$AT,28,0)</f>
        <v>0</v>
      </c>
      <c r="AD147" s="34">
        <f>VLOOKUP($B147,'[2]TK KHOILUONG'!$B:$AT,29,0)</f>
        <v>0</v>
      </c>
      <c r="AE147" s="16">
        <f>VLOOKUP($B147,'[2]TK KHOILUONG'!$B:$AT,30,0)</f>
        <v>0</v>
      </c>
      <c r="AF147" s="16">
        <f>VLOOKUP($B147,'[2]TK KHOILUONG'!$B:$AT,31,0)</f>
        <v>0</v>
      </c>
      <c r="AG147" s="16">
        <f>VLOOKUP($B147,'[2]TK KHOILUONG'!$B:$AT,32,0)</f>
        <v>0</v>
      </c>
      <c r="AH147" s="34">
        <f>VLOOKUP($B147,'[2]TK KHOILUONG'!$B:$AT,33,0)</f>
        <v>0</v>
      </c>
      <c r="AI147" s="16">
        <f>VLOOKUP($B147,'[2]TK KHOILUONG'!$B:$AT,34,0)</f>
        <v>0</v>
      </c>
      <c r="AJ147" s="16">
        <f>VLOOKUP($B147,'[2]TK KHOILUONG'!$B:$AT,35,0)</f>
        <v>0</v>
      </c>
      <c r="AK147" s="34">
        <f>VLOOKUP($B147,'[2]TK KHOILUONG'!$B:$AT,36,0)</f>
        <v>0</v>
      </c>
      <c r="AL147" s="16">
        <f>VLOOKUP($B147,'[2]TK KHOILUONG'!$B:$AT,37,0)</f>
        <v>0</v>
      </c>
      <c r="AM147" s="16">
        <f>VLOOKUP($B147,'[2]TK KHOILUONG'!$B:$AT,38,0)</f>
        <v>0</v>
      </c>
      <c r="AN147" s="34">
        <f>VLOOKUP($B147,'[2]TK KHOILUONG'!$B:$AT,39,0)</f>
        <v>0</v>
      </c>
      <c r="AO147" s="16">
        <f>VLOOKUP($B147,'[2]TK KHOILUONG'!$B:$AT,40,0)</f>
        <v>0</v>
      </c>
      <c r="AP147" s="16">
        <f>VLOOKUP($B147,'[2]TK KHOILUONG'!$B:$AT,41,0)</f>
        <v>0</v>
      </c>
      <c r="AQ147" s="34">
        <f>VLOOKUP($B147,'[2]TK KHOILUONG'!$B:$AT,42,0)</f>
        <v>0</v>
      </c>
      <c r="AR147" s="34">
        <f>VLOOKUP($B147,'[2]TK KHOILUONG'!$B:$AT,43,0)</f>
        <v>0</v>
      </c>
      <c r="AS147" s="34">
        <f>VLOOKUP($B147,'[2]TK KHOILUONG'!$B:$AT,44,0)</f>
        <v>0</v>
      </c>
      <c r="AT147" s="44">
        <f t="shared" si="3"/>
        <v>15</v>
      </c>
      <c r="AU147" s="5"/>
    </row>
    <row r="148" spans="1:47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VLOOKUP($B148,'[2]TK KHOILUONG'!$B:$AT,4,0)</f>
        <v>2</v>
      </c>
      <c r="F148" s="16">
        <f>VLOOKUP($B148,'[2]TK KHOILUONG'!$B:$AT,5,0)</f>
        <v>0</v>
      </c>
      <c r="G148" s="16">
        <f>VLOOKUP($B148,'[2]TK KHOILUONG'!$B:$AT,6,0)</f>
        <v>0</v>
      </c>
      <c r="H148" s="16">
        <f>VLOOKUP($B148,'[2]TK KHOILUONG'!$B:$AT,7,0)</f>
        <v>0</v>
      </c>
      <c r="I148" s="16">
        <f>VLOOKUP($B148,'[2]TK KHOILUONG'!$B:$AT,8,0)</f>
        <v>0</v>
      </c>
      <c r="J148" s="16">
        <f>VLOOKUP($B148,'[2]TK KHOILUONG'!$B:$AT,9,0)</f>
        <v>0</v>
      </c>
      <c r="K148" s="16">
        <f>VLOOKUP($B148,'[2]TK KHOILUONG'!$B:$AT,10,0)</f>
        <v>0</v>
      </c>
      <c r="L148" s="16">
        <f>VLOOKUP($B148,'[2]TK KHOILUONG'!$B:$AT,11,0)</f>
        <v>0</v>
      </c>
      <c r="M148" s="34">
        <f>VLOOKUP($B148,'[2]TK KHOILUONG'!$B:$AT,12,0)</f>
        <v>2</v>
      </c>
      <c r="N148" s="16">
        <f>VLOOKUP($B148,'[2]TK KHOILUONG'!$B:$AT,13,0)</f>
        <v>2.25</v>
      </c>
      <c r="O148" s="16">
        <f>VLOOKUP($B148,'[2]TK KHOILUONG'!$B:$AT,14,0)</f>
        <v>1.7999999999999998</v>
      </c>
      <c r="P148" s="16">
        <f>VLOOKUP($B148,'[2]TK KHOILUONG'!$B:$AT,15,0)</f>
        <v>0</v>
      </c>
      <c r="Q148" s="16">
        <f>VLOOKUP($B148,'[2]TK KHOILUONG'!$B:$AT,16,0)</f>
        <v>0</v>
      </c>
      <c r="R148" s="34">
        <f>VLOOKUP($B148,'[2]TK KHOILUONG'!$B:$AT,17,0)</f>
        <v>4.05</v>
      </c>
      <c r="S148" s="16">
        <f>VLOOKUP($B148,'[2]TK KHOILUONG'!$B:$AT,18,0)</f>
        <v>77</v>
      </c>
      <c r="T148" s="16">
        <f>VLOOKUP($B148,'[2]TK KHOILUONG'!$B:$AT,19,0)</f>
        <v>0</v>
      </c>
      <c r="U148" s="16">
        <f>VLOOKUP($B148,'[2]TK KHOILUONG'!$B:$AT,20,0)</f>
        <v>77</v>
      </c>
      <c r="V148" s="34">
        <f>VLOOKUP($B148,'[2]TK KHOILUONG'!$B:$AT,21,0)</f>
        <v>0</v>
      </c>
      <c r="W148" s="16">
        <f>VLOOKUP($B148,'[2]TK KHOILUONG'!$B:$AT,22,0)</f>
        <v>0</v>
      </c>
      <c r="X148" s="16">
        <f>VLOOKUP($B148,'[2]TK KHOILUONG'!$B:$AT,23,0)</f>
        <v>0</v>
      </c>
      <c r="Y148" s="16">
        <f>VLOOKUP($B148,'[2]TK KHOILUONG'!$B:$AT,24,0)</f>
        <v>0</v>
      </c>
      <c r="Z148" s="34">
        <f>VLOOKUP($B148,'[2]TK KHOILUONG'!$B:$AT,25,0)</f>
        <v>0</v>
      </c>
      <c r="AA148" s="16">
        <f>VLOOKUP($B148,'[2]TK KHOILUONG'!$B:$AT,26,0)</f>
        <v>0</v>
      </c>
      <c r="AB148" s="16">
        <f>VLOOKUP($B148,'[2]TK KHOILUONG'!$B:$AT,27,0)</f>
        <v>0</v>
      </c>
      <c r="AC148" s="16">
        <f>VLOOKUP($B148,'[2]TK KHOILUONG'!$B:$AT,28,0)</f>
        <v>0</v>
      </c>
      <c r="AD148" s="34">
        <f>VLOOKUP($B148,'[2]TK KHOILUONG'!$B:$AT,29,0)</f>
        <v>0</v>
      </c>
      <c r="AE148" s="16">
        <f>VLOOKUP($B148,'[2]TK KHOILUONG'!$B:$AT,30,0)</f>
        <v>0</v>
      </c>
      <c r="AF148" s="16">
        <f>VLOOKUP($B148,'[2]TK KHOILUONG'!$B:$AT,31,0)</f>
        <v>0</v>
      </c>
      <c r="AG148" s="16">
        <f>VLOOKUP($B148,'[2]TK KHOILUONG'!$B:$AT,32,0)</f>
        <v>0</v>
      </c>
      <c r="AH148" s="34">
        <f>VLOOKUP($B148,'[2]TK KHOILUONG'!$B:$AT,33,0)</f>
        <v>0</v>
      </c>
      <c r="AI148" s="16">
        <f>VLOOKUP($B148,'[2]TK KHOILUONG'!$B:$AT,34,0)</f>
        <v>0</v>
      </c>
      <c r="AJ148" s="16">
        <f>VLOOKUP($B148,'[2]TK KHOILUONG'!$B:$AT,35,0)</f>
        <v>0</v>
      </c>
      <c r="AK148" s="34">
        <f>VLOOKUP($B148,'[2]TK KHOILUONG'!$B:$AT,36,0)</f>
        <v>0</v>
      </c>
      <c r="AL148" s="16">
        <f>VLOOKUP($B148,'[2]TK KHOILUONG'!$B:$AT,37,0)</f>
        <v>0</v>
      </c>
      <c r="AM148" s="16">
        <f>VLOOKUP($B148,'[2]TK KHOILUONG'!$B:$AT,38,0)</f>
        <v>0</v>
      </c>
      <c r="AN148" s="34">
        <f>VLOOKUP($B148,'[2]TK KHOILUONG'!$B:$AT,39,0)</f>
        <v>0</v>
      </c>
      <c r="AO148" s="16">
        <f>VLOOKUP($B148,'[2]TK KHOILUONG'!$B:$AT,40,0)</f>
        <v>0</v>
      </c>
      <c r="AP148" s="16">
        <f>VLOOKUP($B148,'[2]TK KHOILUONG'!$B:$AT,41,0)</f>
        <v>0</v>
      </c>
      <c r="AQ148" s="34">
        <f>VLOOKUP($B148,'[2]TK KHOILUONG'!$B:$AT,42,0)</f>
        <v>0</v>
      </c>
      <c r="AR148" s="34">
        <f>VLOOKUP($B148,'[2]TK KHOILUONG'!$B:$AT,43,0)</f>
        <v>0</v>
      </c>
      <c r="AS148" s="34">
        <f>VLOOKUP($B148,'[2]TK KHOILUONG'!$B:$AT,44,0)</f>
        <v>0</v>
      </c>
      <c r="AT148" s="44">
        <f t="shared" si="3"/>
        <v>6.05</v>
      </c>
      <c r="AU148" s="5"/>
    </row>
    <row r="149" spans="1:47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VLOOKUP($B149,'[2]TK KHOILUONG'!$B:$AT,4,0)</f>
        <v>3</v>
      </c>
      <c r="F149" s="16">
        <f>VLOOKUP($B149,'[2]TK KHOILUONG'!$B:$AT,5,0)</f>
        <v>4</v>
      </c>
      <c r="G149" s="16">
        <f>VLOOKUP($B149,'[2]TK KHOILUONG'!$B:$AT,6,0)</f>
        <v>0</v>
      </c>
      <c r="H149" s="16">
        <f>VLOOKUP($B149,'[2]TK KHOILUONG'!$B:$AT,7,0)</f>
        <v>0</v>
      </c>
      <c r="I149" s="16">
        <f>VLOOKUP($B149,'[2]TK KHOILUONG'!$B:$AT,8,0)</f>
        <v>0</v>
      </c>
      <c r="J149" s="16">
        <f>VLOOKUP($B149,'[2]TK KHOILUONG'!$B:$AT,9,0)</f>
        <v>0</v>
      </c>
      <c r="K149" s="16">
        <f>VLOOKUP($B149,'[2]TK KHOILUONG'!$B:$AT,10,0)</f>
        <v>0</v>
      </c>
      <c r="L149" s="16">
        <f>VLOOKUP($B149,'[2]TK KHOILUONG'!$B:$AT,11,0)</f>
        <v>0</v>
      </c>
      <c r="M149" s="34">
        <f>VLOOKUP($B149,'[2]TK KHOILUONG'!$B:$AT,12,0)</f>
        <v>9</v>
      </c>
      <c r="N149" s="16">
        <f>VLOOKUP($B149,'[2]TK KHOILUONG'!$B:$AT,13,0)</f>
        <v>2.85</v>
      </c>
      <c r="O149" s="16">
        <f>VLOOKUP($B149,'[2]TK KHOILUONG'!$B:$AT,14,0)</f>
        <v>4.05</v>
      </c>
      <c r="P149" s="16">
        <f>VLOOKUP($B149,'[2]TK KHOILUONG'!$B:$AT,15,0)</f>
        <v>0</v>
      </c>
      <c r="Q149" s="16">
        <f>VLOOKUP($B149,'[2]TK KHOILUONG'!$B:$AT,16,0)</f>
        <v>0</v>
      </c>
      <c r="R149" s="34">
        <f>VLOOKUP($B149,'[2]TK KHOILUONG'!$B:$AT,17,0)</f>
        <v>6.9</v>
      </c>
      <c r="S149" s="16">
        <f>VLOOKUP($B149,'[2]TK KHOILUONG'!$B:$AT,18,0)</f>
        <v>68</v>
      </c>
      <c r="T149" s="16">
        <f>VLOOKUP($B149,'[2]TK KHOILUONG'!$B:$AT,19,0)</f>
        <v>159</v>
      </c>
      <c r="U149" s="16">
        <f>VLOOKUP($B149,'[2]TK KHOILUONG'!$B:$AT,20,0)</f>
        <v>79</v>
      </c>
      <c r="V149" s="34">
        <f>VLOOKUP($B149,'[2]TK KHOILUONG'!$B:$AT,21,0)</f>
        <v>14.8</v>
      </c>
      <c r="W149" s="16">
        <f>VLOOKUP($B149,'[2]TK KHOILUONG'!$B:$AT,22,0)</f>
        <v>0</v>
      </c>
      <c r="X149" s="16">
        <f>VLOOKUP($B149,'[2]TK KHOILUONG'!$B:$AT,23,0)</f>
        <v>0</v>
      </c>
      <c r="Y149" s="16">
        <f>VLOOKUP($B149,'[2]TK KHOILUONG'!$B:$AT,24,0)</f>
        <v>0</v>
      </c>
      <c r="Z149" s="34">
        <f>VLOOKUP($B149,'[2]TK KHOILUONG'!$B:$AT,25,0)</f>
        <v>0</v>
      </c>
      <c r="AA149" s="16">
        <f>VLOOKUP($B149,'[2]TK KHOILUONG'!$B:$AT,26,0)</f>
        <v>0</v>
      </c>
      <c r="AB149" s="16">
        <f>VLOOKUP($B149,'[2]TK KHOILUONG'!$B:$AT,27,0)</f>
        <v>0</v>
      </c>
      <c r="AC149" s="16">
        <f>VLOOKUP($B149,'[2]TK KHOILUONG'!$B:$AT,28,0)</f>
        <v>0</v>
      </c>
      <c r="AD149" s="34">
        <f>VLOOKUP($B149,'[2]TK KHOILUONG'!$B:$AT,29,0)</f>
        <v>0</v>
      </c>
      <c r="AE149" s="16">
        <f>VLOOKUP($B149,'[2]TK KHOILUONG'!$B:$AT,30,0)</f>
        <v>0</v>
      </c>
      <c r="AF149" s="16">
        <f>VLOOKUP($B149,'[2]TK KHOILUONG'!$B:$AT,31,0)</f>
        <v>0</v>
      </c>
      <c r="AG149" s="16">
        <f>VLOOKUP($B149,'[2]TK KHOILUONG'!$B:$AT,32,0)</f>
        <v>0</v>
      </c>
      <c r="AH149" s="34">
        <f>VLOOKUP($B149,'[2]TK KHOILUONG'!$B:$AT,33,0)</f>
        <v>0</v>
      </c>
      <c r="AI149" s="16">
        <f>VLOOKUP($B149,'[2]TK KHOILUONG'!$B:$AT,34,0)</f>
        <v>0</v>
      </c>
      <c r="AJ149" s="16">
        <f>VLOOKUP($B149,'[2]TK KHOILUONG'!$B:$AT,35,0)</f>
        <v>0</v>
      </c>
      <c r="AK149" s="34">
        <f>VLOOKUP($B149,'[2]TK KHOILUONG'!$B:$AT,36,0)</f>
        <v>0</v>
      </c>
      <c r="AL149" s="16">
        <f>VLOOKUP($B149,'[2]TK KHOILUONG'!$B:$AT,37,0)</f>
        <v>0</v>
      </c>
      <c r="AM149" s="16">
        <f>VLOOKUP($B149,'[2]TK KHOILUONG'!$B:$AT,38,0)</f>
        <v>0</v>
      </c>
      <c r="AN149" s="34">
        <f>VLOOKUP($B149,'[2]TK KHOILUONG'!$B:$AT,39,0)</f>
        <v>0</v>
      </c>
      <c r="AO149" s="16">
        <f>VLOOKUP($B149,'[2]TK KHOILUONG'!$B:$AT,40,0)</f>
        <v>0</v>
      </c>
      <c r="AP149" s="16">
        <f>VLOOKUP($B149,'[2]TK KHOILUONG'!$B:$AT,41,0)</f>
        <v>0</v>
      </c>
      <c r="AQ149" s="34">
        <f>VLOOKUP($B149,'[2]TK KHOILUONG'!$B:$AT,42,0)</f>
        <v>0</v>
      </c>
      <c r="AR149" s="34">
        <f>VLOOKUP($B149,'[2]TK KHOILUONG'!$B:$AT,43,0)</f>
        <v>0</v>
      </c>
      <c r="AS149" s="34">
        <f>VLOOKUP($B149,'[2]TK KHOILUONG'!$B:$AT,44,0)</f>
        <v>0.9</v>
      </c>
      <c r="AT149" s="44">
        <f t="shared" si="3"/>
        <v>31.6</v>
      </c>
      <c r="AU149" s="5"/>
    </row>
    <row r="150" spans="1:47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VLOOKUP($B150,'[2]TK KHOILUONG'!$B:$AT,4,0)</f>
        <v>0</v>
      </c>
      <c r="F150" s="16">
        <f>VLOOKUP($B150,'[2]TK KHOILUONG'!$B:$AT,5,0)</f>
        <v>0</v>
      </c>
      <c r="G150" s="16">
        <f>VLOOKUP($B150,'[2]TK KHOILUONG'!$B:$AT,6,0)</f>
        <v>0</v>
      </c>
      <c r="H150" s="16">
        <f>VLOOKUP($B150,'[2]TK KHOILUONG'!$B:$AT,7,0)</f>
        <v>0</v>
      </c>
      <c r="I150" s="16">
        <f>VLOOKUP($B150,'[2]TK KHOILUONG'!$B:$AT,8,0)</f>
        <v>0</v>
      </c>
      <c r="J150" s="16">
        <f>VLOOKUP($B150,'[2]TK KHOILUONG'!$B:$AT,9,0)</f>
        <v>0</v>
      </c>
      <c r="K150" s="16">
        <f>VLOOKUP($B150,'[2]TK KHOILUONG'!$B:$AT,10,0)</f>
        <v>0</v>
      </c>
      <c r="L150" s="16">
        <f>VLOOKUP($B150,'[2]TK KHOILUONG'!$B:$AT,11,0)</f>
        <v>0</v>
      </c>
      <c r="M150" s="34">
        <f>VLOOKUP($B150,'[2]TK KHOILUONG'!$B:$AT,12,0)</f>
        <v>0</v>
      </c>
      <c r="N150" s="16">
        <f>VLOOKUP($B150,'[2]TK KHOILUONG'!$B:$AT,13,0)</f>
        <v>1.5</v>
      </c>
      <c r="O150" s="16">
        <f>VLOOKUP($B150,'[2]TK KHOILUONG'!$B:$AT,14,0)</f>
        <v>4.8</v>
      </c>
      <c r="P150" s="16">
        <f>VLOOKUP($B150,'[2]TK KHOILUONG'!$B:$AT,15,0)</f>
        <v>0</v>
      </c>
      <c r="Q150" s="16">
        <f>VLOOKUP($B150,'[2]TK KHOILUONG'!$B:$AT,16,0)</f>
        <v>0</v>
      </c>
      <c r="R150" s="34">
        <f>VLOOKUP($B150,'[2]TK KHOILUONG'!$B:$AT,17,0)</f>
        <v>6.3</v>
      </c>
      <c r="S150" s="16">
        <f>VLOOKUP($B150,'[2]TK KHOILUONG'!$B:$AT,18,0)</f>
        <v>0</v>
      </c>
      <c r="T150" s="16">
        <f>VLOOKUP($B150,'[2]TK KHOILUONG'!$B:$AT,19,0)</f>
        <v>0</v>
      </c>
      <c r="U150" s="16">
        <f>VLOOKUP($B150,'[2]TK KHOILUONG'!$B:$AT,20,0)</f>
        <v>0</v>
      </c>
      <c r="V150" s="34">
        <f>VLOOKUP($B150,'[2]TK KHOILUONG'!$B:$AT,21,0)</f>
        <v>0</v>
      </c>
      <c r="W150" s="16">
        <f>VLOOKUP($B150,'[2]TK KHOILUONG'!$B:$AT,22,0)</f>
        <v>0</v>
      </c>
      <c r="X150" s="16">
        <f>VLOOKUP($B150,'[2]TK KHOILUONG'!$B:$AT,23,0)</f>
        <v>0</v>
      </c>
      <c r="Y150" s="16">
        <f>VLOOKUP($B150,'[2]TK KHOILUONG'!$B:$AT,24,0)</f>
        <v>0</v>
      </c>
      <c r="Z150" s="34">
        <f>VLOOKUP($B150,'[2]TK KHOILUONG'!$B:$AT,25,0)</f>
        <v>0</v>
      </c>
      <c r="AA150" s="16">
        <f>VLOOKUP($B150,'[2]TK KHOILUONG'!$B:$AT,26,0)</f>
        <v>0</v>
      </c>
      <c r="AB150" s="16">
        <f>VLOOKUP($B150,'[2]TK KHOILUONG'!$B:$AT,27,0)</f>
        <v>0</v>
      </c>
      <c r="AC150" s="16">
        <f>VLOOKUP($B150,'[2]TK KHOILUONG'!$B:$AT,28,0)</f>
        <v>0</v>
      </c>
      <c r="AD150" s="34">
        <f>VLOOKUP($B150,'[2]TK KHOILUONG'!$B:$AT,29,0)</f>
        <v>0</v>
      </c>
      <c r="AE150" s="16">
        <f>VLOOKUP($B150,'[2]TK KHOILUONG'!$B:$AT,30,0)</f>
        <v>0</v>
      </c>
      <c r="AF150" s="16">
        <f>VLOOKUP($B150,'[2]TK KHOILUONG'!$B:$AT,31,0)</f>
        <v>0</v>
      </c>
      <c r="AG150" s="16">
        <f>VLOOKUP($B150,'[2]TK KHOILUONG'!$B:$AT,32,0)</f>
        <v>0</v>
      </c>
      <c r="AH150" s="34">
        <f>VLOOKUP($B150,'[2]TK KHOILUONG'!$B:$AT,33,0)</f>
        <v>0</v>
      </c>
      <c r="AI150" s="16">
        <f>VLOOKUP($B150,'[2]TK KHOILUONG'!$B:$AT,34,0)</f>
        <v>0</v>
      </c>
      <c r="AJ150" s="16">
        <f>VLOOKUP($B150,'[2]TK KHOILUONG'!$B:$AT,35,0)</f>
        <v>0</v>
      </c>
      <c r="AK150" s="34">
        <f>VLOOKUP($B150,'[2]TK KHOILUONG'!$B:$AT,36,0)</f>
        <v>0</v>
      </c>
      <c r="AL150" s="16">
        <f>VLOOKUP($B150,'[2]TK KHOILUONG'!$B:$AT,37,0)</f>
        <v>0</v>
      </c>
      <c r="AM150" s="16">
        <f>VLOOKUP($B150,'[2]TK KHOILUONG'!$B:$AT,38,0)</f>
        <v>0</v>
      </c>
      <c r="AN150" s="34">
        <f>VLOOKUP($B150,'[2]TK KHOILUONG'!$B:$AT,39,0)</f>
        <v>0</v>
      </c>
      <c r="AO150" s="16">
        <f>VLOOKUP($B150,'[2]TK KHOILUONG'!$B:$AT,40,0)</f>
        <v>0</v>
      </c>
      <c r="AP150" s="16">
        <f>VLOOKUP($B150,'[2]TK KHOILUONG'!$B:$AT,41,0)</f>
        <v>0</v>
      </c>
      <c r="AQ150" s="34">
        <f>VLOOKUP($B150,'[2]TK KHOILUONG'!$B:$AT,42,0)</f>
        <v>0</v>
      </c>
      <c r="AR150" s="34">
        <f>VLOOKUP($B150,'[2]TK KHOILUONG'!$B:$AT,43,0)</f>
        <v>0.5</v>
      </c>
      <c r="AS150" s="34">
        <f>VLOOKUP($B150,'[2]TK KHOILUONG'!$B:$AT,44,0)</f>
        <v>2.4</v>
      </c>
      <c r="AT150" s="44">
        <f t="shared" si="3"/>
        <v>9.1999999999999993</v>
      </c>
      <c r="AU150" s="5"/>
    </row>
    <row r="151" spans="1:47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VLOOKUP($B151,'[2]TK KHOILUONG'!$B:$AT,4,0)</f>
        <v>0</v>
      </c>
      <c r="F151" s="16">
        <f>VLOOKUP($B151,'[2]TK KHOILUONG'!$B:$AT,5,0)</f>
        <v>0</v>
      </c>
      <c r="G151" s="16">
        <f>VLOOKUP($B151,'[2]TK KHOILUONG'!$B:$AT,6,0)</f>
        <v>0</v>
      </c>
      <c r="H151" s="16">
        <f>VLOOKUP($B151,'[2]TK KHOILUONG'!$B:$AT,7,0)</f>
        <v>0</v>
      </c>
      <c r="I151" s="16">
        <f>VLOOKUP($B151,'[2]TK KHOILUONG'!$B:$AT,8,0)</f>
        <v>0</v>
      </c>
      <c r="J151" s="16">
        <f>VLOOKUP($B151,'[2]TK KHOILUONG'!$B:$AT,9,0)</f>
        <v>0</v>
      </c>
      <c r="K151" s="16">
        <f>VLOOKUP($B151,'[2]TK KHOILUONG'!$B:$AT,10,0)</f>
        <v>0</v>
      </c>
      <c r="L151" s="16">
        <f>VLOOKUP($B151,'[2]TK KHOILUONG'!$B:$AT,11,0)</f>
        <v>0</v>
      </c>
      <c r="M151" s="34">
        <f>VLOOKUP($B151,'[2]TK KHOILUONG'!$B:$AT,12,0)</f>
        <v>0</v>
      </c>
      <c r="N151" s="16">
        <f>VLOOKUP($B151,'[2]TK KHOILUONG'!$B:$AT,13,0)</f>
        <v>0</v>
      </c>
      <c r="O151" s="16">
        <f>VLOOKUP($B151,'[2]TK KHOILUONG'!$B:$AT,14,0)</f>
        <v>0</v>
      </c>
      <c r="P151" s="16">
        <f>VLOOKUP($B151,'[2]TK KHOILUONG'!$B:$AT,15,0)</f>
        <v>0</v>
      </c>
      <c r="Q151" s="16">
        <f>VLOOKUP($B151,'[2]TK KHOILUONG'!$B:$AT,16,0)</f>
        <v>0</v>
      </c>
      <c r="R151" s="34">
        <f>VLOOKUP($B151,'[2]TK KHOILUONG'!$B:$AT,17,0)</f>
        <v>0</v>
      </c>
      <c r="S151" s="16">
        <f>VLOOKUP($B151,'[2]TK KHOILUONG'!$B:$AT,18,0)</f>
        <v>0</v>
      </c>
      <c r="T151" s="16">
        <f>VLOOKUP($B151,'[2]TK KHOILUONG'!$B:$AT,19,0)</f>
        <v>172</v>
      </c>
      <c r="U151" s="16">
        <f>VLOOKUP($B151,'[2]TK KHOILUONG'!$B:$AT,20,0)</f>
        <v>0</v>
      </c>
      <c r="V151" s="34">
        <f>VLOOKUP($B151,'[2]TK KHOILUONG'!$B:$AT,21,0)</f>
        <v>17.2</v>
      </c>
      <c r="W151" s="16">
        <f>VLOOKUP($B151,'[2]TK KHOILUONG'!$B:$AT,22,0)</f>
        <v>0</v>
      </c>
      <c r="X151" s="16">
        <f>VLOOKUP($B151,'[2]TK KHOILUONG'!$B:$AT,23,0)</f>
        <v>0</v>
      </c>
      <c r="Y151" s="16">
        <f>VLOOKUP($B151,'[2]TK KHOILUONG'!$B:$AT,24,0)</f>
        <v>0</v>
      </c>
      <c r="Z151" s="34">
        <f>VLOOKUP($B151,'[2]TK KHOILUONG'!$B:$AT,25,0)</f>
        <v>0</v>
      </c>
      <c r="AA151" s="16">
        <f>VLOOKUP($B151,'[2]TK KHOILUONG'!$B:$AT,26,0)</f>
        <v>0</v>
      </c>
      <c r="AB151" s="16">
        <f>VLOOKUP($B151,'[2]TK KHOILUONG'!$B:$AT,27,0)</f>
        <v>0</v>
      </c>
      <c r="AC151" s="16">
        <f>VLOOKUP($B151,'[2]TK KHOILUONG'!$B:$AT,28,0)</f>
        <v>0</v>
      </c>
      <c r="AD151" s="34">
        <f>VLOOKUP($B151,'[2]TK KHOILUONG'!$B:$AT,29,0)</f>
        <v>0</v>
      </c>
      <c r="AE151" s="16">
        <f>VLOOKUP($B151,'[2]TK KHOILUONG'!$B:$AT,30,0)</f>
        <v>0</v>
      </c>
      <c r="AF151" s="16">
        <f>VLOOKUP($B151,'[2]TK KHOILUONG'!$B:$AT,31,0)</f>
        <v>0</v>
      </c>
      <c r="AG151" s="16">
        <f>VLOOKUP($B151,'[2]TK KHOILUONG'!$B:$AT,32,0)</f>
        <v>0</v>
      </c>
      <c r="AH151" s="34">
        <f>VLOOKUP($B151,'[2]TK KHOILUONG'!$B:$AT,33,0)</f>
        <v>0</v>
      </c>
      <c r="AI151" s="16">
        <f>VLOOKUP($B151,'[2]TK KHOILUONG'!$B:$AT,34,0)</f>
        <v>0</v>
      </c>
      <c r="AJ151" s="16">
        <f>VLOOKUP($B151,'[2]TK KHOILUONG'!$B:$AT,35,0)</f>
        <v>0</v>
      </c>
      <c r="AK151" s="34">
        <f>VLOOKUP($B151,'[2]TK KHOILUONG'!$B:$AT,36,0)</f>
        <v>0</v>
      </c>
      <c r="AL151" s="16">
        <f>VLOOKUP($B151,'[2]TK KHOILUONG'!$B:$AT,37,0)</f>
        <v>0</v>
      </c>
      <c r="AM151" s="16">
        <f>VLOOKUP($B151,'[2]TK KHOILUONG'!$B:$AT,38,0)</f>
        <v>0</v>
      </c>
      <c r="AN151" s="34">
        <f>VLOOKUP($B151,'[2]TK KHOILUONG'!$B:$AT,39,0)</f>
        <v>0</v>
      </c>
      <c r="AO151" s="16">
        <f>VLOOKUP($B151,'[2]TK KHOILUONG'!$B:$AT,40,0)</f>
        <v>0</v>
      </c>
      <c r="AP151" s="16">
        <f>VLOOKUP($B151,'[2]TK KHOILUONG'!$B:$AT,41,0)</f>
        <v>0</v>
      </c>
      <c r="AQ151" s="34">
        <f>VLOOKUP($B151,'[2]TK KHOILUONG'!$B:$AT,42,0)</f>
        <v>0</v>
      </c>
      <c r="AR151" s="34">
        <f>VLOOKUP($B151,'[2]TK KHOILUONG'!$B:$AT,43,0)</f>
        <v>0</v>
      </c>
      <c r="AS151" s="34">
        <f>VLOOKUP($B151,'[2]TK KHOILUONG'!$B:$AT,44,0)</f>
        <v>0</v>
      </c>
      <c r="AT151" s="44">
        <f t="shared" si="3"/>
        <v>17.2</v>
      </c>
      <c r="AU151" s="5"/>
    </row>
    <row r="152" spans="1:47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>
        <f>VLOOKUP($B152,'[2]TK KHOILUONG'!$B:$AT,4,0)</f>
        <v>0</v>
      </c>
      <c r="F152" s="16">
        <f>VLOOKUP($B152,'[2]TK KHOILUONG'!$B:$AT,5,0)</f>
        <v>0</v>
      </c>
      <c r="G152" s="16">
        <f>VLOOKUP($B152,'[2]TK KHOILUONG'!$B:$AT,6,0)</f>
        <v>0</v>
      </c>
      <c r="H152" s="16">
        <f>VLOOKUP($B152,'[2]TK KHOILUONG'!$B:$AT,7,0)</f>
        <v>0</v>
      </c>
      <c r="I152" s="16">
        <f>VLOOKUP($B152,'[2]TK KHOILUONG'!$B:$AT,8,0)</f>
        <v>0</v>
      </c>
      <c r="J152" s="16">
        <f>VLOOKUP($B152,'[2]TK KHOILUONG'!$B:$AT,9,0)</f>
        <v>0</v>
      </c>
      <c r="K152" s="16">
        <f>VLOOKUP($B152,'[2]TK KHOILUONG'!$B:$AT,10,0)</f>
        <v>0</v>
      </c>
      <c r="L152" s="16">
        <f>VLOOKUP($B152,'[2]TK KHOILUONG'!$B:$AT,11,0)</f>
        <v>0</v>
      </c>
      <c r="M152" s="34">
        <f>VLOOKUP($B152,'[2]TK KHOILUONG'!$B:$AT,12,0)</f>
        <v>0</v>
      </c>
      <c r="N152" s="16">
        <f>VLOOKUP($B152,'[2]TK KHOILUONG'!$B:$AT,13,0)</f>
        <v>0</v>
      </c>
      <c r="O152" s="16">
        <f>VLOOKUP($B152,'[2]TK KHOILUONG'!$B:$AT,14,0)</f>
        <v>0</v>
      </c>
      <c r="P152" s="16">
        <f>VLOOKUP($B152,'[2]TK KHOILUONG'!$B:$AT,15,0)</f>
        <v>0</v>
      </c>
      <c r="Q152" s="16">
        <f>VLOOKUP($B152,'[2]TK KHOILUONG'!$B:$AT,16,0)</f>
        <v>0</v>
      </c>
      <c r="R152" s="34">
        <f>VLOOKUP($B152,'[2]TK KHOILUONG'!$B:$AT,17,0)</f>
        <v>0</v>
      </c>
      <c r="S152" s="16">
        <f>VLOOKUP($B152,'[2]TK KHOILUONG'!$B:$AT,18,0)</f>
        <v>0</v>
      </c>
      <c r="T152" s="16">
        <f>VLOOKUP($B152,'[2]TK KHOILUONG'!$B:$AT,19,0)</f>
        <v>0</v>
      </c>
      <c r="U152" s="16">
        <f>VLOOKUP($B152,'[2]TK KHOILUONG'!$B:$AT,20,0)</f>
        <v>0</v>
      </c>
      <c r="V152" s="34">
        <f>VLOOKUP($B152,'[2]TK KHOILUONG'!$B:$AT,21,0)</f>
        <v>0</v>
      </c>
      <c r="W152" s="16">
        <f>VLOOKUP($B152,'[2]TK KHOILUONG'!$B:$AT,22,0)</f>
        <v>0</v>
      </c>
      <c r="X152" s="16">
        <f>VLOOKUP($B152,'[2]TK KHOILUONG'!$B:$AT,23,0)</f>
        <v>0</v>
      </c>
      <c r="Y152" s="16">
        <f>VLOOKUP($B152,'[2]TK KHOILUONG'!$B:$AT,24,0)</f>
        <v>0</v>
      </c>
      <c r="Z152" s="34">
        <f>VLOOKUP($B152,'[2]TK KHOILUONG'!$B:$AT,25,0)</f>
        <v>0</v>
      </c>
      <c r="AA152" s="16">
        <f>VLOOKUP($B152,'[2]TK KHOILUONG'!$B:$AT,26,0)</f>
        <v>0</v>
      </c>
      <c r="AB152" s="16">
        <f>VLOOKUP($B152,'[2]TK KHOILUONG'!$B:$AT,27,0)</f>
        <v>0</v>
      </c>
      <c r="AC152" s="16">
        <f>VLOOKUP($B152,'[2]TK KHOILUONG'!$B:$AT,28,0)</f>
        <v>0</v>
      </c>
      <c r="AD152" s="34">
        <f>VLOOKUP($B152,'[2]TK KHOILUONG'!$B:$AT,29,0)</f>
        <v>0</v>
      </c>
      <c r="AE152" s="16">
        <f>VLOOKUP($B152,'[2]TK KHOILUONG'!$B:$AT,30,0)</f>
        <v>0</v>
      </c>
      <c r="AF152" s="16">
        <f>VLOOKUP($B152,'[2]TK KHOILUONG'!$B:$AT,31,0)</f>
        <v>0</v>
      </c>
      <c r="AG152" s="16">
        <f>VLOOKUP($B152,'[2]TK KHOILUONG'!$B:$AT,32,0)</f>
        <v>0</v>
      </c>
      <c r="AH152" s="34">
        <f>VLOOKUP($B152,'[2]TK KHOILUONG'!$B:$AT,33,0)</f>
        <v>0</v>
      </c>
      <c r="AI152" s="16">
        <f>VLOOKUP($B152,'[2]TK KHOILUONG'!$B:$AT,34,0)</f>
        <v>0</v>
      </c>
      <c r="AJ152" s="16">
        <f>VLOOKUP($B152,'[2]TK KHOILUONG'!$B:$AT,35,0)</f>
        <v>0</v>
      </c>
      <c r="AK152" s="34">
        <f>VLOOKUP($B152,'[2]TK KHOILUONG'!$B:$AT,36,0)</f>
        <v>0</v>
      </c>
      <c r="AL152" s="16">
        <f>VLOOKUP($B152,'[2]TK KHOILUONG'!$B:$AT,37,0)</f>
        <v>0</v>
      </c>
      <c r="AM152" s="16">
        <f>VLOOKUP($B152,'[2]TK KHOILUONG'!$B:$AT,38,0)</f>
        <v>0</v>
      </c>
      <c r="AN152" s="34">
        <f>VLOOKUP($B152,'[2]TK KHOILUONG'!$B:$AT,39,0)</f>
        <v>0</v>
      </c>
      <c r="AO152" s="16">
        <f>VLOOKUP($B152,'[2]TK KHOILUONG'!$B:$AT,40,0)</f>
        <v>0</v>
      </c>
      <c r="AP152" s="16">
        <f>VLOOKUP($B152,'[2]TK KHOILUONG'!$B:$AT,41,0)</f>
        <v>0</v>
      </c>
      <c r="AQ152" s="34">
        <f>VLOOKUP($B152,'[2]TK KHOILUONG'!$B:$AT,42,0)</f>
        <v>0</v>
      </c>
      <c r="AR152" s="34">
        <f>VLOOKUP($B152,'[2]TK KHOILUONG'!$B:$AT,43,0)</f>
        <v>0</v>
      </c>
      <c r="AS152" s="34">
        <f>VLOOKUP($B152,'[2]TK KHOILUONG'!$B:$AT,44,0)</f>
        <v>0</v>
      </c>
      <c r="AT152" s="44">
        <f t="shared" si="3"/>
        <v>0</v>
      </c>
      <c r="AU152" s="5"/>
    </row>
    <row r="153" spans="1:47" ht="30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VLOOKUP($B153,'[2]TK KHOILUONG'!$B:$AT,4,0)</f>
        <v>0</v>
      </c>
      <c r="F153" s="16">
        <f>VLOOKUP($B153,'[2]TK KHOILUONG'!$B:$AT,5,0)</f>
        <v>0</v>
      </c>
      <c r="G153" s="16">
        <f>VLOOKUP($B153,'[2]TK KHOILUONG'!$B:$AT,6,0)</f>
        <v>0</v>
      </c>
      <c r="H153" s="16">
        <f>VLOOKUP($B153,'[2]TK KHOILUONG'!$B:$AT,7,0)</f>
        <v>0</v>
      </c>
      <c r="I153" s="16">
        <f>VLOOKUP($B153,'[2]TK KHOILUONG'!$B:$AT,8,0)</f>
        <v>0</v>
      </c>
      <c r="J153" s="16">
        <f>VLOOKUP($B153,'[2]TK KHOILUONG'!$B:$AT,9,0)</f>
        <v>0</v>
      </c>
      <c r="K153" s="16">
        <f>VLOOKUP($B153,'[2]TK KHOILUONG'!$B:$AT,10,0)</f>
        <v>0</v>
      </c>
      <c r="L153" s="16">
        <f>VLOOKUP($B153,'[2]TK KHOILUONG'!$B:$AT,11,0)</f>
        <v>0</v>
      </c>
      <c r="M153" s="34">
        <f>VLOOKUP($B153,'[2]TK KHOILUONG'!$B:$AT,12,0)</f>
        <v>0</v>
      </c>
      <c r="N153" s="16">
        <f>VLOOKUP($B153,'[2]TK KHOILUONG'!$B:$AT,13,0)</f>
        <v>0</v>
      </c>
      <c r="O153" s="16">
        <f>VLOOKUP($B153,'[2]TK KHOILUONG'!$B:$AT,14,0)</f>
        <v>0</v>
      </c>
      <c r="P153" s="16">
        <f>VLOOKUP($B153,'[2]TK KHOILUONG'!$B:$AT,15,0)</f>
        <v>0</v>
      </c>
      <c r="Q153" s="16">
        <f>VLOOKUP($B153,'[2]TK KHOILUONG'!$B:$AT,16,0)</f>
        <v>0</v>
      </c>
      <c r="R153" s="34">
        <f>VLOOKUP($B153,'[2]TK KHOILUONG'!$B:$AT,17,0)</f>
        <v>0</v>
      </c>
      <c r="S153" s="16">
        <f>VLOOKUP($B153,'[2]TK KHOILUONG'!$B:$AT,18,0)</f>
        <v>0</v>
      </c>
      <c r="T153" s="16">
        <f>VLOOKUP($B153,'[2]TK KHOILUONG'!$B:$AT,19,0)</f>
        <v>0</v>
      </c>
      <c r="U153" s="16">
        <f>VLOOKUP($B153,'[2]TK KHOILUONG'!$B:$AT,20,0)</f>
        <v>0</v>
      </c>
      <c r="V153" s="34">
        <f>VLOOKUP($B153,'[2]TK KHOILUONG'!$B:$AT,21,0)</f>
        <v>0</v>
      </c>
      <c r="W153" s="16">
        <f>VLOOKUP($B153,'[2]TK KHOILUONG'!$B:$AT,22,0)</f>
        <v>0</v>
      </c>
      <c r="X153" s="16">
        <f>VLOOKUP($B153,'[2]TK KHOILUONG'!$B:$AT,23,0)</f>
        <v>0</v>
      </c>
      <c r="Y153" s="16">
        <f>VLOOKUP($B153,'[2]TK KHOILUONG'!$B:$AT,24,0)</f>
        <v>0</v>
      </c>
      <c r="Z153" s="34">
        <f>VLOOKUP($B153,'[2]TK KHOILUONG'!$B:$AT,25,0)</f>
        <v>0</v>
      </c>
      <c r="AA153" s="16">
        <f>VLOOKUP($B153,'[2]TK KHOILUONG'!$B:$AT,26,0)</f>
        <v>0</v>
      </c>
      <c r="AB153" s="16">
        <f>VLOOKUP($B153,'[2]TK KHOILUONG'!$B:$AT,27,0)</f>
        <v>0</v>
      </c>
      <c r="AC153" s="16">
        <f>VLOOKUP($B153,'[2]TK KHOILUONG'!$B:$AT,28,0)</f>
        <v>0</v>
      </c>
      <c r="AD153" s="34">
        <f>VLOOKUP($B153,'[2]TK KHOILUONG'!$B:$AT,29,0)</f>
        <v>0</v>
      </c>
      <c r="AE153" s="16">
        <f>VLOOKUP($B153,'[2]TK KHOILUONG'!$B:$AT,30,0)</f>
        <v>0</v>
      </c>
      <c r="AF153" s="16">
        <f>VLOOKUP($B153,'[2]TK KHOILUONG'!$B:$AT,31,0)</f>
        <v>0</v>
      </c>
      <c r="AG153" s="16">
        <f>VLOOKUP($B153,'[2]TK KHOILUONG'!$B:$AT,32,0)</f>
        <v>0</v>
      </c>
      <c r="AH153" s="34">
        <f>VLOOKUP($B153,'[2]TK KHOILUONG'!$B:$AT,33,0)</f>
        <v>0</v>
      </c>
      <c r="AI153" s="16">
        <f>VLOOKUP($B153,'[2]TK KHOILUONG'!$B:$AT,34,0)</f>
        <v>0</v>
      </c>
      <c r="AJ153" s="16">
        <f>VLOOKUP($B153,'[2]TK KHOILUONG'!$B:$AT,35,0)</f>
        <v>0</v>
      </c>
      <c r="AK153" s="34">
        <f>VLOOKUP($B153,'[2]TK KHOILUONG'!$B:$AT,36,0)</f>
        <v>0</v>
      </c>
      <c r="AL153" s="16">
        <f>VLOOKUP($B153,'[2]TK KHOILUONG'!$B:$AT,37,0)</f>
        <v>0</v>
      </c>
      <c r="AM153" s="16">
        <f>VLOOKUP($B153,'[2]TK KHOILUONG'!$B:$AT,38,0)</f>
        <v>0</v>
      </c>
      <c r="AN153" s="34">
        <f>VLOOKUP($B153,'[2]TK KHOILUONG'!$B:$AT,39,0)</f>
        <v>0</v>
      </c>
      <c r="AO153" s="16">
        <f>VLOOKUP($B153,'[2]TK KHOILUONG'!$B:$AT,40,0)</f>
        <v>0</v>
      </c>
      <c r="AP153" s="16">
        <f>VLOOKUP($B153,'[2]TK KHOILUONG'!$B:$AT,41,0)</f>
        <v>0</v>
      </c>
      <c r="AQ153" s="34">
        <f>VLOOKUP($B153,'[2]TK KHOILUONG'!$B:$AT,42,0)</f>
        <v>0</v>
      </c>
      <c r="AR153" s="34">
        <f>VLOOKUP($B153,'[2]TK KHOILUONG'!$B:$AT,43,0)</f>
        <v>0</v>
      </c>
      <c r="AS153" s="34">
        <f>VLOOKUP($B153,'[2]TK KHOILUONG'!$B:$AT,44,0)</f>
        <v>0</v>
      </c>
      <c r="AT153" s="44">
        <f t="shared" si="3"/>
        <v>0</v>
      </c>
      <c r="AU153" s="5"/>
    </row>
    <row r="154" spans="1:47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VLOOKUP($B154,'[2]TK KHOILUONG'!$B:$AT,4,0)</f>
        <v>0</v>
      </c>
      <c r="F154" s="16">
        <f>VLOOKUP($B154,'[2]TK KHOILUONG'!$B:$AT,5,0)</f>
        <v>18</v>
      </c>
      <c r="G154" s="16">
        <f>VLOOKUP($B154,'[2]TK KHOILUONG'!$B:$AT,6,0)</f>
        <v>0</v>
      </c>
      <c r="H154" s="16">
        <f>VLOOKUP($B154,'[2]TK KHOILUONG'!$B:$AT,7,0)</f>
        <v>0</v>
      </c>
      <c r="I154" s="16">
        <f>VLOOKUP($B154,'[2]TK KHOILUONG'!$B:$AT,8,0)</f>
        <v>0</v>
      </c>
      <c r="J154" s="16">
        <f>VLOOKUP($B154,'[2]TK KHOILUONG'!$B:$AT,9,0)</f>
        <v>0</v>
      </c>
      <c r="K154" s="16">
        <f>VLOOKUP($B154,'[2]TK KHOILUONG'!$B:$AT,10,0)</f>
        <v>0</v>
      </c>
      <c r="L154" s="16">
        <f>VLOOKUP($B154,'[2]TK KHOILUONG'!$B:$AT,11,0)</f>
        <v>0</v>
      </c>
      <c r="M154" s="34">
        <f>VLOOKUP($B154,'[2]TK KHOILUONG'!$B:$AT,12,0)</f>
        <v>27</v>
      </c>
      <c r="N154" s="16">
        <f>VLOOKUP($B154,'[2]TK KHOILUONG'!$B:$AT,13,0)</f>
        <v>2.85</v>
      </c>
      <c r="O154" s="16">
        <f>VLOOKUP($B154,'[2]TK KHOILUONG'!$B:$AT,14,0)</f>
        <v>4.2</v>
      </c>
      <c r="P154" s="16">
        <f>VLOOKUP($B154,'[2]TK KHOILUONG'!$B:$AT,15,0)</f>
        <v>0</v>
      </c>
      <c r="Q154" s="16">
        <f>VLOOKUP($B154,'[2]TK KHOILUONG'!$B:$AT,16,0)</f>
        <v>0</v>
      </c>
      <c r="R154" s="34">
        <f>VLOOKUP($B154,'[2]TK KHOILUONG'!$B:$AT,17,0)</f>
        <v>7.0500000000000007</v>
      </c>
      <c r="S154" s="16">
        <f>VLOOKUP($B154,'[2]TK KHOILUONG'!$B:$AT,18,0)</f>
        <v>0</v>
      </c>
      <c r="T154" s="16">
        <f>VLOOKUP($B154,'[2]TK KHOILUONG'!$B:$AT,19,0)</f>
        <v>6</v>
      </c>
      <c r="U154" s="16">
        <f>VLOOKUP($B154,'[2]TK KHOILUONG'!$B:$AT,20,0)</f>
        <v>0</v>
      </c>
      <c r="V154" s="34">
        <f>VLOOKUP($B154,'[2]TK KHOILUONG'!$B:$AT,21,0)</f>
        <v>0.60000000000000009</v>
      </c>
      <c r="W154" s="16">
        <f>VLOOKUP($B154,'[2]TK KHOILUONG'!$B:$AT,22,0)</f>
        <v>0</v>
      </c>
      <c r="X154" s="16">
        <f>VLOOKUP($B154,'[2]TK KHOILUONG'!$B:$AT,23,0)</f>
        <v>0</v>
      </c>
      <c r="Y154" s="16">
        <f>VLOOKUP($B154,'[2]TK KHOILUONG'!$B:$AT,24,0)</f>
        <v>0</v>
      </c>
      <c r="Z154" s="34">
        <f>VLOOKUP($B154,'[2]TK KHOILUONG'!$B:$AT,25,0)</f>
        <v>0</v>
      </c>
      <c r="AA154" s="16">
        <f>VLOOKUP($B154,'[2]TK KHOILUONG'!$B:$AT,26,0)</f>
        <v>4</v>
      </c>
      <c r="AB154" s="16">
        <f>VLOOKUP($B154,'[2]TK KHOILUONG'!$B:$AT,27,0)</f>
        <v>0</v>
      </c>
      <c r="AC154" s="16">
        <f>VLOOKUP($B154,'[2]TK KHOILUONG'!$B:$AT,28,0)</f>
        <v>4</v>
      </c>
      <c r="AD154" s="34">
        <f>VLOOKUP($B154,'[2]TK KHOILUONG'!$B:$AT,29,0)</f>
        <v>0</v>
      </c>
      <c r="AE154" s="16">
        <f>VLOOKUP($B154,'[2]TK KHOILUONG'!$B:$AT,30,0)</f>
        <v>0</v>
      </c>
      <c r="AF154" s="16">
        <f>VLOOKUP($B154,'[2]TK KHOILUONG'!$B:$AT,31,0)</f>
        <v>0</v>
      </c>
      <c r="AG154" s="16">
        <f>VLOOKUP($B154,'[2]TK KHOILUONG'!$B:$AT,32,0)</f>
        <v>0</v>
      </c>
      <c r="AH154" s="34">
        <f>VLOOKUP($B154,'[2]TK KHOILUONG'!$B:$AT,33,0)</f>
        <v>0</v>
      </c>
      <c r="AI154" s="16">
        <f>VLOOKUP($B154,'[2]TK KHOILUONG'!$B:$AT,34,0)</f>
        <v>0</v>
      </c>
      <c r="AJ154" s="16">
        <f>VLOOKUP($B154,'[2]TK KHOILUONG'!$B:$AT,35,0)</f>
        <v>0</v>
      </c>
      <c r="AK154" s="34">
        <f>VLOOKUP($B154,'[2]TK KHOILUONG'!$B:$AT,36,0)</f>
        <v>0</v>
      </c>
      <c r="AL154" s="16">
        <f>VLOOKUP($B154,'[2]TK KHOILUONG'!$B:$AT,37,0)</f>
        <v>0</v>
      </c>
      <c r="AM154" s="16">
        <f>VLOOKUP($B154,'[2]TK KHOILUONG'!$B:$AT,38,0)</f>
        <v>0</v>
      </c>
      <c r="AN154" s="34">
        <f>VLOOKUP($B154,'[2]TK KHOILUONG'!$B:$AT,39,0)</f>
        <v>0</v>
      </c>
      <c r="AO154" s="16">
        <f>VLOOKUP($B154,'[2]TK KHOILUONG'!$B:$AT,40,0)</f>
        <v>0</v>
      </c>
      <c r="AP154" s="16">
        <f>VLOOKUP($B154,'[2]TK KHOILUONG'!$B:$AT,41,0)</f>
        <v>0</v>
      </c>
      <c r="AQ154" s="34">
        <f>VLOOKUP($B154,'[2]TK KHOILUONG'!$B:$AT,42,0)</f>
        <v>0</v>
      </c>
      <c r="AR154" s="34">
        <f>VLOOKUP($B154,'[2]TK KHOILUONG'!$B:$AT,43,0)</f>
        <v>0</v>
      </c>
      <c r="AS154" s="34">
        <f>VLOOKUP($B154,'[2]TK KHOILUONG'!$B:$AT,44,0)</f>
        <v>0.5</v>
      </c>
      <c r="AT154" s="44">
        <f t="shared" si="3"/>
        <v>35.15</v>
      </c>
      <c r="AU154" s="5"/>
    </row>
    <row r="155" spans="1:47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VLOOKUP($B155,'[2]TK KHOILUONG'!$B:$AT,4,0)</f>
        <v>6</v>
      </c>
      <c r="F155" s="16">
        <f>VLOOKUP($B155,'[2]TK KHOILUONG'!$B:$AT,5,0)</f>
        <v>6</v>
      </c>
      <c r="G155" s="16">
        <f>VLOOKUP($B155,'[2]TK KHOILUONG'!$B:$AT,6,0)</f>
        <v>0</v>
      </c>
      <c r="H155" s="16">
        <f>VLOOKUP($B155,'[2]TK KHOILUONG'!$B:$AT,7,0)</f>
        <v>0</v>
      </c>
      <c r="I155" s="16">
        <f>VLOOKUP($B155,'[2]TK KHOILUONG'!$B:$AT,8,0)</f>
        <v>0</v>
      </c>
      <c r="J155" s="16">
        <f>VLOOKUP($B155,'[2]TK KHOILUONG'!$B:$AT,9,0)</f>
        <v>0</v>
      </c>
      <c r="K155" s="16">
        <f>VLOOKUP($B155,'[2]TK KHOILUONG'!$B:$AT,10,0)</f>
        <v>0</v>
      </c>
      <c r="L155" s="16">
        <f>VLOOKUP($B155,'[2]TK KHOILUONG'!$B:$AT,11,0)</f>
        <v>0</v>
      </c>
      <c r="M155" s="34">
        <f>VLOOKUP($B155,'[2]TK KHOILUONG'!$B:$AT,12,0)</f>
        <v>15</v>
      </c>
      <c r="N155" s="16">
        <f>VLOOKUP($B155,'[2]TK KHOILUONG'!$B:$AT,13,0)</f>
        <v>0</v>
      </c>
      <c r="O155" s="16">
        <f>VLOOKUP($B155,'[2]TK KHOILUONG'!$B:$AT,14,0)</f>
        <v>0</v>
      </c>
      <c r="P155" s="16">
        <f>VLOOKUP($B155,'[2]TK KHOILUONG'!$B:$AT,15,0)</f>
        <v>0</v>
      </c>
      <c r="Q155" s="16">
        <f>VLOOKUP($B155,'[2]TK KHOILUONG'!$B:$AT,16,0)</f>
        <v>0</v>
      </c>
      <c r="R155" s="34">
        <f>VLOOKUP($B155,'[2]TK KHOILUONG'!$B:$AT,17,0)</f>
        <v>0</v>
      </c>
      <c r="S155" s="16">
        <f>VLOOKUP($B155,'[2]TK KHOILUONG'!$B:$AT,18,0)</f>
        <v>44</v>
      </c>
      <c r="T155" s="16">
        <f>VLOOKUP($B155,'[2]TK KHOILUONG'!$B:$AT,19,0)</f>
        <v>196</v>
      </c>
      <c r="U155" s="16">
        <f>VLOOKUP($B155,'[2]TK KHOILUONG'!$B:$AT,20,0)</f>
        <v>52</v>
      </c>
      <c r="V155" s="34">
        <f>VLOOKUP($B155,'[2]TK KHOILUONG'!$B:$AT,21,0)</f>
        <v>18.8</v>
      </c>
      <c r="W155" s="16">
        <f>VLOOKUP($B155,'[2]TK KHOILUONG'!$B:$AT,22,0)</f>
        <v>0</v>
      </c>
      <c r="X155" s="16">
        <f>VLOOKUP($B155,'[2]TK KHOILUONG'!$B:$AT,23,0)</f>
        <v>0</v>
      </c>
      <c r="Y155" s="16">
        <f>VLOOKUP($B155,'[2]TK KHOILUONG'!$B:$AT,24,0)</f>
        <v>0</v>
      </c>
      <c r="Z155" s="34">
        <f>VLOOKUP($B155,'[2]TK KHOILUONG'!$B:$AT,25,0)</f>
        <v>0</v>
      </c>
      <c r="AA155" s="16">
        <f>VLOOKUP($B155,'[2]TK KHOILUONG'!$B:$AT,26,0)</f>
        <v>0</v>
      </c>
      <c r="AB155" s="16">
        <f>VLOOKUP($B155,'[2]TK KHOILUONG'!$B:$AT,27,0)</f>
        <v>25</v>
      </c>
      <c r="AC155" s="16">
        <f>VLOOKUP($B155,'[2]TK KHOILUONG'!$B:$AT,28,0)</f>
        <v>0</v>
      </c>
      <c r="AD155" s="34">
        <f>VLOOKUP($B155,'[2]TK KHOILUONG'!$B:$AT,29,0)</f>
        <v>2.5</v>
      </c>
      <c r="AE155" s="16">
        <f>VLOOKUP($B155,'[2]TK KHOILUONG'!$B:$AT,30,0)</f>
        <v>0</v>
      </c>
      <c r="AF155" s="16">
        <f>VLOOKUP($B155,'[2]TK KHOILUONG'!$B:$AT,31,0)</f>
        <v>0</v>
      </c>
      <c r="AG155" s="16">
        <f>VLOOKUP($B155,'[2]TK KHOILUONG'!$B:$AT,32,0)</f>
        <v>0</v>
      </c>
      <c r="AH155" s="34">
        <f>VLOOKUP($B155,'[2]TK KHOILUONG'!$B:$AT,33,0)</f>
        <v>0</v>
      </c>
      <c r="AI155" s="16">
        <f>VLOOKUP($B155,'[2]TK KHOILUONG'!$B:$AT,34,0)</f>
        <v>0</v>
      </c>
      <c r="AJ155" s="16">
        <f>VLOOKUP($B155,'[2]TK KHOILUONG'!$B:$AT,35,0)</f>
        <v>0</v>
      </c>
      <c r="AK155" s="34">
        <f>VLOOKUP($B155,'[2]TK KHOILUONG'!$B:$AT,36,0)</f>
        <v>0</v>
      </c>
      <c r="AL155" s="16">
        <f>VLOOKUP($B155,'[2]TK KHOILUONG'!$B:$AT,37,0)</f>
        <v>0</v>
      </c>
      <c r="AM155" s="16">
        <f>VLOOKUP($B155,'[2]TK KHOILUONG'!$B:$AT,38,0)</f>
        <v>0</v>
      </c>
      <c r="AN155" s="34">
        <f>VLOOKUP($B155,'[2]TK KHOILUONG'!$B:$AT,39,0)</f>
        <v>0</v>
      </c>
      <c r="AO155" s="16">
        <f>VLOOKUP($B155,'[2]TK KHOILUONG'!$B:$AT,40,0)</f>
        <v>0</v>
      </c>
      <c r="AP155" s="16">
        <f>VLOOKUP($B155,'[2]TK KHOILUONG'!$B:$AT,41,0)</f>
        <v>0</v>
      </c>
      <c r="AQ155" s="34">
        <f>VLOOKUP($B155,'[2]TK KHOILUONG'!$B:$AT,42,0)</f>
        <v>0</v>
      </c>
      <c r="AR155" s="34">
        <f>VLOOKUP($B155,'[2]TK KHOILUONG'!$B:$AT,43,0)</f>
        <v>0</v>
      </c>
      <c r="AS155" s="34">
        <f>VLOOKUP($B155,'[2]TK KHOILUONG'!$B:$AT,44,0)</f>
        <v>0</v>
      </c>
      <c r="AT155" s="44">
        <f t="shared" si="3"/>
        <v>36.299999999999997</v>
      </c>
      <c r="AU155" s="5"/>
    </row>
    <row r="156" spans="1:47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VLOOKUP($B156,'[2]TK KHOILUONG'!$B:$AT,4,0)</f>
        <v>2</v>
      </c>
      <c r="F156" s="16">
        <f>VLOOKUP($B156,'[2]TK KHOILUONG'!$B:$AT,5,0)</f>
        <v>0</v>
      </c>
      <c r="G156" s="16">
        <f>VLOOKUP($B156,'[2]TK KHOILUONG'!$B:$AT,6,0)</f>
        <v>0</v>
      </c>
      <c r="H156" s="16">
        <f>VLOOKUP($B156,'[2]TK KHOILUONG'!$B:$AT,7,0)</f>
        <v>0</v>
      </c>
      <c r="I156" s="16">
        <f>VLOOKUP($B156,'[2]TK KHOILUONG'!$B:$AT,8,0)</f>
        <v>0</v>
      </c>
      <c r="J156" s="16">
        <f>VLOOKUP($B156,'[2]TK KHOILUONG'!$B:$AT,9,0)</f>
        <v>0</v>
      </c>
      <c r="K156" s="16">
        <f>VLOOKUP($B156,'[2]TK KHOILUONG'!$B:$AT,10,0)</f>
        <v>0</v>
      </c>
      <c r="L156" s="16">
        <f>VLOOKUP($B156,'[2]TK KHOILUONG'!$B:$AT,11,0)</f>
        <v>0</v>
      </c>
      <c r="M156" s="34">
        <f>VLOOKUP($B156,'[2]TK KHOILUONG'!$B:$AT,12,0)</f>
        <v>2</v>
      </c>
      <c r="N156" s="16">
        <f>VLOOKUP($B156,'[2]TK KHOILUONG'!$B:$AT,13,0)</f>
        <v>1.05</v>
      </c>
      <c r="O156" s="16">
        <f>VLOOKUP($B156,'[2]TK KHOILUONG'!$B:$AT,14,0)</f>
        <v>1.2</v>
      </c>
      <c r="P156" s="16">
        <f>VLOOKUP($B156,'[2]TK KHOILUONG'!$B:$AT,15,0)</f>
        <v>0</v>
      </c>
      <c r="Q156" s="16">
        <f>VLOOKUP($B156,'[2]TK KHOILUONG'!$B:$AT,16,0)</f>
        <v>0</v>
      </c>
      <c r="R156" s="34">
        <f>VLOOKUP($B156,'[2]TK KHOILUONG'!$B:$AT,17,0)</f>
        <v>2.25</v>
      </c>
      <c r="S156" s="16">
        <f>VLOOKUP($B156,'[2]TK KHOILUONG'!$B:$AT,18,0)</f>
        <v>0</v>
      </c>
      <c r="T156" s="16">
        <f>VLOOKUP($B156,'[2]TK KHOILUONG'!$B:$AT,19,0)</f>
        <v>0</v>
      </c>
      <c r="U156" s="16">
        <f>VLOOKUP($B156,'[2]TK KHOILUONG'!$B:$AT,20,0)</f>
        <v>34</v>
      </c>
      <c r="V156" s="34">
        <f>VLOOKUP($B156,'[2]TK KHOILUONG'!$B:$AT,21,0)</f>
        <v>-3.4000000000000004</v>
      </c>
      <c r="W156" s="16">
        <f>VLOOKUP($B156,'[2]TK KHOILUONG'!$B:$AT,22,0)</f>
        <v>0</v>
      </c>
      <c r="X156" s="16">
        <f>VLOOKUP($B156,'[2]TK KHOILUONG'!$B:$AT,23,0)</f>
        <v>0</v>
      </c>
      <c r="Y156" s="16">
        <f>VLOOKUP($B156,'[2]TK KHOILUONG'!$B:$AT,24,0)</f>
        <v>0</v>
      </c>
      <c r="Z156" s="34">
        <f>VLOOKUP($B156,'[2]TK KHOILUONG'!$B:$AT,25,0)</f>
        <v>0</v>
      </c>
      <c r="AA156" s="16">
        <f>VLOOKUP($B156,'[2]TK KHOILUONG'!$B:$AT,26,0)</f>
        <v>0</v>
      </c>
      <c r="AB156" s="16">
        <f>VLOOKUP($B156,'[2]TK KHOILUONG'!$B:$AT,27,0)</f>
        <v>0</v>
      </c>
      <c r="AC156" s="16">
        <f>VLOOKUP($B156,'[2]TK KHOILUONG'!$B:$AT,28,0)</f>
        <v>0</v>
      </c>
      <c r="AD156" s="34">
        <f>VLOOKUP($B156,'[2]TK KHOILUONG'!$B:$AT,29,0)</f>
        <v>0</v>
      </c>
      <c r="AE156" s="16">
        <f>VLOOKUP($B156,'[2]TK KHOILUONG'!$B:$AT,30,0)</f>
        <v>0</v>
      </c>
      <c r="AF156" s="16">
        <f>VLOOKUP($B156,'[2]TK KHOILUONG'!$B:$AT,31,0)</f>
        <v>0</v>
      </c>
      <c r="AG156" s="16">
        <f>VLOOKUP($B156,'[2]TK KHOILUONG'!$B:$AT,32,0)</f>
        <v>0</v>
      </c>
      <c r="AH156" s="34">
        <f>VLOOKUP($B156,'[2]TK KHOILUONG'!$B:$AT,33,0)</f>
        <v>0</v>
      </c>
      <c r="AI156" s="16">
        <f>VLOOKUP($B156,'[2]TK KHOILUONG'!$B:$AT,34,0)</f>
        <v>0</v>
      </c>
      <c r="AJ156" s="16">
        <f>VLOOKUP($B156,'[2]TK KHOILUONG'!$B:$AT,35,0)</f>
        <v>0</v>
      </c>
      <c r="AK156" s="34">
        <f>VLOOKUP($B156,'[2]TK KHOILUONG'!$B:$AT,36,0)</f>
        <v>0</v>
      </c>
      <c r="AL156" s="16">
        <f>VLOOKUP($B156,'[2]TK KHOILUONG'!$B:$AT,37,0)</f>
        <v>0</v>
      </c>
      <c r="AM156" s="16">
        <f>VLOOKUP($B156,'[2]TK KHOILUONG'!$B:$AT,38,0)</f>
        <v>0</v>
      </c>
      <c r="AN156" s="34">
        <f>VLOOKUP($B156,'[2]TK KHOILUONG'!$B:$AT,39,0)</f>
        <v>0</v>
      </c>
      <c r="AO156" s="16">
        <f>VLOOKUP($B156,'[2]TK KHOILUONG'!$B:$AT,40,0)</f>
        <v>0</v>
      </c>
      <c r="AP156" s="16">
        <f>VLOOKUP($B156,'[2]TK KHOILUONG'!$B:$AT,41,0)</f>
        <v>0</v>
      </c>
      <c r="AQ156" s="34">
        <f>VLOOKUP($B156,'[2]TK KHOILUONG'!$B:$AT,42,0)</f>
        <v>0</v>
      </c>
      <c r="AR156" s="34">
        <f>VLOOKUP($B156,'[2]TK KHOILUONG'!$B:$AT,43,0)</f>
        <v>0</v>
      </c>
      <c r="AS156" s="34">
        <f>VLOOKUP($B156,'[2]TK KHOILUONG'!$B:$AT,44,0)</f>
        <v>0.5</v>
      </c>
      <c r="AT156" s="44">
        <f t="shared" si="3"/>
        <v>1.35</v>
      </c>
      <c r="AU156" s="5"/>
    </row>
    <row r="157" spans="1:47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VLOOKUP($B157,'[2]TK KHOILUONG'!$B:$AT,4,0)</f>
        <v>0</v>
      </c>
      <c r="F157" s="16">
        <f>VLOOKUP($B157,'[2]TK KHOILUONG'!$B:$AT,5,0)</f>
        <v>0</v>
      </c>
      <c r="G157" s="16">
        <f>VLOOKUP($B157,'[2]TK KHOILUONG'!$B:$AT,6,0)</f>
        <v>0</v>
      </c>
      <c r="H157" s="16">
        <f>VLOOKUP($B157,'[2]TK KHOILUONG'!$B:$AT,7,0)</f>
        <v>0</v>
      </c>
      <c r="I157" s="16">
        <f>VLOOKUP($B157,'[2]TK KHOILUONG'!$B:$AT,8,0)</f>
        <v>0</v>
      </c>
      <c r="J157" s="16">
        <f>VLOOKUP($B157,'[2]TK KHOILUONG'!$B:$AT,9,0)</f>
        <v>0</v>
      </c>
      <c r="K157" s="16">
        <f>VLOOKUP($B157,'[2]TK KHOILUONG'!$B:$AT,10,0)</f>
        <v>0</v>
      </c>
      <c r="L157" s="16">
        <f>VLOOKUP($B157,'[2]TK KHOILUONG'!$B:$AT,11,0)</f>
        <v>0</v>
      </c>
      <c r="M157" s="34">
        <f>VLOOKUP($B157,'[2]TK KHOILUONG'!$B:$AT,12,0)</f>
        <v>0</v>
      </c>
      <c r="N157" s="16">
        <f>VLOOKUP($B157,'[2]TK KHOILUONG'!$B:$AT,13,0)</f>
        <v>5.0999999999999996</v>
      </c>
      <c r="O157" s="16">
        <f>VLOOKUP($B157,'[2]TK KHOILUONG'!$B:$AT,14,0)</f>
        <v>4.05</v>
      </c>
      <c r="P157" s="16">
        <f>VLOOKUP($B157,'[2]TK KHOILUONG'!$B:$AT,15,0)</f>
        <v>0</v>
      </c>
      <c r="Q157" s="16">
        <f>VLOOKUP($B157,'[2]TK KHOILUONG'!$B:$AT,16,0)</f>
        <v>0</v>
      </c>
      <c r="R157" s="34">
        <f>VLOOKUP($B157,'[2]TK KHOILUONG'!$B:$AT,17,0)</f>
        <v>9.1499999999999986</v>
      </c>
      <c r="S157" s="16">
        <f>VLOOKUP($B157,'[2]TK KHOILUONG'!$B:$AT,18,0)</f>
        <v>112</v>
      </c>
      <c r="T157" s="16">
        <f>VLOOKUP($B157,'[2]TK KHOILUONG'!$B:$AT,19,0)</f>
        <v>200</v>
      </c>
      <c r="U157" s="16">
        <f>VLOOKUP($B157,'[2]TK KHOILUONG'!$B:$AT,20,0)</f>
        <v>80</v>
      </c>
      <c r="V157" s="34">
        <f>VLOOKUP($B157,'[2]TK KHOILUONG'!$B:$AT,21,0)</f>
        <v>23.200000000000003</v>
      </c>
      <c r="W157" s="16">
        <f>VLOOKUP($B157,'[2]TK KHOILUONG'!$B:$AT,22,0)</f>
        <v>0</v>
      </c>
      <c r="X157" s="16">
        <f>VLOOKUP($B157,'[2]TK KHOILUONG'!$B:$AT,23,0)</f>
        <v>0</v>
      </c>
      <c r="Y157" s="16">
        <f>VLOOKUP($B157,'[2]TK KHOILUONG'!$B:$AT,24,0)</f>
        <v>0</v>
      </c>
      <c r="Z157" s="34">
        <f>VLOOKUP($B157,'[2]TK KHOILUONG'!$B:$AT,25,0)</f>
        <v>0</v>
      </c>
      <c r="AA157" s="16">
        <f>VLOOKUP($B157,'[2]TK KHOILUONG'!$B:$AT,26,0)</f>
        <v>25</v>
      </c>
      <c r="AB157" s="16">
        <f>VLOOKUP($B157,'[2]TK KHOILUONG'!$B:$AT,27,0)</f>
        <v>0</v>
      </c>
      <c r="AC157" s="16">
        <f>VLOOKUP($B157,'[2]TK KHOILUONG'!$B:$AT,28,0)</f>
        <v>25</v>
      </c>
      <c r="AD157" s="34">
        <f>VLOOKUP($B157,'[2]TK KHOILUONG'!$B:$AT,29,0)</f>
        <v>0</v>
      </c>
      <c r="AE157" s="16">
        <f>VLOOKUP($B157,'[2]TK KHOILUONG'!$B:$AT,30,0)</f>
        <v>0</v>
      </c>
      <c r="AF157" s="16">
        <f>VLOOKUP($B157,'[2]TK KHOILUONG'!$B:$AT,31,0)</f>
        <v>0</v>
      </c>
      <c r="AG157" s="16">
        <f>VLOOKUP($B157,'[2]TK KHOILUONG'!$B:$AT,32,0)</f>
        <v>0</v>
      </c>
      <c r="AH157" s="34">
        <f>VLOOKUP($B157,'[2]TK KHOILUONG'!$B:$AT,33,0)</f>
        <v>0</v>
      </c>
      <c r="AI157" s="16">
        <f>VLOOKUP($B157,'[2]TK KHOILUONG'!$B:$AT,34,0)</f>
        <v>0</v>
      </c>
      <c r="AJ157" s="16">
        <f>VLOOKUP($B157,'[2]TK KHOILUONG'!$B:$AT,35,0)</f>
        <v>0</v>
      </c>
      <c r="AK157" s="34">
        <f>VLOOKUP($B157,'[2]TK KHOILUONG'!$B:$AT,36,0)</f>
        <v>0</v>
      </c>
      <c r="AL157" s="16">
        <f>VLOOKUP($B157,'[2]TK KHOILUONG'!$B:$AT,37,0)</f>
        <v>0</v>
      </c>
      <c r="AM157" s="16">
        <f>VLOOKUP($B157,'[2]TK KHOILUONG'!$B:$AT,38,0)</f>
        <v>0</v>
      </c>
      <c r="AN157" s="34">
        <f>VLOOKUP($B157,'[2]TK KHOILUONG'!$B:$AT,39,0)</f>
        <v>0</v>
      </c>
      <c r="AO157" s="16">
        <f>VLOOKUP($B157,'[2]TK KHOILUONG'!$B:$AT,40,0)</f>
        <v>0</v>
      </c>
      <c r="AP157" s="16">
        <f>VLOOKUP($B157,'[2]TK KHOILUONG'!$B:$AT,41,0)</f>
        <v>0</v>
      </c>
      <c r="AQ157" s="34">
        <f>VLOOKUP($B157,'[2]TK KHOILUONG'!$B:$AT,42,0)</f>
        <v>0</v>
      </c>
      <c r="AR157" s="34">
        <f>VLOOKUP($B157,'[2]TK KHOILUONG'!$B:$AT,43,0)</f>
        <v>0</v>
      </c>
      <c r="AS157" s="34">
        <f>VLOOKUP($B157,'[2]TK KHOILUONG'!$B:$AT,44,0)</f>
        <v>0.5</v>
      </c>
      <c r="AT157" s="44">
        <f t="shared" si="3"/>
        <v>32.85</v>
      </c>
      <c r="AU157" s="5"/>
    </row>
    <row r="158" spans="1:47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VLOOKUP($B158,'[2]TK KHOILUONG'!$B:$AT,4,0)</f>
        <v>0</v>
      </c>
      <c r="F158" s="16">
        <f>VLOOKUP($B158,'[2]TK KHOILUONG'!$B:$AT,5,0)</f>
        <v>0</v>
      </c>
      <c r="G158" s="16">
        <f>VLOOKUP($B158,'[2]TK KHOILUONG'!$B:$AT,6,0)</f>
        <v>0</v>
      </c>
      <c r="H158" s="16">
        <f>VLOOKUP($B158,'[2]TK KHOILUONG'!$B:$AT,7,0)</f>
        <v>0</v>
      </c>
      <c r="I158" s="16">
        <f>VLOOKUP($B158,'[2]TK KHOILUONG'!$B:$AT,8,0)</f>
        <v>0</v>
      </c>
      <c r="J158" s="16">
        <f>VLOOKUP($B158,'[2]TK KHOILUONG'!$B:$AT,9,0)</f>
        <v>0</v>
      </c>
      <c r="K158" s="16">
        <f>VLOOKUP($B158,'[2]TK KHOILUONG'!$B:$AT,10,0)</f>
        <v>0</v>
      </c>
      <c r="L158" s="16">
        <f>VLOOKUP($B158,'[2]TK KHOILUONG'!$B:$AT,11,0)</f>
        <v>0</v>
      </c>
      <c r="M158" s="34">
        <f>VLOOKUP($B158,'[2]TK KHOILUONG'!$B:$AT,12,0)</f>
        <v>0</v>
      </c>
      <c r="N158" s="16">
        <f>VLOOKUP($B158,'[2]TK KHOILUONG'!$B:$AT,13,0)</f>
        <v>4.8</v>
      </c>
      <c r="O158" s="16">
        <f>VLOOKUP($B158,'[2]TK KHOILUONG'!$B:$AT,14,0)</f>
        <v>4.2</v>
      </c>
      <c r="P158" s="16">
        <f>VLOOKUP($B158,'[2]TK KHOILUONG'!$B:$AT,15,0)</f>
        <v>0</v>
      </c>
      <c r="Q158" s="16">
        <f>VLOOKUP($B158,'[2]TK KHOILUONG'!$B:$AT,16,0)</f>
        <v>0</v>
      </c>
      <c r="R158" s="34">
        <f>VLOOKUP($B158,'[2]TK KHOILUONG'!$B:$AT,17,0)</f>
        <v>9</v>
      </c>
      <c r="S158" s="16">
        <f>VLOOKUP($B158,'[2]TK KHOILUONG'!$B:$AT,18,0)</f>
        <v>72</v>
      </c>
      <c r="T158" s="16">
        <f>VLOOKUP($B158,'[2]TK KHOILUONG'!$B:$AT,19,0)</f>
        <v>217</v>
      </c>
      <c r="U158" s="16">
        <f>VLOOKUP($B158,'[2]TK KHOILUONG'!$B:$AT,20,0)</f>
        <v>122</v>
      </c>
      <c r="V158" s="34">
        <f>VLOOKUP($B158,'[2]TK KHOILUONG'!$B:$AT,21,0)</f>
        <v>16.7</v>
      </c>
      <c r="W158" s="16">
        <f>VLOOKUP($B158,'[2]TK KHOILUONG'!$B:$AT,22,0)</f>
        <v>0</v>
      </c>
      <c r="X158" s="16">
        <f>VLOOKUP($B158,'[2]TK KHOILUONG'!$B:$AT,23,0)</f>
        <v>0</v>
      </c>
      <c r="Y158" s="16">
        <f>VLOOKUP($B158,'[2]TK KHOILUONG'!$B:$AT,24,0)</f>
        <v>0</v>
      </c>
      <c r="Z158" s="34">
        <f>VLOOKUP($B158,'[2]TK KHOILUONG'!$B:$AT,25,0)</f>
        <v>0</v>
      </c>
      <c r="AA158" s="16">
        <f>VLOOKUP($B158,'[2]TK KHOILUONG'!$B:$AT,26,0)</f>
        <v>0</v>
      </c>
      <c r="AB158" s="16">
        <f>VLOOKUP($B158,'[2]TK KHOILUONG'!$B:$AT,27,0)</f>
        <v>0</v>
      </c>
      <c r="AC158" s="16">
        <f>VLOOKUP($B158,'[2]TK KHOILUONG'!$B:$AT,28,0)</f>
        <v>0</v>
      </c>
      <c r="AD158" s="34">
        <f>VLOOKUP($B158,'[2]TK KHOILUONG'!$B:$AT,29,0)</f>
        <v>0</v>
      </c>
      <c r="AE158" s="16">
        <f>VLOOKUP($B158,'[2]TK KHOILUONG'!$B:$AT,30,0)</f>
        <v>0</v>
      </c>
      <c r="AF158" s="16">
        <f>VLOOKUP($B158,'[2]TK KHOILUONG'!$B:$AT,31,0)</f>
        <v>0</v>
      </c>
      <c r="AG158" s="16">
        <f>VLOOKUP($B158,'[2]TK KHOILUONG'!$B:$AT,32,0)</f>
        <v>0</v>
      </c>
      <c r="AH158" s="34">
        <f>VLOOKUP($B158,'[2]TK KHOILUONG'!$B:$AT,33,0)</f>
        <v>0</v>
      </c>
      <c r="AI158" s="16">
        <f>VLOOKUP($B158,'[2]TK KHOILUONG'!$B:$AT,34,0)</f>
        <v>0</v>
      </c>
      <c r="AJ158" s="16">
        <f>VLOOKUP($B158,'[2]TK KHOILUONG'!$B:$AT,35,0)</f>
        <v>0</v>
      </c>
      <c r="AK158" s="34">
        <f>VLOOKUP($B158,'[2]TK KHOILUONG'!$B:$AT,36,0)</f>
        <v>0</v>
      </c>
      <c r="AL158" s="16">
        <f>VLOOKUP($B158,'[2]TK KHOILUONG'!$B:$AT,37,0)</f>
        <v>0</v>
      </c>
      <c r="AM158" s="16">
        <f>VLOOKUP($B158,'[2]TK KHOILUONG'!$B:$AT,38,0)</f>
        <v>0</v>
      </c>
      <c r="AN158" s="34">
        <f>VLOOKUP($B158,'[2]TK KHOILUONG'!$B:$AT,39,0)</f>
        <v>0</v>
      </c>
      <c r="AO158" s="16">
        <f>VLOOKUP($B158,'[2]TK KHOILUONG'!$B:$AT,40,0)</f>
        <v>0</v>
      </c>
      <c r="AP158" s="16">
        <f>VLOOKUP($B158,'[2]TK KHOILUONG'!$B:$AT,41,0)</f>
        <v>0</v>
      </c>
      <c r="AQ158" s="34">
        <f>VLOOKUP($B158,'[2]TK KHOILUONG'!$B:$AT,42,0)</f>
        <v>0</v>
      </c>
      <c r="AR158" s="34">
        <f>VLOOKUP($B158,'[2]TK KHOILUONG'!$B:$AT,43,0)</f>
        <v>0</v>
      </c>
      <c r="AS158" s="34">
        <f>VLOOKUP($B158,'[2]TK KHOILUONG'!$B:$AT,44,0)</f>
        <v>4.4000000000000004</v>
      </c>
      <c r="AT158" s="44">
        <f t="shared" si="3"/>
        <v>30.1</v>
      </c>
      <c r="AU158" s="5"/>
    </row>
    <row r="159" spans="1:47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VLOOKUP($B159,'[2]TK KHOILUONG'!$B:$AT,4,0)</f>
        <v>2</v>
      </c>
      <c r="F159" s="16">
        <f>VLOOKUP($B159,'[2]TK KHOILUONG'!$B:$AT,5,0)</f>
        <v>4</v>
      </c>
      <c r="G159" s="16">
        <f>VLOOKUP($B159,'[2]TK KHOILUONG'!$B:$AT,6,0)</f>
        <v>0</v>
      </c>
      <c r="H159" s="16">
        <f>VLOOKUP($B159,'[2]TK KHOILUONG'!$B:$AT,7,0)</f>
        <v>0</v>
      </c>
      <c r="I159" s="16">
        <f>VLOOKUP($B159,'[2]TK KHOILUONG'!$B:$AT,8,0)</f>
        <v>0</v>
      </c>
      <c r="J159" s="16">
        <f>VLOOKUP($B159,'[2]TK KHOILUONG'!$B:$AT,9,0)</f>
        <v>0</v>
      </c>
      <c r="K159" s="16">
        <f>VLOOKUP($B159,'[2]TK KHOILUONG'!$B:$AT,10,0)</f>
        <v>0</v>
      </c>
      <c r="L159" s="16">
        <f>VLOOKUP($B159,'[2]TK KHOILUONG'!$B:$AT,11,0)</f>
        <v>0</v>
      </c>
      <c r="M159" s="34">
        <f>VLOOKUP($B159,'[2]TK KHOILUONG'!$B:$AT,12,0)</f>
        <v>8</v>
      </c>
      <c r="N159" s="16">
        <f>VLOOKUP($B159,'[2]TK KHOILUONG'!$B:$AT,13,0)</f>
        <v>5.3999999999999995</v>
      </c>
      <c r="O159" s="16">
        <f>VLOOKUP($B159,'[2]TK KHOILUONG'!$B:$AT,14,0)</f>
        <v>4.5</v>
      </c>
      <c r="P159" s="16">
        <f>VLOOKUP($B159,'[2]TK KHOILUONG'!$B:$AT,15,0)</f>
        <v>0</v>
      </c>
      <c r="Q159" s="16">
        <f>VLOOKUP($B159,'[2]TK KHOILUONG'!$B:$AT,16,0)</f>
        <v>0</v>
      </c>
      <c r="R159" s="34">
        <f>VLOOKUP($B159,'[2]TK KHOILUONG'!$B:$AT,17,0)</f>
        <v>9.8999999999999986</v>
      </c>
      <c r="S159" s="16">
        <f>VLOOKUP($B159,'[2]TK KHOILUONG'!$B:$AT,18,0)</f>
        <v>72</v>
      </c>
      <c r="T159" s="16">
        <f>VLOOKUP($B159,'[2]TK KHOILUONG'!$B:$AT,19,0)</f>
        <v>50</v>
      </c>
      <c r="U159" s="16">
        <f>VLOOKUP($B159,'[2]TK KHOILUONG'!$B:$AT,20,0)</f>
        <v>40</v>
      </c>
      <c r="V159" s="34">
        <f>VLOOKUP($B159,'[2]TK KHOILUONG'!$B:$AT,21,0)</f>
        <v>8.2000000000000011</v>
      </c>
      <c r="W159" s="16">
        <f>VLOOKUP($B159,'[2]TK KHOILUONG'!$B:$AT,22,0)</f>
        <v>0</v>
      </c>
      <c r="X159" s="16">
        <f>VLOOKUP($B159,'[2]TK KHOILUONG'!$B:$AT,23,0)</f>
        <v>0</v>
      </c>
      <c r="Y159" s="16">
        <f>VLOOKUP($B159,'[2]TK KHOILUONG'!$B:$AT,24,0)</f>
        <v>0</v>
      </c>
      <c r="Z159" s="34">
        <f>VLOOKUP($B159,'[2]TK KHOILUONG'!$B:$AT,25,0)</f>
        <v>0</v>
      </c>
      <c r="AA159" s="16">
        <f>VLOOKUP($B159,'[2]TK KHOILUONG'!$B:$AT,26,0)</f>
        <v>0</v>
      </c>
      <c r="AB159" s="16">
        <f>VLOOKUP($B159,'[2]TK KHOILUONG'!$B:$AT,27,0)</f>
        <v>0</v>
      </c>
      <c r="AC159" s="16">
        <f>VLOOKUP($B159,'[2]TK KHOILUONG'!$B:$AT,28,0)</f>
        <v>0</v>
      </c>
      <c r="AD159" s="34">
        <f>VLOOKUP($B159,'[2]TK KHOILUONG'!$B:$AT,29,0)</f>
        <v>0</v>
      </c>
      <c r="AE159" s="16">
        <f>VLOOKUP($B159,'[2]TK KHOILUONG'!$B:$AT,30,0)</f>
        <v>0</v>
      </c>
      <c r="AF159" s="16">
        <f>VLOOKUP($B159,'[2]TK KHOILUONG'!$B:$AT,31,0)</f>
        <v>0</v>
      </c>
      <c r="AG159" s="16">
        <f>VLOOKUP($B159,'[2]TK KHOILUONG'!$B:$AT,32,0)</f>
        <v>0</v>
      </c>
      <c r="AH159" s="34">
        <f>VLOOKUP($B159,'[2]TK KHOILUONG'!$B:$AT,33,0)</f>
        <v>0</v>
      </c>
      <c r="AI159" s="16">
        <f>VLOOKUP($B159,'[2]TK KHOILUONG'!$B:$AT,34,0)</f>
        <v>0</v>
      </c>
      <c r="AJ159" s="16">
        <f>VLOOKUP($B159,'[2]TK KHOILUONG'!$B:$AT,35,0)</f>
        <v>0</v>
      </c>
      <c r="AK159" s="34">
        <f>VLOOKUP($B159,'[2]TK KHOILUONG'!$B:$AT,36,0)</f>
        <v>0</v>
      </c>
      <c r="AL159" s="16">
        <f>VLOOKUP($B159,'[2]TK KHOILUONG'!$B:$AT,37,0)</f>
        <v>0</v>
      </c>
      <c r="AM159" s="16">
        <f>VLOOKUP($B159,'[2]TK KHOILUONG'!$B:$AT,38,0)</f>
        <v>0</v>
      </c>
      <c r="AN159" s="34">
        <f>VLOOKUP($B159,'[2]TK KHOILUONG'!$B:$AT,39,0)</f>
        <v>0</v>
      </c>
      <c r="AO159" s="16">
        <f>VLOOKUP($B159,'[2]TK KHOILUONG'!$B:$AT,40,0)</f>
        <v>0</v>
      </c>
      <c r="AP159" s="16">
        <f>VLOOKUP($B159,'[2]TK KHOILUONG'!$B:$AT,41,0)</f>
        <v>0</v>
      </c>
      <c r="AQ159" s="34">
        <f>VLOOKUP($B159,'[2]TK KHOILUONG'!$B:$AT,42,0)</f>
        <v>0</v>
      </c>
      <c r="AR159" s="34">
        <f>VLOOKUP($B159,'[2]TK KHOILUONG'!$B:$AT,43,0)</f>
        <v>0</v>
      </c>
      <c r="AS159" s="34">
        <f>VLOOKUP($B159,'[2]TK KHOILUONG'!$B:$AT,44,0)</f>
        <v>1.5</v>
      </c>
      <c r="AT159" s="44">
        <f t="shared" si="3"/>
        <v>27.6</v>
      </c>
      <c r="AU159" s="5"/>
    </row>
    <row r="160" spans="1:47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VLOOKUP($B160,'[2]TK KHOILUONG'!$B:$AT,4,0)</f>
        <v>6</v>
      </c>
      <c r="F160" s="16">
        <f>VLOOKUP($B160,'[2]TK KHOILUONG'!$B:$AT,5,0)</f>
        <v>0</v>
      </c>
      <c r="G160" s="16">
        <f>VLOOKUP($B160,'[2]TK KHOILUONG'!$B:$AT,6,0)</f>
        <v>0</v>
      </c>
      <c r="H160" s="16">
        <f>VLOOKUP($B160,'[2]TK KHOILUONG'!$B:$AT,7,0)</f>
        <v>0</v>
      </c>
      <c r="I160" s="16">
        <f>VLOOKUP($B160,'[2]TK KHOILUONG'!$B:$AT,8,0)</f>
        <v>0</v>
      </c>
      <c r="J160" s="16">
        <f>VLOOKUP($B160,'[2]TK KHOILUONG'!$B:$AT,9,0)</f>
        <v>0</v>
      </c>
      <c r="K160" s="16">
        <f>VLOOKUP($B160,'[2]TK KHOILUONG'!$B:$AT,10,0)</f>
        <v>0</v>
      </c>
      <c r="L160" s="16">
        <f>VLOOKUP($B160,'[2]TK KHOILUONG'!$B:$AT,11,0)</f>
        <v>0</v>
      </c>
      <c r="M160" s="34">
        <f>VLOOKUP($B160,'[2]TK KHOILUONG'!$B:$AT,12,0)</f>
        <v>6</v>
      </c>
      <c r="N160" s="16">
        <f>VLOOKUP($B160,'[2]TK KHOILUONG'!$B:$AT,13,0)</f>
        <v>5.25</v>
      </c>
      <c r="O160" s="16">
        <f>VLOOKUP($B160,'[2]TK KHOILUONG'!$B:$AT,14,0)</f>
        <v>3.45</v>
      </c>
      <c r="P160" s="16">
        <f>VLOOKUP($B160,'[2]TK KHOILUONG'!$B:$AT,15,0)</f>
        <v>0</v>
      </c>
      <c r="Q160" s="16">
        <f>VLOOKUP($B160,'[2]TK KHOILUONG'!$B:$AT,16,0)</f>
        <v>0</v>
      </c>
      <c r="R160" s="34">
        <f>VLOOKUP($B160,'[2]TK KHOILUONG'!$B:$AT,17,0)</f>
        <v>8.6999999999999993</v>
      </c>
      <c r="S160" s="16">
        <f>VLOOKUP($B160,'[2]TK KHOILUONG'!$B:$AT,18,0)</f>
        <v>320</v>
      </c>
      <c r="T160" s="16">
        <f>VLOOKUP($B160,'[2]TK KHOILUONG'!$B:$AT,19,0)</f>
        <v>112</v>
      </c>
      <c r="U160" s="16">
        <f>VLOOKUP($B160,'[2]TK KHOILUONG'!$B:$AT,20,0)</f>
        <v>296</v>
      </c>
      <c r="V160" s="34">
        <f>VLOOKUP($B160,'[2]TK KHOILUONG'!$B:$AT,21,0)</f>
        <v>13.600000000000001</v>
      </c>
      <c r="W160" s="16">
        <f>VLOOKUP($B160,'[2]TK KHOILUONG'!$B:$AT,22,0)</f>
        <v>0</v>
      </c>
      <c r="X160" s="16">
        <f>VLOOKUP($B160,'[2]TK KHOILUONG'!$B:$AT,23,0)</f>
        <v>0</v>
      </c>
      <c r="Y160" s="16">
        <f>VLOOKUP($B160,'[2]TK KHOILUONG'!$B:$AT,24,0)</f>
        <v>0</v>
      </c>
      <c r="Z160" s="34">
        <f>VLOOKUP($B160,'[2]TK KHOILUONG'!$B:$AT,25,0)</f>
        <v>0</v>
      </c>
      <c r="AA160" s="16">
        <f>VLOOKUP($B160,'[2]TK KHOILUONG'!$B:$AT,26,0)</f>
        <v>0</v>
      </c>
      <c r="AB160" s="16">
        <f>VLOOKUP($B160,'[2]TK KHOILUONG'!$B:$AT,27,0)</f>
        <v>0</v>
      </c>
      <c r="AC160" s="16">
        <f>VLOOKUP($B160,'[2]TK KHOILUONG'!$B:$AT,28,0)</f>
        <v>0</v>
      </c>
      <c r="AD160" s="34">
        <f>VLOOKUP($B160,'[2]TK KHOILUONG'!$B:$AT,29,0)</f>
        <v>0</v>
      </c>
      <c r="AE160" s="16">
        <f>VLOOKUP($B160,'[2]TK KHOILUONG'!$B:$AT,30,0)</f>
        <v>0</v>
      </c>
      <c r="AF160" s="16">
        <f>VLOOKUP($B160,'[2]TK KHOILUONG'!$B:$AT,31,0)</f>
        <v>0</v>
      </c>
      <c r="AG160" s="16">
        <f>VLOOKUP($B160,'[2]TK KHOILUONG'!$B:$AT,32,0)</f>
        <v>0</v>
      </c>
      <c r="AH160" s="34">
        <f>VLOOKUP($B160,'[2]TK KHOILUONG'!$B:$AT,33,0)</f>
        <v>0</v>
      </c>
      <c r="AI160" s="16">
        <f>VLOOKUP($B160,'[2]TK KHOILUONG'!$B:$AT,34,0)</f>
        <v>0</v>
      </c>
      <c r="AJ160" s="16">
        <f>VLOOKUP($B160,'[2]TK KHOILUONG'!$B:$AT,35,0)</f>
        <v>0</v>
      </c>
      <c r="AK160" s="34">
        <f>VLOOKUP($B160,'[2]TK KHOILUONG'!$B:$AT,36,0)</f>
        <v>0</v>
      </c>
      <c r="AL160" s="16">
        <f>VLOOKUP($B160,'[2]TK KHOILUONG'!$B:$AT,37,0)</f>
        <v>0</v>
      </c>
      <c r="AM160" s="16">
        <f>VLOOKUP($B160,'[2]TK KHOILUONG'!$B:$AT,38,0)</f>
        <v>0</v>
      </c>
      <c r="AN160" s="34">
        <f>VLOOKUP($B160,'[2]TK KHOILUONG'!$B:$AT,39,0)</f>
        <v>0</v>
      </c>
      <c r="AO160" s="16">
        <f>VLOOKUP($B160,'[2]TK KHOILUONG'!$B:$AT,40,0)</f>
        <v>0</v>
      </c>
      <c r="AP160" s="16">
        <f>VLOOKUP($B160,'[2]TK KHOILUONG'!$B:$AT,41,0)</f>
        <v>0</v>
      </c>
      <c r="AQ160" s="34">
        <f>VLOOKUP($B160,'[2]TK KHOILUONG'!$B:$AT,42,0)</f>
        <v>0</v>
      </c>
      <c r="AR160" s="34">
        <f>VLOOKUP($B160,'[2]TK KHOILUONG'!$B:$AT,43,0)</f>
        <v>0</v>
      </c>
      <c r="AS160" s="34">
        <f>VLOOKUP($B160,'[2]TK KHOILUONG'!$B:$AT,44,0)</f>
        <v>1.7</v>
      </c>
      <c r="AT160" s="44">
        <f t="shared" si="3"/>
        <v>30</v>
      </c>
      <c r="AU160" s="5"/>
    </row>
    <row r="161" spans="1:47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VLOOKUP($B161,'[2]TK KHOILUONG'!$B:$AT,4,0)</f>
        <v>0</v>
      </c>
      <c r="F161" s="16">
        <f>VLOOKUP($B161,'[2]TK KHOILUONG'!$B:$AT,5,0)</f>
        <v>2</v>
      </c>
      <c r="G161" s="16">
        <f>VLOOKUP($B161,'[2]TK KHOILUONG'!$B:$AT,6,0)</f>
        <v>0</v>
      </c>
      <c r="H161" s="16">
        <f>VLOOKUP($B161,'[2]TK KHOILUONG'!$B:$AT,7,0)</f>
        <v>0</v>
      </c>
      <c r="I161" s="16">
        <f>VLOOKUP($B161,'[2]TK KHOILUONG'!$B:$AT,8,0)</f>
        <v>0</v>
      </c>
      <c r="J161" s="16">
        <f>VLOOKUP($B161,'[2]TK KHOILUONG'!$B:$AT,9,0)</f>
        <v>0</v>
      </c>
      <c r="K161" s="16">
        <f>VLOOKUP($B161,'[2]TK KHOILUONG'!$B:$AT,10,0)</f>
        <v>0</v>
      </c>
      <c r="L161" s="16">
        <f>VLOOKUP($B161,'[2]TK KHOILUONG'!$B:$AT,11,0)</f>
        <v>0</v>
      </c>
      <c r="M161" s="34">
        <f>VLOOKUP($B161,'[2]TK KHOILUONG'!$B:$AT,12,0)</f>
        <v>3</v>
      </c>
      <c r="N161" s="16">
        <f>VLOOKUP($B161,'[2]TK KHOILUONG'!$B:$AT,13,0)</f>
        <v>5.85</v>
      </c>
      <c r="O161" s="16">
        <f>VLOOKUP($B161,'[2]TK KHOILUONG'!$B:$AT,14,0)</f>
        <v>5.2499999999999991</v>
      </c>
      <c r="P161" s="16">
        <f>VLOOKUP($B161,'[2]TK KHOILUONG'!$B:$AT,15,0)</f>
        <v>0</v>
      </c>
      <c r="Q161" s="16">
        <f>VLOOKUP($B161,'[2]TK KHOILUONG'!$B:$AT,16,0)</f>
        <v>0</v>
      </c>
      <c r="R161" s="34">
        <f>VLOOKUP($B161,'[2]TK KHOILUONG'!$B:$AT,17,0)</f>
        <v>11.099999999999998</v>
      </c>
      <c r="S161" s="16">
        <f>VLOOKUP($B161,'[2]TK KHOILUONG'!$B:$AT,18,0)</f>
        <v>0</v>
      </c>
      <c r="T161" s="16">
        <f>VLOOKUP($B161,'[2]TK KHOILUONG'!$B:$AT,19,0)</f>
        <v>0</v>
      </c>
      <c r="U161" s="16">
        <f>VLOOKUP($B161,'[2]TK KHOILUONG'!$B:$AT,20,0)</f>
        <v>0</v>
      </c>
      <c r="V161" s="34">
        <f>VLOOKUP($B161,'[2]TK KHOILUONG'!$B:$AT,21,0)</f>
        <v>0</v>
      </c>
      <c r="W161" s="16">
        <f>VLOOKUP($B161,'[2]TK KHOILUONG'!$B:$AT,22,0)</f>
        <v>0</v>
      </c>
      <c r="X161" s="16">
        <f>VLOOKUP($B161,'[2]TK KHOILUONG'!$B:$AT,23,0)</f>
        <v>0</v>
      </c>
      <c r="Y161" s="16">
        <f>VLOOKUP($B161,'[2]TK KHOILUONG'!$B:$AT,24,0)</f>
        <v>0</v>
      </c>
      <c r="Z161" s="34">
        <f>VLOOKUP($B161,'[2]TK KHOILUONG'!$B:$AT,25,0)</f>
        <v>0</v>
      </c>
      <c r="AA161" s="16">
        <f>VLOOKUP($B161,'[2]TK KHOILUONG'!$B:$AT,26,0)</f>
        <v>0</v>
      </c>
      <c r="AB161" s="16">
        <f>VLOOKUP($B161,'[2]TK KHOILUONG'!$B:$AT,27,0)</f>
        <v>0</v>
      </c>
      <c r="AC161" s="16">
        <f>VLOOKUP($B161,'[2]TK KHOILUONG'!$B:$AT,28,0)</f>
        <v>0</v>
      </c>
      <c r="AD161" s="34">
        <f>VLOOKUP($B161,'[2]TK KHOILUONG'!$B:$AT,29,0)</f>
        <v>0</v>
      </c>
      <c r="AE161" s="16">
        <f>VLOOKUP($B161,'[2]TK KHOILUONG'!$B:$AT,30,0)</f>
        <v>0</v>
      </c>
      <c r="AF161" s="16">
        <f>VLOOKUP($B161,'[2]TK KHOILUONG'!$B:$AT,31,0)</f>
        <v>0</v>
      </c>
      <c r="AG161" s="16">
        <f>VLOOKUP($B161,'[2]TK KHOILUONG'!$B:$AT,32,0)</f>
        <v>0</v>
      </c>
      <c r="AH161" s="34">
        <f>VLOOKUP($B161,'[2]TK KHOILUONG'!$B:$AT,33,0)</f>
        <v>0</v>
      </c>
      <c r="AI161" s="16">
        <f>VLOOKUP($B161,'[2]TK KHOILUONG'!$B:$AT,34,0)</f>
        <v>0</v>
      </c>
      <c r="AJ161" s="16">
        <f>VLOOKUP($B161,'[2]TK KHOILUONG'!$B:$AT,35,0)</f>
        <v>0</v>
      </c>
      <c r="AK161" s="34">
        <f>VLOOKUP($B161,'[2]TK KHOILUONG'!$B:$AT,36,0)</f>
        <v>0</v>
      </c>
      <c r="AL161" s="16">
        <f>VLOOKUP($B161,'[2]TK KHOILUONG'!$B:$AT,37,0)</f>
        <v>0</v>
      </c>
      <c r="AM161" s="16">
        <f>VLOOKUP($B161,'[2]TK KHOILUONG'!$B:$AT,38,0)</f>
        <v>0</v>
      </c>
      <c r="AN161" s="34">
        <f>VLOOKUP($B161,'[2]TK KHOILUONG'!$B:$AT,39,0)</f>
        <v>0</v>
      </c>
      <c r="AO161" s="16">
        <f>VLOOKUP($B161,'[2]TK KHOILUONG'!$B:$AT,40,0)</f>
        <v>0</v>
      </c>
      <c r="AP161" s="16">
        <f>VLOOKUP($B161,'[2]TK KHOILUONG'!$B:$AT,41,0)</f>
        <v>0</v>
      </c>
      <c r="AQ161" s="34">
        <f>VLOOKUP($B161,'[2]TK KHOILUONG'!$B:$AT,42,0)</f>
        <v>0</v>
      </c>
      <c r="AR161" s="34">
        <f>VLOOKUP($B161,'[2]TK KHOILUONG'!$B:$AT,43,0)</f>
        <v>0</v>
      </c>
      <c r="AS161" s="34">
        <f>VLOOKUP($B161,'[2]TK KHOILUONG'!$B:$AT,44,0)</f>
        <v>1.4</v>
      </c>
      <c r="AT161" s="44">
        <f t="shared" si="3"/>
        <v>15.5</v>
      </c>
      <c r="AU161" s="5"/>
    </row>
    <row r="162" spans="1:47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>
        <f>VLOOKUP($B162,'[2]TK KHOILUONG'!$B:$AT,4,0)</f>
        <v>0</v>
      </c>
      <c r="F162" s="16">
        <f>VLOOKUP($B162,'[2]TK KHOILUONG'!$B:$AT,5,0)</f>
        <v>0</v>
      </c>
      <c r="G162" s="16">
        <f>VLOOKUP($B162,'[2]TK KHOILUONG'!$B:$AT,6,0)</f>
        <v>0</v>
      </c>
      <c r="H162" s="16">
        <f>VLOOKUP($B162,'[2]TK KHOILUONG'!$B:$AT,7,0)</f>
        <v>0</v>
      </c>
      <c r="I162" s="16">
        <f>VLOOKUP($B162,'[2]TK KHOILUONG'!$B:$AT,8,0)</f>
        <v>0</v>
      </c>
      <c r="J162" s="16">
        <f>VLOOKUP($B162,'[2]TK KHOILUONG'!$B:$AT,9,0)</f>
        <v>0</v>
      </c>
      <c r="K162" s="16">
        <f>VLOOKUP($B162,'[2]TK KHOILUONG'!$B:$AT,10,0)</f>
        <v>0</v>
      </c>
      <c r="L162" s="16">
        <f>VLOOKUP($B162,'[2]TK KHOILUONG'!$B:$AT,11,0)</f>
        <v>0</v>
      </c>
      <c r="M162" s="34">
        <f>VLOOKUP($B162,'[2]TK KHOILUONG'!$B:$AT,12,0)</f>
        <v>0</v>
      </c>
      <c r="N162" s="16">
        <f>VLOOKUP($B162,'[2]TK KHOILUONG'!$B:$AT,13,0)</f>
        <v>5.85</v>
      </c>
      <c r="O162" s="16">
        <f>VLOOKUP($B162,'[2]TK KHOILUONG'!$B:$AT,14,0)</f>
        <v>2.85</v>
      </c>
      <c r="P162" s="16">
        <f>VLOOKUP($B162,'[2]TK KHOILUONG'!$B:$AT,15,0)</f>
        <v>0</v>
      </c>
      <c r="Q162" s="16">
        <f>VLOOKUP($B162,'[2]TK KHOILUONG'!$B:$AT,16,0)</f>
        <v>0</v>
      </c>
      <c r="R162" s="34">
        <f>VLOOKUP($B162,'[2]TK KHOILUONG'!$B:$AT,17,0)</f>
        <v>8.6999999999999993</v>
      </c>
      <c r="S162" s="16">
        <f>VLOOKUP($B162,'[2]TK KHOILUONG'!$B:$AT,18,0)</f>
        <v>176</v>
      </c>
      <c r="T162" s="16">
        <f>VLOOKUP($B162,'[2]TK KHOILUONG'!$B:$AT,19,0)</f>
        <v>144</v>
      </c>
      <c r="U162" s="16">
        <f>VLOOKUP($B162,'[2]TK KHOILUONG'!$B:$AT,20,0)</f>
        <v>173</v>
      </c>
      <c r="V162" s="34">
        <f>VLOOKUP($B162,'[2]TK KHOILUONG'!$B:$AT,21,0)</f>
        <v>14.700000000000001</v>
      </c>
      <c r="W162" s="16">
        <f>VLOOKUP($B162,'[2]TK KHOILUONG'!$B:$AT,22,0)</f>
        <v>0</v>
      </c>
      <c r="X162" s="16">
        <f>VLOOKUP($B162,'[2]TK KHOILUONG'!$B:$AT,23,0)</f>
        <v>0</v>
      </c>
      <c r="Y162" s="16">
        <f>VLOOKUP($B162,'[2]TK KHOILUONG'!$B:$AT,24,0)</f>
        <v>0</v>
      </c>
      <c r="Z162" s="34">
        <f>VLOOKUP($B162,'[2]TK KHOILUONG'!$B:$AT,25,0)</f>
        <v>0</v>
      </c>
      <c r="AA162" s="16">
        <f>VLOOKUP($B162,'[2]TK KHOILUONG'!$B:$AT,26,0)</f>
        <v>0</v>
      </c>
      <c r="AB162" s="16">
        <f>VLOOKUP($B162,'[2]TK KHOILUONG'!$B:$AT,27,0)</f>
        <v>0</v>
      </c>
      <c r="AC162" s="16">
        <f>VLOOKUP($B162,'[2]TK KHOILUONG'!$B:$AT,28,0)</f>
        <v>0</v>
      </c>
      <c r="AD162" s="34">
        <f>VLOOKUP($B162,'[2]TK KHOILUONG'!$B:$AT,29,0)</f>
        <v>0</v>
      </c>
      <c r="AE162" s="16">
        <f>VLOOKUP($B162,'[2]TK KHOILUONG'!$B:$AT,30,0)</f>
        <v>0</v>
      </c>
      <c r="AF162" s="16">
        <f>VLOOKUP($B162,'[2]TK KHOILUONG'!$B:$AT,31,0)</f>
        <v>0</v>
      </c>
      <c r="AG162" s="16">
        <f>VLOOKUP($B162,'[2]TK KHOILUONG'!$B:$AT,32,0)</f>
        <v>0</v>
      </c>
      <c r="AH162" s="34">
        <f>VLOOKUP($B162,'[2]TK KHOILUONG'!$B:$AT,33,0)</f>
        <v>0</v>
      </c>
      <c r="AI162" s="16">
        <f>VLOOKUP($B162,'[2]TK KHOILUONG'!$B:$AT,34,0)</f>
        <v>0</v>
      </c>
      <c r="AJ162" s="16">
        <f>VLOOKUP($B162,'[2]TK KHOILUONG'!$B:$AT,35,0)</f>
        <v>0</v>
      </c>
      <c r="AK162" s="34">
        <f>VLOOKUP($B162,'[2]TK KHOILUONG'!$B:$AT,36,0)</f>
        <v>0</v>
      </c>
      <c r="AL162" s="16">
        <f>VLOOKUP($B162,'[2]TK KHOILUONG'!$B:$AT,37,0)</f>
        <v>0</v>
      </c>
      <c r="AM162" s="16">
        <f>VLOOKUP($B162,'[2]TK KHOILUONG'!$B:$AT,38,0)</f>
        <v>0</v>
      </c>
      <c r="AN162" s="34">
        <f>VLOOKUP($B162,'[2]TK KHOILUONG'!$B:$AT,39,0)</f>
        <v>0</v>
      </c>
      <c r="AO162" s="16">
        <f>VLOOKUP($B162,'[2]TK KHOILUONG'!$B:$AT,40,0)</f>
        <v>0</v>
      </c>
      <c r="AP162" s="16">
        <f>VLOOKUP($B162,'[2]TK KHOILUONG'!$B:$AT,41,0)</f>
        <v>0</v>
      </c>
      <c r="AQ162" s="34">
        <f>VLOOKUP($B162,'[2]TK KHOILUONG'!$B:$AT,42,0)</f>
        <v>0</v>
      </c>
      <c r="AR162" s="34">
        <f>VLOOKUP($B162,'[2]TK KHOILUONG'!$B:$AT,43,0)</f>
        <v>0</v>
      </c>
      <c r="AS162" s="34">
        <f>VLOOKUP($B162,'[2]TK KHOILUONG'!$B:$AT,44,0)</f>
        <v>2.6</v>
      </c>
      <c r="AT162" s="44">
        <f t="shared" si="3"/>
        <v>26</v>
      </c>
      <c r="AU162" s="5"/>
    </row>
    <row r="163" spans="1:47">
      <c r="A163" s="22">
        <f>IF(D163="","",SUBTOTAL(3,$D$5:D163))</f>
        <v>159</v>
      </c>
      <c r="B163" s="23" t="s">
        <v>364</v>
      </c>
      <c r="C163" s="24" t="s">
        <v>346</v>
      </c>
      <c r="D163" s="15" t="s">
        <v>365</v>
      </c>
      <c r="E163" s="16">
        <f>VLOOKUP($B163,'[2]TK KHOILUONG'!$B:$AT,4,0)</f>
        <v>0</v>
      </c>
      <c r="F163" s="16">
        <f>VLOOKUP($B163,'[2]TK KHOILUONG'!$B:$AT,5,0)</f>
        <v>0</v>
      </c>
      <c r="G163" s="16">
        <f>VLOOKUP($B163,'[2]TK KHOILUONG'!$B:$AT,6,0)</f>
        <v>0</v>
      </c>
      <c r="H163" s="16">
        <f>VLOOKUP($B163,'[2]TK KHOILUONG'!$B:$AT,7,0)</f>
        <v>0</v>
      </c>
      <c r="I163" s="16">
        <f>VLOOKUP($B163,'[2]TK KHOILUONG'!$B:$AT,8,0)</f>
        <v>0</v>
      </c>
      <c r="J163" s="16">
        <f>VLOOKUP($B163,'[2]TK KHOILUONG'!$B:$AT,9,0)</f>
        <v>0</v>
      </c>
      <c r="K163" s="16">
        <f>VLOOKUP($B163,'[2]TK KHOILUONG'!$B:$AT,10,0)</f>
        <v>0</v>
      </c>
      <c r="L163" s="16">
        <f>VLOOKUP($B163,'[2]TK KHOILUONG'!$B:$AT,11,0)</f>
        <v>0</v>
      </c>
      <c r="M163" s="34">
        <f>VLOOKUP($B163,'[2]TK KHOILUONG'!$B:$AT,12,0)</f>
        <v>0</v>
      </c>
      <c r="N163" s="16">
        <f>VLOOKUP($B163,'[2]TK KHOILUONG'!$B:$AT,13,0)</f>
        <v>0</v>
      </c>
      <c r="O163" s="16">
        <f>VLOOKUP($B163,'[2]TK KHOILUONG'!$B:$AT,14,0)</f>
        <v>0</v>
      </c>
      <c r="P163" s="16">
        <f>VLOOKUP($B163,'[2]TK KHOILUONG'!$B:$AT,15,0)</f>
        <v>0</v>
      </c>
      <c r="Q163" s="16">
        <f>VLOOKUP($B163,'[2]TK KHOILUONG'!$B:$AT,16,0)</f>
        <v>0</v>
      </c>
      <c r="R163" s="34">
        <f>VLOOKUP($B163,'[2]TK KHOILUONG'!$B:$AT,17,0)</f>
        <v>0</v>
      </c>
      <c r="S163" s="16">
        <f>VLOOKUP($B163,'[2]TK KHOILUONG'!$B:$AT,18,0)</f>
        <v>0</v>
      </c>
      <c r="T163" s="16">
        <f>VLOOKUP($B163,'[2]TK KHOILUONG'!$B:$AT,19,0)</f>
        <v>0</v>
      </c>
      <c r="U163" s="16">
        <f>VLOOKUP($B163,'[2]TK KHOILUONG'!$B:$AT,20,0)</f>
        <v>0</v>
      </c>
      <c r="V163" s="34">
        <f>VLOOKUP($B163,'[2]TK KHOILUONG'!$B:$AT,21,0)</f>
        <v>0</v>
      </c>
      <c r="W163" s="16">
        <f>VLOOKUP($B163,'[2]TK KHOILUONG'!$B:$AT,22,0)</f>
        <v>0</v>
      </c>
      <c r="X163" s="16">
        <f>VLOOKUP($B163,'[2]TK KHOILUONG'!$B:$AT,23,0)</f>
        <v>0</v>
      </c>
      <c r="Y163" s="16">
        <f>VLOOKUP($B163,'[2]TK KHOILUONG'!$B:$AT,24,0)</f>
        <v>0</v>
      </c>
      <c r="Z163" s="34">
        <f>VLOOKUP($B163,'[2]TK KHOILUONG'!$B:$AT,25,0)</f>
        <v>0</v>
      </c>
      <c r="AA163" s="16">
        <f>VLOOKUP($B163,'[2]TK KHOILUONG'!$B:$AT,26,0)</f>
        <v>0</v>
      </c>
      <c r="AB163" s="16">
        <f>VLOOKUP($B163,'[2]TK KHOILUONG'!$B:$AT,27,0)</f>
        <v>0</v>
      </c>
      <c r="AC163" s="16">
        <f>VLOOKUP($B163,'[2]TK KHOILUONG'!$B:$AT,28,0)</f>
        <v>0</v>
      </c>
      <c r="AD163" s="34">
        <f>VLOOKUP($B163,'[2]TK KHOILUONG'!$B:$AT,29,0)</f>
        <v>0</v>
      </c>
      <c r="AE163" s="16">
        <f>VLOOKUP($B163,'[2]TK KHOILUONG'!$B:$AT,30,0)</f>
        <v>0</v>
      </c>
      <c r="AF163" s="16">
        <f>VLOOKUP($B163,'[2]TK KHOILUONG'!$B:$AT,31,0)</f>
        <v>0</v>
      </c>
      <c r="AG163" s="16">
        <f>VLOOKUP($B163,'[2]TK KHOILUONG'!$B:$AT,32,0)</f>
        <v>0</v>
      </c>
      <c r="AH163" s="34">
        <f>VLOOKUP($B163,'[2]TK KHOILUONG'!$B:$AT,33,0)</f>
        <v>0</v>
      </c>
      <c r="AI163" s="16">
        <f>VLOOKUP($B163,'[2]TK KHOILUONG'!$B:$AT,34,0)</f>
        <v>0</v>
      </c>
      <c r="AJ163" s="16">
        <f>VLOOKUP($B163,'[2]TK KHOILUONG'!$B:$AT,35,0)</f>
        <v>0</v>
      </c>
      <c r="AK163" s="34">
        <f>VLOOKUP($B163,'[2]TK KHOILUONG'!$B:$AT,36,0)</f>
        <v>0</v>
      </c>
      <c r="AL163" s="16">
        <f>VLOOKUP($B163,'[2]TK KHOILUONG'!$B:$AT,37,0)</f>
        <v>0</v>
      </c>
      <c r="AM163" s="16">
        <f>VLOOKUP($B163,'[2]TK KHOILUONG'!$B:$AT,38,0)</f>
        <v>0</v>
      </c>
      <c r="AN163" s="34">
        <f>VLOOKUP($B163,'[2]TK KHOILUONG'!$B:$AT,39,0)</f>
        <v>0</v>
      </c>
      <c r="AO163" s="16">
        <f>VLOOKUP($B163,'[2]TK KHOILUONG'!$B:$AT,40,0)</f>
        <v>0</v>
      </c>
      <c r="AP163" s="16">
        <f>VLOOKUP($B163,'[2]TK KHOILUONG'!$B:$AT,41,0)</f>
        <v>0</v>
      </c>
      <c r="AQ163" s="34">
        <f>VLOOKUP($B163,'[2]TK KHOILUONG'!$B:$AT,42,0)</f>
        <v>0</v>
      </c>
      <c r="AR163" s="34">
        <f>VLOOKUP($B163,'[2]TK KHOILUONG'!$B:$AT,43,0)</f>
        <v>0</v>
      </c>
      <c r="AS163" s="34">
        <f>VLOOKUP($B163,'[2]TK KHOILUONG'!$B:$AT,44,0)</f>
        <v>0</v>
      </c>
      <c r="AT163" s="44">
        <f t="shared" si="3"/>
        <v>0</v>
      </c>
      <c r="AU163" s="25"/>
    </row>
    <row r="164" spans="1:47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VLOOKUP($B164,'[2]TK KHOILUONG'!$B:$AT,4,0)</f>
        <v>0</v>
      </c>
      <c r="F164" s="16">
        <f>VLOOKUP($B164,'[2]TK KHOILUONG'!$B:$AT,5,0)</f>
        <v>0</v>
      </c>
      <c r="G164" s="16">
        <f>VLOOKUP($B164,'[2]TK KHOILUONG'!$B:$AT,6,0)</f>
        <v>0</v>
      </c>
      <c r="H164" s="16">
        <f>VLOOKUP($B164,'[2]TK KHOILUONG'!$B:$AT,7,0)</f>
        <v>0</v>
      </c>
      <c r="I164" s="16">
        <f>VLOOKUP($B164,'[2]TK KHOILUONG'!$B:$AT,8,0)</f>
        <v>0</v>
      </c>
      <c r="J164" s="16">
        <f>VLOOKUP($B164,'[2]TK KHOILUONG'!$B:$AT,9,0)</f>
        <v>0</v>
      </c>
      <c r="K164" s="16">
        <f>VLOOKUP($B164,'[2]TK KHOILUONG'!$B:$AT,10,0)</f>
        <v>0</v>
      </c>
      <c r="L164" s="16">
        <f>VLOOKUP($B164,'[2]TK KHOILUONG'!$B:$AT,11,0)</f>
        <v>0</v>
      </c>
      <c r="M164" s="34">
        <f>VLOOKUP($B164,'[2]TK KHOILUONG'!$B:$AT,12,0)</f>
        <v>0</v>
      </c>
      <c r="N164" s="16">
        <f>VLOOKUP($B164,'[2]TK KHOILUONG'!$B:$AT,13,0)</f>
        <v>0</v>
      </c>
      <c r="O164" s="16">
        <f>VLOOKUP($B164,'[2]TK KHOILUONG'!$B:$AT,14,0)</f>
        <v>0</v>
      </c>
      <c r="P164" s="16">
        <f>VLOOKUP($B164,'[2]TK KHOILUONG'!$B:$AT,15,0)</f>
        <v>0</v>
      </c>
      <c r="Q164" s="16">
        <f>VLOOKUP($B164,'[2]TK KHOILUONG'!$B:$AT,16,0)</f>
        <v>0</v>
      </c>
      <c r="R164" s="34">
        <f>VLOOKUP($B164,'[2]TK KHOILUONG'!$B:$AT,17,0)</f>
        <v>0</v>
      </c>
      <c r="S164" s="16">
        <f>VLOOKUP($B164,'[2]TK KHOILUONG'!$B:$AT,18,0)</f>
        <v>0</v>
      </c>
      <c r="T164" s="16">
        <f>VLOOKUP($B164,'[2]TK KHOILUONG'!$B:$AT,19,0)</f>
        <v>0</v>
      </c>
      <c r="U164" s="16">
        <f>VLOOKUP($B164,'[2]TK KHOILUONG'!$B:$AT,20,0)</f>
        <v>0</v>
      </c>
      <c r="V164" s="34">
        <f>VLOOKUP($B164,'[2]TK KHOILUONG'!$B:$AT,21,0)</f>
        <v>0</v>
      </c>
      <c r="W164" s="16">
        <f>VLOOKUP($B164,'[2]TK KHOILUONG'!$B:$AT,22,0)</f>
        <v>0</v>
      </c>
      <c r="X164" s="16">
        <f>VLOOKUP($B164,'[2]TK KHOILUONG'!$B:$AT,23,0)</f>
        <v>0</v>
      </c>
      <c r="Y164" s="16">
        <f>VLOOKUP($B164,'[2]TK KHOILUONG'!$B:$AT,24,0)</f>
        <v>0</v>
      </c>
      <c r="Z164" s="34">
        <f>VLOOKUP($B164,'[2]TK KHOILUONG'!$B:$AT,25,0)</f>
        <v>0</v>
      </c>
      <c r="AA164" s="16">
        <f>VLOOKUP($B164,'[2]TK KHOILUONG'!$B:$AT,26,0)</f>
        <v>0</v>
      </c>
      <c r="AB164" s="16">
        <f>VLOOKUP($B164,'[2]TK KHOILUONG'!$B:$AT,27,0)</f>
        <v>0</v>
      </c>
      <c r="AC164" s="16">
        <f>VLOOKUP($B164,'[2]TK KHOILUONG'!$B:$AT,28,0)</f>
        <v>0</v>
      </c>
      <c r="AD164" s="34">
        <f>VLOOKUP($B164,'[2]TK KHOILUONG'!$B:$AT,29,0)</f>
        <v>0</v>
      </c>
      <c r="AE164" s="16">
        <f>VLOOKUP($B164,'[2]TK KHOILUONG'!$B:$AT,30,0)</f>
        <v>0</v>
      </c>
      <c r="AF164" s="16">
        <f>VLOOKUP($B164,'[2]TK KHOILUONG'!$B:$AT,31,0)</f>
        <v>0</v>
      </c>
      <c r="AG164" s="16">
        <f>VLOOKUP($B164,'[2]TK KHOILUONG'!$B:$AT,32,0)</f>
        <v>0</v>
      </c>
      <c r="AH164" s="34">
        <f>VLOOKUP($B164,'[2]TK KHOILUONG'!$B:$AT,33,0)</f>
        <v>0</v>
      </c>
      <c r="AI164" s="16">
        <f>VLOOKUP($B164,'[2]TK KHOILUONG'!$B:$AT,34,0)</f>
        <v>0</v>
      </c>
      <c r="AJ164" s="16">
        <f>VLOOKUP($B164,'[2]TK KHOILUONG'!$B:$AT,35,0)</f>
        <v>0</v>
      </c>
      <c r="AK164" s="34">
        <f>VLOOKUP($B164,'[2]TK KHOILUONG'!$B:$AT,36,0)</f>
        <v>0</v>
      </c>
      <c r="AL164" s="16">
        <f>VLOOKUP($B164,'[2]TK KHOILUONG'!$B:$AT,37,0)</f>
        <v>0</v>
      </c>
      <c r="AM164" s="16">
        <f>VLOOKUP($B164,'[2]TK KHOILUONG'!$B:$AT,38,0)</f>
        <v>0</v>
      </c>
      <c r="AN164" s="34">
        <f>VLOOKUP($B164,'[2]TK KHOILUONG'!$B:$AT,39,0)</f>
        <v>0</v>
      </c>
      <c r="AO164" s="16">
        <f>VLOOKUP($B164,'[2]TK KHOILUONG'!$B:$AT,40,0)</f>
        <v>0</v>
      </c>
      <c r="AP164" s="16">
        <f>VLOOKUP($B164,'[2]TK KHOILUONG'!$B:$AT,41,0)</f>
        <v>0</v>
      </c>
      <c r="AQ164" s="34">
        <f>VLOOKUP($B164,'[2]TK KHOILUONG'!$B:$AT,42,0)</f>
        <v>0</v>
      </c>
      <c r="AR164" s="34">
        <f>VLOOKUP($B164,'[2]TK KHOILUONG'!$B:$AT,43,0)</f>
        <v>0</v>
      </c>
      <c r="AS164" s="34">
        <f>VLOOKUP($B164,'[2]TK KHOILUONG'!$B:$AT,44,0)</f>
        <v>0</v>
      </c>
      <c r="AT164" s="44">
        <f t="shared" si="3"/>
        <v>0</v>
      </c>
      <c r="AU164" s="5"/>
    </row>
    <row r="165" spans="1:47">
      <c r="A165" s="12">
        <f>IF(D165="","",SUBTOTAL(3,$D$5:D165))</f>
        <v>161</v>
      </c>
      <c r="B165" s="13" t="s">
        <v>368</v>
      </c>
      <c r="C165" s="14" t="s">
        <v>346</v>
      </c>
      <c r="D165" s="15" t="s">
        <v>369</v>
      </c>
      <c r="E165" s="16">
        <f>VLOOKUP($B165,'[2]TK KHOILUONG'!$B:$AT,4,0)</f>
        <v>0</v>
      </c>
      <c r="F165" s="16">
        <f>VLOOKUP($B165,'[2]TK KHOILUONG'!$B:$AT,5,0)</f>
        <v>0</v>
      </c>
      <c r="G165" s="16">
        <f>VLOOKUP($B165,'[2]TK KHOILUONG'!$B:$AT,6,0)</f>
        <v>0</v>
      </c>
      <c r="H165" s="16">
        <f>VLOOKUP($B165,'[2]TK KHOILUONG'!$B:$AT,7,0)</f>
        <v>0</v>
      </c>
      <c r="I165" s="16">
        <f>VLOOKUP($B165,'[2]TK KHOILUONG'!$B:$AT,8,0)</f>
        <v>0</v>
      </c>
      <c r="J165" s="16">
        <f>VLOOKUP($B165,'[2]TK KHOILUONG'!$B:$AT,9,0)</f>
        <v>0</v>
      </c>
      <c r="K165" s="16">
        <f>VLOOKUP($B165,'[2]TK KHOILUONG'!$B:$AT,10,0)</f>
        <v>0</v>
      </c>
      <c r="L165" s="16">
        <f>VLOOKUP($B165,'[2]TK KHOILUONG'!$B:$AT,11,0)</f>
        <v>0</v>
      </c>
      <c r="M165" s="34">
        <f>VLOOKUP($B165,'[2]TK KHOILUONG'!$B:$AT,12,0)</f>
        <v>0</v>
      </c>
      <c r="N165" s="16">
        <f>VLOOKUP($B165,'[2]TK KHOILUONG'!$B:$AT,13,0)</f>
        <v>0</v>
      </c>
      <c r="O165" s="16">
        <f>VLOOKUP($B165,'[2]TK KHOILUONG'!$B:$AT,14,0)</f>
        <v>0</v>
      </c>
      <c r="P165" s="16">
        <f>VLOOKUP($B165,'[2]TK KHOILUONG'!$B:$AT,15,0)</f>
        <v>0</v>
      </c>
      <c r="Q165" s="16">
        <f>VLOOKUP($B165,'[2]TK KHOILUONG'!$B:$AT,16,0)</f>
        <v>0</v>
      </c>
      <c r="R165" s="34">
        <f>VLOOKUP($B165,'[2]TK KHOILUONG'!$B:$AT,17,0)</f>
        <v>0</v>
      </c>
      <c r="S165" s="16">
        <f>VLOOKUP($B165,'[2]TK KHOILUONG'!$B:$AT,18,0)</f>
        <v>0</v>
      </c>
      <c r="T165" s="16">
        <f>VLOOKUP($B165,'[2]TK KHOILUONG'!$B:$AT,19,0)</f>
        <v>0</v>
      </c>
      <c r="U165" s="16">
        <f>VLOOKUP($B165,'[2]TK KHOILUONG'!$B:$AT,20,0)</f>
        <v>0</v>
      </c>
      <c r="V165" s="34">
        <f>VLOOKUP($B165,'[2]TK KHOILUONG'!$B:$AT,21,0)</f>
        <v>0</v>
      </c>
      <c r="W165" s="16">
        <f>VLOOKUP($B165,'[2]TK KHOILUONG'!$B:$AT,22,0)</f>
        <v>0</v>
      </c>
      <c r="X165" s="16">
        <f>VLOOKUP($B165,'[2]TK KHOILUONG'!$B:$AT,23,0)</f>
        <v>0</v>
      </c>
      <c r="Y165" s="16">
        <f>VLOOKUP($B165,'[2]TK KHOILUONG'!$B:$AT,24,0)</f>
        <v>0</v>
      </c>
      <c r="Z165" s="34">
        <f>VLOOKUP($B165,'[2]TK KHOILUONG'!$B:$AT,25,0)</f>
        <v>0</v>
      </c>
      <c r="AA165" s="16">
        <f>VLOOKUP($B165,'[2]TK KHOILUONG'!$B:$AT,26,0)</f>
        <v>0</v>
      </c>
      <c r="AB165" s="16">
        <f>VLOOKUP($B165,'[2]TK KHOILUONG'!$B:$AT,27,0)</f>
        <v>0</v>
      </c>
      <c r="AC165" s="16">
        <f>VLOOKUP($B165,'[2]TK KHOILUONG'!$B:$AT,28,0)</f>
        <v>0</v>
      </c>
      <c r="AD165" s="34">
        <f>VLOOKUP($B165,'[2]TK KHOILUONG'!$B:$AT,29,0)</f>
        <v>0</v>
      </c>
      <c r="AE165" s="16">
        <f>VLOOKUP($B165,'[2]TK KHOILUONG'!$B:$AT,30,0)</f>
        <v>0</v>
      </c>
      <c r="AF165" s="16">
        <f>VLOOKUP($B165,'[2]TK KHOILUONG'!$B:$AT,31,0)</f>
        <v>0</v>
      </c>
      <c r="AG165" s="16">
        <f>VLOOKUP($B165,'[2]TK KHOILUONG'!$B:$AT,32,0)</f>
        <v>0</v>
      </c>
      <c r="AH165" s="34">
        <f>VLOOKUP($B165,'[2]TK KHOILUONG'!$B:$AT,33,0)</f>
        <v>0</v>
      </c>
      <c r="AI165" s="16">
        <f>VLOOKUP($B165,'[2]TK KHOILUONG'!$B:$AT,34,0)</f>
        <v>0</v>
      </c>
      <c r="AJ165" s="16">
        <f>VLOOKUP($B165,'[2]TK KHOILUONG'!$B:$AT,35,0)</f>
        <v>0</v>
      </c>
      <c r="AK165" s="34">
        <f>VLOOKUP($B165,'[2]TK KHOILUONG'!$B:$AT,36,0)</f>
        <v>0</v>
      </c>
      <c r="AL165" s="16">
        <f>VLOOKUP($B165,'[2]TK KHOILUONG'!$B:$AT,37,0)</f>
        <v>0</v>
      </c>
      <c r="AM165" s="16">
        <f>VLOOKUP($B165,'[2]TK KHOILUONG'!$B:$AT,38,0)</f>
        <v>0</v>
      </c>
      <c r="AN165" s="34">
        <f>VLOOKUP($B165,'[2]TK KHOILUONG'!$B:$AT,39,0)</f>
        <v>0</v>
      </c>
      <c r="AO165" s="16">
        <f>VLOOKUP($B165,'[2]TK KHOILUONG'!$B:$AT,40,0)</f>
        <v>0</v>
      </c>
      <c r="AP165" s="16">
        <f>VLOOKUP($B165,'[2]TK KHOILUONG'!$B:$AT,41,0)</f>
        <v>0</v>
      </c>
      <c r="AQ165" s="34">
        <f>VLOOKUP($B165,'[2]TK KHOILUONG'!$B:$AT,42,0)</f>
        <v>0</v>
      </c>
      <c r="AR165" s="34">
        <f>VLOOKUP($B165,'[2]TK KHOILUONG'!$B:$AT,43,0)</f>
        <v>0</v>
      </c>
      <c r="AS165" s="34">
        <f>VLOOKUP($B165,'[2]TK KHOILUONG'!$B:$AT,44,0)</f>
        <v>0</v>
      </c>
      <c r="AT165" s="44">
        <f t="shared" si="3"/>
        <v>0</v>
      </c>
      <c r="AU165" s="5"/>
    </row>
    <row r="166" spans="1:47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VLOOKUP($B166,'[2]TK KHOILUONG'!$B:$AT,4,0)</f>
        <v>0</v>
      </c>
      <c r="F166" s="16">
        <f>VLOOKUP($B166,'[2]TK KHOILUONG'!$B:$AT,5,0)</f>
        <v>0</v>
      </c>
      <c r="G166" s="16">
        <f>VLOOKUP($B166,'[2]TK KHOILUONG'!$B:$AT,6,0)</f>
        <v>0</v>
      </c>
      <c r="H166" s="16">
        <f>VLOOKUP($B166,'[2]TK KHOILUONG'!$B:$AT,7,0)</f>
        <v>0</v>
      </c>
      <c r="I166" s="16">
        <f>VLOOKUP($B166,'[2]TK KHOILUONG'!$B:$AT,8,0)</f>
        <v>0</v>
      </c>
      <c r="J166" s="16">
        <f>VLOOKUP($B166,'[2]TK KHOILUONG'!$B:$AT,9,0)</f>
        <v>0</v>
      </c>
      <c r="K166" s="16">
        <f>VLOOKUP($B166,'[2]TK KHOILUONG'!$B:$AT,10,0)</f>
        <v>0</v>
      </c>
      <c r="L166" s="16">
        <f>VLOOKUP($B166,'[2]TK KHOILUONG'!$B:$AT,11,0)</f>
        <v>0</v>
      </c>
      <c r="M166" s="34">
        <f>VLOOKUP($B166,'[2]TK KHOILUONG'!$B:$AT,12,0)</f>
        <v>0</v>
      </c>
      <c r="N166" s="16">
        <f>VLOOKUP($B166,'[2]TK KHOILUONG'!$B:$AT,13,0)</f>
        <v>0</v>
      </c>
      <c r="O166" s="16">
        <f>VLOOKUP($B166,'[2]TK KHOILUONG'!$B:$AT,14,0)</f>
        <v>0</v>
      </c>
      <c r="P166" s="16">
        <f>VLOOKUP($B166,'[2]TK KHOILUONG'!$B:$AT,15,0)</f>
        <v>0</v>
      </c>
      <c r="Q166" s="16">
        <f>VLOOKUP($B166,'[2]TK KHOILUONG'!$B:$AT,16,0)</f>
        <v>0</v>
      </c>
      <c r="R166" s="34">
        <f>VLOOKUP($B166,'[2]TK KHOILUONG'!$B:$AT,17,0)</f>
        <v>0</v>
      </c>
      <c r="S166" s="16">
        <f>VLOOKUP($B166,'[2]TK KHOILUONG'!$B:$AT,18,0)</f>
        <v>0</v>
      </c>
      <c r="T166" s="16">
        <f>VLOOKUP($B166,'[2]TK KHOILUONG'!$B:$AT,19,0)</f>
        <v>0</v>
      </c>
      <c r="U166" s="16">
        <f>VLOOKUP($B166,'[2]TK KHOILUONG'!$B:$AT,20,0)</f>
        <v>37</v>
      </c>
      <c r="V166" s="34">
        <f>VLOOKUP($B166,'[2]TK KHOILUONG'!$B:$AT,21,0)</f>
        <v>-3.7</v>
      </c>
      <c r="W166" s="16">
        <f>VLOOKUP($B166,'[2]TK KHOILUONG'!$B:$AT,22,0)</f>
        <v>0</v>
      </c>
      <c r="X166" s="16">
        <f>VLOOKUP($B166,'[2]TK KHOILUONG'!$B:$AT,23,0)</f>
        <v>0</v>
      </c>
      <c r="Y166" s="16">
        <f>VLOOKUP($B166,'[2]TK KHOILUONG'!$B:$AT,24,0)</f>
        <v>0</v>
      </c>
      <c r="Z166" s="34">
        <f>VLOOKUP($B166,'[2]TK KHOILUONG'!$B:$AT,25,0)</f>
        <v>0</v>
      </c>
      <c r="AA166" s="16">
        <f>VLOOKUP($B166,'[2]TK KHOILUONG'!$B:$AT,26,0)</f>
        <v>0</v>
      </c>
      <c r="AB166" s="16">
        <f>VLOOKUP($B166,'[2]TK KHOILUONG'!$B:$AT,27,0)</f>
        <v>0</v>
      </c>
      <c r="AC166" s="16">
        <f>VLOOKUP($B166,'[2]TK KHOILUONG'!$B:$AT,28,0)</f>
        <v>0</v>
      </c>
      <c r="AD166" s="34">
        <f>VLOOKUP($B166,'[2]TK KHOILUONG'!$B:$AT,29,0)</f>
        <v>0</v>
      </c>
      <c r="AE166" s="16">
        <f>VLOOKUP($B166,'[2]TK KHOILUONG'!$B:$AT,30,0)</f>
        <v>0</v>
      </c>
      <c r="AF166" s="16">
        <f>VLOOKUP($B166,'[2]TK KHOILUONG'!$B:$AT,31,0)</f>
        <v>0</v>
      </c>
      <c r="AG166" s="16">
        <f>VLOOKUP($B166,'[2]TK KHOILUONG'!$B:$AT,32,0)</f>
        <v>0</v>
      </c>
      <c r="AH166" s="34">
        <f>VLOOKUP($B166,'[2]TK KHOILUONG'!$B:$AT,33,0)</f>
        <v>0</v>
      </c>
      <c r="AI166" s="16">
        <f>VLOOKUP($B166,'[2]TK KHOILUONG'!$B:$AT,34,0)</f>
        <v>0</v>
      </c>
      <c r="AJ166" s="16">
        <f>VLOOKUP($B166,'[2]TK KHOILUONG'!$B:$AT,35,0)</f>
        <v>0</v>
      </c>
      <c r="AK166" s="34">
        <f>VLOOKUP($B166,'[2]TK KHOILUONG'!$B:$AT,36,0)</f>
        <v>0</v>
      </c>
      <c r="AL166" s="16">
        <f>VLOOKUP($B166,'[2]TK KHOILUONG'!$B:$AT,37,0)</f>
        <v>0</v>
      </c>
      <c r="AM166" s="16">
        <f>VLOOKUP($B166,'[2]TK KHOILUONG'!$B:$AT,38,0)</f>
        <v>0</v>
      </c>
      <c r="AN166" s="34">
        <f>VLOOKUP($B166,'[2]TK KHOILUONG'!$B:$AT,39,0)</f>
        <v>0</v>
      </c>
      <c r="AO166" s="16">
        <f>VLOOKUP($B166,'[2]TK KHOILUONG'!$B:$AT,40,0)</f>
        <v>0</v>
      </c>
      <c r="AP166" s="16">
        <f>VLOOKUP($B166,'[2]TK KHOILUONG'!$B:$AT,41,0)</f>
        <v>0</v>
      </c>
      <c r="AQ166" s="34">
        <f>VLOOKUP($B166,'[2]TK KHOILUONG'!$B:$AT,42,0)</f>
        <v>0</v>
      </c>
      <c r="AR166" s="34">
        <f>VLOOKUP($B166,'[2]TK KHOILUONG'!$B:$AT,43,0)</f>
        <v>0</v>
      </c>
      <c r="AS166" s="34">
        <f>VLOOKUP($B166,'[2]TK KHOILUONG'!$B:$AT,44,0)</f>
        <v>0</v>
      </c>
      <c r="AT166" s="44">
        <f t="shared" si="3"/>
        <v>-3.7</v>
      </c>
      <c r="AU166" s="5"/>
    </row>
    <row r="167" spans="1:47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VLOOKUP($B167,'[2]TK KHOILUONG'!$B:$AT,4,0)</f>
        <v>0</v>
      </c>
      <c r="F167" s="16">
        <f>VLOOKUP($B167,'[2]TK KHOILUONG'!$B:$AT,5,0)</f>
        <v>0</v>
      </c>
      <c r="G167" s="16">
        <f>VLOOKUP($B167,'[2]TK KHOILUONG'!$B:$AT,6,0)</f>
        <v>0</v>
      </c>
      <c r="H167" s="16">
        <f>VLOOKUP($B167,'[2]TK KHOILUONG'!$B:$AT,7,0)</f>
        <v>0</v>
      </c>
      <c r="I167" s="16">
        <f>VLOOKUP($B167,'[2]TK KHOILUONG'!$B:$AT,8,0)</f>
        <v>0</v>
      </c>
      <c r="J167" s="16">
        <f>VLOOKUP($B167,'[2]TK KHOILUONG'!$B:$AT,9,0)</f>
        <v>0</v>
      </c>
      <c r="K167" s="16">
        <f>VLOOKUP($B167,'[2]TK KHOILUONG'!$B:$AT,10,0)</f>
        <v>0</v>
      </c>
      <c r="L167" s="16">
        <f>VLOOKUP($B167,'[2]TK KHOILUONG'!$B:$AT,11,0)</f>
        <v>0</v>
      </c>
      <c r="M167" s="34">
        <f>VLOOKUP($B167,'[2]TK KHOILUONG'!$B:$AT,12,0)</f>
        <v>0</v>
      </c>
      <c r="N167" s="16">
        <f>VLOOKUP($B167,'[2]TK KHOILUONG'!$B:$AT,13,0)</f>
        <v>0</v>
      </c>
      <c r="O167" s="16">
        <f>VLOOKUP($B167,'[2]TK KHOILUONG'!$B:$AT,14,0)</f>
        <v>0</v>
      </c>
      <c r="P167" s="16">
        <f>VLOOKUP($B167,'[2]TK KHOILUONG'!$B:$AT,15,0)</f>
        <v>0</v>
      </c>
      <c r="Q167" s="16">
        <f>VLOOKUP($B167,'[2]TK KHOILUONG'!$B:$AT,16,0)</f>
        <v>0</v>
      </c>
      <c r="R167" s="34">
        <f>VLOOKUP($B167,'[2]TK KHOILUONG'!$B:$AT,17,0)</f>
        <v>0</v>
      </c>
      <c r="S167" s="16">
        <f>VLOOKUP($B167,'[2]TK KHOILUONG'!$B:$AT,18,0)</f>
        <v>76</v>
      </c>
      <c r="T167" s="16">
        <f>VLOOKUP($B167,'[2]TK KHOILUONG'!$B:$AT,19,0)</f>
        <v>38</v>
      </c>
      <c r="U167" s="16">
        <f>VLOOKUP($B167,'[2]TK KHOILUONG'!$B:$AT,20,0)</f>
        <v>87</v>
      </c>
      <c r="V167" s="34">
        <f>VLOOKUP($B167,'[2]TK KHOILUONG'!$B:$AT,21,0)</f>
        <v>2.7</v>
      </c>
      <c r="W167" s="16">
        <f>VLOOKUP($B167,'[2]TK KHOILUONG'!$B:$AT,22,0)</f>
        <v>0</v>
      </c>
      <c r="X167" s="16">
        <f>VLOOKUP($B167,'[2]TK KHOILUONG'!$B:$AT,23,0)</f>
        <v>0</v>
      </c>
      <c r="Y167" s="16">
        <f>VLOOKUP($B167,'[2]TK KHOILUONG'!$B:$AT,24,0)</f>
        <v>0</v>
      </c>
      <c r="Z167" s="34">
        <f>VLOOKUP($B167,'[2]TK KHOILUONG'!$B:$AT,25,0)</f>
        <v>0</v>
      </c>
      <c r="AA167" s="16">
        <f>VLOOKUP($B167,'[2]TK KHOILUONG'!$B:$AT,26,0)</f>
        <v>0</v>
      </c>
      <c r="AB167" s="16">
        <f>VLOOKUP($B167,'[2]TK KHOILUONG'!$B:$AT,27,0)</f>
        <v>0</v>
      </c>
      <c r="AC167" s="16">
        <f>VLOOKUP($B167,'[2]TK KHOILUONG'!$B:$AT,28,0)</f>
        <v>0</v>
      </c>
      <c r="AD167" s="34">
        <f>VLOOKUP($B167,'[2]TK KHOILUONG'!$B:$AT,29,0)</f>
        <v>0</v>
      </c>
      <c r="AE167" s="16">
        <f>VLOOKUP($B167,'[2]TK KHOILUONG'!$B:$AT,30,0)</f>
        <v>0</v>
      </c>
      <c r="AF167" s="16">
        <f>VLOOKUP($B167,'[2]TK KHOILUONG'!$B:$AT,31,0)</f>
        <v>0</v>
      </c>
      <c r="AG167" s="16">
        <f>VLOOKUP($B167,'[2]TK KHOILUONG'!$B:$AT,32,0)</f>
        <v>0</v>
      </c>
      <c r="AH167" s="34">
        <f>VLOOKUP($B167,'[2]TK KHOILUONG'!$B:$AT,33,0)</f>
        <v>0</v>
      </c>
      <c r="AI167" s="16">
        <f>VLOOKUP($B167,'[2]TK KHOILUONG'!$B:$AT,34,0)</f>
        <v>0</v>
      </c>
      <c r="AJ167" s="16">
        <f>VLOOKUP($B167,'[2]TK KHOILUONG'!$B:$AT,35,0)</f>
        <v>0</v>
      </c>
      <c r="AK167" s="34">
        <f>VLOOKUP($B167,'[2]TK KHOILUONG'!$B:$AT,36,0)</f>
        <v>0</v>
      </c>
      <c r="AL167" s="16">
        <f>VLOOKUP($B167,'[2]TK KHOILUONG'!$B:$AT,37,0)</f>
        <v>0</v>
      </c>
      <c r="AM167" s="16">
        <f>VLOOKUP($B167,'[2]TK KHOILUONG'!$B:$AT,38,0)</f>
        <v>0</v>
      </c>
      <c r="AN167" s="34">
        <f>VLOOKUP($B167,'[2]TK KHOILUONG'!$B:$AT,39,0)</f>
        <v>0</v>
      </c>
      <c r="AO167" s="16">
        <f>VLOOKUP($B167,'[2]TK KHOILUONG'!$B:$AT,40,0)</f>
        <v>0</v>
      </c>
      <c r="AP167" s="16">
        <f>VLOOKUP($B167,'[2]TK KHOILUONG'!$B:$AT,41,0)</f>
        <v>0</v>
      </c>
      <c r="AQ167" s="34">
        <f>VLOOKUP($B167,'[2]TK KHOILUONG'!$B:$AT,42,0)</f>
        <v>0</v>
      </c>
      <c r="AR167" s="34">
        <f>VLOOKUP($B167,'[2]TK KHOILUONG'!$B:$AT,43,0)</f>
        <v>0</v>
      </c>
      <c r="AS167" s="34">
        <f>VLOOKUP($B167,'[2]TK KHOILUONG'!$B:$AT,44,0)</f>
        <v>0</v>
      </c>
      <c r="AT167" s="44">
        <f t="shared" si="3"/>
        <v>2.7</v>
      </c>
      <c r="AU167" s="5"/>
    </row>
    <row r="168" spans="1:47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VLOOKUP($B168,'[2]TK KHOILUONG'!$B:$AT,4,0)</f>
        <v>6</v>
      </c>
      <c r="F168" s="16">
        <f>VLOOKUP($B168,'[2]TK KHOILUONG'!$B:$AT,5,0)</f>
        <v>0</v>
      </c>
      <c r="G168" s="16">
        <f>VLOOKUP($B168,'[2]TK KHOILUONG'!$B:$AT,6,0)</f>
        <v>0</v>
      </c>
      <c r="H168" s="16">
        <f>VLOOKUP($B168,'[2]TK KHOILUONG'!$B:$AT,7,0)</f>
        <v>0</v>
      </c>
      <c r="I168" s="16">
        <f>VLOOKUP($B168,'[2]TK KHOILUONG'!$B:$AT,8,0)</f>
        <v>0</v>
      </c>
      <c r="J168" s="16">
        <f>VLOOKUP($B168,'[2]TK KHOILUONG'!$B:$AT,9,0)</f>
        <v>0</v>
      </c>
      <c r="K168" s="16">
        <f>VLOOKUP($B168,'[2]TK KHOILUONG'!$B:$AT,10,0)</f>
        <v>0</v>
      </c>
      <c r="L168" s="16">
        <f>VLOOKUP($B168,'[2]TK KHOILUONG'!$B:$AT,11,0)</f>
        <v>0</v>
      </c>
      <c r="M168" s="34">
        <f>VLOOKUP($B168,'[2]TK KHOILUONG'!$B:$AT,12,0)</f>
        <v>6</v>
      </c>
      <c r="N168" s="16">
        <f>VLOOKUP($B168,'[2]TK KHOILUONG'!$B:$AT,13,0)</f>
        <v>1.7999999999999998</v>
      </c>
      <c r="O168" s="16">
        <f>VLOOKUP($B168,'[2]TK KHOILUONG'!$B:$AT,14,0)</f>
        <v>4.6499999999999995</v>
      </c>
      <c r="P168" s="16">
        <f>VLOOKUP($B168,'[2]TK KHOILUONG'!$B:$AT,15,0)</f>
        <v>0</v>
      </c>
      <c r="Q168" s="16">
        <f>VLOOKUP($B168,'[2]TK KHOILUONG'!$B:$AT,16,0)</f>
        <v>0</v>
      </c>
      <c r="R168" s="34">
        <f>VLOOKUP($B168,'[2]TK KHOILUONG'!$B:$AT,17,0)</f>
        <v>6.4499999999999993</v>
      </c>
      <c r="S168" s="16">
        <f>VLOOKUP($B168,'[2]TK KHOILUONG'!$B:$AT,18,0)</f>
        <v>95</v>
      </c>
      <c r="T168" s="16">
        <f>VLOOKUP($B168,'[2]TK KHOILUONG'!$B:$AT,19,0)</f>
        <v>127</v>
      </c>
      <c r="U168" s="16">
        <f>VLOOKUP($B168,'[2]TK KHOILUONG'!$B:$AT,20,0)</f>
        <v>109</v>
      </c>
      <c r="V168" s="34">
        <f>VLOOKUP($B168,'[2]TK KHOILUONG'!$B:$AT,21,0)</f>
        <v>11.3</v>
      </c>
      <c r="W168" s="16">
        <f>VLOOKUP($B168,'[2]TK KHOILUONG'!$B:$AT,22,0)</f>
        <v>0</v>
      </c>
      <c r="X168" s="16">
        <f>VLOOKUP($B168,'[2]TK KHOILUONG'!$B:$AT,23,0)</f>
        <v>0</v>
      </c>
      <c r="Y168" s="16">
        <f>VLOOKUP($B168,'[2]TK KHOILUONG'!$B:$AT,24,0)</f>
        <v>0</v>
      </c>
      <c r="Z168" s="34">
        <f>VLOOKUP($B168,'[2]TK KHOILUONG'!$B:$AT,25,0)</f>
        <v>0</v>
      </c>
      <c r="AA168" s="16">
        <f>VLOOKUP($B168,'[2]TK KHOILUONG'!$B:$AT,26,0)</f>
        <v>0</v>
      </c>
      <c r="AB168" s="16">
        <f>VLOOKUP($B168,'[2]TK KHOILUONG'!$B:$AT,27,0)</f>
        <v>0</v>
      </c>
      <c r="AC168" s="16">
        <f>VLOOKUP($B168,'[2]TK KHOILUONG'!$B:$AT,28,0)</f>
        <v>0</v>
      </c>
      <c r="AD168" s="34">
        <f>VLOOKUP($B168,'[2]TK KHOILUONG'!$B:$AT,29,0)</f>
        <v>0</v>
      </c>
      <c r="AE168" s="16">
        <f>VLOOKUP($B168,'[2]TK KHOILUONG'!$B:$AT,30,0)</f>
        <v>0</v>
      </c>
      <c r="AF168" s="16">
        <f>VLOOKUP($B168,'[2]TK KHOILUONG'!$B:$AT,31,0)</f>
        <v>0</v>
      </c>
      <c r="AG168" s="16">
        <f>VLOOKUP($B168,'[2]TK KHOILUONG'!$B:$AT,32,0)</f>
        <v>0</v>
      </c>
      <c r="AH168" s="34">
        <f>VLOOKUP($B168,'[2]TK KHOILUONG'!$B:$AT,33,0)</f>
        <v>0</v>
      </c>
      <c r="AI168" s="16">
        <f>VLOOKUP($B168,'[2]TK KHOILUONG'!$B:$AT,34,0)</f>
        <v>0</v>
      </c>
      <c r="AJ168" s="16">
        <f>VLOOKUP($B168,'[2]TK KHOILUONG'!$B:$AT,35,0)</f>
        <v>0</v>
      </c>
      <c r="AK168" s="34">
        <f>VLOOKUP($B168,'[2]TK KHOILUONG'!$B:$AT,36,0)</f>
        <v>0</v>
      </c>
      <c r="AL168" s="16">
        <f>VLOOKUP($B168,'[2]TK KHOILUONG'!$B:$AT,37,0)</f>
        <v>0</v>
      </c>
      <c r="AM168" s="16">
        <f>VLOOKUP($B168,'[2]TK KHOILUONG'!$B:$AT,38,0)</f>
        <v>0</v>
      </c>
      <c r="AN168" s="34">
        <f>VLOOKUP($B168,'[2]TK KHOILUONG'!$B:$AT,39,0)</f>
        <v>0</v>
      </c>
      <c r="AO168" s="16">
        <f>VLOOKUP($B168,'[2]TK KHOILUONG'!$B:$AT,40,0)</f>
        <v>0</v>
      </c>
      <c r="AP168" s="16">
        <f>VLOOKUP($B168,'[2]TK KHOILUONG'!$B:$AT,41,0)</f>
        <v>0</v>
      </c>
      <c r="AQ168" s="34">
        <f>VLOOKUP($B168,'[2]TK KHOILUONG'!$B:$AT,42,0)</f>
        <v>0</v>
      </c>
      <c r="AR168" s="34">
        <f>VLOOKUP($B168,'[2]TK KHOILUONG'!$B:$AT,43,0)</f>
        <v>0</v>
      </c>
      <c r="AS168" s="34">
        <f>VLOOKUP($B168,'[2]TK KHOILUONG'!$B:$AT,44,0)</f>
        <v>0.5</v>
      </c>
      <c r="AT168" s="44">
        <f t="shared" si="3"/>
        <v>24.25</v>
      </c>
      <c r="AU168" s="5"/>
    </row>
    <row r="169" spans="1:47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VLOOKUP($B169,'[2]TK KHOILUONG'!$B:$AT,4,0)</f>
        <v>2</v>
      </c>
      <c r="F169" s="16">
        <f>VLOOKUP($B169,'[2]TK KHOILUONG'!$B:$AT,5,0)</f>
        <v>0</v>
      </c>
      <c r="G169" s="16">
        <f>VLOOKUP($B169,'[2]TK KHOILUONG'!$B:$AT,6,0)</f>
        <v>0</v>
      </c>
      <c r="H169" s="16">
        <f>VLOOKUP($B169,'[2]TK KHOILUONG'!$B:$AT,7,0)</f>
        <v>0</v>
      </c>
      <c r="I169" s="16">
        <f>VLOOKUP($B169,'[2]TK KHOILUONG'!$B:$AT,8,0)</f>
        <v>0</v>
      </c>
      <c r="J169" s="16">
        <f>VLOOKUP($B169,'[2]TK KHOILUONG'!$B:$AT,9,0)</f>
        <v>0</v>
      </c>
      <c r="K169" s="16">
        <f>VLOOKUP($B169,'[2]TK KHOILUONG'!$B:$AT,10,0)</f>
        <v>0</v>
      </c>
      <c r="L169" s="16">
        <f>VLOOKUP($B169,'[2]TK KHOILUONG'!$B:$AT,11,0)</f>
        <v>0</v>
      </c>
      <c r="M169" s="34">
        <f>VLOOKUP($B169,'[2]TK KHOILUONG'!$B:$AT,12,0)</f>
        <v>2</v>
      </c>
      <c r="N169" s="16">
        <f>VLOOKUP($B169,'[2]TK KHOILUONG'!$B:$AT,13,0)</f>
        <v>5.2499999999999991</v>
      </c>
      <c r="O169" s="16">
        <f>VLOOKUP($B169,'[2]TK KHOILUONG'!$B:$AT,14,0)</f>
        <v>6.8999999999999995</v>
      </c>
      <c r="P169" s="16">
        <f>VLOOKUP($B169,'[2]TK KHOILUONG'!$B:$AT,15,0)</f>
        <v>0</v>
      </c>
      <c r="Q169" s="16">
        <f>VLOOKUP($B169,'[2]TK KHOILUONG'!$B:$AT,16,0)</f>
        <v>0</v>
      </c>
      <c r="R169" s="34">
        <f>VLOOKUP($B169,'[2]TK KHOILUONG'!$B:$AT,17,0)</f>
        <v>12.149999999999999</v>
      </c>
      <c r="S169" s="16">
        <f>VLOOKUP($B169,'[2]TK KHOILUONG'!$B:$AT,18,0)</f>
        <v>21</v>
      </c>
      <c r="T169" s="16">
        <f>VLOOKUP($B169,'[2]TK KHOILUONG'!$B:$AT,19,0)</f>
        <v>102</v>
      </c>
      <c r="U169" s="16">
        <f>VLOOKUP($B169,'[2]TK KHOILUONG'!$B:$AT,20,0)</f>
        <v>37</v>
      </c>
      <c r="V169" s="34">
        <f>VLOOKUP($B169,'[2]TK KHOILUONG'!$B:$AT,21,0)</f>
        <v>8.6</v>
      </c>
      <c r="W169" s="16">
        <f>VLOOKUP($B169,'[2]TK KHOILUONG'!$B:$AT,22,0)</f>
        <v>0</v>
      </c>
      <c r="X169" s="16">
        <f>VLOOKUP($B169,'[2]TK KHOILUONG'!$B:$AT,23,0)</f>
        <v>0</v>
      </c>
      <c r="Y169" s="16">
        <f>VLOOKUP($B169,'[2]TK KHOILUONG'!$B:$AT,24,0)</f>
        <v>0</v>
      </c>
      <c r="Z169" s="34">
        <f>VLOOKUP($B169,'[2]TK KHOILUONG'!$B:$AT,25,0)</f>
        <v>0</v>
      </c>
      <c r="AA169" s="16">
        <f>VLOOKUP($B169,'[2]TK KHOILUONG'!$B:$AT,26,0)</f>
        <v>0</v>
      </c>
      <c r="AB169" s="16">
        <f>VLOOKUP($B169,'[2]TK KHOILUONG'!$B:$AT,27,0)</f>
        <v>0</v>
      </c>
      <c r="AC169" s="16">
        <f>VLOOKUP($B169,'[2]TK KHOILUONG'!$B:$AT,28,0)</f>
        <v>0</v>
      </c>
      <c r="AD169" s="34">
        <f>VLOOKUP($B169,'[2]TK KHOILUONG'!$B:$AT,29,0)</f>
        <v>0</v>
      </c>
      <c r="AE169" s="16">
        <f>VLOOKUP($B169,'[2]TK KHOILUONG'!$B:$AT,30,0)</f>
        <v>0</v>
      </c>
      <c r="AF169" s="16">
        <f>VLOOKUP($B169,'[2]TK KHOILUONG'!$B:$AT,31,0)</f>
        <v>0</v>
      </c>
      <c r="AG169" s="16">
        <f>VLOOKUP($B169,'[2]TK KHOILUONG'!$B:$AT,32,0)</f>
        <v>0</v>
      </c>
      <c r="AH169" s="34">
        <f>VLOOKUP($B169,'[2]TK KHOILUONG'!$B:$AT,33,0)</f>
        <v>0</v>
      </c>
      <c r="AI169" s="16">
        <f>VLOOKUP($B169,'[2]TK KHOILUONG'!$B:$AT,34,0)</f>
        <v>0</v>
      </c>
      <c r="AJ169" s="16">
        <f>VLOOKUP($B169,'[2]TK KHOILUONG'!$B:$AT,35,0)</f>
        <v>0</v>
      </c>
      <c r="AK169" s="34">
        <f>VLOOKUP($B169,'[2]TK KHOILUONG'!$B:$AT,36,0)</f>
        <v>0</v>
      </c>
      <c r="AL169" s="16">
        <f>VLOOKUP($B169,'[2]TK KHOILUONG'!$B:$AT,37,0)</f>
        <v>0</v>
      </c>
      <c r="AM169" s="16">
        <f>VLOOKUP($B169,'[2]TK KHOILUONG'!$B:$AT,38,0)</f>
        <v>0</v>
      </c>
      <c r="AN169" s="34">
        <f>VLOOKUP($B169,'[2]TK KHOILUONG'!$B:$AT,39,0)</f>
        <v>0</v>
      </c>
      <c r="AO169" s="16">
        <f>VLOOKUP($B169,'[2]TK KHOILUONG'!$B:$AT,40,0)</f>
        <v>0</v>
      </c>
      <c r="AP169" s="16">
        <f>VLOOKUP($B169,'[2]TK KHOILUONG'!$B:$AT,41,0)</f>
        <v>0</v>
      </c>
      <c r="AQ169" s="34">
        <f>VLOOKUP($B169,'[2]TK KHOILUONG'!$B:$AT,42,0)</f>
        <v>0</v>
      </c>
      <c r="AR169" s="34">
        <f>VLOOKUP($B169,'[2]TK KHOILUONG'!$B:$AT,43,0)</f>
        <v>0</v>
      </c>
      <c r="AS169" s="34">
        <f>VLOOKUP($B169,'[2]TK KHOILUONG'!$B:$AT,44,0)</f>
        <v>0</v>
      </c>
      <c r="AT169" s="44">
        <f t="shared" si="3"/>
        <v>22.75</v>
      </c>
      <c r="AU169" s="5"/>
    </row>
    <row r="170" spans="1:47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VLOOKUP($B170,'[2]TK KHOILUONG'!$B:$AT,4,0)</f>
        <v>0</v>
      </c>
      <c r="F170" s="16">
        <f>VLOOKUP($B170,'[2]TK KHOILUONG'!$B:$AT,5,0)</f>
        <v>0</v>
      </c>
      <c r="G170" s="16">
        <f>VLOOKUP($B170,'[2]TK KHOILUONG'!$B:$AT,6,0)</f>
        <v>0</v>
      </c>
      <c r="H170" s="16">
        <f>VLOOKUP($B170,'[2]TK KHOILUONG'!$B:$AT,7,0)</f>
        <v>0</v>
      </c>
      <c r="I170" s="16">
        <f>VLOOKUP($B170,'[2]TK KHOILUONG'!$B:$AT,8,0)</f>
        <v>0</v>
      </c>
      <c r="J170" s="16">
        <f>VLOOKUP($B170,'[2]TK KHOILUONG'!$B:$AT,9,0)</f>
        <v>0</v>
      </c>
      <c r="K170" s="16">
        <f>VLOOKUP($B170,'[2]TK KHOILUONG'!$B:$AT,10,0)</f>
        <v>0</v>
      </c>
      <c r="L170" s="16">
        <f>VLOOKUP($B170,'[2]TK KHOILUONG'!$B:$AT,11,0)</f>
        <v>0</v>
      </c>
      <c r="M170" s="34">
        <f>VLOOKUP($B170,'[2]TK KHOILUONG'!$B:$AT,12,0)</f>
        <v>0</v>
      </c>
      <c r="N170" s="16">
        <f>VLOOKUP($B170,'[2]TK KHOILUONG'!$B:$AT,13,0)</f>
        <v>0</v>
      </c>
      <c r="O170" s="16">
        <f>VLOOKUP($B170,'[2]TK KHOILUONG'!$B:$AT,14,0)</f>
        <v>0</v>
      </c>
      <c r="P170" s="16">
        <f>VLOOKUP($B170,'[2]TK KHOILUONG'!$B:$AT,15,0)</f>
        <v>0</v>
      </c>
      <c r="Q170" s="16">
        <f>VLOOKUP($B170,'[2]TK KHOILUONG'!$B:$AT,16,0)</f>
        <v>0</v>
      </c>
      <c r="R170" s="34">
        <f>VLOOKUP($B170,'[2]TK KHOILUONG'!$B:$AT,17,0)</f>
        <v>0</v>
      </c>
      <c r="S170" s="16">
        <f>VLOOKUP($B170,'[2]TK KHOILUONG'!$B:$AT,18,0)</f>
        <v>0</v>
      </c>
      <c r="T170" s="16">
        <f>VLOOKUP($B170,'[2]TK KHOILUONG'!$B:$AT,19,0)</f>
        <v>0</v>
      </c>
      <c r="U170" s="16">
        <f>VLOOKUP($B170,'[2]TK KHOILUONG'!$B:$AT,20,0)</f>
        <v>0</v>
      </c>
      <c r="V170" s="34">
        <f>VLOOKUP($B170,'[2]TK KHOILUONG'!$B:$AT,21,0)</f>
        <v>0</v>
      </c>
      <c r="W170" s="16">
        <f>VLOOKUP($B170,'[2]TK KHOILUONG'!$B:$AT,22,0)</f>
        <v>0</v>
      </c>
      <c r="X170" s="16">
        <f>VLOOKUP($B170,'[2]TK KHOILUONG'!$B:$AT,23,0)</f>
        <v>0</v>
      </c>
      <c r="Y170" s="16">
        <f>VLOOKUP($B170,'[2]TK KHOILUONG'!$B:$AT,24,0)</f>
        <v>0</v>
      </c>
      <c r="Z170" s="34">
        <f>VLOOKUP($B170,'[2]TK KHOILUONG'!$B:$AT,25,0)</f>
        <v>0</v>
      </c>
      <c r="AA170" s="16">
        <f>VLOOKUP($B170,'[2]TK KHOILUONG'!$B:$AT,26,0)</f>
        <v>0</v>
      </c>
      <c r="AB170" s="16">
        <f>VLOOKUP($B170,'[2]TK KHOILUONG'!$B:$AT,27,0)</f>
        <v>0</v>
      </c>
      <c r="AC170" s="16">
        <f>VLOOKUP($B170,'[2]TK KHOILUONG'!$B:$AT,28,0)</f>
        <v>0</v>
      </c>
      <c r="AD170" s="34">
        <f>VLOOKUP($B170,'[2]TK KHOILUONG'!$B:$AT,29,0)</f>
        <v>0</v>
      </c>
      <c r="AE170" s="16">
        <f>VLOOKUP($B170,'[2]TK KHOILUONG'!$B:$AT,30,0)</f>
        <v>0</v>
      </c>
      <c r="AF170" s="16">
        <f>VLOOKUP($B170,'[2]TK KHOILUONG'!$B:$AT,31,0)</f>
        <v>0</v>
      </c>
      <c r="AG170" s="16">
        <f>VLOOKUP($B170,'[2]TK KHOILUONG'!$B:$AT,32,0)</f>
        <v>0</v>
      </c>
      <c r="AH170" s="34">
        <f>VLOOKUP($B170,'[2]TK KHOILUONG'!$B:$AT,33,0)</f>
        <v>0</v>
      </c>
      <c r="AI170" s="16">
        <f>VLOOKUP($B170,'[2]TK KHOILUONG'!$B:$AT,34,0)</f>
        <v>0</v>
      </c>
      <c r="AJ170" s="16">
        <f>VLOOKUP($B170,'[2]TK KHOILUONG'!$B:$AT,35,0)</f>
        <v>0</v>
      </c>
      <c r="AK170" s="34">
        <f>VLOOKUP($B170,'[2]TK KHOILUONG'!$B:$AT,36,0)</f>
        <v>0</v>
      </c>
      <c r="AL170" s="16">
        <f>VLOOKUP($B170,'[2]TK KHOILUONG'!$B:$AT,37,0)</f>
        <v>0</v>
      </c>
      <c r="AM170" s="16">
        <f>VLOOKUP($B170,'[2]TK KHOILUONG'!$B:$AT,38,0)</f>
        <v>0</v>
      </c>
      <c r="AN170" s="34">
        <f>VLOOKUP($B170,'[2]TK KHOILUONG'!$B:$AT,39,0)</f>
        <v>0</v>
      </c>
      <c r="AO170" s="16">
        <f>VLOOKUP($B170,'[2]TK KHOILUONG'!$B:$AT,40,0)</f>
        <v>0</v>
      </c>
      <c r="AP170" s="16">
        <f>VLOOKUP($B170,'[2]TK KHOILUONG'!$B:$AT,41,0)</f>
        <v>0</v>
      </c>
      <c r="AQ170" s="34">
        <f>VLOOKUP($B170,'[2]TK KHOILUONG'!$B:$AT,42,0)</f>
        <v>0</v>
      </c>
      <c r="AR170" s="34">
        <f>VLOOKUP($B170,'[2]TK KHOILUONG'!$B:$AT,43,0)</f>
        <v>0</v>
      </c>
      <c r="AS170" s="34">
        <f>VLOOKUP($B170,'[2]TK KHOILUONG'!$B:$AT,44,0)</f>
        <v>0</v>
      </c>
      <c r="AT170" s="44">
        <f t="shared" si="3"/>
        <v>0</v>
      </c>
      <c r="AU170" s="5"/>
    </row>
    <row r="171" spans="1:47">
      <c r="A171" s="12">
        <f>IF(D171="","",SUBTOTAL(3,$D$5:D171))</f>
        <v>167</v>
      </c>
      <c r="B171" s="18" t="s">
        <v>381</v>
      </c>
      <c r="C171" s="14" t="s">
        <v>375</v>
      </c>
      <c r="D171" s="19" t="s">
        <v>382</v>
      </c>
      <c r="E171" s="16">
        <f>VLOOKUP($B171,'[2]TK KHOILUONG'!$B:$AT,4,0)</f>
        <v>2</v>
      </c>
      <c r="F171" s="16">
        <f>VLOOKUP($B171,'[2]TK KHOILUONG'!$B:$AT,5,0)</f>
        <v>0</v>
      </c>
      <c r="G171" s="16">
        <f>VLOOKUP($B171,'[2]TK KHOILUONG'!$B:$AT,6,0)</f>
        <v>0</v>
      </c>
      <c r="H171" s="16">
        <f>VLOOKUP($B171,'[2]TK KHOILUONG'!$B:$AT,7,0)</f>
        <v>0</v>
      </c>
      <c r="I171" s="16">
        <f>VLOOKUP($B171,'[2]TK KHOILUONG'!$B:$AT,8,0)</f>
        <v>0</v>
      </c>
      <c r="J171" s="16">
        <f>VLOOKUP($B171,'[2]TK KHOILUONG'!$B:$AT,9,0)</f>
        <v>0</v>
      </c>
      <c r="K171" s="16">
        <f>VLOOKUP($B171,'[2]TK KHOILUONG'!$B:$AT,10,0)</f>
        <v>0</v>
      </c>
      <c r="L171" s="16">
        <f>VLOOKUP($B171,'[2]TK KHOILUONG'!$B:$AT,11,0)</f>
        <v>0</v>
      </c>
      <c r="M171" s="34">
        <f>VLOOKUP($B171,'[2]TK KHOILUONG'!$B:$AT,12,0)</f>
        <v>2</v>
      </c>
      <c r="N171" s="16">
        <f>VLOOKUP($B171,'[2]TK KHOILUONG'!$B:$AT,13,0)</f>
        <v>2.25</v>
      </c>
      <c r="O171" s="16">
        <f>VLOOKUP($B171,'[2]TK KHOILUONG'!$B:$AT,14,0)</f>
        <v>4.2</v>
      </c>
      <c r="P171" s="16">
        <f>VLOOKUP($B171,'[2]TK KHOILUONG'!$B:$AT,15,0)</f>
        <v>0</v>
      </c>
      <c r="Q171" s="16">
        <f>VLOOKUP($B171,'[2]TK KHOILUONG'!$B:$AT,16,0)</f>
        <v>0</v>
      </c>
      <c r="R171" s="34">
        <f>VLOOKUP($B171,'[2]TK KHOILUONG'!$B:$AT,17,0)</f>
        <v>6.45</v>
      </c>
      <c r="S171" s="16">
        <f>VLOOKUP($B171,'[2]TK KHOILUONG'!$B:$AT,18,0)</f>
        <v>78</v>
      </c>
      <c r="T171" s="16">
        <f>VLOOKUP($B171,'[2]TK KHOILUONG'!$B:$AT,19,0)</f>
        <v>112</v>
      </c>
      <c r="U171" s="16">
        <f>VLOOKUP($B171,'[2]TK KHOILUONG'!$B:$AT,20,0)</f>
        <v>77</v>
      </c>
      <c r="V171" s="34">
        <f>VLOOKUP($B171,'[2]TK KHOILUONG'!$B:$AT,21,0)</f>
        <v>11.3</v>
      </c>
      <c r="W171" s="16">
        <f>VLOOKUP($B171,'[2]TK KHOILUONG'!$B:$AT,22,0)</f>
        <v>0</v>
      </c>
      <c r="X171" s="16">
        <f>VLOOKUP($B171,'[2]TK KHOILUONG'!$B:$AT,23,0)</f>
        <v>0</v>
      </c>
      <c r="Y171" s="16">
        <f>VLOOKUP($B171,'[2]TK KHOILUONG'!$B:$AT,24,0)</f>
        <v>0</v>
      </c>
      <c r="Z171" s="34">
        <f>VLOOKUP($B171,'[2]TK KHOILUONG'!$B:$AT,25,0)</f>
        <v>0</v>
      </c>
      <c r="AA171" s="16">
        <f>VLOOKUP($B171,'[2]TK KHOILUONG'!$B:$AT,26,0)</f>
        <v>0</v>
      </c>
      <c r="AB171" s="16">
        <f>VLOOKUP($B171,'[2]TK KHOILUONG'!$B:$AT,27,0)</f>
        <v>0</v>
      </c>
      <c r="AC171" s="16">
        <f>VLOOKUP($B171,'[2]TK KHOILUONG'!$B:$AT,28,0)</f>
        <v>0</v>
      </c>
      <c r="AD171" s="34">
        <f>VLOOKUP($B171,'[2]TK KHOILUONG'!$B:$AT,29,0)</f>
        <v>0</v>
      </c>
      <c r="AE171" s="16">
        <f>VLOOKUP($B171,'[2]TK KHOILUONG'!$B:$AT,30,0)</f>
        <v>0</v>
      </c>
      <c r="AF171" s="16">
        <f>VLOOKUP($B171,'[2]TK KHOILUONG'!$B:$AT,31,0)</f>
        <v>0</v>
      </c>
      <c r="AG171" s="16">
        <f>VLOOKUP($B171,'[2]TK KHOILUONG'!$B:$AT,32,0)</f>
        <v>0</v>
      </c>
      <c r="AH171" s="34">
        <f>VLOOKUP($B171,'[2]TK KHOILUONG'!$B:$AT,33,0)</f>
        <v>0</v>
      </c>
      <c r="AI171" s="16">
        <f>VLOOKUP($B171,'[2]TK KHOILUONG'!$B:$AT,34,0)</f>
        <v>0</v>
      </c>
      <c r="AJ171" s="16">
        <f>VLOOKUP($B171,'[2]TK KHOILUONG'!$B:$AT,35,0)</f>
        <v>0</v>
      </c>
      <c r="AK171" s="34">
        <f>VLOOKUP($B171,'[2]TK KHOILUONG'!$B:$AT,36,0)</f>
        <v>0</v>
      </c>
      <c r="AL171" s="16">
        <f>VLOOKUP($B171,'[2]TK KHOILUONG'!$B:$AT,37,0)</f>
        <v>0</v>
      </c>
      <c r="AM171" s="16">
        <f>VLOOKUP($B171,'[2]TK KHOILUONG'!$B:$AT,38,0)</f>
        <v>0</v>
      </c>
      <c r="AN171" s="34">
        <f>VLOOKUP($B171,'[2]TK KHOILUONG'!$B:$AT,39,0)</f>
        <v>0</v>
      </c>
      <c r="AO171" s="16">
        <f>VLOOKUP($B171,'[2]TK KHOILUONG'!$B:$AT,40,0)</f>
        <v>0</v>
      </c>
      <c r="AP171" s="16">
        <f>VLOOKUP($B171,'[2]TK KHOILUONG'!$B:$AT,41,0)</f>
        <v>0</v>
      </c>
      <c r="AQ171" s="34">
        <f>VLOOKUP($B171,'[2]TK KHOILUONG'!$B:$AT,42,0)</f>
        <v>0</v>
      </c>
      <c r="AR171" s="34">
        <f>VLOOKUP($B171,'[2]TK KHOILUONG'!$B:$AT,43,0)</f>
        <v>0</v>
      </c>
      <c r="AS171" s="34">
        <f>VLOOKUP($B171,'[2]TK KHOILUONG'!$B:$AT,44,0)</f>
        <v>0</v>
      </c>
      <c r="AT171" s="44">
        <f t="shared" si="3"/>
        <v>19.75</v>
      </c>
      <c r="AU171" s="5"/>
    </row>
    <row r="172" spans="1:47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VLOOKUP($B172,'[2]TK KHOILUONG'!$B:$AT,4,0)</f>
        <v>12</v>
      </c>
      <c r="F172" s="16">
        <f>VLOOKUP($B172,'[2]TK KHOILUONG'!$B:$AT,5,0)</f>
        <v>0</v>
      </c>
      <c r="G172" s="16">
        <f>VLOOKUP($B172,'[2]TK KHOILUONG'!$B:$AT,6,0)</f>
        <v>0</v>
      </c>
      <c r="H172" s="16">
        <f>VLOOKUP($B172,'[2]TK KHOILUONG'!$B:$AT,7,0)</f>
        <v>0</v>
      </c>
      <c r="I172" s="16">
        <f>VLOOKUP($B172,'[2]TK KHOILUONG'!$B:$AT,8,0)</f>
        <v>0</v>
      </c>
      <c r="J172" s="16">
        <f>VLOOKUP($B172,'[2]TK KHOILUONG'!$B:$AT,9,0)</f>
        <v>0</v>
      </c>
      <c r="K172" s="16">
        <f>VLOOKUP($B172,'[2]TK KHOILUONG'!$B:$AT,10,0)</f>
        <v>0</v>
      </c>
      <c r="L172" s="16">
        <f>VLOOKUP($B172,'[2]TK KHOILUONG'!$B:$AT,11,0)</f>
        <v>0</v>
      </c>
      <c r="M172" s="34">
        <f>VLOOKUP($B172,'[2]TK KHOILUONG'!$B:$AT,12,0)</f>
        <v>12</v>
      </c>
      <c r="N172" s="16">
        <f>VLOOKUP($B172,'[2]TK KHOILUONG'!$B:$AT,13,0)</f>
        <v>5.9999999999999991</v>
      </c>
      <c r="O172" s="16">
        <f>VLOOKUP($B172,'[2]TK KHOILUONG'!$B:$AT,14,0)</f>
        <v>4.5</v>
      </c>
      <c r="P172" s="16">
        <f>VLOOKUP($B172,'[2]TK KHOILUONG'!$B:$AT,15,0)</f>
        <v>0</v>
      </c>
      <c r="Q172" s="16">
        <f>VLOOKUP($B172,'[2]TK KHOILUONG'!$B:$AT,16,0)</f>
        <v>0</v>
      </c>
      <c r="R172" s="34">
        <f>VLOOKUP($B172,'[2]TK KHOILUONG'!$B:$AT,17,0)</f>
        <v>10.5</v>
      </c>
      <c r="S172" s="16">
        <f>VLOOKUP($B172,'[2]TK KHOILUONG'!$B:$AT,18,0)</f>
        <v>206</v>
      </c>
      <c r="T172" s="16">
        <f>VLOOKUP($B172,'[2]TK KHOILUONG'!$B:$AT,19,0)</f>
        <v>106</v>
      </c>
      <c r="U172" s="16">
        <f>VLOOKUP($B172,'[2]TK KHOILUONG'!$B:$AT,20,0)</f>
        <v>296</v>
      </c>
      <c r="V172" s="34">
        <f>VLOOKUP($B172,'[2]TK KHOILUONG'!$B:$AT,21,0)</f>
        <v>1.6</v>
      </c>
      <c r="W172" s="16">
        <f>VLOOKUP($B172,'[2]TK KHOILUONG'!$B:$AT,22,0)</f>
        <v>0</v>
      </c>
      <c r="X172" s="16">
        <f>VLOOKUP($B172,'[2]TK KHOILUONG'!$B:$AT,23,0)</f>
        <v>0</v>
      </c>
      <c r="Y172" s="16">
        <f>VLOOKUP($B172,'[2]TK KHOILUONG'!$B:$AT,24,0)</f>
        <v>0</v>
      </c>
      <c r="Z172" s="34">
        <f>VLOOKUP($B172,'[2]TK KHOILUONG'!$B:$AT,25,0)</f>
        <v>0</v>
      </c>
      <c r="AA172" s="16">
        <f>VLOOKUP($B172,'[2]TK KHOILUONG'!$B:$AT,26,0)</f>
        <v>0</v>
      </c>
      <c r="AB172" s="16">
        <f>VLOOKUP($B172,'[2]TK KHOILUONG'!$B:$AT,27,0)</f>
        <v>0</v>
      </c>
      <c r="AC172" s="16">
        <f>VLOOKUP($B172,'[2]TK KHOILUONG'!$B:$AT,28,0)</f>
        <v>0</v>
      </c>
      <c r="AD172" s="34">
        <f>VLOOKUP($B172,'[2]TK KHOILUONG'!$B:$AT,29,0)</f>
        <v>0</v>
      </c>
      <c r="AE172" s="16">
        <f>VLOOKUP($B172,'[2]TK KHOILUONG'!$B:$AT,30,0)</f>
        <v>0</v>
      </c>
      <c r="AF172" s="16">
        <f>VLOOKUP($B172,'[2]TK KHOILUONG'!$B:$AT,31,0)</f>
        <v>0</v>
      </c>
      <c r="AG172" s="16">
        <f>VLOOKUP($B172,'[2]TK KHOILUONG'!$B:$AT,32,0)</f>
        <v>0</v>
      </c>
      <c r="AH172" s="34">
        <f>VLOOKUP($B172,'[2]TK KHOILUONG'!$B:$AT,33,0)</f>
        <v>0</v>
      </c>
      <c r="AI172" s="16">
        <f>VLOOKUP($B172,'[2]TK KHOILUONG'!$B:$AT,34,0)</f>
        <v>0</v>
      </c>
      <c r="AJ172" s="16">
        <f>VLOOKUP($B172,'[2]TK KHOILUONG'!$B:$AT,35,0)</f>
        <v>0</v>
      </c>
      <c r="AK172" s="34">
        <f>VLOOKUP($B172,'[2]TK KHOILUONG'!$B:$AT,36,0)</f>
        <v>0</v>
      </c>
      <c r="AL172" s="16">
        <f>VLOOKUP($B172,'[2]TK KHOILUONG'!$B:$AT,37,0)</f>
        <v>0</v>
      </c>
      <c r="AM172" s="16">
        <f>VLOOKUP($B172,'[2]TK KHOILUONG'!$B:$AT,38,0)</f>
        <v>0</v>
      </c>
      <c r="AN172" s="34">
        <f>VLOOKUP($B172,'[2]TK KHOILUONG'!$B:$AT,39,0)</f>
        <v>0</v>
      </c>
      <c r="AO172" s="16">
        <f>VLOOKUP($B172,'[2]TK KHOILUONG'!$B:$AT,40,0)</f>
        <v>0</v>
      </c>
      <c r="AP172" s="16">
        <f>VLOOKUP($B172,'[2]TK KHOILUONG'!$B:$AT,41,0)</f>
        <v>0</v>
      </c>
      <c r="AQ172" s="34">
        <f>VLOOKUP($B172,'[2]TK KHOILUONG'!$B:$AT,42,0)</f>
        <v>0</v>
      </c>
      <c r="AR172" s="34">
        <f>VLOOKUP($B172,'[2]TK KHOILUONG'!$B:$AT,43,0)</f>
        <v>0</v>
      </c>
      <c r="AS172" s="34">
        <f>VLOOKUP($B172,'[2]TK KHOILUONG'!$B:$AT,44,0)</f>
        <v>0</v>
      </c>
      <c r="AT172" s="44">
        <f t="shared" si="3"/>
        <v>24.1</v>
      </c>
      <c r="AU172" s="5"/>
    </row>
    <row r="173" spans="1:47">
      <c r="A173" s="12">
        <f>IF(D173="","",SUBTOTAL(3,$D$5:D173))</f>
        <v>169</v>
      </c>
      <c r="B173" s="26" t="s">
        <v>385</v>
      </c>
      <c r="C173" s="27" t="s">
        <v>375</v>
      </c>
      <c r="D173" s="28" t="s">
        <v>386</v>
      </c>
      <c r="E173" s="16">
        <f>VLOOKUP($B173,'[2]TK KHOILUONG'!$B:$AT,4,0)</f>
        <v>0</v>
      </c>
      <c r="F173" s="16">
        <f>VLOOKUP($B173,'[2]TK KHOILUONG'!$B:$AT,5,0)</f>
        <v>0</v>
      </c>
      <c r="G173" s="16">
        <f>VLOOKUP($B173,'[2]TK KHOILUONG'!$B:$AT,6,0)</f>
        <v>0</v>
      </c>
      <c r="H173" s="16">
        <f>VLOOKUP($B173,'[2]TK KHOILUONG'!$B:$AT,7,0)</f>
        <v>0</v>
      </c>
      <c r="I173" s="16">
        <f>VLOOKUP($B173,'[2]TK KHOILUONG'!$B:$AT,8,0)</f>
        <v>0</v>
      </c>
      <c r="J173" s="16">
        <f>VLOOKUP($B173,'[2]TK KHOILUONG'!$B:$AT,9,0)</f>
        <v>0</v>
      </c>
      <c r="K173" s="16">
        <f>VLOOKUP($B173,'[2]TK KHOILUONG'!$B:$AT,10,0)</f>
        <v>0</v>
      </c>
      <c r="L173" s="16">
        <f>VLOOKUP($B173,'[2]TK KHOILUONG'!$B:$AT,11,0)</f>
        <v>0</v>
      </c>
      <c r="M173" s="34">
        <f>VLOOKUP($B173,'[2]TK KHOILUONG'!$B:$AT,12,0)</f>
        <v>0</v>
      </c>
      <c r="N173" s="16">
        <f>VLOOKUP($B173,'[2]TK KHOILUONG'!$B:$AT,13,0)</f>
        <v>0</v>
      </c>
      <c r="O173" s="16">
        <f>VLOOKUP($B173,'[2]TK KHOILUONG'!$B:$AT,14,0)</f>
        <v>0</v>
      </c>
      <c r="P173" s="16">
        <f>VLOOKUP($B173,'[2]TK KHOILUONG'!$B:$AT,15,0)</f>
        <v>0</v>
      </c>
      <c r="Q173" s="16">
        <f>VLOOKUP($B173,'[2]TK KHOILUONG'!$B:$AT,16,0)</f>
        <v>0</v>
      </c>
      <c r="R173" s="34">
        <f>VLOOKUP($B173,'[2]TK KHOILUONG'!$B:$AT,17,0)</f>
        <v>0</v>
      </c>
      <c r="S173" s="16">
        <f>VLOOKUP($B173,'[2]TK KHOILUONG'!$B:$AT,18,0)</f>
        <v>0</v>
      </c>
      <c r="T173" s="16">
        <f>VLOOKUP($B173,'[2]TK KHOILUONG'!$B:$AT,19,0)</f>
        <v>0</v>
      </c>
      <c r="U173" s="16">
        <f>VLOOKUP($B173,'[2]TK KHOILUONG'!$B:$AT,20,0)</f>
        <v>31</v>
      </c>
      <c r="V173" s="34">
        <f>VLOOKUP($B173,'[2]TK KHOILUONG'!$B:$AT,21,0)</f>
        <v>-3.1</v>
      </c>
      <c r="W173" s="16">
        <f>VLOOKUP($B173,'[2]TK KHOILUONG'!$B:$AT,22,0)</f>
        <v>0</v>
      </c>
      <c r="X173" s="16">
        <f>VLOOKUP($B173,'[2]TK KHOILUONG'!$B:$AT,23,0)</f>
        <v>0</v>
      </c>
      <c r="Y173" s="16">
        <f>VLOOKUP($B173,'[2]TK KHOILUONG'!$B:$AT,24,0)</f>
        <v>0</v>
      </c>
      <c r="Z173" s="34">
        <f>VLOOKUP($B173,'[2]TK KHOILUONG'!$B:$AT,25,0)</f>
        <v>0</v>
      </c>
      <c r="AA173" s="16">
        <f>VLOOKUP($B173,'[2]TK KHOILUONG'!$B:$AT,26,0)</f>
        <v>0</v>
      </c>
      <c r="AB173" s="16">
        <f>VLOOKUP($B173,'[2]TK KHOILUONG'!$B:$AT,27,0)</f>
        <v>13</v>
      </c>
      <c r="AC173" s="16">
        <f>VLOOKUP($B173,'[2]TK KHOILUONG'!$B:$AT,28,0)</f>
        <v>0</v>
      </c>
      <c r="AD173" s="34">
        <f>VLOOKUP($B173,'[2]TK KHOILUONG'!$B:$AT,29,0)</f>
        <v>1.3</v>
      </c>
      <c r="AE173" s="16">
        <f>VLOOKUP($B173,'[2]TK KHOILUONG'!$B:$AT,30,0)</f>
        <v>0</v>
      </c>
      <c r="AF173" s="16">
        <f>VLOOKUP($B173,'[2]TK KHOILUONG'!$B:$AT,31,0)</f>
        <v>0</v>
      </c>
      <c r="AG173" s="16">
        <f>VLOOKUP($B173,'[2]TK KHOILUONG'!$B:$AT,32,0)</f>
        <v>0</v>
      </c>
      <c r="AH173" s="34">
        <f>VLOOKUP($B173,'[2]TK KHOILUONG'!$B:$AT,33,0)</f>
        <v>0</v>
      </c>
      <c r="AI173" s="16">
        <f>VLOOKUP($B173,'[2]TK KHOILUONG'!$B:$AT,34,0)</f>
        <v>0</v>
      </c>
      <c r="AJ173" s="16">
        <f>VLOOKUP($B173,'[2]TK KHOILUONG'!$B:$AT,35,0)</f>
        <v>0</v>
      </c>
      <c r="AK173" s="34">
        <f>VLOOKUP($B173,'[2]TK KHOILUONG'!$B:$AT,36,0)</f>
        <v>0</v>
      </c>
      <c r="AL173" s="16">
        <f>VLOOKUP($B173,'[2]TK KHOILUONG'!$B:$AT,37,0)</f>
        <v>0</v>
      </c>
      <c r="AM173" s="16">
        <f>VLOOKUP($B173,'[2]TK KHOILUONG'!$B:$AT,38,0)</f>
        <v>0</v>
      </c>
      <c r="AN173" s="34">
        <f>VLOOKUP($B173,'[2]TK KHOILUONG'!$B:$AT,39,0)</f>
        <v>0</v>
      </c>
      <c r="AO173" s="16">
        <f>VLOOKUP($B173,'[2]TK KHOILUONG'!$B:$AT,40,0)</f>
        <v>0</v>
      </c>
      <c r="AP173" s="16">
        <f>VLOOKUP($B173,'[2]TK KHOILUONG'!$B:$AT,41,0)</f>
        <v>0</v>
      </c>
      <c r="AQ173" s="34">
        <f>VLOOKUP($B173,'[2]TK KHOILUONG'!$B:$AT,42,0)</f>
        <v>0</v>
      </c>
      <c r="AR173" s="34">
        <f>VLOOKUP($B173,'[2]TK KHOILUONG'!$B:$AT,43,0)</f>
        <v>0</v>
      </c>
      <c r="AS173" s="34">
        <f>VLOOKUP($B173,'[2]TK KHOILUONG'!$B:$AT,44,0)</f>
        <v>0</v>
      </c>
      <c r="AT173" s="44">
        <f t="shared" si="3"/>
        <v>-1.8</v>
      </c>
      <c r="AU173" s="5"/>
    </row>
    <row r="174" spans="1:47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>
        <f>VLOOKUP($B174,'[2]TK KHOILUONG'!$B:$AT,4,0)</f>
        <v>12</v>
      </c>
      <c r="F174" s="16">
        <f>VLOOKUP($B174,'[2]TK KHOILUONG'!$B:$AT,5,0)</f>
        <v>0</v>
      </c>
      <c r="G174" s="16">
        <f>VLOOKUP($B174,'[2]TK KHOILUONG'!$B:$AT,6,0)</f>
        <v>0</v>
      </c>
      <c r="H174" s="16">
        <f>VLOOKUP($B174,'[2]TK KHOILUONG'!$B:$AT,7,0)</f>
        <v>0</v>
      </c>
      <c r="I174" s="16">
        <f>VLOOKUP($B174,'[2]TK KHOILUONG'!$B:$AT,8,0)</f>
        <v>0</v>
      </c>
      <c r="J174" s="16">
        <f>VLOOKUP($B174,'[2]TK KHOILUONG'!$B:$AT,9,0)</f>
        <v>0</v>
      </c>
      <c r="K174" s="16">
        <f>VLOOKUP($B174,'[2]TK KHOILUONG'!$B:$AT,10,0)</f>
        <v>0</v>
      </c>
      <c r="L174" s="16">
        <f>VLOOKUP($B174,'[2]TK KHOILUONG'!$B:$AT,11,0)</f>
        <v>0</v>
      </c>
      <c r="M174" s="34">
        <f>VLOOKUP($B174,'[2]TK KHOILUONG'!$B:$AT,12,0)</f>
        <v>12</v>
      </c>
      <c r="N174" s="16">
        <f>VLOOKUP($B174,'[2]TK KHOILUONG'!$B:$AT,13,0)</f>
        <v>3.7500000000000004</v>
      </c>
      <c r="O174" s="16">
        <f>VLOOKUP($B174,'[2]TK KHOILUONG'!$B:$AT,14,0)</f>
        <v>0.6</v>
      </c>
      <c r="P174" s="16">
        <f>VLOOKUP($B174,'[2]TK KHOILUONG'!$B:$AT,15,0)</f>
        <v>0</v>
      </c>
      <c r="Q174" s="16">
        <f>VLOOKUP($B174,'[2]TK KHOILUONG'!$B:$AT,16,0)</f>
        <v>0</v>
      </c>
      <c r="R174" s="34">
        <f>VLOOKUP($B174,'[2]TK KHOILUONG'!$B:$AT,17,0)</f>
        <v>4.3500000000000005</v>
      </c>
      <c r="S174" s="16">
        <f>VLOOKUP($B174,'[2]TK KHOILUONG'!$B:$AT,18,0)</f>
        <v>105</v>
      </c>
      <c r="T174" s="16">
        <f>VLOOKUP($B174,'[2]TK KHOILUONG'!$B:$AT,19,0)</f>
        <v>68</v>
      </c>
      <c r="U174" s="16">
        <f>VLOOKUP($B174,'[2]TK KHOILUONG'!$B:$AT,20,0)</f>
        <v>126</v>
      </c>
      <c r="V174" s="34">
        <f>VLOOKUP($B174,'[2]TK KHOILUONG'!$B:$AT,21,0)</f>
        <v>4.7</v>
      </c>
      <c r="W174" s="16">
        <f>VLOOKUP($B174,'[2]TK KHOILUONG'!$B:$AT,22,0)</f>
        <v>0</v>
      </c>
      <c r="X174" s="16">
        <f>VLOOKUP($B174,'[2]TK KHOILUONG'!$B:$AT,23,0)</f>
        <v>0</v>
      </c>
      <c r="Y174" s="16">
        <f>VLOOKUP($B174,'[2]TK KHOILUONG'!$B:$AT,24,0)</f>
        <v>0</v>
      </c>
      <c r="Z174" s="34">
        <f>VLOOKUP($B174,'[2]TK KHOILUONG'!$B:$AT,25,0)</f>
        <v>0</v>
      </c>
      <c r="AA174" s="16">
        <f>VLOOKUP($B174,'[2]TK KHOILUONG'!$B:$AT,26,0)</f>
        <v>0</v>
      </c>
      <c r="AB174" s="16">
        <f>VLOOKUP($B174,'[2]TK KHOILUONG'!$B:$AT,27,0)</f>
        <v>0</v>
      </c>
      <c r="AC174" s="16">
        <f>VLOOKUP($B174,'[2]TK KHOILUONG'!$B:$AT,28,0)</f>
        <v>0</v>
      </c>
      <c r="AD174" s="34">
        <f>VLOOKUP($B174,'[2]TK KHOILUONG'!$B:$AT,29,0)</f>
        <v>0</v>
      </c>
      <c r="AE174" s="16">
        <f>VLOOKUP($B174,'[2]TK KHOILUONG'!$B:$AT,30,0)</f>
        <v>0</v>
      </c>
      <c r="AF174" s="16">
        <f>VLOOKUP($B174,'[2]TK KHOILUONG'!$B:$AT,31,0)</f>
        <v>0</v>
      </c>
      <c r="AG174" s="16">
        <f>VLOOKUP($B174,'[2]TK KHOILUONG'!$B:$AT,32,0)</f>
        <v>0</v>
      </c>
      <c r="AH174" s="34">
        <f>VLOOKUP($B174,'[2]TK KHOILUONG'!$B:$AT,33,0)</f>
        <v>0</v>
      </c>
      <c r="AI174" s="16">
        <f>VLOOKUP($B174,'[2]TK KHOILUONG'!$B:$AT,34,0)</f>
        <v>0</v>
      </c>
      <c r="AJ174" s="16">
        <f>VLOOKUP($B174,'[2]TK KHOILUONG'!$B:$AT,35,0)</f>
        <v>0</v>
      </c>
      <c r="AK174" s="34">
        <f>VLOOKUP($B174,'[2]TK KHOILUONG'!$B:$AT,36,0)</f>
        <v>0</v>
      </c>
      <c r="AL174" s="16">
        <f>VLOOKUP($B174,'[2]TK KHOILUONG'!$B:$AT,37,0)</f>
        <v>0</v>
      </c>
      <c r="AM174" s="16">
        <f>VLOOKUP($B174,'[2]TK KHOILUONG'!$B:$AT,38,0)</f>
        <v>0</v>
      </c>
      <c r="AN174" s="34">
        <f>VLOOKUP($B174,'[2]TK KHOILUONG'!$B:$AT,39,0)</f>
        <v>0</v>
      </c>
      <c r="AO174" s="16">
        <f>VLOOKUP($B174,'[2]TK KHOILUONG'!$B:$AT,40,0)</f>
        <v>0</v>
      </c>
      <c r="AP174" s="16">
        <f>VLOOKUP($B174,'[2]TK KHOILUONG'!$B:$AT,41,0)</f>
        <v>0</v>
      </c>
      <c r="AQ174" s="34">
        <f>VLOOKUP($B174,'[2]TK KHOILUONG'!$B:$AT,42,0)</f>
        <v>0</v>
      </c>
      <c r="AR174" s="34">
        <f>VLOOKUP($B174,'[2]TK KHOILUONG'!$B:$AT,43,0)</f>
        <v>0</v>
      </c>
      <c r="AS174" s="34">
        <f>VLOOKUP($B174,'[2]TK KHOILUONG'!$B:$AT,44,0)</f>
        <v>1.5</v>
      </c>
      <c r="AT174" s="44">
        <f t="shared" si="3"/>
        <v>22.55</v>
      </c>
      <c r="AU174" s="5"/>
    </row>
    <row r="175" spans="1:47">
      <c r="A175" s="12">
        <f>IF(D175="","",SUBTOTAL(3,$D$5:D175))</f>
        <v>171</v>
      </c>
      <c r="B175" s="13" t="s">
        <v>389</v>
      </c>
      <c r="C175" s="14" t="s">
        <v>375</v>
      </c>
      <c r="D175" s="15" t="s">
        <v>390</v>
      </c>
      <c r="E175" s="16">
        <f>VLOOKUP($B175,'[2]TK KHOILUONG'!$B:$AT,4,0)</f>
        <v>14</v>
      </c>
      <c r="F175" s="16">
        <f>VLOOKUP($B175,'[2]TK KHOILUONG'!$B:$AT,5,0)</f>
        <v>0</v>
      </c>
      <c r="G175" s="16">
        <f>VLOOKUP($B175,'[2]TK KHOILUONG'!$B:$AT,6,0)</f>
        <v>0</v>
      </c>
      <c r="H175" s="16">
        <f>VLOOKUP($B175,'[2]TK KHOILUONG'!$B:$AT,7,0)</f>
        <v>0</v>
      </c>
      <c r="I175" s="16">
        <f>VLOOKUP($B175,'[2]TK KHOILUONG'!$B:$AT,8,0)</f>
        <v>0</v>
      </c>
      <c r="J175" s="16">
        <f>VLOOKUP($B175,'[2]TK KHOILUONG'!$B:$AT,9,0)</f>
        <v>0</v>
      </c>
      <c r="K175" s="16">
        <f>VLOOKUP($B175,'[2]TK KHOILUONG'!$B:$AT,10,0)</f>
        <v>0</v>
      </c>
      <c r="L175" s="16">
        <f>VLOOKUP($B175,'[2]TK KHOILUONG'!$B:$AT,11,0)</f>
        <v>0</v>
      </c>
      <c r="M175" s="34">
        <f>VLOOKUP($B175,'[2]TK KHOILUONG'!$B:$AT,12,0)</f>
        <v>14</v>
      </c>
      <c r="N175" s="16">
        <f>VLOOKUP($B175,'[2]TK KHOILUONG'!$B:$AT,13,0)</f>
        <v>5.9999999999999991</v>
      </c>
      <c r="O175" s="16">
        <f>VLOOKUP($B175,'[2]TK KHOILUONG'!$B:$AT,14,0)</f>
        <v>8.2499999999999982</v>
      </c>
      <c r="P175" s="16">
        <f>VLOOKUP($B175,'[2]TK KHOILUONG'!$B:$AT,15,0)</f>
        <v>0</v>
      </c>
      <c r="Q175" s="16">
        <f>VLOOKUP($B175,'[2]TK KHOILUONG'!$B:$AT,16,0)</f>
        <v>0</v>
      </c>
      <c r="R175" s="34">
        <f>VLOOKUP($B175,'[2]TK KHOILUONG'!$B:$AT,17,0)</f>
        <v>14.249999999999996</v>
      </c>
      <c r="S175" s="16">
        <f>VLOOKUP($B175,'[2]TK KHOILUONG'!$B:$AT,18,0)</f>
        <v>165</v>
      </c>
      <c r="T175" s="16">
        <f>VLOOKUP($B175,'[2]TK KHOILUONG'!$B:$AT,19,0)</f>
        <v>253</v>
      </c>
      <c r="U175" s="16">
        <f>VLOOKUP($B175,'[2]TK KHOILUONG'!$B:$AT,20,0)</f>
        <v>202</v>
      </c>
      <c r="V175" s="34">
        <f>VLOOKUP($B175,'[2]TK KHOILUONG'!$B:$AT,21,0)</f>
        <v>21.6</v>
      </c>
      <c r="W175" s="16">
        <f>VLOOKUP($B175,'[2]TK KHOILUONG'!$B:$AT,22,0)</f>
        <v>0</v>
      </c>
      <c r="X175" s="16">
        <f>VLOOKUP($B175,'[2]TK KHOILUONG'!$B:$AT,23,0)</f>
        <v>0</v>
      </c>
      <c r="Y175" s="16">
        <f>VLOOKUP($B175,'[2]TK KHOILUONG'!$B:$AT,24,0)</f>
        <v>0</v>
      </c>
      <c r="Z175" s="34">
        <f>VLOOKUP($B175,'[2]TK KHOILUONG'!$B:$AT,25,0)</f>
        <v>0</v>
      </c>
      <c r="AA175" s="16">
        <f>VLOOKUP($B175,'[2]TK KHOILUONG'!$B:$AT,26,0)</f>
        <v>0</v>
      </c>
      <c r="AB175" s="16">
        <f>VLOOKUP($B175,'[2]TK KHOILUONG'!$B:$AT,27,0)</f>
        <v>0</v>
      </c>
      <c r="AC175" s="16">
        <f>VLOOKUP($B175,'[2]TK KHOILUONG'!$B:$AT,28,0)</f>
        <v>0</v>
      </c>
      <c r="AD175" s="34">
        <f>VLOOKUP($B175,'[2]TK KHOILUONG'!$B:$AT,29,0)</f>
        <v>0</v>
      </c>
      <c r="AE175" s="16">
        <f>VLOOKUP($B175,'[2]TK KHOILUONG'!$B:$AT,30,0)</f>
        <v>0</v>
      </c>
      <c r="AF175" s="16">
        <f>VLOOKUP($B175,'[2]TK KHOILUONG'!$B:$AT,31,0)</f>
        <v>0</v>
      </c>
      <c r="AG175" s="16">
        <f>VLOOKUP($B175,'[2]TK KHOILUONG'!$B:$AT,32,0)</f>
        <v>0</v>
      </c>
      <c r="AH175" s="34">
        <f>VLOOKUP($B175,'[2]TK KHOILUONG'!$B:$AT,33,0)</f>
        <v>0</v>
      </c>
      <c r="AI175" s="16">
        <f>VLOOKUP($B175,'[2]TK KHOILUONG'!$B:$AT,34,0)</f>
        <v>0</v>
      </c>
      <c r="AJ175" s="16">
        <f>VLOOKUP($B175,'[2]TK KHOILUONG'!$B:$AT,35,0)</f>
        <v>0</v>
      </c>
      <c r="AK175" s="34">
        <f>VLOOKUP($B175,'[2]TK KHOILUONG'!$B:$AT,36,0)</f>
        <v>0</v>
      </c>
      <c r="AL175" s="16">
        <f>VLOOKUP($B175,'[2]TK KHOILUONG'!$B:$AT,37,0)</f>
        <v>0</v>
      </c>
      <c r="AM175" s="16">
        <f>VLOOKUP($B175,'[2]TK KHOILUONG'!$B:$AT,38,0)</f>
        <v>0</v>
      </c>
      <c r="AN175" s="34">
        <f>VLOOKUP($B175,'[2]TK KHOILUONG'!$B:$AT,39,0)</f>
        <v>0</v>
      </c>
      <c r="AO175" s="16">
        <f>VLOOKUP($B175,'[2]TK KHOILUONG'!$B:$AT,40,0)</f>
        <v>0</v>
      </c>
      <c r="AP175" s="16">
        <f>VLOOKUP($B175,'[2]TK KHOILUONG'!$B:$AT,41,0)</f>
        <v>0</v>
      </c>
      <c r="AQ175" s="34">
        <f>VLOOKUP($B175,'[2]TK KHOILUONG'!$B:$AT,42,0)</f>
        <v>0</v>
      </c>
      <c r="AR175" s="34">
        <f>VLOOKUP($B175,'[2]TK KHOILUONG'!$B:$AT,43,0)</f>
        <v>0</v>
      </c>
      <c r="AS175" s="34">
        <f>VLOOKUP($B175,'[2]TK KHOILUONG'!$B:$AT,44,0)</f>
        <v>0.9</v>
      </c>
      <c r="AT175" s="44">
        <f t="shared" si="3"/>
        <v>50.75</v>
      </c>
      <c r="AU175" s="5"/>
    </row>
    <row r="176" spans="1:47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>
        <f>VLOOKUP($B176,'[2]TK KHOILUONG'!$B:$AT,4,0)</f>
        <v>6</v>
      </c>
      <c r="F176" s="16">
        <f>VLOOKUP($B176,'[2]TK KHOILUONG'!$B:$AT,5,0)</f>
        <v>0</v>
      </c>
      <c r="G176" s="16">
        <f>VLOOKUP($B176,'[2]TK KHOILUONG'!$B:$AT,6,0)</f>
        <v>0</v>
      </c>
      <c r="H176" s="16">
        <f>VLOOKUP($B176,'[2]TK KHOILUONG'!$B:$AT,7,0)</f>
        <v>0</v>
      </c>
      <c r="I176" s="16">
        <f>VLOOKUP($B176,'[2]TK KHOILUONG'!$B:$AT,8,0)</f>
        <v>0</v>
      </c>
      <c r="J176" s="16">
        <f>VLOOKUP($B176,'[2]TK KHOILUONG'!$B:$AT,9,0)</f>
        <v>0</v>
      </c>
      <c r="K176" s="16">
        <f>VLOOKUP($B176,'[2]TK KHOILUONG'!$B:$AT,10,0)</f>
        <v>0</v>
      </c>
      <c r="L176" s="16">
        <f>VLOOKUP($B176,'[2]TK KHOILUONG'!$B:$AT,11,0)</f>
        <v>0</v>
      </c>
      <c r="M176" s="34">
        <f>VLOOKUP($B176,'[2]TK KHOILUONG'!$B:$AT,12,0)</f>
        <v>6</v>
      </c>
      <c r="N176" s="16">
        <f>VLOOKUP($B176,'[2]TK KHOILUONG'!$B:$AT,13,0)</f>
        <v>4.05</v>
      </c>
      <c r="O176" s="16">
        <f>VLOOKUP($B176,'[2]TK KHOILUONG'!$B:$AT,14,0)</f>
        <v>4.8</v>
      </c>
      <c r="P176" s="16">
        <f>VLOOKUP($B176,'[2]TK KHOILUONG'!$B:$AT,15,0)</f>
        <v>0</v>
      </c>
      <c r="Q176" s="16">
        <f>VLOOKUP($B176,'[2]TK KHOILUONG'!$B:$AT,16,0)</f>
        <v>0</v>
      </c>
      <c r="R176" s="34">
        <f>VLOOKUP($B176,'[2]TK KHOILUONG'!$B:$AT,17,0)</f>
        <v>8.85</v>
      </c>
      <c r="S176" s="16">
        <f>VLOOKUP($B176,'[2]TK KHOILUONG'!$B:$AT,18,0)</f>
        <v>205</v>
      </c>
      <c r="T176" s="16">
        <f>VLOOKUP($B176,'[2]TK KHOILUONG'!$B:$AT,19,0)</f>
        <v>106</v>
      </c>
      <c r="U176" s="16">
        <f>VLOOKUP($B176,'[2]TK KHOILUONG'!$B:$AT,20,0)</f>
        <v>95</v>
      </c>
      <c r="V176" s="34">
        <f>VLOOKUP($B176,'[2]TK KHOILUONG'!$B:$AT,21,0)</f>
        <v>21.6</v>
      </c>
      <c r="W176" s="16">
        <f>VLOOKUP($B176,'[2]TK KHOILUONG'!$B:$AT,22,0)</f>
        <v>0</v>
      </c>
      <c r="X176" s="16">
        <f>VLOOKUP($B176,'[2]TK KHOILUONG'!$B:$AT,23,0)</f>
        <v>0</v>
      </c>
      <c r="Y176" s="16">
        <f>VLOOKUP($B176,'[2]TK KHOILUONG'!$B:$AT,24,0)</f>
        <v>0</v>
      </c>
      <c r="Z176" s="34">
        <f>VLOOKUP($B176,'[2]TK KHOILUONG'!$B:$AT,25,0)</f>
        <v>0</v>
      </c>
      <c r="AA176" s="16">
        <f>VLOOKUP($B176,'[2]TK KHOILUONG'!$B:$AT,26,0)</f>
        <v>0</v>
      </c>
      <c r="AB176" s="16">
        <f>VLOOKUP($B176,'[2]TK KHOILUONG'!$B:$AT,27,0)</f>
        <v>0</v>
      </c>
      <c r="AC176" s="16">
        <f>VLOOKUP($B176,'[2]TK KHOILUONG'!$B:$AT,28,0)</f>
        <v>0</v>
      </c>
      <c r="AD176" s="34">
        <f>VLOOKUP($B176,'[2]TK KHOILUONG'!$B:$AT,29,0)</f>
        <v>0</v>
      </c>
      <c r="AE176" s="16">
        <f>VLOOKUP($B176,'[2]TK KHOILUONG'!$B:$AT,30,0)</f>
        <v>0</v>
      </c>
      <c r="AF176" s="16">
        <f>VLOOKUP($B176,'[2]TK KHOILUONG'!$B:$AT,31,0)</f>
        <v>0</v>
      </c>
      <c r="AG176" s="16">
        <f>VLOOKUP($B176,'[2]TK KHOILUONG'!$B:$AT,32,0)</f>
        <v>0</v>
      </c>
      <c r="AH176" s="34">
        <f>VLOOKUP($B176,'[2]TK KHOILUONG'!$B:$AT,33,0)</f>
        <v>0</v>
      </c>
      <c r="AI176" s="16">
        <f>VLOOKUP($B176,'[2]TK KHOILUONG'!$B:$AT,34,0)</f>
        <v>0</v>
      </c>
      <c r="AJ176" s="16">
        <f>VLOOKUP($B176,'[2]TK KHOILUONG'!$B:$AT,35,0)</f>
        <v>0</v>
      </c>
      <c r="AK176" s="34">
        <f>VLOOKUP($B176,'[2]TK KHOILUONG'!$B:$AT,36,0)</f>
        <v>0</v>
      </c>
      <c r="AL176" s="16">
        <f>VLOOKUP($B176,'[2]TK KHOILUONG'!$B:$AT,37,0)</f>
        <v>0</v>
      </c>
      <c r="AM176" s="16">
        <f>VLOOKUP($B176,'[2]TK KHOILUONG'!$B:$AT,38,0)</f>
        <v>0</v>
      </c>
      <c r="AN176" s="34">
        <f>VLOOKUP($B176,'[2]TK KHOILUONG'!$B:$AT,39,0)</f>
        <v>0</v>
      </c>
      <c r="AO176" s="16">
        <f>VLOOKUP($B176,'[2]TK KHOILUONG'!$B:$AT,40,0)</f>
        <v>0</v>
      </c>
      <c r="AP176" s="16">
        <f>VLOOKUP($B176,'[2]TK KHOILUONG'!$B:$AT,41,0)</f>
        <v>0</v>
      </c>
      <c r="AQ176" s="34">
        <f>VLOOKUP($B176,'[2]TK KHOILUONG'!$B:$AT,42,0)</f>
        <v>0</v>
      </c>
      <c r="AR176" s="34">
        <f>VLOOKUP($B176,'[2]TK KHOILUONG'!$B:$AT,43,0)</f>
        <v>0</v>
      </c>
      <c r="AS176" s="34">
        <f>VLOOKUP($B176,'[2]TK KHOILUONG'!$B:$AT,44,0)</f>
        <v>0.8</v>
      </c>
      <c r="AT176" s="44">
        <f t="shared" si="3"/>
        <v>37.25</v>
      </c>
      <c r="AU176" s="5"/>
    </row>
    <row r="177" spans="1:47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VLOOKUP($B177,'[2]TK KHOILUONG'!$B:$AT,4,0)</f>
        <v>2</v>
      </c>
      <c r="F177" s="16">
        <f>VLOOKUP($B177,'[2]TK KHOILUONG'!$B:$AT,5,0)</f>
        <v>0</v>
      </c>
      <c r="G177" s="16">
        <f>VLOOKUP($B177,'[2]TK KHOILUONG'!$B:$AT,6,0)</f>
        <v>0</v>
      </c>
      <c r="H177" s="16">
        <f>VLOOKUP($B177,'[2]TK KHOILUONG'!$B:$AT,7,0)</f>
        <v>0</v>
      </c>
      <c r="I177" s="16">
        <f>VLOOKUP($B177,'[2]TK KHOILUONG'!$B:$AT,8,0)</f>
        <v>0</v>
      </c>
      <c r="J177" s="16">
        <f>VLOOKUP($B177,'[2]TK KHOILUONG'!$B:$AT,9,0)</f>
        <v>0</v>
      </c>
      <c r="K177" s="16">
        <f>VLOOKUP($B177,'[2]TK KHOILUONG'!$B:$AT,10,0)</f>
        <v>0</v>
      </c>
      <c r="L177" s="16">
        <f>VLOOKUP($B177,'[2]TK KHOILUONG'!$B:$AT,11,0)</f>
        <v>0</v>
      </c>
      <c r="M177" s="34">
        <f>VLOOKUP($B177,'[2]TK KHOILUONG'!$B:$AT,12,0)</f>
        <v>2</v>
      </c>
      <c r="N177" s="16">
        <f>VLOOKUP($B177,'[2]TK KHOILUONG'!$B:$AT,13,0)</f>
        <v>3.3000000000000003</v>
      </c>
      <c r="O177" s="16">
        <f>VLOOKUP($B177,'[2]TK KHOILUONG'!$B:$AT,14,0)</f>
        <v>1.7999999999999998</v>
      </c>
      <c r="P177" s="16">
        <f>VLOOKUP($B177,'[2]TK KHOILUONG'!$B:$AT,15,0)</f>
        <v>0</v>
      </c>
      <c r="Q177" s="16">
        <f>VLOOKUP($B177,'[2]TK KHOILUONG'!$B:$AT,16,0)</f>
        <v>0</v>
      </c>
      <c r="R177" s="34">
        <f>VLOOKUP($B177,'[2]TK KHOILUONG'!$B:$AT,17,0)</f>
        <v>5.0999999999999996</v>
      </c>
      <c r="S177" s="16">
        <f>VLOOKUP($B177,'[2]TK KHOILUONG'!$B:$AT,18,0)</f>
        <v>133</v>
      </c>
      <c r="T177" s="16">
        <f>VLOOKUP($B177,'[2]TK KHOILUONG'!$B:$AT,19,0)</f>
        <v>184</v>
      </c>
      <c r="U177" s="16">
        <f>VLOOKUP($B177,'[2]TK KHOILUONG'!$B:$AT,20,0)</f>
        <v>155</v>
      </c>
      <c r="V177" s="34">
        <f>VLOOKUP($B177,'[2]TK KHOILUONG'!$B:$AT,21,0)</f>
        <v>16.2</v>
      </c>
      <c r="W177" s="16">
        <f>VLOOKUP($B177,'[2]TK KHOILUONG'!$B:$AT,22,0)</f>
        <v>0</v>
      </c>
      <c r="X177" s="16">
        <f>VLOOKUP($B177,'[2]TK KHOILUONG'!$B:$AT,23,0)</f>
        <v>0</v>
      </c>
      <c r="Y177" s="16">
        <f>VLOOKUP($B177,'[2]TK KHOILUONG'!$B:$AT,24,0)</f>
        <v>0</v>
      </c>
      <c r="Z177" s="34">
        <f>VLOOKUP($B177,'[2]TK KHOILUONG'!$B:$AT,25,0)</f>
        <v>0</v>
      </c>
      <c r="AA177" s="16">
        <f>VLOOKUP($B177,'[2]TK KHOILUONG'!$B:$AT,26,0)</f>
        <v>0</v>
      </c>
      <c r="AB177" s="16">
        <f>VLOOKUP($B177,'[2]TK KHOILUONG'!$B:$AT,27,0)</f>
        <v>0</v>
      </c>
      <c r="AC177" s="16">
        <f>VLOOKUP($B177,'[2]TK KHOILUONG'!$B:$AT,28,0)</f>
        <v>0</v>
      </c>
      <c r="AD177" s="34">
        <f>VLOOKUP($B177,'[2]TK KHOILUONG'!$B:$AT,29,0)</f>
        <v>0</v>
      </c>
      <c r="AE177" s="16">
        <f>VLOOKUP($B177,'[2]TK KHOILUONG'!$B:$AT,30,0)</f>
        <v>0</v>
      </c>
      <c r="AF177" s="16">
        <f>VLOOKUP($B177,'[2]TK KHOILUONG'!$B:$AT,31,0)</f>
        <v>0</v>
      </c>
      <c r="AG177" s="16">
        <f>VLOOKUP($B177,'[2]TK KHOILUONG'!$B:$AT,32,0)</f>
        <v>0</v>
      </c>
      <c r="AH177" s="34">
        <f>VLOOKUP($B177,'[2]TK KHOILUONG'!$B:$AT,33,0)</f>
        <v>0</v>
      </c>
      <c r="AI177" s="16">
        <f>VLOOKUP($B177,'[2]TK KHOILUONG'!$B:$AT,34,0)</f>
        <v>0</v>
      </c>
      <c r="AJ177" s="16">
        <f>VLOOKUP($B177,'[2]TK KHOILUONG'!$B:$AT,35,0)</f>
        <v>0</v>
      </c>
      <c r="AK177" s="34">
        <f>VLOOKUP($B177,'[2]TK KHOILUONG'!$B:$AT,36,0)</f>
        <v>0</v>
      </c>
      <c r="AL177" s="16">
        <f>VLOOKUP($B177,'[2]TK KHOILUONG'!$B:$AT,37,0)</f>
        <v>0</v>
      </c>
      <c r="AM177" s="16">
        <f>VLOOKUP($B177,'[2]TK KHOILUONG'!$B:$AT,38,0)</f>
        <v>0</v>
      </c>
      <c r="AN177" s="34">
        <f>VLOOKUP($B177,'[2]TK KHOILUONG'!$B:$AT,39,0)</f>
        <v>0</v>
      </c>
      <c r="AO177" s="16">
        <f>VLOOKUP($B177,'[2]TK KHOILUONG'!$B:$AT,40,0)</f>
        <v>0</v>
      </c>
      <c r="AP177" s="16">
        <f>VLOOKUP($B177,'[2]TK KHOILUONG'!$B:$AT,41,0)</f>
        <v>0</v>
      </c>
      <c r="AQ177" s="34">
        <f>VLOOKUP($B177,'[2]TK KHOILUONG'!$B:$AT,42,0)</f>
        <v>0</v>
      </c>
      <c r="AR177" s="34">
        <f>VLOOKUP($B177,'[2]TK KHOILUONG'!$B:$AT,43,0)</f>
        <v>0</v>
      </c>
      <c r="AS177" s="34">
        <f>VLOOKUP($B177,'[2]TK KHOILUONG'!$B:$AT,44,0)</f>
        <v>0.3</v>
      </c>
      <c r="AT177" s="44">
        <f t="shared" si="3"/>
        <v>23.6</v>
      </c>
      <c r="AU177" s="5"/>
    </row>
    <row r="178" spans="1:47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VLOOKUP($B178,'[2]TK KHOILUONG'!$B:$AT,4,0)</f>
        <v>10</v>
      </c>
      <c r="F178" s="16">
        <f>VLOOKUP($B178,'[2]TK KHOILUONG'!$B:$AT,5,0)</f>
        <v>0</v>
      </c>
      <c r="G178" s="16">
        <f>VLOOKUP($B178,'[2]TK KHOILUONG'!$B:$AT,6,0)</f>
        <v>0</v>
      </c>
      <c r="H178" s="16">
        <f>VLOOKUP($B178,'[2]TK KHOILUONG'!$B:$AT,7,0)</f>
        <v>0</v>
      </c>
      <c r="I178" s="16">
        <f>VLOOKUP($B178,'[2]TK KHOILUONG'!$B:$AT,8,0)</f>
        <v>0</v>
      </c>
      <c r="J178" s="16">
        <f>VLOOKUP($B178,'[2]TK KHOILUONG'!$B:$AT,9,0)</f>
        <v>0</v>
      </c>
      <c r="K178" s="16">
        <f>VLOOKUP($B178,'[2]TK KHOILUONG'!$B:$AT,10,0)</f>
        <v>0</v>
      </c>
      <c r="L178" s="16">
        <f>VLOOKUP($B178,'[2]TK KHOILUONG'!$B:$AT,11,0)</f>
        <v>0</v>
      </c>
      <c r="M178" s="34">
        <f>VLOOKUP($B178,'[2]TK KHOILUONG'!$B:$AT,12,0)</f>
        <v>10</v>
      </c>
      <c r="N178" s="16">
        <f>VLOOKUP($B178,'[2]TK KHOILUONG'!$B:$AT,13,0)</f>
        <v>7.1999999999999993</v>
      </c>
      <c r="O178" s="16">
        <f>VLOOKUP($B178,'[2]TK KHOILUONG'!$B:$AT,14,0)</f>
        <v>9.1499999999999968</v>
      </c>
      <c r="P178" s="16">
        <f>VLOOKUP($B178,'[2]TK KHOILUONG'!$B:$AT,15,0)</f>
        <v>0</v>
      </c>
      <c r="Q178" s="16">
        <f>VLOOKUP($B178,'[2]TK KHOILUONG'!$B:$AT,16,0)</f>
        <v>0</v>
      </c>
      <c r="R178" s="34">
        <f>VLOOKUP($B178,'[2]TK KHOILUONG'!$B:$AT,17,0)</f>
        <v>16.349999999999994</v>
      </c>
      <c r="S178" s="16">
        <f>VLOOKUP($B178,'[2]TK KHOILUONG'!$B:$AT,18,0)</f>
        <v>272</v>
      </c>
      <c r="T178" s="16">
        <f>VLOOKUP($B178,'[2]TK KHOILUONG'!$B:$AT,19,0)</f>
        <v>438</v>
      </c>
      <c r="U178" s="16">
        <f>VLOOKUP($B178,'[2]TK KHOILUONG'!$B:$AT,20,0)</f>
        <v>277</v>
      </c>
      <c r="V178" s="34">
        <f>VLOOKUP($B178,'[2]TK KHOILUONG'!$B:$AT,21,0)</f>
        <v>43.300000000000004</v>
      </c>
      <c r="W178" s="16">
        <f>VLOOKUP($B178,'[2]TK KHOILUONG'!$B:$AT,22,0)</f>
        <v>0</v>
      </c>
      <c r="X178" s="16">
        <f>VLOOKUP($B178,'[2]TK KHOILUONG'!$B:$AT,23,0)</f>
        <v>0</v>
      </c>
      <c r="Y178" s="16">
        <f>VLOOKUP($B178,'[2]TK KHOILUONG'!$B:$AT,24,0)</f>
        <v>0</v>
      </c>
      <c r="Z178" s="34">
        <f>VLOOKUP($B178,'[2]TK KHOILUONG'!$B:$AT,25,0)</f>
        <v>0</v>
      </c>
      <c r="AA178" s="16">
        <f>VLOOKUP($B178,'[2]TK KHOILUONG'!$B:$AT,26,0)</f>
        <v>0</v>
      </c>
      <c r="AB178" s="16">
        <f>VLOOKUP($B178,'[2]TK KHOILUONG'!$B:$AT,27,0)</f>
        <v>0</v>
      </c>
      <c r="AC178" s="16">
        <f>VLOOKUP($B178,'[2]TK KHOILUONG'!$B:$AT,28,0)</f>
        <v>0</v>
      </c>
      <c r="AD178" s="34">
        <f>VLOOKUP($B178,'[2]TK KHOILUONG'!$B:$AT,29,0)</f>
        <v>0</v>
      </c>
      <c r="AE178" s="16">
        <f>VLOOKUP($B178,'[2]TK KHOILUONG'!$B:$AT,30,0)</f>
        <v>0</v>
      </c>
      <c r="AF178" s="16">
        <f>VLOOKUP($B178,'[2]TK KHOILUONG'!$B:$AT,31,0)</f>
        <v>0</v>
      </c>
      <c r="AG178" s="16">
        <f>VLOOKUP($B178,'[2]TK KHOILUONG'!$B:$AT,32,0)</f>
        <v>0</v>
      </c>
      <c r="AH178" s="34">
        <f>VLOOKUP($B178,'[2]TK KHOILUONG'!$B:$AT,33,0)</f>
        <v>0</v>
      </c>
      <c r="AI178" s="16">
        <f>VLOOKUP($B178,'[2]TK KHOILUONG'!$B:$AT,34,0)</f>
        <v>0</v>
      </c>
      <c r="AJ178" s="16">
        <f>VLOOKUP($B178,'[2]TK KHOILUONG'!$B:$AT,35,0)</f>
        <v>0</v>
      </c>
      <c r="AK178" s="34">
        <f>VLOOKUP($B178,'[2]TK KHOILUONG'!$B:$AT,36,0)</f>
        <v>0</v>
      </c>
      <c r="AL178" s="16">
        <f>VLOOKUP($B178,'[2]TK KHOILUONG'!$B:$AT,37,0)</f>
        <v>0</v>
      </c>
      <c r="AM178" s="16">
        <f>VLOOKUP($B178,'[2]TK KHOILUONG'!$B:$AT,38,0)</f>
        <v>0</v>
      </c>
      <c r="AN178" s="34">
        <f>VLOOKUP($B178,'[2]TK KHOILUONG'!$B:$AT,39,0)</f>
        <v>0</v>
      </c>
      <c r="AO178" s="16">
        <f>VLOOKUP($B178,'[2]TK KHOILUONG'!$B:$AT,40,0)</f>
        <v>0</v>
      </c>
      <c r="AP178" s="16">
        <f>VLOOKUP($B178,'[2]TK KHOILUONG'!$B:$AT,41,0)</f>
        <v>0</v>
      </c>
      <c r="AQ178" s="34">
        <f>VLOOKUP($B178,'[2]TK KHOILUONG'!$B:$AT,42,0)</f>
        <v>0</v>
      </c>
      <c r="AR178" s="34">
        <f>VLOOKUP($B178,'[2]TK KHOILUONG'!$B:$AT,43,0)</f>
        <v>0</v>
      </c>
      <c r="AS178" s="34">
        <f>VLOOKUP($B178,'[2]TK KHOILUONG'!$B:$AT,44,0)</f>
        <v>1.7</v>
      </c>
      <c r="AT178" s="44">
        <f t="shared" si="3"/>
        <v>71.349999999999994</v>
      </c>
      <c r="AU178" s="5"/>
    </row>
    <row r="179" spans="1:47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>
        <f>VLOOKUP($B179,'[2]TK KHOILUONG'!$B:$AT,4,0)</f>
        <v>0</v>
      </c>
      <c r="F179" s="16">
        <f>VLOOKUP($B179,'[2]TK KHOILUONG'!$B:$AT,5,0)</f>
        <v>0</v>
      </c>
      <c r="G179" s="16">
        <f>VLOOKUP($B179,'[2]TK KHOILUONG'!$B:$AT,6,0)</f>
        <v>0</v>
      </c>
      <c r="H179" s="16">
        <f>VLOOKUP($B179,'[2]TK KHOILUONG'!$B:$AT,7,0)</f>
        <v>0</v>
      </c>
      <c r="I179" s="16">
        <f>VLOOKUP($B179,'[2]TK KHOILUONG'!$B:$AT,8,0)</f>
        <v>0</v>
      </c>
      <c r="J179" s="16">
        <f>VLOOKUP($B179,'[2]TK KHOILUONG'!$B:$AT,9,0)</f>
        <v>0</v>
      </c>
      <c r="K179" s="16">
        <f>VLOOKUP($B179,'[2]TK KHOILUONG'!$B:$AT,10,0)</f>
        <v>0</v>
      </c>
      <c r="L179" s="16">
        <f>VLOOKUP($B179,'[2]TK KHOILUONG'!$B:$AT,11,0)</f>
        <v>0</v>
      </c>
      <c r="M179" s="34">
        <f>VLOOKUP($B179,'[2]TK KHOILUONG'!$B:$AT,12,0)</f>
        <v>0</v>
      </c>
      <c r="N179" s="16">
        <f>VLOOKUP($B179,'[2]TK KHOILUONG'!$B:$AT,13,0)</f>
        <v>0</v>
      </c>
      <c r="O179" s="16">
        <f>VLOOKUP($B179,'[2]TK KHOILUONG'!$B:$AT,14,0)</f>
        <v>0</v>
      </c>
      <c r="P179" s="16">
        <f>VLOOKUP($B179,'[2]TK KHOILUONG'!$B:$AT,15,0)</f>
        <v>0</v>
      </c>
      <c r="Q179" s="16">
        <f>VLOOKUP($B179,'[2]TK KHOILUONG'!$B:$AT,16,0)</f>
        <v>0</v>
      </c>
      <c r="R179" s="34">
        <f>VLOOKUP($B179,'[2]TK KHOILUONG'!$B:$AT,17,0)</f>
        <v>0</v>
      </c>
      <c r="S179" s="16">
        <f>VLOOKUP($B179,'[2]TK KHOILUONG'!$B:$AT,18,0)</f>
        <v>0</v>
      </c>
      <c r="T179" s="16">
        <f>VLOOKUP($B179,'[2]TK KHOILUONG'!$B:$AT,19,0)</f>
        <v>0</v>
      </c>
      <c r="U179" s="16">
        <f>VLOOKUP($B179,'[2]TK KHOILUONG'!$B:$AT,20,0)</f>
        <v>115</v>
      </c>
      <c r="V179" s="34">
        <f>VLOOKUP($B179,'[2]TK KHOILUONG'!$B:$AT,21,0)</f>
        <v>-11.5</v>
      </c>
      <c r="W179" s="16">
        <f>VLOOKUP($B179,'[2]TK KHOILUONG'!$B:$AT,22,0)</f>
        <v>0</v>
      </c>
      <c r="X179" s="16">
        <f>VLOOKUP($B179,'[2]TK KHOILUONG'!$B:$AT,23,0)</f>
        <v>0</v>
      </c>
      <c r="Y179" s="16">
        <f>VLOOKUP($B179,'[2]TK KHOILUONG'!$B:$AT,24,0)</f>
        <v>0</v>
      </c>
      <c r="Z179" s="34">
        <f>VLOOKUP($B179,'[2]TK KHOILUONG'!$B:$AT,25,0)</f>
        <v>0</v>
      </c>
      <c r="AA179" s="16">
        <f>VLOOKUP($B179,'[2]TK KHOILUONG'!$B:$AT,26,0)</f>
        <v>0</v>
      </c>
      <c r="AB179" s="16">
        <f>VLOOKUP($B179,'[2]TK KHOILUONG'!$B:$AT,27,0)</f>
        <v>0</v>
      </c>
      <c r="AC179" s="16">
        <f>VLOOKUP($B179,'[2]TK KHOILUONG'!$B:$AT,28,0)</f>
        <v>0</v>
      </c>
      <c r="AD179" s="34">
        <f>VLOOKUP($B179,'[2]TK KHOILUONG'!$B:$AT,29,0)</f>
        <v>0</v>
      </c>
      <c r="AE179" s="16">
        <f>VLOOKUP($B179,'[2]TK KHOILUONG'!$B:$AT,30,0)</f>
        <v>0</v>
      </c>
      <c r="AF179" s="16">
        <f>VLOOKUP($B179,'[2]TK KHOILUONG'!$B:$AT,31,0)</f>
        <v>0</v>
      </c>
      <c r="AG179" s="16">
        <f>VLOOKUP($B179,'[2]TK KHOILUONG'!$B:$AT,32,0)</f>
        <v>0</v>
      </c>
      <c r="AH179" s="34">
        <f>VLOOKUP($B179,'[2]TK KHOILUONG'!$B:$AT,33,0)</f>
        <v>0</v>
      </c>
      <c r="AI179" s="16">
        <f>VLOOKUP($B179,'[2]TK KHOILUONG'!$B:$AT,34,0)</f>
        <v>0</v>
      </c>
      <c r="AJ179" s="16">
        <f>VLOOKUP($B179,'[2]TK KHOILUONG'!$B:$AT,35,0)</f>
        <v>0</v>
      </c>
      <c r="AK179" s="34">
        <f>VLOOKUP($B179,'[2]TK KHOILUONG'!$B:$AT,36,0)</f>
        <v>0</v>
      </c>
      <c r="AL179" s="16">
        <f>VLOOKUP($B179,'[2]TK KHOILUONG'!$B:$AT,37,0)</f>
        <v>0</v>
      </c>
      <c r="AM179" s="16">
        <f>VLOOKUP($B179,'[2]TK KHOILUONG'!$B:$AT,38,0)</f>
        <v>0</v>
      </c>
      <c r="AN179" s="34">
        <f>VLOOKUP($B179,'[2]TK KHOILUONG'!$B:$AT,39,0)</f>
        <v>0</v>
      </c>
      <c r="AO179" s="16">
        <f>VLOOKUP($B179,'[2]TK KHOILUONG'!$B:$AT,40,0)</f>
        <v>0</v>
      </c>
      <c r="AP179" s="16">
        <f>VLOOKUP($B179,'[2]TK KHOILUONG'!$B:$AT,41,0)</f>
        <v>0</v>
      </c>
      <c r="AQ179" s="34">
        <f>VLOOKUP($B179,'[2]TK KHOILUONG'!$B:$AT,42,0)</f>
        <v>0</v>
      </c>
      <c r="AR179" s="34">
        <f>VLOOKUP($B179,'[2]TK KHOILUONG'!$B:$AT,43,0)</f>
        <v>0</v>
      </c>
      <c r="AS179" s="34">
        <f>VLOOKUP($B179,'[2]TK KHOILUONG'!$B:$AT,44,0)</f>
        <v>0</v>
      </c>
      <c r="AT179" s="44">
        <f t="shared" si="3"/>
        <v>-11.5</v>
      </c>
      <c r="AU179" s="5"/>
    </row>
    <row r="180" spans="1:47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>
        <f>VLOOKUP($B180,'[2]TK KHOILUONG'!$B:$AT,4,0)</f>
        <v>6</v>
      </c>
      <c r="F180" s="16">
        <f>VLOOKUP($B180,'[2]TK KHOILUONG'!$B:$AT,5,0)</f>
        <v>0</v>
      </c>
      <c r="G180" s="16">
        <f>VLOOKUP($B180,'[2]TK KHOILUONG'!$B:$AT,6,0)</f>
        <v>0</v>
      </c>
      <c r="H180" s="16">
        <f>VLOOKUP($B180,'[2]TK KHOILUONG'!$B:$AT,7,0)</f>
        <v>0</v>
      </c>
      <c r="I180" s="16">
        <f>VLOOKUP($B180,'[2]TK KHOILUONG'!$B:$AT,8,0)</f>
        <v>0</v>
      </c>
      <c r="J180" s="16">
        <f>VLOOKUP($B180,'[2]TK KHOILUONG'!$B:$AT,9,0)</f>
        <v>0</v>
      </c>
      <c r="K180" s="16">
        <f>VLOOKUP($B180,'[2]TK KHOILUONG'!$B:$AT,10,0)</f>
        <v>0</v>
      </c>
      <c r="L180" s="16">
        <f>VLOOKUP($B180,'[2]TK KHOILUONG'!$B:$AT,11,0)</f>
        <v>0</v>
      </c>
      <c r="M180" s="34">
        <f>VLOOKUP($B180,'[2]TK KHOILUONG'!$B:$AT,12,0)</f>
        <v>6</v>
      </c>
      <c r="N180" s="16">
        <f>VLOOKUP($B180,'[2]TK KHOILUONG'!$B:$AT,13,0)</f>
        <v>4.95</v>
      </c>
      <c r="O180" s="16">
        <f>VLOOKUP($B180,'[2]TK KHOILUONG'!$B:$AT,14,0)</f>
        <v>4.2</v>
      </c>
      <c r="P180" s="16">
        <f>VLOOKUP($B180,'[2]TK KHOILUONG'!$B:$AT,15,0)</f>
        <v>0</v>
      </c>
      <c r="Q180" s="16">
        <f>VLOOKUP($B180,'[2]TK KHOILUONG'!$B:$AT,16,0)</f>
        <v>0</v>
      </c>
      <c r="R180" s="34">
        <f>VLOOKUP($B180,'[2]TK KHOILUONG'!$B:$AT,17,0)</f>
        <v>9.15</v>
      </c>
      <c r="S180" s="16">
        <f>VLOOKUP($B180,'[2]TK KHOILUONG'!$B:$AT,18,0)</f>
        <v>130</v>
      </c>
      <c r="T180" s="16">
        <f>VLOOKUP($B180,'[2]TK KHOILUONG'!$B:$AT,19,0)</f>
        <v>394</v>
      </c>
      <c r="U180" s="16">
        <f>VLOOKUP($B180,'[2]TK KHOILUONG'!$B:$AT,20,0)</f>
        <v>165</v>
      </c>
      <c r="V180" s="34">
        <f>VLOOKUP($B180,'[2]TK KHOILUONG'!$B:$AT,21,0)</f>
        <v>35.9</v>
      </c>
      <c r="W180" s="16">
        <f>VLOOKUP($B180,'[2]TK KHOILUONG'!$B:$AT,22,0)</f>
        <v>0</v>
      </c>
      <c r="X180" s="16">
        <f>VLOOKUP($B180,'[2]TK KHOILUONG'!$B:$AT,23,0)</f>
        <v>0</v>
      </c>
      <c r="Y180" s="16">
        <f>VLOOKUP($B180,'[2]TK KHOILUONG'!$B:$AT,24,0)</f>
        <v>0</v>
      </c>
      <c r="Z180" s="34">
        <f>VLOOKUP($B180,'[2]TK KHOILUONG'!$B:$AT,25,0)</f>
        <v>0</v>
      </c>
      <c r="AA180" s="16">
        <f>VLOOKUP($B180,'[2]TK KHOILUONG'!$B:$AT,26,0)</f>
        <v>0</v>
      </c>
      <c r="AB180" s="16">
        <f>VLOOKUP($B180,'[2]TK KHOILUONG'!$B:$AT,27,0)</f>
        <v>0</v>
      </c>
      <c r="AC180" s="16">
        <f>VLOOKUP($B180,'[2]TK KHOILUONG'!$B:$AT,28,0)</f>
        <v>0</v>
      </c>
      <c r="AD180" s="34">
        <f>VLOOKUP($B180,'[2]TK KHOILUONG'!$B:$AT,29,0)</f>
        <v>0</v>
      </c>
      <c r="AE180" s="16">
        <f>VLOOKUP($B180,'[2]TK KHOILUONG'!$B:$AT,30,0)</f>
        <v>0</v>
      </c>
      <c r="AF180" s="16">
        <f>VLOOKUP($B180,'[2]TK KHOILUONG'!$B:$AT,31,0)</f>
        <v>0</v>
      </c>
      <c r="AG180" s="16">
        <f>VLOOKUP($B180,'[2]TK KHOILUONG'!$B:$AT,32,0)</f>
        <v>0</v>
      </c>
      <c r="AH180" s="34">
        <f>VLOOKUP($B180,'[2]TK KHOILUONG'!$B:$AT,33,0)</f>
        <v>0</v>
      </c>
      <c r="AI180" s="16">
        <f>VLOOKUP($B180,'[2]TK KHOILUONG'!$B:$AT,34,0)</f>
        <v>0</v>
      </c>
      <c r="AJ180" s="16">
        <f>VLOOKUP($B180,'[2]TK KHOILUONG'!$B:$AT,35,0)</f>
        <v>0</v>
      </c>
      <c r="AK180" s="34">
        <f>VLOOKUP($B180,'[2]TK KHOILUONG'!$B:$AT,36,0)</f>
        <v>0</v>
      </c>
      <c r="AL180" s="16">
        <f>VLOOKUP($B180,'[2]TK KHOILUONG'!$B:$AT,37,0)</f>
        <v>0</v>
      </c>
      <c r="AM180" s="16">
        <f>VLOOKUP($B180,'[2]TK KHOILUONG'!$B:$AT,38,0)</f>
        <v>0</v>
      </c>
      <c r="AN180" s="34">
        <f>VLOOKUP($B180,'[2]TK KHOILUONG'!$B:$AT,39,0)</f>
        <v>0</v>
      </c>
      <c r="AO180" s="16">
        <f>VLOOKUP($B180,'[2]TK KHOILUONG'!$B:$AT,40,0)</f>
        <v>0</v>
      </c>
      <c r="AP180" s="16">
        <f>VLOOKUP($B180,'[2]TK KHOILUONG'!$B:$AT,41,0)</f>
        <v>0</v>
      </c>
      <c r="AQ180" s="34">
        <f>VLOOKUP($B180,'[2]TK KHOILUONG'!$B:$AT,42,0)</f>
        <v>0</v>
      </c>
      <c r="AR180" s="34">
        <f>VLOOKUP($B180,'[2]TK KHOILUONG'!$B:$AT,43,0)</f>
        <v>0</v>
      </c>
      <c r="AS180" s="34">
        <f>VLOOKUP($B180,'[2]TK KHOILUONG'!$B:$AT,44,0)</f>
        <v>4.0999999999999996</v>
      </c>
      <c r="AT180" s="44">
        <f t="shared" si="3"/>
        <v>55.15</v>
      </c>
      <c r="AU180" s="5"/>
    </row>
    <row r="181" spans="1:47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VLOOKUP($B181,'[2]TK KHOILUONG'!$B:$AT,4,0)</f>
        <v>6</v>
      </c>
      <c r="F181" s="16">
        <f>VLOOKUP($B181,'[2]TK KHOILUONG'!$B:$AT,5,0)</f>
        <v>0</v>
      </c>
      <c r="G181" s="16">
        <f>VLOOKUP($B181,'[2]TK KHOILUONG'!$B:$AT,6,0)</f>
        <v>0</v>
      </c>
      <c r="H181" s="16">
        <f>VLOOKUP($B181,'[2]TK KHOILUONG'!$B:$AT,7,0)</f>
        <v>0</v>
      </c>
      <c r="I181" s="16">
        <f>VLOOKUP($B181,'[2]TK KHOILUONG'!$B:$AT,8,0)</f>
        <v>0</v>
      </c>
      <c r="J181" s="16">
        <f>VLOOKUP($B181,'[2]TK KHOILUONG'!$B:$AT,9,0)</f>
        <v>0</v>
      </c>
      <c r="K181" s="16">
        <f>VLOOKUP($B181,'[2]TK KHOILUONG'!$B:$AT,10,0)</f>
        <v>0</v>
      </c>
      <c r="L181" s="16">
        <f>VLOOKUP($B181,'[2]TK KHOILUONG'!$B:$AT,11,0)</f>
        <v>0</v>
      </c>
      <c r="M181" s="34">
        <f>VLOOKUP($B181,'[2]TK KHOILUONG'!$B:$AT,12,0)</f>
        <v>6</v>
      </c>
      <c r="N181" s="16">
        <f>VLOOKUP($B181,'[2]TK KHOILUONG'!$B:$AT,13,0)</f>
        <v>0.6</v>
      </c>
      <c r="O181" s="16">
        <f>VLOOKUP($B181,'[2]TK KHOILUONG'!$B:$AT,14,0)</f>
        <v>4.8</v>
      </c>
      <c r="P181" s="16">
        <f>VLOOKUP($B181,'[2]TK KHOILUONG'!$B:$AT,15,0)</f>
        <v>0</v>
      </c>
      <c r="Q181" s="16">
        <f>VLOOKUP($B181,'[2]TK KHOILUONG'!$B:$AT,16,0)</f>
        <v>0</v>
      </c>
      <c r="R181" s="34">
        <f>VLOOKUP($B181,'[2]TK KHOILUONG'!$B:$AT,17,0)</f>
        <v>5.3999999999999995</v>
      </c>
      <c r="S181" s="16">
        <f>VLOOKUP($B181,'[2]TK KHOILUONG'!$B:$AT,18,0)</f>
        <v>94</v>
      </c>
      <c r="T181" s="16">
        <f>VLOOKUP($B181,'[2]TK KHOILUONG'!$B:$AT,19,0)</f>
        <v>140</v>
      </c>
      <c r="U181" s="16">
        <f>VLOOKUP($B181,'[2]TK KHOILUONG'!$B:$AT,20,0)</f>
        <v>82</v>
      </c>
      <c r="V181" s="34">
        <f>VLOOKUP($B181,'[2]TK KHOILUONG'!$B:$AT,21,0)</f>
        <v>15.200000000000001</v>
      </c>
      <c r="W181" s="16">
        <f>VLOOKUP($B181,'[2]TK KHOILUONG'!$B:$AT,22,0)</f>
        <v>0</v>
      </c>
      <c r="X181" s="16">
        <f>VLOOKUP($B181,'[2]TK KHOILUONG'!$B:$AT,23,0)</f>
        <v>0</v>
      </c>
      <c r="Y181" s="16">
        <f>VLOOKUP($B181,'[2]TK KHOILUONG'!$B:$AT,24,0)</f>
        <v>0</v>
      </c>
      <c r="Z181" s="34">
        <f>VLOOKUP($B181,'[2]TK KHOILUONG'!$B:$AT,25,0)</f>
        <v>0</v>
      </c>
      <c r="AA181" s="16">
        <f>VLOOKUP($B181,'[2]TK KHOILUONG'!$B:$AT,26,0)</f>
        <v>0</v>
      </c>
      <c r="AB181" s="16">
        <f>VLOOKUP($B181,'[2]TK KHOILUONG'!$B:$AT,27,0)</f>
        <v>0</v>
      </c>
      <c r="AC181" s="16">
        <f>VLOOKUP($B181,'[2]TK KHOILUONG'!$B:$AT,28,0)</f>
        <v>0</v>
      </c>
      <c r="AD181" s="34">
        <f>VLOOKUP($B181,'[2]TK KHOILUONG'!$B:$AT,29,0)</f>
        <v>0</v>
      </c>
      <c r="AE181" s="16">
        <f>VLOOKUP($B181,'[2]TK KHOILUONG'!$B:$AT,30,0)</f>
        <v>0</v>
      </c>
      <c r="AF181" s="16">
        <f>VLOOKUP($B181,'[2]TK KHOILUONG'!$B:$AT,31,0)</f>
        <v>0</v>
      </c>
      <c r="AG181" s="16">
        <f>VLOOKUP($B181,'[2]TK KHOILUONG'!$B:$AT,32,0)</f>
        <v>0</v>
      </c>
      <c r="AH181" s="34">
        <f>VLOOKUP($B181,'[2]TK KHOILUONG'!$B:$AT,33,0)</f>
        <v>0</v>
      </c>
      <c r="AI181" s="16">
        <f>VLOOKUP($B181,'[2]TK KHOILUONG'!$B:$AT,34,0)</f>
        <v>0</v>
      </c>
      <c r="AJ181" s="16">
        <f>VLOOKUP($B181,'[2]TK KHOILUONG'!$B:$AT,35,0)</f>
        <v>0</v>
      </c>
      <c r="AK181" s="34">
        <f>VLOOKUP($B181,'[2]TK KHOILUONG'!$B:$AT,36,0)</f>
        <v>0</v>
      </c>
      <c r="AL181" s="16">
        <f>VLOOKUP($B181,'[2]TK KHOILUONG'!$B:$AT,37,0)</f>
        <v>0</v>
      </c>
      <c r="AM181" s="16">
        <f>VLOOKUP($B181,'[2]TK KHOILUONG'!$B:$AT,38,0)</f>
        <v>0</v>
      </c>
      <c r="AN181" s="34">
        <f>VLOOKUP($B181,'[2]TK KHOILUONG'!$B:$AT,39,0)</f>
        <v>0</v>
      </c>
      <c r="AO181" s="16">
        <f>VLOOKUP($B181,'[2]TK KHOILUONG'!$B:$AT,40,0)</f>
        <v>0</v>
      </c>
      <c r="AP181" s="16">
        <f>VLOOKUP($B181,'[2]TK KHOILUONG'!$B:$AT,41,0)</f>
        <v>0</v>
      </c>
      <c r="AQ181" s="34">
        <f>VLOOKUP($B181,'[2]TK KHOILUONG'!$B:$AT,42,0)</f>
        <v>0</v>
      </c>
      <c r="AR181" s="34">
        <f>VLOOKUP($B181,'[2]TK KHOILUONG'!$B:$AT,43,0)</f>
        <v>0</v>
      </c>
      <c r="AS181" s="34">
        <f>VLOOKUP($B181,'[2]TK KHOILUONG'!$B:$AT,44,0)</f>
        <v>0</v>
      </c>
      <c r="AT181" s="44">
        <f t="shared" si="3"/>
        <v>26.6</v>
      </c>
      <c r="AU181" s="5"/>
    </row>
    <row r="182" spans="1:47" ht="30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VLOOKUP($B182,'[2]TK KHOILUONG'!$B:$AT,4,0)</f>
        <v>6</v>
      </c>
      <c r="F182" s="16">
        <f>VLOOKUP($B182,'[2]TK KHOILUONG'!$B:$AT,5,0)</f>
        <v>0</v>
      </c>
      <c r="G182" s="16">
        <f>VLOOKUP($B182,'[2]TK KHOILUONG'!$B:$AT,6,0)</f>
        <v>0</v>
      </c>
      <c r="H182" s="16">
        <f>VLOOKUP($B182,'[2]TK KHOILUONG'!$B:$AT,7,0)</f>
        <v>0</v>
      </c>
      <c r="I182" s="16">
        <f>VLOOKUP($B182,'[2]TK KHOILUONG'!$B:$AT,8,0)</f>
        <v>0</v>
      </c>
      <c r="J182" s="16">
        <f>VLOOKUP($B182,'[2]TK KHOILUONG'!$B:$AT,9,0)</f>
        <v>0</v>
      </c>
      <c r="K182" s="16">
        <f>VLOOKUP($B182,'[2]TK KHOILUONG'!$B:$AT,10,0)</f>
        <v>0</v>
      </c>
      <c r="L182" s="16">
        <f>VLOOKUP($B182,'[2]TK KHOILUONG'!$B:$AT,11,0)</f>
        <v>0</v>
      </c>
      <c r="M182" s="34">
        <f>VLOOKUP($B182,'[2]TK KHOILUONG'!$B:$AT,12,0)</f>
        <v>6</v>
      </c>
      <c r="N182" s="16">
        <f>VLOOKUP($B182,'[2]TK KHOILUONG'!$B:$AT,13,0)</f>
        <v>3.3000000000000003</v>
      </c>
      <c r="O182" s="16">
        <f>VLOOKUP($B182,'[2]TK KHOILUONG'!$B:$AT,14,0)</f>
        <v>4.3499999999999996</v>
      </c>
      <c r="P182" s="16">
        <f>VLOOKUP($B182,'[2]TK KHOILUONG'!$B:$AT,15,0)</f>
        <v>0</v>
      </c>
      <c r="Q182" s="16">
        <f>VLOOKUP($B182,'[2]TK KHOILUONG'!$B:$AT,16,0)</f>
        <v>0</v>
      </c>
      <c r="R182" s="34">
        <f>VLOOKUP($B182,'[2]TK KHOILUONG'!$B:$AT,17,0)</f>
        <v>7.65</v>
      </c>
      <c r="S182" s="16">
        <f>VLOOKUP($B182,'[2]TK KHOILUONG'!$B:$AT,18,0)</f>
        <v>108</v>
      </c>
      <c r="T182" s="16">
        <f>VLOOKUP($B182,'[2]TK KHOILUONG'!$B:$AT,19,0)</f>
        <v>32</v>
      </c>
      <c r="U182" s="16">
        <f>VLOOKUP($B182,'[2]TK KHOILUONG'!$B:$AT,20,0)</f>
        <v>85</v>
      </c>
      <c r="V182" s="34">
        <f>VLOOKUP($B182,'[2]TK KHOILUONG'!$B:$AT,21,0)</f>
        <v>5.5</v>
      </c>
      <c r="W182" s="16">
        <f>VLOOKUP($B182,'[2]TK KHOILUONG'!$B:$AT,22,0)</f>
        <v>0</v>
      </c>
      <c r="X182" s="16">
        <f>VLOOKUP($B182,'[2]TK KHOILUONG'!$B:$AT,23,0)</f>
        <v>0</v>
      </c>
      <c r="Y182" s="16">
        <f>VLOOKUP($B182,'[2]TK KHOILUONG'!$B:$AT,24,0)</f>
        <v>0</v>
      </c>
      <c r="Z182" s="34">
        <f>VLOOKUP($B182,'[2]TK KHOILUONG'!$B:$AT,25,0)</f>
        <v>0</v>
      </c>
      <c r="AA182" s="16">
        <f>VLOOKUP($B182,'[2]TK KHOILUONG'!$B:$AT,26,0)</f>
        <v>0</v>
      </c>
      <c r="AB182" s="16">
        <f>VLOOKUP($B182,'[2]TK KHOILUONG'!$B:$AT,27,0)</f>
        <v>0</v>
      </c>
      <c r="AC182" s="16">
        <f>VLOOKUP($B182,'[2]TK KHOILUONG'!$B:$AT,28,0)</f>
        <v>0</v>
      </c>
      <c r="AD182" s="34">
        <f>VLOOKUP($B182,'[2]TK KHOILUONG'!$B:$AT,29,0)</f>
        <v>0</v>
      </c>
      <c r="AE182" s="16">
        <f>VLOOKUP($B182,'[2]TK KHOILUONG'!$B:$AT,30,0)</f>
        <v>0</v>
      </c>
      <c r="AF182" s="16">
        <f>VLOOKUP($B182,'[2]TK KHOILUONG'!$B:$AT,31,0)</f>
        <v>0</v>
      </c>
      <c r="AG182" s="16">
        <f>VLOOKUP($B182,'[2]TK KHOILUONG'!$B:$AT,32,0)</f>
        <v>0</v>
      </c>
      <c r="AH182" s="34">
        <f>VLOOKUP($B182,'[2]TK KHOILUONG'!$B:$AT,33,0)</f>
        <v>0</v>
      </c>
      <c r="AI182" s="16">
        <f>VLOOKUP($B182,'[2]TK KHOILUONG'!$B:$AT,34,0)</f>
        <v>0</v>
      </c>
      <c r="AJ182" s="16">
        <f>VLOOKUP($B182,'[2]TK KHOILUONG'!$B:$AT,35,0)</f>
        <v>0</v>
      </c>
      <c r="AK182" s="34">
        <f>VLOOKUP($B182,'[2]TK KHOILUONG'!$B:$AT,36,0)</f>
        <v>0</v>
      </c>
      <c r="AL182" s="16">
        <f>VLOOKUP($B182,'[2]TK KHOILUONG'!$B:$AT,37,0)</f>
        <v>0</v>
      </c>
      <c r="AM182" s="16">
        <f>VLOOKUP($B182,'[2]TK KHOILUONG'!$B:$AT,38,0)</f>
        <v>0</v>
      </c>
      <c r="AN182" s="34">
        <f>VLOOKUP($B182,'[2]TK KHOILUONG'!$B:$AT,39,0)</f>
        <v>0</v>
      </c>
      <c r="AO182" s="16">
        <f>VLOOKUP($B182,'[2]TK KHOILUONG'!$B:$AT,40,0)</f>
        <v>0</v>
      </c>
      <c r="AP182" s="16">
        <f>VLOOKUP($B182,'[2]TK KHOILUONG'!$B:$AT,41,0)</f>
        <v>0</v>
      </c>
      <c r="AQ182" s="34">
        <f>VLOOKUP($B182,'[2]TK KHOILUONG'!$B:$AT,42,0)</f>
        <v>0</v>
      </c>
      <c r="AR182" s="34">
        <f>VLOOKUP($B182,'[2]TK KHOILUONG'!$B:$AT,43,0)</f>
        <v>0</v>
      </c>
      <c r="AS182" s="34">
        <f>VLOOKUP($B182,'[2]TK KHOILUONG'!$B:$AT,44,0)</f>
        <v>0</v>
      </c>
      <c r="AT182" s="44">
        <f t="shared" si="3"/>
        <v>19.149999999999999</v>
      </c>
      <c r="AU182" s="5"/>
    </row>
    <row r="183" spans="1:47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VLOOKUP($B183,'[2]TK KHOILUONG'!$B:$AT,4,0)</f>
        <v>0</v>
      </c>
      <c r="F183" s="16">
        <f>VLOOKUP($B183,'[2]TK KHOILUONG'!$B:$AT,5,0)</f>
        <v>0</v>
      </c>
      <c r="G183" s="16">
        <f>VLOOKUP($B183,'[2]TK KHOILUONG'!$B:$AT,6,0)</f>
        <v>0</v>
      </c>
      <c r="H183" s="16">
        <f>VLOOKUP($B183,'[2]TK KHOILUONG'!$B:$AT,7,0)</f>
        <v>0</v>
      </c>
      <c r="I183" s="16">
        <f>VLOOKUP($B183,'[2]TK KHOILUONG'!$B:$AT,8,0)</f>
        <v>0</v>
      </c>
      <c r="J183" s="16">
        <f>VLOOKUP($B183,'[2]TK KHOILUONG'!$B:$AT,9,0)</f>
        <v>0</v>
      </c>
      <c r="K183" s="16">
        <f>VLOOKUP($B183,'[2]TK KHOILUONG'!$B:$AT,10,0)</f>
        <v>0</v>
      </c>
      <c r="L183" s="16">
        <f>VLOOKUP($B183,'[2]TK KHOILUONG'!$B:$AT,11,0)</f>
        <v>0</v>
      </c>
      <c r="M183" s="34">
        <f>VLOOKUP($B183,'[2]TK KHOILUONG'!$B:$AT,12,0)</f>
        <v>0</v>
      </c>
      <c r="N183" s="16">
        <f>VLOOKUP($B183,'[2]TK KHOILUONG'!$B:$AT,13,0)</f>
        <v>4.8</v>
      </c>
      <c r="O183" s="16">
        <f>VLOOKUP($B183,'[2]TK KHOILUONG'!$B:$AT,14,0)</f>
        <v>4.6499999999999995</v>
      </c>
      <c r="P183" s="16">
        <f>VLOOKUP($B183,'[2]TK KHOILUONG'!$B:$AT,15,0)</f>
        <v>0</v>
      </c>
      <c r="Q183" s="16">
        <f>VLOOKUP($B183,'[2]TK KHOILUONG'!$B:$AT,16,0)</f>
        <v>0</v>
      </c>
      <c r="R183" s="34">
        <f>VLOOKUP($B183,'[2]TK KHOILUONG'!$B:$AT,17,0)</f>
        <v>9.4499999999999993</v>
      </c>
      <c r="S183" s="16">
        <f>VLOOKUP($B183,'[2]TK KHOILUONG'!$B:$AT,18,0)</f>
        <v>103</v>
      </c>
      <c r="T183" s="16">
        <f>VLOOKUP($B183,'[2]TK KHOILUONG'!$B:$AT,19,0)</f>
        <v>117</v>
      </c>
      <c r="U183" s="16">
        <f>VLOOKUP($B183,'[2]TK KHOILUONG'!$B:$AT,20,0)</f>
        <v>101</v>
      </c>
      <c r="V183" s="34">
        <f>VLOOKUP($B183,'[2]TK KHOILUONG'!$B:$AT,21,0)</f>
        <v>11.9</v>
      </c>
      <c r="W183" s="16">
        <f>VLOOKUP($B183,'[2]TK KHOILUONG'!$B:$AT,22,0)</f>
        <v>0</v>
      </c>
      <c r="X183" s="16">
        <f>VLOOKUP($B183,'[2]TK KHOILUONG'!$B:$AT,23,0)</f>
        <v>0</v>
      </c>
      <c r="Y183" s="16">
        <f>VLOOKUP($B183,'[2]TK KHOILUONG'!$B:$AT,24,0)</f>
        <v>0</v>
      </c>
      <c r="Z183" s="34">
        <f>VLOOKUP($B183,'[2]TK KHOILUONG'!$B:$AT,25,0)</f>
        <v>0</v>
      </c>
      <c r="AA183" s="16">
        <f>VLOOKUP($B183,'[2]TK KHOILUONG'!$B:$AT,26,0)</f>
        <v>0</v>
      </c>
      <c r="AB183" s="16">
        <f>VLOOKUP($B183,'[2]TK KHOILUONG'!$B:$AT,27,0)</f>
        <v>0</v>
      </c>
      <c r="AC183" s="16">
        <f>VLOOKUP($B183,'[2]TK KHOILUONG'!$B:$AT,28,0)</f>
        <v>0</v>
      </c>
      <c r="AD183" s="34">
        <f>VLOOKUP($B183,'[2]TK KHOILUONG'!$B:$AT,29,0)</f>
        <v>0</v>
      </c>
      <c r="AE183" s="16">
        <f>VLOOKUP($B183,'[2]TK KHOILUONG'!$B:$AT,30,0)</f>
        <v>0</v>
      </c>
      <c r="AF183" s="16">
        <f>VLOOKUP($B183,'[2]TK KHOILUONG'!$B:$AT,31,0)</f>
        <v>0</v>
      </c>
      <c r="AG183" s="16">
        <f>VLOOKUP($B183,'[2]TK KHOILUONG'!$B:$AT,32,0)</f>
        <v>0</v>
      </c>
      <c r="AH183" s="34">
        <f>VLOOKUP($B183,'[2]TK KHOILUONG'!$B:$AT,33,0)</f>
        <v>0</v>
      </c>
      <c r="AI183" s="16">
        <f>VLOOKUP($B183,'[2]TK KHOILUONG'!$B:$AT,34,0)</f>
        <v>0</v>
      </c>
      <c r="AJ183" s="16">
        <f>VLOOKUP($B183,'[2]TK KHOILUONG'!$B:$AT,35,0)</f>
        <v>0</v>
      </c>
      <c r="AK183" s="34">
        <f>VLOOKUP($B183,'[2]TK KHOILUONG'!$B:$AT,36,0)</f>
        <v>0</v>
      </c>
      <c r="AL183" s="16">
        <f>VLOOKUP($B183,'[2]TK KHOILUONG'!$B:$AT,37,0)</f>
        <v>0</v>
      </c>
      <c r="AM183" s="16">
        <f>VLOOKUP($B183,'[2]TK KHOILUONG'!$B:$AT,38,0)</f>
        <v>0</v>
      </c>
      <c r="AN183" s="34">
        <f>VLOOKUP($B183,'[2]TK KHOILUONG'!$B:$AT,39,0)</f>
        <v>0</v>
      </c>
      <c r="AO183" s="16">
        <f>VLOOKUP($B183,'[2]TK KHOILUONG'!$B:$AT,40,0)</f>
        <v>0</v>
      </c>
      <c r="AP183" s="16">
        <f>VLOOKUP($B183,'[2]TK KHOILUONG'!$B:$AT,41,0)</f>
        <v>0</v>
      </c>
      <c r="AQ183" s="34">
        <f>VLOOKUP($B183,'[2]TK KHOILUONG'!$B:$AT,42,0)</f>
        <v>0</v>
      </c>
      <c r="AR183" s="34">
        <f>VLOOKUP($B183,'[2]TK KHOILUONG'!$B:$AT,43,0)</f>
        <v>0</v>
      </c>
      <c r="AS183" s="34">
        <f>VLOOKUP($B183,'[2]TK KHOILUONG'!$B:$AT,44,0)</f>
        <v>1.1000000000000001</v>
      </c>
      <c r="AT183" s="44">
        <f t="shared" si="3"/>
        <v>22.45</v>
      </c>
      <c r="AU183" s="5"/>
    </row>
    <row r="184" spans="1:47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VLOOKUP($B184,'[2]TK KHOILUONG'!$B:$AT,4,0)</f>
        <v>1</v>
      </c>
      <c r="F184" s="16">
        <f>VLOOKUP($B184,'[2]TK KHOILUONG'!$B:$AT,5,0)</f>
        <v>0</v>
      </c>
      <c r="G184" s="16">
        <f>VLOOKUP($B184,'[2]TK KHOILUONG'!$B:$AT,6,0)</f>
        <v>0</v>
      </c>
      <c r="H184" s="16">
        <f>VLOOKUP($B184,'[2]TK KHOILUONG'!$B:$AT,7,0)</f>
        <v>0</v>
      </c>
      <c r="I184" s="16">
        <f>VLOOKUP($B184,'[2]TK KHOILUONG'!$B:$AT,8,0)</f>
        <v>0</v>
      </c>
      <c r="J184" s="16">
        <f>VLOOKUP($B184,'[2]TK KHOILUONG'!$B:$AT,9,0)</f>
        <v>0</v>
      </c>
      <c r="K184" s="16">
        <f>VLOOKUP($B184,'[2]TK KHOILUONG'!$B:$AT,10,0)</f>
        <v>0</v>
      </c>
      <c r="L184" s="16">
        <f>VLOOKUP($B184,'[2]TK KHOILUONG'!$B:$AT,11,0)</f>
        <v>0</v>
      </c>
      <c r="M184" s="34">
        <f>VLOOKUP($B184,'[2]TK KHOILUONG'!$B:$AT,12,0)</f>
        <v>1</v>
      </c>
      <c r="N184" s="16">
        <f>VLOOKUP($B184,'[2]TK KHOILUONG'!$B:$AT,13,0)</f>
        <v>2.5500000000000003</v>
      </c>
      <c r="O184" s="16">
        <f>VLOOKUP($B184,'[2]TK KHOILUONG'!$B:$AT,14,0)</f>
        <v>2.4</v>
      </c>
      <c r="P184" s="16">
        <f>VLOOKUP($B184,'[2]TK KHOILUONG'!$B:$AT,15,0)</f>
        <v>0</v>
      </c>
      <c r="Q184" s="16">
        <f>VLOOKUP($B184,'[2]TK KHOILUONG'!$B:$AT,16,0)</f>
        <v>0</v>
      </c>
      <c r="R184" s="34">
        <f>VLOOKUP($B184,'[2]TK KHOILUONG'!$B:$AT,17,0)</f>
        <v>4.95</v>
      </c>
      <c r="S184" s="16">
        <f>VLOOKUP($B184,'[2]TK KHOILUONG'!$B:$AT,18,0)</f>
        <v>177</v>
      </c>
      <c r="T184" s="16">
        <f>VLOOKUP($B184,'[2]TK KHOILUONG'!$B:$AT,19,0)</f>
        <v>114</v>
      </c>
      <c r="U184" s="16">
        <f>VLOOKUP($B184,'[2]TK KHOILUONG'!$B:$AT,20,0)</f>
        <v>142</v>
      </c>
      <c r="V184" s="34">
        <f>VLOOKUP($B184,'[2]TK KHOILUONG'!$B:$AT,21,0)</f>
        <v>14.9</v>
      </c>
      <c r="W184" s="16">
        <f>VLOOKUP($B184,'[2]TK KHOILUONG'!$B:$AT,22,0)</f>
        <v>0</v>
      </c>
      <c r="X184" s="16">
        <f>VLOOKUP($B184,'[2]TK KHOILUONG'!$B:$AT,23,0)</f>
        <v>0</v>
      </c>
      <c r="Y184" s="16">
        <f>VLOOKUP($B184,'[2]TK KHOILUONG'!$B:$AT,24,0)</f>
        <v>0</v>
      </c>
      <c r="Z184" s="34">
        <f>VLOOKUP($B184,'[2]TK KHOILUONG'!$B:$AT,25,0)</f>
        <v>0</v>
      </c>
      <c r="AA184" s="16">
        <f>VLOOKUP($B184,'[2]TK KHOILUONG'!$B:$AT,26,0)</f>
        <v>0</v>
      </c>
      <c r="AB184" s="16">
        <f>VLOOKUP($B184,'[2]TK KHOILUONG'!$B:$AT,27,0)</f>
        <v>0</v>
      </c>
      <c r="AC184" s="16">
        <f>VLOOKUP($B184,'[2]TK KHOILUONG'!$B:$AT,28,0)</f>
        <v>0</v>
      </c>
      <c r="AD184" s="34">
        <f>VLOOKUP($B184,'[2]TK KHOILUONG'!$B:$AT,29,0)</f>
        <v>0</v>
      </c>
      <c r="AE184" s="16">
        <f>VLOOKUP($B184,'[2]TK KHOILUONG'!$B:$AT,30,0)</f>
        <v>0</v>
      </c>
      <c r="AF184" s="16">
        <f>VLOOKUP($B184,'[2]TK KHOILUONG'!$B:$AT,31,0)</f>
        <v>0</v>
      </c>
      <c r="AG184" s="16">
        <f>VLOOKUP($B184,'[2]TK KHOILUONG'!$B:$AT,32,0)</f>
        <v>0</v>
      </c>
      <c r="AH184" s="34">
        <f>VLOOKUP($B184,'[2]TK KHOILUONG'!$B:$AT,33,0)</f>
        <v>0</v>
      </c>
      <c r="AI184" s="16">
        <f>VLOOKUP($B184,'[2]TK KHOILUONG'!$B:$AT,34,0)</f>
        <v>0</v>
      </c>
      <c r="AJ184" s="16">
        <f>VLOOKUP($B184,'[2]TK KHOILUONG'!$B:$AT,35,0)</f>
        <v>0</v>
      </c>
      <c r="AK184" s="34">
        <f>VLOOKUP($B184,'[2]TK KHOILUONG'!$B:$AT,36,0)</f>
        <v>0</v>
      </c>
      <c r="AL184" s="16">
        <f>VLOOKUP($B184,'[2]TK KHOILUONG'!$B:$AT,37,0)</f>
        <v>0</v>
      </c>
      <c r="AM184" s="16">
        <f>VLOOKUP($B184,'[2]TK KHOILUONG'!$B:$AT,38,0)</f>
        <v>0</v>
      </c>
      <c r="AN184" s="34">
        <f>VLOOKUP($B184,'[2]TK KHOILUONG'!$B:$AT,39,0)</f>
        <v>0</v>
      </c>
      <c r="AO184" s="16">
        <f>VLOOKUP($B184,'[2]TK KHOILUONG'!$B:$AT,40,0)</f>
        <v>0</v>
      </c>
      <c r="AP184" s="16">
        <f>VLOOKUP($B184,'[2]TK KHOILUONG'!$B:$AT,41,0)</f>
        <v>0</v>
      </c>
      <c r="AQ184" s="34">
        <f>VLOOKUP($B184,'[2]TK KHOILUONG'!$B:$AT,42,0)</f>
        <v>0</v>
      </c>
      <c r="AR184" s="34">
        <f>VLOOKUP($B184,'[2]TK KHOILUONG'!$B:$AT,43,0)</f>
        <v>0</v>
      </c>
      <c r="AS184" s="34">
        <f>VLOOKUP($B184,'[2]TK KHOILUONG'!$B:$AT,44,0)</f>
        <v>0</v>
      </c>
      <c r="AT184" s="44">
        <f t="shared" si="3"/>
        <v>20.85</v>
      </c>
      <c r="AU184" s="5"/>
    </row>
    <row r="185" spans="1:47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>
        <f>VLOOKUP($B185,'[2]TK KHOILUONG'!$B:$AT,4,0)</f>
        <v>0</v>
      </c>
      <c r="F185" s="16">
        <f>VLOOKUP($B185,'[2]TK KHOILUONG'!$B:$AT,5,0)</f>
        <v>0</v>
      </c>
      <c r="G185" s="16">
        <f>VLOOKUP($B185,'[2]TK KHOILUONG'!$B:$AT,6,0)</f>
        <v>0</v>
      </c>
      <c r="H185" s="16">
        <f>VLOOKUP($B185,'[2]TK KHOILUONG'!$B:$AT,7,0)</f>
        <v>0</v>
      </c>
      <c r="I185" s="16">
        <f>VLOOKUP($B185,'[2]TK KHOILUONG'!$B:$AT,8,0)</f>
        <v>0</v>
      </c>
      <c r="J185" s="16">
        <f>VLOOKUP($B185,'[2]TK KHOILUONG'!$B:$AT,9,0)</f>
        <v>0</v>
      </c>
      <c r="K185" s="16">
        <f>VLOOKUP($B185,'[2]TK KHOILUONG'!$B:$AT,10,0)</f>
        <v>0</v>
      </c>
      <c r="L185" s="16">
        <f>VLOOKUP($B185,'[2]TK KHOILUONG'!$B:$AT,11,0)</f>
        <v>0</v>
      </c>
      <c r="M185" s="34">
        <f>VLOOKUP($B185,'[2]TK KHOILUONG'!$B:$AT,12,0)</f>
        <v>0</v>
      </c>
      <c r="N185" s="16">
        <f>VLOOKUP($B185,'[2]TK KHOILUONG'!$B:$AT,13,0)</f>
        <v>1.7999999999999998</v>
      </c>
      <c r="O185" s="16">
        <f>VLOOKUP($B185,'[2]TK KHOILUONG'!$B:$AT,14,0)</f>
        <v>4.3499999999999996</v>
      </c>
      <c r="P185" s="16">
        <f>VLOOKUP($B185,'[2]TK KHOILUONG'!$B:$AT,15,0)</f>
        <v>0</v>
      </c>
      <c r="Q185" s="16">
        <f>VLOOKUP($B185,'[2]TK KHOILUONG'!$B:$AT,16,0)</f>
        <v>0</v>
      </c>
      <c r="R185" s="34">
        <f>VLOOKUP($B185,'[2]TK KHOILUONG'!$B:$AT,17,0)</f>
        <v>6.1499999999999995</v>
      </c>
      <c r="S185" s="16">
        <f>VLOOKUP($B185,'[2]TK KHOILUONG'!$B:$AT,18,0)</f>
        <v>72</v>
      </c>
      <c r="T185" s="16">
        <f>VLOOKUP($B185,'[2]TK KHOILUONG'!$B:$AT,19,0)</f>
        <v>70</v>
      </c>
      <c r="U185" s="16">
        <f>VLOOKUP($B185,'[2]TK KHOILUONG'!$B:$AT,20,0)</f>
        <v>107</v>
      </c>
      <c r="V185" s="34">
        <f>VLOOKUP($B185,'[2]TK KHOILUONG'!$B:$AT,21,0)</f>
        <v>3.5</v>
      </c>
      <c r="W185" s="16">
        <f>VLOOKUP($B185,'[2]TK KHOILUONG'!$B:$AT,22,0)</f>
        <v>0</v>
      </c>
      <c r="X185" s="16">
        <f>VLOOKUP($B185,'[2]TK KHOILUONG'!$B:$AT,23,0)</f>
        <v>0</v>
      </c>
      <c r="Y185" s="16">
        <f>VLOOKUP($B185,'[2]TK KHOILUONG'!$B:$AT,24,0)</f>
        <v>0</v>
      </c>
      <c r="Z185" s="34">
        <f>VLOOKUP($B185,'[2]TK KHOILUONG'!$B:$AT,25,0)</f>
        <v>0</v>
      </c>
      <c r="AA185" s="16">
        <f>VLOOKUP($B185,'[2]TK KHOILUONG'!$B:$AT,26,0)</f>
        <v>0</v>
      </c>
      <c r="AB185" s="16">
        <f>VLOOKUP($B185,'[2]TK KHOILUONG'!$B:$AT,27,0)</f>
        <v>0</v>
      </c>
      <c r="AC185" s="16">
        <f>VLOOKUP($B185,'[2]TK KHOILUONG'!$B:$AT,28,0)</f>
        <v>0</v>
      </c>
      <c r="AD185" s="34">
        <f>VLOOKUP($B185,'[2]TK KHOILUONG'!$B:$AT,29,0)</f>
        <v>0</v>
      </c>
      <c r="AE185" s="16">
        <f>VLOOKUP($B185,'[2]TK KHOILUONG'!$B:$AT,30,0)</f>
        <v>0</v>
      </c>
      <c r="AF185" s="16">
        <f>VLOOKUP($B185,'[2]TK KHOILUONG'!$B:$AT,31,0)</f>
        <v>0</v>
      </c>
      <c r="AG185" s="16">
        <f>VLOOKUP($B185,'[2]TK KHOILUONG'!$B:$AT,32,0)</f>
        <v>0</v>
      </c>
      <c r="AH185" s="34">
        <f>VLOOKUP($B185,'[2]TK KHOILUONG'!$B:$AT,33,0)</f>
        <v>0</v>
      </c>
      <c r="AI185" s="16">
        <f>VLOOKUP($B185,'[2]TK KHOILUONG'!$B:$AT,34,0)</f>
        <v>0</v>
      </c>
      <c r="AJ185" s="16">
        <f>VLOOKUP($B185,'[2]TK KHOILUONG'!$B:$AT,35,0)</f>
        <v>0</v>
      </c>
      <c r="AK185" s="34">
        <f>VLOOKUP($B185,'[2]TK KHOILUONG'!$B:$AT,36,0)</f>
        <v>0</v>
      </c>
      <c r="AL185" s="16">
        <f>VLOOKUP($B185,'[2]TK KHOILUONG'!$B:$AT,37,0)</f>
        <v>0</v>
      </c>
      <c r="AM185" s="16">
        <f>VLOOKUP($B185,'[2]TK KHOILUONG'!$B:$AT,38,0)</f>
        <v>0</v>
      </c>
      <c r="AN185" s="34">
        <f>VLOOKUP($B185,'[2]TK KHOILUONG'!$B:$AT,39,0)</f>
        <v>0</v>
      </c>
      <c r="AO185" s="16">
        <f>VLOOKUP($B185,'[2]TK KHOILUONG'!$B:$AT,40,0)</f>
        <v>0</v>
      </c>
      <c r="AP185" s="16">
        <f>VLOOKUP($B185,'[2]TK KHOILUONG'!$B:$AT,41,0)</f>
        <v>0</v>
      </c>
      <c r="AQ185" s="34">
        <f>VLOOKUP($B185,'[2]TK KHOILUONG'!$B:$AT,42,0)</f>
        <v>0</v>
      </c>
      <c r="AR185" s="34">
        <f>VLOOKUP($B185,'[2]TK KHOILUONG'!$B:$AT,43,0)</f>
        <v>0</v>
      </c>
      <c r="AS185" s="34">
        <f>VLOOKUP($B185,'[2]TK KHOILUONG'!$B:$AT,44,0)</f>
        <v>0.9</v>
      </c>
      <c r="AT185" s="44">
        <f t="shared" si="3"/>
        <v>10.55</v>
      </c>
      <c r="AU185" s="5"/>
    </row>
    <row r="186" spans="1:47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VLOOKUP($B186,'[2]TK KHOILUONG'!$B:$AT,4,0)</f>
        <v>8</v>
      </c>
      <c r="F186" s="16">
        <f>VLOOKUP($B186,'[2]TK KHOILUONG'!$B:$AT,5,0)</f>
        <v>0</v>
      </c>
      <c r="G186" s="16">
        <f>VLOOKUP($B186,'[2]TK KHOILUONG'!$B:$AT,6,0)</f>
        <v>0</v>
      </c>
      <c r="H186" s="16">
        <f>VLOOKUP($B186,'[2]TK KHOILUONG'!$B:$AT,7,0)</f>
        <v>0</v>
      </c>
      <c r="I186" s="16">
        <f>VLOOKUP($B186,'[2]TK KHOILUONG'!$B:$AT,8,0)</f>
        <v>0</v>
      </c>
      <c r="J186" s="16">
        <f>VLOOKUP($B186,'[2]TK KHOILUONG'!$B:$AT,9,0)</f>
        <v>0</v>
      </c>
      <c r="K186" s="16">
        <f>VLOOKUP($B186,'[2]TK KHOILUONG'!$B:$AT,10,0)</f>
        <v>0</v>
      </c>
      <c r="L186" s="16">
        <f>VLOOKUP($B186,'[2]TK KHOILUONG'!$B:$AT,11,0)</f>
        <v>0</v>
      </c>
      <c r="M186" s="34">
        <f>VLOOKUP($B186,'[2]TK KHOILUONG'!$B:$AT,12,0)</f>
        <v>8</v>
      </c>
      <c r="N186" s="16">
        <f>VLOOKUP($B186,'[2]TK KHOILUONG'!$B:$AT,13,0)</f>
        <v>4.2</v>
      </c>
      <c r="O186" s="16">
        <f>VLOOKUP($B186,'[2]TK KHOILUONG'!$B:$AT,14,0)</f>
        <v>0.6</v>
      </c>
      <c r="P186" s="16">
        <f>VLOOKUP($B186,'[2]TK KHOILUONG'!$B:$AT,15,0)</f>
        <v>0</v>
      </c>
      <c r="Q186" s="16">
        <f>VLOOKUP($B186,'[2]TK KHOILUONG'!$B:$AT,16,0)</f>
        <v>0</v>
      </c>
      <c r="R186" s="34">
        <f>VLOOKUP($B186,'[2]TK KHOILUONG'!$B:$AT,17,0)</f>
        <v>4.8</v>
      </c>
      <c r="S186" s="16">
        <f>VLOOKUP($B186,'[2]TK KHOILUONG'!$B:$AT,18,0)</f>
        <v>262</v>
      </c>
      <c r="T186" s="16">
        <f>VLOOKUP($B186,'[2]TK KHOILUONG'!$B:$AT,19,0)</f>
        <v>286</v>
      </c>
      <c r="U186" s="16">
        <f>VLOOKUP($B186,'[2]TK KHOILUONG'!$B:$AT,20,0)</f>
        <v>236</v>
      </c>
      <c r="V186" s="34">
        <f>VLOOKUP($B186,'[2]TK KHOILUONG'!$B:$AT,21,0)</f>
        <v>31.200000000000003</v>
      </c>
      <c r="W186" s="16">
        <f>VLOOKUP($B186,'[2]TK KHOILUONG'!$B:$AT,22,0)</f>
        <v>0</v>
      </c>
      <c r="X186" s="16">
        <f>VLOOKUP($B186,'[2]TK KHOILUONG'!$B:$AT,23,0)</f>
        <v>0</v>
      </c>
      <c r="Y186" s="16">
        <f>VLOOKUP($B186,'[2]TK KHOILUONG'!$B:$AT,24,0)</f>
        <v>0</v>
      </c>
      <c r="Z186" s="34">
        <f>VLOOKUP($B186,'[2]TK KHOILUONG'!$B:$AT,25,0)</f>
        <v>0</v>
      </c>
      <c r="AA186" s="16">
        <f>VLOOKUP($B186,'[2]TK KHOILUONG'!$B:$AT,26,0)</f>
        <v>25</v>
      </c>
      <c r="AB186" s="16">
        <f>VLOOKUP($B186,'[2]TK KHOILUONG'!$B:$AT,27,0)</f>
        <v>0</v>
      </c>
      <c r="AC186" s="16">
        <f>VLOOKUP($B186,'[2]TK KHOILUONG'!$B:$AT,28,0)</f>
        <v>25</v>
      </c>
      <c r="AD186" s="34">
        <f>VLOOKUP($B186,'[2]TK KHOILUONG'!$B:$AT,29,0)</f>
        <v>0</v>
      </c>
      <c r="AE186" s="16">
        <f>VLOOKUP($B186,'[2]TK KHOILUONG'!$B:$AT,30,0)</f>
        <v>0</v>
      </c>
      <c r="AF186" s="16">
        <f>VLOOKUP($B186,'[2]TK KHOILUONG'!$B:$AT,31,0)</f>
        <v>0</v>
      </c>
      <c r="AG186" s="16">
        <f>VLOOKUP($B186,'[2]TK KHOILUONG'!$B:$AT,32,0)</f>
        <v>0</v>
      </c>
      <c r="AH186" s="34">
        <f>VLOOKUP($B186,'[2]TK KHOILUONG'!$B:$AT,33,0)</f>
        <v>0</v>
      </c>
      <c r="AI186" s="16">
        <f>VLOOKUP($B186,'[2]TK KHOILUONG'!$B:$AT,34,0)</f>
        <v>0</v>
      </c>
      <c r="AJ186" s="16">
        <f>VLOOKUP($B186,'[2]TK KHOILUONG'!$B:$AT,35,0)</f>
        <v>0</v>
      </c>
      <c r="AK186" s="34">
        <f>VLOOKUP($B186,'[2]TK KHOILUONG'!$B:$AT,36,0)</f>
        <v>0</v>
      </c>
      <c r="AL186" s="16">
        <f>VLOOKUP($B186,'[2]TK KHOILUONG'!$B:$AT,37,0)</f>
        <v>0</v>
      </c>
      <c r="AM186" s="16">
        <f>VLOOKUP($B186,'[2]TK KHOILUONG'!$B:$AT,38,0)</f>
        <v>0</v>
      </c>
      <c r="AN186" s="34">
        <f>VLOOKUP($B186,'[2]TK KHOILUONG'!$B:$AT,39,0)</f>
        <v>0</v>
      </c>
      <c r="AO186" s="16">
        <f>VLOOKUP($B186,'[2]TK KHOILUONG'!$B:$AT,40,0)</f>
        <v>0</v>
      </c>
      <c r="AP186" s="16">
        <f>VLOOKUP($B186,'[2]TK KHOILUONG'!$B:$AT,41,0)</f>
        <v>0</v>
      </c>
      <c r="AQ186" s="34">
        <f>VLOOKUP($B186,'[2]TK KHOILUONG'!$B:$AT,42,0)</f>
        <v>0</v>
      </c>
      <c r="AR186" s="34">
        <f>VLOOKUP($B186,'[2]TK KHOILUONG'!$B:$AT,43,0)</f>
        <v>0</v>
      </c>
      <c r="AS186" s="34">
        <f>VLOOKUP($B186,'[2]TK KHOILUONG'!$B:$AT,44,0)</f>
        <v>0.9</v>
      </c>
      <c r="AT186" s="44">
        <f t="shared" si="3"/>
        <v>44.9</v>
      </c>
      <c r="AU186" s="5"/>
    </row>
    <row r="187" spans="1:47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VLOOKUP($B187,'[2]TK KHOILUONG'!$B:$AT,4,0)</f>
        <v>16</v>
      </c>
      <c r="F187" s="16">
        <f>VLOOKUP($B187,'[2]TK KHOILUONG'!$B:$AT,5,0)</f>
        <v>0</v>
      </c>
      <c r="G187" s="16">
        <f>VLOOKUP($B187,'[2]TK KHOILUONG'!$B:$AT,6,0)</f>
        <v>0</v>
      </c>
      <c r="H187" s="16">
        <f>VLOOKUP($B187,'[2]TK KHOILUONG'!$B:$AT,7,0)</f>
        <v>0</v>
      </c>
      <c r="I187" s="16">
        <f>VLOOKUP($B187,'[2]TK KHOILUONG'!$B:$AT,8,0)</f>
        <v>0</v>
      </c>
      <c r="J187" s="16">
        <f>VLOOKUP($B187,'[2]TK KHOILUONG'!$B:$AT,9,0)</f>
        <v>0</v>
      </c>
      <c r="K187" s="16">
        <f>VLOOKUP($B187,'[2]TK KHOILUONG'!$B:$AT,10,0)</f>
        <v>0</v>
      </c>
      <c r="L187" s="16">
        <f>VLOOKUP($B187,'[2]TK KHOILUONG'!$B:$AT,11,0)</f>
        <v>0</v>
      </c>
      <c r="M187" s="34">
        <f>VLOOKUP($B187,'[2]TK KHOILUONG'!$B:$AT,12,0)</f>
        <v>16</v>
      </c>
      <c r="N187" s="16">
        <f>VLOOKUP($B187,'[2]TK KHOILUONG'!$B:$AT,13,0)</f>
        <v>6.4499999999999984</v>
      </c>
      <c r="O187" s="16">
        <f>VLOOKUP($B187,'[2]TK KHOILUONG'!$B:$AT,14,0)</f>
        <v>5.7</v>
      </c>
      <c r="P187" s="16">
        <f>VLOOKUP($B187,'[2]TK KHOILUONG'!$B:$AT,15,0)</f>
        <v>0</v>
      </c>
      <c r="Q187" s="16">
        <f>VLOOKUP($B187,'[2]TK KHOILUONG'!$B:$AT,16,0)</f>
        <v>0</v>
      </c>
      <c r="R187" s="34">
        <f>VLOOKUP($B187,'[2]TK KHOILUONG'!$B:$AT,17,0)</f>
        <v>12.149999999999999</v>
      </c>
      <c r="S187" s="16">
        <f>VLOOKUP($B187,'[2]TK KHOILUONG'!$B:$AT,18,0)</f>
        <v>312</v>
      </c>
      <c r="T187" s="16">
        <f>VLOOKUP($B187,'[2]TK KHOILUONG'!$B:$AT,19,0)</f>
        <v>303</v>
      </c>
      <c r="U187" s="16">
        <f>VLOOKUP($B187,'[2]TK KHOILUONG'!$B:$AT,20,0)</f>
        <v>193</v>
      </c>
      <c r="V187" s="34">
        <f>VLOOKUP($B187,'[2]TK KHOILUONG'!$B:$AT,21,0)</f>
        <v>42.2</v>
      </c>
      <c r="W187" s="16">
        <f>VLOOKUP($B187,'[2]TK KHOILUONG'!$B:$AT,22,0)</f>
        <v>0</v>
      </c>
      <c r="X187" s="16">
        <f>VLOOKUP($B187,'[2]TK KHOILUONG'!$B:$AT,23,0)</f>
        <v>0</v>
      </c>
      <c r="Y187" s="16">
        <f>VLOOKUP($B187,'[2]TK KHOILUONG'!$B:$AT,24,0)</f>
        <v>0</v>
      </c>
      <c r="Z187" s="34">
        <f>VLOOKUP($B187,'[2]TK KHOILUONG'!$B:$AT,25,0)</f>
        <v>0</v>
      </c>
      <c r="AA187" s="16">
        <f>VLOOKUP($B187,'[2]TK KHOILUONG'!$B:$AT,26,0)</f>
        <v>0</v>
      </c>
      <c r="AB187" s="16">
        <f>VLOOKUP($B187,'[2]TK KHOILUONG'!$B:$AT,27,0)</f>
        <v>0</v>
      </c>
      <c r="AC187" s="16">
        <f>VLOOKUP($B187,'[2]TK KHOILUONG'!$B:$AT,28,0)</f>
        <v>0</v>
      </c>
      <c r="AD187" s="34">
        <f>VLOOKUP($B187,'[2]TK KHOILUONG'!$B:$AT,29,0)</f>
        <v>0</v>
      </c>
      <c r="AE187" s="16">
        <f>VLOOKUP($B187,'[2]TK KHOILUONG'!$B:$AT,30,0)</f>
        <v>0</v>
      </c>
      <c r="AF187" s="16">
        <f>VLOOKUP($B187,'[2]TK KHOILUONG'!$B:$AT,31,0)</f>
        <v>0</v>
      </c>
      <c r="AG187" s="16">
        <f>VLOOKUP($B187,'[2]TK KHOILUONG'!$B:$AT,32,0)</f>
        <v>0</v>
      </c>
      <c r="AH187" s="34">
        <f>VLOOKUP($B187,'[2]TK KHOILUONG'!$B:$AT,33,0)</f>
        <v>0</v>
      </c>
      <c r="AI187" s="16">
        <f>VLOOKUP($B187,'[2]TK KHOILUONG'!$B:$AT,34,0)</f>
        <v>0</v>
      </c>
      <c r="AJ187" s="16">
        <f>VLOOKUP($B187,'[2]TK KHOILUONG'!$B:$AT,35,0)</f>
        <v>0</v>
      </c>
      <c r="AK187" s="34">
        <f>VLOOKUP($B187,'[2]TK KHOILUONG'!$B:$AT,36,0)</f>
        <v>0</v>
      </c>
      <c r="AL187" s="16">
        <f>VLOOKUP($B187,'[2]TK KHOILUONG'!$B:$AT,37,0)</f>
        <v>0</v>
      </c>
      <c r="AM187" s="16">
        <f>VLOOKUP($B187,'[2]TK KHOILUONG'!$B:$AT,38,0)</f>
        <v>0</v>
      </c>
      <c r="AN187" s="34">
        <f>VLOOKUP($B187,'[2]TK KHOILUONG'!$B:$AT,39,0)</f>
        <v>0</v>
      </c>
      <c r="AO187" s="16">
        <f>VLOOKUP($B187,'[2]TK KHOILUONG'!$B:$AT,40,0)</f>
        <v>0</v>
      </c>
      <c r="AP187" s="16">
        <f>VLOOKUP($B187,'[2]TK KHOILUONG'!$B:$AT,41,0)</f>
        <v>0</v>
      </c>
      <c r="AQ187" s="34">
        <f>VLOOKUP($B187,'[2]TK KHOILUONG'!$B:$AT,42,0)</f>
        <v>0</v>
      </c>
      <c r="AR187" s="34">
        <f>VLOOKUP($B187,'[2]TK KHOILUONG'!$B:$AT,43,0)</f>
        <v>0</v>
      </c>
      <c r="AS187" s="34">
        <f>VLOOKUP($B187,'[2]TK KHOILUONG'!$B:$AT,44,0)</f>
        <v>0.5</v>
      </c>
      <c r="AT187" s="44">
        <f t="shared" si="3"/>
        <v>70.849999999999994</v>
      </c>
      <c r="AU187" s="5"/>
    </row>
    <row r="188" spans="1:47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VLOOKUP($B188,'[2]TK KHOILUONG'!$B:$AT,4,0)</f>
        <v>4</v>
      </c>
      <c r="F188" s="16">
        <f>VLOOKUP($B188,'[2]TK KHOILUONG'!$B:$AT,5,0)</f>
        <v>0</v>
      </c>
      <c r="G188" s="16">
        <f>VLOOKUP($B188,'[2]TK KHOILUONG'!$B:$AT,6,0)</f>
        <v>0</v>
      </c>
      <c r="H188" s="16">
        <f>VLOOKUP($B188,'[2]TK KHOILUONG'!$B:$AT,7,0)</f>
        <v>0</v>
      </c>
      <c r="I188" s="16">
        <f>VLOOKUP($B188,'[2]TK KHOILUONG'!$B:$AT,8,0)</f>
        <v>0</v>
      </c>
      <c r="J188" s="16">
        <f>VLOOKUP($B188,'[2]TK KHOILUONG'!$B:$AT,9,0)</f>
        <v>0</v>
      </c>
      <c r="K188" s="16">
        <f>VLOOKUP($B188,'[2]TK KHOILUONG'!$B:$AT,10,0)</f>
        <v>0</v>
      </c>
      <c r="L188" s="16">
        <f>VLOOKUP($B188,'[2]TK KHOILUONG'!$B:$AT,11,0)</f>
        <v>0</v>
      </c>
      <c r="M188" s="34">
        <f>VLOOKUP($B188,'[2]TK KHOILUONG'!$B:$AT,12,0)</f>
        <v>4</v>
      </c>
      <c r="N188" s="16">
        <f>VLOOKUP($B188,'[2]TK KHOILUONG'!$B:$AT,13,0)</f>
        <v>0</v>
      </c>
      <c r="O188" s="16">
        <f>VLOOKUP($B188,'[2]TK KHOILUONG'!$B:$AT,14,0)</f>
        <v>4.6499999999999995</v>
      </c>
      <c r="P188" s="16">
        <f>VLOOKUP($B188,'[2]TK KHOILUONG'!$B:$AT,15,0)</f>
        <v>0</v>
      </c>
      <c r="Q188" s="16">
        <f>VLOOKUP($B188,'[2]TK KHOILUONG'!$B:$AT,16,0)</f>
        <v>0</v>
      </c>
      <c r="R188" s="34">
        <f>VLOOKUP($B188,'[2]TK KHOILUONG'!$B:$AT,17,0)</f>
        <v>4.6499999999999995</v>
      </c>
      <c r="S188" s="16">
        <f>VLOOKUP($B188,'[2]TK KHOILUONG'!$B:$AT,18,0)</f>
        <v>42</v>
      </c>
      <c r="T188" s="16">
        <f>VLOOKUP($B188,'[2]TK KHOILUONG'!$B:$AT,19,0)</f>
        <v>170</v>
      </c>
      <c r="U188" s="16">
        <f>VLOOKUP($B188,'[2]TK KHOILUONG'!$B:$AT,20,0)</f>
        <v>111</v>
      </c>
      <c r="V188" s="34">
        <f>VLOOKUP($B188,'[2]TK KHOILUONG'!$B:$AT,21,0)</f>
        <v>10.100000000000001</v>
      </c>
      <c r="W188" s="16">
        <f>VLOOKUP($B188,'[2]TK KHOILUONG'!$B:$AT,22,0)</f>
        <v>0</v>
      </c>
      <c r="X188" s="16">
        <f>VLOOKUP($B188,'[2]TK KHOILUONG'!$B:$AT,23,0)</f>
        <v>0</v>
      </c>
      <c r="Y188" s="16">
        <f>VLOOKUP($B188,'[2]TK KHOILUONG'!$B:$AT,24,0)</f>
        <v>0</v>
      </c>
      <c r="Z188" s="34">
        <f>VLOOKUP($B188,'[2]TK KHOILUONG'!$B:$AT,25,0)</f>
        <v>0</v>
      </c>
      <c r="AA188" s="16">
        <f>VLOOKUP($B188,'[2]TK KHOILUONG'!$B:$AT,26,0)</f>
        <v>0</v>
      </c>
      <c r="AB188" s="16">
        <f>VLOOKUP($B188,'[2]TK KHOILUONG'!$B:$AT,27,0)</f>
        <v>0</v>
      </c>
      <c r="AC188" s="16">
        <f>VLOOKUP($B188,'[2]TK KHOILUONG'!$B:$AT,28,0)</f>
        <v>0</v>
      </c>
      <c r="AD188" s="34">
        <f>VLOOKUP($B188,'[2]TK KHOILUONG'!$B:$AT,29,0)</f>
        <v>0</v>
      </c>
      <c r="AE188" s="16">
        <f>VLOOKUP($B188,'[2]TK KHOILUONG'!$B:$AT,30,0)</f>
        <v>0</v>
      </c>
      <c r="AF188" s="16">
        <f>VLOOKUP($B188,'[2]TK KHOILUONG'!$B:$AT,31,0)</f>
        <v>0</v>
      </c>
      <c r="AG188" s="16">
        <f>VLOOKUP($B188,'[2]TK KHOILUONG'!$B:$AT,32,0)</f>
        <v>0</v>
      </c>
      <c r="AH188" s="34">
        <f>VLOOKUP($B188,'[2]TK KHOILUONG'!$B:$AT,33,0)</f>
        <v>0</v>
      </c>
      <c r="AI188" s="16">
        <f>VLOOKUP($B188,'[2]TK KHOILUONG'!$B:$AT,34,0)</f>
        <v>0</v>
      </c>
      <c r="AJ188" s="16">
        <f>VLOOKUP($B188,'[2]TK KHOILUONG'!$B:$AT,35,0)</f>
        <v>0</v>
      </c>
      <c r="AK188" s="34">
        <f>VLOOKUP($B188,'[2]TK KHOILUONG'!$B:$AT,36,0)</f>
        <v>0</v>
      </c>
      <c r="AL188" s="16">
        <f>VLOOKUP($B188,'[2]TK KHOILUONG'!$B:$AT,37,0)</f>
        <v>0</v>
      </c>
      <c r="AM188" s="16">
        <f>VLOOKUP($B188,'[2]TK KHOILUONG'!$B:$AT,38,0)</f>
        <v>0</v>
      </c>
      <c r="AN188" s="34">
        <f>VLOOKUP($B188,'[2]TK KHOILUONG'!$B:$AT,39,0)</f>
        <v>0</v>
      </c>
      <c r="AO188" s="16">
        <f>VLOOKUP($B188,'[2]TK KHOILUONG'!$B:$AT,40,0)</f>
        <v>0</v>
      </c>
      <c r="AP188" s="16">
        <f>VLOOKUP($B188,'[2]TK KHOILUONG'!$B:$AT,41,0)</f>
        <v>0</v>
      </c>
      <c r="AQ188" s="34">
        <f>VLOOKUP($B188,'[2]TK KHOILUONG'!$B:$AT,42,0)</f>
        <v>0</v>
      </c>
      <c r="AR188" s="34">
        <f>VLOOKUP($B188,'[2]TK KHOILUONG'!$B:$AT,43,0)</f>
        <v>0</v>
      </c>
      <c r="AS188" s="34">
        <f>VLOOKUP($B188,'[2]TK KHOILUONG'!$B:$AT,44,0)</f>
        <v>1.1000000000000001</v>
      </c>
      <c r="AT188" s="44">
        <f t="shared" si="3"/>
        <v>19.850000000000001</v>
      </c>
      <c r="AU188" s="5"/>
    </row>
    <row r="189" spans="1:47">
      <c r="A189" s="12">
        <f>IF(D189="","",SUBTOTAL(3,$D$5:D189))</f>
        <v>185</v>
      </c>
      <c r="B189" s="18" t="s">
        <v>417</v>
      </c>
      <c r="C189" s="14" t="s">
        <v>375</v>
      </c>
      <c r="D189" s="19" t="s">
        <v>418</v>
      </c>
      <c r="E189" s="16">
        <f>VLOOKUP($B189,'[2]TK KHOILUONG'!$B:$AT,4,0)</f>
        <v>19</v>
      </c>
      <c r="F189" s="16">
        <f>VLOOKUP($B189,'[2]TK KHOILUONG'!$B:$AT,5,0)</f>
        <v>0</v>
      </c>
      <c r="G189" s="16">
        <f>VLOOKUP($B189,'[2]TK KHOILUONG'!$B:$AT,6,0)</f>
        <v>0</v>
      </c>
      <c r="H189" s="16">
        <f>VLOOKUP($B189,'[2]TK KHOILUONG'!$B:$AT,7,0)</f>
        <v>0</v>
      </c>
      <c r="I189" s="16">
        <f>VLOOKUP($B189,'[2]TK KHOILUONG'!$B:$AT,8,0)</f>
        <v>0</v>
      </c>
      <c r="J189" s="16">
        <f>VLOOKUP($B189,'[2]TK KHOILUONG'!$B:$AT,9,0)</f>
        <v>0</v>
      </c>
      <c r="K189" s="16">
        <f>VLOOKUP($B189,'[2]TK KHOILUONG'!$B:$AT,10,0)</f>
        <v>0</v>
      </c>
      <c r="L189" s="16">
        <f>VLOOKUP($B189,'[2]TK KHOILUONG'!$B:$AT,11,0)</f>
        <v>0</v>
      </c>
      <c r="M189" s="34">
        <f>VLOOKUP($B189,'[2]TK KHOILUONG'!$B:$AT,12,0)</f>
        <v>19</v>
      </c>
      <c r="N189" s="16">
        <f>VLOOKUP($B189,'[2]TK KHOILUONG'!$B:$AT,13,0)</f>
        <v>3</v>
      </c>
      <c r="O189" s="16">
        <f>VLOOKUP($B189,'[2]TK KHOILUONG'!$B:$AT,14,0)</f>
        <v>3.75</v>
      </c>
      <c r="P189" s="16">
        <f>VLOOKUP($B189,'[2]TK KHOILUONG'!$B:$AT,15,0)</f>
        <v>0</v>
      </c>
      <c r="Q189" s="16">
        <f>VLOOKUP($B189,'[2]TK KHOILUONG'!$B:$AT,16,0)</f>
        <v>0</v>
      </c>
      <c r="R189" s="34">
        <f>VLOOKUP($B189,'[2]TK KHOILUONG'!$B:$AT,17,0)</f>
        <v>6.75</v>
      </c>
      <c r="S189" s="16">
        <f>VLOOKUP($B189,'[2]TK KHOILUONG'!$B:$AT,18,0)</f>
        <v>266</v>
      </c>
      <c r="T189" s="16">
        <f>VLOOKUP($B189,'[2]TK KHOILUONG'!$B:$AT,19,0)</f>
        <v>225</v>
      </c>
      <c r="U189" s="16">
        <f>VLOOKUP($B189,'[2]TK KHOILUONG'!$B:$AT,20,0)</f>
        <v>200</v>
      </c>
      <c r="V189" s="34">
        <f>VLOOKUP($B189,'[2]TK KHOILUONG'!$B:$AT,21,0)</f>
        <v>29.1</v>
      </c>
      <c r="W189" s="16">
        <f>VLOOKUP($B189,'[2]TK KHOILUONG'!$B:$AT,22,0)</f>
        <v>0</v>
      </c>
      <c r="X189" s="16">
        <f>VLOOKUP($B189,'[2]TK KHOILUONG'!$B:$AT,23,0)</f>
        <v>0</v>
      </c>
      <c r="Y189" s="16">
        <f>VLOOKUP($B189,'[2]TK KHOILUONG'!$B:$AT,24,0)</f>
        <v>0</v>
      </c>
      <c r="Z189" s="34">
        <f>VLOOKUP($B189,'[2]TK KHOILUONG'!$B:$AT,25,0)</f>
        <v>0</v>
      </c>
      <c r="AA189" s="16">
        <f>VLOOKUP($B189,'[2]TK KHOILUONG'!$B:$AT,26,0)</f>
        <v>0</v>
      </c>
      <c r="AB189" s="16">
        <f>VLOOKUP($B189,'[2]TK KHOILUONG'!$B:$AT,27,0)</f>
        <v>0</v>
      </c>
      <c r="AC189" s="16">
        <f>VLOOKUP($B189,'[2]TK KHOILUONG'!$B:$AT,28,0)</f>
        <v>0</v>
      </c>
      <c r="AD189" s="34">
        <f>VLOOKUP($B189,'[2]TK KHOILUONG'!$B:$AT,29,0)</f>
        <v>0</v>
      </c>
      <c r="AE189" s="16">
        <f>VLOOKUP($B189,'[2]TK KHOILUONG'!$B:$AT,30,0)</f>
        <v>0</v>
      </c>
      <c r="AF189" s="16">
        <f>VLOOKUP($B189,'[2]TK KHOILUONG'!$B:$AT,31,0)</f>
        <v>0</v>
      </c>
      <c r="AG189" s="16">
        <f>VLOOKUP($B189,'[2]TK KHOILUONG'!$B:$AT,32,0)</f>
        <v>0</v>
      </c>
      <c r="AH189" s="34">
        <f>VLOOKUP($B189,'[2]TK KHOILUONG'!$B:$AT,33,0)</f>
        <v>0</v>
      </c>
      <c r="AI189" s="16">
        <f>VLOOKUP($B189,'[2]TK KHOILUONG'!$B:$AT,34,0)</f>
        <v>0</v>
      </c>
      <c r="AJ189" s="16">
        <f>VLOOKUP($B189,'[2]TK KHOILUONG'!$B:$AT,35,0)</f>
        <v>0</v>
      </c>
      <c r="AK189" s="34">
        <f>VLOOKUP($B189,'[2]TK KHOILUONG'!$B:$AT,36,0)</f>
        <v>0</v>
      </c>
      <c r="AL189" s="16">
        <f>VLOOKUP($B189,'[2]TK KHOILUONG'!$B:$AT,37,0)</f>
        <v>0</v>
      </c>
      <c r="AM189" s="16">
        <f>VLOOKUP($B189,'[2]TK KHOILUONG'!$B:$AT,38,0)</f>
        <v>0</v>
      </c>
      <c r="AN189" s="34">
        <f>VLOOKUP($B189,'[2]TK KHOILUONG'!$B:$AT,39,0)</f>
        <v>0</v>
      </c>
      <c r="AO189" s="16">
        <f>VLOOKUP($B189,'[2]TK KHOILUONG'!$B:$AT,40,0)</f>
        <v>0</v>
      </c>
      <c r="AP189" s="16">
        <f>VLOOKUP($B189,'[2]TK KHOILUONG'!$B:$AT,41,0)</f>
        <v>0</v>
      </c>
      <c r="AQ189" s="34">
        <f>VLOOKUP($B189,'[2]TK KHOILUONG'!$B:$AT,42,0)</f>
        <v>0</v>
      </c>
      <c r="AR189" s="34">
        <f>VLOOKUP($B189,'[2]TK KHOILUONG'!$B:$AT,43,0)</f>
        <v>0</v>
      </c>
      <c r="AS189" s="34">
        <f>VLOOKUP($B189,'[2]TK KHOILUONG'!$B:$AT,44,0)</f>
        <v>0.6</v>
      </c>
      <c r="AT189" s="44">
        <f t="shared" si="3"/>
        <v>55.45</v>
      </c>
      <c r="AU189" s="5"/>
    </row>
    <row r="190" spans="1:47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VLOOKUP($B190,'[2]TK KHOILUONG'!$B:$AT,4,0)</f>
        <v>8</v>
      </c>
      <c r="F190" s="16">
        <f>VLOOKUP($B190,'[2]TK KHOILUONG'!$B:$AT,5,0)</f>
        <v>0</v>
      </c>
      <c r="G190" s="16">
        <f>VLOOKUP($B190,'[2]TK KHOILUONG'!$B:$AT,6,0)</f>
        <v>0</v>
      </c>
      <c r="H190" s="16">
        <f>VLOOKUP($B190,'[2]TK KHOILUONG'!$B:$AT,7,0)</f>
        <v>0</v>
      </c>
      <c r="I190" s="16">
        <f>VLOOKUP($B190,'[2]TK KHOILUONG'!$B:$AT,8,0)</f>
        <v>0</v>
      </c>
      <c r="J190" s="16">
        <f>VLOOKUP($B190,'[2]TK KHOILUONG'!$B:$AT,9,0)</f>
        <v>0</v>
      </c>
      <c r="K190" s="16">
        <f>VLOOKUP($B190,'[2]TK KHOILUONG'!$B:$AT,10,0)</f>
        <v>0</v>
      </c>
      <c r="L190" s="16">
        <f>VLOOKUP($B190,'[2]TK KHOILUONG'!$B:$AT,11,0)</f>
        <v>0</v>
      </c>
      <c r="M190" s="34">
        <f>VLOOKUP($B190,'[2]TK KHOILUONG'!$B:$AT,12,0)</f>
        <v>8</v>
      </c>
      <c r="N190" s="16">
        <f>VLOOKUP($B190,'[2]TK KHOILUONG'!$B:$AT,13,0)</f>
        <v>3</v>
      </c>
      <c r="O190" s="16">
        <f>VLOOKUP($B190,'[2]TK KHOILUONG'!$B:$AT,14,0)</f>
        <v>2.1</v>
      </c>
      <c r="P190" s="16">
        <f>VLOOKUP($B190,'[2]TK KHOILUONG'!$B:$AT,15,0)</f>
        <v>0</v>
      </c>
      <c r="Q190" s="16">
        <f>VLOOKUP($B190,'[2]TK KHOILUONG'!$B:$AT,16,0)</f>
        <v>0</v>
      </c>
      <c r="R190" s="34">
        <f>VLOOKUP($B190,'[2]TK KHOILUONG'!$B:$AT,17,0)</f>
        <v>5.0999999999999996</v>
      </c>
      <c r="S190" s="16">
        <f>VLOOKUP($B190,'[2]TK KHOILUONG'!$B:$AT,18,0)</f>
        <v>205</v>
      </c>
      <c r="T190" s="16">
        <f>VLOOKUP($B190,'[2]TK KHOILUONG'!$B:$AT,19,0)</f>
        <v>174</v>
      </c>
      <c r="U190" s="16">
        <f>VLOOKUP($B190,'[2]TK KHOILUONG'!$B:$AT,20,0)</f>
        <v>200</v>
      </c>
      <c r="V190" s="34">
        <f>VLOOKUP($B190,'[2]TK KHOILUONG'!$B:$AT,21,0)</f>
        <v>17.900000000000002</v>
      </c>
      <c r="W190" s="16">
        <f>VLOOKUP($B190,'[2]TK KHOILUONG'!$B:$AT,22,0)</f>
        <v>0</v>
      </c>
      <c r="X190" s="16">
        <f>VLOOKUP($B190,'[2]TK KHOILUONG'!$B:$AT,23,0)</f>
        <v>0</v>
      </c>
      <c r="Y190" s="16">
        <f>VLOOKUP($B190,'[2]TK KHOILUONG'!$B:$AT,24,0)</f>
        <v>0</v>
      </c>
      <c r="Z190" s="34">
        <f>VLOOKUP($B190,'[2]TK KHOILUONG'!$B:$AT,25,0)</f>
        <v>0</v>
      </c>
      <c r="AA190" s="16">
        <f>VLOOKUP($B190,'[2]TK KHOILUONG'!$B:$AT,26,0)</f>
        <v>0</v>
      </c>
      <c r="AB190" s="16">
        <f>VLOOKUP($B190,'[2]TK KHOILUONG'!$B:$AT,27,0)</f>
        <v>0</v>
      </c>
      <c r="AC190" s="16">
        <f>VLOOKUP($B190,'[2]TK KHOILUONG'!$B:$AT,28,0)</f>
        <v>0</v>
      </c>
      <c r="AD190" s="34">
        <f>VLOOKUP($B190,'[2]TK KHOILUONG'!$B:$AT,29,0)</f>
        <v>0</v>
      </c>
      <c r="AE190" s="16">
        <f>VLOOKUP($B190,'[2]TK KHOILUONG'!$B:$AT,30,0)</f>
        <v>0</v>
      </c>
      <c r="AF190" s="16">
        <f>VLOOKUP($B190,'[2]TK KHOILUONG'!$B:$AT,31,0)</f>
        <v>0</v>
      </c>
      <c r="AG190" s="16">
        <f>VLOOKUP($B190,'[2]TK KHOILUONG'!$B:$AT,32,0)</f>
        <v>0</v>
      </c>
      <c r="AH190" s="34">
        <f>VLOOKUP($B190,'[2]TK KHOILUONG'!$B:$AT,33,0)</f>
        <v>0</v>
      </c>
      <c r="AI190" s="16">
        <f>VLOOKUP($B190,'[2]TK KHOILUONG'!$B:$AT,34,0)</f>
        <v>0</v>
      </c>
      <c r="AJ190" s="16">
        <f>VLOOKUP($B190,'[2]TK KHOILUONG'!$B:$AT,35,0)</f>
        <v>0</v>
      </c>
      <c r="AK190" s="34">
        <f>VLOOKUP($B190,'[2]TK KHOILUONG'!$B:$AT,36,0)</f>
        <v>0</v>
      </c>
      <c r="AL190" s="16">
        <f>VLOOKUP($B190,'[2]TK KHOILUONG'!$B:$AT,37,0)</f>
        <v>0</v>
      </c>
      <c r="AM190" s="16">
        <f>VLOOKUP($B190,'[2]TK KHOILUONG'!$B:$AT,38,0)</f>
        <v>0</v>
      </c>
      <c r="AN190" s="34">
        <f>VLOOKUP($B190,'[2]TK KHOILUONG'!$B:$AT,39,0)</f>
        <v>0</v>
      </c>
      <c r="AO190" s="16">
        <f>VLOOKUP($B190,'[2]TK KHOILUONG'!$B:$AT,40,0)</f>
        <v>0</v>
      </c>
      <c r="AP190" s="16">
        <f>VLOOKUP($B190,'[2]TK KHOILUONG'!$B:$AT,41,0)</f>
        <v>0</v>
      </c>
      <c r="AQ190" s="34">
        <f>VLOOKUP($B190,'[2]TK KHOILUONG'!$B:$AT,42,0)</f>
        <v>0</v>
      </c>
      <c r="AR190" s="34">
        <f>VLOOKUP($B190,'[2]TK KHOILUONG'!$B:$AT,43,0)</f>
        <v>0</v>
      </c>
      <c r="AS190" s="34">
        <f>VLOOKUP($B190,'[2]TK KHOILUONG'!$B:$AT,44,0)</f>
        <v>1.5</v>
      </c>
      <c r="AT190" s="44">
        <f t="shared" si="3"/>
        <v>32.5</v>
      </c>
      <c r="AU190" s="5"/>
    </row>
    <row r="191" spans="1:47">
      <c r="A191" s="12">
        <f>IF(D191="","",SUBTOTAL(3,$D$5:D191))</f>
        <v>187</v>
      </c>
      <c r="B191" s="13" t="s">
        <v>421</v>
      </c>
      <c r="C191" s="14" t="s">
        <v>375</v>
      </c>
      <c r="D191" s="15" t="s">
        <v>422</v>
      </c>
      <c r="E191" s="16">
        <f>VLOOKUP($B191,'[2]TK KHOILUONG'!$B:$AT,4,0)</f>
        <v>4</v>
      </c>
      <c r="F191" s="16">
        <f>VLOOKUP($B191,'[2]TK KHOILUONG'!$B:$AT,5,0)</f>
        <v>0</v>
      </c>
      <c r="G191" s="16">
        <f>VLOOKUP($B191,'[2]TK KHOILUONG'!$B:$AT,6,0)</f>
        <v>0</v>
      </c>
      <c r="H191" s="16">
        <f>VLOOKUP($B191,'[2]TK KHOILUONG'!$B:$AT,7,0)</f>
        <v>0</v>
      </c>
      <c r="I191" s="16">
        <f>VLOOKUP($B191,'[2]TK KHOILUONG'!$B:$AT,8,0)</f>
        <v>0</v>
      </c>
      <c r="J191" s="16">
        <f>VLOOKUP($B191,'[2]TK KHOILUONG'!$B:$AT,9,0)</f>
        <v>0</v>
      </c>
      <c r="K191" s="16">
        <f>VLOOKUP($B191,'[2]TK KHOILUONG'!$B:$AT,10,0)</f>
        <v>0</v>
      </c>
      <c r="L191" s="16">
        <f>VLOOKUP($B191,'[2]TK KHOILUONG'!$B:$AT,11,0)</f>
        <v>0</v>
      </c>
      <c r="M191" s="34">
        <f>VLOOKUP($B191,'[2]TK KHOILUONG'!$B:$AT,12,0)</f>
        <v>4</v>
      </c>
      <c r="N191" s="16">
        <f>VLOOKUP($B191,'[2]TK KHOILUONG'!$B:$AT,13,0)</f>
        <v>5.0999999999999996</v>
      </c>
      <c r="O191" s="16">
        <f>VLOOKUP($B191,'[2]TK KHOILUONG'!$B:$AT,14,0)</f>
        <v>3</v>
      </c>
      <c r="P191" s="16">
        <f>VLOOKUP($B191,'[2]TK KHOILUONG'!$B:$AT,15,0)</f>
        <v>0</v>
      </c>
      <c r="Q191" s="16">
        <f>VLOOKUP($B191,'[2]TK KHOILUONG'!$B:$AT,16,0)</f>
        <v>0</v>
      </c>
      <c r="R191" s="34">
        <f>VLOOKUP($B191,'[2]TK KHOILUONG'!$B:$AT,17,0)</f>
        <v>8.1</v>
      </c>
      <c r="S191" s="16">
        <f>VLOOKUP($B191,'[2]TK KHOILUONG'!$B:$AT,18,0)</f>
        <v>169</v>
      </c>
      <c r="T191" s="16">
        <f>VLOOKUP($B191,'[2]TK KHOILUONG'!$B:$AT,19,0)</f>
        <v>35</v>
      </c>
      <c r="U191" s="16">
        <f>VLOOKUP($B191,'[2]TK KHOILUONG'!$B:$AT,20,0)</f>
        <v>113</v>
      </c>
      <c r="V191" s="34">
        <f>VLOOKUP($B191,'[2]TK KHOILUONG'!$B:$AT,21,0)</f>
        <v>9.1</v>
      </c>
      <c r="W191" s="16">
        <f>VLOOKUP($B191,'[2]TK KHOILUONG'!$B:$AT,22,0)</f>
        <v>0</v>
      </c>
      <c r="X191" s="16">
        <f>VLOOKUP($B191,'[2]TK KHOILUONG'!$B:$AT,23,0)</f>
        <v>0</v>
      </c>
      <c r="Y191" s="16">
        <f>VLOOKUP($B191,'[2]TK KHOILUONG'!$B:$AT,24,0)</f>
        <v>0</v>
      </c>
      <c r="Z191" s="34">
        <f>VLOOKUP($B191,'[2]TK KHOILUONG'!$B:$AT,25,0)</f>
        <v>0</v>
      </c>
      <c r="AA191" s="16">
        <f>VLOOKUP($B191,'[2]TK KHOILUONG'!$B:$AT,26,0)</f>
        <v>0</v>
      </c>
      <c r="AB191" s="16">
        <f>VLOOKUP($B191,'[2]TK KHOILUONG'!$B:$AT,27,0)</f>
        <v>0</v>
      </c>
      <c r="AC191" s="16">
        <f>VLOOKUP($B191,'[2]TK KHOILUONG'!$B:$AT,28,0)</f>
        <v>0</v>
      </c>
      <c r="AD191" s="34">
        <f>VLOOKUP($B191,'[2]TK KHOILUONG'!$B:$AT,29,0)</f>
        <v>0</v>
      </c>
      <c r="AE191" s="16">
        <f>VLOOKUP($B191,'[2]TK KHOILUONG'!$B:$AT,30,0)</f>
        <v>0</v>
      </c>
      <c r="AF191" s="16">
        <f>VLOOKUP($B191,'[2]TK KHOILUONG'!$B:$AT,31,0)</f>
        <v>0</v>
      </c>
      <c r="AG191" s="16">
        <f>VLOOKUP($B191,'[2]TK KHOILUONG'!$B:$AT,32,0)</f>
        <v>0</v>
      </c>
      <c r="AH191" s="34">
        <f>VLOOKUP($B191,'[2]TK KHOILUONG'!$B:$AT,33,0)</f>
        <v>0</v>
      </c>
      <c r="AI191" s="16">
        <f>VLOOKUP($B191,'[2]TK KHOILUONG'!$B:$AT,34,0)</f>
        <v>0</v>
      </c>
      <c r="AJ191" s="16">
        <f>VLOOKUP($B191,'[2]TK KHOILUONG'!$B:$AT,35,0)</f>
        <v>0</v>
      </c>
      <c r="AK191" s="34">
        <f>VLOOKUP($B191,'[2]TK KHOILUONG'!$B:$AT,36,0)</f>
        <v>0</v>
      </c>
      <c r="AL191" s="16">
        <f>VLOOKUP($B191,'[2]TK KHOILUONG'!$B:$AT,37,0)</f>
        <v>0</v>
      </c>
      <c r="AM191" s="16">
        <f>VLOOKUP($B191,'[2]TK KHOILUONG'!$B:$AT,38,0)</f>
        <v>0</v>
      </c>
      <c r="AN191" s="34">
        <f>VLOOKUP($B191,'[2]TK KHOILUONG'!$B:$AT,39,0)</f>
        <v>0</v>
      </c>
      <c r="AO191" s="16">
        <f>VLOOKUP($B191,'[2]TK KHOILUONG'!$B:$AT,40,0)</f>
        <v>0</v>
      </c>
      <c r="AP191" s="16">
        <f>VLOOKUP($B191,'[2]TK KHOILUONG'!$B:$AT,41,0)</f>
        <v>0</v>
      </c>
      <c r="AQ191" s="34">
        <f>VLOOKUP($B191,'[2]TK KHOILUONG'!$B:$AT,42,0)</f>
        <v>0</v>
      </c>
      <c r="AR191" s="34">
        <f>VLOOKUP($B191,'[2]TK KHOILUONG'!$B:$AT,43,0)</f>
        <v>0</v>
      </c>
      <c r="AS191" s="34">
        <f>VLOOKUP($B191,'[2]TK KHOILUONG'!$B:$AT,44,0)</f>
        <v>0.5</v>
      </c>
      <c r="AT191" s="44">
        <f t="shared" si="3"/>
        <v>21.7</v>
      </c>
      <c r="AU191" s="5"/>
    </row>
    <row r="192" spans="1:47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VLOOKUP($B192,'[2]TK KHOILUONG'!$B:$AT,4,0)</f>
        <v>13</v>
      </c>
      <c r="F192" s="16">
        <f>VLOOKUP($B192,'[2]TK KHOILUONG'!$B:$AT,5,0)</f>
        <v>0</v>
      </c>
      <c r="G192" s="16">
        <f>VLOOKUP($B192,'[2]TK KHOILUONG'!$B:$AT,6,0)</f>
        <v>0</v>
      </c>
      <c r="H192" s="16">
        <f>VLOOKUP($B192,'[2]TK KHOILUONG'!$B:$AT,7,0)</f>
        <v>0</v>
      </c>
      <c r="I192" s="16">
        <f>VLOOKUP($B192,'[2]TK KHOILUONG'!$B:$AT,8,0)</f>
        <v>0</v>
      </c>
      <c r="J192" s="16">
        <f>VLOOKUP($B192,'[2]TK KHOILUONG'!$B:$AT,9,0)</f>
        <v>0</v>
      </c>
      <c r="K192" s="16">
        <f>VLOOKUP($B192,'[2]TK KHOILUONG'!$B:$AT,10,0)</f>
        <v>0</v>
      </c>
      <c r="L192" s="16">
        <f>VLOOKUP($B192,'[2]TK KHOILUONG'!$B:$AT,11,0)</f>
        <v>0</v>
      </c>
      <c r="M192" s="34">
        <f>VLOOKUP($B192,'[2]TK KHOILUONG'!$B:$AT,12,0)</f>
        <v>13</v>
      </c>
      <c r="N192" s="16">
        <f>VLOOKUP($B192,'[2]TK KHOILUONG'!$B:$AT,13,0)</f>
        <v>0.6</v>
      </c>
      <c r="O192" s="16">
        <f>VLOOKUP($B192,'[2]TK KHOILUONG'!$B:$AT,14,0)</f>
        <v>1.95</v>
      </c>
      <c r="P192" s="16">
        <f>VLOOKUP($B192,'[2]TK KHOILUONG'!$B:$AT,15,0)</f>
        <v>0</v>
      </c>
      <c r="Q192" s="16">
        <f>VLOOKUP($B192,'[2]TK KHOILUONG'!$B:$AT,16,0)</f>
        <v>0</v>
      </c>
      <c r="R192" s="34">
        <f>VLOOKUP($B192,'[2]TK KHOILUONG'!$B:$AT,17,0)</f>
        <v>2.5499999999999998</v>
      </c>
      <c r="S192" s="16">
        <f>VLOOKUP($B192,'[2]TK KHOILUONG'!$B:$AT,18,0)</f>
        <v>262</v>
      </c>
      <c r="T192" s="16">
        <f>VLOOKUP($B192,'[2]TK KHOILUONG'!$B:$AT,19,0)</f>
        <v>118</v>
      </c>
      <c r="U192" s="16">
        <f>VLOOKUP($B192,'[2]TK KHOILUONG'!$B:$AT,20,0)</f>
        <v>262</v>
      </c>
      <c r="V192" s="34">
        <f>VLOOKUP($B192,'[2]TK KHOILUONG'!$B:$AT,21,0)</f>
        <v>11.8</v>
      </c>
      <c r="W192" s="16">
        <f>VLOOKUP($B192,'[2]TK KHOILUONG'!$B:$AT,22,0)</f>
        <v>0</v>
      </c>
      <c r="X192" s="16">
        <f>VLOOKUP($B192,'[2]TK KHOILUONG'!$B:$AT,23,0)</f>
        <v>0</v>
      </c>
      <c r="Y192" s="16">
        <f>VLOOKUP($B192,'[2]TK KHOILUONG'!$B:$AT,24,0)</f>
        <v>0</v>
      </c>
      <c r="Z192" s="34">
        <f>VLOOKUP($B192,'[2]TK KHOILUONG'!$B:$AT,25,0)</f>
        <v>0</v>
      </c>
      <c r="AA192" s="16">
        <f>VLOOKUP($B192,'[2]TK KHOILUONG'!$B:$AT,26,0)</f>
        <v>0</v>
      </c>
      <c r="AB192" s="16">
        <f>VLOOKUP($B192,'[2]TK KHOILUONG'!$B:$AT,27,0)</f>
        <v>59</v>
      </c>
      <c r="AC192" s="16">
        <f>VLOOKUP($B192,'[2]TK KHOILUONG'!$B:$AT,28,0)</f>
        <v>0</v>
      </c>
      <c r="AD192" s="34">
        <f>VLOOKUP($B192,'[2]TK KHOILUONG'!$B:$AT,29,0)</f>
        <v>5.9</v>
      </c>
      <c r="AE192" s="16">
        <f>VLOOKUP($B192,'[2]TK KHOILUONG'!$B:$AT,30,0)</f>
        <v>0</v>
      </c>
      <c r="AF192" s="16">
        <f>VLOOKUP($B192,'[2]TK KHOILUONG'!$B:$AT,31,0)</f>
        <v>0</v>
      </c>
      <c r="AG192" s="16">
        <f>VLOOKUP($B192,'[2]TK KHOILUONG'!$B:$AT,32,0)</f>
        <v>0</v>
      </c>
      <c r="AH192" s="34">
        <f>VLOOKUP($B192,'[2]TK KHOILUONG'!$B:$AT,33,0)</f>
        <v>0</v>
      </c>
      <c r="AI192" s="16">
        <f>VLOOKUP($B192,'[2]TK KHOILUONG'!$B:$AT,34,0)</f>
        <v>0</v>
      </c>
      <c r="AJ192" s="16">
        <f>VLOOKUP($B192,'[2]TK KHOILUONG'!$B:$AT,35,0)</f>
        <v>0</v>
      </c>
      <c r="AK192" s="34">
        <f>VLOOKUP($B192,'[2]TK KHOILUONG'!$B:$AT,36,0)</f>
        <v>0</v>
      </c>
      <c r="AL192" s="16">
        <f>VLOOKUP($B192,'[2]TK KHOILUONG'!$B:$AT,37,0)</f>
        <v>0</v>
      </c>
      <c r="AM192" s="16">
        <f>VLOOKUP($B192,'[2]TK KHOILUONG'!$B:$AT,38,0)</f>
        <v>0</v>
      </c>
      <c r="AN192" s="34">
        <f>VLOOKUP($B192,'[2]TK KHOILUONG'!$B:$AT,39,0)</f>
        <v>0</v>
      </c>
      <c r="AO192" s="16">
        <f>VLOOKUP($B192,'[2]TK KHOILUONG'!$B:$AT,40,0)</f>
        <v>0</v>
      </c>
      <c r="AP192" s="16">
        <f>VLOOKUP($B192,'[2]TK KHOILUONG'!$B:$AT,41,0)</f>
        <v>0</v>
      </c>
      <c r="AQ192" s="34">
        <f>VLOOKUP($B192,'[2]TK KHOILUONG'!$B:$AT,42,0)</f>
        <v>0</v>
      </c>
      <c r="AR192" s="34">
        <f>VLOOKUP($B192,'[2]TK KHOILUONG'!$B:$AT,43,0)</f>
        <v>0</v>
      </c>
      <c r="AS192" s="34">
        <f>VLOOKUP($B192,'[2]TK KHOILUONG'!$B:$AT,44,0)</f>
        <v>0.5</v>
      </c>
      <c r="AT192" s="44">
        <f t="shared" si="3"/>
        <v>33.75</v>
      </c>
      <c r="AU192" s="5"/>
    </row>
    <row r="193" spans="1:47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VLOOKUP($B193,'[2]TK KHOILUONG'!$B:$AT,4,0)</f>
        <v>0</v>
      </c>
      <c r="F193" s="16">
        <f>VLOOKUP($B193,'[2]TK KHOILUONG'!$B:$AT,5,0)</f>
        <v>0</v>
      </c>
      <c r="G193" s="16">
        <f>VLOOKUP($B193,'[2]TK KHOILUONG'!$B:$AT,6,0)</f>
        <v>0</v>
      </c>
      <c r="H193" s="16">
        <f>VLOOKUP($B193,'[2]TK KHOILUONG'!$B:$AT,7,0)</f>
        <v>0</v>
      </c>
      <c r="I193" s="16">
        <f>VLOOKUP($B193,'[2]TK KHOILUONG'!$B:$AT,8,0)</f>
        <v>0</v>
      </c>
      <c r="J193" s="16">
        <f>VLOOKUP($B193,'[2]TK KHOILUONG'!$B:$AT,9,0)</f>
        <v>0</v>
      </c>
      <c r="K193" s="16">
        <f>VLOOKUP($B193,'[2]TK KHOILUONG'!$B:$AT,10,0)</f>
        <v>0</v>
      </c>
      <c r="L193" s="16">
        <f>VLOOKUP($B193,'[2]TK KHOILUONG'!$B:$AT,11,0)</f>
        <v>0</v>
      </c>
      <c r="M193" s="34">
        <f>VLOOKUP($B193,'[2]TK KHOILUONG'!$B:$AT,12,0)</f>
        <v>0</v>
      </c>
      <c r="N193" s="16">
        <f>VLOOKUP($B193,'[2]TK KHOILUONG'!$B:$AT,13,0)</f>
        <v>0</v>
      </c>
      <c r="O193" s="16">
        <f>VLOOKUP($B193,'[2]TK KHOILUONG'!$B:$AT,14,0)</f>
        <v>0</v>
      </c>
      <c r="P193" s="16">
        <f>VLOOKUP($B193,'[2]TK KHOILUONG'!$B:$AT,15,0)</f>
        <v>0</v>
      </c>
      <c r="Q193" s="16">
        <f>VLOOKUP($B193,'[2]TK KHOILUONG'!$B:$AT,16,0)</f>
        <v>0</v>
      </c>
      <c r="R193" s="34">
        <f>VLOOKUP($B193,'[2]TK KHOILUONG'!$B:$AT,17,0)</f>
        <v>0</v>
      </c>
      <c r="S193" s="16">
        <f>VLOOKUP($B193,'[2]TK KHOILUONG'!$B:$AT,18,0)</f>
        <v>0</v>
      </c>
      <c r="T193" s="16">
        <f>VLOOKUP($B193,'[2]TK KHOILUONG'!$B:$AT,19,0)</f>
        <v>0</v>
      </c>
      <c r="U193" s="16">
        <f>VLOOKUP($B193,'[2]TK KHOILUONG'!$B:$AT,20,0)</f>
        <v>0</v>
      </c>
      <c r="V193" s="34">
        <f>VLOOKUP($B193,'[2]TK KHOILUONG'!$B:$AT,21,0)</f>
        <v>0</v>
      </c>
      <c r="W193" s="16">
        <f>VLOOKUP($B193,'[2]TK KHOILUONG'!$B:$AT,22,0)</f>
        <v>0</v>
      </c>
      <c r="X193" s="16">
        <f>VLOOKUP($B193,'[2]TK KHOILUONG'!$B:$AT,23,0)</f>
        <v>0</v>
      </c>
      <c r="Y193" s="16">
        <f>VLOOKUP($B193,'[2]TK KHOILUONG'!$B:$AT,24,0)</f>
        <v>0</v>
      </c>
      <c r="Z193" s="34">
        <f>VLOOKUP($B193,'[2]TK KHOILUONG'!$B:$AT,25,0)</f>
        <v>0</v>
      </c>
      <c r="AA193" s="16">
        <f>VLOOKUP($B193,'[2]TK KHOILUONG'!$B:$AT,26,0)</f>
        <v>0</v>
      </c>
      <c r="AB193" s="16">
        <f>VLOOKUP($B193,'[2]TK KHOILUONG'!$B:$AT,27,0)</f>
        <v>0</v>
      </c>
      <c r="AC193" s="16">
        <f>VLOOKUP($B193,'[2]TK KHOILUONG'!$B:$AT,28,0)</f>
        <v>0</v>
      </c>
      <c r="AD193" s="34">
        <f>VLOOKUP($B193,'[2]TK KHOILUONG'!$B:$AT,29,0)</f>
        <v>0</v>
      </c>
      <c r="AE193" s="16">
        <f>VLOOKUP($B193,'[2]TK KHOILUONG'!$B:$AT,30,0)</f>
        <v>0</v>
      </c>
      <c r="AF193" s="16">
        <f>VLOOKUP($B193,'[2]TK KHOILUONG'!$B:$AT,31,0)</f>
        <v>0</v>
      </c>
      <c r="AG193" s="16">
        <f>VLOOKUP($B193,'[2]TK KHOILUONG'!$B:$AT,32,0)</f>
        <v>0</v>
      </c>
      <c r="AH193" s="34">
        <f>VLOOKUP($B193,'[2]TK KHOILUONG'!$B:$AT,33,0)</f>
        <v>0</v>
      </c>
      <c r="AI193" s="16">
        <f>VLOOKUP($B193,'[2]TK KHOILUONG'!$B:$AT,34,0)</f>
        <v>0</v>
      </c>
      <c r="AJ193" s="16">
        <f>VLOOKUP($B193,'[2]TK KHOILUONG'!$B:$AT,35,0)</f>
        <v>0</v>
      </c>
      <c r="AK193" s="34">
        <f>VLOOKUP($B193,'[2]TK KHOILUONG'!$B:$AT,36,0)</f>
        <v>0</v>
      </c>
      <c r="AL193" s="16">
        <f>VLOOKUP($B193,'[2]TK KHOILUONG'!$B:$AT,37,0)</f>
        <v>0</v>
      </c>
      <c r="AM193" s="16">
        <f>VLOOKUP($B193,'[2]TK KHOILUONG'!$B:$AT,38,0)</f>
        <v>0</v>
      </c>
      <c r="AN193" s="34">
        <f>VLOOKUP($B193,'[2]TK KHOILUONG'!$B:$AT,39,0)</f>
        <v>0</v>
      </c>
      <c r="AO193" s="16">
        <f>VLOOKUP($B193,'[2]TK KHOILUONG'!$B:$AT,40,0)</f>
        <v>0</v>
      </c>
      <c r="AP193" s="16">
        <f>VLOOKUP($B193,'[2]TK KHOILUONG'!$B:$AT,41,0)</f>
        <v>0</v>
      </c>
      <c r="AQ193" s="34">
        <f>VLOOKUP($B193,'[2]TK KHOILUONG'!$B:$AT,42,0)</f>
        <v>0</v>
      </c>
      <c r="AR193" s="34">
        <f>VLOOKUP($B193,'[2]TK KHOILUONG'!$B:$AT,43,0)</f>
        <v>0</v>
      </c>
      <c r="AS193" s="34">
        <f>VLOOKUP($B193,'[2]TK KHOILUONG'!$B:$AT,44,0)</f>
        <v>0</v>
      </c>
      <c r="AT193" s="44">
        <f t="shared" si="3"/>
        <v>0</v>
      </c>
      <c r="AU193" s="5"/>
    </row>
    <row r="194" spans="1:47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VLOOKUP($B194,'[2]TK KHOILUONG'!$B:$AT,4,0)</f>
        <v>0</v>
      </c>
      <c r="F194" s="16">
        <f>VLOOKUP($B194,'[2]TK KHOILUONG'!$B:$AT,5,0)</f>
        <v>0</v>
      </c>
      <c r="G194" s="16">
        <f>VLOOKUP($B194,'[2]TK KHOILUONG'!$B:$AT,6,0)</f>
        <v>0</v>
      </c>
      <c r="H194" s="16">
        <f>VLOOKUP($B194,'[2]TK KHOILUONG'!$B:$AT,7,0)</f>
        <v>0</v>
      </c>
      <c r="I194" s="16">
        <f>VLOOKUP($B194,'[2]TK KHOILUONG'!$B:$AT,8,0)</f>
        <v>0</v>
      </c>
      <c r="J194" s="16">
        <f>VLOOKUP($B194,'[2]TK KHOILUONG'!$B:$AT,9,0)</f>
        <v>0</v>
      </c>
      <c r="K194" s="16">
        <f>VLOOKUP($B194,'[2]TK KHOILUONG'!$B:$AT,10,0)</f>
        <v>0</v>
      </c>
      <c r="L194" s="16">
        <f>VLOOKUP($B194,'[2]TK KHOILUONG'!$B:$AT,11,0)</f>
        <v>0</v>
      </c>
      <c r="M194" s="34">
        <f>VLOOKUP($B194,'[2]TK KHOILUONG'!$B:$AT,12,0)</f>
        <v>0</v>
      </c>
      <c r="N194" s="16">
        <f>VLOOKUP($B194,'[2]TK KHOILUONG'!$B:$AT,13,0)</f>
        <v>0</v>
      </c>
      <c r="O194" s="16">
        <f>VLOOKUP($B194,'[2]TK KHOILUONG'!$B:$AT,14,0)</f>
        <v>0</v>
      </c>
      <c r="P194" s="16">
        <f>VLOOKUP($B194,'[2]TK KHOILUONG'!$B:$AT,15,0)</f>
        <v>0</v>
      </c>
      <c r="Q194" s="16">
        <f>VLOOKUP($B194,'[2]TK KHOILUONG'!$B:$AT,16,0)</f>
        <v>0</v>
      </c>
      <c r="R194" s="34">
        <f>VLOOKUP($B194,'[2]TK KHOILUONG'!$B:$AT,17,0)</f>
        <v>0</v>
      </c>
      <c r="S194" s="16">
        <f>VLOOKUP($B194,'[2]TK KHOILUONG'!$B:$AT,18,0)</f>
        <v>34</v>
      </c>
      <c r="T194" s="16">
        <f>VLOOKUP($B194,'[2]TK KHOILUONG'!$B:$AT,19,0)</f>
        <v>14</v>
      </c>
      <c r="U194" s="16">
        <f>VLOOKUP($B194,'[2]TK KHOILUONG'!$B:$AT,20,0)</f>
        <v>22</v>
      </c>
      <c r="V194" s="34">
        <f>VLOOKUP($B194,'[2]TK KHOILUONG'!$B:$AT,21,0)</f>
        <v>2.6</v>
      </c>
      <c r="W194" s="16">
        <f>VLOOKUP($B194,'[2]TK KHOILUONG'!$B:$AT,22,0)</f>
        <v>0</v>
      </c>
      <c r="X194" s="16">
        <f>VLOOKUP($B194,'[2]TK KHOILUONG'!$B:$AT,23,0)</f>
        <v>0</v>
      </c>
      <c r="Y194" s="16">
        <f>VLOOKUP($B194,'[2]TK KHOILUONG'!$B:$AT,24,0)</f>
        <v>0</v>
      </c>
      <c r="Z194" s="34">
        <f>VLOOKUP($B194,'[2]TK KHOILUONG'!$B:$AT,25,0)</f>
        <v>0</v>
      </c>
      <c r="AA194" s="16">
        <f>VLOOKUP($B194,'[2]TK KHOILUONG'!$B:$AT,26,0)</f>
        <v>73</v>
      </c>
      <c r="AB194" s="16">
        <f>VLOOKUP($B194,'[2]TK KHOILUONG'!$B:$AT,27,0)</f>
        <v>0</v>
      </c>
      <c r="AC194" s="16">
        <f>VLOOKUP($B194,'[2]TK KHOILUONG'!$B:$AT,28,0)</f>
        <v>73</v>
      </c>
      <c r="AD194" s="34">
        <f>VLOOKUP($B194,'[2]TK KHOILUONG'!$B:$AT,29,0)</f>
        <v>0</v>
      </c>
      <c r="AE194" s="16">
        <f>VLOOKUP($B194,'[2]TK KHOILUONG'!$B:$AT,30,0)</f>
        <v>0</v>
      </c>
      <c r="AF194" s="16">
        <f>VLOOKUP($B194,'[2]TK KHOILUONG'!$B:$AT,31,0)</f>
        <v>0</v>
      </c>
      <c r="AG194" s="16">
        <f>VLOOKUP($B194,'[2]TK KHOILUONG'!$B:$AT,32,0)</f>
        <v>0</v>
      </c>
      <c r="AH194" s="34">
        <f>VLOOKUP($B194,'[2]TK KHOILUONG'!$B:$AT,33,0)</f>
        <v>0</v>
      </c>
      <c r="AI194" s="16">
        <f>VLOOKUP($B194,'[2]TK KHOILUONG'!$B:$AT,34,0)</f>
        <v>0</v>
      </c>
      <c r="AJ194" s="16">
        <f>VLOOKUP($B194,'[2]TK KHOILUONG'!$B:$AT,35,0)</f>
        <v>0</v>
      </c>
      <c r="AK194" s="34">
        <f>VLOOKUP($B194,'[2]TK KHOILUONG'!$B:$AT,36,0)</f>
        <v>0</v>
      </c>
      <c r="AL194" s="16">
        <f>VLOOKUP($B194,'[2]TK KHOILUONG'!$B:$AT,37,0)</f>
        <v>0</v>
      </c>
      <c r="AM194" s="16">
        <f>VLOOKUP($B194,'[2]TK KHOILUONG'!$B:$AT,38,0)</f>
        <v>0</v>
      </c>
      <c r="AN194" s="34">
        <f>VLOOKUP($B194,'[2]TK KHOILUONG'!$B:$AT,39,0)</f>
        <v>0</v>
      </c>
      <c r="AO194" s="16">
        <f>VLOOKUP($B194,'[2]TK KHOILUONG'!$B:$AT,40,0)</f>
        <v>0</v>
      </c>
      <c r="AP194" s="16">
        <f>VLOOKUP($B194,'[2]TK KHOILUONG'!$B:$AT,41,0)</f>
        <v>0</v>
      </c>
      <c r="AQ194" s="34">
        <f>VLOOKUP($B194,'[2]TK KHOILUONG'!$B:$AT,42,0)</f>
        <v>0</v>
      </c>
      <c r="AR194" s="34">
        <f>VLOOKUP($B194,'[2]TK KHOILUONG'!$B:$AT,43,0)</f>
        <v>0</v>
      </c>
      <c r="AS194" s="34">
        <f>VLOOKUP($B194,'[2]TK KHOILUONG'!$B:$AT,44,0)</f>
        <v>0</v>
      </c>
      <c r="AT194" s="44">
        <f t="shared" si="3"/>
        <v>2.6</v>
      </c>
      <c r="AU194" s="5"/>
    </row>
    <row r="195" spans="1:47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VLOOKUP($B195,'[2]TK KHOILUONG'!$B:$AT,4,0)</f>
        <v>0</v>
      </c>
      <c r="F195" s="16">
        <f>VLOOKUP($B195,'[2]TK KHOILUONG'!$B:$AT,5,0)</f>
        <v>0</v>
      </c>
      <c r="G195" s="16">
        <f>VLOOKUP($B195,'[2]TK KHOILUONG'!$B:$AT,6,0)</f>
        <v>0</v>
      </c>
      <c r="H195" s="16">
        <f>VLOOKUP($B195,'[2]TK KHOILUONG'!$B:$AT,7,0)</f>
        <v>0</v>
      </c>
      <c r="I195" s="16">
        <f>VLOOKUP($B195,'[2]TK KHOILUONG'!$B:$AT,8,0)</f>
        <v>0</v>
      </c>
      <c r="J195" s="16">
        <f>VLOOKUP($B195,'[2]TK KHOILUONG'!$B:$AT,9,0)</f>
        <v>0</v>
      </c>
      <c r="K195" s="16">
        <f>VLOOKUP($B195,'[2]TK KHOILUONG'!$B:$AT,10,0)</f>
        <v>0</v>
      </c>
      <c r="L195" s="16">
        <f>VLOOKUP($B195,'[2]TK KHOILUONG'!$B:$AT,11,0)</f>
        <v>0</v>
      </c>
      <c r="M195" s="34">
        <f>VLOOKUP($B195,'[2]TK KHOILUONG'!$B:$AT,12,0)</f>
        <v>0</v>
      </c>
      <c r="N195" s="16">
        <f>VLOOKUP($B195,'[2]TK KHOILUONG'!$B:$AT,13,0)</f>
        <v>0</v>
      </c>
      <c r="O195" s="16">
        <f>VLOOKUP($B195,'[2]TK KHOILUONG'!$B:$AT,14,0)</f>
        <v>0</v>
      </c>
      <c r="P195" s="16">
        <f>VLOOKUP($B195,'[2]TK KHOILUONG'!$B:$AT,15,0)</f>
        <v>0</v>
      </c>
      <c r="Q195" s="16">
        <f>VLOOKUP($B195,'[2]TK KHOILUONG'!$B:$AT,16,0)</f>
        <v>0</v>
      </c>
      <c r="R195" s="34">
        <f>VLOOKUP($B195,'[2]TK KHOILUONG'!$B:$AT,17,0)</f>
        <v>0</v>
      </c>
      <c r="S195" s="16">
        <f>VLOOKUP($B195,'[2]TK KHOILUONG'!$B:$AT,18,0)</f>
        <v>16</v>
      </c>
      <c r="T195" s="16">
        <f>VLOOKUP($B195,'[2]TK KHOILUONG'!$B:$AT,19,0)</f>
        <v>0</v>
      </c>
      <c r="U195" s="16">
        <f>VLOOKUP($B195,'[2]TK KHOILUONG'!$B:$AT,20,0)</f>
        <v>42</v>
      </c>
      <c r="V195" s="34">
        <f>VLOOKUP($B195,'[2]TK KHOILUONG'!$B:$AT,21,0)</f>
        <v>-2.6</v>
      </c>
      <c r="W195" s="16">
        <f>VLOOKUP($B195,'[2]TK KHOILUONG'!$B:$AT,22,0)</f>
        <v>0</v>
      </c>
      <c r="X195" s="16">
        <f>VLOOKUP($B195,'[2]TK KHOILUONG'!$B:$AT,23,0)</f>
        <v>0</v>
      </c>
      <c r="Y195" s="16">
        <f>VLOOKUP($B195,'[2]TK KHOILUONG'!$B:$AT,24,0)</f>
        <v>0</v>
      </c>
      <c r="Z195" s="34">
        <f>VLOOKUP($B195,'[2]TK KHOILUONG'!$B:$AT,25,0)</f>
        <v>0</v>
      </c>
      <c r="AA195" s="16">
        <f>VLOOKUP($B195,'[2]TK KHOILUONG'!$B:$AT,26,0)</f>
        <v>0</v>
      </c>
      <c r="AB195" s="16">
        <f>VLOOKUP($B195,'[2]TK KHOILUONG'!$B:$AT,27,0)</f>
        <v>0</v>
      </c>
      <c r="AC195" s="16">
        <f>VLOOKUP($B195,'[2]TK KHOILUONG'!$B:$AT,28,0)</f>
        <v>0</v>
      </c>
      <c r="AD195" s="34">
        <f>VLOOKUP($B195,'[2]TK KHOILUONG'!$B:$AT,29,0)</f>
        <v>0</v>
      </c>
      <c r="AE195" s="16">
        <f>VLOOKUP($B195,'[2]TK KHOILUONG'!$B:$AT,30,0)</f>
        <v>0</v>
      </c>
      <c r="AF195" s="16">
        <f>VLOOKUP($B195,'[2]TK KHOILUONG'!$B:$AT,31,0)</f>
        <v>0</v>
      </c>
      <c r="AG195" s="16">
        <f>VLOOKUP($B195,'[2]TK KHOILUONG'!$B:$AT,32,0)</f>
        <v>0</v>
      </c>
      <c r="AH195" s="34">
        <f>VLOOKUP($B195,'[2]TK KHOILUONG'!$B:$AT,33,0)</f>
        <v>0</v>
      </c>
      <c r="AI195" s="16">
        <f>VLOOKUP($B195,'[2]TK KHOILUONG'!$B:$AT,34,0)</f>
        <v>0</v>
      </c>
      <c r="AJ195" s="16">
        <f>VLOOKUP($B195,'[2]TK KHOILUONG'!$B:$AT,35,0)</f>
        <v>0</v>
      </c>
      <c r="AK195" s="34">
        <f>VLOOKUP($B195,'[2]TK KHOILUONG'!$B:$AT,36,0)</f>
        <v>0</v>
      </c>
      <c r="AL195" s="16">
        <f>VLOOKUP($B195,'[2]TK KHOILUONG'!$B:$AT,37,0)</f>
        <v>0</v>
      </c>
      <c r="AM195" s="16">
        <f>VLOOKUP($B195,'[2]TK KHOILUONG'!$B:$AT,38,0)</f>
        <v>0</v>
      </c>
      <c r="AN195" s="34">
        <f>VLOOKUP($B195,'[2]TK KHOILUONG'!$B:$AT,39,0)</f>
        <v>0</v>
      </c>
      <c r="AO195" s="16">
        <f>VLOOKUP($B195,'[2]TK KHOILUONG'!$B:$AT,40,0)</f>
        <v>0</v>
      </c>
      <c r="AP195" s="16">
        <f>VLOOKUP($B195,'[2]TK KHOILUONG'!$B:$AT,41,0)</f>
        <v>0</v>
      </c>
      <c r="AQ195" s="34">
        <f>VLOOKUP($B195,'[2]TK KHOILUONG'!$B:$AT,42,0)</f>
        <v>0</v>
      </c>
      <c r="AR195" s="34">
        <f>VLOOKUP($B195,'[2]TK KHOILUONG'!$B:$AT,43,0)</f>
        <v>0</v>
      </c>
      <c r="AS195" s="34">
        <f>VLOOKUP($B195,'[2]TK KHOILUONG'!$B:$AT,44,0)</f>
        <v>0</v>
      </c>
      <c r="AT195" s="44">
        <f t="shared" si="3"/>
        <v>-2.6</v>
      </c>
      <c r="AU195" s="5"/>
    </row>
    <row r="196" spans="1:47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VLOOKUP($B196,'[2]TK KHOILUONG'!$B:$AT,4,0)</f>
        <v>0</v>
      </c>
      <c r="F196" s="16">
        <f>VLOOKUP($B196,'[2]TK KHOILUONG'!$B:$AT,5,0)</f>
        <v>0</v>
      </c>
      <c r="G196" s="16">
        <f>VLOOKUP($B196,'[2]TK KHOILUONG'!$B:$AT,6,0)</f>
        <v>0</v>
      </c>
      <c r="H196" s="16">
        <f>VLOOKUP($B196,'[2]TK KHOILUONG'!$B:$AT,7,0)</f>
        <v>0</v>
      </c>
      <c r="I196" s="16">
        <f>VLOOKUP($B196,'[2]TK KHOILUONG'!$B:$AT,8,0)</f>
        <v>0</v>
      </c>
      <c r="J196" s="16">
        <f>VLOOKUP($B196,'[2]TK KHOILUONG'!$B:$AT,9,0)</f>
        <v>0</v>
      </c>
      <c r="K196" s="16">
        <f>VLOOKUP($B196,'[2]TK KHOILUONG'!$B:$AT,10,0)</f>
        <v>0</v>
      </c>
      <c r="L196" s="16">
        <f>VLOOKUP($B196,'[2]TK KHOILUONG'!$B:$AT,11,0)</f>
        <v>0</v>
      </c>
      <c r="M196" s="34">
        <f>VLOOKUP($B196,'[2]TK KHOILUONG'!$B:$AT,12,0)</f>
        <v>0</v>
      </c>
      <c r="N196" s="16">
        <f>VLOOKUP($B196,'[2]TK KHOILUONG'!$B:$AT,13,0)</f>
        <v>0</v>
      </c>
      <c r="O196" s="16">
        <f>VLOOKUP($B196,'[2]TK KHOILUONG'!$B:$AT,14,0)</f>
        <v>0</v>
      </c>
      <c r="P196" s="16">
        <f>VLOOKUP($B196,'[2]TK KHOILUONG'!$B:$AT,15,0)</f>
        <v>0</v>
      </c>
      <c r="Q196" s="16">
        <f>VLOOKUP($B196,'[2]TK KHOILUONG'!$B:$AT,16,0)</f>
        <v>0</v>
      </c>
      <c r="R196" s="34">
        <f>VLOOKUP($B196,'[2]TK KHOILUONG'!$B:$AT,17,0)</f>
        <v>0</v>
      </c>
      <c r="S196" s="16">
        <f>VLOOKUP($B196,'[2]TK KHOILUONG'!$B:$AT,18,0)</f>
        <v>0</v>
      </c>
      <c r="T196" s="16">
        <f>VLOOKUP($B196,'[2]TK KHOILUONG'!$B:$AT,19,0)</f>
        <v>0</v>
      </c>
      <c r="U196" s="16">
        <f>VLOOKUP($B196,'[2]TK KHOILUONG'!$B:$AT,20,0)</f>
        <v>0</v>
      </c>
      <c r="V196" s="34">
        <f>VLOOKUP($B196,'[2]TK KHOILUONG'!$B:$AT,21,0)</f>
        <v>0</v>
      </c>
      <c r="W196" s="16">
        <f>VLOOKUP($B196,'[2]TK KHOILUONG'!$B:$AT,22,0)</f>
        <v>0</v>
      </c>
      <c r="X196" s="16">
        <f>VLOOKUP($B196,'[2]TK KHOILUONG'!$B:$AT,23,0)</f>
        <v>0</v>
      </c>
      <c r="Y196" s="16">
        <f>VLOOKUP($B196,'[2]TK KHOILUONG'!$B:$AT,24,0)</f>
        <v>0</v>
      </c>
      <c r="Z196" s="34">
        <f>VLOOKUP($B196,'[2]TK KHOILUONG'!$B:$AT,25,0)</f>
        <v>0</v>
      </c>
      <c r="AA196" s="16">
        <f>VLOOKUP($B196,'[2]TK KHOILUONG'!$B:$AT,26,0)</f>
        <v>0</v>
      </c>
      <c r="AB196" s="16">
        <f>VLOOKUP($B196,'[2]TK KHOILUONG'!$B:$AT,27,0)</f>
        <v>0</v>
      </c>
      <c r="AC196" s="16">
        <f>VLOOKUP($B196,'[2]TK KHOILUONG'!$B:$AT,28,0)</f>
        <v>0</v>
      </c>
      <c r="AD196" s="34">
        <f>VLOOKUP($B196,'[2]TK KHOILUONG'!$B:$AT,29,0)</f>
        <v>0</v>
      </c>
      <c r="AE196" s="16">
        <f>VLOOKUP($B196,'[2]TK KHOILUONG'!$B:$AT,30,0)</f>
        <v>0</v>
      </c>
      <c r="AF196" s="16">
        <f>VLOOKUP($B196,'[2]TK KHOILUONG'!$B:$AT,31,0)</f>
        <v>0</v>
      </c>
      <c r="AG196" s="16">
        <f>VLOOKUP($B196,'[2]TK KHOILUONG'!$B:$AT,32,0)</f>
        <v>0</v>
      </c>
      <c r="AH196" s="34">
        <f>VLOOKUP($B196,'[2]TK KHOILUONG'!$B:$AT,33,0)</f>
        <v>0</v>
      </c>
      <c r="AI196" s="16">
        <f>VLOOKUP($B196,'[2]TK KHOILUONG'!$B:$AT,34,0)</f>
        <v>0</v>
      </c>
      <c r="AJ196" s="16">
        <f>VLOOKUP($B196,'[2]TK KHOILUONG'!$B:$AT,35,0)</f>
        <v>0</v>
      </c>
      <c r="AK196" s="34">
        <f>VLOOKUP($B196,'[2]TK KHOILUONG'!$B:$AT,36,0)</f>
        <v>0</v>
      </c>
      <c r="AL196" s="16">
        <f>VLOOKUP($B196,'[2]TK KHOILUONG'!$B:$AT,37,0)</f>
        <v>0</v>
      </c>
      <c r="AM196" s="16">
        <f>VLOOKUP($B196,'[2]TK KHOILUONG'!$B:$AT,38,0)</f>
        <v>0</v>
      </c>
      <c r="AN196" s="34">
        <f>VLOOKUP($B196,'[2]TK KHOILUONG'!$B:$AT,39,0)</f>
        <v>0</v>
      </c>
      <c r="AO196" s="16">
        <f>VLOOKUP($B196,'[2]TK KHOILUONG'!$B:$AT,40,0)</f>
        <v>0</v>
      </c>
      <c r="AP196" s="16">
        <f>VLOOKUP($B196,'[2]TK KHOILUONG'!$B:$AT,41,0)</f>
        <v>0</v>
      </c>
      <c r="AQ196" s="34">
        <f>VLOOKUP($B196,'[2]TK KHOILUONG'!$B:$AT,42,0)</f>
        <v>0</v>
      </c>
      <c r="AR196" s="34">
        <f>VLOOKUP($B196,'[2]TK KHOILUONG'!$B:$AT,43,0)</f>
        <v>0</v>
      </c>
      <c r="AS196" s="34">
        <f>VLOOKUP($B196,'[2]TK KHOILUONG'!$B:$AT,44,0)</f>
        <v>0</v>
      </c>
      <c r="AT196" s="44">
        <f t="shared" si="3"/>
        <v>0</v>
      </c>
      <c r="AU196" s="5"/>
    </row>
    <row r="197" spans="1:47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VLOOKUP($B197,'[2]TK KHOILUONG'!$B:$AT,4,0)</f>
        <v>0</v>
      </c>
      <c r="F197" s="16">
        <f>VLOOKUP($B197,'[2]TK KHOILUONG'!$B:$AT,5,0)</f>
        <v>0</v>
      </c>
      <c r="G197" s="16">
        <f>VLOOKUP($B197,'[2]TK KHOILUONG'!$B:$AT,6,0)</f>
        <v>0</v>
      </c>
      <c r="H197" s="16">
        <f>VLOOKUP($B197,'[2]TK KHOILUONG'!$B:$AT,7,0)</f>
        <v>0</v>
      </c>
      <c r="I197" s="16">
        <f>VLOOKUP($B197,'[2]TK KHOILUONG'!$B:$AT,8,0)</f>
        <v>0</v>
      </c>
      <c r="J197" s="16">
        <f>VLOOKUP($B197,'[2]TK KHOILUONG'!$B:$AT,9,0)</f>
        <v>0</v>
      </c>
      <c r="K197" s="16">
        <f>VLOOKUP($B197,'[2]TK KHOILUONG'!$B:$AT,10,0)</f>
        <v>0</v>
      </c>
      <c r="L197" s="16">
        <f>VLOOKUP($B197,'[2]TK KHOILUONG'!$B:$AT,11,0)</f>
        <v>0</v>
      </c>
      <c r="M197" s="34">
        <f>VLOOKUP($B197,'[2]TK KHOILUONG'!$B:$AT,12,0)</f>
        <v>0</v>
      </c>
      <c r="N197" s="16">
        <f>VLOOKUP($B197,'[2]TK KHOILUONG'!$B:$AT,13,0)</f>
        <v>0</v>
      </c>
      <c r="O197" s="16">
        <f>VLOOKUP($B197,'[2]TK KHOILUONG'!$B:$AT,14,0)</f>
        <v>0</v>
      </c>
      <c r="P197" s="16">
        <f>VLOOKUP($B197,'[2]TK KHOILUONG'!$B:$AT,15,0)</f>
        <v>0</v>
      </c>
      <c r="Q197" s="16">
        <f>VLOOKUP($B197,'[2]TK KHOILUONG'!$B:$AT,16,0)</f>
        <v>0</v>
      </c>
      <c r="R197" s="34">
        <f>VLOOKUP($B197,'[2]TK KHOILUONG'!$B:$AT,17,0)</f>
        <v>0</v>
      </c>
      <c r="S197" s="16">
        <f>VLOOKUP($B197,'[2]TK KHOILUONG'!$B:$AT,18,0)</f>
        <v>37</v>
      </c>
      <c r="T197" s="16">
        <f>VLOOKUP($B197,'[2]TK KHOILUONG'!$B:$AT,19,0)</f>
        <v>0</v>
      </c>
      <c r="U197" s="16">
        <f>VLOOKUP($B197,'[2]TK KHOILUONG'!$B:$AT,20,0)</f>
        <v>30</v>
      </c>
      <c r="V197" s="34">
        <f>VLOOKUP($B197,'[2]TK KHOILUONG'!$B:$AT,21,0)</f>
        <v>0.70000000000000007</v>
      </c>
      <c r="W197" s="16">
        <f>VLOOKUP($B197,'[2]TK KHOILUONG'!$B:$AT,22,0)</f>
        <v>0</v>
      </c>
      <c r="X197" s="16">
        <f>VLOOKUP($B197,'[2]TK KHOILUONG'!$B:$AT,23,0)</f>
        <v>0</v>
      </c>
      <c r="Y197" s="16">
        <f>VLOOKUP($B197,'[2]TK KHOILUONG'!$B:$AT,24,0)</f>
        <v>0</v>
      </c>
      <c r="Z197" s="34">
        <f>VLOOKUP($B197,'[2]TK KHOILUONG'!$B:$AT,25,0)</f>
        <v>0</v>
      </c>
      <c r="AA197" s="16">
        <f>VLOOKUP($B197,'[2]TK KHOILUONG'!$B:$AT,26,0)</f>
        <v>0</v>
      </c>
      <c r="AB197" s="16">
        <f>VLOOKUP($B197,'[2]TK KHOILUONG'!$B:$AT,27,0)</f>
        <v>0</v>
      </c>
      <c r="AC197" s="16">
        <f>VLOOKUP($B197,'[2]TK KHOILUONG'!$B:$AT,28,0)</f>
        <v>0</v>
      </c>
      <c r="AD197" s="34">
        <f>VLOOKUP($B197,'[2]TK KHOILUONG'!$B:$AT,29,0)</f>
        <v>0</v>
      </c>
      <c r="AE197" s="16">
        <f>VLOOKUP($B197,'[2]TK KHOILUONG'!$B:$AT,30,0)</f>
        <v>0</v>
      </c>
      <c r="AF197" s="16">
        <f>VLOOKUP($B197,'[2]TK KHOILUONG'!$B:$AT,31,0)</f>
        <v>0</v>
      </c>
      <c r="AG197" s="16">
        <f>VLOOKUP($B197,'[2]TK KHOILUONG'!$B:$AT,32,0)</f>
        <v>0</v>
      </c>
      <c r="AH197" s="34">
        <f>VLOOKUP($B197,'[2]TK KHOILUONG'!$B:$AT,33,0)</f>
        <v>0</v>
      </c>
      <c r="AI197" s="16">
        <f>VLOOKUP($B197,'[2]TK KHOILUONG'!$B:$AT,34,0)</f>
        <v>0</v>
      </c>
      <c r="AJ197" s="16">
        <f>VLOOKUP($B197,'[2]TK KHOILUONG'!$B:$AT,35,0)</f>
        <v>0</v>
      </c>
      <c r="AK197" s="34">
        <f>VLOOKUP($B197,'[2]TK KHOILUONG'!$B:$AT,36,0)</f>
        <v>0</v>
      </c>
      <c r="AL197" s="16">
        <f>VLOOKUP($B197,'[2]TK KHOILUONG'!$B:$AT,37,0)</f>
        <v>0</v>
      </c>
      <c r="AM197" s="16">
        <f>VLOOKUP($B197,'[2]TK KHOILUONG'!$B:$AT,38,0)</f>
        <v>0</v>
      </c>
      <c r="AN197" s="34">
        <f>VLOOKUP($B197,'[2]TK KHOILUONG'!$B:$AT,39,0)</f>
        <v>0</v>
      </c>
      <c r="AO197" s="16">
        <f>VLOOKUP($B197,'[2]TK KHOILUONG'!$B:$AT,40,0)</f>
        <v>0</v>
      </c>
      <c r="AP197" s="16">
        <f>VLOOKUP($B197,'[2]TK KHOILUONG'!$B:$AT,41,0)</f>
        <v>0</v>
      </c>
      <c r="AQ197" s="34">
        <f>VLOOKUP($B197,'[2]TK KHOILUONG'!$B:$AT,42,0)</f>
        <v>0</v>
      </c>
      <c r="AR197" s="34">
        <f>VLOOKUP($B197,'[2]TK KHOILUONG'!$B:$AT,43,0)</f>
        <v>0</v>
      </c>
      <c r="AS197" s="34">
        <f>VLOOKUP($B197,'[2]TK KHOILUONG'!$B:$AT,44,0)</f>
        <v>0</v>
      </c>
      <c r="AT197" s="44">
        <f t="shared" si="3"/>
        <v>0.7</v>
      </c>
      <c r="AU197" s="5"/>
    </row>
    <row r="198" spans="1:47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>
        <f>VLOOKUP($B198,'[2]TK KHOILUONG'!$B:$AT,4,0)</f>
        <v>0</v>
      </c>
      <c r="F198" s="16">
        <f>VLOOKUP($B198,'[2]TK KHOILUONG'!$B:$AT,5,0)</f>
        <v>0</v>
      </c>
      <c r="G198" s="16">
        <f>VLOOKUP($B198,'[2]TK KHOILUONG'!$B:$AT,6,0)</f>
        <v>0</v>
      </c>
      <c r="H198" s="16">
        <f>VLOOKUP($B198,'[2]TK KHOILUONG'!$B:$AT,7,0)</f>
        <v>0</v>
      </c>
      <c r="I198" s="16">
        <f>VLOOKUP($B198,'[2]TK KHOILUONG'!$B:$AT,8,0)</f>
        <v>0</v>
      </c>
      <c r="J198" s="16">
        <f>VLOOKUP($B198,'[2]TK KHOILUONG'!$B:$AT,9,0)</f>
        <v>0</v>
      </c>
      <c r="K198" s="16">
        <f>VLOOKUP($B198,'[2]TK KHOILUONG'!$B:$AT,10,0)</f>
        <v>0</v>
      </c>
      <c r="L198" s="16">
        <f>VLOOKUP($B198,'[2]TK KHOILUONG'!$B:$AT,11,0)</f>
        <v>0</v>
      </c>
      <c r="M198" s="34">
        <f>VLOOKUP($B198,'[2]TK KHOILUONG'!$B:$AT,12,0)</f>
        <v>0</v>
      </c>
      <c r="N198" s="16">
        <f>VLOOKUP($B198,'[2]TK KHOILUONG'!$B:$AT,13,0)</f>
        <v>0</v>
      </c>
      <c r="O198" s="16">
        <f>VLOOKUP($B198,'[2]TK KHOILUONG'!$B:$AT,14,0)</f>
        <v>0</v>
      </c>
      <c r="P198" s="16">
        <f>VLOOKUP($B198,'[2]TK KHOILUONG'!$B:$AT,15,0)</f>
        <v>0</v>
      </c>
      <c r="Q198" s="16">
        <f>VLOOKUP($B198,'[2]TK KHOILUONG'!$B:$AT,16,0)</f>
        <v>0</v>
      </c>
      <c r="R198" s="34">
        <f>VLOOKUP($B198,'[2]TK KHOILUONG'!$B:$AT,17,0)</f>
        <v>0</v>
      </c>
      <c r="S198" s="16">
        <f>VLOOKUP($B198,'[2]TK KHOILUONG'!$B:$AT,18,0)</f>
        <v>0</v>
      </c>
      <c r="T198" s="16">
        <f>VLOOKUP($B198,'[2]TK KHOILUONG'!$B:$AT,19,0)</f>
        <v>0</v>
      </c>
      <c r="U198" s="16">
        <f>VLOOKUP($B198,'[2]TK KHOILUONG'!$B:$AT,20,0)</f>
        <v>0</v>
      </c>
      <c r="V198" s="34">
        <f>VLOOKUP($B198,'[2]TK KHOILUONG'!$B:$AT,21,0)</f>
        <v>0</v>
      </c>
      <c r="W198" s="16">
        <f>VLOOKUP($B198,'[2]TK KHOILUONG'!$B:$AT,22,0)</f>
        <v>0</v>
      </c>
      <c r="X198" s="16">
        <f>VLOOKUP($B198,'[2]TK KHOILUONG'!$B:$AT,23,0)</f>
        <v>0</v>
      </c>
      <c r="Y198" s="16">
        <f>VLOOKUP($B198,'[2]TK KHOILUONG'!$B:$AT,24,0)</f>
        <v>0</v>
      </c>
      <c r="Z198" s="34">
        <f>VLOOKUP($B198,'[2]TK KHOILUONG'!$B:$AT,25,0)</f>
        <v>0</v>
      </c>
      <c r="AA198" s="16">
        <f>VLOOKUP($B198,'[2]TK KHOILUONG'!$B:$AT,26,0)</f>
        <v>0</v>
      </c>
      <c r="AB198" s="16">
        <f>VLOOKUP($B198,'[2]TK KHOILUONG'!$B:$AT,27,0)</f>
        <v>0</v>
      </c>
      <c r="AC198" s="16">
        <f>VLOOKUP($B198,'[2]TK KHOILUONG'!$B:$AT,28,0)</f>
        <v>0</v>
      </c>
      <c r="AD198" s="34">
        <f>VLOOKUP($B198,'[2]TK KHOILUONG'!$B:$AT,29,0)</f>
        <v>0</v>
      </c>
      <c r="AE198" s="16">
        <f>VLOOKUP($B198,'[2]TK KHOILUONG'!$B:$AT,30,0)</f>
        <v>0</v>
      </c>
      <c r="AF198" s="16">
        <f>VLOOKUP($B198,'[2]TK KHOILUONG'!$B:$AT,31,0)</f>
        <v>0</v>
      </c>
      <c r="AG198" s="16">
        <f>VLOOKUP($B198,'[2]TK KHOILUONG'!$B:$AT,32,0)</f>
        <v>0</v>
      </c>
      <c r="AH198" s="34">
        <f>VLOOKUP($B198,'[2]TK KHOILUONG'!$B:$AT,33,0)</f>
        <v>0</v>
      </c>
      <c r="AI198" s="16">
        <f>VLOOKUP($B198,'[2]TK KHOILUONG'!$B:$AT,34,0)</f>
        <v>0</v>
      </c>
      <c r="AJ198" s="16">
        <f>VLOOKUP($B198,'[2]TK KHOILUONG'!$B:$AT,35,0)</f>
        <v>0</v>
      </c>
      <c r="AK198" s="34">
        <f>VLOOKUP($B198,'[2]TK KHOILUONG'!$B:$AT,36,0)</f>
        <v>0</v>
      </c>
      <c r="AL198" s="16">
        <f>VLOOKUP($B198,'[2]TK KHOILUONG'!$B:$AT,37,0)</f>
        <v>0</v>
      </c>
      <c r="AM198" s="16">
        <f>VLOOKUP($B198,'[2]TK KHOILUONG'!$B:$AT,38,0)</f>
        <v>0</v>
      </c>
      <c r="AN198" s="34">
        <f>VLOOKUP($B198,'[2]TK KHOILUONG'!$B:$AT,39,0)</f>
        <v>0</v>
      </c>
      <c r="AO198" s="16">
        <f>VLOOKUP($B198,'[2]TK KHOILUONG'!$B:$AT,40,0)</f>
        <v>0</v>
      </c>
      <c r="AP198" s="16">
        <f>VLOOKUP($B198,'[2]TK KHOILUONG'!$B:$AT,41,0)</f>
        <v>0</v>
      </c>
      <c r="AQ198" s="34">
        <f>VLOOKUP($B198,'[2]TK KHOILUONG'!$B:$AT,42,0)</f>
        <v>0</v>
      </c>
      <c r="AR198" s="34">
        <f>VLOOKUP($B198,'[2]TK KHOILUONG'!$B:$AT,43,0)</f>
        <v>0</v>
      </c>
      <c r="AS198" s="34">
        <f>VLOOKUP($B198,'[2]TK KHOILUONG'!$B:$AT,44,0)</f>
        <v>0</v>
      </c>
      <c r="AT198" s="44">
        <f t="shared" ref="AT198:AT261" si="4">IF(D198="","",ROUND(M198+R198+V198+Z198+AD198+AH198+AK198+AN198+AQ198+SUM(AR198:AS198),2))</f>
        <v>0</v>
      </c>
      <c r="AU198" s="5"/>
    </row>
    <row r="199" spans="1:47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VLOOKUP($B199,'[2]TK KHOILUONG'!$B:$AT,4,0)</f>
        <v>0</v>
      </c>
      <c r="F199" s="16">
        <f>VLOOKUP($B199,'[2]TK KHOILUONG'!$B:$AT,5,0)</f>
        <v>0</v>
      </c>
      <c r="G199" s="16">
        <f>VLOOKUP($B199,'[2]TK KHOILUONG'!$B:$AT,6,0)</f>
        <v>0</v>
      </c>
      <c r="H199" s="16">
        <f>VLOOKUP($B199,'[2]TK KHOILUONG'!$B:$AT,7,0)</f>
        <v>0</v>
      </c>
      <c r="I199" s="16">
        <f>VLOOKUP($B199,'[2]TK KHOILUONG'!$B:$AT,8,0)</f>
        <v>0</v>
      </c>
      <c r="J199" s="16">
        <f>VLOOKUP($B199,'[2]TK KHOILUONG'!$B:$AT,9,0)</f>
        <v>0</v>
      </c>
      <c r="K199" s="16">
        <f>VLOOKUP($B199,'[2]TK KHOILUONG'!$B:$AT,10,0)</f>
        <v>0</v>
      </c>
      <c r="L199" s="16">
        <f>VLOOKUP($B199,'[2]TK KHOILUONG'!$B:$AT,11,0)</f>
        <v>0</v>
      </c>
      <c r="M199" s="34">
        <f>VLOOKUP($B199,'[2]TK KHOILUONG'!$B:$AT,12,0)</f>
        <v>0</v>
      </c>
      <c r="N199" s="16">
        <f>VLOOKUP($B199,'[2]TK KHOILUONG'!$B:$AT,13,0)</f>
        <v>0</v>
      </c>
      <c r="O199" s="16">
        <f>VLOOKUP($B199,'[2]TK KHOILUONG'!$B:$AT,14,0)</f>
        <v>0</v>
      </c>
      <c r="P199" s="16">
        <f>VLOOKUP($B199,'[2]TK KHOILUONG'!$B:$AT,15,0)</f>
        <v>0</v>
      </c>
      <c r="Q199" s="16">
        <f>VLOOKUP($B199,'[2]TK KHOILUONG'!$B:$AT,16,0)</f>
        <v>0</v>
      </c>
      <c r="R199" s="34">
        <f>VLOOKUP($B199,'[2]TK KHOILUONG'!$B:$AT,17,0)</f>
        <v>0</v>
      </c>
      <c r="S199" s="16">
        <f>VLOOKUP($B199,'[2]TK KHOILUONG'!$B:$AT,18,0)</f>
        <v>35</v>
      </c>
      <c r="T199" s="16">
        <f>VLOOKUP($B199,'[2]TK KHOILUONG'!$B:$AT,19,0)</f>
        <v>35</v>
      </c>
      <c r="U199" s="16">
        <f>VLOOKUP($B199,'[2]TK KHOILUONG'!$B:$AT,20,0)</f>
        <v>67</v>
      </c>
      <c r="V199" s="34">
        <f>VLOOKUP($B199,'[2]TK KHOILUONG'!$B:$AT,21,0)</f>
        <v>0.30000000000000004</v>
      </c>
      <c r="W199" s="16">
        <f>VLOOKUP($B199,'[2]TK KHOILUONG'!$B:$AT,22,0)</f>
        <v>0</v>
      </c>
      <c r="X199" s="16">
        <f>VLOOKUP($B199,'[2]TK KHOILUONG'!$B:$AT,23,0)</f>
        <v>0</v>
      </c>
      <c r="Y199" s="16">
        <f>VLOOKUP($B199,'[2]TK KHOILUONG'!$B:$AT,24,0)</f>
        <v>0</v>
      </c>
      <c r="Z199" s="34">
        <f>VLOOKUP($B199,'[2]TK KHOILUONG'!$B:$AT,25,0)</f>
        <v>0</v>
      </c>
      <c r="AA199" s="16">
        <f>VLOOKUP($B199,'[2]TK KHOILUONG'!$B:$AT,26,0)</f>
        <v>0</v>
      </c>
      <c r="AB199" s="16">
        <f>VLOOKUP($B199,'[2]TK KHOILUONG'!$B:$AT,27,0)</f>
        <v>0</v>
      </c>
      <c r="AC199" s="16">
        <f>VLOOKUP($B199,'[2]TK KHOILUONG'!$B:$AT,28,0)</f>
        <v>0</v>
      </c>
      <c r="AD199" s="34">
        <f>VLOOKUP($B199,'[2]TK KHOILUONG'!$B:$AT,29,0)</f>
        <v>0</v>
      </c>
      <c r="AE199" s="16">
        <f>VLOOKUP($B199,'[2]TK KHOILUONG'!$B:$AT,30,0)</f>
        <v>0</v>
      </c>
      <c r="AF199" s="16">
        <f>VLOOKUP($B199,'[2]TK KHOILUONG'!$B:$AT,31,0)</f>
        <v>0</v>
      </c>
      <c r="AG199" s="16">
        <f>VLOOKUP($B199,'[2]TK KHOILUONG'!$B:$AT,32,0)</f>
        <v>0</v>
      </c>
      <c r="AH199" s="34">
        <f>VLOOKUP($B199,'[2]TK KHOILUONG'!$B:$AT,33,0)</f>
        <v>0</v>
      </c>
      <c r="AI199" s="16">
        <f>VLOOKUP($B199,'[2]TK KHOILUONG'!$B:$AT,34,0)</f>
        <v>0</v>
      </c>
      <c r="AJ199" s="16">
        <f>VLOOKUP($B199,'[2]TK KHOILUONG'!$B:$AT,35,0)</f>
        <v>0</v>
      </c>
      <c r="AK199" s="34">
        <f>VLOOKUP($B199,'[2]TK KHOILUONG'!$B:$AT,36,0)</f>
        <v>0</v>
      </c>
      <c r="AL199" s="16">
        <f>VLOOKUP($B199,'[2]TK KHOILUONG'!$B:$AT,37,0)</f>
        <v>0</v>
      </c>
      <c r="AM199" s="16">
        <f>VLOOKUP($B199,'[2]TK KHOILUONG'!$B:$AT,38,0)</f>
        <v>0</v>
      </c>
      <c r="AN199" s="34">
        <f>VLOOKUP($B199,'[2]TK KHOILUONG'!$B:$AT,39,0)</f>
        <v>0</v>
      </c>
      <c r="AO199" s="16">
        <f>VLOOKUP($B199,'[2]TK KHOILUONG'!$B:$AT,40,0)</f>
        <v>0</v>
      </c>
      <c r="AP199" s="16">
        <f>VLOOKUP($B199,'[2]TK KHOILUONG'!$B:$AT,41,0)</f>
        <v>0</v>
      </c>
      <c r="AQ199" s="34">
        <f>VLOOKUP($B199,'[2]TK KHOILUONG'!$B:$AT,42,0)</f>
        <v>0</v>
      </c>
      <c r="AR199" s="34">
        <f>VLOOKUP($B199,'[2]TK KHOILUONG'!$B:$AT,43,0)</f>
        <v>0</v>
      </c>
      <c r="AS199" s="34">
        <f>VLOOKUP($B199,'[2]TK KHOILUONG'!$B:$AT,44,0)</f>
        <v>0</v>
      </c>
      <c r="AT199" s="44">
        <f t="shared" si="4"/>
        <v>0.3</v>
      </c>
      <c r="AU199" s="5"/>
    </row>
    <row r="200" spans="1:47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VLOOKUP($B200,'[2]TK KHOILUONG'!$B:$AT,4,0)</f>
        <v>1</v>
      </c>
      <c r="F200" s="16">
        <f>VLOOKUP($B200,'[2]TK KHOILUONG'!$B:$AT,5,0)</f>
        <v>0</v>
      </c>
      <c r="G200" s="16">
        <f>VLOOKUP($B200,'[2]TK KHOILUONG'!$B:$AT,6,0)</f>
        <v>0</v>
      </c>
      <c r="H200" s="16">
        <f>VLOOKUP($B200,'[2]TK KHOILUONG'!$B:$AT,7,0)</f>
        <v>0</v>
      </c>
      <c r="I200" s="16">
        <f>VLOOKUP($B200,'[2]TK KHOILUONG'!$B:$AT,8,0)</f>
        <v>0</v>
      </c>
      <c r="J200" s="16">
        <f>VLOOKUP($B200,'[2]TK KHOILUONG'!$B:$AT,9,0)</f>
        <v>0</v>
      </c>
      <c r="K200" s="16">
        <f>VLOOKUP($B200,'[2]TK KHOILUONG'!$B:$AT,10,0)</f>
        <v>0</v>
      </c>
      <c r="L200" s="16">
        <f>VLOOKUP($B200,'[2]TK KHOILUONG'!$B:$AT,11,0)</f>
        <v>0</v>
      </c>
      <c r="M200" s="34">
        <f>VLOOKUP($B200,'[2]TK KHOILUONG'!$B:$AT,12,0)</f>
        <v>1</v>
      </c>
      <c r="N200" s="16">
        <f>VLOOKUP($B200,'[2]TK KHOILUONG'!$B:$AT,13,0)</f>
        <v>1.7999999999999998</v>
      </c>
      <c r="O200" s="16">
        <f>VLOOKUP($B200,'[2]TK KHOILUONG'!$B:$AT,14,0)</f>
        <v>1.9500000000000002</v>
      </c>
      <c r="P200" s="16">
        <f>VLOOKUP($B200,'[2]TK KHOILUONG'!$B:$AT,15,0)</f>
        <v>0</v>
      </c>
      <c r="Q200" s="16">
        <f>VLOOKUP($B200,'[2]TK KHOILUONG'!$B:$AT,16,0)</f>
        <v>0</v>
      </c>
      <c r="R200" s="34">
        <f>VLOOKUP($B200,'[2]TK KHOILUONG'!$B:$AT,17,0)</f>
        <v>3.75</v>
      </c>
      <c r="S200" s="16">
        <f>VLOOKUP($B200,'[2]TK KHOILUONG'!$B:$AT,18,0)</f>
        <v>113</v>
      </c>
      <c r="T200" s="16">
        <f>VLOOKUP($B200,'[2]TK KHOILUONG'!$B:$AT,19,0)</f>
        <v>232</v>
      </c>
      <c r="U200" s="16">
        <f>VLOOKUP($B200,'[2]TK KHOILUONG'!$B:$AT,20,0)</f>
        <v>101</v>
      </c>
      <c r="V200" s="34">
        <f>VLOOKUP($B200,'[2]TK KHOILUONG'!$B:$AT,21,0)</f>
        <v>24.400000000000002</v>
      </c>
      <c r="W200" s="16">
        <f>VLOOKUP($B200,'[2]TK KHOILUONG'!$B:$AT,22,0)</f>
        <v>0</v>
      </c>
      <c r="X200" s="16">
        <f>VLOOKUP($B200,'[2]TK KHOILUONG'!$B:$AT,23,0)</f>
        <v>0</v>
      </c>
      <c r="Y200" s="16">
        <f>VLOOKUP($B200,'[2]TK KHOILUONG'!$B:$AT,24,0)</f>
        <v>0</v>
      </c>
      <c r="Z200" s="34">
        <f>VLOOKUP($B200,'[2]TK KHOILUONG'!$B:$AT,25,0)</f>
        <v>0</v>
      </c>
      <c r="AA200" s="16">
        <f>VLOOKUP($B200,'[2]TK KHOILUONG'!$B:$AT,26,0)</f>
        <v>0</v>
      </c>
      <c r="AB200" s="16">
        <f>VLOOKUP($B200,'[2]TK KHOILUONG'!$B:$AT,27,0)</f>
        <v>0</v>
      </c>
      <c r="AC200" s="16">
        <f>VLOOKUP($B200,'[2]TK KHOILUONG'!$B:$AT,28,0)</f>
        <v>0</v>
      </c>
      <c r="AD200" s="34">
        <f>VLOOKUP($B200,'[2]TK KHOILUONG'!$B:$AT,29,0)</f>
        <v>0</v>
      </c>
      <c r="AE200" s="16">
        <f>VLOOKUP($B200,'[2]TK KHOILUONG'!$B:$AT,30,0)</f>
        <v>0</v>
      </c>
      <c r="AF200" s="16">
        <f>VLOOKUP($B200,'[2]TK KHOILUONG'!$B:$AT,31,0)</f>
        <v>0</v>
      </c>
      <c r="AG200" s="16">
        <f>VLOOKUP($B200,'[2]TK KHOILUONG'!$B:$AT,32,0)</f>
        <v>0</v>
      </c>
      <c r="AH200" s="34">
        <f>VLOOKUP($B200,'[2]TK KHOILUONG'!$B:$AT,33,0)</f>
        <v>0</v>
      </c>
      <c r="AI200" s="16">
        <f>VLOOKUP($B200,'[2]TK KHOILUONG'!$B:$AT,34,0)</f>
        <v>0</v>
      </c>
      <c r="AJ200" s="16">
        <f>VLOOKUP($B200,'[2]TK KHOILUONG'!$B:$AT,35,0)</f>
        <v>0</v>
      </c>
      <c r="AK200" s="34">
        <f>VLOOKUP($B200,'[2]TK KHOILUONG'!$B:$AT,36,0)</f>
        <v>0</v>
      </c>
      <c r="AL200" s="16">
        <f>VLOOKUP($B200,'[2]TK KHOILUONG'!$B:$AT,37,0)</f>
        <v>0</v>
      </c>
      <c r="AM200" s="16">
        <f>VLOOKUP($B200,'[2]TK KHOILUONG'!$B:$AT,38,0)</f>
        <v>0</v>
      </c>
      <c r="AN200" s="34">
        <f>VLOOKUP($B200,'[2]TK KHOILUONG'!$B:$AT,39,0)</f>
        <v>0</v>
      </c>
      <c r="AO200" s="16">
        <f>VLOOKUP($B200,'[2]TK KHOILUONG'!$B:$AT,40,0)</f>
        <v>0</v>
      </c>
      <c r="AP200" s="16">
        <f>VLOOKUP($B200,'[2]TK KHOILUONG'!$B:$AT,41,0)</f>
        <v>0</v>
      </c>
      <c r="AQ200" s="34">
        <f>VLOOKUP($B200,'[2]TK KHOILUONG'!$B:$AT,42,0)</f>
        <v>0</v>
      </c>
      <c r="AR200" s="34">
        <f>VLOOKUP($B200,'[2]TK KHOILUONG'!$B:$AT,43,0)</f>
        <v>0</v>
      </c>
      <c r="AS200" s="34">
        <f>VLOOKUP($B200,'[2]TK KHOILUONG'!$B:$AT,44,0)</f>
        <v>0.5</v>
      </c>
      <c r="AT200" s="44">
        <f t="shared" si="4"/>
        <v>29.65</v>
      </c>
      <c r="AU200" s="5"/>
    </row>
    <row r="201" spans="1:47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VLOOKUP($B201,'[2]TK KHOILUONG'!$B:$AT,4,0)</f>
        <v>12</v>
      </c>
      <c r="F201" s="16">
        <f>VLOOKUP($B201,'[2]TK KHOILUONG'!$B:$AT,5,0)</f>
        <v>0</v>
      </c>
      <c r="G201" s="16">
        <f>VLOOKUP($B201,'[2]TK KHOILUONG'!$B:$AT,6,0)</f>
        <v>0</v>
      </c>
      <c r="H201" s="16">
        <f>VLOOKUP($B201,'[2]TK KHOILUONG'!$B:$AT,7,0)</f>
        <v>0</v>
      </c>
      <c r="I201" s="16">
        <f>VLOOKUP($B201,'[2]TK KHOILUONG'!$B:$AT,8,0)</f>
        <v>0</v>
      </c>
      <c r="J201" s="16">
        <f>VLOOKUP($B201,'[2]TK KHOILUONG'!$B:$AT,9,0)</f>
        <v>0</v>
      </c>
      <c r="K201" s="16">
        <f>VLOOKUP($B201,'[2]TK KHOILUONG'!$B:$AT,10,0)</f>
        <v>0</v>
      </c>
      <c r="L201" s="16">
        <f>VLOOKUP($B201,'[2]TK KHOILUONG'!$B:$AT,11,0)</f>
        <v>0</v>
      </c>
      <c r="M201" s="34">
        <f>VLOOKUP($B201,'[2]TK KHOILUONG'!$B:$AT,12,0)</f>
        <v>12</v>
      </c>
      <c r="N201" s="16">
        <f>VLOOKUP($B201,'[2]TK KHOILUONG'!$B:$AT,13,0)</f>
        <v>4.5</v>
      </c>
      <c r="O201" s="16">
        <f>VLOOKUP($B201,'[2]TK KHOILUONG'!$B:$AT,14,0)</f>
        <v>4.05</v>
      </c>
      <c r="P201" s="16">
        <f>VLOOKUP($B201,'[2]TK KHOILUONG'!$B:$AT,15,0)</f>
        <v>0</v>
      </c>
      <c r="Q201" s="16">
        <f>VLOOKUP($B201,'[2]TK KHOILUONG'!$B:$AT,16,0)</f>
        <v>0</v>
      </c>
      <c r="R201" s="34">
        <f>VLOOKUP($B201,'[2]TK KHOILUONG'!$B:$AT,17,0)</f>
        <v>8.5500000000000007</v>
      </c>
      <c r="S201" s="16">
        <f>VLOOKUP($B201,'[2]TK KHOILUONG'!$B:$AT,18,0)</f>
        <v>250</v>
      </c>
      <c r="T201" s="16">
        <f>VLOOKUP($B201,'[2]TK KHOILUONG'!$B:$AT,19,0)</f>
        <v>148</v>
      </c>
      <c r="U201" s="16">
        <f>VLOOKUP($B201,'[2]TK KHOILUONG'!$B:$AT,20,0)</f>
        <v>137</v>
      </c>
      <c r="V201" s="34">
        <f>VLOOKUP($B201,'[2]TK KHOILUONG'!$B:$AT,21,0)</f>
        <v>26.1</v>
      </c>
      <c r="W201" s="16">
        <f>VLOOKUP($B201,'[2]TK KHOILUONG'!$B:$AT,22,0)</f>
        <v>0</v>
      </c>
      <c r="X201" s="16">
        <f>VLOOKUP($B201,'[2]TK KHOILUONG'!$B:$AT,23,0)</f>
        <v>0</v>
      </c>
      <c r="Y201" s="16">
        <f>VLOOKUP($B201,'[2]TK KHOILUONG'!$B:$AT,24,0)</f>
        <v>0</v>
      </c>
      <c r="Z201" s="34">
        <f>VLOOKUP($B201,'[2]TK KHOILUONG'!$B:$AT,25,0)</f>
        <v>0</v>
      </c>
      <c r="AA201" s="16">
        <f>VLOOKUP($B201,'[2]TK KHOILUONG'!$B:$AT,26,0)</f>
        <v>0</v>
      </c>
      <c r="AB201" s="16">
        <f>VLOOKUP($B201,'[2]TK KHOILUONG'!$B:$AT,27,0)</f>
        <v>12</v>
      </c>
      <c r="AC201" s="16">
        <f>VLOOKUP($B201,'[2]TK KHOILUONG'!$B:$AT,28,0)</f>
        <v>0</v>
      </c>
      <c r="AD201" s="34">
        <f>VLOOKUP($B201,'[2]TK KHOILUONG'!$B:$AT,29,0)</f>
        <v>1.2000000000000002</v>
      </c>
      <c r="AE201" s="16">
        <f>VLOOKUP($B201,'[2]TK KHOILUONG'!$B:$AT,30,0)</f>
        <v>0</v>
      </c>
      <c r="AF201" s="16">
        <f>VLOOKUP($B201,'[2]TK KHOILUONG'!$B:$AT,31,0)</f>
        <v>0</v>
      </c>
      <c r="AG201" s="16">
        <f>VLOOKUP($B201,'[2]TK KHOILUONG'!$B:$AT,32,0)</f>
        <v>0</v>
      </c>
      <c r="AH201" s="34">
        <f>VLOOKUP($B201,'[2]TK KHOILUONG'!$B:$AT,33,0)</f>
        <v>0</v>
      </c>
      <c r="AI201" s="16">
        <f>VLOOKUP($B201,'[2]TK KHOILUONG'!$B:$AT,34,0)</f>
        <v>0</v>
      </c>
      <c r="AJ201" s="16">
        <f>VLOOKUP($B201,'[2]TK KHOILUONG'!$B:$AT,35,0)</f>
        <v>0</v>
      </c>
      <c r="AK201" s="34">
        <f>VLOOKUP($B201,'[2]TK KHOILUONG'!$B:$AT,36,0)</f>
        <v>0</v>
      </c>
      <c r="AL201" s="16">
        <f>VLOOKUP($B201,'[2]TK KHOILUONG'!$B:$AT,37,0)</f>
        <v>0</v>
      </c>
      <c r="AM201" s="16">
        <f>VLOOKUP($B201,'[2]TK KHOILUONG'!$B:$AT,38,0)</f>
        <v>0</v>
      </c>
      <c r="AN201" s="34">
        <f>VLOOKUP($B201,'[2]TK KHOILUONG'!$B:$AT,39,0)</f>
        <v>0</v>
      </c>
      <c r="AO201" s="16">
        <f>VLOOKUP($B201,'[2]TK KHOILUONG'!$B:$AT,40,0)</f>
        <v>0</v>
      </c>
      <c r="AP201" s="16">
        <f>VLOOKUP($B201,'[2]TK KHOILUONG'!$B:$AT,41,0)</f>
        <v>0</v>
      </c>
      <c r="AQ201" s="34">
        <f>VLOOKUP($B201,'[2]TK KHOILUONG'!$B:$AT,42,0)</f>
        <v>0</v>
      </c>
      <c r="AR201" s="34">
        <f>VLOOKUP($B201,'[2]TK KHOILUONG'!$B:$AT,43,0)</f>
        <v>0</v>
      </c>
      <c r="AS201" s="34">
        <f>VLOOKUP($B201,'[2]TK KHOILUONG'!$B:$AT,44,0)</f>
        <v>0.3</v>
      </c>
      <c r="AT201" s="44">
        <f t="shared" si="4"/>
        <v>48.15</v>
      </c>
      <c r="AU201" s="5"/>
    </row>
    <row r="202" spans="1:47" ht="30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VLOOKUP($B202,'[2]TK KHOILUONG'!$B:$AT,4,0)</f>
        <v>2</v>
      </c>
      <c r="F202" s="16">
        <f>VLOOKUP($B202,'[2]TK KHOILUONG'!$B:$AT,5,0)</f>
        <v>0</v>
      </c>
      <c r="G202" s="16">
        <f>VLOOKUP($B202,'[2]TK KHOILUONG'!$B:$AT,6,0)</f>
        <v>0</v>
      </c>
      <c r="H202" s="16">
        <f>VLOOKUP($B202,'[2]TK KHOILUONG'!$B:$AT,7,0)</f>
        <v>0</v>
      </c>
      <c r="I202" s="16">
        <f>VLOOKUP($B202,'[2]TK KHOILUONG'!$B:$AT,8,0)</f>
        <v>0</v>
      </c>
      <c r="J202" s="16">
        <f>VLOOKUP($B202,'[2]TK KHOILUONG'!$B:$AT,9,0)</f>
        <v>0</v>
      </c>
      <c r="K202" s="16">
        <f>VLOOKUP($B202,'[2]TK KHOILUONG'!$B:$AT,10,0)</f>
        <v>0</v>
      </c>
      <c r="L202" s="16">
        <f>VLOOKUP($B202,'[2]TK KHOILUONG'!$B:$AT,11,0)</f>
        <v>0</v>
      </c>
      <c r="M202" s="34">
        <f>VLOOKUP($B202,'[2]TK KHOILUONG'!$B:$AT,12,0)</f>
        <v>2</v>
      </c>
      <c r="N202" s="16">
        <f>VLOOKUP($B202,'[2]TK KHOILUONG'!$B:$AT,13,0)</f>
        <v>0</v>
      </c>
      <c r="O202" s="16">
        <f>VLOOKUP($B202,'[2]TK KHOILUONG'!$B:$AT,14,0)</f>
        <v>0</v>
      </c>
      <c r="P202" s="16">
        <f>VLOOKUP($B202,'[2]TK KHOILUONG'!$B:$AT,15,0)</f>
        <v>0</v>
      </c>
      <c r="Q202" s="16">
        <f>VLOOKUP($B202,'[2]TK KHOILUONG'!$B:$AT,16,0)</f>
        <v>0</v>
      </c>
      <c r="R202" s="34">
        <f>VLOOKUP($B202,'[2]TK KHOILUONG'!$B:$AT,17,0)</f>
        <v>0</v>
      </c>
      <c r="S202" s="16">
        <f>VLOOKUP($B202,'[2]TK KHOILUONG'!$B:$AT,18,0)</f>
        <v>15</v>
      </c>
      <c r="T202" s="16">
        <f>VLOOKUP($B202,'[2]TK KHOILUONG'!$B:$AT,19,0)</f>
        <v>0</v>
      </c>
      <c r="U202" s="16">
        <f>VLOOKUP($B202,'[2]TK KHOILUONG'!$B:$AT,20,0)</f>
        <v>41</v>
      </c>
      <c r="V202" s="34">
        <f>VLOOKUP($B202,'[2]TK KHOILUONG'!$B:$AT,21,0)</f>
        <v>-2.6</v>
      </c>
      <c r="W202" s="16">
        <f>VLOOKUP($B202,'[2]TK KHOILUONG'!$B:$AT,22,0)</f>
        <v>0</v>
      </c>
      <c r="X202" s="16">
        <f>VLOOKUP($B202,'[2]TK KHOILUONG'!$B:$AT,23,0)</f>
        <v>0</v>
      </c>
      <c r="Y202" s="16">
        <f>VLOOKUP($B202,'[2]TK KHOILUONG'!$B:$AT,24,0)</f>
        <v>0</v>
      </c>
      <c r="Z202" s="34">
        <f>VLOOKUP($B202,'[2]TK KHOILUONG'!$B:$AT,25,0)</f>
        <v>0</v>
      </c>
      <c r="AA202" s="16">
        <f>VLOOKUP($B202,'[2]TK KHOILUONG'!$B:$AT,26,0)</f>
        <v>0</v>
      </c>
      <c r="AB202" s="16">
        <f>VLOOKUP($B202,'[2]TK KHOILUONG'!$B:$AT,27,0)</f>
        <v>0</v>
      </c>
      <c r="AC202" s="16">
        <f>VLOOKUP($B202,'[2]TK KHOILUONG'!$B:$AT,28,0)</f>
        <v>0</v>
      </c>
      <c r="AD202" s="34">
        <f>VLOOKUP($B202,'[2]TK KHOILUONG'!$B:$AT,29,0)</f>
        <v>0</v>
      </c>
      <c r="AE202" s="16">
        <f>VLOOKUP($B202,'[2]TK KHOILUONG'!$B:$AT,30,0)</f>
        <v>0</v>
      </c>
      <c r="AF202" s="16">
        <f>VLOOKUP($B202,'[2]TK KHOILUONG'!$B:$AT,31,0)</f>
        <v>0</v>
      </c>
      <c r="AG202" s="16">
        <f>VLOOKUP($B202,'[2]TK KHOILUONG'!$B:$AT,32,0)</f>
        <v>0</v>
      </c>
      <c r="AH202" s="34">
        <f>VLOOKUP($B202,'[2]TK KHOILUONG'!$B:$AT,33,0)</f>
        <v>0</v>
      </c>
      <c r="AI202" s="16">
        <f>VLOOKUP($B202,'[2]TK KHOILUONG'!$B:$AT,34,0)</f>
        <v>0</v>
      </c>
      <c r="AJ202" s="16">
        <f>VLOOKUP($B202,'[2]TK KHOILUONG'!$B:$AT,35,0)</f>
        <v>0</v>
      </c>
      <c r="AK202" s="34">
        <f>VLOOKUP($B202,'[2]TK KHOILUONG'!$B:$AT,36,0)</f>
        <v>0</v>
      </c>
      <c r="AL202" s="16">
        <f>VLOOKUP($B202,'[2]TK KHOILUONG'!$B:$AT,37,0)</f>
        <v>0</v>
      </c>
      <c r="AM202" s="16">
        <f>VLOOKUP($B202,'[2]TK KHOILUONG'!$B:$AT,38,0)</f>
        <v>0</v>
      </c>
      <c r="AN202" s="34">
        <f>VLOOKUP($B202,'[2]TK KHOILUONG'!$B:$AT,39,0)</f>
        <v>0</v>
      </c>
      <c r="AO202" s="16">
        <f>VLOOKUP($B202,'[2]TK KHOILUONG'!$B:$AT,40,0)</f>
        <v>0</v>
      </c>
      <c r="AP202" s="16">
        <f>VLOOKUP($B202,'[2]TK KHOILUONG'!$B:$AT,41,0)</f>
        <v>0</v>
      </c>
      <c r="AQ202" s="34">
        <f>VLOOKUP($B202,'[2]TK KHOILUONG'!$B:$AT,42,0)</f>
        <v>0</v>
      </c>
      <c r="AR202" s="34">
        <f>VLOOKUP($B202,'[2]TK KHOILUONG'!$B:$AT,43,0)</f>
        <v>0</v>
      </c>
      <c r="AS202" s="34">
        <f>VLOOKUP($B202,'[2]TK KHOILUONG'!$B:$AT,44,0)</f>
        <v>0</v>
      </c>
      <c r="AT202" s="44">
        <f t="shared" si="4"/>
        <v>-0.6</v>
      </c>
      <c r="AU202" s="5"/>
    </row>
    <row r="203" spans="1:47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VLOOKUP($B203,'[2]TK KHOILUONG'!$B:$AT,4,0)</f>
        <v>0</v>
      </c>
      <c r="F203" s="16">
        <f>VLOOKUP($B203,'[2]TK KHOILUONG'!$B:$AT,5,0)</f>
        <v>0</v>
      </c>
      <c r="G203" s="16">
        <f>VLOOKUP($B203,'[2]TK KHOILUONG'!$B:$AT,6,0)</f>
        <v>0</v>
      </c>
      <c r="H203" s="16">
        <f>VLOOKUP($B203,'[2]TK KHOILUONG'!$B:$AT,7,0)</f>
        <v>0</v>
      </c>
      <c r="I203" s="16">
        <f>VLOOKUP($B203,'[2]TK KHOILUONG'!$B:$AT,8,0)</f>
        <v>0</v>
      </c>
      <c r="J203" s="16">
        <f>VLOOKUP($B203,'[2]TK KHOILUONG'!$B:$AT,9,0)</f>
        <v>0</v>
      </c>
      <c r="K203" s="16">
        <f>VLOOKUP($B203,'[2]TK KHOILUONG'!$B:$AT,10,0)</f>
        <v>0</v>
      </c>
      <c r="L203" s="16">
        <f>VLOOKUP($B203,'[2]TK KHOILUONG'!$B:$AT,11,0)</f>
        <v>0</v>
      </c>
      <c r="M203" s="34">
        <f>VLOOKUP($B203,'[2]TK KHOILUONG'!$B:$AT,12,0)</f>
        <v>0</v>
      </c>
      <c r="N203" s="16">
        <f>VLOOKUP($B203,'[2]TK KHOILUONG'!$B:$AT,13,0)</f>
        <v>0</v>
      </c>
      <c r="O203" s="16">
        <f>VLOOKUP($B203,'[2]TK KHOILUONG'!$B:$AT,14,0)</f>
        <v>0</v>
      </c>
      <c r="P203" s="16">
        <f>VLOOKUP($B203,'[2]TK KHOILUONG'!$B:$AT,15,0)</f>
        <v>0</v>
      </c>
      <c r="Q203" s="16">
        <f>VLOOKUP($B203,'[2]TK KHOILUONG'!$B:$AT,16,0)</f>
        <v>0</v>
      </c>
      <c r="R203" s="34">
        <f>VLOOKUP($B203,'[2]TK KHOILUONG'!$B:$AT,17,0)</f>
        <v>0</v>
      </c>
      <c r="S203" s="16">
        <f>VLOOKUP($B203,'[2]TK KHOILUONG'!$B:$AT,18,0)</f>
        <v>21</v>
      </c>
      <c r="T203" s="16">
        <f>VLOOKUP($B203,'[2]TK KHOILUONG'!$B:$AT,19,0)</f>
        <v>0</v>
      </c>
      <c r="U203" s="16">
        <f>VLOOKUP($B203,'[2]TK KHOILUONG'!$B:$AT,20,0)</f>
        <v>21</v>
      </c>
      <c r="V203" s="34">
        <f>VLOOKUP($B203,'[2]TK KHOILUONG'!$B:$AT,21,0)</f>
        <v>0</v>
      </c>
      <c r="W203" s="16">
        <f>VLOOKUP($B203,'[2]TK KHOILUONG'!$B:$AT,22,0)</f>
        <v>0</v>
      </c>
      <c r="X203" s="16">
        <f>VLOOKUP($B203,'[2]TK KHOILUONG'!$B:$AT,23,0)</f>
        <v>0</v>
      </c>
      <c r="Y203" s="16">
        <f>VLOOKUP($B203,'[2]TK KHOILUONG'!$B:$AT,24,0)</f>
        <v>0</v>
      </c>
      <c r="Z203" s="34">
        <f>VLOOKUP($B203,'[2]TK KHOILUONG'!$B:$AT,25,0)</f>
        <v>0</v>
      </c>
      <c r="AA203" s="16">
        <f>VLOOKUP($B203,'[2]TK KHOILUONG'!$B:$AT,26,0)</f>
        <v>0</v>
      </c>
      <c r="AB203" s="16">
        <f>VLOOKUP($B203,'[2]TK KHOILUONG'!$B:$AT,27,0)</f>
        <v>0</v>
      </c>
      <c r="AC203" s="16">
        <f>VLOOKUP($B203,'[2]TK KHOILUONG'!$B:$AT,28,0)</f>
        <v>0</v>
      </c>
      <c r="AD203" s="34">
        <f>VLOOKUP($B203,'[2]TK KHOILUONG'!$B:$AT,29,0)</f>
        <v>0</v>
      </c>
      <c r="AE203" s="16">
        <f>VLOOKUP($B203,'[2]TK KHOILUONG'!$B:$AT,30,0)</f>
        <v>0</v>
      </c>
      <c r="AF203" s="16">
        <f>VLOOKUP($B203,'[2]TK KHOILUONG'!$B:$AT,31,0)</f>
        <v>0</v>
      </c>
      <c r="AG203" s="16">
        <f>VLOOKUP($B203,'[2]TK KHOILUONG'!$B:$AT,32,0)</f>
        <v>0</v>
      </c>
      <c r="AH203" s="34">
        <f>VLOOKUP($B203,'[2]TK KHOILUONG'!$B:$AT,33,0)</f>
        <v>0</v>
      </c>
      <c r="AI203" s="16">
        <f>VLOOKUP($B203,'[2]TK KHOILUONG'!$B:$AT,34,0)</f>
        <v>0</v>
      </c>
      <c r="AJ203" s="16">
        <f>VLOOKUP($B203,'[2]TK KHOILUONG'!$B:$AT,35,0)</f>
        <v>0</v>
      </c>
      <c r="AK203" s="34">
        <f>VLOOKUP($B203,'[2]TK KHOILUONG'!$B:$AT,36,0)</f>
        <v>0</v>
      </c>
      <c r="AL203" s="16">
        <f>VLOOKUP($B203,'[2]TK KHOILUONG'!$B:$AT,37,0)</f>
        <v>0</v>
      </c>
      <c r="AM203" s="16">
        <f>VLOOKUP($B203,'[2]TK KHOILUONG'!$B:$AT,38,0)</f>
        <v>0</v>
      </c>
      <c r="AN203" s="34">
        <f>VLOOKUP($B203,'[2]TK KHOILUONG'!$B:$AT,39,0)</f>
        <v>0</v>
      </c>
      <c r="AO203" s="16">
        <f>VLOOKUP($B203,'[2]TK KHOILUONG'!$B:$AT,40,0)</f>
        <v>0</v>
      </c>
      <c r="AP203" s="16">
        <f>VLOOKUP($B203,'[2]TK KHOILUONG'!$B:$AT,41,0)</f>
        <v>0</v>
      </c>
      <c r="AQ203" s="34">
        <f>VLOOKUP($B203,'[2]TK KHOILUONG'!$B:$AT,42,0)</f>
        <v>0</v>
      </c>
      <c r="AR203" s="34">
        <f>VLOOKUP($B203,'[2]TK KHOILUONG'!$B:$AT,43,0)</f>
        <v>0</v>
      </c>
      <c r="AS203" s="34">
        <f>VLOOKUP($B203,'[2]TK KHOILUONG'!$B:$AT,44,0)</f>
        <v>0</v>
      </c>
      <c r="AT203" s="44">
        <f t="shared" si="4"/>
        <v>0</v>
      </c>
      <c r="AU203" s="5"/>
    </row>
    <row r="204" spans="1:47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VLOOKUP($B204,'[2]TK KHOILUONG'!$B:$AT,4,0)</f>
        <v>0</v>
      </c>
      <c r="F204" s="16">
        <f>VLOOKUP($B204,'[2]TK KHOILUONG'!$B:$AT,5,0)</f>
        <v>0</v>
      </c>
      <c r="G204" s="16">
        <f>VLOOKUP($B204,'[2]TK KHOILUONG'!$B:$AT,6,0)</f>
        <v>0</v>
      </c>
      <c r="H204" s="16">
        <f>VLOOKUP($B204,'[2]TK KHOILUONG'!$B:$AT,7,0)</f>
        <v>0</v>
      </c>
      <c r="I204" s="16">
        <f>VLOOKUP($B204,'[2]TK KHOILUONG'!$B:$AT,8,0)</f>
        <v>0</v>
      </c>
      <c r="J204" s="16">
        <f>VLOOKUP($B204,'[2]TK KHOILUONG'!$B:$AT,9,0)</f>
        <v>0</v>
      </c>
      <c r="K204" s="16">
        <f>VLOOKUP($B204,'[2]TK KHOILUONG'!$B:$AT,10,0)</f>
        <v>0</v>
      </c>
      <c r="L204" s="16">
        <f>VLOOKUP($B204,'[2]TK KHOILUONG'!$B:$AT,11,0)</f>
        <v>0</v>
      </c>
      <c r="M204" s="34">
        <f>VLOOKUP($B204,'[2]TK KHOILUONG'!$B:$AT,12,0)</f>
        <v>0</v>
      </c>
      <c r="N204" s="16">
        <f>VLOOKUP($B204,'[2]TK KHOILUONG'!$B:$AT,13,0)</f>
        <v>0</v>
      </c>
      <c r="O204" s="16">
        <f>VLOOKUP($B204,'[2]TK KHOILUONG'!$B:$AT,14,0)</f>
        <v>0</v>
      </c>
      <c r="P204" s="16">
        <f>VLOOKUP($B204,'[2]TK KHOILUONG'!$B:$AT,15,0)</f>
        <v>0</v>
      </c>
      <c r="Q204" s="16">
        <f>VLOOKUP($B204,'[2]TK KHOILUONG'!$B:$AT,16,0)</f>
        <v>0</v>
      </c>
      <c r="R204" s="34">
        <f>VLOOKUP($B204,'[2]TK KHOILUONG'!$B:$AT,17,0)</f>
        <v>0</v>
      </c>
      <c r="S204" s="16">
        <f>VLOOKUP($B204,'[2]TK KHOILUONG'!$B:$AT,18,0)</f>
        <v>0</v>
      </c>
      <c r="T204" s="16">
        <f>VLOOKUP($B204,'[2]TK KHOILUONG'!$B:$AT,19,0)</f>
        <v>0</v>
      </c>
      <c r="U204" s="16">
        <f>VLOOKUP($B204,'[2]TK KHOILUONG'!$B:$AT,20,0)</f>
        <v>22</v>
      </c>
      <c r="V204" s="34">
        <f>VLOOKUP($B204,'[2]TK KHOILUONG'!$B:$AT,21,0)</f>
        <v>-2.2000000000000002</v>
      </c>
      <c r="W204" s="16">
        <f>VLOOKUP($B204,'[2]TK KHOILUONG'!$B:$AT,22,0)</f>
        <v>0</v>
      </c>
      <c r="X204" s="16">
        <f>VLOOKUP($B204,'[2]TK KHOILUONG'!$B:$AT,23,0)</f>
        <v>0</v>
      </c>
      <c r="Y204" s="16">
        <f>VLOOKUP($B204,'[2]TK KHOILUONG'!$B:$AT,24,0)</f>
        <v>0</v>
      </c>
      <c r="Z204" s="34">
        <f>VLOOKUP($B204,'[2]TK KHOILUONG'!$B:$AT,25,0)</f>
        <v>0</v>
      </c>
      <c r="AA204" s="16">
        <f>VLOOKUP($B204,'[2]TK KHOILUONG'!$B:$AT,26,0)</f>
        <v>0</v>
      </c>
      <c r="AB204" s="16">
        <f>VLOOKUP($B204,'[2]TK KHOILUONG'!$B:$AT,27,0)</f>
        <v>0</v>
      </c>
      <c r="AC204" s="16">
        <f>VLOOKUP($B204,'[2]TK KHOILUONG'!$B:$AT,28,0)</f>
        <v>0</v>
      </c>
      <c r="AD204" s="34">
        <f>VLOOKUP($B204,'[2]TK KHOILUONG'!$B:$AT,29,0)</f>
        <v>0</v>
      </c>
      <c r="AE204" s="16">
        <f>VLOOKUP($B204,'[2]TK KHOILUONG'!$B:$AT,30,0)</f>
        <v>0</v>
      </c>
      <c r="AF204" s="16">
        <f>VLOOKUP($B204,'[2]TK KHOILUONG'!$B:$AT,31,0)</f>
        <v>0</v>
      </c>
      <c r="AG204" s="16">
        <f>VLOOKUP($B204,'[2]TK KHOILUONG'!$B:$AT,32,0)</f>
        <v>0</v>
      </c>
      <c r="AH204" s="34">
        <f>VLOOKUP($B204,'[2]TK KHOILUONG'!$B:$AT,33,0)</f>
        <v>0</v>
      </c>
      <c r="AI204" s="16">
        <f>VLOOKUP($B204,'[2]TK KHOILUONG'!$B:$AT,34,0)</f>
        <v>0</v>
      </c>
      <c r="AJ204" s="16">
        <f>VLOOKUP($B204,'[2]TK KHOILUONG'!$B:$AT,35,0)</f>
        <v>0</v>
      </c>
      <c r="AK204" s="34">
        <f>VLOOKUP($B204,'[2]TK KHOILUONG'!$B:$AT,36,0)</f>
        <v>0</v>
      </c>
      <c r="AL204" s="16">
        <f>VLOOKUP($B204,'[2]TK KHOILUONG'!$B:$AT,37,0)</f>
        <v>0</v>
      </c>
      <c r="AM204" s="16">
        <f>VLOOKUP($B204,'[2]TK KHOILUONG'!$B:$AT,38,0)</f>
        <v>0</v>
      </c>
      <c r="AN204" s="34">
        <f>VLOOKUP($B204,'[2]TK KHOILUONG'!$B:$AT,39,0)</f>
        <v>0</v>
      </c>
      <c r="AO204" s="16">
        <f>VLOOKUP($B204,'[2]TK KHOILUONG'!$B:$AT,40,0)</f>
        <v>0</v>
      </c>
      <c r="AP204" s="16">
        <f>VLOOKUP($B204,'[2]TK KHOILUONG'!$B:$AT,41,0)</f>
        <v>0</v>
      </c>
      <c r="AQ204" s="34">
        <f>VLOOKUP($B204,'[2]TK KHOILUONG'!$B:$AT,42,0)</f>
        <v>0</v>
      </c>
      <c r="AR204" s="34">
        <f>VLOOKUP($B204,'[2]TK KHOILUONG'!$B:$AT,43,0)</f>
        <v>0</v>
      </c>
      <c r="AS204" s="34">
        <f>VLOOKUP($B204,'[2]TK KHOILUONG'!$B:$AT,44,0)</f>
        <v>0</v>
      </c>
      <c r="AT204" s="44">
        <f t="shared" si="4"/>
        <v>-2.2000000000000002</v>
      </c>
      <c r="AU204" s="5"/>
    </row>
    <row r="205" spans="1:47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VLOOKUP($B205,'[2]TK KHOILUONG'!$B:$AT,4,0)</f>
        <v>0</v>
      </c>
      <c r="F205" s="16">
        <f>VLOOKUP($B205,'[2]TK KHOILUONG'!$B:$AT,5,0)</f>
        <v>0</v>
      </c>
      <c r="G205" s="16">
        <f>VLOOKUP($B205,'[2]TK KHOILUONG'!$B:$AT,6,0)</f>
        <v>0</v>
      </c>
      <c r="H205" s="16">
        <f>VLOOKUP($B205,'[2]TK KHOILUONG'!$B:$AT,7,0)</f>
        <v>0</v>
      </c>
      <c r="I205" s="16">
        <f>VLOOKUP($B205,'[2]TK KHOILUONG'!$B:$AT,8,0)</f>
        <v>0</v>
      </c>
      <c r="J205" s="16">
        <f>VLOOKUP($B205,'[2]TK KHOILUONG'!$B:$AT,9,0)</f>
        <v>0</v>
      </c>
      <c r="K205" s="16">
        <f>VLOOKUP($B205,'[2]TK KHOILUONG'!$B:$AT,10,0)</f>
        <v>0</v>
      </c>
      <c r="L205" s="16">
        <f>VLOOKUP($B205,'[2]TK KHOILUONG'!$B:$AT,11,0)</f>
        <v>0</v>
      </c>
      <c r="M205" s="34">
        <f>VLOOKUP($B205,'[2]TK KHOILUONG'!$B:$AT,12,0)</f>
        <v>0</v>
      </c>
      <c r="N205" s="16">
        <f>VLOOKUP($B205,'[2]TK KHOILUONG'!$B:$AT,13,0)</f>
        <v>0</v>
      </c>
      <c r="O205" s="16">
        <f>VLOOKUP($B205,'[2]TK KHOILUONG'!$B:$AT,14,0)</f>
        <v>0</v>
      </c>
      <c r="P205" s="16">
        <f>VLOOKUP($B205,'[2]TK KHOILUONG'!$B:$AT,15,0)</f>
        <v>0</v>
      </c>
      <c r="Q205" s="16">
        <f>VLOOKUP($B205,'[2]TK KHOILUONG'!$B:$AT,16,0)</f>
        <v>0</v>
      </c>
      <c r="R205" s="34">
        <f>VLOOKUP($B205,'[2]TK KHOILUONG'!$B:$AT,17,0)</f>
        <v>0</v>
      </c>
      <c r="S205" s="16">
        <f>VLOOKUP($B205,'[2]TK KHOILUONG'!$B:$AT,18,0)</f>
        <v>0</v>
      </c>
      <c r="T205" s="16">
        <f>VLOOKUP($B205,'[2]TK KHOILUONG'!$B:$AT,19,0)</f>
        <v>0</v>
      </c>
      <c r="U205" s="16">
        <f>VLOOKUP($B205,'[2]TK KHOILUONG'!$B:$AT,20,0)</f>
        <v>0</v>
      </c>
      <c r="V205" s="34">
        <f>VLOOKUP($B205,'[2]TK KHOILUONG'!$B:$AT,21,0)</f>
        <v>0</v>
      </c>
      <c r="W205" s="16">
        <f>VLOOKUP($B205,'[2]TK KHOILUONG'!$B:$AT,22,0)</f>
        <v>0</v>
      </c>
      <c r="X205" s="16">
        <f>VLOOKUP($B205,'[2]TK KHOILUONG'!$B:$AT,23,0)</f>
        <v>0</v>
      </c>
      <c r="Y205" s="16">
        <f>VLOOKUP($B205,'[2]TK KHOILUONG'!$B:$AT,24,0)</f>
        <v>0</v>
      </c>
      <c r="Z205" s="34">
        <f>VLOOKUP($B205,'[2]TK KHOILUONG'!$B:$AT,25,0)</f>
        <v>0</v>
      </c>
      <c r="AA205" s="16">
        <f>VLOOKUP($B205,'[2]TK KHOILUONG'!$B:$AT,26,0)</f>
        <v>0</v>
      </c>
      <c r="AB205" s="16">
        <f>VLOOKUP($B205,'[2]TK KHOILUONG'!$B:$AT,27,0)</f>
        <v>0</v>
      </c>
      <c r="AC205" s="16">
        <f>VLOOKUP($B205,'[2]TK KHOILUONG'!$B:$AT,28,0)</f>
        <v>0</v>
      </c>
      <c r="AD205" s="34">
        <f>VLOOKUP($B205,'[2]TK KHOILUONG'!$B:$AT,29,0)</f>
        <v>0</v>
      </c>
      <c r="AE205" s="16">
        <f>VLOOKUP($B205,'[2]TK KHOILUONG'!$B:$AT,30,0)</f>
        <v>0</v>
      </c>
      <c r="AF205" s="16">
        <f>VLOOKUP($B205,'[2]TK KHOILUONG'!$B:$AT,31,0)</f>
        <v>0</v>
      </c>
      <c r="AG205" s="16">
        <f>VLOOKUP($B205,'[2]TK KHOILUONG'!$B:$AT,32,0)</f>
        <v>0</v>
      </c>
      <c r="AH205" s="34">
        <f>VLOOKUP($B205,'[2]TK KHOILUONG'!$B:$AT,33,0)</f>
        <v>0</v>
      </c>
      <c r="AI205" s="16">
        <f>VLOOKUP($B205,'[2]TK KHOILUONG'!$B:$AT,34,0)</f>
        <v>0</v>
      </c>
      <c r="AJ205" s="16">
        <f>VLOOKUP($B205,'[2]TK KHOILUONG'!$B:$AT,35,0)</f>
        <v>0</v>
      </c>
      <c r="AK205" s="34">
        <f>VLOOKUP($B205,'[2]TK KHOILUONG'!$B:$AT,36,0)</f>
        <v>0</v>
      </c>
      <c r="AL205" s="16">
        <f>VLOOKUP($B205,'[2]TK KHOILUONG'!$B:$AT,37,0)</f>
        <v>0</v>
      </c>
      <c r="AM205" s="16">
        <f>VLOOKUP($B205,'[2]TK KHOILUONG'!$B:$AT,38,0)</f>
        <v>0</v>
      </c>
      <c r="AN205" s="34">
        <f>VLOOKUP($B205,'[2]TK KHOILUONG'!$B:$AT,39,0)</f>
        <v>0</v>
      </c>
      <c r="AO205" s="16">
        <f>VLOOKUP($B205,'[2]TK KHOILUONG'!$B:$AT,40,0)</f>
        <v>0</v>
      </c>
      <c r="AP205" s="16">
        <f>VLOOKUP($B205,'[2]TK KHOILUONG'!$B:$AT,41,0)</f>
        <v>0</v>
      </c>
      <c r="AQ205" s="34">
        <f>VLOOKUP($B205,'[2]TK KHOILUONG'!$B:$AT,42,0)</f>
        <v>0</v>
      </c>
      <c r="AR205" s="34">
        <f>VLOOKUP($B205,'[2]TK KHOILUONG'!$B:$AT,43,0)</f>
        <v>0</v>
      </c>
      <c r="AS205" s="34">
        <f>VLOOKUP($B205,'[2]TK KHOILUONG'!$B:$AT,44,0)</f>
        <v>0</v>
      </c>
      <c r="AT205" s="44">
        <f t="shared" si="4"/>
        <v>0</v>
      </c>
      <c r="AU205" s="5"/>
    </row>
    <row r="206" spans="1:47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VLOOKUP($B206,'[2]TK KHOILUONG'!$B:$AT,4,0)</f>
        <v>0</v>
      </c>
      <c r="F206" s="16">
        <f>VLOOKUP($B206,'[2]TK KHOILUONG'!$B:$AT,5,0)</f>
        <v>0</v>
      </c>
      <c r="G206" s="16">
        <f>VLOOKUP($B206,'[2]TK KHOILUONG'!$B:$AT,6,0)</f>
        <v>0</v>
      </c>
      <c r="H206" s="16">
        <f>VLOOKUP($B206,'[2]TK KHOILUONG'!$B:$AT,7,0)</f>
        <v>0</v>
      </c>
      <c r="I206" s="16">
        <f>VLOOKUP($B206,'[2]TK KHOILUONG'!$B:$AT,8,0)</f>
        <v>0</v>
      </c>
      <c r="J206" s="16">
        <f>VLOOKUP($B206,'[2]TK KHOILUONG'!$B:$AT,9,0)</f>
        <v>0</v>
      </c>
      <c r="K206" s="16">
        <f>VLOOKUP($B206,'[2]TK KHOILUONG'!$B:$AT,10,0)</f>
        <v>0</v>
      </c>
      <c r="L206" s="16">
        <f>VLOOKUP($B206,'[2]TK KHOILUONG'!$B:$AT,11,0)</f>
        <v>0</v>
      </c>
      <c r="M206" s="34">
        <f>VLOOKUP($B206,'[2]TK KHOILUONG'!$B:$AT,12,0)</f>
        <v>0</v>
      </c>
      <c r="N206" s="16">
        <f>VLOOKUP($B206,'[2]TK KHOILUONG'!$B:$AT,13,0)</f>
        <v>0</v>
      </c>
      <c r="O206" s="16">
        <f>VLOOKUP($B206,'[2]TK KHOILUONG'!$B:$AT,14,0)</f>
        <v>0</v>
      </c>
      <c r="P206" s="16">
        <f>VLOOKUP($B206,'[2]TK KHOILUONG'!$B:$AT,15,0)</f>
        <v>0</v>
      </c>
      <c r="Q206" s="16">
        <f>VLOOKUP($B206,'[2]TK KHOILUONG'!$B:$AT,16,0)</f>
        <v>0</v>
      </c>
      <c r="R206" s="34">
        <f>VLOOKUP($B206,'[2]TK KHOILUONG'!$B:$AT,17,0)</f>
        <v>0</v>
      </c>
      <c r="S206" s="16">
        <f>VLOOKUP($B206,'[2]TK KHOILUONG'!$B:$AT,18,0)</f>
        <v>0</v>
      </c>
      <c r="T206" s="16">
        <f>VLOOKUP($B206,'[2]TK KHOILUONG'!$B:$AT,19,0)</f>
        <v>0</v>
      </c>
      <c r="U206" s="16">
        <f>VLOOKUP($B206,'[2]TK KHOILUONG'!$B:$AT,20,0)</f>
        <v>0</v>
      </c>
      <c r="V206" s="34">
        <f>VLOOKUP($B206,'[2]TK KHOILUONG'!$B:$AT,21,0)</f>
        <v>0</v>
      </c>
      <c r="W206" s="16">
        <f>VLOOKUP($B206,'[2]TK KHOILUONG'!$B:$AT,22,0)</f>
        <v>0</v>
      </c>
      <c r="X206" s="16">
        <f>VLOOKUP($B206,'[2]TK KHOILUONG'!$B:$AT,23,0)</f>
        <v>0</v>
      </c>
      <c r="Y206" s="16">
        <f>VLOOKUP($B206,'[2]TK KHOILUONG'!$B:$AT,24,0)</f>
        <v>0</v>
      </c>
      <c r="Z206" s="34">
        <f>VLOOKUP($B206,'[2]TK KHOILUONG'!$B:$AT,25,0)</f>
        <v>0</v>
      </c>
      <c r="AA206" s="16">
        <f>VLOOKUP($B206,'[2]TK KHOILUONG'!$B:$AT,26,0)</f>
        <v>0</v>
      </c>
      <c r="AB206" s="16">
        <f>VLOOKUP($B206,'[2]TK KHOILUONG'!$B:$AT,27,0)</f>
        <v>0</v>
      </c>
      <c r="AC206" s="16">
        <f>VLOOKUP($B206,'[2]TK KHOILUONG'!$B:$AT,28,0)</f>
        <v>0</v>
      </c>
      <c r="AD206" s="34">
        <f>VLOOKUP($B206,'[2]TK KHOILUONG'!$B:$AT,29,0)</f>
        <v>0</v>
      </c>
      <c r="AE206" s="16">
        <f>VLOOKUP($B206,'[2]TK KHOILUONG'!$B:$AT,30,0)</f>
        <v>0</v>
      </c>
      <c r="AF206" s="16">
        <f>VLOOKUP($B206,'[2]TK KHOILUONG'!$B:$AT,31,0)</f>
        <v>0</v>
      </c>
      <c r="AG206" s="16">
        <f>VLOOKUP($B206,'[2]TK KHOILUONG'!$B:$AT,32,0)</f>
        <v>0</v>
      </c>
      <c r="AH206" s="34">
        <f>VLOOKUP($B206,'[2]TK KHOILUONG'!$B:$AT,33,0)</f>
        <v>0</v>
      </c>
      <c r="AI206" s="16">
        <f>VLOOKUP($B206,'[2]TK KHOILUONG'!$B:$AT,34,0)</f>
        <v>0</v>
      </c>
      <c r="AJ206" s="16">
        <f>VLOOKUP($B206,'[2]TK KHOILUONG'!$B:$AT,35,0)</f>
        <v>0</v>
      </c>
      <c r="AK206" s="34">
        <f>VLOOKUP($B206,'[2]TK KHOILUONG'!$B:$AT,36,0)</f>
        <v>0</v>
      </c>
      <c r="AL206" s="16">
        <f>VLOOKUP($B206,'[2]TK KHOILUONG'!$B:$AT,37,0)</f>
        <v>0</v>
      </c>
      <c r="AM206" s="16">
        <f>VLOOKUP($B206,'[2]TK KHOILUONG'!$B:$AT,38,0)</f>
        <v>0</v>
      </c>
      <c r="AN206" s="34">
        <f>VLOOKUP($B206,'[2]TK KHOILUONG'!$B:$AT,39,0)</f>
        <v>0</v>
      </c>
      <c r="AO206" s="16">
        <f>VLOOKUP($B206,'[2]TK KHOILUONG'!$B:$AT,40,0)</f>
        <v>0</v>
      </c>
      <c r="AP206" s="16">
        <f>VLOOKUP($B206,'[2]TK KHOILUONG'!$B:$AT,41,0)</f>
        <v>0</v>
      </c>
      <c r="AQ206" s="34">
        <f>VLOOKUP($B206,'[2]TK KHOILUONG'!$B:$AT,42,0)</f>
        <v>0</v>
      </c>
      <c r="AR206" s="34">
        <f>VLOOKUP($B206,'[2]TK KHOILUONG'!$B:$AT,43,0)</f>
        <v>0</v>
      </c>
      <c r="AS206" s="34">
        <f>VLOOKUP($B206,'[2]TK KHOILUONG'!$B:$AT,44,0)</f>
        <v>0</v>
      </c>
      <c r="AT206" s="44">
        <f t="shared" si="4"/>
        <v>0</v>
      </c>
      <c r="AU206" s="5"/>
    </row>
    <row r="207" spans="1:47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VLOOKUP($B207,'[2]TK KHOILUONG'!$B:$AT,4,0)</f>
        <v>0</v>
      </c>
      <c r="F207" s="16">
        <f>VLOOKUP($B207,'[2]TK KHOILUONG'!$B:$AT,5,0)</f>
        <v>0</v>
      </c>
      <c r="G207" s="16">
        <f>VLOOKUP($B207,'[2]TK KHOILUONG'!$B:$AT,6,0)</f>
        <v>0</v>
      </c>
      <c r="H207" s="16">
        <f>VLOOKUP($B207,'[2]TK KHOILUONG'!$B:$AT,7,0)</f>
        <v>0</v>
      </c>
      <c r="I207" s="16">
        <f>VLOOKUP($B207,'[2]TK KHOILUONG'!$B:$AT,8,0)</f>
        <v>0</v>
      </c>
      <c r="J207" s="16">
        <f>VLOOKUP($B207,'[2]TK KHOILUONG'!$B:$AT,9,0)</f>
        <v>0</v>
      </c>
      <c r="K207" s="16">
        <f>VLOOKUP($B207,'[2]TK KHOILUONG'!$B:$AT,10,0)</f>
        <v>0</v>
      </c>
      <c r="L207" s="16">
        <f>VLOOKUP($B207,'[2]TK KHOILUONG'!$B:$AT,11,0)</f>
        <v>0</v>
      </c>
      <c r="M207" s="34">
        <f>VLOOKUP($B207,'[2]TK KHOILUONG'!$B:$AT,12,0)</f>
        <v>0</v>
      </c>
      <c r="N207" s="16">
        <f>VLOOKUP($B207,'[2]TK KHOILUONG'!$B:$AT,13,0)</f>
        <v>0</v>
      </c>
      <c r="O207" s="16">
        <f>VLOOKUP($B207,'[2]TK KHOILUONG'!$B:$AT,14,0)</f>
        <v>0</v>
      </c>
      <c r="P207" s="16">
        <f>VLOOKUP($B207,'[2]TK KHOILUONG'!$B:$AT,15,0)</f>
        <v>0</v>
      </c>
      <c r="Q207" s="16">
        <f>VLOOKUP($B207,'[2]TK KHOILUONG'!$B:$AT,16,0)</f>
        <v>0</v>
      </c>
      <c r="R207" s="34">
        <f>VLOOKUP($B207,'[2]TK KHOILUONG'!$B:$AT,17,0)</f>
        <v>0</v>
      </c>
      <c r="S207" s="16">
        <f>VLOOKUP($B207,'[2]TK KHOILUONG'!$B:$AT,18,0)</f>
        <v>0</v>
      </c>
      <c r="T207" s="16">
        <f>VLOOKUP($B207,'[2]TK KHOILUONG'!$B:$AT,19,0)</f>
        <v>0</v>
      </c>
      <c r="U207" s="16">
        <f>VLOOKUP($B207,'[2]TK KHOILUONG'!$B:$AT,20,0)</f>
        <v>0</v>
      </c>
      <c r="V207" s="34">
        <f>VLOOKUP($B207,'[2]TK KHOILUONG'!$B:$AT,21,0)</f>
        <v>0</v>
      </c>
      <c r="W207" s="16">
        <f>VLOOKUP($B207,'[2]TK KHOILUONG'!$B:$AT,22,0)</f>
        <v>0</v>
      </c>
      <c r="X207" s="16">
        <f>VLOOKUP($B207,'[2]TK KHOILUONG'!$B:$AT,23,0)</f>
        <v>0</v>
      </c>
      <c r="Y207" s="16">
        <f>VLOOKUP($B207,'[2]TK KHOILUONG'!$B:$AT,24,0)</f>
        <v>0</v>
      </c>
      <c r="Z207" s="34">
        <f>VLOOKUP($B207,'[2]TK KHOILUONG'!$B:$AT,25,0)</f>
        <v>0</v>
      </c>
      <c r="AA207" s="16">
        <f>VLOOKUP($B207,'[2]TK KHOILUONG'!$B:$AT,26,0)</f>
        <v>0</v>
      </c>
      <c r="AB207" s="16">
        <f>VLOOKUP($B207,'[2]TK KHOILUONG'!$B:$AT,27,0)</f>
        <v>0</v>
      </c>
      <c r="AC207" s="16">
        <f>VLOOKUP($B207,'[2]TK KHOILUONG'!$B:$AT,28,0)</f>
        <v>0</v>
      </c>
      <c r="AD207" s="34">
        <f>VLOOKUP($B207,'[2]TK KHOILUONG'!$B:$AT,29,0)</f>
        <v>0</v>
      </c>
      <c r="AE207" s="16">
        <f>VLOOKUP($B207,'[2]TK KHOILUONG'!$B:$AT,30,0)</f>
        <v>0</v>
      </c>
      <c r="AF207" s="16">
        <f>VLOOKUP($B207,'[2]TK KHOILUONG'!$B:$AT,31,0)</f>
        <v>0</v>
      </c>
      <c r="AG207" s="16">
        <f>VLOOKUP($B207,'[2]TK KHOILUONG'!$B:$AT,32,0)</f>
        <v>0</v>
      </c>
      <c r="AH207" s="34">
        <f>VLOOKUP($B207,'[2]TK KHOILUONG'!$B:$AT,33,0)</f>
        <v>0</v>
      </c>
      <c r="AI207" s="16">
        <f>VLOOKUP($B207,'[2]TK KHOILUONG'!$B:$AT,34,0)</f>
        <v>0</v>
      </c>
      <c r="AJ207" s="16">
        <f>VLOOKUP($B207,'[2]TK KHOILUONG'!$B:$AT,35,0)</f>
        <v>0</v>
      </c>
      <c r="AK207" s="34">
        <f>VLOOKUP($B207,'[2]TK KHOILUONG'!$B:$AT,36,0)</f>
        <v>0</v>
      </c>
      <c r="AL207" s="16">
        <f>VLOOKUP($B207,'[2]TK KHOILUONG'!$B:$AT,37,0)</f>
        <v>0</v>
      </c>
      <c r="AM207" s="16">
        <f>VLOOKUP($B207,'[2]TK KHOILUONG'!$B:$AT,38,0)</f>
        <v>0</v>
      </c>
      <c r="AN207" s="34">
        <f>VLOOKUP($B207,'[2]TK KHOILUONG'!$B:$AT,39,0)</f>
        <v>0</v>
      </c>
      <c r="AO207" s="16">
        <f>VLOOKUP($B207,'[2]TK KHOILUONG'!$B:$AT,40,0)</f>
        <v>0</v>
      </c>
      <c r="AP207" s="16">
        <f>VLOOKUP($B207,'[2]TK KHOILUONG'!$B:$AT,41,0)</f>
        <v>0</v>
      </c>
      <c r="AQ207" s="34">
        <f>VLOOKUP($B207,'[2]TK KHOILUONG'!$B:$AT,42,0)</f>
        <v>0</v>
      </c>
      <c r="AR207" s="34">
        <f>VLOOKUP($B207,'[2]TK KHOILUONG'!$B:$AT,43,0)</f>
        <v>0</v>
      </c>
      <c r="AS207" s="34">
        <f>VLOOKUP($B207,'[2]TK KHOILUONG'!$B:$AT,44,0)</f>
        <v>0</v>
      </c>
      <c r="AT207" s="44">
        <f t="shared" si="4"/>
        <v>0</v>
      </c>
      <c r="AU207" s="5"/>
    </row>
    <row r="208" spans="1:47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VLOOKUP($B208,'[2]TK KHOILUONG'!$B:$AT,4,0)</f>
        <v>2</v>
      </c>
      <c r="F208" s="16">
        <f>VLOOKUP($B208,'[2]TK KHOILUONG'!$B:$AT,5,0)</f>
        <v>0</v>
      </c>
      <c r="G208" s="16">
        <f>VLOOKUP($B208,'[2]TK KHOILUONG'!$B:$AT,6,0)</f>
        <v>0</v>
      </c>
      <c r="H208" s="16">
        <f>VLOOKUP($B208,'[2]TK KHOILUONG'!$B:$AT,7,0)</f>
        <v>0</v>
      </c>
      <c r="I208" s="16">
        <f>VLOOKUP($B208,'[2]TK KHOILUONG'!$B:$AT,8,0)</f>
        <v>0</v>
      </c>
      <c r="J208" s="16">
        <f>VLOOKUP($B208,'[2]TK KHOILUONG'!$B:$AT,9,0)</f>
        <v>0</v>
      </c>
      <c r="K208" s="16">
        <f>VLOOKUP($B208,'[2]TK KHOILUONG'!$B:$AT,10,0)</f>
        <v>0</v>
      </c>
      <c r="L208" s="16">
        <f>VLOOKUP($B208,'[2]TK KHOILUONG'!$B:$AT,11,0)</f>
        <v>0</v>
      </c>
      <c r="M208" s="34">
        <f>VLOOKUP($B208,'[2]TK KHOILUONG'!$B:$AT,12,0)</f>
        <v>2</v>
      </c>
      <c r="N208" s="16">
        <f>VLOOKUP($B208,'[2]TK KHOILUONG'!$B:$AT,13,0)</f>
        <v>5.9999999999999991</v>
      </c>
      <c r="O208" s="16">
        <f>VLOOKUP($B208,'[2]TK KHOILUONG'!$B:$AT,14,0)</f>
        <v>3.0000000000000004</v>
      </c>
      <c r="P208" s="16">
        <f>VLOOKUP($B208,'[2]TK KHOILUONG'!$B:$AT,15,0)</f>
        <v>0</v>
      </c>
      <c r="Q208" s="16">
        <f>VLOOKUP($B208,'[2]TK KHOILUONG'!$B:$AT,16,0)</f>
        <v>0</v>
      </c>
      <c r="R208" s="34">
        <f>VLOOKUP($B208,'[2]TK KHOILUONG'!$B:$AT,17,0)</f>
        <v>9</v>
      </c>
      <c r="S208" s="16">
        <f>VLOOKUP($B208,'[2]TK KHOILUONG'!$B:$AT,18,0)</f>
        <v>140</v>
      </c>
      <c r="T208" s="16">
        <f>VLOOKUP($B208,'[2]TK KHOILUONG'!$B:$AT,19,0)</f>
        <v>141</v>
      </c>
      <c r="U208" s="16">
        <f>VLOOKUP($B208,'[2]TK KHOILUONG'!$B:$AT,20,0)</f>
        <v>73</v>
      </c>
      <c r="V208" s="34">
        <f>VLOOKUP($B208,'[2]TK KHOILUONG'!$B:$AT,21,0)</f>
        <v>20.8</v>
      </c>
      <c r="W208" s="16">
        <f>VLOOKUP($B208,'[2]TK KHOILUONG'!$B:$AT,22,0)</f>
        <v>0</v>
      </c>
      <c r="X208" s="16">
        <f>VLOOKUP($B208,'[2]TK KHOILUONG'!$B:$AT,23,0)</f>
        <v>0</v>
      </c>
      <c r="Y208" s="16">
        <f>VLOOKUP($B208,'[2]TK KHOILUONG'!$B:$AT,24,0)</f>
        <v>0</v>
      </c>
      <c r="Z208" s="34">
        <f>VLOOKUP($B208,'[2]TK KHOILUONG'!$B:$AT,25,0)</f>
        <v>0</v>
      </c>
      <c r="AA208" s="16">
        <f>VLOOKUP($B208,'[2]TK KHOILUONG'!$B:$AT,26,0)</f>
        <v>0</v>
      </c>
      <c r="AB208" s="16">
        <f>VLOOKUP($B208,'[2]TK KHOILUONG'!$B:$AT,27,0)</f>
        <v>0</v>
      </c>
      <c r="AC208" s="16">
        <f>VLOOKUP($B208,'[2]TK KHOILUONG'!$B:$AT,28,0)</f>
        <v>0</v>
      </c>
      <c r="AD208" s="34">
        <f>VLOOKUP($B208,'[2]TK KHOILUONG'!$B:$AT,29,0)</f>
        <v>0</v>
      </c>
      <c r="AE208" s="16">
        <f>VLOOKUP($B208,'[2]TK KHOILUONG'!$B:$AT,30,0)</f>
        <v>0</v>
      </c>
      <c r="AF208" s="16">
        <f>VLOOKUP($B208,'[2]TK KHOILUONG'!$B:$AT,31,0)</f>
        <v>0</v>
      </c>
      <c r="AG208" s="16">
        <f>VLOOKUP($B208,'[2]TK KHOILUONG'!$B:$AT,32,0)</f>
        <v>0</v>
      </c>
      <c r="AH208" s="34">
        <f>VLOOKUP($B208,'[2]TK KHOILUONG'!$B:$AT,33,0)</f>
        <v>0</v>
      </c>
      <c r="AI208" s="16">
        <f>VLOOKUP($B208,'[2]TK KHOILUONG'!$B:$AT,34,0)</f>
        <v>0</v>
      </c>
      <c r="AJ208" s="16">
        <f>VLOOKUP($B208,'[2]TK KHOILUONG'!$B:$AT,35,0)</f>
        <v>0</v>
      </c>
      <c r="AK208" s="34">
        <f>VLOOKUP($B208,'[2]TK KHOILUONG'!$B:$AT,36,0)</f>
        <v>0</v>
      </c>
      <c r="AL208" s="16">
        <f>VLOOKUP($B208,'[2]TK KHOILUONG'!$B:$AT,37,0)</f>
        <v>0</v>
      </c>
      <c r="AM208" s="16">
        <f>VLOOKUP($B208,'[2]TK KHOILUONG'!$B:$AT,38,0)</f>
        <v>0</v>
      </c>
      <c r="AN208" s="34">
        <f>VLOOKUP($B208,'[2]TK KHOILUONG'!$B:$AT,39,0)</f>
        <v>0</v>
      </c>
      <c r="AO208" s="16">
        <f>VLOOKUP($B208,'[2]TK KHOILUONG'!$B:$AT,40,0)</f>
        <v>0</v>
      </c>
      <c r="AP208" s="16">
        <f>VLOOKUP($B208,'[2]TK KHOILUONG'!$B:$AT,41,0)</f>
        <v>0</v>
      </c>
      <c r="AQ208" s="34">
        <f>VLOOKUP($B208,'[2]TK KHOILUONG'!$B:$AT,42,0)</f>
        <v>0</v>
      </c>
      <c r="AR208" s="34">
        <f>VLOOKUP($B208,'[2]TK KHOILUONG'!$B:$AT,43,0)</f>
        <v>0</v>
      </c>
      <c r="AS208" s="34">
        <f>VLOOKUP($B208,'[2]TK KHOILUONG'!$B:$AT,44,0)</f>
        <v>0.8</v>
      </c>
      <c r="AT208" s="44">
        <f t="shared" si="4"/>
        <v>32.6</v>
      </c>
      <c r="AU208" s="5"/>
    </row>
    <row r="209" spans="1:47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VLOOKUP($B209,'[2]TK KHOILUONG'!$B:$AT,4,0)</f>
        <v>0</v>
      </c>
      <c r="F209" s="16">
        <f>VLOOKUP($B209,'[2]TK KHOILUONG'!$B:$AT,5,0)</f>
        <v>0</v>
      </c>
      <c r="G209" s="16">
        <f>VLOOKUP($B209,'[2]TK KHOILUONG'!$B:$AT,6,0)</f>
        <v>0</v>
      </c>
      <c r="H209" s="16">
        <f>VLOOKUP($B209,'[2]TK KHOILUONG'!$B:$AT,7,0)</f>
        <v>0</v>
      </c>
      <c r="I209" s="16">
        <f>VLOOKUP($B209,'[2]TK KHOILUONG'!$B:$AT,8,0)</f>
        <v>0</v>
      </c>
      <c r="J209" s="16">
        <f>VLOOKUP($B209,'[2]TK KHOILUONG'!$B:$AT,9,0)</f>
        <v>0</v>
      </c>
      <c r="K209" s="16">
        <f>VLOOKUP($B209,'[2]TK KHOILUONG'!$B:$AT,10,0)</f>
        <v>0</v>
      </c>
      <c r="L209" s="16">
        <f>VLOOKUP($B209,'[2]TK KHOILUONG'!$B:$AT,11,0)</f>
        <v>0</v>
      </c>
      <c r="M209" s="34">
        <f>VLOOKUP($B209,'[2]TK KHOILUONG'!$B:$AT,12,0)</f>
        <v>0</v>
      </c>
      <c r="N209" s="16">
        <f>VLOOKUP($B209,'[2]TK KHOILUONG'!$B:$AT,13,0)</f>
        <v>0</v>
      </c>
      <c r="O209" s="16">
        <f>VLOOKUP($B209,'[2]TK KHOILUONG'!$B:$AT,14,0)</f>
        <v>0</v>
      </c>
      <c r="P209" s="16">
        <f>VLOOKUP($B209,'[2]TK KHOILUONG'!$B:$AT,15,0)</f>
        <v>0</v>
      </c>
      <c r="Q209" s="16">
        <f>VLOOKUP($B209,'[2]TK KHOILUONG'!$B:$AT,16,0)</f>
        <v>0</v>
      </c>
      <c r="R209" s="34">
        <f>VLOOKUP($B209,'[2]TK KHOILUONG'!$B:$AT,17,0)</f>
        <v>0</v>
      </c>
      <c r="S209" s="16">
        <f>VLOOKUP($B209,'[2]TK KHOILUONG'!$B:$AT,18,0)</f>
        <v>0</v>
      </c>
      <c r="T209" s="16">
        <f>VLOOKUP($B209,'[2]TK KHOILUONG'!$B:$AT,19,0)</f>
        <v>0</v>
      </c>
      <c r="U209" s="16">
        <f>VLOOKUP($B209,'[2]TK KHOILUONG'!$B:$AT,20,0)</f>
        <v>0</v>
      </c>
      <c r="V209" s="34">
        <f>VLOOKUP($B209,'[2]TK KHOILUONG'!$B:$AT,21,0)</f>
        <v>0</v>
      </c>
      <c r="W209" s="16">
        <f>VLOOKUP($B209,'[2]TK KHOILUONG'!$B:$AT,22,0)</f>
        <v>0</v>
      </c>
      <c r="X209" s="16">
        <f>VLOOKUP($B209,'[2]TK KHOILUONG'!$B:$AT,23,0)</f>
        <v>0</v>
      </c>
      <c r="Y209" s="16">
        <f>VLOOKUP($B209,'[2]TK KHOILUONG'!$B:$AT,24,0)</f>
        <v>0</v>
      </c>
      <c r="Z209" s="34">
        <f>VLOOKUP($B209,'[2]TK KHOILUONG'!$B:$AT,25,0)</f>
        <v>0</v>
      </c>
      <c r="AA209" s="16">
        <f>VLOOKUP($B209,'[2]TK KHOILUONG'!$B:$AT,26,0)</f>
        <v>0</v>
      </c>
      <c r="AB209" s="16">
        <f>VLOOKUP($B209,'[2]TK KHOILUONG'!$B:$AT,27,0)</f>
        <v>0</v>
      </c>
      <c r="AC209" s="16">
        <f>VLOOKUP($B209,'[2]TK KHOILUONG'!$B:$AT,28,0)</f>
        <v>0</v>
      </c>
      <c r="AD209" s="34">
        <f>VLOOKUP($B209,'[2]TK KHOILUONG'!$B:$AT,29,0)</f>
        <v>0</v>
      </c>
      <c r="AE209" s="16">
        <f>VLOOKUP($B209,'[2]TK KHOILUONG'!$B:$AT,30,0)</f>
        <v>0</v>
      </c>
      <c r="AF209" s="16">
        <f>VLOOKUP($B209,'[2]TK KHOILUONG'!$B:$AT,31,0)</f>
        <v>0</v>
      </c>
      <c r="AG209" s="16">
        <f>VLOOKUP($B209,'[2]TK KHOILUONG'!$B:$AT,32,0)</f>
        <v>0</v>
      </c>
      <c r="AH209" s="34">
        <f>VLOOKUP($B209,'[2]TK KHOILUONG'!$B:$AT,33,0)</f>
        <v>0</v>
      </c>
      <c r="AI209" s="16">
        <f>VLOOKUP($B209,'[2]TK KHOILUONG'!$B:$AT,34,0)</f>
        <v>0</v>
      </c>
      <c r="AJ209" s="16">
        <f>VLOOKUP($B209,'[2]TK KHOILUONG'!$B:$AT,35,0)</f>
        <v>0</v>
      </c>
      <c r="AK209" s="34">
        <f>VLOOKUP($B209,'[2]TK KHOILUONG'!$B:$AT,36,0)</f>
        <v>0</v>
      </c>
      <c r="AL209" s="16">
        <f>VLOOKUP($B209,'[2]TK KHOILUONG'!$B:$AT,37,0)</f>
        <v>0</v>
      </c>
      <c r="AM209" s="16">
        <f>VLOOKUP($B209,'[2]TK KHOILUONG'!$B:$AT,38,0)</f>
        <v>0</v>
      </c>
      <c r="AN209" s="34">
        <f>VLOOKUP($B209,'[2]TK KHOILUONG'!$B:$AT,39,0)</f>
        <v>0</v>
      </c>
      <c r="AO209" s="16">
        <f>VLOOKUP($B209,'[2]TK KHOILUONG'!$B:$AT,40,0)</f>
        <v>0</v>
      </c>
      <c r="AP209" s="16">
        <f>VLOOKUP($B209,'[2]TK KHOILUONG'!$B:$AT,41,0)</f>
        <v>0</v>
      </c>
      <c r="AQ209" s="34">
        <f>VLOOKUP($B209,'[2]TK KHOILUONG'!$B:$AT,42,0)</f>
        <v>0</v>
      </c>
      <c r="AR209" s="34">
        <f>VLOOKUP($B209,'[2]TK KHOILUONG'!$B:$AT,43,0)</f>
        <v>0</v>
      </c>
      <c r="AS209" s="34">
        <f>VLOOKUP($B209,'[2]TK KHOILUONG'!$B:$AT,44,0)</f>
        <v>0</v>
      </c>
      <c r="AT209" s="44">
        <f t="shared" si="4"/>
        <v>0</v>
      </c>
      <c r="AU209" s="5"/>
    </row>
    <row r="210" spans="1:47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VLOOKUP($B210,'[2]TK KHOILUONG'!$B:$AT,4,0)</f>
        <v>0</v>
      </c>
      <c r="F210" s="16">
        <f>VLOOKUP($B210,'[2]TK KHOILUONG'!$B:$AT,5,0)</f>
        <v>0</v>
      </c>
      <c r="G210" s="16">
        <f>VLOOKUP($B210,'[2]TK KHOILUONG'!$B:$AT,6,0)</f>
        <v>0</v>
      </c>
      <c r="H210" s="16">
        <f>VLOOKUP($B210,'[2]TK KHOILUONG'!$B:$AT,7,0)</f>
        <v>0</v>
      </c>
      <c r="I210" s="16">
        <f>VLOOKUP($B210,'[2]TK KHOILUONG'!$B:$AT,8,0)</f>
        <v>0</v>
      </c>
      <c r="J210" s="16">
        <f>VLOOKUP($B210,'[2]TK KHOILUONG'!$B:$AT,9,0)</f>
        <v>0</v>
      </c>
      <c r="K210" s="16">
        <f>VLOOKUP($B210,'[2]TK KHOILUONG'!$B:$AT,10,0)</f>
        <v>0</v>
      </c>
      <c r="L210" s="16">
        <f>VLOOKUP($B210,'[2]TK KHOILUONG'!$B:$AT,11,0)</f>
        <v>0</v>
      </c>
      <c r="M210" s="34">
        <f>VLOOKUP($B210,'[2]TK KHOILUONG'!$B:$AT,12,0)</f>
        <v>0</v>
      </c>
      <c r="N210" s="16">
        <f>VLOOKUP($B210,'[2]TK KHOILUONG'!$B:$AT,13,0)</f>
        <v>3.45</v>
      </c>
      <c r="O210" s="16">
        <f>VLOOKUP($B210,'[2]TK KHOILUONG'!$B:$AT,14,0)</f>
        <v>7.049999999999998</v>
      </c>
      <c r="P210" s="16">
        <f>VLOOKUP($B210,'[2]TK KHOILUONG'!$B:$AT,15,0)</f>
        <v>0</v>
      </c>
      <c r="Q210" s="16">
        <f>VLOOKUP($B210,'[2]TK KHOILUONG'!$B:$AT,16,0)</f>
        <v>0</v>
      </c>
      <c r="R210" s="34">
        <f>VLOOKUP($B210,'[2]TK KHOILUONG'!$B:$AT,17,0)</f>
        <v>10.499999999999998</v>
      </c>
      <c r="S210" s="16">
        <f>VLOOKUP($B210,'[2]TK KHOILUONG'!$B:$AT,18,0)</f>
        <v>142</v>
      </c>
      <c r="T210" s="16">
        <f>VLOOKUP($B210,'[2]TK KHOILUONG'!$B:$AT,19,0)</f>
        <v>302</v>
      </c>
      <c r="U210" s="16">
        <f>VLOOKUP($B210,'[2]TK KHOILUONG'!$B:$AT,20,0)</f>
        <v>149</v>
      </c>
      <c r="V210" s="34">
        <f>VLOOKUP($B210,'[2]TK KHOILUONG'!$B:$AT,21,0)</f>
        <v>29.5</v>
      </c>
      <c r="W210" s="16">
        <f>VLOOKUP($B210,'[2]TK KHOILUONG'!$B:$AT,22,0)</f>
        <v>0</v>
      </c>
      <c r="X210" s="16">
        <f>VLOOKUP($B210,'[2]TK KHOILUONG'!$B:$AT,23,0)</f>
        <v>0</v>
      </c>
      <c r="Y210" s="16">
        <f>VLOOKUP($B210,'[2]TK KHOILUONG'!$B:$AT,24,0)</f>
        <v>0</v>
      </c>
      <c r="Z210" s="34">
        <f>VLOOKUP($B210,'[2]TK KHOILUONG'!$B:$AT,25,0)</f>
        <v>0</v>
      </c>
      <c r="AA210" s="16">
        <f>VLOOKUP($B210,'[2]TK KHOILUONG'!$B:$AT,26,0)</f>
        <v>0</v>
      </c>
      <c r="AB210" s="16">
        <f>VLOOKUP($B210,'[2]TK KHOILUONG'!$B:$AT,27,0)</f>
        <v>0</v>
      </c>
      <c r="AC210" s="16">
        <f>VLOOKUP($B210,'[2]TK KHOILUONG'!$B:$AT,28,0)</f>
        <v>0</v>
      </c>
      <c r="AD210" s="34">
        <f>VLOOKUP($B210,'[2]TK KHOILUONG'!$B:$AT,29,0)</f>
        <v>0</v>
      </c>
      <c r="AE210" s="16">
        <f>VLOOKUP($B210,'[2]TK KHOILUONG'!$B:$AT,30,0)</f>
        <v>0</v>
      </c>
      <c r="AF210" s="16">
        <f>VLOOKUP($B210,'[2]TK KHOILUONG'!$B:$AT,31,0)</f>
        <v>0</v>
      </c>
      <c r="AG210" s="16">
        <f>VLOOKUP($B210,'[2]TK KHOILUONG'!$B:$AT,32,0)</f>
        <v>0</v>
      </c>
      <c r="AH210" s="34">
        <f>VLOOKUP($B210,'[2]TK KHOILUONG'!$B:$AT,33,0)</f>
        <v>0</v>
      </c>
      <c r="AI210" s="16">
        <f>VLOOKUP($B210,'[2]TK KHOILUONG'!$B:$AT,34,0)</f>
        <v>0</v>
      </c>
      <c r="AJ210" s="16">
        <f>VLOOKUP($B210,'[2]TK KHOILUONG'!$B:$AT,35,0)</f>
        <v>0</v>
      </c>
      <c r="AK210" s="34">
        <f>VLOOKUP($B210,'[2]TK KHOILUONG'!$B:$AT,36,0)</f>
        <v>0</v>
      </c>
      <c r="AL210" s="16">
        <f>VLOOKUP($B210,'[2]TK KHOILUONG'!$B:$AT,37,0)</f>
        <v>0</v>
      </c>
      <c r="AM210" s="16">
        <f>VLOOKUP($B210,'[2]TK KHOILUONG'!$B:$AT,38,0)</f>
        <v>0</v>
      </c>
      <c r="AN210" s="34">
        <f>VLOOKUP($B210,'[2]TK KHOILUONG'!$B:$AT,39,0)</f>
        <v>0</v>
      </c>
      <c r="AO210" s="16">
        <f>VLOOKUP($B210,'[2]TK KHOILUONG'!$B:$AT,40,0)</f>
        <v>0</v>
      </c>
      <c r="AP210" s="16">
        <f>VLOOKUP($B210,'[2]TK KHOILUONG'!$B:$AT,41,0)</f>
        <v>0</v>
      </c>
      <c r="AQ210" s="34">
        <f>VLOOKUP($B210,'[2]TK KHOILUONG'!$B:$AT,42,0)</f>
        <v>0</v>
      </c>
      <c r="AR210" s="34">
        <f>VLOOKUP($B210,'[2]TK KHOILUONG'!$B:$AT,43,0)</f>
        <v>0</v>
      </c>
      <c r="AS210" s="34">
        <f>VLOOKUP($B210,'[2]TK KHOILUONG'!$B:$AT,44,0)</f>
        <v>0.9</v>
      </c>
      <c r="AT210" s="44">
        <f t="shared" si="4"/>
        <v>40.9</v>
      </c>
      <c r="AU210" s="5"/>
    </row>
    <row r="211" spans="1:47">
      <c r="A211" s="12">
        <f>IF(D211="","",SUBTOTAL(3,$D$5:D211))</f>
        <v>207</v>
      </c>
      <c r="B211" s="18" t="s">
        <v>462</v>
      </c>
      <c r="C211" s="14" t="s">
        <v>450</v>
      </c>
      <c r="D211" s="19" t="s">
        <v>463</v>
      </c>
      <c r="E211" s="16">
        <f>VLOOKUP($B211,'[2]TK KHOILUONG'!$B:$AT,4,0)</f>
        <v>0</v>
      </c>
      <c r="F211" s="16">
        <f>VLOOKUP($B211,'[2]TK KHOILUONG'!$B:$AT,5,0)</f>
        <v>0</v>
      </c>
      <c r="G211" s="16">
        <f>VLOOKUP($B211,'[2]TK KHOILUONG'!$B:$AT,6,0)</f>
        <v>0</v>
      </c>
      <c r="H211" s="16">
        <f>VLOOKUP($B211,'[2]TK KHOILUONG'!$B:$AT,7,0)</f>
        <v>0</v>
      </c>
      <c r="I211" s="16">
        <f>VLOOKUP($B211,'[2]TK KHOILUONG'!$B:$AT,8,0)</f>
        <v>0</v>
      </c>
      <c r="J211" s="16">
        <f>VLOOKUP($B211,'[2]TK KHOILUONG'!$B:$AT,9,0)</f>
        <v>0</v>
      </c>
      <c r="K211" s="16">
        <f>VLOOKUP($B211,'[2]TK KHOILUONG'!$B:$AT,10,0)</f>
        <v>0</v>
      </c>
      <c r="L211" s="16">
        <f>VLOOKUP($B211,'[2]TK KHOILUONG'!$B:$AT,11,0)</f>
        <v>0</v>
      </c>
      <c r="M211" s="34">
        <f>VLOOKUP($B211,'[2]TK KHOILUONG'!$B:$AT,12,0)</f>
        <v>0</v>
      </c>
      <c r="N211" s="16">
        <f>VLOOKUP($B211,'[2]TK KHOILUONG'!$B:$AT,13,0)</f>
        <v>0</v>
      </c>
      <c r="O211" s="16">
        <f>VLOOKUP($B211,'[2]TK KHOILUONG'!$B:$AT,14,0)</f>
        <v>0</v>
      </c>
      <c r="P211" s="16">
        <f>VLOOKUP($B211,'[2]TK KHOILUONG'!$B:$AT,15,0)</f>
        <v>0</v>
      </c>
      <c r="Q211" s="16">
        <f>VLOOKUP($B211,'[2]TK KHOILUONG'!$B:$AT,16,0)</f>
        <v>0</v>
      </c>
      <c r="R211" s="34">
        <f>VLOOKUP($B211,'[2]TK KHOILUONG'!$B:$AT,17,0)</f>
        <v>0</v>
      </c>
      <c r="S211" s="16">
        <f>VLOOKUP($B211,'[2]TK KHOILUONG'!$B:$AT,18,0)</f>
        <v>97</v>
      </c>
      <c r="T211" s="16">
        <f>VLOOKUP($B211,'[2]TK KHOILUONG'!$B:$AT,19,0)</f>
        <v>0</v>
      </c>
      <c r="U211" s="16">
        <f>VLOOKUP($B211,'[2]TK KHOILUONG'!$B:$AT,20,0)</f>
        <v>90</v>
      </c>
      <c r="V211" s="34">
        <f>VLOOKUP($B211,'[2]TK KHOILUONG'!$B:$AT,21,0)</f>
        <v>0.70000000000000007</v>
      </c>
      <c r="W211" s="16">
        <f>VLOOKUP($B211,'[2]TK KHOILUONG'!$B:$AT,22,0)</f>
        <v>0</v>
      </c>
      <c r="X211" s="16">
        <f>VLOOKUP($B211,'[2]TK KHOILUONG'!$B:$AT,23,0)</f>
        <v>0</v>
      </c>
      <c r="Y211" s="16">
        <f>VLOOKUP($B211,'[2]TK KHOILUONG'!$B:$AT,24,0)</f>
        <v>0</v>
      </c>
      <c r="Z211" s="34">
        <f>VLOOKUP($B211,'[2]TK KHOILUONG'!$B:$AT,25,0)</f>
        <v>0</v>
      </c>
      <c r="AA211" s="16">
        <f>VLOOKUP($B211,'[2]TK KHOILUONG'!$B:$AT,26,0)</f>
        <v>0</v>
      </c>
      <c r="AB211" s="16">
        <f>VLOOKUP($B211,'[2]TK KHOILUONG'!$B:$AT,27,0)</f>
        <v>0</v>
      </c>
      <c r="AC211" s="16">
        <f>VLOOKUP($B211,'[2]TK KHOILUONG'!$B:$AT,28,0)</f>
        <v>0</v>
      </c>
      <c r="AD211" s="34">
        <f>VLOOKUP($B211,'[2]TK KHOILUONG'!$B:$AT,29,0)</f>
        <v>0</v>
      </c>
      <c r="AE211" s="16">
        <f>VLOOKUP($B211,'[2]TK KHOILUONG'!$B:$AT,30,0)</f>
        <v>0</v>
      </c>
      <c r="AF211" s="16">
        <f>VLOOKUP($B211,'[2]TK KHOILUONG'!$B:$AT,31,0)</f>
        <v>0</v>
      </c>
      <c r="AG211" s="16">
        <f>VLOOKUP($B211,'[2]TK KHOILUONG'!$B:$AT,32,0)</f>
        <v>0</v>
      </c>
      <c r="AH211" s="34">
        <f>VLOOKUP($B211,'[2]TK KHOILUONG'!$B:$AT,33,0)</f>
        <v>0</v>
      </c>
      <c r="AI211" s="16">
        <f>VLOOKUP($B211,'[2]TK KHOILUONG'!$B:$AT,34,0)</f>
        <v>0</v>
      </c>
      <c r="AJ211" s="16">
        <f>VLOOKUP($B211,'[2]TK KHOILUONG'!$B:$AT,35,0)</f>
        <v>0</v>
      </c>
      <c r="AK211" s="34">
        <f>VLOOKUP($B211,'[2]TK KHOILUONG'!$B:$AT,36,0)</f>
        <v>0</v>
      </c>
      <c r="AL211" s="16">
        <f>VLOOKUP($B211,'[2]TK KHOILUONG'!$B:$AT,37,0)</f>
        <v>0</v>
      </c>
      <c r="AM211" s="16">
        <f>VLOOKUP($B211,'[2]TK KHOILUONG'!$B:$AT,38,0)</f>
        <v>0</v>
      </c>
      <c r="AN211" s="34">
        <f>VLOOKUP($B211,'[2]TK KHOILUONG'!$B:$AT,39,0)</f>
        <v>0</v>
      </c>
      <c r="AO211" s="16">
        <f>VLOOKUP($B211,'[2]TK KHOILUONG'!$B:$AT,40,0)</f>
        <v>0</v>
      </c>
      <c r="AP211" s="16">
        <f>VLOOKUP($B211,'[2]TK KHOILUONG'!$B:$AT,41,0)</f>
        <v>0</v>
      </c>
      <c r="AQ211" s="34">
        <f>VLOOKUP($B211,'[2]TK KHOILUONG'!$B:$AT,42,0)</f>
        <v>0</v>
      </c>
      <c r="AR211" s="34">
        <f>VLOOKUP($B211,'[2]TK KHOILUONG'!$B:$AT,43,0)</f>
        <v>0</v>
      </c>
      <c r="AS211" s="34">
        <f>VLOOKUP($B211,'[2]TK KHOILUONG'!$B:$AT,44,0)</f>
        <v>0</v>
      </c>
      <c r="AT211" s="44">
        <f t="shared" si="4"/>
        <v>0.7</v>
      </c>
      <c r="AU211" s="5"/>
    </row>
    <row r="212" spans="1:47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>
        <f>VLOOKUP($B212,'[2]TK KHOILUONG'!$B:$AT,4,0)</f>
        <v>0</v>
      </c>
      <c r="F212" s="16">
        <f>VLOOKUP($B212,'[2]TK KHOILUONG'!$B:$AT,5,0)</f>
        <v>12</v>
      </c>
      <c r="G212" s="16">
        <f>VLOOKUP($B212,'[2]TK KHOILUONG'!$B:$AT,6,0)</f>
        <v>0</v>
      </c>
      <c r="H212" s="16">
        <f>VLOOKUP($B212,'[2]TK KHOILUONG'!$B:$AT,7,0)</f>
        <v>0</v>
      </c>
      <c r="I212" s="16">
        <f>VLOOKUP($B212,'[2]TK KHOILUONG'!$B:$AT,8,0)</f>
        <v>0</v>
      </c>
      <c r="J212" s="16">
        <f>VLOOKUP($B212,'[2]TK KHOILUONG'!$B:$AT,9,0)</f>
        <v>0</v>
      </c>
      <c r="K212" s="16">
        <f>VLOOKUP($B212,'[2]TK KHOILUONG'!$B:$AT,10,0)</f>
        <v>0</v>
      </c>
      <c r="L212" s="16">
        <f>VLOOKUP($B212,'[2]TK KHOILUONG'!$B:$AT,11,0)</f>
        <v>0</v>
      </c>
      <c r="M212" s="34">
        <f>VLOOKUP($B212,'[2]TK KHOILUONG'!$B:$AT,12,0)</f>
        <v>18</v>
      </c>
      <c r="N212" s="16">
        <f>VLOOKUP($B212,'[2]TK KHOILUONG'!$B:$AT,13,0)</f>
        <v>0</v>
      </c>
      <c r="O212" s="16">
        <f>VLOOKUP($B212,'[2]TK KHOILUONG'!$B:$AT,14,0)</f>
        <v>0</v>
      </c>
      <c r="P212" s="16">
        <f>VLOOKUP($B212,'[2]TK KHOILUONG'!$B:$AT,15,0)</f>
        <v>0</v>
      </c>
      <c r="Q212" s="16">
        <f>VLOOKUP($B212,'[2]TK KHOILUONG'!$B:$AT,16,0)</f>
        <v>0</v>
      </c>
      <c r="R212" s="34">
        <f>VLOOKUP($B212,'[2]TK KHOILUONG'!$B:$AT,17,0)</f>
        <v>0</v>
      </c>
      <c r="S212" s="16">
        <f>VLOOKUP($B212,'[2]TK KHOILUONG'!$B:$AT,18,0)</f>
        <v>0</v>
      </c>
      <c r="T212" s="16">
        <f>VLOOKUP($B212,'[2]TK KHOILUONG'!$B:$AT,19,0)</f>
        <v>0</v>
      </c>
      <c r="U212" s="16">
        <f>VLOOKUP($B212,'[2]TK KHOILUONG'!$B:$AT,20,0)</f>
        <v>0</v>
      </c>
      <c r="V212" s="34">
        <f>VLOOKUP($B212,'[2]TK KHOILUONG'!$B:$AT,21,0)</f>
        <v>0</v>
      </c>
      <c r="W212" s="16">
        <f>VLOOKUP($B212,'[2]TK KHOILUONG'!$B:$AT,22,0)</f>
        <v>0</v>
      </c>
      <c r="X212" s="16">
        <f>VLOOKUP($B212,'[2]TK KHOILUONG'!$B:$AT,23,0)</f>
        <v>0</v>
      </c>
      <c r="Y212" s="16">
        <f>VLOOKUP($B212,'[2]TK KHOILUONG'!$B:$AT,24,0)</f>
        <v>0</v>
      </c>
      <c r="Z212" s="34">
        <f>VLOOKUP($B212,'[2]TK KHOILUONG'!$B:$AT,25,0)</f>
        <v>0</v>
      </c>
      <c r="AA212" s="16">
        <f>VLOOKUP($B212,'[2]TK KHOILUONG'!$B:$AT,26,0)</f>
        <v>0</v>
      </c>
      <c r="AB212" s="16">
        <f>VLOOKUP($B212,'[2]TK KHOILUONG'!$B:$AT,27,0)</f>
        <v>0</v>
      </c>
      <c r="AC212" s="16">
        <f>VLOOKUP($B212,'[2]TK KHOILUONG'!$B:$AT,28,0)</f>
        <v>0</v>
      </c>
      <c r="AD212" s="34">
        <f>VLOOKUP($B212,'[2]TK KHOILUONG'!$B:$AT,29,0)</f>
        <v>0</v>
      </c>
      <c r="AE212" s="16">
        <f>VLOOKUP($B212,'[2]TK KHOILUONG'!$B:$AT,30,0)</f>
        <v>0</v>
      </c>
      <c r="AF212" s="16">
        <f>VLOOKUP($B212,'[2]TK KHOILUONG'!$B:$AT,31,0)</f>
        <v>0</v>
      </c>
      <c r="AG212" s="16">
        <f>VLOOKUP($B212,'[2]TK KHOILUONG'!$B:$AT,32,0)</f>
        <v>0</v>
      </c>
      <c r="AH212" s="34">
        <f>VLOOKUP($B212,'[2]TK KHOILUONG'!$B:$AT,33,0)</f>
        <v>0</v>
      </c>
      <c r="AI212" s="16">
        <f>VLOOKUP($B212,'[2]TK KHOILUONG'!$B:$AT,34,0)</f>
        <v>0</v>
      </c>
      <c r="AJ212" s="16">
        <f>VLOOKUP($B212,'[2]TK KHOILUONG'!$B:$AT,35,0)</f>
        <v>0</v>
      </c>
      <c r="AK212" s="34">
        <f>VLOOKUP($B212,'[2]TK KHOILUONG'!$B:$AT,36,0)</f>
        <v>0</v>
      </c>
      <c r="AL212" s="16">
        <f>VLOOKUP($B212,'[2]TK KHOILUONG'!$B:$AT,37,0)</f>
        <v>0</v>
      </c>
      <c r="AM212" s="16">
        <f>VLOOKUP($B212,'[2]TK KHOILUONG'!$B:$AT,38,0)</f>
        <v>0</v>
      </c>
      <c r="AN212" s="34">
        <f>VLOOKUP($B212,'[2]TK KHOILUONG'!$B:$AT,39,0)</f>
        <v>0</v>
      </c>
      <c r="AO212" s="16">
        <f>VLOOKUP($B212,'[2]TK KHOILUONG'!$B:$AT,40,0)</f>
        <v>0</v>
      </c>
      <c r="AP212" s="16">
        <f>VLOOKUP($B212,'[2]TK KHOILUONG'!$B:$AT,41,0)</f>
        <v>0</v>
      </c>
      <c r="AQ212" s="34">
        <f>VLOOKUP($B212,'[2]TK KHOILUONG'!$B:$AT,42,0)</f>
        <v>0</v>
      </c>
      <c r="AR212" s="34">
        <f>VLOOKUP($B212,'[2]TK KHOILUONG'!$B:$AT,43,0)</f>
        <v>0</v>
      </c>
      <c r="AS212" s="34">
        <f>VLOOKUP($B212,'[2]TK KHOILUONG'!$B:$AT,44,0)</f>
        <v>0</v>
      </c>
      <c r="AT212" s="44">
        <f t="shared" si="4"/>
        <v>18</v>
      </c>
      <c r="AU212" s="5"/>
    </row>
    <row r="213" spans="1:47">
      <c r="A213" s="12">
        <f>IF(D213="","",SUBTOTAL(3,$D$5:D213))</f>
        <v>209</v>
      </c>
      <c r="B213" s="13" t="s">
        <v>466</v>
      </c>
      <c r="C213" s="14" t="s">
        <v>450</v>
      </c>
      <c r="D213" s="15" t="s">
        <v>467</v>
      </c>
      <c r="E213" s="16">
        <f>VLOOKUP($B213,'[2]TK KHOILUONG'!$B:$AT,4,0)</f>
        <v>0</v>
      </c>
      <c r="F213" s="16">
        <f>VLOOKUP($B213,'[2]TK KHOILUONG'!$B:$AT,5,0)</f>
        <v>0</v>
      </c>
      <c r="G213" s="16">
        <f>VLOOKUP($B213,'[2]TK KHOILUONG'!$B:$AT,6,0)</f>
        <v>0</v>
      </c>
      <c r="H213" s="16">
        <f>VLOOKUP($B213,'[2]TK KHOILUONG'!$B:$AT,7,0)</f>
        <v>0</v>
      </c>
      <c r="I213" s="16">
        <f>VLOOKUP($B213,'[2]TK KHOILUONG'!$B:$AT,8,0)</f>
        <v>0</v>
      </c>
      <c r="J213" s="16">
        <f>VLOOKUP($B213,'[2]TK KHOILUONG'!$B:$AT,9,0)</f>
        <v>0</v>
      </c>
      <c r="K213" s="16">
        <f>VLOOKUP($B213,'[2]TK KHOILUONG'!$B:$AT,10,0)</f>
        <v>0</v>
      </c>
      <c r="L213" s="16">
        <f>VLOOKUP($B213,'[2]TK KHOILUONG'!$B:$AT,11,0)</f>
        <v>0</v>
      </c>
      <c r="M213" s="34">
        <f>VLOOKUP($B213,'[2]TK KHOILUONG'!$B:$AT,12,0)</f>
        <v>0</v>
      </c>
      <c r="N213" s="16">
        <f>VLOOKUP($B213,'[2]TK KHOILUONG'!$B:$AT,13,0)</f>
        <v>0</v>
      </c>
      <c r="O213" s="16">
        <f>VLOOKUP($B213,'[2]TK KHOILUONG'!$B:$AT,14,0)</f>
        <v>0</v>
      </c>
      <c r="P213" s="16">
        <f>VLOOKUP($B213,'[2]TK KHOILUONG'!$B:$AT,15,0)</f>
        <v>0</v>
      </c>
      <c r="Q213" s="16">
        <f>VLOOKUP($B213,'[2]TK KHOILUONG'!$B:$AT,16,0)</f>
        <v>0</v>
      </c>
      <c r="R213" s="34">
        <f>VLOOKUP($B213,'[2]TK KHOILUONG'!$B:$AT,17,0)</f>
        <v>0</v>
      </c>
      <c r="S213" s="16">
        <f>VLOOKUP($B213,'[2]TK KHOILUONG'!$B:$AT,18,0)</f>
        <v>0</v>
      </c>
      <c r="T213" s="16">
        <f>VLOOKUP($B213,'[2]TK KHOILUONG'!$B:$AT,19,0)</f>
        <v>0</v>
      </c>
      <c r="U213" s="16">
        <f>VLOOKUP($B213,'[2]TK KHOILUONG'!$B:$AT,20,0)</f>
        <v>0</v>
      </c>
      <c r="V213" s="34">
        <f>VLOOKUP($B213,'[2]TK KHOILUONG'!$B:$AT,21,0)</f>
        <v>0</v>
      </c>
      <c r="W213" s="16">
        <f>VLOOKUP($B213,'[2]TK KHOILUONG'!$B:$AT,22,0)</f>
        <v>0</v>
      </c>
      <c r="X213" s="16">
        <f>VLOOKUP($B213,'[2]TK KHOILUONG'!$B:$AT,23,0)</f>
        <v>0</v>
      </c>
      <c r="Y213" s="16">
        <f>VLOOKUP($B213,'[2]TK KHOILUONG'!$B:$AT,24,0)</f>
        <v>0</v>
      </c>
      <c r="Z213" s="34">
        <f>VLOOKUP($B213,'[2]TK KHOILUONG'!$B:$AT,25,0)</f>
        <v>0</v>
      </c>
      <c r="AA213" s="16">
        <f>VLOOKUP($B213,'[2]TK KHOILUONG'!$B:$AT,26,0)</f>
        <v>0</v>
      </c>
      <c r="AB213" s="16">
        <f>VLOOKUP($B213,'[2]TK KHOILUONG'!$B:$AT,27,0)</f>
        <v>0</v>
      </c>
      <c r="AC213" s="16">
        <f>VLOOKUP($B213,'[2]TK KHOILUONG'!$B:$AT,28,0)</f>
        <v>0</v>
      </c>
      <c r="AD213" s="34">
        <f>VLOOKUP($B213,'[2]TK KHOILUONG'!$B:$AT,29,0)</f>
        <v>0</v>
      </c>
      <c r="AE213" s="16">
        <f>VLOOKUP($B213,'[2]TK KHOILUONG'!$B:$AT,30,0)</f>
        <v>0</v>
      </c>
      <c r="AF213" s="16">
        <f>VLOOKUP($B213,'[2]TK KHOILUONG'!$B:$AT,31,0)</f>
        <v>0</v>
      </c>
      <c r="AG213" s="16">
        <f>VLOOKUP($B213,'[2]TK KHOILUONG'!$B:$AT,32,0)</f>
        <v>0</v>
      </c>
      <c r="AH213" s="34">
        <f>VLOOKUP($B213,'[2]TK KHOILUONG'!$B:$AT,33,0)</f>
        <v>0</v>
      </c>
      <c r="AI213" s="16">
        <f>VLOOKUP($B213,'[2]TK KHOILUONG'!$B:$AT,34,0)</f>
        <v>0</v>
      </c>
      <c r="AJ213" s="16">
        <f>VLOOKUP($B213,'[2]TK KHOILUONG'!$B:$AT,35,0)</f>
        <v>0</v>
      </c>
      <c r="AK213" s="34">
        <f>VLOOKUP($B213,'[2]TK KHOILUONG'!$B:$AT,36,0)</f>
        <v>0</v>
      </c>
      <c r="AL213" s="16">
        <f>VLOOKUP($B213,'[2]TK KHOILUONG'!$B:$AT,37,0)</f>
        <v>0</v>
      </c>
      <c r="AM213" s="16">
        <f>VLOOKUP($B213,'[2]TK KHOILUONG'!$B:$AT,38,0)</f>
        <v>0</v>
      </c>
      <c r="AN213" s="34">
        <f>VLOOKUP($B213,'[2]TK KHOILUONG'!$B:$AT,39,0)</f>
        <v>0</v>
      </c>
      <c r="AO213" s="16">
        <f>VLOOKUP($B213,'[2]TK KHOILUONG'!$B:$AT,40,0)</f>
        <v>0</v>
      </c>
      <c r="AP213" s="16">
        <f>VLOOKUP($B213,'[2]TK KHOILUONG'!$B:$AT,41,0)</f>
        <v>0</v>
      </c>
      <c r="AQ213" s="34">
        <f>VLOOKUP($B213,'[2]TK KHOILUONG'!$B:$AT,42,0)</f>
        <v>0</v>
      </c>
      <c r="AR213" s="34">
        <f>VLOOKUP($B213,'[2]TK KHOILUONG'!$B:$AT,43,0)</f>
        <v>0</v>
      </c>
      <c r="AS213" s="34">
        <f>VLOOKUP($B213,'[2]TK KHOILUONG'!$B:$AT,44,0)</f>
        <v>0</v>
      </c>
      <c r="AT213" s="44">
        <f t="shared" si="4"/>
        <v>0</v>
      </c>
      <c r="AU213" s="5"/>
    </row>
    <row r="214" spans="1:47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VLOOKUP($B214,'[2]TK KHOILUONG'!$B:$AT,4,0)</f>
        <v>0</v>
      </c>
      <c r="F214" s="16">
        <f>VLOOKUP($B214,'[2]TK KHOILUONG'!$B:$AT,5,0)</f>
        <v>0</v>
      </c>
      <c r="G214" s="16">
        <f>VLOOKUP($B214,'[2]TK KHOILUONG'!$B:$AT,6,0)</f>
        <v>0</v>
      </c>
      <c r="H214" s="16">
        <f>VLOOKUP($B214,'[2]TK KHOILUONG'!$B:$AT,7,0)</f>
        <v>0</v>
      </c>
      <c r="I214" s="16">
        <f>VLOOKUP($B214,'[2]TK KHOILUONG'!$B:$AT,8,0)</f>
        <v>0</v>
      </c>
      <c r="J214" s="16">
        <f>VLOOKUP($B214,'[2]TK KHOILUONG'!$B:$AT,9,0)</f>
        <v>0</v>
      </c>
      <c r="K214" s="16">
        <f>VLOOKUP($B214,'[2]TK KHOILUONG'!$B:$AT,10,0)</f>
        <v>0</v>
      </c>
      <c r="L214" s="16">
        <f>VLOOKUP($B214,'[2]TK KHOILUONG'!$B:$AT,11,0)</f>
        <v>0</v>
      </c>
      <c r="M214" s="34">
        <f>VLOOKUP($B214,'[2]TK KHOILUONG'!$B:$AT,12,0)</f>
        <v>0</v>
      </c>
      <c r="N214" s="16">
        <f>VLOOKUP($B214,'[2]TK KHOILUONG'!$B:$AT,13,0)</f>
        <v>0</v>
      </c>
      <c r="O214" s="16">
        <f>VLOOKUP($B214,'[2]TK KHOILUONG'!$B:$AT,14,0)</f>
        <v>0</v>
      </c>
      <c r="P214" s="16">
        <f>VLOOKUP($B214,'[2]TK KHOILUONG'!$B:$AT,15,0)</f>
        <v>0</v>
      </c>
      <c r="Q214" s="16">
        <f>VLOOKUP($B214,'[2]TK KHOILUONG'!$B:$AT,16,0)</f>
        <v>0</v>
      </c>
      <c r="R214" s="34">
        <f>VLOOKUP($B214,'[2]TK KHOILUONG'!$B:$AT,17,0)</f>
        <v>0</v>
      </c>
      <c r="S214" s="16">
        <f>VLOOKUP($B214,'[2]TK KHOILUONG'!$B:$AT,18,0)</f>
        <v>233</v>
      </c>
      <c r="T214" s="16">
        <f>VLOOKUP($B214,'[2]TK KHOILUONG'!$B:$AT,19,0)</f>
        <v>322</v>
      </c>
      <c r="U214" s="16">
        <f>VLOOKUP($B214,'[2]TK KHOILUONG'!$B:$AT,20,0)</f>
        <v>139</v>
      </c>
      <c r="V214" s="34">
        <f>VLOOKUP($B214,'[2]TK KHOILUONG'!$B:$AT,21,0)</f>
        <v>41.6</v>
      </c>
      <c r="W214" s="16">
        <f>VLOOKUP($B214,'[2]TK KHOILUONG'!$B:$AT,22,0)</f>
        <v>0</v>
      </c>
      <c r="X214" s="16">
        <f>VLOOKUP($B214,'[2]TK KHOILUONG'!$B:$AT,23,0)</f>
        <v>0</v>
      </c>
      <c r="Y214" s="16">
        <f>VLOOKUP($B214,'[2]TK KHOILUONG'!$B:$AT,24,0)</f>
        <v>0</v>
      </c>
      <c r="Z214" s="34">
        <f>VLOOKUP($B214,'[2]TK KHOILUONG'!$B:$AT,25,0)</f>
        <v>0</v>
      </c>
      <c r="AA214" s="16">
        <f>VLOOKUP($B214,'[2]TK KHOILUONG'!$B:$AT,26,0)</f>
        <v>0</v>
      </c>
      <c r="AB214" s="16">
        <f>VLOOKUP($B214,'[2]TK KHOILUONG'!$B:$AT,27,0)</f>
        <v>0</v>
      </c>
      <c r="AC214" s="16">
        <f>VLOOKUP($B214,'[2]TK KHOILUONG'!$B:$AT,28,0)</f>
        <v>0</v>
      </c>
      <c r="AD214" s="34">
        <f>VLOOKUP($B214,'[2]TK KHOILUONG'!$B:$AT,29,0)</f>
        <v>0</v>
      </c>
      <c r="AE214" s="16">
        <f>VLOOKUP($B214,'[2]TK KHOILUONG'!$B:$AT,30,0)</f>
        <v>0</v>
      </c>
      <c r="AF214" s="16">
        <f>VLOOKUP($B214,'[2]TK KHOILUONG'!$B:$AT,31,0)</f>
        <v>0</v>
      </c>
      <c r="AG214" s="16">
        <f>VLOOKUP($B214,'[2]TK KHOILUONG'!$B:$AT,32,0)</f>
        <v>0</v>
      </c>
      <c r="AH214" s="34">
        <f>VLOOKUP($B214,'[2]TK KHOILUONG'!$B:$AT,33,0)</f>
        <v>0</v>
      </c>
      <c r="AI214" s="16">
        <f>VLOOKUP($B214,'[2]TK KHOILUONG'!$B:$AT,34,0)</f>
        <v>0</v>
      </c>
      <c r="AJ214" s="16">
        <f>VLOOKUP($B214,'[2]TK KHOILUONG'!$B:$AT,35,0)</f>
        <v>0</v>
      </c>
      <c r="AK214" s="34">
        <f>VLOOKUP($B214,'[2]TK KHOILUONG'!$B:$AT,36,0)</f>
        <v>0</v>
      </c>
      <c r="AL214" s="16">
        <f>VLOOKUP($B214,'[2]TK KHOILUONG'!$B:$AT,37,0)</f>
        <v>0</v>
      </c>
      <c r="AM214" s="16">
        <f>VLOOKUP($B214,'[2]TK KHOILUONG'!$B:$AT,38,0)</f>
        <v>0</v>
      </c>
      <c r="AN214" s="34">
        <f>VLOOKUP($B214,'[2]TK KHOILUONG'!$B:$AT,39,0)</f>
        <v>0</v>
      </c>
      <c r="AO214" s="16">
        <f>VLOOKUP($B214,'[2]TK KHOILUONG'!$B:$AT,40,0)</f>
        <v>0</v>
      </c>
      <c r="AP214" s="16">
        <f>VLOOKUP($B214,'[2]TK KHOILUONG'!$B:$AT,41,0)</f>
        <v>0</v>
      </c>
      <c r="AQ214" s="34">
        <f>VLOOKUP($B214,'[2]TK KHOILUONG'!$B:$AT,42,0)</f>
        <v>0</v>
      </c>
      <c r="AR214" s="34">
        <f>VLOOKUP($B214,'[2]TK KHOILUONG'!$B:$AT,43,0)</f>
        <v>0</v>
      </c>
      <c r="AS214" s="34">
        <f>VLOOKUP($B214,'[2]TK KHOILUONG'!$B:$AT,44,0)</f>
        <v>0</v>
      </c>
      <c r="AT214" s="44">
        <f t="shared" si="4"/>
        <v>41.6</v>
      </c>
      <c r="AU214" s="5"/>
    </row>
    <row r="215" spans="1:47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VLOOKUP($B215,'[2]TK KHOILUONG'!$B:$AT,4,0)</f>
        <v>0</v>
      </c>
      <c r="F215" s="16">
        <f>VLOOKUP($B215,'[2]TK KHOILUONG'!$B:$AT,5,0)</f>
        <v>0</v>
      </c>
      <c r="G215" s="16">
        <f>VLOOKUP($B215,'[2]TK KHOILUONG'!$B:$AT,6,0)</f>
        <v>0</v>
      </c>
      <c r="H215" s="16">
        <f>VLOOKUP($B215,'[2]TK KHOILUONG'!$B:$AT,7,0)</f>
        <v>0</v>
      </c>
      <c r="I215" s="16">
        <f>VLOOKUP($B215,'[2]TK KHOILUONG'!$B:$AT,8,0)</f>
        <v>0</v>
      </c>
      <c r="J215" s="16">
        <f>VLOOKUP($B215,'[2]TK KHOILUONG'!$B:$AT,9,0)</f>
        <v>0</v>
      </c>
      <c r="K215" s="16">
        <f>VLOOKUP($B215,'[2]TK KHOILUONG'!$B:$AT,10,0)</f>
        <v>0</v>
      </c>
      <c r="L215" s="16">
        <f>VLOOKUP($B215,'[2]TK KHOILUONG'!$B:$AT,11,0)</f>
        <v>0</v>
      </c>
      <c r="M215" s="34">
        <f>VLOOKUP($B215,'[2]TK KHOILUONG'!$B:$AT,12,0)</f>
        <v>0</v>
      </c>
      <c r="N215" s="16">
        <f>VLOOKUP($B215,'[2]TK KHOILUONG'!$B:$AT,13,0)</f>
        <v>0</v>
      </c>
      <c r="O215" s="16">
        <f>VLOOKUP($B215,'[2]TK KHOILUONG'!$B:$AT,14,0)</f>
        <v>0</v>
      </c>
      <c r="P215" s="16">
        <f>VLOOKUP($B215,'[2]TK KHOILUONG'!$B:$AT,15,0)</f>
        <v>0</v>
      </c>
      <c r="Q215" s="16">
        <f>VLOOKUP($B215,'[2]TK KHOILUONG'!$B:$AT,16,0)</f>
        <v>0</v>
      </c>
      <c r="R215" s="34">
        <f>VLOOKUP($B215,'[2]TK KHOILUONG'!$B:$AT,17,0)</f>
        <v>0</v>
      </c>
      <c r="S215" s="16">
        <f>VLOOKUP($B215,'[2]TK KHOILUONG'!$B:$AT,18,0)</f>
        <v>0</v>
      </c>
      <c r="T215" s="16">
        <f>VLOOKUP($B215,'[2]TK KHOILUONG'!$B:$AT,19,0)</f>
        <v>0</v>
      </c>
      <c r="U215" s="16">
        <f>VLOOKUP($B215,'[2]TK KHOILUONG'!$B:$AT,20,0)</f>
        <v>0</v>
      </c>
      <c r="V215" s="34">
        <f>VLOOKUP($B215,'[2]TK KHOILUONG'!$B:$AT,21,0)</f>
        <v>0</v>
      </c>
      <c r="W215" s="16">
        <f>VLOOKUP($B215,'[2]TK KHOILUONG'!$B:$AT,22,0)</f>
        <v>0</v>
      </c>
      <c r="X215" s="16">
        <f>VLOOKUP($B215,'[2]TK KHOILUONG'!$B:$AT,23,0)</f>
        <v>0</v>
      </c>
      <c r="Y215" s="16">
        <f>VLOOKUP($B215,'[2]TK KHOILUONG'!$B:$AT,24,0)</f>
        <v>0</v>
      </c>
      <c r="Z215" s="34">
        <f>VLOOKUP($B215,'[2]TK KHOILUONG'!$B:$AT,25,0)</f>
        <v>0</v>
      </c>
      <c r="AA215" s="16">
        <f>VLOOKUP($B215,'[2]TK KHOILUONG'!$B:$AT,26,0)</f>
        <v>0</v>
      </c>
      <c r="AB215" s="16">
        <f>VLOOKUP($B215,'[2]TK KHOILUONG'!$B:$AT,27,0)</f>
        <v>0</v>
      </c>
      <c r="AC215" s="16">
        <f>VLOOKUP($B215,'[2]TK KHOILUONG'!$B:$AT,28,0)</f>
        <v>0</v>
      </c>
      <c r="AD215" s="34">
        <f>VLOOKUP($B215,'[2]TK KHOILUONG'!$B:$AT,29,0)</f>
        <v>0</v>
      </c>
      <c r="AE215" s="16">
        <f>VLOOKUP($B215,'[2]TK KHOILUONG'!$B:$AT,30,0)</f>
        <v>0</v>
      </c>
      <c r="AF215" s="16">
        <f>VLOOKUP($B215,'[2]TK KHOILUONG'!$B:$AT,31,0)</f>
        <v>0</v>
      </c>
      <c r="AG215" s="16">
        <f>VLOOKUP($B215,'[2]TK KHOILUONG'!$B:$AT,32,0)</f>
        <v>0</v>
      </c>
      <c r="AH215" s="34">
        <f>VLOOKUP($B215,'[2]TK KHOILUONG'!$B:$AT,33,0)</f>
        <v>0</v>
      </c>
      <c r="AI215" s="16">
        <f>VLOOKUP($B215,'[2]TK KHOILUONG'!$B:$AT,34,0)</f>
        <v>0</v>
      </c>
      <c r="AJ215" s="16">
        <f>VLOOKUP($B215,'[2]TK KHOILUONG'!$B:$AT,35,0)</f>
        <v>0</v>
      </c>
      <c r="AK215" s="34">
        <f>VLOOKUP($B215,'[2]TK KHOILUONG'!$B:$AT,36,0)</f>
        <v>0</v>
      </c>
      <c r="AL215" s="16">
        <f>VLOOKUP($B215,'[2]TK KHOILUONG'!$B:$AT,37,0)</f>
        <v>0</v>
      </c>
      <c r="AM215" s="16">
        <f>VLOOKUP($B215,'[2]TK KHOILUONG'!$B:$AT,38,0)</f>
        <v>0</v>
      </c>
      <c r="AN215" s="34">
        <f>VLOOKUP($B215,'[2]TK KHOILUONG'!$B:$AT,39,0)</f>
        <v>0</v>
      </c>
      <c r="AO215" s="16">
        <f>VLOOKUP($B215,'[2]TK KHOILUONG'!$B:$AT,40,0)</f>
        <v>0</v>
      </c>
      <c r="AP215" s="16">
        <f>VLOOKUP($B215,'[2]TK KHOILUONG'!$B:$AT,41,0)</f>
        <v>0</v>
      </c>
      <c r="AQ215" s="34">
        <f>VLOOKUP($B215,'[2]TK KHOILUONG'!$B:$AT,42,0)</f>
        <v>0</v>
      </c>
      <c r="AR215" s="34">
        <f>VLOOKUP($B215,'[2]TK KHOILUONG'!$B:$AT,43,0)</f>
        <v>0</v>
      </c>
      <c r="AS215" s="34">
        <f>VLOOKUP($B215,'[2]TK KHOILUONG'!$B:$AT,44,0)</f>
        <v>0</v>
      </c>
      <c r="AT215" s="44">
        <f t="shared" si="4"/>
        <v>0</v>
      </c>
      <c r="AU215" s="5"/>
    </row>
    <row r="216" spans="1:47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VLOOKUP($B216,'[2]TK KHOILUONG'!$B:$AT,4,0)</f>
        <v>2</v>
      </c>
      <c r="F216" s="16">
        <f>VLOOKUP($B216,'[2]TK KHOILUONG'!$B:$AT,5,0)</f>
        <v>0</v>
      </c>
      <c r="G216" s="16">
        <f>VLOOKUP($B216,'[2]TK KHOILUONG'!$B:$AT,6,0)</f>
        <v>0</v>
      </c>
      <c r="H216" s="16">
        <f>VLOOKUP($B216,'[2]TK KHOILUONG'!$B:$AT,7,0)</f>
        <v>0</v>
      </c>
      <c r="I216" s="16">
        <f>VLOOKUP($B216,'[2]TK KHOILUONG'!$B:$AT,8,0)</f>
        <v>0</v>
      </c>
      <c r="J216" s="16">
        <f>VLOOKUP($B216,'[2]TK KHOILUONG'!$B:$AT,9,0)</f>
        <v>0</v>
      </c>
      <c r="K216" s="16">
        <f>VLOOKUP($B216,'[2]TK KHOILUONG'!$B:$AT,10,0)</f>
        <v>0</v>
      </c>
      <c r="L216" s="16">
        <f>VLOOKUP($B216,'[2]TK KHOILUONG'!$B:$AT,11,0)</f>
        <v>0</v>
      </c>
      <c r="M216" s="34">
        <f>VLOOKUP($B216,'[2]TK KHOILUONG'!$B:$AT,12,0)</f>
        <v>2</v>
      </c>
      <c r="N216" s="16">
        <f>VLOOKUP($B216,'[2]TK KHOILUONG'!$B:$AT,13,0)</f>
        <v>8.5499999999999989</v>
      </c>
      <c r="O216" s="16">
        <f>VLOOKUP($B216,'[2]TK KHOILUONG'!$B:$AT,14,0)</f>
        <v>3</v>
      </c>
      <c r="P216" s="16">
        <f>VLOOKUP($B216,'[2]TK KHOILUONG'!$B:$AT,15,0)</f>
        <v>0</v>
      </c>
      <c r="Q216" s="16">
        <f>VLOOKUP($B216,'[2]TK KHOILUONG'!$B:$AT,16,0)</f>
        <v>0</v>
      </c>
      <c r="R216" s="34">
        <f>VLOOKUP($B216,'[2]TK KHOILUONG'!$B:$AT,17,0)</f>
        <v>11.549999999999999</v>
      </c>
      <c r="S216" s="16">
        <f>VLOOKUP($B216,'[2]TK KHOILUONG'!$B:$AT,18,0)</f>
        <v>272</v>
      </c>
      <c r="T216" s="16">
        <f>VLOOKUP($B216,'[2]TK KHOILUONG'!$B:$AT,19,0)</f>
        <v>211</v>
      </c>
      <c r="U216" s="16">
        <f>VLOOKUP($B216,'[2]TK KHOILUONG'!$B:$AT,20,0)</f>
        <v>241</v>
      </c>
      <c r="V216" s="34">
        <f>VLOOKUP($B216,'[2]TK KHOILUONG'!$B:$AT,21,0)</f>
        <v>24.200000000000003</v>
      </c>
      <c r="W216" s="16">
        <f>VLOOKUP($B216,'[2]TK KHOILUONG'!$B:$AT,22,0)</f>
        <v>0</v>
      </c>
      <c r="X216" s="16">
        <f>VLOOKUP($B216,'[2]TK KHOILUONG'!$B:$AT,23,0)</f>
        <v>0</v>
      </c>
      <c r="Y216" s="16">
        <f>VLOOKUP($B216,'[2]TK KHOILUONG'!$B:$AT,24,0)</f>
        <v>0</v>
      </c>
      <c r="Z216" s="34">
        <f>VLOOKUP($B216,'[2]TK KHOILUONG'!$B:$AT,25,0)</f>
        <v>0</v>
      </c>
      <c r="AA216" s="16">
        <f>VLOOKUP($B216,'[2]TK KHOILUONG'!$B:$AT,26,0)</f>
        <v>0</v>
      </c>
      <c r="AB216" s="16">
        <f>VLOOKUP($B216,'[2]TK KHOILUONG'!$B:$AT,27,0)</f>
        <v>0</v>
      </c>
      <c r="AC216" s="16">
        <f>VLOOKUP($B216,'[2]TK KHOILUONG'!$B:$AT,28,0)</f>
        <v>0</v>
      </c>
      <c r="AD216" s="34">
        <f>VLOOKUP($B216,'[2]TK KHOILUONG'!$B:$AT,29,0)</f>
        <v>0</v>
      </c>
      <c r="AE216" s="16">
        <f>VLOOKUP($B216,'[2]TK KHOILUONG'!$B:$AT,30,0)</f>
        <v>0</v>
      </c>
      <c r="AF216" s="16">
        <f>VLOOKUP($B216,'[2]TK KHOILUONG'!$B:$AT,31,0)</f>
        <v>0</v>
      </c>
      <c r="AG216" s="16">
        <f>VLOOKUP($B216,'[2]TK KHOILUONG'!$B:$AT,32,0)</f>
        <v>0</v>
      </c>
      <c r="AH216" s="34">
        <f>VLOOKUP($B216,'[2]TK KHOILUONG'!$B:$AT,33,0)</f>
        <v>0</v>
      </c>
      <c r="AI216" s="16">
        <f>VLOOKUP($B216,'[2]TK KHOILUONG'!$B:$AT,34,0)</f>
        <v>0</v>
      </c>
      <c r="AJ216" s="16">
        <f>VLOOKUP($B216,'[2]TK KHOILUONG'!$B:$AT,35,0)</f>
        <v>0</v>
      </c>
      <c r="AK216" s="34">
        <f>VLOOKUP($B216,'[2]TK KHOILUONG'!$B:$AT,36,0)</f>
        <v>0</v>
      </c>
      <c r="AL216" s="16">
        <f>VLOOKUP($B216,'[2]TK KHOILUONG'!$B:$AT,37,0)</f>
        <v>0</v>
      </c>
      <c r="AM216" s="16">
        <f>VLOOKUP($B216,'[2]TK KHOILUONG'!$B:$AT,38,0)</f>
        <v>0</v>
      </c>
      <c r="AN216" s="34">
        <f>VLOOKUP($B216,'[2]TK KHOILUONG'!$B:$AT,39,0)</f>
        <v>0</v>
      </c>
      <c r="AO216" s="16">
        <f>VLOOKUP($B216,'[2]TK KHOILUONG'!$B:$AT,40,0)</f>
        <v>0</v>
      </c>
      <c r="AP216" s="16">
        <f>VLOOKUP($B216,'[2]TK KHOILUONG'!$B:$AT,41,0)</f>
        <v>0</v>
      </c>
      <c r="AQ216" s="34">
        <f>VLOOKUP($B216,'[2]TK KHOILUONG'!$B:$AT,42,0)</f>
        <v>0</v>
      </c>
      <c r="AR216" s="34">
        <f>VLOOKUP($B216,'[2]TK KHOILUONG'!$B:$AT,43,0)</f>
        <v>0</v>
      </c>
      <c r="AS216" s="34">
        <f>VLOOKUP($B216,'[2]TK KHOILUONG'!$B:$AT,44,0)</f>
        <v>1.2</v>
      </c>
      <c r="AT216" s="44">
        <f t="shared" si="4"/>
        <v>38.950000000000003</v>
      </c>
      <c r="AU216" s="5"/>
    </row>
    <row r="217" spans="1:47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VLOOKUP($B217,'[2]TK KHOILUONG'!$B:$AT,4,0)</f>
        <v>0</v>
      </c>
      <c r="F217" s="16">
        <f>VLOOKUP($B217,'[2]TK KHOILUONG'!$B:$AT,5,0)</f>
        <v>0</v>
      </c>
      <c r="G217" s="16">
        <f>VLOOKUP($B217,'[2]TK KHOILUONG'!$B:$AT,6,0)</f>
        <v>0</v>
      </c>
      <c r="H217" s="16">
        <f>VLOOKUP($B217,'[2]TK KHOILUONG'!$B:$AT,7,0)</f>
        <v>0</v>
      </c>
      <c r="I217" s="16">
        <f>VLOOKUP($B217,'[2]TK KHOILUONG'!$B:$AT,8,0)</f>
        <v>0</v>
      </c>
      <c r="J217" s="16">
        <f>VLOOKUP($B217,'[2]TK KHOILUONG'!$B:$AT,9,0)</f>
        <v>0</v>
      </c>
      <c r="K217" s="16">
        <f>VLOOKUP($B217,'[2]TK KHOILUONG'!$B:$AT,10,0)</f>
        <v>0</v>
      </c>
      <c r="L217" s="16">
        <f>VLOOKUP($B217,'[2]TK KHOILUONG'!$B:$AT,11,0)</f>
        <v>0</v>
      </c>
      <c r="M217" s="34">
        <f>VLOOKUP($B217,'[2]TK KHOILUONG'!$B:$AT,12,0)</f>
        <v>0</v>
      </c>
      <c r="N217" s="16">
        <f>VLOOKUP($B217,'[2]TK KHOILUONG'!$B:$AT,13,0)</f>
        <v>0</v>
      </c>
      <c r="O217" s="16">
        <f>VLOOKUP($B217,'[2]TK KHOILUONG'!$B:$AT,14,0)</f>
        <v>0</v>
      </c>
      <c r="P217" s="16">
        <f>VLOOKUP($B217,'[2]TK KHOILUONG'!$B:$AT,15,0)</f>
        <v>0</v>
      </c>
      <c r="Q217" s="16">
        <f>VLOOKUP($B217,'[2]TK KHOILUONG'!$B:$AT,16,0)</f>
        <v>0</v>
      </c>
      <c r="R217" s="34">
        <f>VLOOKUP($B217,'[2]TK KHOILUONG'!$B:$AT,17,0)</f>
        <v>0</v>
      </c>
      <c r="S217" s="16">
        <f>VLOOKUP($B217,'[2]TK KHOILUONG'!$B:$AT,18,0)</f>
        <v>0</v>
      </c>
      <c r="T217" s="16">
        <f>VLOOKUP($B217,'[2]TK KHOILUONG'!$B:$AT,19,0)</f>
        <v>72</v>
      </c>
      <c r="U217" s="16">
        <f>VLOOKUP($B217,'[2]TK KHOILUONG'!$B:$AT,20,0)</f>
        <v>0</v>
      </c>
      <c r="V217" s="34">
        <f>VLOOKUP($B217,'[2]TK KHOILUONG'!$B:$AT,21,0)</f>
        <v>7.2</v>
      </c>
      <c r="W217" s="16">
        <f>VLOOKUP($B217,'[2]TK KHOILUONG'!$B:$AT,22,0)</f>
        <v>0</v>
      </c>
      <c r="X217" s="16">
        <f>VLOOKUP($B217,'[2]TK KHOILUONG'!$B:$AT,23,0)</f>
        <v>0</v>
      </c>
      <c r="Y217" s="16">
        <f>VLOOKUP($B217,'[2]TK KHOILUONG'!$B:$AT,24,0)</f>
        <v>0</v>
      </c>
      <c r="Z217" s="34">
        <f>VLOOKUP($B217,'[2]TK KHOILUONG'!$B:$AT,25,0)</f>
        <v>0</v>
      </c>
      <c r="AA217" s="16">
        <f>VLOOKUP($B217,'[2]TK KHOILUONG'!$B:$AT,26,0)</f>
        <v>0</v>
      </c>
      <c r="AB217" s="16">
        <f>VLOOKUP($B217,'[2]TK KHOILUONG'!$B:$AT,27,0)</f>
        <v>0</v>
      </c>
      <c r="AC217" s="16">
        <f>VLOOKUP($B217,'[2]TK KHOILUONG'!$B:$AT,28,0)</f>
        <v>0</v>
      </c>
      <c r="AD217" s="34">
        <f>VLOOKUP($B217,'[2]TK KHOILUONG'!$B:$AT,29,0)</f>
        <v>0</v>
      </c>
      <c r="AE217" s="16">
        <f>VLOOKUP($B217,'[2]TK KHOILUONG'!$B:$AT,30,0)</f>
        <v>0</v>
      </c>
      <c r="AF217" s="16">
        <f>VLOOKUP($B217,'[2]TK KHOILUONG'!$B:$AT,31,0)</f>
        <v>0</v>
      </c>
      <c r="AG217" s="16">
        <f>VLOOKUP($B217,'[2]TK KHOILUONG'!$B:$AT,32,0)</f>
        <v>0</v>
      </c>
      <c r="AH217" s="34">
        <f>VLOOKUP($B217,'[2]TK KHOILUONG'!$B:$AT,33,0)</f>
        <v>0</v>
      </c>
      <c r="AI217" s="16">
        <f>VLOOKUP($B217,'[2]TK KHOILUONG'!$B:$AT,34,0)</f>
        <v>0</v>
      </c>
      <c r="AJ217" s="16">
        <f>VLOOKUP($B217,'[2]TK KHOILUONG'!$B:$AT,35,0)</f>
        <v>0</v>
      </c>
      <c r="AK217" s="34">
        <f>VLOOKUP($B217,'[2]TK KHOILUONG'!$B:$AT,36,0)</f>
        <v>0</v>
      </c>
      <c r="AL217" s="16">
        <f>VLOOKUP($B217,'[2]TK KHOILUONG'!$B:$AT,37,0)</f>
        <v>0</v>
      </c>
      <c r="AM217" s="16">
        <f>VLOOKUP($B217,'[2]TK KHOILUONG'!$B:$AT,38,0)</f>
        <v>0</v>
      </c>
      <c r="AN217" s="34">
        <f>VLOOKUP($B217,'[2]TK KHOILUONG'!$B:$AT,39,0)</f>
        <v>0</v>
      </c>
      <c r="AO217" s="16">
        <f>VLOOKUP($B217,'[2]TK KHOILUONG'!$B:$AT,40,0)</f>
        <v>0</v>
      </c>
      <c r="AP217" s="16">
        <f>VLOOKUP($B217,'[2]TK KHOILUONG'!$B:$AT,41,0)</f>
        <v>0</v>
      </c>
      <c r="AQ217" s="34">
        <f>VLOOKUP($B217,'[2]TK KHOILUONG'!$B:$AT,42,0)</f>
        <v>0</v>
      </c>
      <c r="AR217" s="34">
        <f>VLOOKUP($B217,'[2]TK KHOILUONG'!$B:$AT,43,0)</f>
        <v>0</v>
      </c>
      <c r="AS217" s="34">
        <f>VLOOKUP($B217,'[2]TK KHOILUONG'!$B:$AT,44,0)</f>
        <v>0</v>
      </c>
      <c r="AT217" s="44">
        <f t="shared" si="4"/>
        <v>7.2</v>
      </c>
      <c r="AU217" s="5"/>
    </row>
    <row r="218" spans="1:47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VLOOKUP($B218,'[2]TK KHOILUONG'!$B:$AT,4,0)</f>
        <v>2</v>
      </c>
      <c r="F218" s="16">
        <f>VLOOKUP($B218,'[2]TK KHOILUONG'!$B:$AT,5,0)</f>
        <v>0</v>
      </c>
      <c r="G218" s="16">
        <f>VLOOKUP($B218,'[2]TK KHOILUONG'!$B:$AT,6,0)</f>
        <v>0</v>
      </c>
      <c r="H218" s="16">
        <f>VLOOKUP($B218,'[2]TK KHOILUONG'!$B:$AT,7,0)</f>
        <v>0</v>
      </c>
      <c r="I218" s="16">
        <f>VLOOKUP($B218,'[2]TK KHOILUONG'!$B:$AT,8,0)</f>
        <v>0</v>
      </c>
      <c r="J218" s="16">
        <f>VLOOKUP($B218,'[2]TK KHOILUONG'!$B:$AT,9,0)</f>
        <v>0</v>
      </c>
      <c r="K218" s="16">
        <f>VLOOKUP($B218,'[2]TK KHOILUONG'!$B:$AT,10,0)</f>
        <v>0</v>
      </c>
      <c r="L218" s="16">
        <f>VLOOKUP($B218,'[2]TK KHOILUONG'!$B:$AT,11,0)</f>
        <v>0</v>
      </c>
      <c r="M218" s="34">
        <f>VLOOKUP($B218,'[2]TK KHOILUONG'!$B:$AT,12,0)</f>
        <v>2</v>
      </c>
      <c r="N218" s="16">
        <f>VLOOKUP($B218,'[2]TK KHOILUONG'!$B:$AT,13,0)</f>
        <v>0</v>
      </c>
      <c r="O218" s="16">
        <f>VLOOKUP($B218,'[2]TK KHOILUONG'!$B:$AT,14,0)</f>
        <v>0</v>
      </c>
      <c r="P218" s="16">
        <f>VLOOKUP($B218,'[2]TK KHOILUONG'!$B:$AT,15,0)</f>
        <v>0</v>
      </c>
      <c r="Q218" s="16">
        <f>VLOOKUP($B218,'[2]TK KHOILUONG'!$B:$AT,16,0)</f>
        <v>0</v>
      </c>
      <c r="R218" s="34">
        <f>VLOOKUP($B218,'[2]TK KHOILUONG'!$B:$AT,17,0)</f>
        <v>0</v>
      </c>
      <c r="S218" s="16">
        <f>VLOOKUP($B218,'[2]TK KHOILUONG'!$B:$AT,18,0)</f>
        <v>94</v>
      </c>
      <c r="T218" s="16">
        <f>VLOOKUP($B218,'[2]TK KHOILUONG'!$B:$AT,19,0)</f>
        <v>117</v>
      </c>
      <c r="U218" s="16">
        <f>VLOOKUP($B218,'[2]TK KHOILUONG'!$B:$AT,20,0)</f>
        <v>86</v>
      </c>
      <c r="V218" s="34">
        <f>VLOOKUP($B218,'[2]TK KHOILUONG'!$B:$AT,21,0)</f>
        <v>12.5</v>
      </c>
      <c r="W218" s="16">
        <f>VLOOKUP($B218,'[2]TK KHOILUONG'!$B:$AT,22,0)</f>
        <v>0</v>
      </c>
      <c r="X218" s="16">
        <f>VLOOKUP($B218,'[2]TK KHOILUONG'!$B:$AT,23,0)</f>
        <v>0</v>
      </c>
      <c r="Y218" s="16">
        <f>VLOOKUP($B218,'[2]TK KHOILUONG'!$B:$AT,24,0)</f>
        <v>0</v>
      </c>
      <c r="Z218" s="34">
        <f>VLOOKUP($B218,'[2]TK KHOILUONG'!$B:$AT,25,0)</f>
        <v>0</v>
      </c>
      <c r="AA218" s="16">
        <f>VLOOKUP($B218,'[2]TK KHOILUONG'!$B:$AT,26,0)</f>
        <v>0</v>
      </c>
      <c r="AB218" s="16">
        <f>VLOOKUP($B218,'[2]TK KHOILUONG'!$B:$AT,27,0)</f>
        <v>0</v>
      </c>
      <c r="AC218" s="16">
        <f>VLOOKUP($B218,'[2]TK KHOILUONG'!$B:$AT,28,0)</f>
        <v>0</v>
      </c>
      <c r="AD218" s="34">
        <f>VLOOKUP($B218,'[2]TK KHOILUONG'!$B:$AT,29,0)</f>
        <v>0</v>
      </c>
      <c r="AE218" s="16">
        <f>VLOOKUP($B218,'[2]TK KHOILUONG'!$B:$AT,30,0)</f>
        <v>0</v>
      </c>
      <c r="AF218" s="16">
        <f>VLOOKUP($B218,'[2]TK KHOILUONG'!$B:$AT,31,0)</f>
        <v>0</v>
      </c>
      <c r="AG218" s="16">
        <f>VLOOKUP($B218,'[2]TK KHOILUONG'!$B:$AT,32,0)</f>
        <v>0</v>
      </c>
      <c r="AH218" s="34">
        <f>VLOOKUP($B218,'[2]TK KHOILUONG'!$B:$AT,33,0)</f>
        <v>0</v>
      </c>
      <c r="AI218" s="16">
        <f>VLOOKUP($B218,'[2]TK KHOILUONG'!$B:$AT,34,0)</f>
        <v>0</v>
      </c>
      <c r="AJ218" s="16">
        <f>VLOOKUP($B218,'[2]TK KHOILUONG'!$B:$AT,35,0)</f>
        <v>0</v>
      </c>
      <c r="AK218" s="34">
        <f>VLOOKUP($B218,'[2]TK KHOILUONG'!$B:$AT,36,0)</f>
        <v>0</v>
      </c>
      <c r="AL218" s="16">
        <f>VLOOKUP($B218,'[2]TK KHOILUONG'!$B:$AT,37,0)</f>
        <v>0</v>
      </c>
      <c r="AM218" s="16">
        <f>VLOOKUP($B218,'[2]TK KHOILUONG'!$B:$AT,38,0)</f>
        <v>0</v>
      </c>
      <c r="AN218" s="34">
        <f>VLOOKUP($B218,'[2]TK KHOILUONG'!$B:$AT,39,0)</f>
        <v>0</v>
      </c>
      <c r="AO218" s="16">
        <f>VLOOKUP($B218,'[2]TK KHOILUONG'!$B:$AT,40,0)</f>
        <v>0</v>
      </c>
      <c r="AP218" s="16">
        <f>VLOOKUP($B218,'[2]TK KHOILUONG'!$B:$AT,41,0)</f>
        <v>0</v>
      </c>
      <c r="AQ218" s="34">
        <f>VLOOKUP($B218,'[2]TK KHOILUONG'!$B:$AT,42,0)</f>
        <v>0</v>
      </c>
      <c r="AR218" s="34">
        <f>VLOOKUP($B218,'[2]TK KHOILUONG'!$B:$AT,43,0)</f>
        <v>0</v>
      </c>
      <c r="AS218" s="34">
        <f>VLOOKUP($B218,'[2]TK KHOILUONG'!$B:$AT,44,0)</f>
        <v>0</v>
      </c>
      <c r="AT218" s="44">
        <f t="shared" si="4"/>
        <v>14.5</v>
      </c>
      <c r="AU218" s="5"/>
    </row>
    <row r="219" spans="1:47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VLOOKUP($B219,'[2]TK KHOILUONG'!$B:$AT,4,0)</f>
        <v>0</v>
      </c>
      <c r="F219" s="16">
        <f>VLOOKUP($B219,'[2]TK KHOILUONG'!$B:$AT,5,0)</f>
        <v>0</v>
      </c>
      <c r="G219" s="16">
        <f>VLOOKUP($B219,'[2]TK KHOILUONG'!$B:$AT,6,0)</f>
        <v>0</v>
      </c>
      <c r="H219" s="16">
        <f>VLOOKUP($B219,'[2]TK KHOILUONG'!$B:$AT,7,0)</f>
        <v>0</v>
      </c>
      <c r="I219" s="16">
        <f>VLOOKUP($B219,'[2]TK KHOILUONG'!$B:$AT,8,0)</f>
        <v>0</v>
      </c>
      <c r="J219" s="16">
        <f>VLOOKUP($B219,'[2]TK KHOILUONG'!$B:$AT,9,0)</f>
        <v>0</v>
      </c>
      <c r="K219" s="16">
        <f>VLOOKUP($B219,'[2]TK KHOILUONG'!$B:$AT,10,0)</f>
        <v>0</v>
      </c>
      <c r="L219" s="16">
        <f>VLOOKUP($B219,'[2]TK KHOILUONG'!$B:$AT,11,0)</f>
        <v>0</v>
      </c>
      <c r="M219" s="34">
        <f>VLOOKUP($B219,'[2]TK KHOILUONG'!$B:$AT,12,0)</f>
        <v>0</v>
      </c>
      <c r="N219" s="16">
        <f>VLOOKUP($B219,'[2]TK KHOILUONG'!$B:$AT,13,0)</f>
        <v>0</v>
      </c>
      <c r="O219" s="16">
        <f>VLOOKUP($B219,'[2]TK KHOILUONG'!$B:$AT,14,0)</f>
        <v>0</v>
      </c>
      <c r="P219" s="16">
        <f>VLOOKUP($B219,'[2]TK KHOILUONG'!$B:$AT,15,0)</f>
        <v>0</v>
      </c>
      <c r="Q219" s="16">
        <f>VLOOKUP($B219,'[2]TK KHOILUONG'!$B:$AT,16,0)</f>
        <v>0</v>
      </c>
      <c r="R219" s="34">
        <f>VLOOKUP($B219,'[2]TK KHOILUONG'!$B:$AT,17,0)</f>
        <v>0</v>
      </c>
      <c r="S219" s="16">
        <f>VLOOKUP($B219,'[2]TK KHOILUONG'!$B:$AT,18,0)</f>
        <v>68</v>
      </c>
      <c r="T219" s="16">
        <f>VLOOKUP($B219,'[2]TK KHOILUONG'!$B:$AT,19,0)</f>
        <v>70</v>
      </c>
      <c r="U219" s="16">
        <f>VLOOKUP($B219,'[2]TK KHOILUONG'!$B:$AT,20,0)</f>
        <v>68</v>
      </c>
      <c r="V219" s="34">
        <f>VLOOKUP($B219,'[2]TK KHOILUONG'!$B:$AT,21,0)</f>
        <v>7</v>
      </c>
      <c r="W219" s="16">
        <f>VLOOKUP($B219,'[2]TK KHOILUONG'!$B:$AT,22,0)</f>
        <v>0</v>
      </c>
      <c r="X219" s="16">
        <f>VLOOKUP($B219,'[2]TK KHOILUONG'!$B:$AT,23,0)</f>
        <v>0</v>
      </c>
      <c r="Y219" s="16">
        <f>VLOOKUP($B219,'[2]TK KHOILUONG'!$B:$AT,24,0)</f>
        <v>0</v>
      </c>
      <c r="Z219" s="34">
        <f>VLOOKUP($B219,'[2]TK KHOILUONG'!$B:$AT,25,0)</f>
        <v>0</v>
      </c>
      <c r="AA219" s="16">
        <f>VLOOKUP($B219,'[2]TK KHOILUONG'!$B:$AT,26,0)</f>
        <v>0</v>
      </c>
      <c r="AB219" s="16">
        <f>VLOOKUP($B219,'[2]TK KHOILUONG'!$B:$AT,27,0)</f>
        <v>0</v>
      </c>
      <c r="AC219" s="16">
        <f>VLOOKUP($B219,'[2]TK KHOILUONG'!$B:$AT,28,0)</f>
        <v>0</v>
      </c>
      <c r="AD219" s="34">
        <f>VLOOKUP($B219,'[2]TK KHOILUONG'!$B:$AT,29,0)</f>
        <v>0</v>
      </c>
      <c r="AE219" s="16">
        <f>VLOOKUP($B219,'[2]TK KHOILUONG'!$B:$AT,30,0)</f>
        <v>0</v>
      </c>
      <c r="AF219" s="16">
        <f>VLOOKUP($B219,'[2]TK KHOILUONG'!$B:$AT,31,0)</f>
        <v>0</v>
      </c>
      <c r="AG219" s="16">
        <f>VLOOKUP($B219,'[2]TK KHOILUONG'!$B:$AT,32,0)</f>
        <v>0</v>
      </c>
      <c r="AH219" s="34">
        <f>VLOOKUP($B219,'[2]TK KHOILUONG'!$B:$AT,33,0)</f>
        <v>0</v>
      </c>
      <c r="AI219" s="16">
        <f>VLOOKUP($B219,'[2]TK KHOILUONG'!$B:$AT,34,0)</f>
        <v>0</v>
      </c>
      <c r="AJ219" s="16">
        <f>VLOOKUP($B219,'[2]TK KHOILUONG'!$B:$AT,35,0)</f>
        <v>0</v>
      </c>
      <c r="AK219" s="34">
        <f>VLOOKUP($B219,'[2]TK KHOILUONG'!$B:$AT,36,0)</f>
        <v>0</v>
      </c>
      <c r="AL219" s="16">
        <f>VLOOKUP($B219,'[2]TK KHOILUONG'!$B:$AT,37,0)</f>
        <v>0</v>
      </c>
      <c r="AM219" s="16">
        <f>VLOOKUP($B219,'[2]TK KHOILUONG'!$B:$AT,38,0)</f>
        <v>0</v>
      </c>
      <c r="AN219" s="34">
        <f>VLOOKUP($B219,'[2]TK KHOILUONG'!$B:$AT,39,0)</f>
        <v>0</v>
      </c>
      <c r="AO219" s="16">
        <f>VLOOKUP($B219,'[2]TK KHOILUONG'!$B:$AT,40,0)</f>
        <v>0</v>
      </c>
      <c r="AP219" s="16">
        <f>VLOOKUP($B219,'[2]TK KHOILUONG'!$B:$AT,41,0)</f>
        <v>0</v>
      </c>
      <c r="AQ219" s="34">
        <f>VLOOKUP($B219,'[2]TK KHOILUONG'!$B:$AT,42,0)</f>
        <v>0</v>
      </c>
      <c r="AR219" s="34">
        <f>VLOOKUP($B219,'[2]TK KHOILUONG'!$B:$AT,43,0)</f>
        <v>0</v>
      </c>
      <c r="AS219" s="34">
        <f>VLOOKUP($B219,'[2]TK KHOILUONG'!$B:$AT,44,0)</f>
        <v>0</v>
      </c>
      <c r="AT219" s="44">
        <f t="shared" si="4"/>
        <v>7</v>
      </c>
      <c r="AU219" s="5"/>
    </row>
    <row r="220" spans="1:47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VLOOKUP($B220,'[2]TK KHOILUONG'!$B:$AT,4,0)</f>
        <v>0</v>
      </c>
      <c r="F220" s="16">
        <f>VLOOKUP($B220,'[2]TK KHOILUONG'!$B:$AT,5,0)</f>
        <v>0</v>
      </c>
      <c r="G220" s="16">
        <f>VLOOKUP($B220,'[2]TK KHOILUONG'!$B:$AT,6,0)</f>
        <v>0</v>
      </c>
      <c r="H220" s="16">
        <f>VLOOKUP($B220,'[2]TK KHOILUONG'!$B:$AT,7,0)</f>
        <v>0</v>
      </c>
      <c r="I220" s="16">
        <f>VLOOKUP($B220,'[2]TK KHOILUONG'!$B:$AT,8,0)</f>
        <v>0</v>
      </c>
      <c r="J220" s="16">
        <f>VLOOKUP($B220,'[2]TK KHOILUONG'!$B:$AT,9,0)</f>
        <v>0</v>
      </c>
      <c r="K220" s="16">
        <f>VLOOKUP($B220,'[2]TK KHOILUONG'!$B:$AT,10,0)</f>
        <v>0</v>
      </c>
      <c r="L220" s="16">
        <f>VLOOKUP($B220,'[2]TK KHOILUONG'!$B:$AT,11,0)</f>
        <v>0</v>
      </c>
      <c r="M220" s="34">
        <f>VLOOKUP($B220,'[2]TK KHOILUONG'!$B:$AT,12,0)</f>
        <v>0</v>
      </c>
      <c r="N220" s="16">
        <f>VLOOKUP($B220,'[2]TK KHOILUONG'!$B:$AT,13,0)</f>
        <v>0</v>
      </c>
      <c r="O220" s="16">
        <f>VLOOKUP($B220,'[2]TK KHOILUONG'!$B:$AT,14,0)</f>
        <v>0</v>
      </c>
      <c r="P220" s="16">
        <f>VLOOKUP($B220,'[2]TK KHOILUONG'!$B:$AT,15,0)</f>
        <v>0</v>
      </c>
      <c r="Q220" s="16">
        <f>VLOOKUP($B220,'[2]TK KHOILUONG'!$B:$AT,16,0)</f>
        <v>0</v>
      </c>
      <c r="R220" s="34">
        <f>VLOOKUP($B220,'[2]TK KHOILUONG'!$B:$AT,17,0)</f>
        <v>0</v>
      </c>
      <c r="S220" s="16">
        <f>VLOOKUP($B220,'[2]TK KHOILUONG'!$B:$AT,18,0)</f>
        <v>106</v>
      </c>
      <c r="T220" s="16">
        <f>VLOOKUP($B220,'[2]TK KHOILUONG'!$B:$AT,19,0)</f>
        <v>101</v>
      </c>
      <c r="U220" s="16">
        <f>VLOOKUP($B220,'[2]TK KHOILUONG'!$B:$AT,20,0)</f>
        <v>108</v>
      </c>
      <c r="V220" s="34">
        <f>VLOOKUP($B220,'[2]TK KHOILUONG'!$B:$AT,21,0)</f>
        <v>9.9</v>
      </c>
      <c r="W220" s="16">
        <f>VLOOKUP($B220,'[2]TK KHOILUONG'!$B:$AT,22,0)</f>
        <v>0</v>
      </c>
      <c r="X220" s="16">
        <f>VLOOKUP($B220,'[2]TK KHOILUONG'!$B:$AT,23,0)</f>
        <v>0</v>
      </c>
      <c r="Y220" s="16">
        <f>VLOOKUP($B220,'[2]TK KHOILUONG'!$B:$AT,24,0)</f>
        <v>0</v>
      </c>
      <c r="Z220" s="34">
        <f>VLOOKUP($B220,'[2]TK KHOILUONG'!$B:$AT,25,0)</f>
        <v>0</v>
      </c>
      <c r="AA220" s="16">
        <f>VLOOKUP($B220,'[2]TK KHOILUONG'!$B:$AT,26,0)</f>
        <v>0</v>
      </c>
      <c r="AB220" s="16">
        <f>VLOOKUP($B220,'[2]TK KHOILUONG'!$B:$AT,27,0)</f>
        <v>0</v>
      </c>
      <c r="AC220" s="16">
        <f>VLOOKUP($B220,'[2]TK KHOILUONG'!$B:$AT,28,0)</f>
        <v>0</v>
      </c>
      <c r="AD220" s="34">
        <f>VLOOKUP($B220,'[2]TK KHOILUONG'!$B:$AT,29,0)</f>
        <v>0</v>
      </c>
      <c r="AE220" s="16">
        <f>VLOOKUP($B220,'[2]TK KHOILUONG'!$B:$AT,30,0)</f>
        <v>0</v>
      </c>
      <c r="AF220" s="16">
        <f>VLOOKUP($B220,'[2]TK KHOILUONG'!$B:$AT,31,0)</f>
        <v>0</v>
      </c>
      <c r="AG220" s="16">
        <f>VLOOKUP($B220,'[2]TK KHOILUONG'!$B:$AT,32,0)</f>
        <v>0</v>
      </c>
      <c r="AH220" s="34">
        <f>VLOOKUP($B220,'[2]TK KHOILUONG'!$B:$AT,33,0)</f>
        <v>0</v>
      </c>
      <c r="AI220" s="16">
        <f>VLOOKUP($B220,'[2]TK KHOILUONG'!$B:$AT,34,0)</f>
        <v>0</v>
      </c>
      <c r="AJ220" s="16">
        <f>VLOOKUP($B220,'[2]TK KHOILUONG'!$B:$AT,35,0)</f>
        <v>0</v>
      </c>
      <c r="AK220" s="34">
        <f>VLOOKUP($B220,'[2]TK KHOILUONG'!$B:$AT,36,0)</f>
        <v>0</v>
      </c>
      <c r="AL220" s="16">
        <f>VLOOKUP($B220,'[2]TK KHOILUONG'!$B:$AT,37,0)</f>
        <v>0</v>
      </c>
      <c r="AM220" s="16">
        <f>VLOOKUP($B220,'[2]TK KHOILUONG'!$B:$AT,38,0)</f>
        <v>0</v>
      </c>
      <c r="AN220" s="34">
        <f>VLOOKUP($B220,'[2]TK KHOILUONG'!$B:$AT,39,0)</f>
        <v>0</v>
      </c>
      <c r="AO220" s="16">
        <f>VLOOKUP($B220,'[2]TK KHOILUONG'!$B:$AT,40,0)</f>
        <v>0</v>
      </c>
      <c r="AP220" s="16">
        <f>VLOOKUP($B220,'[2]TK KHOILUONG'!$B:$AT,41,0)</f>
        <v>0</v>
      </c>
      <c r="AQ220" s="34">
        <f>VLOOKUP($B220,'[2]TK KHOILUONG'!$B:$AT,42,0)</f>
        <v>0</v>
      </c>
      <c r="AR220" s="34">
        <f>VLOOKUP($B220,'[2]TK KHOILUONG'!$B:$AT,43,0)</f>
        <v>0</v>
      </c>
      <c r="AS220" s="34">
        <f>VLOOKUP($B220,'[2]TK KHOILUONG'!$B:$AT,44,0)</f>
        <v>0</v>
      </c>
      <c r="AT220" s="44">
        <f t="shared" si="4"/>
        <v>9.9</v>
      </c>
      <c r="AU220" s="5"/>
    </row>
    <row r="221" spans="1:47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VLOOKUP($B221,'[2]TK KHOILUONG'!$B:$AT,4,0)</f>
        <v>0</v>
      </c>
      <c r="F221" s="16">
        <f>VLOOKUP($B221,'[2]TK KHOILUONG'!$B:$AT,5,0)</f>
        <v>0</v>
      </c>
      <c r="G221" s="16">
        <f>VLOOKUP($B221,'[2]TK KHOILUONG'!$B:$AT,6,0)</f>
        <v>0</v>
      </c>
      <c r="H221" s="16">
        <f>VLOOKUP($B221,'[2]TK KHOILUONG'!$B:$AT,7,0)</f>
        <v>0</v>
      </c>
      <c r="I221" s="16">
        <f>VLOOKUP($B221,'[2]TK KHOILUONG'!$B:$AT,8,0)</f>
        <v>0</v>
      </c>
      <c r="J221" s="16">
        <f>VLOOKUP($B221,'[2]TK KHOILUONG'!$B:$AT,9,0)</f>
        <v>0</v>
      </c>
      <c r="K221" s="16">
        <f>VLOOKUP($B221,'[2]TK KHOILUONG'!$B:$AT,10,0)</f>
        <v>0</v>
      </c>
      <c r="L221" s="16">
        <f>VLOOKUP($B221,'[2]TK KHOILUONG'!$B:$AT,11,0)</f>
        <v>0</v>
      </c>
      <c r="M221" s="34">
        <f>VLOOKUP($B221,'[2]TK KHOILUONG'!$B:$AT,12,0)</f>
        <v>0</v>
      </c>
      <c r="N221" s="16">
        <f>VLOOKUP($B221,'[2]TK KHOILUONG'!$B:$AT,13,0)</f>
        <v>0</v>
      </c>
      <c r="O221" s="16">
        <f>VLOOKUP($B221,'[2]TK KHOILUONG'!$B:$AT,14,0)</f>
        <v>0</v>
      </c>
      <c r="P221" s="16">
        <f>VLOOKUP($B221,'[2]TK KHOILUONG'!$B:$AT,15,0)</f>
        <v>0</v>
      </c>
      <c r="Q221" s="16">
        <f>VLOOKUP($B221,'[2]TK KHOILUONG'!$B:$AT,16,0)</f>
        <v>0</v>
      </c>
      <c r="R221" s="34">
        <f>VLOOKUP($B221,'[2]TK KHOILUONG'!$B:$AT,17,0)</f>
        <v>0</v>
      </c>
      <c r="S221" s="16">
        <f>VLOOKUP($B221,'[2]TK KHOILUONG'!$B:$AT,18,0)</f>
        <v>0</v>
      </c>
      <c r="T221" s="16">
        <f>VLOOKUP($B221,'[2]TK KHOILUONG'!$B:$AT,19,0)</f>
        <v>0</v>
      </c>
      <c r="U221" s="16">
        <f>VLOOKUP($B221,'[2]TK KHOILUONG'!$B:$AT,20,0)</f>
        <v>60</v>
      </c>
      <c r="V221" s="34">
        <f>VLOOKUP($B221,'[2]TK KHOILUONG'!$B:$AT,21,0)</f>
        <v>-6</v>
      </c>
      <c r="W221" s="16">
        <f>VLOOKUP($B221,'[2]TK KHOILUONG'!$B:$AT,22,0)</f>
        <v>0</v>
      </c>
      <c r="X221" s="16">
        <f>VLOOKUP($B221,'[2]TK KHOILUONG'!$B:$AT,23,0)</f>
        <v>0</v>
      </c>
      <c r="Y221" s="16">
        <f>VLOOKUP($B221,'[2]TK KHOILUONG'!$B:$AT,24,0)</f>
        <v>0</v>
      </c>
      <c r="Z221" s="34">
        <f>VLOOKUP($B221,'[2]TK KHOILUONG'!$B:$AT,25,0)</f>
        <v>0</v>
      </c>
      <c r="AA221" s="16">
        <f>VLOOKUP($B221,'[2]TK KHOILUONG'!$B:$AT,26,0)</f>
        <v>0</v>
      </c>
      <c r="AB221" s="16">
        <f>VLOOKUP($B221,'[2]TK KHOILUONG'!$B:$AT,27,0)</f>
        <v>0</v>
      </c>
      <c r="AC221" s="16">
        <f>VLOOKUP($B221,'[2]TK KHOILUONG'!$B:$AT,28,0)</f>
        <v>0</v>
      </c>
      <c r="AD221" s="34">
        <f>VLOOKUP($B221,'[2]TK KHOILUONG'!$B:$AT,29,0)</f>
        <v>0</v>
      </c>
      <c r="AE221" s="16">
        <f>VLOOKUP($B221,'[2]TK KHOILUONG'!$B:$AT,30,0)</f>
        <v>0</v>
      </c>
      <c r="AF221" s="16">
        <f>VLOOKUP($B221,'[2]TK KHOILUONG'!$B:$AT,31,0)</f>
        <v>0</v>
      </c>
      <c r="AG221" s="16">
        <f>VLOOKUP($B221,'[2]TK KHOILUONG'!$B:$AT,32,0)</f>
        <v>0</v>
      </c>
      <c r="AH221" s="34">
        <f>VLOOKUP($B221,'[2]TK KHOILUONG'!$B:$AT,33,0)</f>
        <v>0</v>
      </c>
      <c r="AI221" s="16">
        <f>VLOOKUP($B221,'[2]TK KHOILUONG'!$B:$AT,34,0)</f>
        <v>0</v>
      </c>
      <c r="AJ221" s="16">
        <f>VLOOKUP($B221,'[2]TK KHOILUONG'!$B:$AT,35,0)</f>
        <v>0</v>
      </c>
      <c r="AK221" s="34">
        <f>VLOOKUP($B221,'[2]TK KHOILUONG'!$B:$AT,36,0)</f>
        <v>0</v>
      </c>
      <c r="AL221" s="16">
        <f>VLOOKUP($B221,'[2]TK KHOILUONG'!$B:$AT,37,0)</f>
        <v>0</v>
      </c>
      <c r="AM221" s="16">
        <f>VLOOKUP($B221,'[2]TK KHOILUONG'!$B:$AT,38,0)</f>
        <v>0</v>
      </c>
      <c r="AN221" s="34">
        <f>VLOOKUP($B221,'[2]TK KHOILUONG'!$B:$AT,39,0)</f>
        <v>0</v>
      </c>
      <c r="AO221" s="16">
        <f>VLOOKUP($B221,'[2]TK KHOILUONG'!$B:$AT,40,0)</f>
        <v>0</v>
      </c>
      <c r="AP221" s="16">
        <f>VLOOKUP($B221,'[2]TK KHOILUONG'!$B:$AT,41,0)</f>
        <v>0</v>
      </c>
      <c r="AQ221" s="34">
        <f>VLOOKUP($B221,'[2]TK KHOILUONG'!$B:$AT,42,0)</f>
        <v>0</v>
      </c>
      <c r="AR221" s="34">
        <f>VLOOKUP($B221,'[2]TK KHOILUONG'!$B:$AT,43,0)</f>
        <v>0</v>
      </c>
      <c r="AS221" s="34">
        <f>VLOOKUP($B221,'[2]TK KHOILUONG'!$B:$AT,44,0)</f>
        <v>0</v>
      </c>
      <c r="AT221" s="44">
        <f t="shared" si="4"/>
        <v>-6</v>
      </c>
      <c r="AU221" s="5"/>
    </row>
    <row r="222" spans="1:47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VLOOKUP($B222,'[2]TK KHOILUONG'!$B:$AT,4,0)</f>
        <v>0</v>
      </c>
      <c r="F222" s="16">
        <f>VLOOKUP($B222,'[2]TK KHOILUONG'!$B:$AT,5,0)</f>
        <v>2</v>
      </c>
      <c r="G222" s="16">
        <f>VLOOKUP($B222,'[2]TK KHOILUONG'!$B:$AT,6,0)</f>
        <v>0</v>
      </c>
      <c r="H222" s="16">
        <f>VLOOKUP($B222,'[2]TK KHOILUONG'!$B:$AT,7,0)</f>
        <v>0</v>
      </c>
      <c r="I222" s="16">
        <f>VLOOKUP($B222,'[2]TK KHOILUONG'!$B:$AT,8,0)</f>
        <v>0</v>
      </c>
      <c r="J222" s="16">
        <f>VLOOKUP($B222,'[2]TK KHOILUONG'!$B:$AT,9,0)</f>
        <v>0</v>
      </c>
      <c r="K222" s="16">
        <f>VLOOKUP($B222,'[2]TK KHOILUONG'!$B:$AT,10,0)</f>
        <v>0</v>
      </c>
      <c r="L222" s="16">
        <f>VLOOKUP($B222,'[2]TK KHOILUONG'!$B:$AT,11,0)</f>
        <v>0</v>
      </c>
      <c r="M222" s="34">
        <f>VLOOKUP($B222,'[2]TK KHOILUONG'!$B:$AT,12,0)</f>
        <v>3</v>
      </c>
      <c r="N222" s="16">
        <f>VLOOKUP($B222,'[2]TK KHOILUONG'!$B:$AT,13,0)</f>
        <v>2.7</v>
      </c>
      <c r="O222" s="16">
        <f>VLOOKUP($B222,'[2]TK KHOILUONG'!$B:$AT,14,0)</f>
        <v>4.3500000000000005</v>
      </c>
      <c r="P222" s="16">
        <f>VLOOKUP($B222,'[2]TK KHOILUONG'!$B:$AT,15,0)</f>
        <v>0</v>
      </c>
      <c r="Q222" s="16">
        <f>VLOOKUP($B222,'[2]TK KHOILUONG'!$B:$AT,16,0)</f>
        <v>0</v>
      </c>
      <c r="R222" s="34">
        <f>VLOOKUP($B222,'[2]TK KHOILUONG'!$B:$AT,17,0)</f>
        <v>7.0500000000000007</v>
      </c>
      <c r="S222" s="16">
        <f>VLOOKUP($B222,'[2]TK KHOILUONG'!$B:$AT,18,0)</f>
        <v>0</v>
      </c>
      <c r="T222" s="16">
        <f>VLOOKUP($B222,'[2]TK KHOILUONG'!$B:$AT,19,0)</f>
        <v>0</v>
      </c>
      <c r="U222" s="16">
        <f>VLOOKUP($B222,'[2]TK KHOILUONG'!$B:$AT,20,0)</f>
        <v>0</v>
      </c>
      <c r="V222" s="34">
        <f>VLOOKUP($B222,'[2]TK KHOILUONG'!$B:$AT,21,0)</f>
        <v>0</v>
      </c>
      <c r="W222" s="16">
        <f>VLOOKUP($B222,'[2]TK KHOILUONG'!$B:$AT,22,0)</f>
        <v>0</v>
      </c>
      <c r="X222" s="16">
        <f>VLOOKUP($B222,'[2]TK KHOILUONG'!$B:$AT,23,0)</f>
        <v>0</v>
      </c>
      <c r="Y222" s="16">
        <f>VLOOKUP($B222,'[2]TK KHOILUONG'!$B:$AT,24,0)</f>
        <v>0</v>
      </c>
      <c r="Z222" s="34">
        <f>VLOOKUP($B222,'[2]TK KHOILUONG'!$B:$AT,25,0)</f>
        <v>0</v>
      </c>
      <c r="AA222" s="16">
        <f>VLOOKUP($B222,'[2]TK KHOILUONG'!$B:$AT,26,0)</f>
        <v>0</v>
      </c>
      <c r="AB222" s="16">
        <f>VLOOKUP($B222,'[2]TK KHOILUONG'!$B:$AT,27,0)</f>
        <v>0</v>
      </c>
      <c r="AC222" s="16">
        <f>VLOOKUP($B222,'[2]TK KHOILUONG'!$B:$AT,28,0)</f>
        <v>0</v>
      </c>
      <c r="AD222" s="34">
        <f>VLOOKUP($B222,'[2]TK KHOILUONG'!$B:$AT,29,0)</f>
        <v>0</v>
      </c>
      <c r="AE222" s="16">
        <f>VLOOKUP($B222,'[2]TK KHOILUONG'!$B:$AT,30,0)</f>
        <v>0</v>
      </c>
      <c r="AF222" s="16">
        <f>VLOOKUP($B222,'[2]TK KHOILUONG'!$B:$AT,31,0)</f>
        <v>0</v>
      </c>
      <c r="AG222" s="16">
        <f>VLOOKUP($B222,'[2]TK KHOILUONG'!$B:$AT,32,0)</f>
        <v>0</v>
      </c>
      <c r="AH222" s="34">
        <f>VLOOKUP($B222,'[2]TK KHOILUONG'!$B:$AT,33,0)</f>
        <v>0</v>
      </c>
      <c r="AI222" s="16">
        <f>VLOOKUP($B222,'[2]TK KHOILUONG'!$B:$AT,34,0)</f>
        <v>0</v>
      </c>
      <c r="AJ222" s="16">
        <f>VLOOKUP($B222,'[2]TK KHOILUONG'!$B:$AT,35,0)</f>
        <v>0</v>
      </c>
      <c r="AK222" s="34">
        <f>VLOOKUP($B222,'[2]TK KHOILUONG'!$B:$AT,36,0)</f>
        <v>0</v>
      </c>
      <c r="AL222" s="16">
        <f>VLOOKUP($B222,'[2]TK KHOILUONG'!$B:$AT,37,0)</f>
        <v>0</v>
      </c>
      <c r="AM222" s="16">
        <f>VLOOKUP($B222,'[2]TK KHOILUONG'!$B:$AT,38,0)</f>
        <v>0</v>
      </c>
      <c r="AN222" s="34">
        <f>VLOOKUP($B222,'[2]TK KHOILUONG'!$B:$AT,39,0)</f>
        <v>0</v>
      </c>
      <c r="AO222" s="16">
        <f>VLOOKUP($B222,'[2]TK KHOILUONG'!$B:$AT,40,0)</f>
        <v>0</v>
      </c>
      <c r="AP222" s="16">
        <f>VLOOKUP($B222,'[2]TK KHOILUONG'!$B:$AT,41,0)</f>
        <v>0</v>
      </c>
      <c r="AQ222" s="34">
        <f>VLOOKUP($B222,'[2]TK KHOILUONG'!$B:$AT,42,0)</f>
        <v>0</v>
      </c>
      <c r="AR222" s="34">
        <f>VLOOKUP($B222,'[2]TK KHOILUONG'!$B:$AT,43,0)</f>
        <v>0</v>
      </c>
      <c r="AS222" s="34">
        <f>VLOOKUP($B222,'[2]TK KHOILUONG'!$B:$AT,44,0)</f>
        <v>0</v>
      </c>
      <c r="AT222" s="44">
        <f t="shared" si="4"/>
        <v>10.050000000000001</v>
      </c>
      <c r="AU222" s="5"/>
    </row>
    <row r="223" spans="1:47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VLOOKUP($B223,'[2]TK KHOILUONG'!$B:$AT,4,0)</f>
        <v>0</v>
      </c>
      <c r="F223" s="16">
        <f>VLOOKUP($B223,'[2]TK KHOILUONG'!$B:$AT,5,0)</f>
        <v>0</v>
      </c>
      <c r="G223" s="16">
        <f>VLOOKUP($B223,'[2]TK KHOILUONG'!$B:$AT,6,0)</f>
        <v>0</v>
      </c>
      <c r="H223" s="16">
        <f>VLOOKUP($B223,'[2]TK KHOILUONG'!$B:$AT,7,0)</f>
        <v>0</v>
      </c>
      <c r="I223" s="16">
        <f>VLOOKUP($B223,'[2]TK KHOILUONG'!$B:$AT,8,0)</f>
        <v>0</v>
      </c>
      <c r="J223" s="16">
        <f>VLOOKUP($B223,'[2]TK KHOILUONG'!$B:$AT,9,0)</f>
        <v>0</v>
      </c>
      <c r="K223" s="16">
        <f>VLOOKUP($B223,'[2]TK KHOILUONG'!$B:$AT,10,0)</f>
        <v>0</v>
      </c>
      <c r="L223" s="16">
        <f>VLOOKUP($B223,'[2]TK KHOILUONG'!$B:$AT,11,0)</f>
        <v>0</v>
      </c>
      <c r="M223" s="34">
        <f>VLOOKUP($B223,'[2]TK KHOILUONG'!$B:$AT,12,0)</f>
        <v>0</v>
      </c>
      <c r="N223" s="16">
        <f>VLOOKUP($B223,'[2]TK KHOILUONG'!$B:$AT,13,0)</f>
        <v>0</v>
      </c>
      <c r="O223" s="16">
        <f>VLOOKUP($B223,'[2]TK KHOILUONG'!$B:$AT,14,0)</f>
        <v>0</v>
      </c>
      <c r="P223" s="16">
        <f>VLOOKUP($B223,'[2]TK KHOILUONG'!$B:$AT,15,0)</f>
        <v>0</v>
      </c>
      <c r="Q223" s="16">
        <f>VLOOKUP($B223,'[2]TK KHOILUONG'!$B:$AT,16,0)</f>
        <v>0</v>
      </c>
      <c r="R223" s="34">
        <f>VLOOKUP($B223,'[2]TK KHOILUONG'!$B:$AT,17,0)</f>
        <v>0</v>
      </c>
      <c r="S223" s="16">
        <f>VLOOKUP($B223,'[2]TK KHOILUONG'!$B:$AT,18,0)</f>
        <v>0</v>
      </c>
      <c r="T223" s="16">
        <f>VLOOKUP($B223,'[2]TK KHOILUONG'!$B:$AT,19,0)</f>
        <v>0</v>
      </c>
      <c r="U223" s="16">
        <f>VLOOKUP($B223,'[2]TK KHOILUONG'!$B:$AT,20,0)</f>
        <v>0</v>
      </c>
      <c r="V223" s="34">
        <f>VLOOKUP($B223,'[2]TK KHOILUONG'!$B:$AT,21,0)</f>
        <v>0</v>
      </c>
      <c r="W223" s="16">
        <f>VLOOKUP($B223,'[2]TK KHOILUONG'!$B:$AT,22,0)</f>
        <v>0</v>
      </c>
      <c r="X223" s="16">
        <f>VLOOKUP($B223,'[2]TK KHOILUONG'!$B:$AT,23,0)</f>
        <v>0</v>
      </c>
      <c r="Y223" s="16">
        <f>VLOOKUP($B223,'[2]TK KHOILUONG'!$B:$AT,24,0)</f>
        <v>0</v>
      </c>
      <c r="Z223" s="34">
        <f>VLOOKUP($B223,'[2]TK KHOILUONG'!$B:$AT,25,0)</f>
        <v>0</v>
      </c>
      <c r="AA223" s="16">
        <f>VLOOKUP($B223,'[2]TK KHOILUONG'!$B:$AT,26,0)</f>
        <v>0</v>
      </c>
      <c r="AB223" s="16">
        <f>VLOOKUP($B223,'[2]TK KHOILUONG'!$B:$AT,27,0)</f>
        <v>0</v>
      </c>
      <c r="AC223" s="16">
        <f>VLOOKUP($B223,'[2]TK KHOILUONG'!$B:$AT,28,0)</f>
        <v>0</v>
      </c>
      <c r="AD223" s="34">
        <f>VLOOKUP($B223,'[2]TK KHOILUONG'!$B:$AT,29,0)</f>
        <v>0</v>
      </c>
      <c r="AE223" s="16">
        <f>VLOOKUP($B223,'[2]TK KHOILUONG'!$B:$AT,30,0)</f>
        <v>0</v>
      </c>
      <c r="AF223" s="16">
        <f>VLOOKUP($B223,'[2]TK KHOILUONG'!$B:$AT,31,0)</f>
        <v>0</v>
      </c>
      <c r="AG223" s="16">
        <f>VLOOKUP($B223,'[2]TK KHOILUONG'!$B:$AT,32,0)</f>
        <v>0</v>
      </c>
      <c r="AH223" s="34">
        <f>VLOOKUP($B223,'[2]TK KHOILUONG'!$B:$AT,33,0)</f>
        <v>0</v>
      </c>
      <c r="AI223" s="16">
        <f>VLOOKUP($B223,'[2]TK KHOILUONG'!$B:$AT,34,0)</f>
        <v>0</v>
      </c>
      <c r="AJ223" s="16">
        <f>VLOOKUP($B223,'[2]TK KHOILUONG'!$B:$AT,35,0)</f>
        <v>0</v>
      </c>
      <c r="AK223" s="34">
        <f>VLOOKUP($B223,'[2]TK KHOILUONG'!$B:$AT,36,0)</f>
        <v>0</v>
      </c>
      <c r="AL223" s="16">
        <f>VLOOKUP($B223,'[2]TK KHOILUONG'!$B:$AT,37,0)</f>
        <v>0</v>
      </c>
      <c r="AM223" s="16">
        <f>VLOOKUP($B223,'[2]TK KHOILUONG'!$B:$AT,38,0)</f>
        <v>0</v>
      </c>
      <c r="AN223" s="34">
        <f>VLOOKUP($B223,'[2]TK KHOILUONG'!$B:$AT,39,0)</f>
        <v>0</v>
      </c>
      <c r="AO223" s="16">
        <f>VLOOKUP($B223,'[2]TK KHOILUONG'!$B:$AT,40,0)</f>
        <v>0</v>
      </c>
      <c r="AP223" s="16">
        <f>VLOOKUP($B223,'[2]TK KHOILUONG'!$B:$AT,41,0)</f>
        <v>0</v>
      </c>
      <c r="AQ223" s="34">
        <f>VLOOKUP($B223,'[2]TK KHOILUONG'!$B:$AT,42,0)</f>
        <v>0</v>
      </c>
      <c r="AR223" s="34">
        <f>VLOOKUP($B223,'[2]TK KHOILUONG'!$B:$AT,43,0)</f>
        <v>0</v>
      </c>
      <c r="AS223" s="34">
        <f>VLOOKUP($B223,'[2]TK KHOILUONG'!$B:$AT,44,0)</f>
        <v>0</v>
      </c>
      <c r="AT223" s="44">
        <f t="shared" si="4"/>
        <v>0</v>
      </c>
      <c r="AU223" s="5"/>
    </row>
    <row r="224" spans="1:47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VLOOKUP($B224,'[2]TK KHOILUONG'!$B:$AT,4,0)</f>
        <v>0</v>
      </c>
      <c r="F224" s="16">
        <f>VLOOKUP($B224,'[2]TK KHOILUONG'!$B:$AT,5,0)</f>
        <v>0</v>
      </c>
      <c r="G224" s="16">
        <f>VLOOKUP($B224,'[2]TK KHOILUONG'!$B:$AT,6,0)</f>
        <v>0</v>
      </c>
      <c r="H224" s="16">
        <f>VLOOKUP($B224,'[2]TK KHOILUONG'!$B:$AT,7,0)</f>
        <v>0</v>
      </c>
      <c r="I224" s="16">
        <f>VLOOKUP($B224,'[2]TK KHOILUONG'!$B:$AT,8,0)</f>
        <v>0</v>
      </c>
      <c r="J224" s="16">
        <f>VLOOKUP($B224,'[2]TK KHOILUONG'!$B:$AT,9,0)</f>
        <v>0</v>
      </c>
      <c r="K224" s="16">
        <f>VLOOKUP($B224,'[2]TK KHOILUONG'!$B:$AT,10,0)</f>
        <v>0</v>
      </c>
      <c r="L224" s="16">
        <f>VLOOKUP($B224,'[2]TK KHOILUONG'!$B:$AT,11,0)</f>
        <v>0</v>
      </c>
      <c r="M224" s="34">
        <f>VLOOKUP($B224,'[2]TK KHOILUONG'!$B:$AT,12,0)</f>
        <v>0</v>
      </c>
      <c r="N224" s="16">
        <f>VLOOKUP($B224,'[2]TK KHOILUONG'!$B:$AT,13,0)</f>
        <v>0</v>
      </c>
      <c r="O224" s="16">
        <f>VLOOKUP($B224,'[2]TK KHOILUONG'!$B:$AT,14,0)</f>
        <v>0</v>
      </c>
      <c r="P224" s="16">
        <f>VLOOKUP($B224,'[2]TK KHOILUONG'!$B:$AT,15,0)</f>
        <v>0</v>
      </c>
      <c r="Q224" s="16">
        <f>VLOOKUP($B224,'[2]TK KHOILUONG'!$B:$AT,16,0)</f>
        <v>0</v>
      </c>
      <c r="R224" s="34">
        <f>VLOOKUP($B224,'[2]TK KHOILUONG'!$B:$AT,17,0)</f>
        <v>0</v>
      </c>
      <c r="S224" s="16">
        <f>VLOOKUP($B224,'[2]TK KHOILUONG'!$B:$AT,18,0)</f>
        <v>0</v>
      </c>
      <c r="T224" s="16">
        <f>VLOOKUP($B224,'[2]TK KHOILUONG'!$B:$AT,19,0)</f>
        <v>0</v>
      </c>
      <c r="U224" s="16">
        <f>VLOOKUP($B224,'[2]TK KHOILUONG'!$B:$AT,20,0)</f>
        <v>0</v>
      </c>
      <c r="V224" s="34">
        <f>VLOOKUP($B224,'[2]TK KHOILUONG'!$B:$AT,21,0)</f>
        <v>0</v>
      </c>
      <c r="W224" s="16">
        <f>VLOOKUP($B224,'[2]TK KHOILUONG'!$B:$AT,22,0)</f>
        <v>0</v>
      </c>
      <c r="X224" s="16">
        <f>VLOOKUP($B224,'[2]TK KHOILUONG'!$B:$AT,23,0)</f>
        <v>0</v>
      </c>
      <c r="Y224" s="16">
        <f>VLOOKUP($B224,'[2]TK KHOILUONG'!$B:$AT,24,0)</f>
        <v>0</v>
      </c>
      <c r="Z224" s="34">
        <f>VLOOKUP($B224,'[2]TK KHOILUONG'!$B:$AT,25,0)</f>
        <v>0</v>
      </c>
      <c r="AA224" s="16">
        <f>VLOOKUP($B224,'[2]TK KHOILUONG'!$B:$AT,26,0)</f>
        <v>0</v>
      </c>
      <c r="AB224" s="16">
        <f>VLOOKUP($B224,'[2]TK KHOILUONG'!$B:$AT,27,0)</f>
        <v>0</v>
      </c>
      <c r="AC224" s="16">
        <f>VLOOKUP($B224,'[2]TK KHOILUONG'!$B:$AT,28,0)</f>
        <v>0</v>
      </c>
      <c r="AD224" s="34">
        <f>VLOOKUP($B224,'[2]TK KHOILUONG'!$B:$AT,29,0)</f>
        <v>0</v>
      </c>
      <c r="AE224" s="16">
        <f>VLOOKUP($B224,'[2]TK KHOILUONG'!$B:$AT,30,0)</f>
        <v>0</v>
      </c>
      <c r="AF224" s="16">
        <f>VLOOKUP($B224,'[2]TK KHOILUONG'!$B:$AT,31,0)</f>
        <v>0</v>
      </c>
      <c r="AG224" s="16">
        <f>VLOOKUP($B224,'[2]TK KHOILUONG'!$B:$AT,32,0)</f>
        <v>0</v>
      </c>
      <c r="AH224" s="34">
        <f>VLOOKUP($B224,'[2]TK KHOILUONG'!$B:$AT,33,0)</f>
        <v>0</v>
      </c>
      <c r="AI224" s="16">
        <f>VLOOKUP($B224,'[2]TK KHOILUONG'!$B:$AT,34,0)</f>
        <v>0</v>
      </c>
      <c r="AJ224" s="16">
        <f>VLOOKUP($B224,'[2]TK KHOILUONG'!$B:$AT,35,0)</f>
        <v>0</v>
      </c>
      <c r="AK224" s="34">
        <f>VLOOKUP($B224,'[2]TK KHOILUONG'!$B:$AT,36,0)</f>
        <v>0</v>
      </c>
      <c r="AL224" s="16">
        <f>VLOOKUP($B224,'[2]TK KHOILUONG'!$B:$AT,37,0)</f>
        <v>0</v>
      </c>
      <c r="AM224" s="16">
        <f>VLOOKUP($B224,'[2]TK KHOILUONG'!$B:$AT,38,0)</f>
        <v>0</v>
      </c>
      <c r="AN224" s="34">
        <f>VLOOKUP($B224,'[2]TK KHOILUONG'!$B:$AT,39,0)</f>
        <v>0</v>
      </c>
      <c r="AO224" s="16">
        <f>VLOOKUP($B224,'[2]TK KHOILUONG'!$B:$AT,40,0)</f>
        <v>0</v>
      </c>
      <c r="AP224" s="16">
        <f>VLOOKUP($B224,'[2]TK KHOILUONG'!$B:$AT,41,0)</f>
        <v>0</v>
      </c>
      <c r="AQ224" s="34">
        <f>VLOOKUP($B224,'[2]TK KHOILUONG'!$B:$AT,42,0)</f>
        <v>0</v>
      </c>
      <c r="AR224" s="34">
        <f>VLOOKUP($B224,'[2]TK KHOILUONG'!$B:$AT,43,0)</f>
        <v>0</v>
      </c>
      <c r="AS224" s="34">
        <f>VLOOKUP($B224,'[2]TK KHOILUONG'!$B:$AT,44,0)</f>
        <v>0</v>
      </c>
      <c r="AT224" s="44">
        <f t="shared" si="4"/>
        <v>0</v>
      </c>
      <c r="AU224" s="5"/>
    </row>
    <row r="225" spans="1:47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VLOOKUP($B225,'[2]TK KHOILUONG'!$B:$AT,4,0)</f>
        <v>0</v>
      </c>
      <c r="F225" s="16">
        <f>VLOOKUP($B225,'[2]TK KHOILUONG'!$B:$AT,5,0)</f>
        <v>0</v>
      </c>
      <c r="G225" s="16">
        <f>VLOOKUP($B225,'[2]TK KHOILUONG'!$B:$AT,6,0)</f>
        <v>0</v>
      </c>
      <c r="H225" s="16">
        <f>VLOOKUP($B225,'[2]TK KHOILUONG'!$B:$AT,7,0)</f>
        <v>0</v>
      </c>
      <c r="I225" s="16">
        <f>VLOOKUP($B225,'[2]TK KHOILUONG'!$B:$AT,8,0)</f>
        <v>0</v>
      </c>
      <c r="J225" s="16">
        <f>VLOOKUP($B225,'[2]TK KHOILUONG'!$B:$AT,9,0)</f>
        <v>0</v>
      </c>
      <c r="K225" s="16">
        <f>VLOOKUP($B225,'[2]TK KHOILUONG'!$B:$AT,10,0)</f>
        <v>0</v>
      </c>
      <c r="L225" s="16">
        <f>VLOOKUP($B225,'[2]TK KHOILUONG'!$B:$AT,11,0)</f>
        <v>0</v>
      </c>
      <c r="M225" s="34">
        <f>VLOOKUP($B225,'[2]TK KHOILUONG'!$B:$AT,12,0)</f>
        <v>0</v>
      </c>
      <c r="N225" s="16">
        <f>VLOOKUP($B225,'[2]TK KHOILUONG'!$B:$AT,13,0)</f>
        <v>0</v>
      </c>
      <c r="O225" s="16">
        <f>VLOOKUP($B225,'[2]TK KHOILUONG'!$B:$AT,14,0)</f>
        <v>0</v>
      </c>
      <c r="P225" s="16">
        <f>VLOOKUP($B225,'[2]TK KHOILUONG'!$B:$AT,15,0)</f>
        <v>0</v>
      </c>
      <c r="Q225" s="16">
        <f>VLOOKUP($B225,'[2]TK KHOILUONG'!$B:$AT,16,0)</f>
        <v>0</v>
      </c>
      <c r="R225" s="34">
        <f>VLOOKUP($B225,'[2]TK KHOILUONG'!$B:$AT,17,0)</f>
        <v>0</v>
      </c>
      <c r="S225" s="16">
        <f>VLOOKUP($B225,'[2]TK KHOILUONG'!$B:$AT,18,0)</f>
        <v>0</v>
      </c>
      <c r="T225" s="16">
        <f>VLOOKUP($B225,'[2]TK KHOILUONG'!$B:$AT,19,0)</f>
        <v>0</v>
      </c>
      <c r="U225" s="16">
        <f>VLOOKUP($B225,'[2]TK KHOILUONG'!$B:$AT,20,0)</f>
        <v>0</v>
      </c>
      <c r="V225" s="34">
        <f>VLOOKUP($B225,'[2]TK KHOILUONG'!$B:$AT,21,0)</f>
        <v>0</v>
      </c>
      <c r="W225" s="16">
        <f>VLOOKUP($B225,'[2]TK KHOILUONG'!$B:$AT,22,0)</f>
        <v>0</v>
      </c>
      <c r="X225" s="16">
        <f>VLOOKUP($B225,'[2]TK KHOILUONG'!$B:$AT,23,0)</f>
        <v>0</v>
      </c>
      <c r="Y225" s="16">
        <f>VLOOKUP($B225,'[2]TK KHOILUONG'!$B:$AT,24,0)</f>
        <v>0</v>
      </c>
      <c r="Z225" s="34">
        <f>VLOOKUP($B225,'[2]TK KHOILUONG'!$B:$AT,25,0)</f>
        <v>0</v>
      </c>
      <c r="AA225" s="16">
        <f>VLOOKUP($B225,'[2]TK KHOILUONG'!$B:$AT,26,0)</f>
        <v>0</v>
      </c>
      <c r="AB225" s="16">
        <f>VLOOKUP($B225,'[2]TK KHOILUONG'!$B:$AT,27,0)</f>
        <v>0</v>
      </c>
      <c r="AC225" s="16">
        <f>VLOOKUP($B225,'[2]TK KHOILUONG'!$B:$AT,28,0)</f>
        <v>0</v>
      </c>
      <c r="AD225" s="34">
        <f>VLOOKUP($B225,'[2]TK KHOILUONG'!$B:$AT,29,0)</f>
        <v>0</v>
      </c>
      <c r="AE225" s="16">
        <f>VLOOKUP($B225,'[2]TK KHOILUONG'!$B:$AT,30,0)</f>
        <v>0</v>
      </c>
      <c r="AF225" s="16">
        <f>VLOOKUP($B225,'[2]TK KHOILUONG'!$B:$AT,31,0)</f>
        <v>0</v>
      </c>
      <c r="AG225" s="16">
        <f>VLOOKUP($B225,'[2]TK KHOILUONG'!$B:$AT,32,0)</f>
        <v>0</v>
      </c>
      <c r="AH225" s="34">
        <f>VLOOKUP($B225,'[2]TK KHOILUONG'!$B:$AT,33,0)</f>
        <v>0</v>
      </c>
      <c r="AI225" s="16">
        <f>VLOOKUP($B225,'[2]TK KHOILUONG'!$B:$AT,34,0)</f>
        <v>0</v>
      </c>
      <c r="AJ225" s="16">
        <f>VLOOKUP($B225,'[2]TK KHOILUONG'!$B:$AT,35,0)</f>
        <v>0</v>
      </c>
      <c r="AK225" s="34">
        <f>VLOOKUP($B225,'[2]TK KHOILUONG'!$B:$AT,36,0)</f>
        <v>0</v>
      </c>
      <c r="AL225" s="16">
        <f>VLOOKUP($B225,'[2]TK KHOILUONG'!$B:$AT,37,0)</f>
        <v>0</v>
      </c>
      <c r="AM225" s="16">
        <f>VLOOKUP($B225,'[2]TK KHOILUONG'!$B:$AT,38,0)</f>
        <v>0</v>
      </c>
      <c r="AN225" s="34">
        <f>VLOOKUP($B225,'[2]TK KHOILUONG'!$B:$AT,39,0)</f>
        <v>0</v>
      </c>
      <c r="AO225" s="16">
        <f>VLOOKUP($B225,'[2]TK KHOILUONG'!$B:$AT,40,0)</f>
        <v>0</v>
      </c>
      <c r="AP225" s="16">
        <f>VLOOKUP($B225,'[2]TK KHOILUONG'!$B:$AT,41,0)</f>
        <v>0</v>
      </c>
      <c r="AQ225" s="34">
        <f>VLOOKUP($B225,'[2]TK KHOILUONG'!$B:$AT,42,0)</f>
        <v>0</v>
      </c>
      <c r="AR225" s="34">
        <f>VLOOKUP($B225,'[2]TK KHOILUONG'!$B:$AT,43,0)</f>
        <v>0</v>
      </c>
      <c r="AS225" s="34">
        <f>VLOOKUP($B225,'[2]TK KHOILUONG'!$B:$AT,44,0)</f>
        <v>0</v>
      </c>
      <c r="AT225" s="44">
        <f t="shared" si="4"/>
        <v>0</v>
      </c>
      <c r="AU225" s="5"/>
    </row>
    <row r="226" spans="1:47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VLOOKUP($B226,'[2]TK KHOILUONG'!$B:$AT,4,0)</f>
        <v>0</v>
      </c>
      <c r="F226" s="16">
        <f>VLOOKUP($B226,'[2]TK KHOILUONG'!$B:$AT,5,0)</f>
        <v>0</v>
      </c>
      <c r="G226" s="16">
        <f>VLOOKUP($B226,'[2]TK KHOILUONG'!$B:$AT,6,0)</f>
        <v>0</v>
      </c>
      <c r="H226" s="16">
        <f>VLOOKUP($B226,'[2]TK KHOILUONG'!$B:$AT,7,0)</f>
        <v>0</v>
      </c>
      <c r="I226" s="16">
        <f>VLOOKUP($B226,'[2]TK KHOILUONG'!$B:$AT,8,0)</f>
        <v>0</v>
      </c>
      <c r="J226" s="16">
        <f>VLOOKUP($B226,'[2]TK KHOILUONG'!$B:$AT,9,0)</f>
        <v>0</v>
      </c>
      <c r="K226" s="16">
        <f>VLOOKUP($B226,'[2]TK KHOILUONG'!$B:$AT,10,0)</f>
        <v>0</v>
      </c>
      <c r="L226" s="16">
        <f>VLOOKUP($B226,'[2]TK KHOILUONG'!$B:$AT,11,0)</f>
        <v>0</v>
      </c>
      <c r="M226" s="34">
        <f>VLOOKUP($B226,'[2]TK KHOILUONG'!$B:$AT,12,0)</f>
        <v>0</v>
      </c>
      <c r="N226" s="16">
        <f>VLOOKUP($B226,'[2]TK KHOILUONG'!$B:$AT,13,0)</f>
        <v>0</v>
      </c>
      <c r="O226" s="16">
        <f>VLOOKUP($B226,'[2]TK KHOILUONG'!$B:$AT,14,0)</f>
        <v>0</v>
      </c>
      <c r="P226" s="16">
        <f>VLOOKUP($B226,'[2]TK KHOILUONG'!$B:$AT,15,0)</f>
        <v>0</v>
      </c>
      <c r="Q226" s="16">
        <f>VLOOKUP($B226,'[2]TK KHOILUONG'!$B:$AT,16,0)</f>
        <v>0</v>
      </c>
      <c r="R226" s="34">
        <f>VLOOKUP($B226,'[2]TK KHOILUONG'!$B:$AT,17,0)</f>
        <v>0</v>
      </c>
      <c r="S226" s="16">
        <f>VLOOKUP($B226,'[2]TK KHOILUONG'!$B:$AT,18,0)</f>
        <v>0</v>
      </c>
      <c r="T226" s="16">
        <f>VLOOKUP($B226,'[2]TK KHOILUONG'!$B:$AT,19,0)</f>
        <v>0</v>
      </c>
      <c r="U226" s="16">
        <f>VLOOKUP($B226,'[2]TK KHOILUONG'!$B:$AT,20,0)</f>
        <v>0</v>
      </c>
      <c r="V226" s="34">
        <f>VLOOKUP($B226,'[2]TK KHOILUONG'!$B:$AT,21,0)</f>
        <v>0</v>
      </c>
      <c r="W226" s="16">
        <f>VLOOKUP($B226,'[2]TK KHOILUONG'!$B:$AT,22,0)</f>
        <v>0</v>
      </c>
      <c r="X226" s="16">
        <f>VLOOKUP($B226,'[2]TK KHOILUONG'!$B:$AT,23,0)</f>
        <v>0</v>
      </c>
      <c r="Y226" s="16">
        <f>VLOOKUP($B226,'[2]TK KHOILUONG'!$B:$AT,24,0)</f>
        <v>0</v>
      </c>
      <c r="Z226" s="34">
        <f>VLOOKUP($B226,'[2]TK KHOILUONG'!$B:$AT,25,0)</f>
        <v>0</v>
      </c>
      <c r="AA226" s="16">
        <f>VLOOKUP($B226,'[2]TK KHOILUONG'!$B:$AT,26,0)</f>
        <v>0</v>
      </c>
      <c r="AB226" s="16">
        <f>VLOOKUP($B226,'[2]TK KHOILUONG'!$B:$AT,27,0)</f>
        <v>0</v>
      </c>
      <c r="AC226" s="16">
        <f>VLOOKUP($B226,'[2]TK KHOILUONG'!$B:$AT,28,0)</f>
        <v>0</v>
      </c>
      <c r="AD226" s="34">
        <f>VLOOKUP($B226,'[2]TK KHOILUONG'!$B:$AT,29,0)</f>
        <v>0</v>
      </c>
      <c r="AE226" s="16">
        <f>VLOOKUP($B226,'[2]TK KHOILUONG'!$B:$AT,30,0)</f>
        <v>0</v>
      </c>
      <c r="AF226" s="16">
        <f>VLOOKUP($B226,'[2]TK KHOILUONG'!$B:$AT,31,0)</f>
        <v>0</v>
      </c>
      <c r="AG226" s="16">
        <f>VLOOKUP($B226,'[2]TK KHOILUONG'!$B:$AT,32,0)</f>
        <v>0</v>
      </c>
      <c r="AH226" s="34">
        <f>VLOOKUP($B226,'[2]TK KHOILUONG'!$B:$AT,33,0)</f>
        <v>0</v>
      </c>
      <c r="AI226" s="16">
        <f>VLOOKUP($B226,'[2]TK KHOILUONG'!$B:$AT,34,0)</f>
        <v>0</v>
      </c>
      <c r="AJ226" s="16">
        <f>VLOOKUP($B226,'[2]TK KHOILUONG'!$B:$AT,35,0)</f>
        <v>0</v>
      </c>
      <c r="AK226" s="34">
        <f>VLOOKUP($B226,'[2]TK KHOILUONG'!$B:$AT,36,0)</f>
        <v>0</v>
      </c>
      <c r="AL226" s="16">
        <f>VLOOKUP($B226,'[2]TK KHOILUONG'!$B:$AT,37,0)</f>
        <v>0</v>
      </c>
      <c r="AM226" s="16">
        <f>VLOOKUP($B226,'[2]TK KHOILUONG'!$B:$AT,38,0)</f>
        <v>0</v>
      </c>
      <c r="AN226" s="34">
        <f>VLOOKUP($B226,'[2]TK KHOILUONG'!$B:$AT,39,0)</f>
        <v>0</v>
      </c>
      <c r="AO226" s="16">
        <f>VLOOKUP($B226,'[2]TK KHOILUONG'!$B:$AT,40,0)</f>
        <v>0</v>
      </c>
      <c r="AP226" s="16">
        <f>VLOOKUP($B226,'[2]TK KHOILUONG'!$B:$AT,41,0)</f>
        <v>0</v>
      </c>
      <c r="AQ226" s="34">
        <f>VLOOKUP($B226,'[2]TK KHOILUONG'!$B:$AT,42,0)</f>
        <v>0</v>
      </c>
      <c r="AR226" s="34">
        <f>VLOOKUP($B226,'[2]TK KHOILUONG'!$B:$AT,43,0)</f>
        <v>0</v>
      </c>
      <c r="AS226" s="34">
        <f>VLOOKUP($B226,'[2]TK KHOILUONG'!$B:$AT,44,0)</f>
        <v>0</v>
      </c>
      <c r="AT226" s="44">
        <f t="shared" si="4"/>
        <v>0</v>
      </c>
      <c r="AU226" s="5"/>
    </row>
    <row r="227" spans="1:47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VLOOKUP($B227,'[2]TK KHOILUONG'!$B:$AT,4,0)</f>
        <v>2</v>
      </c>
      <c r="F227" s="16">
        <f>VLOOKUP($B227,'[2]TK KHOILUONG'!$B:$AT,5,0)</f>
        <v>0</v>
      </c>
      <c r="G227" s="16">
        <f>VLOOKUP($B227,'[2]TK KHOILUONG'!$B:$AT,6,0)</f>
        <v>0</v>
      </c>
      <c r="H227" s="16">
        <f>VLOOKUP($B227,'[2]TK KHOILUONG'!$B:$AT,7,0)</f>
        <v>0</v>
      </c>
      <c r="I227" s="16">
        <f>VLOOKUP($B227,'[2]TK KHOILUONG'!$B:$AT,8,0)</f>
        <v>0</v>
      </c>
      <c r="J227" s="16">
        <f>VLOOKUP($B227,'[2]TK KHOILUONG'!$B:$AT,9,0)</f>
        <v>0</v>
      </c>
      <c r="K227" s="16">
        <f>VLOOKUP($B227,'[2]TK KHOILUONG'!$B:$AT,10,0)</f>
        <v>0</v>
      </c>
      <c r="L227" s="16">
        <f>VLOOKUP($B227,'[2]TK KHOILUONG'!$B:$AT,11,0)</f>
        <v>0</v>
      </c>
      <c r="M227" s="34">
        <f>VLOOKUP($B227,'[2]TK KHOILUONG'!$B:$AT,12,0)</f>
        <v>2</v>
      </c>
      <c r="N227" s="16">
        <f>VLOOKUP($B227,'[2]TK KHOILUONG'!$B:$AT,13,0)</f>
        <v>0</v>
      </c>
      <c r="O227" s="16">
        <f>VLOOKUP($B227,'[2]TK KHOILUONG'!$B:$AT,14,0)</f>
        <v>0</v>
      </c>
      <c r="P227" s="16">
        <f>VLOOKUP($B227,'[2]TK KHOILUONG'!$B:$AT,15,0)</f>
        <v>0</v>
      </c>
      <c r="Q227" s="16">
        <f>VLOOKUP($B227,'[2]TK KHOILUONG'!$B:$AT,16,0)</f>
        <v>0</v>
      </c>
      <c r="R227" s="34">
        <f>VLOOKUP($B227,'[2]TK KHOILUONG'!$B:$AT,17,0)</f>
        <v>0</v>
      </c>
      <c r="S227" s="16">
        <f>VLOOKUP($B227,'[2]TK KHOILUONG'!$B:$AT,18,0)</f>
        <v>262</v>
      </c>
      <c r="T227" s="16">
        <f>VLOOKUP($B227,'[2]TK KHOILUONG'!$B:$AT,19,0)</f>
        <v>417</v>
      </c>
      <c r="U227" s="16">
        <f>VLOOKUP($B227,'[2]TK KHOILUONG'!$B:$AT,20,0)</f>
        <v>342</v>
      </c>
      <c r="V227" s="34">
        <f>VLOOKUP($B227,'[2]TK KHOILUONG'!$B:$AT,21,0)</f>
        <v>33.700000000000003</v>
      </c>
      <c r="W227" s="16">
        <f>VLOOKUP($B227,'[2]TK KHOILUONG'!$B:$AT,22,0)</f>
        <v>0</v>
      </c>
      <c r="X227" s="16">
        <f>VLOOKUP($B227,'[2]TK KHOILUONG'!$B:$AT,23,0)</f>
        <v>0</v>
      </c>
      <c r="Y227" s="16">
        <f>VLOOKUP($B227,'[2]TK KHOILUONG'!$B:$AT,24,0)</f>
        <v>0</v>
      </c>
      <c r="Z227" s="34">
        <f>VLOOKUP($B227,'[2]TK KHOILUONG'!$B:$AT,25,0)</f>
        <v>0</v>
      </c>
      <c r="AA227" s="16">
        <f>VLOOKUP($B227,'[2]TK KHOILUONG'!$B:$AT,26,0)</f>
        <v>0</v>
      </c>
      <c r="AB227" s="16">
        <f>VLOOKUP($B227,'[2]TK KHOILUONG'!$B:$AT,27,0)</f>
        <v>0</v>
      </c>
      <c r="AC227" s="16">
        <f>VLOOKUP($B227,'[2]TK KHOILUONG'!$B:$AT,28,0)</f>
        <v>0</v>
      </c>
      <c r="AD227" s="34">
        <f>VLOOKUP($B227,'[2]TK KHOILUONG'!$B:$AT,29,0)</f>
        <v>0</v>
      </c>
      <c r="AE227" s="16">
        <f>VLOOKUP($B227,'[2]TK KHOILUONG'!$B:$AT,30,0)</f>
        <v>0</v>
      </c>
      <c r="AF227" s="16">
        <f>VLOOKUP($B227,'[2]TK KHOILUONG'!$B:$AT,31,0)</f>
        <v>0</v>
      </c>
      <c r="AG227" s="16">
        <f>VLOOKUP($B227,'[2]TK KHOILUONG'!$B:$AT,32,0)</f>
        <v>0</v>
      </c>
      <c r="AH227" s="34">
        <f>VLOOKUP($B227,'[2]TK KHOILUONG'!$B:$AT,33,0)</f>
        <v>0</v>
      </c>
      <c r="AI227" s="16">
        <f>VLOOKUP($B227,'[2]TK KHOILUONG'!$B:$AT,34,0)</f>
        <v>0</v>
      </c>
      <c r="AJ227" s="16">
        <f>VLOOKUP($B227,'[2]TK KHOILUONG'!$B:$AT,35,0)</f>
        <v>0</v>
      </c>
      <c r="AK227" s="34">
        <f>VLOOKUP($B227,'[2]TK KHOILUONG'!$B:$AT,36,0)</f>
        <v>0</v>
      </c>
      <c r="AL227" s="16">
        <f>VLOOKUP($B227,'[2]TK KHOILUONG'!$B:$AT,37,0)</f>
        <v>0</v>
      </c>
      <c r="AM227" s="16">
        <f>VLOOKUP($B227,'[2]TK KHOILUONG'!$B:$AT,38,0)</f>
        <v>0</v>
      </c>
      <c r="AN227" s="34">
        <f>VLOOKUP($B227,'[2]TK KHOILUONG'!$B:$AT,39,0)</f>
        <v>0</v>
      </c>
      <c r="AO227" s="16">
        <f>VLOOKUP($B227,'[2]TK KHOILUONG'!$B:$AT,40,0)</f>
        <v>0</v>
      </c>
      <c r="AP227" s="16">
        <f>VLOOKUP($B227,'[2]TK KHOILUONG'!$B:$AT,41,0)</f>
        <v>0</v>
      </c>
      <c r="AQ227" s="34">
        <f>VLOOKUP($B227,'[2]TK KHOILUONG'!$B:$AT,42,0)</f>
        <v>0</v>
      </c>
      <c r="AR227" s="34">
        <f>VLOOKUP($B227,'[2]TK KHOILUONG'!$B:$AT,43,0)</f>
        <v>0</v>
      </c>
      <c r="AS227" s="34">
        <f>VLOOKUP($B227,'[2]TK KHOILUONG'!$B:$AT,44,0)</f>
        <v>0</v>
      </c>
      <c r="AT227" s="44">
        <f t="shared" si="4"/>
        <v>35.700000000000003</v>
      </c>
      <c r="AU227" s="5"/>
    </row>
    <row r="228" spans="1:47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VLOOKUP($B228,'[2]TK KHOILUONG'!$B:$AT,4,0)</f>
        <v>0</v>
      </c>
      <c r="F228" s="16">
        <f>VLOOKUP($B228,'[2]TK KHOILUONG'!$B:$AT,5,0)</f>
        <v>0</v>
      </c>
      <c r="G228" s="16">
        <f>VLOOKUP($B228,'[2]TK KHOILUONG'!$B:$AT,6,0)</f>
        <v>0</v>
      </c>
      <c r="H228" s="16">
        <f>VLOOKUP($B228,'[2]TK KHOILUONG'!$B:$AT,7,0)</f>
        <v>0</v>
      </c>
      <c r="I228" s="16">
        <f>VLOOKUP($B228,'[2]TK KHOILUONG'!$B:$AT,8,0)</f>
        <v>0</v>
      </c>
      <c r="J228" s="16">
        <f>VLOOKUP($B228,'[2]TK KHOILUONG'!$B:$AT,9,0)</f>
        <v>0</v>
      </c>
      <c r="K228" s="16">
        <f>VLOOKUP($B228,'[2]TK KHOILUONG'!$B:$AT,10,0)</f>
        <v>0</v>
      </c>
      <c r="L228" s="16">
        <f>VLOOKUP($B228,'[2]TK KHOILUONG'!$B:$AT,11,0)</f>
        <v>0</v>
      </c>
      <c r="M228" s="34">
        <f>VLOOKUP($B228,'[2]TK KHOILUONG'!$B:$AT,12,0)</f>
        <v>0</v>
      </c>
      <c r="N228" s="16">
        <f>VLOOKUP($B228,'[2]TK KHOILUONG'!$B:$AT,13,0)</f>
        <v>0</v>
      </c>
      <c r="O228" s="16">
        <f>VLOOKUP($B228,'[2]TK KHOILUONG'!$B:$AT,14,0)</f>
        <v>0</v>
      </c>
      <c r="P228" s="16">
        <f>VLOOKUP($B228,'[2]TK KHOILUONG'!$B:$AT,15,0)</f>
        <v>0</v>
      </c>
      <c r="Q228" s="16">
        <f>VLOOKUP($B228,'[2]TK KHOILUONG'!$B:$AT,16,0)</f>
        <v>0</v>
      </c>
      <c r="R228" s="34">
        <f>VLOOKUP($B228,'[2]TK KHOILUONG'!$B:$AT,17,0)</f>
        <v>0</v>
      </c>
      <c r="S228" s="16">
        <f>VLOOKUP($B228,'[2]TK KHOILUONG'!$B:$AT,18,0)</f>
        <v>0</v>
      </c>
      <c r="T228" s="16">
        <f>VLOOKUP($B228,'[2]TK KHOILUONG'!$B:$AT,19,0)</f>
        <v>0</v>
      </c>
      <c r="U228" s="16">
        <f>VLOOKUP($B228,'[2]TK KHOILUONG'!$B:$AT,20,0)</f>
        <v>0</v>
      </c>
      <c r="V228" s="34">
        <f>VLOOKUP($B228,'[2]TK KHOILUONG'!$B:$AT,21,0)</f>
        <v>0</v>
      </c>
      <c r="W228" s="16">
        <f>VLOOKUP($B228,'[2]TK KHOILUONG'!$B:$AT,22,0)</f>
        <v>0</v>
      </c>
      <c r="X228" s="16">
        <f>VLOOKUP($B228,'[2]TK KHOILUONG'!$B:$AT,23,0)</f>
        <v>0</v>
      </c>
      <c r="Y228" s="16">
        <f>VLOOKUP($B228,'[2]TK KHOILUONG'!$B:$AT,24,0)</f>
        <v>0</v>
      </c>
      <c r="Z228" s="34">
        <f>VLOOKUP($B228,'[2]TK KHOILUONG'!$B:$AT,25,0)</f>
        <v>0</v>
      </c>
      <c r="AA228" s="16">
        <f>VLOOKUP($B228,'[2]TK KHOILUONG'!$B:$AT,26,0)</f>
        <v>0</v>
      </c>
      <c r="AB228" s="16">
        <f>VLOOKUP($B228,'[2]TK KHOILUONG'!$B:$AT,27,0)</f>
        <v>0</v>
      </c>
      <c r="AC228" s="16">
        <f>VLOOKUP($B228,'[2]TK KHOILUONG'!$B:$AT,28,0)</f>
        <v>0</v>
      </c>
      <c r="AD228" s="34">
        <f>VLOOKUP($B228,'[2]TK KHOILUONG'!$B:$AT,29,0)</f>
        <v>0</v>
      </c>
      <c r="AE228" s="16">
        <f>VLOOKUP($B228,'[2]TK KHOILUONG'!$B:$AT,30,0)</f>
        <v>0</v>
      </c>
      <c r="AF228" s="16">
        <f>VLOOKUP($B228,'[2]TK KHOILUONG'!$B:$AT,31,0)</f>
        <v>0</v>
      </c>
      <c r="AG228" s="16">
        <f>VLOOKUP($B228,'[2]TK KHOILUONG'!$B:$AT,32,0)</f>
        <v>0</v>
      </c>
      <c r="AH228" s="34">
        <f>VLOOKUP($B228,'[2]TK KHOILUONG'!$B:$AT,33,0)</f>
        <v>0</v>
      </c>
      <c r="AI228" s="16">
        <f>VLOOKUP($B228,'[2]TK KHOILUONG'!$B:$AT,34,0)</f>
        <v>0</v>
      </c>
      <c r="AJ228" s="16">
        <f>VLOOKUP($B228,'[2]TK KHOILUONG'!$B:$AT,35,0)</f>
        <v>0</v>
      </c>
      <c r="AK228" s="34">
        <f>VLOOKUP($B228,'[2]TK KHOILUONG'!$B:$AT,36,0)</f>
        <v>0</v>
      </c>
      <c r="AL228" s="16">
        <f>VLOOKUP($B228,'[2]TK KHOILUONG'!$B:$AT,37,0)</f>
        <v>0</v>
      </c>
      <c r="AM228" s="16">
        <f>VLOOKUP($B228,'[2]TK KHOILUONG'!$B:$AT,38,0)</f>
        <v>0</v>
      </c>
      <c r="AN228" s="34">
        <f>VLOOKUP($B228,'[2]TK KHOILUONG'!$B:$AT,39,0)</f>
        <v>0</v>
      </c>
      <c r="AO228" s="16">
        <f>VLOOKUP($B228,'[2]TK KHOILUONG'!$B:$AT,40,0)</f>
        <v>0</v>
      </c>
      <c r="AP228" s="16">
        <f>VLOOKUP($B228,'[2]TK KHOILUONG'!$B:$AT,41,0)</f>
        <v>0</v>
      </c>
      <c r="AQ228" s="34">
        <f>VLOOKUP($B228,'[2]TK KHOILUONG'!$B:$AT,42,0)</f>
        <v>0</v>
      </c>
      <c r="AR228" s="34">
        <f>VLOOKUP($B228,'[2]TK KHOILUONG'!$B:$AT,43,0)</f>
        <v>0</v>
      </c>
      <c r="AS228" s="34">
        <f>VLOOKUP($B228,'[2]TK KHOILUONG'!$B:$AT,44,0)</f>
        <v>0</v>
      </c>
      <c r="AT228" s="44">
        <f t="shared" si="4"/>
        <v>0</v>
      </c>
      <c r="AU228" s="5"/>
    </row>
    <row r="229" spans="1:47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VLOOKUP($B229,'[2]TK KHOILUONG'!$B:$AT,4,0)</f>
        <v>0</v>
      </c>
      <c r="F229" s="16">
        <f>VLOOKUP($B229,'[2]TK KHOILUONG'!$B:$AT,5,0)</f>
        <v>0</v>
      </c>
      <c r="G229" s="16">
        <f>VLOOKUP($B229,'[2]TK KHOILUONG'!$B:$AT,6,0)</f>
        <v>0</v>
      </c>
      <c r="H229" s="16">
        <f>VLOOKUP($B229,'[2]TK KHOILUONG'!$B:$AT,7,0)</f>
        <v>0</v>
      </c>
      <c r="I229" s="16">
        <f>VLOOKUP($B229,'[2]TK KHOILUONG'!$B:$AT,8,0)</f>
        <v>0</v>
      </c>
      <c r="J229" s="16">
        <f>VLOOKUP($B229,'[2]TK KHOILUONG'!$B:$AT,9,0)</f>
        <v>0</v>
      </c>
      <c r="K229" s="16">
        <f>VLOOKUP($B229,'[2]TK KHOILUONG'!$B:$AT,10,0)</f>
        <v>0</v>
      </c>
      <c r="L229" s="16">
        <f>VLOOKUP($B229,'[2]TK KHOILUONG'!$B:$AT,11,0)</f>
        <v>0</v>
      </c>
      <c r="M229" s="34">
        <f>VLOOKUP($B229,'[2]TK KHOILUONG'!$B:$AT,12,0)</f>
        <v>0</v>
      </c>
      <c r="N229" s="16">
        <f>VLOOKUP($B229,'[2]TK KHOILUONG'!$B:$AT,13,0)</f>
        <v>2.25</v>
      </c>
      <c r="O229" s="16">
        <f>VLOOKUP($B229,'[2]TK KHOILUONG'!$B:$AT,14,0)</f>
        <v>7.6499999999999986</v>
      </c>
      <c r="P229" s="16">
        <f>VLOOKUP($B229,'[2]TK KHOILUONG'!$B:$AT,15,0)</f>
        <v>0</v>
      </c>
      <c r="Q229" s="16">
        <f>VLOOKUP($B229,'[2]TK KHOILUONG'!$B:$AT,16,0)</f>
        <v>0</v>
      </c>
      <c r="R229" s="34">
        <f>VLOOKUP($B229,'[2]TK KHOILUONG'!$B:$AT,17,0)</f>
        <v>9.8999999999999986</v>
      </c>
      <c r="S229" s="16">
        <f>VLOOKUP($B229,'[2]TK KHOILUONG'!$B:$AT,18,0)</f>
        <v>0</v>
      </c>
      <c r="T229" s="16">
        <f>VLOOKUP($B229,'[2]TK KHOILUONG'!$B:$AT,19,0)</f>
        <v>125</v>
      </c>
      <c r="U229" s="16">
        <f>VLOOKUP($B229,'[2]TK KHOILUONG'!$B:$AT,20,0)</f>
        <v>51</v>
      </c>
      <c r="V229" s="34">
        <f>VLOOKUP($B229,'[2]TK KHOILUONG'!$B:$AT,21,0)</f>
        <v>7.4</v>
      </c>
      <c r="W229" s="16">
        <f>VLOOKUP($B229,'[2]TK KHOILUONG'!$B:$AT,22,0)</f>
        <v>0</v>
      </c>
      <c r="X229" s="16">
        <f>VLOOKUP($B229,'[2]TK KHOILUONG'!$B:$AT,23,0)</f>
        <v>0</v>
      </c>
      <c r="Y229" s="16">
        <f>VLOOKUP($B229,'[2]TK KHOILUONG'!$B:$AT,24,0)</f>
        <v>0</v>
      </c>
      <c r="Z229" s="34">
        <f>VLOOKUP($B229,'[2]TK KHOILUONG'!$B:$AT,25,0)</f>
        <v>0</v>
      </c>
      <c r="AA229" s="16">
        <f>VLOOKUP($B229,'[2]TK KHOILUONG'!$B:$AT,26,0)</f>
        <v>0</v>
      </c>
      <c r="AB229" s="16">
        <f>VLOOKUP($B229,'[2]TK KHOILUONG'!$B:$AT,27,0)</f>
        <v>0</v>
      </c>
      <c r="AC229" s="16">
        <f>VLOOKUP($B229,'[2]TK KHOILUONG'!$B:$AT,28,0)</f>
        <v>0</v>
      </c>
      <c r="AD229" s="34">
        <f>VLOOKUP($B229,'[2]TK KHOILUONG'!$B:$AT,29,0)</f>
        <v>0</v>
      </c>
      <c r="AE229" s="16">
        <f>VLOOKUP($B229,'[2]TK KHOILUONG'!$B:$AT,30,0)</f>
        <v>0</v>
      </c>
      <c r="AF229" s="16">
        <f>VLOOKUP($B229,'[2]TK KHOILUONG'!$B:$AT,31,0)</f>
        <v>0</v>
      </c>
      <c r="AG229" s="16">
        <f>VLOOKUP($B229,'[2]TK KHOILUONG'!$B:$AT,32,0)</f>
        <v>0</v>
      </c>
      <c r="AH229" s="34">
        <f>VLOOKUP($B229,'[2]TK KHOILUONG'!$B:$AT,33,0)</f>
        <v>0</v>
      </c>
      <c r="AI229" s="16">
        <f>VLOOKUP($B229,'[2]TK KHOILUONG'!$B:$AT,34,0)</f>
        <v>0</v>
      </c>
      <c r="AJ229" s="16">
        <f>VLOOKUP($B229,'[2]TK KHOILUONG'!$B:$AT,35,0)</f>
        <v>0</v>
      </c>
      <c r="AK229" s="34">
        <f>VLOOKUP($B229,'[2]TK KHOILUONG'!$B:$AT,36,0)</f>
        <v>0</v>
      </c>
      <c r="AL229" s="16">
        <f>VLOOKUP($B229,'[2]TK KHOILUONG'!$B:$AT,37,0)</f>
        <v>0</v>
      </c>
      <c r="AM229" s="16">
        <f>VLOOKUP($B229,'[2]TK KHOILUONG'!$B:$AT,38,0)</f>
        <v>0</v>
      </c>
      <c r="AN229" s="34">
        <f>VLOOKUP($B229,'[2]TK KHOILUONG'!$B:$AT,39,0)</f>
        <v>0</v>
      </c>
      <c r="AO229" s="16">
        <f>VLOOKUP($B229,'[2]TK KHOILUONG'!$B:$AT,40,0)</f>
        <v>0</v>
      </c>
      <c r="AP229" s="16">
        <f>VLOOKUP($B229,'[2]TK KHOILUONG'!$B:$AT,41,0)</f>
        <v>0</v>
      </c>
      <c r="AQ229" s="34">
        <f>VLOOKUP($B229,'[2]TK KHOILUONG'!$B:$AT,42,0)</f>
        <v>0</v>
      </c>
      <c r="AR229" s="34">
        <f>VLOOKUP($B229,'[2]TK KHOILUONG'!$B:$AT,43,0)</f>
        <v>0</v>
      </c>
      <c r="AS229" s="34">
        <f>VLOOKUP($B229,'[2]TK KHOILUONG'!$B:$AT,44,0)</f>
        <v>1.4</v>
      </c>
      <c r="AT229" s="44">
        <f t="shared" si="4"/>
        <v>18.7</v>
      </c>
      <c r="AU229" s="5"/>
    </row>
    <row r="230" spans="1:47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VLOOKUP($B230,'[2]TK KHOILUONG'!$B:$AT,4,0)</f>
        <v>0</v>
      </c>
      <c r="F230" s="16">
        <f>VLOOKUP($B230,'[2]TK KHOILUONG'!$B:$AT,5,0)</f>
        <v>0</v>
      </c>
      <c r="G230" s="16">
        <f>VLOOKUP($B230,'[2]TK KHOILUONG'!$B:$AT,6,0)</f>
        <v>0</v>
      </c>
      <c r="H230" s="16">
        <f>VLOOKUP($B230,'[2]TK KHOILUONG'!$B:$AT,7,0)</f>
        <v>0</v>
      </c>
      <c r="I230" s="16">
        <f>VLOOKUP($B230,'[2]TK KHOILUONG'!$B:$AT,8,0)</f>
        <v>0</v>
      </c>
      <c r="J230" s="16">
        <f>VLOOKUP($B230,'[2]TK KHOILUONG'!$B:$AT,9,0)</f>
        <v>0</v>
      </c>
      <c r="K230" s="16">
        <f>VLOOKUP($B230,'[2]TK KHOILUONG'!$B:$AT,10,0)</f>
        <v>0</v>
      </c>
      <c r="L230" s="16">
        <f>VLOOKUP($B230,'[2]TK KHOILUONG'!$B:$AT,11,0)</f>
        <v>0</v>
      </c>
      <c r="M230" s="34">
        <f>VLOOKUP($B230,'[2]TK KHOILUONG'!$B:$AT,12,0)</f>
        <v>0</v>
      </c>
      <c r="N230" s="16">
        <f>VLOOKUP($B230,'[2]TK KHOILUONG'!$B:$AT,13,0)</f>
        <v>0</v>
      </c>
      <c r="O230" s="16">
        <f>VLOOKUP($B230,'[2]TK KHOILUONG'!$B:$AT,14,0)</f>
        <v>0</v>
      </c>
      <c r="P230" s="16">
        <f>VLOOKUP($B230,'[2]TK KHOILUONG'!$B:$AT,15,0)</f>
        <v>0</v>
      </c>
      <c r="Q230" s="16">
        <f>VLOOKUP($B230,'[2]TK KHOILUONG'!$B:$AT,16,0)</f>
        <v>0</v>
      </c>
      <c r="R230" s="34">
        <f>VLOOKUP($B230,'[2]TK KHOILUONG'!$B:$AT,17,0)</f>
        <v>0</v>
      </c>
      <c r="S230" s="16">
        <f>VLOOKUP($B230,'[2]TK KHOILUONG'!$B:$AT,18,0)</f>
        <v>0</v>
      </c>
      <c r="T230" s="16">
        <f>VLOOKUP($B230,'[2]TK KHOILUONG'!$B:$AT,19,0)</f>
        <v>0</v>
      </c>
      <c r="U230" s="16">
        <f>VLOOKUP($B230,'[2]TK KHOILUONG'!$B:$AT,20,0)</f>
        <v>0</v>
      </c>
      <c r="V230" s="34">
        <f>VLOOKUP($B230,'[2]TK KHOILUONG'!$B:$AT,21,0)</f>
        <v>0</v>
      </c>
      <c r="W230" s="16">
        <f>VLOOKUP($B230,'[2]TK KHOILUONG'!$B:$AT,22,0)</f>
        <v>0</v>
      </c>
      <c r="X230" s="16">
        <f>VLOOKUP($B230,'[2]TK KHOILUONG'!$B:$AT,23,0)</f>
        <v>0</v>
      </c>
      <c r="Y230" s="16">
        <f>VLOOKUP($B230,'[2]TK KHOILUONG'!$B:$AT,24,0)</f>
        <v>0</v>
      </c>
      <c r="Z230" s="34">
        <f>VLOOKUP($B230,'[2]TK KHOILUONG'!$B:$AT,25,0)</f>
        <v>0</v>
      </c>
      <c r="AA230" s="16">
        <f>VLOOKUP($B230,'[2]TK KHOILUONG'!$B:$AT,26,0)</f>
        <v>0</v>
      </c>
      <c r="AB230" s="16">
        <f>VLOOKUP($B230,'[2]TK KHOILUONG'!$B:$AT,27,0)</f>
        <v>0</v>
      </c>
      <c r="AC230" s="16">
        <f>VLOOKUP($B230,'[2]TK KHOILUONG'!$B:$AT,28,0)</f>
        <v>0</v>
      </c>
      <c r="AD230" s="34">
        <f>VLOOKUP($B230,'[2]TK KHOILUONG'!$B:$AT,29,0)</f>
        <v>0</v>
      </c>
      <c r="AE230" s="16">
        <f>VLOOKUP($B230,'[2]TK KHOILUONG'!$B:$AT,30,0)</f>
        <v>0</v>
      </c>
      <c r="AF230" s="16">
        <f>VLOOKUP($B230,'[2]TK KHOILUONG'!$B:$AT,31,0)</f>
        <v>0</v>
      </c>
      <c r="AG230" s="16">
        <f>VLOOKUP($B230,'[2]TK KHOILUONG'!$B:$AT,32,0)</f>
        <v>0</v>
      </c>
      <c r="AH230" s="34">
        <f>VLOOKUP($B230,'[2]TK KHOILUONG'!$B:$AT,33,0)</f>
        <v>0</v>
      </c>
      <c r="AI230" s="16">
        <f>VLOOKUP($B230,'[2]TK KHOILUONG'!$B:$AT,34,0)</f>
        <v>0</v>
      </c>
      <c r="AJ230" s="16">
        <f>VLOOKUP($B230,'[2]TK KHOILUONG'!$B:$AT,35,0)</f>
        <v>0</v>
      </c>
      <c r="AK230" s="34">
        <f>VLOOKUP($B230,'[2]TK KHOILUONG'!$B:$AT,36,0)</f>
        <v>0</v>
      </c>
      <c r="AL230" s="16">
        <f>VLOOKUP($B230,'[2]TK KHOILUONG'!$B:$AT,37,0)</f>
        <v>0</v>
      </c>
      <c r="AM230" s="16">
        <f>VLOOKUP($B230,'[2]TK KHOILUONG'!$B:$AT,38,0)</f>
        <v>0</v>
      </c>
      <c r="AN230" s="34">
        <f>VLOOKUP($B230,'[2]TK KHOILUONG'!$B:$AT,39,0)</f>
        <v>0</v>
      </c>
      <c r="AO230" s="16">
        <f>VLOOKUP($B230,'[2]TK KHOILUONG'!$B:$AT,40,0)</f>
        <v>0</v>
      </c>
      <c r="AP230" s="16">
        <f>VLOOKUP($B230,'[2]TK KHOILUONG'!$B:$AT,41,0)</f>
        <v>0</v>
      </c>
      <c r="AQ230" s="34">
        <f>VLOOKUP($B230,'[2]TK KHOILUONG'!$B:$AT,42,0)</f>
        <v>0</v>
      </c>
      <c r="AR230" s="34">
        <f>VLOOKUP($B230,'[2]TK KHOILUONG'!$B:$AT,43,0)</f>
        <v>0</v>
      </c>
      <c r="AS230" s="34">
        <f>VLOOKUP($B230,'[2]TK KHOILUONG'!$B:$AT,44,0)</f>
        <v>0</v>
      </c>
      <c r="AT230" s="44">
        <f t="shared" si="4"/>
        <v>0</v>
      </c>
      <c r="AU230" s="5"/>
    </row>
    <row r="231" spans="1:47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VLOOKUP($B231,'[2]TK KHOILUONG'!$B:$AT,4,0)</f>
        <v>0</v>
      </c>
      <c r="F231" s="16">
        <f>VLOOKUP($B231,'[2]TK KHOILUONG'!$B:$AT,5,0)</f>
        <v>0</v>
      </c>
      <c r="G231" s="16">
        <f>VLOOKUP($B231,'[2]TK KHOILUONG'!$B:$AT,6,0)</f>
        <v>0</v>
      </c>
      <c r="H231" s="16">
        <f>VLOOKUP($B231,'[2]TK KHOILUONG'!$B:$AT,7,0)</f>
        <v>0</v>
      </c>
      <c r="I231" s="16">
        <f>VLOOKUP($B231,'[2]TK KHOILUONG'!$B:$AT,8,0)</f>
        <v>0</v>
      </c>
      <c r="J231" s="16">
        <f>VLOOKUP($B231,'[2]TK KHOILUONG'!$B:$AT,9,0)</f>
        <v>0</v>
      </c>
      <c r="K231" s="16">
        <f>VLOOKUP($B231,'[2]TK KHOILUONG'!$B:$AT,10,0)</f>
        <v>0</v>
      </c>
      <c r="L231" s="16">
        <f>VLOOKUP($B231,'[2]TK KHOILUONG'!$B:$AT,11,0)</f>
        <v>0</v>
      </c>
      <c r="M231" s="34">
        <f>VLOOKUP($B231,'[2]TK KHOILUONG'!$B:$AT,12,0)</f>
        <v>0</v>
      </c>
      <c r="N231" s="16">
        <f>VLOOKUP($B231,'[2]TK KHOILUONG'!$B:$AT,13,0)</f>
        <v>0</v>
      </c>
      <c r="O231" s="16">
        <f>VLOOKUP($B231,'[2]TK KHOILUONG'!$B:$AT,14,0)</f>
        <v>0</v>
      </c>
      <c r="P231" s="16">
        <f>VLOOKUP($B231,'[2]TK KHOILUONG'!$B:$AT,15,0)</f>
        <v>0</v>
      </c>
      <c r="Q231" s="16">
        <f>VLOOKUP($B231,'[2]TK KHOILUONG'!$B:$AT,16,0)</f>
        <v>0</v>
      </c>
      <c r="R231" s="34">
        <f>VLOOKUP($B231,'[2]TK KHOILUONG'!$B:$AT,17,0)</f>
        <v>0</v>
      </c>
      <c r="S231" s="16">
        <f>VLOOKUP($B231,'[2]TK KHOILUONG'!$B:$AT,18,0)</f>
        <v>0</v>
      </c>
      <c r="T231" s="16">
        <f>VLOOKUP($B231,'[2]TK KHOILUONG'!$B:$AT,19,0)</f>
        <v>0</v>
      </c>
      <c r="U231" s="16">
        <f>VLOOKUP($B231,'[2]TK KHOILUONG'!$B:$AT,20,0)</f>
        <v>0</v>
      </c>
      <c r="V231" s="34">
        <f>VLOOKUP($B231,'[2]TK KHOILUONG'!$B:$AT,21,0)</f>
        <v>0</v>
      </c>
      <c r="W231" s="16">
        <f>VLOOKUP($B231,'[2]TK KHOILUONG'!$B:$AT,22,0)</f>
        <v>0</v>
      </c>
      <c r="X231" s="16">
        <f>VLOOKUP($B231,'[2]TK KHOILUONG'!$B:$AT,23,0)</f>
        <v>0</v>
      </c>
      <c r="Y231" s="16">
        <f>VLOOKUP($B231,'[2]TK KHOILUONG'!$B:$AT,24,0)</f>
        <v>0</v>
      </c>
      <c r="Z231" s="34">
        <f>VLOOKUP($B231,'[2]TK KHOILUONG'!$B:$AT,25,0)</f>
        <v>0</v>
      </c>
      <c r="AA231" s="16">
        <f>VLOOKUP($B231,'[2]TK KHOILUONG'!$B:$AT,26,0)</f>
        <v>0</v>
      </c>
      <c r="AB231" s="16">
        <f>VLOOKUP($B231,'[2]TK KHOILUONG'!$B:$AT,27,0)</f>
        <v>0</v>
      </c>
      <c r="AC231" s="16">
        <f>VLOOKUP($B231,'[2]TK KHOILUONG'!$B:$AT,28,0)</f>
        <v>0</v>
      </c>
      <c r="AD231" s="34">
        <f>VLOOKUP($B231,'[2]TK KHOILUONG'!$B:$AT,29,0)</f>
        <v>0</v>
      </c>
      <c r="AE231" s="16">
        <f>VLOOKUP($B231,'[2]TK KHOILUONG'!$B:$AT,30,0)</f>
        <v>0</v>
      </c>
      <c r="AF231" s="16">
        <f>VLOOKUP($B231,'[2]TK KHOILUONG'!$B:$AT,31,0)</f>
        <v>0</v>
      </c>
      <c r="AG231" s="16">
        <f>VLOOKUP($B231,'[2]TK KHOILUONG'!$B:$AT,32,0)</f>
        <v>0</v>
      </c>
      <c r="AH231" s="34">
        <f>VLOOKUP($B231,'[2]TK KHOILUONG'!$B:$AT,33,0)</f>
        <v>0</v>
      </c>
      <c r="AI231" s="16">
        <f>VLOOKUP($B231,'[2]TK KHOILUONG'!$B:$AT,34,0)</f>
        <v>0</v>
      </c>
      <c r="AJ231" s="16">
        <f>VLOOKUP($B231,'[2]TK KHOILUONG'!$B:$AT,35,0)</f>
        <v>0</v>
      </c>
      <c r="AK231" s="34">
        <f>VLOOKUP($B231,'[2]TK KHOILUONG'!$B:$AT,36,0)</f>
        <v>0</v>
      </c>
      <c r="AL231" s="16">
        <f>VLOOKUP($B231,'[2]TK KHOILUONG'!$B:$AT,37,0)</f>
        <v>0</v>
      </c>
      <c r="AM231" s="16">
        <f>VLOOKUP($B231,'[2]TK KHOILUONG'!$B:$AT,38,0)</f>
        <v>0</v>
      </c>
      <c r="AN231" s="34">
        <f>VLOOKUP($B231,'[2]TK KHOILUONG'!$B:$AT,39,0)</f>
        <v>0</v>
      </c>
      <c r="AO231" s="16">
        <f>VLOOKUP($B231,'[2]TK KHOILUONG'!$B:$AT,40,0)</f>
        <v>0</v>
      </c>
      <c r="AP231" s="16">
        <f>VLOOKUP($B231,'[2]TK KHOILUONG'!$B:$AT,41,0)</f>
        <v>0</v>
      </c>
      <c r="AQ231" s="34">
        <f>VLOOKUP($B231,'[2]TK KHOILUONG'!$B:$AT,42,0)</f>
        <v>0</v>
      </c>
      <c r="AR231" s="34">
        <f>VLOOKUP($B231,'[2]TK KHOILUONG'!$B:$AT,43,0)</f>
        <v>0</v>
      </c>
      <c r="AS231" s="34">
        <f>VLOOKUP($B231,'[2]TK KHOILUONG'!$B:$AT,44,0)</f>
        <v>0</v>
      </c>
      <c r="AT231" s="44">
        <f t="shared" si="4"/>
        <v>0</v>
      </c>
      <c r="AU231" s="5"/>
    </row>
    <row r="232" spans="1:47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VLOOKUP($B232,'[2]TK KHOILUONG'!$B:$AT,4,0)</f>
        <v>0</v>
      </c>
      <c r="F232" s="16">
        <f>VLOOKUP($B232,'[2]TK KHOILUONG'!$B:$AT,5,0)</f>
        <v>0</v>
      </c>
      <c r="G232" s="16">
        <f>VLOOKUP($B232,'[2]TK KHOILUONG'!$B:$AT,6,0)</f>
        <v>0</v>
      </c>
      <c r="H232" s="16">
        <f>VLOOKUP($B232,'[2]TK KHOILUONG'!$B:$AT,7,0)</f>
        <v>0</v>
      </c>
      <c r="I232" s="16">
        <f>VLOOKUP($B232,'[2]TK KHOILUONG'!$B:$AT,8,0)</f>
        <v>0</v>
      </c>
      <c r="J232" s="16">
        <f>VLOOKUP($B232,'[2]TK KHOILUONG'!$B:$AT,9,0)</f>
        <v>0</v>
      </c>
      <c r="K232" s="16">
        <f>VLOOKUP($B232,'[2]TK KHOILUONG'!$B:$AT,10,0)</f>
        <v>0</v>
      </c>
      <c r="L232" s="16">
        <f>VLOOKUP($B232,'[2]TK KHOILUONG'!$B:$AT,11,0)</f>
        <v>0</v>
      </c>
      <c r="M232" s="34">
        <f>VLOOKUP($B232,'[2]TK KHOILUONG'!$B:$AT,12,0)</f>
        <v>0</v>
      </c>
      <c r="N232" s="16">
        <f>VLOOKUP($B232,'[2]TK KHOILUONG'!$B:$AT,13,0)</f>
        <v>0</v>
      </c>
      <c r="O232" s="16">
        <f>VLOOKUP($B232,'[2]TK KHOILUONG'!$B:$AT,14,0)</f>
        <v>0</v>
      </c>
      <c r="P232" s="16">
        <f>VLOOKUP($B232,'[2]TK KHOILUONG'!$B:$AT,15,0)</f>
        <v>0</v>
      </c>
      <c r="Q232" s="16">
        <f>VLOOKUP($B232,'[2]TK KHOILUONG'!$B:$AT,16,0)</f>
        <v>0</v>
      </c>
      <c r="R232" s="34">
        <f>VLOOKUP($B232,'[2]TK KHOILUONG'!$B:$AT,17,0)</f>
        <v>0</v>
      </c>
      <c r="S232" s="16">
        <f>VLOOKUP($B232,'[2]TK KHOILUONG'!$B:$AT,18,0)</f>
        <v>0</v>
      </c>
      <c r="T232" s="16">
        <f>VLOOKUP($B232,'[2]TK KHOILUONG'!$B:$AT,19,0)</f>
        <v>0</v>
      </c>
      <c r="U232" s="16">
        <f>VLOOKUP($B232,'[2]TK KHOILUONG'!$B:$AT,20,0)</f>
        <v>0</v>
      </c>
      <c r="V232" s="34">
        <f>VLOOKUP($B232,'[2]TK KHOILUONG'!$B:$AT,21,0)</f>
        <v>0</v>
      </c>
      <c r="W232" s="16">
        <f>VLOOKUP($B232,'[2]TK KHOILUONG'!$B:$AT,22,0)</f>
        <v>0</v>
      </c>
      <c r="X232" s="16">
        <f>VLOOKUP($B232,'[2]TK KHOILUONG'!$B:$AT,23,0)</f>
        <v>0</v>
      </c>
      <c r="Y232" s="16">
        <f>VLOOKUP($B232,'[2]TK KHOILUONG'!$B:$AT,24,0)</f>
        <v>0</v>
      </c>
      <c r="Z232" s="34">
        <f>VLOOKUP($B232,'[2]TK KHOILUONG'!$B:$AT,25,0)</f>
        <v>0</v>
      </c>
      <c r="AA232" s="16">
        <f>VLOOKUP($B232,'[2]TK KHOILUONG'!$B:$AT,26,0)</f>
        <v>0</v>
      </c>
      <c r="AB232" s="16">
        <f>VLOOKUP($B232,'[2]TK KHOILUONG'!$B:$AT,27,0)</f>
        <v>0</v>
      </c>
      <c r="AC232" s="16">
        <f>VLOOKUP($B232,'[2]TK KHOILUONG'!$B:$AT,28,0)</f>
        <v>0</v>
      </c>
      <c r="AD232" s="34">
        <f>VLOOKUP($B232,'[2]TK KHOILUONG'!$B:$AT,29,0)</f>
        <v>0</v>
      </c>
      <c r="AE232" s="16">
        <f>VLOOKUP($B232,'[2]TK KHOILUONG'!$B:$AT,30,0)</f>
        <v>0</v>
      </c>
      <c r="AF232" s="16">
        <f>VLOOKUP($B232,'[2]TK KHOILUONG'!$B:$AT,31,0)</f>
        <v>0</v>
      </c>
      <c r="AG232" s="16">
        <f>VLOOKUP($B232,'[2]TK KHOILUONG'!$B:$AT,32,0)</f>
        <v>0</v>
      </c>
      <c r="AH232" s="34">
        <f>VLOOKUP($B232,'[2]TK KHOILUONG'!$B:$AT,33,0)</f>
        <v>0</v>
      </c>
      <c r="AI232" s="16">
        <f>VLOOKUP($B232,'[2]TK KHOILUONG'!$B:$AT,34,0)</f>
        <v>0</v>
      </c>
      <c r="AJ232" s="16">
        <f>VLOOKUP($B232,'[2]TK KHOILUONG'!$B:$AT,35,0)</f>
        <v>0</v>
      </c>
      <c r="AK232" s="34">
        <f>VLOOKUP($B232,'[2]TK KHOILUONG'!$B:$AT,36,0)</f>
        <v>0</v>
      </c>
      <c r="AL232" s="16">
        <f>VLOOKUP($B232,'[2]TK KHOILUONG'!$B:$AT,37,0)</f>
        <v>0</v>
      </c>
      <c r="AM232" s="16">
        <f>VLOOKUP($B232,'[2]TK KHOILUONG'!$B:$AT,38,0)</f>
        <v>0</v>
      </c>
      <c r="AN232" s="34">
        <f>VLOOKUP($B232,'[2]TK KHOILUONG'!$B:$AT,39,0)</f>
        <v>0</v>
      </c>
      <c r="AO232" s="16">
        <f>VLOOKUP($B232,'[2]TK KHOILUONG'!$B:$AT,40,0)</f>
        <v>0</v>
      </c>
      <c r="AP232" s="16">
        <f>VLOOKUP($B232,'[2]TK KHOILUONG'!$B:$AT,41,0)</f>
        <v>0</v>
      </c>
      <c r="AQ232" s="34">
        <f>VLOOKUP($B232,'[2]TK KHOILUONG'!$B:$AT,42,0)</f>
        <v>0</v>
      </c>
      <c r="AR232" s="34">
        <f>VLOOKUP($B232,'[2]TK KHOILUONG'!$B:$AT,43,0)</f>
        <v>0</v>
      </c>
      <c r="AS232" s="34">
        <f>VLOOKUP($B232,'[2]TK KHOILUONG'!$B:$AT,44,0)</f>
        <v>0</v>
      </c>
      <c r="AT232" s="44">
        <f t="shared" si="4"/>
        <v>0</v>
      </c>
      <c r="AU232" s="5"/>
    </row>
    <row r="233" spans="1:47" ht="30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VLOOKUP($B233,'[2]TK KHOILUONG'!$B:$AT,4,0)</f>
        <v>0</v>
      </c>
      <c r="F233" s="16">
        <f>VLOOKUP($B233,'[2]TK KHOILUONG'!$B:$AT,5,0)</f>
        <v>0</v>
      </c>
      <c r="G233" s="16">
        <f>VLOOKUP($B233,'[2]TK KHOILUONG'!$B:$AT,6,0)</f>
        <v>0</v>
      </c>
      <c r="H233" s="16">
        <f>VLOOKUP($B233,'[2]TK KHOILUONG'!$B:$AT,7,0)</f>
        <v>0</v>
      </c>
      <c r="I233" s="16">
        <f>VLOOKUP($B233,'[2]TK KHOILUONG'!$B:$AT,8,0)</f>
        <v>0</v>
      </c>
      <c r="J233" s="16">
        <f>VLOOKUP($B233,'[2]TK KHOILUONG'!$B:$AT,9,0)</f>
        <v>0</v>
      </c>
      <c r="K233" s="16">
        <f>VLOOKUP($B233,'[2]TK KHOILUONG'!$B:$AT,10,0)</f>
        <v>0</v>
      </c>
      <c r="L233" s="16">
        <f>VLOOKUP($B233,'[2]TK KHOILUONG'!$B:$AT,11,0)</f>
        <v>0</v>
      </c>
      <c r="M233" s="34">
        <f>VLOOKUP($B233,'[2]TK KHOILUONG'!$B:$AT,12,0)</f>
        <v>0</v>
      </c>
      <c r="N233" s="16">
        <f>VLOOKUP($B233,'[2]TK KHOILUONG'!$B:$AT,13,0)</f>
        <v>0</v>
      </c>
      <c r="O233" s="16">
        <f>VLOOKUP($B233,'[2]TK KHOILUONG'!$B:$AT,14,0)</f>
        <v>0</v>
      </c>
      <c r="P233" s="16">
        <f>VLOOKUP($B233,'[2]TK KHOILUONG'!$B:$AT,15,0)</f>
        <v>0</v>
      </c>
      <c r="Q233" s="16">
        <f>VLOOKUP($B233,'[2]TK KHOILUONG'!$B:$AT,16,0)</f>
        <v>0</v>
      </c>
      <c r="R233" s="34">
        <f>VLOOKUP($B233,'[2]TK KHOILUONG'!$B:$AT,17,0)</f>
        <v>0</v>
      </c>
      <c r="S233" s="16">
        <f>VLOOKUP($B233,'[2]TK KHOILUONG'!$B:$AT,18,0)</f>
        <v>0</v>
      </c>
      <c r="T233" s="16">
        <f>VLOOKUP($B233,'[2]TK KHOILUONG'!$B:$AT,19,0)</f>
        <v>0</v>
      </c>
      <c r="U233" s="16">
        <f>VLOOKUP($B233,'[2]TK KHOILUONG'!$B:$AT,20,0)</f>
        <v>31</v>
      </c>
      <c r="V233" s="34">
        <f>VLOOKUP($B233,'[2]TK KHOILUONG'!$B:$AT,21,0)</f>
        <v>-3.1</v>
      </c>
      <c r="W233" s="16">
        <f>VLOOKUP($B233,'[2]TK KHOILUONG'!$B:$AT,22,0)</f>
        <v>0</v>
      </c>
      <c r="X233" s="16">
        <f>VLOOKUP($B233,'[2]TK KHOILUONG'!$B:$AT,23,0)</f>
        <v>0</v>
      </c>
      <c r="Y233" s="16">
        <f>VLOOKUP($B233,'[2]TK KHOILUONG'!$B:$AT,24,0)</f>
        <v>0</v>
      </c>
      <c r="Z233" s="34">
        <f>VLOOKUP($B233,'[2]TK KHOILUONG'!$B:$AT,25,0)</f>
        <v>0</v>
      </c>
      <c r="AA233" s="16">
        <f>VLOOKUP($B233,'[2]TK KHOILUONG'!$B:$AT,26,0)</f>
        <v>0</v>
      </c>
      <c r="AB233" s="16">
        <f>VLOOKUP($B233,'[2]TK KHOILUONG'!$B:$AT,27,0)</f>
        <v>0</v>
      </c>
      <c r="AC233" s="16">
        <f>VLOOKUP($B233,'[2]TK KHOILUONG'!$B:$AT,28,0)</f>
        <v>0</v>
      </c>
      <c r="AD233" s="34">
        <f>VLOOKUP($B233,'[2]TK KHOILUONG'!$B:$AT,29,0)</f>
        <v>0</v>
      </c>
      <c r="AE233" s="16">
        <f>VLOOKUP($B233,'[2]TK KHOILUONG'!$B:$AT,30,0)</f>
        <v>0</v>
      </c>
      <c r="AF233" s="16">
        <f>VLOOKUP($B233,'[2]TK KHOILUONG'!$B:$AT,31,0)</f>
        <v>0</v>
      </c>
      <c r="AG233" s="16">
        <f>VLOOKUP($B233,'[2]TK KHOILUONG'!$B:$AT,32,0)</f>
        <v>0</v>
      </c>
      <c r="AH233" s="34">
        <f>VLOOKUP($B233,'[2]TK KHOILUONG'!$B:$AT,33,0)</f>
        <v>0</v>
      </c>
      <c r="AI233" s="16">
        <f>VLOOKUP($B233,'[2]TK KHOILUONG'!$B:$AT,34,0)</f>
        <v>0</v>
      </c>
      <c r="AJ233" s="16">
        <f>VLOOKUP($B233,'[2]TK KHOILUONG'!$B:$AT,35,0)</f>
        <v>0</v>
      </c>
      <c r="AK233" s="34">
        <f>VLOOKUP($B233,'[2]TK KHOILUONG'!$B:$AT,36,0)</f>
        <v>0</v>
      </c>
      <c r="AL233" s="16">
        <f>VLOOKUP($B233,'[2]TK KHOILUONG'!$B:$AT,37,0)</f>
        <v>0</v>
      </c>
      <c r="AM233" s="16">
        <f>VLOOKUP($B233,'[2]TK KHOILUONG'!$B:$AT,38,0)</f>
        <v>0</v>
      </c>
      <c r="AN233" s="34">
        <f>VLOOKUP($B233,'[2]TK KHOILUONG'!$B:$AT,39,0)</f>
        <v>0</v>
      </c>
      <c r="AO233" s="16">
        <f>VLOOKUP($B233,'[2]TK KHOILUONG'!$B:$AT,40,0)</f>
        <v>0</v>
      </c>
      <c r="AP233" s="16">
        <f>VLOOKUP($B233,'[2]TK KHOILUONG'!$B:$AT,41,0)</f>
        <v>0</v>
      </c>
      <c r="AQ233" s="34">
        <f>VLOOKUP($B233,'[2]TK KHOILUONG'!$B:$AT,42,0)</f>
        <v>0</v>
      </c>
      <c r="AR233" s="34">
        <f>VLOOKUP($B233,'[2]TK KHOILUONG'!$B:$AT,43,0)</f>
        <v>0</v>
      </c>
      <c r="AS233" s="34">
        <f>VLOOKUP($B233,'[2]TK KHOILUONG'!$B:$AT,44,0)</f>
        <v>0</v>
      </c>
      <c r="AT233" s="44">
        <f t="shared" si="4"/>
        <v>-3.1</v>
      </c>
      <c r="AU233" s="5"/>
    </row>
    <row r="234" spans="1:47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VLOOKUP($B234,'[2]TK KHOILUONG'!$B:$AT,4,0)</f>
        <v>0</v>
      </c>
      <c r="F234" s="16">
        <f>VLOOKUP($B234,'[2]TK KHOILUONG'!$B:$AT,5,0)</f>
        <v>0</v>
      </c>
      <c r="G234" s="16">
        <f>VLOOKUP($B234,'[2]TK KHOILUONG'!$B:$AT,6,0)</f>
        <v>0</v>
      </c>
      <c r="H234" s="16">
        <f>VLOOKUP($B234,'[2]TK KHOILUONG'!$B:$AT,7,0)</f>
        <v>0</v>
      </c>
      <c r="I234" s="16">
        <f>VLOOKUP($B234,'[2]TK KHOILUONG'!$B:$AT,8,0)</f>
        <v>0</v>
      </c>
      <c r="J234" s="16">
        <f>VLOOKUP($B234,'[2]TK KHOILUONG'!$B:$AT,9,0)</f>
        <v>0</v>
      </c>
      <c r="K234" s="16">
        <f>VLOOKUP($B234,'[2]TK KHOILUONG'!$B:$AT,10,0)</f>
        <v>0</v>
      </c>
      <c r="L234" s="16">
        <f>VLOOKUP($B234,'[2]TK KHOILUONG'!$B:$AT,11,0)</f>
        <v>0</v>
      </c>
      <c r="M234" s="34">
        <f>VLOOKUP($B234,'[2]TK KHOILUONG'!$B:$AT,12,0)</f>
        <v>0</v>
      </c>
      <c r="N234" s="16">
        <f>VLOOKUP($B234,'[2]TK KHOILUONG'!$B:$AT,13,0)</f>
        <v>0</v>
      </c>
      <c r="O234" s="16">
        <f>VLOOKUP($B234,'[2]TK KHOILUONG'!$B:$AT,14,0)</f>
        <v>0</v>
      </c>
      <c r="P234" s="16">
        <f>VLOOKUP($B234,'[2]TK KHOILUONG'!$B:$AT,15,0)</f>
        <v>0</v>
      </c>
      <c r="Q234" s="16">
        <f>VLOOKUP($B234,'[2]TK KHOILUONG'!$B:$AT,16,0)</f>
        <v>0</v>
      </c>
      <c r="R234" s="34">
        <f>VLOOKUP($B234,'[2]TK KHOILUONG'!$B:$AT,17,0)</f>
        <v>0</v>
      </c>
      <c r="S234" s="16">
        <f>VLOOKUP($B234,'[2]TK KHOILUONG'!$B:$AT,18,0)</f>
        <v>0</v>
      </c>
      <c r="T234" s="16">
        <f>VLOOKUP($B234,'[2]TK KHOILUONG'!$B:$AT,19,0)</f>
        <v>0</v>
      </c>
      <c r="U234" s="16">
        <f>VLOOKUP($B234,'[2]TK KHOILUONG'!$B:$AT,20,0)</f>
        <v>0</v>
      </c>
      <c r="V234" s="34">
        <f>VLOOKUP($B234,'[2]TK KHOILUONG'!$B:$AT,21,0)</f>
        <v>0</v>
      </c>
      <c r="W234" s="16">
        <f>VLOOKUP($B234,'[2]TK KHOILUONG'!$B:$AT,22,0)</f>
        <v>0</v>
      </c>
      <c r="X234" s="16">
        <f>VLOOKUP($B234,'[2]TK KHOILUONG'!$B:$AT,23,0)</f>
        <v>0</v>
      </c>
      <c r="Y234" s="16">
        <f>VLOOKUP($B234,'[2]TK KHOILUONG'!$B:$AT,24,0)</f>
        <v>0</v>
      </c>
      <c r="Z234" s="34">
        <f>VLOOKUP($B234,'[2]TK KHOILUONG'!$B:$AT,25,0)</f>
        <v>0</v>
      </c>
      <c r="AA234" s="16">
        <f>VLOOKUP($B234,'[2]TK KHOILUONG'!$B:$AT,26,0)</f>
        <v>0</v>
      </c>
      <c r="AB234" s="16">
        <f>VLOOKUP($B234,'[2]TK KHOILUONG'!$B:$AT,27,0)</f>
        <v>0</v>
      </c>
      <c r="AC234" s="16">
        <f>VLOOKUP($B234,'[2]TK KHOILUONG'!$B:$AT,28,0)</f>
        <v>0</v>
      </c>
      <c r="AD234" s="34">
        <f>VLOOKUP($B234,'[2]TK KHOILUONG'!$B:$AT,29,0)</f>
        <v>0</v>
      </c>
      <c r="AE234" s="16">
        <f>VLOOKUP($B234,'[2]TK KHOILUONG'!$B:$AT,30,0)</f>
        <v>0</v>
      </c>
      <c r="AF234" s="16">
        <f>VLOOKUP($B234,'[2]TK KHOILUONG'!$B:$AT,31,0)</f>
        <v>0</v>
      </c>
      <c r="AG234" s="16">
        <f>VLOOKUP($B234,'[2]TK KHOILUONG'!$B:$AT,32,0)</f>
        <v>0</v>
      </c>
      <c r="AH234" s="34">
        <f>VLOOKUP($B234,'[2]TK KHOILUONG'!$B:$AT,33,0)</f>
        <v>0</v>
      </c>
      <c r="AI234" s="16">
        <f>VLOOKUP($B234,'[2]TK KHOILUONG'!$B:$AT,34,0)</f>
        <v>0</v>
      </c>
      <c r="AJ234" s="16">
        <f>VLOOKUP($B234,'[2]TK KHOILUONG'!$B:$AT,35,0)</f>
        <v>0</v>
      </c>
      <c r="AK234" s="34">
        <f>VLOOKUP($B234,'[2]TK KHOILUONG'!$B:$AT,36,0)</f>
        <v>0</v>
      </c>
      <c r="AL234" s="16">
        <f>VLOOKUP($B234,'[2]TK KHOILUONG'!$B:$AT,37,0)</f>
        <v>0</v>
      </c>
      <c r="AM234" s="16">
        <f>VLOOKUP($B234,'[2]TK KHOILUONG'!$B:$AT,38,0)</f>
        <v>0</v>
      </c>
      <c r="AN234" s="34">
        <f>VLOOKUP($B234,'[2]TK KHOILUONG'!$B:$AT,39,0)</f>
        <v>0</v>
      </c>
      <c r="AO234" s="16">
        <f>VLOOKUP($B234,'[2]TK KHOILUONG'!$B:$AT,40,0)</f>
        <v>0</v>
      </c>
      <c r="AP234" s="16">
        <f>VLOOKUP($B234,'[2]TK KHOILUONG'!$B:$AT,41,0)</f>
        <v>0</v>
      </c>
      <c r="AQ234" s="34">
        <f>VLOOKUP($B234,'[2]TK KHOILUONG'!$B:$AT,42,0)</f>
        <v>0</v>
      </c>
      <c r="AR234" s="34">
        <f>VLOOKUP($B234,'[2]TK KHOILUONG'!$B:$AT,43,0)</f>
        <v>0</v>
      </c>
      <c r="AS234" s="34">
        <f>VLOOKUP($B234,'[2]TK KHOILUONG'!$B:$AT,44,0)</f>
        <v>0</v>
      </c>
      <c r="AT234" s="44">
        <f t="shared" si="4"/>
        <v>0</v>
      </c>
      <c r="AU234" s="5"/>
    </row>
    <row r="235" spans="1:47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VLOOKUP($B235,'[2]TK KHOILUONG'!$B:$AT,4,0)</f>
        <v>0</v>
      </c>
      <c r="F235" s="16">
        <f>VLOOKUP($B235,'[2]TK KHOILUONG'!$B:$AT,5,0)</f>
        <v>0</v>
      </c>
      <c r="G235" s="16">
        <f>VLOOKUP($B235,'[2]TK KHOILUONG'!$B:$AT,6,0)</f>
        <v>0</v>
      </c>
      <c r="H235" s="16">
        <f>VLOOKUP($B235,'[2]TK KHOILUONG'!$B:$AT,7,0)</f>
        <v>0</v>
      </c>
      <c r="I235" s="16">
        <f>VLOOKUP($B235,'[2]TK KHOILUONG'!$B:$AT,8,0)</f>
        <v>0</v>
      </c>
      <c r="J235" s="16">
        <f>VLOOKUP($B235,'[2]TK KHOILUONG'!$B:$AT,9,0)</f>
        <v>0</v>
      </c>
      <c r="K235" s="16">
        <f>VLOOKUP($B235,'[2]TK KHOILUONG'!$B:$AT,10,0)</f>
        <v>0</v>
      </c>
      <c r="L235" s="16">
        <f>VLOOKUP($B235,'[2]TK KHOILUONG'!$B:$AT,11,0)</f>
        <v>0</v>
      </c>
      <c r="M235" s="34">
        <f>VLOOKUP($B235,'[2]TK KHOILUONG'!$B:$AT,12,0)</f>
        <v>0</v>
      </c>
      <c r="N235" s="16">
        <f>VLOOKUP($B235,'[2]TK KHOILUONG'!$B:$AT,13,0)</f>
        <v>0</v>
      </c>
      <c r="O235" s="16">
        <f>VLOOKUP($B235,'[2]TK KHOILUONG'!$B:$AT,14,0)</f>
        <v>0</v>
      </c>
      <c r="P235" s="16">
        <f>VLOOKUP($B235,'[2]TK KHOILUONG'!$B:$AT,15,0)</f>
        <v>0</v>
      </c>
      <c r="Q235" s="16">
        <f>VLOOKUP($B235,'[2]TK KHOILUONG'!$B:$AT,16,0)</f>
        <v>0</v>
      </c>
      <c r="R235" s="34">
        <f>VLOOKUP($B235,'[2]TK KHOILUONG'!$B:$AT,17,0)</f>
        <v>0</v>
      </c>
      <c r="S235" s="16">
        <f>VLOOKUP($B235,'[2]TK KHOILUONG'!$B:$AT,18,0)</f>
        <v>0</v>
      </c>
      <c r="T235" s="16">
        <f>VLOOKUP($B235,'[2]TK KHOILUONG'!$B:$AT,19,0)</f>
        <v>0</v>
      </c>
      <c r="U235" s="16">
        <f>VLOOKUP($B235,'[2]TK KHOILUONG'!$B:$AT,20,0)</f>
        <v>0</v>
      </c>
      <c r="V235" s="34">
        <f>VLOOKUP($B235,'[2]TK KHOILUONG'!$B:$AT,21,0)</f>
        <v>0</v>
      </c>
      <c r="W235" s="16">
        <f>VLOOKUP($B235,'[2]TK KHOILUONG'!$B:$AT,22,0)</f>
        <v>0</v>
      </c>
      <c r="X235" s="16">
        <f>VLOOKUP($B235,'[2]TK KHOILUONG'!$B:$AT,23,0)</f>
        <v>0</v>
      </c>
      <c r="Y235" s="16">
        <f>VLOOKUP($B235,'[2]TK KHOILUONG'!$B:$AT,24,0)</f>
        <v>0</v>
      </c>
      <c r="Z235" s="34">
        <f>VLOOKUP($B235,'[2]TK KHOILUONG'!$B:$AT,25,0)</f>
        <v>0</v>
      </c>
      <c r="AA235" s="16">
        <f>VLOOKUP($B235,'[2]TK KHOILUONG'!$B:$AT,26,0)</f>
        <v>0</v>
      </c>
      <c r="AB235" s="16">
        <f>VLOOKUP($B235,'[2]TK KHOILUONG'!$B:$AT,27,0)</f>
        <v>0</v>
      </c>
      <c r="AC235" s="16">
        <f>VLOOKUP($B235,'[2]TK KHOILUONG'!$B:$AT,28,0)</f>
        <v>0</v>
      </c>
      <c r="AD235" s="34">
        <f>VLOOKUP($B235,'[2]TK KHOILUONG'!$B:$AT,29,0)</f>
        <v>0</v>
      </c>
      <c r="AE235" s="16">
        <f>VLOOKUP($B235,'[2]TK KHOILUONG'!$B:$AT,30,0)</f>
        <v>0</v>
      </c>
      <c r="AF235" s="16">
        <f>VLOOKUP($B235,'[2]TK KHOILUONG'!$B:$AT,31,0)</f>
        <v>0</v>
      </c>
      <c r="AG235" s="16">
        <f>VLOOKUP($B235,'[2]TK KHOILUONG'!$B:$AT,32,0)</f>
        <v>0</v>
      </c>
      <c r="AH235" s="34">
        <f>VLOOKUP($B235,'[2]TK KHOILUONG'!$B:$AT,33,0)</f>
        <v>0</v>
      </c>
      <c r="AI235" s="16">
        <f>VLOOKUP($B235,'[2]TK KHOILUONG'!$B:$AT,34,0)</f>
        <v>0</v>
      </c>
      <c r="AJ235" s="16">
        <f>VLOOKUP($B235,'[2]TK KHOILUONG'!$B:$AT,35,0)</f>
        <v>0</v>
      </c>
      <c r="AK235" s="34">
        <f>VLOOKUP($B235,'[2]TK KHOILUONG'!$B:$AT,36,0)</f>
        <v>0</v>
      </c>
      <c r="AL235" s="16">
        <f>VLOOKUP($B235,'[2]TK KHOILUONG'!$B:$AT,37,0)</f>
        <v>0</v>
      </c>
      <c r="AM235" s="16">
        <f>VLOOKUP($B235,'[2]TK KHOILUONG'!$B:$AT,38,0)</f>
        <v>0</v>
      </c>
      <c r="AN235" s="34">
        <f>VLOOKUP($B235,'[2]TK KHOILUONG'!$B:$AT,39,0)</f>
        <v>0</v>
      </c>
      <c r="AO235" s="16">
        <f>VLOOKUP($B235,'[2]TK KHOILUONG'!$B:$AT,40,0)</f>
        <v>0</v>
      </c>
      <c r="AP235" s="16">
        <f>VLOOKUP($B235,'[2]TK KHOILUONG'!$B:$AT,41,0)</f>
        <v>0</v>
      </c>
      <c r="AQ235" s="34">
        <f>VLOOKUP($B235,'[2]TK KHOILUONG'!$B:$AT,42,0)</f>
        <v>0</v>
      </c>
      <c r="AR235" s="34">
        <f>VLOOKUP($B235,'[2]TK KHOILUONG'!$B:$AT,43,0)</f>
        <v>0</v>
      </c>
      <c r="AS235" s="34">
        <f>VLOOKUP($B235,'[2]TK KHOILUONG'!$B:$AT,44,0)</f>
        <v>0</v>
      </c>
      <c r="AT235" s="44">
        <f t="shared" si="4"/>
        <v>0</v>
      </c>
      <c r="AU235" s="5"/>
    </row>
    <row r="236" spans="1:47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VLOOKUP($B236,'[2]TK KHOILUONG'!$B:$AT,4,0)</f>
        <v>0</v>
      </c>
      <c r="F236" s="16">
        <f>VLOOKUP($B236,'[2]TK KHOILUONG'!$B:$AT,5,0)</f>
        <v>0</v>
      </c>
      <c r="G236" s="16">
        <f>VLOOKUP($B236,'[2]TK KHOILUONG'!$B:$AT,6,0)</f>
        <v>0</v>
      </c>
      <c r="H236" s="16">
        <f>VLOOKUP($B236,'[2]TK KHOILUONG'!$B:$AT,7,0)</f>
        <v>0</v>
      </c>
      <c r="I236" s="16">
        <f>VLOOKUP($B236,'[2]TK KHOILUONG'!$B:$AT,8,0)</f>
        <v>0</v>
      </c>
      <c r="J236" s="16">
        <f>VLOOKUP($B236,'[2]TK KHOILUONG'!$B:$AT,9,0)</f>
        <v>0</v>
      </c>
      <c r="K236" s="16">
        <f>VLOOKUP($B236,'[2]TK KHOILUONG'!$B:$AT,10,0)</f>
        <v>0</v>
      </c>
      <c r="L236" s="16">
        <f>VLOOKUP($B236,'[2]TK KHOILUONG'!$B:$AT,11,0)</f>
        <v>0</v>
      </c>
      <c r="M236" s="34">
        <f>VLOOKUP($B236,'[2]TK KHOILUONG'!$B:$AT,12,0)</f>
        <v>0</v>
      </c>
      <c r="N236" s="16">
        <f>VLOOKUP($B236,'[2]TK KHOILUONG'!$B:$AT,13,0)</f>
        <v>0</v>
      </c>
      <c r="O236" s="16">
        <f>VLOOKUP($B236,'[2]TK KHOILUONG'!$B:$AT,14,0)</f>
        <v>0</v>
      </c>
      <c r="P236" s="16">
        <f>VLOOKUP($B236,'[2]TK KHOILUONG'!$B:$AT,15,0)</f>
        <v>0</v>
      </c>
      <c r="Q236" s="16">
        <f>VLOOKUP($B236,'[2]TK KHOILUONG'!$B:$AT,16,0)</f>
        <v>0</v>
      </c>
      <c r="R236" s="34">
        <f>VLOOKUP($B236,'[2]TK KHOILUONG'!$B:$AT,17,0)</f>
        <v>0</v>
      </c>
      <c r="S236" s="16">
        <f>VLOOKUP($B236,'[2]TK KHOILUONG'!$B:$AT,18,0)</f>
        <v>0</v>
      </c>
      <c r="T236" s="16">
        <f>VLOOKUP($B236,'[2]TK KHOILUONG'!$B:$AT,19,0)</f>
        <v>0</v>
      </c>
      <c r="U236" s="16">
        <f>VLOOKUP($B236,'[2]TK KHOILUONG'!$B:$AT,20,0)</f>
        <v>0</v>
      </c>
      <c r="V236" s="34">
        <f>VLOOKUP($B236,'[2]TK KHOILUONG'!$B:$AT,21,0)</f>
        <v>0</v>
      </c>
      <c r="W236" s="16">
        <f>VLOOKUP($B236,'[2]TK KHOILUONG'!$B:$AT,22,0)</f>
        <v>0</v>
      </c>
      <c r="X236" s="16">
        <f>VLOOKUP($B236,'[2]TK KHOILUONG'!$B:$AT,23,0)</f>
        <v>0</v>
      </c>
      <c r="Y236" s="16">
        <f>VLOOKUP($B236,'[2]TK KHOILUONG'!$B:$AT,24,0)</f>
        <v>0</v>
      </c>
      <c r="Z236" s="34">
        <f>VLOOKUP($B236,'[2]TK KHOILUONG'!$B:$AT,25,0)</f>
        <v>0</v>
      </c>
      <c r="AA236" s="16">
        <f>VLOOKUP($B236,'[2]TK KHOILUONG'!$B:$AT,26,0)</f>
        <v>0</v>
      </c>
      <c r="AB236" s="16">
        <f>VLOOKUP($B236,'[2]TK KHOILUONG'!$B:$AT,27,0)</f>
        <v>0</v>
      </c>
      <c r="AC236" s="16">
        <f>VLOOKUP($B236,'[2]TK KHOILUONG'!$B:$AT,28,0)</f>
        <v>0</v>
      </c>
      <c r="AD236" s="34">
        <f>VLOOKUP($B236,'[2]TK KHOILUONG'!$B:$AT,29,0)</f>
        <v>0</v>
      </c>
      <c r="AE236" s="16">
        <f>VLOOKUP($B236,'[2]TK KHOILUONG'!$B:$AT,30,0)</f>
        <v>0</v>
      </c>
      <c r="AF236" s="16">
        <f>VLOOKUP($B236,'[2]TK KHOILUONG'!$B:$AT,31,0)</f>
        <v>0</v>
      </c>
      <c r="AG236" s="16">
        <f>VLOOKUP($B236,'[2]TK KHOILUONG'!$B:$AT,32,0)</f>
        <v>0</v>
      </c>
      <c r="AH236" s="34">
        <f>VLOOKUP($B236,'[2]TK KHOILUONG'!$B:$AT,33,0)</f>
        <v>0</v>
      </c>
      <c r="AI236" s="16">
        <f>VLOOKUP($B236,'[2]TK KHOILUONG'!$B:$AT,34,0)</f>
        <v>0</v>
      </c>
      <c r="AJ236" s="16">
        <f>VLOOKUP($B236,'[2]TK KHOILUONG'!$B:$AT,35,0)</f>
        <v>0</v>
      </c>
      <c r="AK236" s="34">
        <f>VLOOKUP($B236,'[2]TK KHOILUONG'!$B:$AT,36,0)</f>
        <v>0</v>
      </c>
      <c r="AL236" s="16">
        <f>VLOOKUP($B236,'[2]TK KHOILUONG'!$B:$AT,37,0)</f>
        <v>0</v>
      </c>
      <c r="AM236" s="16">
        <f>VLOOKUP($B236,'[2]TK KHOILUONG'!$B:$AT,38,0)</f>
        <v>0</v>
      </c>
      <c r="AN236" s="34">
        <f>VLOOKUP($B236,'[2]TK KHOILUONG'!$B:$AT,39,0)</f>
        <v>0</v>
      </c>
      <c r="AO236" s="16">
        <f>VLOOKUP($B236,'[2]TK KHOILUONG'!$B:$AT,40,0)</f>
        <v>0</v>
      </c>
      <c r="AP236" s="16">
        <f>VLOOKUP($B236,'[2]TK KHOILUONG'!$B:$AT,41,0)</f>
        <v>0</v>
      </c>
      <c r="AQ236" s="34">
        <f>VLOOKUP($B236,'[2]TK KHOILUONG'!$B:$AT,42,0)</f>
        <v>0</v>
      </c>
      <c r="AR236" s="34">
        <f>VLOOKUP($B236,'[2]TK KHOILUONG'!$B:$AT,43,0)</f>
        <v>0</v>
      </c>
      <c r="AS236" s="34">
        <f>VLOOKUP($B236,'[2]TK KHOILUONG'!$B:$AT,44,0)</f>
        <v>0</v>
      </c>
      <c r="AT236" s="44">
        <f t="shared" si="4"/>
        <v>0</v>
      </c>
      <c r="AU236" s="5"/>
    </row>
    <row r="237" spans="1:47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VLOOKUP($B237,'[2]TK KHOILUONG'!$B:$AT,4,0)</f>
        <v>0</v>
      </c>
      <c r="F237" s="16">
        <f>VLOOKUP($B237,'[2]TK KHOILUONG'!$B:$AT,5,0)</f>
        <v>0</v>
      </c>
      <c r="G237" s="16">
        <f>VLOOKUP($B237,'[2]TK KHOILUONG'!$B:$AT,6,0)</f>
        <v>0</v>
      </c>
      <c r="H237" s="16">
        <f>VLOOKUP($B237,'[2]TK KHOILUONG'!$B:$AT,7,0)</f>
        <v>0</v>
      </c>
      <c r="I237" s="16">
        <f>VLOOKUP($B237,'[2]TK KHOILUONG'!$B:$AT,8,0)</f>
        <v>0</v>
      </c>
      <c r="J237" s="16">
        <f>VLOOKUP($B237,'[2]TK KHOILUONG'!$B:$AT,9,0)</f>
        <v>0</v>
      </c>
      <c r="K237" s="16">
        <f>VLOOKUP($B237,'[2]TK KHOILUONG'!$B:$AT,10,0)</f>
        <v>0</v>
      </c>
      <c r="L237" s="16">
        <f>VLOOKUP($B237,'[2]TK KHOILUONG'!$B:$AT,11,0)</f>
        <v>0</v>
      </c>
      <c r="M237" s="34">
        <f>VLOOKUP($B237,'[2]TK KHOILUONG'!$B:$AT,12,0)</f>
        <v>0</v>
      </c>
      <c r="N237" s="16">
        <f>VLOOKUP($B237,'[2]TK KHOILUONG'!$B:$AT,13,0)</f>
        <v>0</v>
      </c>
      <c r="O237" s="16">
        <f>VLOOKUP($B237,'[2]TK KHOILUONG'!$B:$AT,14,0)</f>
        <v>0</v>
      </c>
      <c r="P237" s="16">
        <f>VLOOKUP($B237,'[2]TK KHOILUONG'!$B:$AT,15,0)</f>
        <v>0</v>
      </c>
      <c r="Q237" s="16">
        <f>VLOOKUP($B237,'[2]TK KHOILUONG'!$B:$AT,16,0)</f>
        <v>0</v>
      </c>
      <c r="R237" s="34">
        <f>VLOOKUP($B237,'[2]TK KHOILUONG'!$B:$AT,17,0)</f>
        <v>0</v>
      </c>
      <c r="S237" s="16">
        <f>VLOOKUP($B237,'[2]TK KHOILUONG'!$B:$AT,18,0)</f>
        <v>0</v>
      </c>
      <c r="T237" s="16">
        <f>VLOOKUP($B237,'[2]TK KHOILUONG'!$B:$AT,19,0)</f>
        <v>0</v>
      </c>
      <c r="U237" s="16">
        <f>VLOOKUP($B237,'[2]TK KHOILUONG'!$B:$AT,20,0)</f>
        <v>0</v>
      </c>
      <c r="V237" s="34">
        <f>VLOOKUP($B237,'[2]TK KHOILUONG'!$B:$AT,21,0)</f>
        <v>0</v>
      </c>
      <c r="W237" s="16">
        <f>VLOOKUP($B237,'[2]TK KHOILUONG'!$B:$AT,22,0)</f>
        <v>0</v>
      </c>
      <c r="X237" s="16">
        <f>VLOOKUP($B237,'[2]TK KHOILUONG'!$B:$AT,23,0)</f>
        <v>0</v>
      </c>
      <c r="Y237" s="16">
        <f>VLOOKUP($B237,'[2]TK KHOILUONG'!$B:$AT,24,0)</f>
        <v>0</v>
      </c>
      <c r="Z237" s="34">
        <f>VLOOKUP($B237,'[2]TK KHOILUONG'!$B:$AT,25,0)</f>
        <v>0</v>
      </c>
      <c r="AA237" s="16">
        <f>VLOOKUP($B237,'[2]TK KHOILUONG'!$B:$AT,26,0)</f>
        <v>0</v>
      </c>
      <c r="AB237" s="16">
        <f>VLOOKUP($B237,'[2]TK KHOILUONG'!$B:$AT,27,0)</f>
        <v>0</v>
      </c>
      <c r="AC237" s="16">
        <f>VLOOKUP($B237,'[2]TK KHOILUONG'!$B:$AT,28,0)</f>
        <v>0</v>
      </c>
      <c r="AD237" s="34">
        <f>VLOOKUP($B237,'[2]TK KHOILUONG'!$B:$AT,29,0)</f>
        <v>0</v>
      </c>
      <c r="AE237" s="16">
        <f>VLOOKUP($B237,'[2]TK KHOILUONG'!$B:$AT,30,0)</f>
        <v>0</v>
      </c>
      <c r="AF237" s="16">
        <f>VLOOKUP($B237,'[2]TK KHOILUONG'!$B:$AT,31,0)</f>
        <v>0</v>
      </c>
      <c r="AG237" s="16">
        <f>VLOOKUP($B237,'[2]TK KHOILUONG'!$B:$AT,32,0)</f>
        <v>0</v>
      </c>
      <c r="AH237" s="34">
        <f>VLOOKUP($B237,'[2]TK KHOILUONG'!$B:$AT,33,0)</f>
        <v>0</v>
      </c>
      <c r="AI237" s="16">
        <f>VLOOKUP($B237,'[2]TK KHOILUONG'!$B:$AT,34,0)</f>
        <v>0</v>
      </c>
      <c r="AJ237" s="16">
        <f>VLOOKUP($B237,'[2]TK KHOILUONG'!$B:$AT,35,0)</f>
        <v>0</v>
      </c>
      <c r="AK237" s="34">
        <f>VLOOKUP($B237,'[2]TK KHOILUONG'!$B:$AT,36,0)</f>
        <v>0</v>
      </c>
      <c r="AL237" s="16">
        <f>VLOOKUP($B237,'[2]TK KHOILUONG'!$B:$AT,37,0)</f>
        <v>0</v>
      </c>
      <c r="AM237" s="16">
        <f>VLOOKUP($B237,'[2]TK KHOILUONG'!$B:$AT,38,0)</f>
        <v>0</v>
      </c>
      <c r="AN237" s="34">
        <f>VLOOKUP($B237,'[2]TK KHOILUONG'!$B:$AT,39,0)</f>
        <v>0</v>
      </c>
      <c r="AO237" s="16">
        <f>VLOOKUP($B237,'[2]TK KHOILUONG'!$B:$AT,40,0)</f>
        <v>0</v>
      </c>
      <c r="AP237" s="16">
        <f>VLOOKUP($B237,'[2]TK KHOILUONG'!$B:$AT,41,0)</f>
        <v>0</v>
      </c>
      <c r="AQ237" s="34">
        <f>VLOOKUP($B237,'[2]TK KHOILUONG'!$B:$AT,42,0)</f>
        <v>0</v>
      </c>
      <c r="AR237" s="34">
        <f>VLOOKUP($B237,'[2]TK KHOILUONG'!$B:$AT,43,0)</f>
        <v>0</v>
      </c>
      <c r="AS237" s="34">
        <f>VLOOKUP($B237,'[2]TK KHOILUONG'!$B:$AT,44,0)</f>
        <v>0</v>
      </c>
      <c r="AT237" s="44">
        <f t="shared" si="4"/>
        <v>0</v>
      </c>
      <c r="AU237" s="5"/>
    </row>
    <row r="238" spans="1:47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VLOOKUP($B238,'[2]TK KHOILUONG'!$B:$AT,4,0)</f>
        <v>0</v>
      </c>
      <c r="F238" s="16">
        <f>VLOOKUP($B238,'[2]TK KHOILUONG'!$B:$AT,5,0)</f>
        <v>0</v>
      </c>
      <c r="G238" s="16">
        <f>VLOOKUP($B238,'[2]TK KHOILUONG'!$B:$AT,6,0)</f>
        <v>0</v>
      </c>
      <c r="H238" s="16">
        <f>VLOOKUP($B238,'[2]TK KHOILUONG'!$B:$AT,7,0)</f>
        <v>0</v>
      </c>
      <c r="I238" s="16">
        <f>VLOOKUP($B238,'[2]TK KHOILUONG'!$B:$AT,8,0)</f>
        <v>0</v>
      </c>
      <c r="J238" s="16">
        <f>VLOOKUP($B238,'[2]TK KHOILUONG'!$B:$AT,9,0)</f>
        <v>0</v>
      </c>
      <c r="K238" s="16">
        <f>VLOOKUP($B238,'[2]TK KHOILUONG'!$B:$AT,10,0)</f>
        <v>0</v>
      </c>
      <c r="L238" s="16">
        <f>VLOOKUP($B238,'[2]TK KHOILUONG'!$B:$AT,11,0)</f>
        <v>0</v>
      </c>
      <c r="M238" s="34">
        <f>VLOOKUP($B238,'[2]TK KHOILUONG'!$B:$AT,12,0)</f>
        <v>0</v>
      </c>
      <c r="N238" s="16">
        <f>VLOOKUP($B238,'[2]TK KHOILUONG'!$B:$AT,13,0)</f>
        <v>3.7500000000000004</v>
      </c>
      <c r="O238" s="16">
        <f>VLOOKUP($B238,'[2]TK KHOILUONG'!$B:$AT,14,0)</f>
        <v>3.45</v>
      </c>
      <c r="P238" s="16">
        <f>VLOOKUP($B238,'[2]TK KHOILUONG'!$B:$AT,15,0)</f>
        <v>0</v>
      </c>
      <c r="Q238" s="16">
        <f>VLOOKUP($B238,'[2]TK KHOILUONG'!$B:$AT,16,0)</f>
        <v>0</v>
      </c>
      <c r="R238" s="34">
        <f>VLOOKUP($B238,'[2]TK KHOILUONG'!$B:$AT,17,0)</f>
        <v>7.2000000000000011</v>
      </c>
      <c r="S238" s="16">
        <f>VLOOKUP($B238,'[2]TK KHOILUONG'!$B:$AT,18,0)</f>
        <v>174</v>
      </c>
      <c r="T238" s="16">
        <f>VLOOKUP($B238,'[2]TK KHOILUONG'!$B:$AT,19,0)</f>
        <v>50</v>
      </c>
      <c r="U238" s="16">
        <f>VLOOKUP($B238,'[2]TK KHOILUONG'!$B:$AT,20,0)</f>
        <v>144</v>
      </c>
      <c r="V238" s="34">
        <f>VLOOKUP($B238,'[2]TK KHOILUONG'!$B:$AT,21,0)</f>
        <v>8</v>
      </c>
      <c r="W238" s="16">
        <f>VLOOKUP($B238,'[2]TK KHOILUONG'!$B:$AT,22,0)</f>
        <v>0</v>
      </c>
      <c r="X238" s="16">
        <f>VLOOKUP($B238,'[2]TK KHOILUONG'!$B:$AT,23,0)</f>
        <v>0</v>
      </c>
      <c r="Y238" s="16">
        <f>VLOOKUP($B238,'[2]TK KHOILUONG'!$B:$AT,24,0)</f>
        <v>0</v>
      </c>
      <c r="Z238" s="34">
        <f>VLOOKUP($B238,'[2]TK KHOILUONG'!$B:$AT,25,0)</f>
        <v>0</v>
      </c>
      <c r="AA238" s="16">
        <f>VLOOKUP($B238,'[2]TK KHOILUONG'!$B:$AT,26,0)</f>
        <v>0</v>
      </c>
      <c r="AB238" s="16">
        <f>VLOOKUP($B238,'[2]TK KHOILUONG'!$B:$AT,27,0)</f>
        <v>0</v>
      </c>
      <c r="AC238" s="16">
        <f>VLOOKUP($B238,'[2]TK KHOILUONG'!$B:$AT,28,0)</f>
        <v>0</v>
      </c>
      <c r="AD238" s="34">
        <f>VLOOKUP($B238,'[2]TK KHOILUONG'!$B:$AT,29,0)</f>
        <v>0</v>
      </c>
      <c r="AE238" s="16">
        <f>VLOOKUP($B238,'[2]TK KHOILUONG'!$B:$AT,30,0)</f>
        <v>0</v>
      </c>
      <c r="AF238" s="16">
        <f>VLOOKUP($B238,'[2]TK KHOILUONG'!$B:$AT,31,0)</f>
        <v>0</v>
      </c>
      <c r="AG238" s="16">
        <f>VLOOKUP($B238,'[2]TK KHOILUONG'!$B:$AT,32,0)</f>
        <v>0</v>
      </c>
      <c r="AH238" s="34">
        <f>VLOOKUP($B238,'[2]TK KHOILUONG'!$B:$AT,33,0)</f>
        <v>0</v>
      </c>
      <c r="AI238" s="16">
        <f>VLOOKUP($B238,'[2]TK KHOILUONG'!$B:$AT,34,0)</f>
        <v>0</v>
      </c>
      <c r="AJ238" s="16">
        <f>VLOOKUP($B238,'[2]TK KHOILUONG'!$B:$AT,35,0)</f>
        <v>0</v>
      </c>
      <c r="AK238" s="34">
        <f>VLOOKUP($B238,'[2]TK KHOILUONG'!$B:$AT,36,0)</f>
        <v>0</v>
      </c>
      <c r="AL238" s="16">
        <f>VLOOKUP($B238,'[2]TK KHOILUONG'!$B:$AT,37,0)</f>
        <v>0</v>
      </c>
      <c r="AM238" s="16">
        <f>VLOOKUP($B238,'[2]TK KHOILUONG'!$B:$AT,38,0)</f>
        <v>0</v>
      </c>
      <c r="AN238" s="34">
        <f>VLOOKUP($B238,'[2]TK KHOILUONG'!$B:$AT,39,0)</f>
        <v>0</v>
      </c>
      <c r="AO238" s="16">
        <f>VLOOKUP($B238,'[2]TK KHOILUONG'!$B:$AT,40,0)</f>
        <v>0</v>
      </c>
      <c r="AP238" s="16">
        <f>VLOOKUP($B238,'[2]TK KHOILUONG'!$B:$AT,41,0)</f>
        <v>0</v>
      </c>
      <c r="AQ238" s="34">
        <f>VLOOKUP($B238,'[2]TK KHOILUONG'!$B:$AT,42,0)</f>
        <v>0</v>
      </c>
      <c r="AR238" s="34">
        <f>VLOOKUP($B238,'[2]TK KHOILUONG'!$B:$AT,43,0)</f>
        <v>0</v>
      </c>
      <c r="AS238" s="34">
        <f>VLOOKUP($B238,'[2]TK KHOILUONG'!$B:$AT,44,0)</f>
        <v>2.4</v>
      </c>
      <c r="AT238" s="44">
        <f t="shared" si="4"/>
        <v>17.600000000000001</v>
      </c>
      <c r="AU238" s="5"/>
    </row>
    <row r="239" spans="1:47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VLOOKUP($B239,'[2]TK KHOILUONG'!$B:$AT,4,0)</f>
        <v>0</v>
      </c>
      <c r="F239" s="16">
        <f>VLOOKUP($B239,'[2]TK KHOILUONG'!$B:$AT,5,0)</f>
        <v>0</v>
      </c>
      <c r="G239" s="16">
        <f>VLOOKUP($B239,'[2]TK KHOILUONG'!$B:$AT,6,0)</f>
        <v>0</v>
      </c>
      <c r="H239" s="16">
        <f>VLOOKUP($B239,'[2]TK KHOILUONG'!$B:$AT,7,0)</f>
        <v>0</v>
      </c>
      <c r="I239" s="16">
        <f>VLOOKUP($B239,'[2]TK KHOILUONG'!$B:$AT,8,0)</f>
        <v>0</v>
      </c>
      <c r="J239" s="16">
        <f>VLOOKUP($B239,'[2]TK KHOILUONG'!$B:$AT,9,0)</f>
        <v>0</v>
      </c>
      <c r="K239" s="16">
        <f>VLOOKUP($B239,'[2]TK KHOILUONG'!$B:$AT,10,0)</f>
        <v>0</v>
      </c>
      <c r="L239" s="16">
        <f>VLOOKUP($B239,'[2]TK KHOILUONG'!$B:$AT,11,0)</f>
        <v>0</v>
      </c>
      <c r="M239" s="34">
        <f>VLOOKUP($B239,'[2]TK KHOILUONG'!$B:$AT,12,0)</f>
        <v>0</v>
      </c>
      <c r="N239" s="16">
        <f>VLOOKUP($B239,'[2]TK KHOILUONG'!$B:$AT,13,0)</f>
        <v>0</v>
      </c>
      <c r="O239" s="16">
        <f>VLOOKUP($B239,'[2]TK KHOILUONG'!$B:$AT,14,0)</f>
        <v>0</v>
      </c>
      <c r="P239" s="16">
        <f>VLOOKUP($B239,'[2]TK KHOILUONG'!$B:$AT,15,0)</f>
        <v>0</v>
      </c>
      <c r="Q239" s="16">
        <f>VLOOKUP($B239,'[2]TK KHOILUONG'!$B:$AT,16,0)</f>
        <v>0</v>
      </c>
      <c r="R239" s="34">
        <f>VLOOKUP($B239,'[2]TK KHOILUONG'!$B:$AT,17,0)</f>
        <v>0</v>
      </c>
      <c r="S239" s="16">
        <f>VLOOKUP($B239,'[2]TK KHOILUONG'!$B:$AT,18,0)</f>
        <v>248</v>
      </c>
      <c r="T239" s="16">
        <f>VLOOKUP($B239,'[2]TK KHOILUONG'!$B:$AT,19,0)</f>
        <v>0</v>
      </c>
      <c r="U239" s="16">
        <f>VLOOKUP($B239,'[2]TK KHOILUONG'!$B:$AT,20,0)</f>
        <v>66</v>
      </c>
      <c r="V239" s="34">
        <f>VLOOKUP($B239,'[2]TK KHOILUONG'!$B:$AT,21,0)</f>
        <v>18.2</v>
      </c>
      <c r="W239" s="16">
        <f>VLOOKUP($B239,'[2]TK KHOILUONG'!$B:$AT,22,0)</f>
        <v>0</v>
      </c>
      <c r="X239" s="16">
        <f>VLOOKUP($B239,'[2]TK KHOILUONG'!$B:$AT,23,0)</f>
        <v>0</v>
      </c>
      <c r="Y239" s="16">
        <f>VLOOKUP($B239,'[2]TK KHOILUONG'!$B:$AT,24,0)</f>
        <v>0</v>
      </c>
      <c r="Z239" s="34">
        <f>VLOOKUP($B239,'[2]TK KHOILUONG'!$B:$AT,25,0)</f>
        <v>0</v>
      </c>
      <c r="AA239" s="16">
        <f>VLOOKUP($B239,'[2]TK KHOILUONG'!$B:$AT,26,0)</f>
        <v>0</v>
      </c>
      <c r="AB239" s="16">
        <f>VLOOKUP($B239,'[2]TK KHOILUONG'!$B:$AT,27,0)</f>
        <v>0</v>
      </c>
      <c r="AC239" s="16">
        <f>VLOOKUP($B239,'[2]TK KHOILUONG'!$B:$AT,28,0)</f>
        <v>0</v>
      </c>
      <c r="AD239" s="34">
        <f>VLOOKUP($B239,'[2]TK KHOILUONG'!$B:$AT,29,0)</f>
        <v>0</v>
      </c>
      <c r="AE239" s="16">
        <f>VLOOKUP($B239,'[2]TK KHOILUONG'!$B:$AT,30,0)</f>
        <v>0</v>
      </c>
      <c r="AF239" s="16">
        <f>VLOOKUP($B239,'[2]TK KHOILUONG'!$B:$AT,31,0)</f>
        <v>0</v>
      </c>
      <c r="AG239" s="16">
        <f>VLOOKUP($B239,'[2]TK KHOILUONG'!$B:$AT,32,0)</f>
        <v>0</v>
      </c>
      <c r="AH239" s="34">
        <f>VLOOKUP($B239,'[2]TK KHOILUONG'!$B:$AT,33,0)</f>
        <v>0</v>
      </c>
      <c r="AI239" s="16">
        <f>VLOOKUP($B239,'[2]TK KHOILUONG'!$B:$AT,34,0)</f>
        <v>0</v>
      </c>
      <c r="AJ239" s="16">
        <f>VLOOKUP($B239,'[2]TK KHOILUONG'!$B:$AT,35,0)</f>
        <v>0</v>
      </c>
      <c r="AK239" s="34">
        <f>VLOOKUP($B239,'[2]TK KHOILUONG'!$B:$AT,36,0)</f>
        <v>0</v>
      </c>
      <c r="AL239" s="16">
        <f>VLOOKUP($B239,'[2]TK KHOILUONG'!$B:$AT,37,0)</f>
        <v>0</v>
      </c>
      <c r="AM239" s="16">
        <f>VLOOKUP($B239,'[2]TK KHOILUONG'!$B:$AT,38,0)</f>
        <v>0</v>
      </c>
      <c r="AN239" s="34">
        <f>VLOOKUP($B239,'[2]TK KHOILUONG'!$B:$AT,39,0)</f>
        <v>0</v>
      </c>
      <c r="AO239" s="16">
        <f>VLOOKUP($B239,'[2]TK KHOILUONG'!$B:$AT,40,0)</f>
        <v>0</v>
      </c>
      <c r="AP239" s="16">
        <f>VLOOKUP($B239,'[2]TK KHOILUONG'!$B:$AT,41,0)</f>
        <v>0</v>
      </c>
      <c r="AQ239" s="34">
        <f>VLOOKUP($B239,'[2]TK KHOILUONG'!$B:$AT,42,0)</f>
        <v>0</v>
      </c>
      <c r="AR239" s="34">
        <f>VLOOKUP($B239,'[2]TK KHOILUONG'!$B:$AT,43,0)</f>
        <v>0</v>
      </c>
      <c r="AS239" s="34">
        <f>VLOOKUP($B239,'[2]TK KHOILUONG'!$B:$AT,44,0)</f>
        <v>0</v>
      </c>
      <c r="AT239" s="44">
        <f t="shared" si="4"/>
        <v>18.2</v>
      </c>
      <c r="AU239" s="5"/>
    </row>
    <row r="240" spans="1:47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VLOOKUP($B240,'[2]TK KHOILUONG'!$B:$AT,4,0)</f>
        <v>10</v>
      </c>
      <c r="F240" s="16">
        <f>VLOOKUP($B240,'[2]TK KHOILUONG'!$B:$AT,5,0)</f>
        <v>0</v>
      </c>
      <c r="G240" s="16">
        <f>VLOOKUP($B240,'[2]TK KHOILUONG'!$B:$AT,6,0)</f>
        <v>0</v>
      </c>
      <c r="H240" s="16">
        <f>VLOOKUP($B240,'[2]TK KHOILUONG'!$B:$AT,7,0)</f>
        <v>0</v>
      </c>
      <c r="I240" s="16">
        <f>VLOOKUP($B240,'[2]TK KHOILUONG'!$B:$AT,8,0)</f>
        <v>0</v>
      </c>
      <c r="J240" s="16">
        <f>VLOOKUP($B240,'[2]TK KHOILUONG'!$B:$AT,9,0)</f>
        <v>0</v>
      </c>
      <c r="K240" s="16">
        <f>VLOOKUP($B240,'[2]TK KHOILUONG'!$B:$AT,10,0)</f>
        <v>0</v>
      </c>
      <c r="L240" s="16">
        <f>VLOOKUP($B240,'[2]TK KHOILUONG'!$B:$AT,11,0)</f>
        <v>0</v>
      </c>
      <c r="M240" s="34">
        <f>VLOOKUP($B240,'[2]TK KHOILUONG'!$B:$AT,12,0)</f>
        <v>10</v>
      </c>
      <c r="N240" s="16">
        <f>VLOOKUP($B240,'[2]TK KHOILUONG'!$B:$AT,13,0)</f>
        <v>7.1999999999999984</v>
      </c>
      <c r="O240" s="16">
        <f>VLOOKUP($B240,'[2]TK KHOILUONG'!$B:$AT,14,0)</f>
        <v>8.3999999999999986</v>
      </c>
      <c r="P240" s="16">
        <f>VLOOKUP($B240,'[2]TK KHOILUONG'!$B:$AT,15,0)</f>
        <v>0</v>
      </c>
      <c r="Q240" s="16">
        <f>VLOOKUP($B240,'[2]TK KHOILUONG'!$B:$AT,16,0)</f>
        <v>0</v>
      </c>
      <c r="R240" s="34">
        <f>VLOOKUP($B240,'[2]TK KHOILUONG'!$B:$AT,17,0)</f>
        <v>15.599999999999998</v>
      </c>
      <c r="S240" s="16">
        <f>VLOOKUP($B240,'[2]TK KHOILUONG'!$B:$AT,18,0)</f>
        <v>191</v>
      </c>
      <c r="T240" s="16">
        <f>VLOOKUP($B240,'[2]TK KHOILUONG'!$B:$AT,19,0)</f>
        <v>374</v>
      </c>
      <c r="U240" s="16">
        <f>VLOOKUP($B240,'[2]TK KHOILUONG'!$B:$AT,20,0)</f>
        <v>252</v>
      </c>
      <c r="V240" s="34">
        <f>VLOOKUP($B240,'[2]TK KHOILUONG'!$B:$AT,21,0)</f>
        <v>31.3</v>
      </c>
      <c r="W240" s="16">
        <f>VLOOKUP($B240,'[2]TK KHOILUONG'!$B:$AT,22,0)</f>
        <v>0</v>
      </c>
      <c r="X240" s="16">
        <f>VLOOKUP($B240,'[2]TK KHOILUONG'!$B:$AT,23,0)</f>
        <v>0</v>
      </c>
      <c r="Y240" s="16">
        <f>VLOOKUP($B240,'[2]TK KHOILUONG'!$B:$AT,24,0)</f>
        <v>0</v>
      </c>
      <c r="Z240" s="34">
        <f>VLOOKUP($B240,'[2]TK KHOILUONG'!$B:$AT,25,0)</f>
        <v>0</v>
      </c>
      <c r="AA240" s="16">
        <f>VLOOKUP($B240,'[2]TK KHOILUONG'!$B:$AT,26,0)</f>
        <v>0</v>
      </c>
      <c r="AB240" s="16">
        <f>VLOOKUP($B240,'[2]TK KHOILUONG'!$B:$AT,27,0)</f>
        <v>0</v>
      </c>
      <c r="AC240" s="16">
        <f>VLOOKUP($B240,'[2]TK KHOILUONG'!$B:$AT,28,0)</f>
        <v>0</v>
      </c>
      <c r="AD240" s="34">
        <f>VLOOKUP($B240,'[2]TK KHOILUONG'!$B:$AT,29,0)</f>
        <v>0</v>
      </c>
      <c r="AE240" s="16">
        <f>VLOOKUP($B240,'[2]TK KHOILUONG'!$B:$AT,30,0)</f>
        <v>0</v>
      </c>
      <c r="AF240" s="16">
        <f>VLOOKUP($B240,'[2]TK KHOILUONG'!$B:$AT,31,0)</f>
        <v>0</v>
      </c>
      <c r="AG240" s="16">
        <f>VLOOKUP($B240,'[2]TK KHOILUONG'!$B:$AT,32,0)</f>
        <v>0</v>
      </c>
      <c r="AH240" s="34">
        <f>VLOOKUP($B240,'[2]TK KHOILUONG'!$B:$AT,33,0)</f>
        <v>0</v>
      </c>
      <c r="AI240" s="16">
        <f>VLOOKUP($B240,'[2]TK KHOILUONG'!$B:$AT,34,0)</f>
        <v>0</v>
      </c>
      <c r="AJ240" s="16">
        <f>VLOOKUP($B240,'[2]TK KHOILUONG'!$B:$AT,35,0)</f>
        <v>0</v>
      </c>
      <c r="AK240" s="34">
        <f>VLOOKUP($B240,'[2]TK KHOILUONG'!$B:$AT,36,0)</f>
        <v>0</v>
      </c>
      <c r="AL240" s="16">
        <f>VLOOKUP($B240,'[2]TK KHOILUONG'!$B:$AT,37,0)</f>
        <v>0</v>
      </c>
      <c r="AM240" s="16">
        <f>VLOOKUP($B240,'[2]TK KHOILUONG'!$B:$AT,38,0)</f>
        <v>0</v>
      </c>
      <c r="AN240" s="34">
        <f>VLOOKUP($B240,'[2]TK KHOILUONG'!$B:$AT,39,0)</f>
        <v>0</v>
      </c>
      <c r="AO240" s="16">
        <f>VLOOKUP($B240,'[2]TK KHOILUONG'!$B:$AT,40,0)</f>
        <v>0</v>
      </c>
      <c r="AP240" s="16">
        <f>VLOOKUP($B240,'[2]TK KHOILUONG'!$B:$AT,41,0)</f>
        <v>0</v>
      </c>
      <c r="AQ240" s="34">
        <f>VLOOKUP($B240,'[2]TK KHOILUONG'!$B:$AT,42,0)</f>
        <v>0</v>
      </c>
      <c r="AR240" s="34">
        <f>VLOOKUP($B240,'[2]TK KHOILUONG'!$B:$AT,43,0)</f>
        <v>0</v>
      </c>
      <c r="AS240" s="34">
        <f>VLOOKUP($B240,'[2]TK KHOILUONG'!$B:$AT,44,0)</f>
        <v>1.4</v>
      </c>
      <c r="AT240" s="44">
        <f t="shared" si="4"/>
        <v>58.3</v>
      </c>
      <c r="AU240" s="5"/>
    </row>
    <row r="241" spans="1:47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VLOOKUP($B241,'[2]TK KHOILUONG'!$B:$AT,4,0)</f>
        <v>2</v>
      </c>
      <c r="F241" s="16">
        <f>VLOOKUP($B241,'[2]TK KHOILUONG'!$B:$AT,5,0)</f>
        <v>0</v>
      </c>
      <c r="G241" s="16">
        <f>VLOOKUP($B241,'[2]TK KHOILUONG'!$B:$AT,6,0)</f>
        <v>0</v>
      </c>
      <c r="H241" s="16">
        <f>VLOOKUP($B241,'[2]TK KHOILUONG'!$B:$AT,7,0)</f>
        <v>0</v>
      </c>
      <c r="I241" s="16">
        <f>VLOOKUP($B241,'[2]TK KHOILUONG'!$B:$AT,8,0)</f>
        <v>0</v>
      </c>
      <c r="J241" s="16">
        <f>VLOOKUP($B241,'[2]TK KHOILUONG'!$B:$AT,9,0)</f>
        <v>0</v>
      </c>
      <c r="K241" s="16">
        <f>VLOOKUP($B241,'[2]TK KHOILUONG'!$B:$AT,10,0)</f>
        <v>0</v>
      </c>
      <c r="L241" s="16">
        <f>VLOOKUP($B241,'[2]TK KHOILUONG'!$B:$AT,11,0)</f>
        <v>0</v>
      </c>
      <c r="M241" s="34">
        <f>VLOOKUP($B241,'[2]TK KHOILUONG'!$B:$AT,12,0)</f>
        <v>2</v>
      </c>
      <c r="N241" s="16">
        <f>VLOOKUP($B241,'[2]TK KHOILUONG'!$B:$AT,13,0)</f>
        <v>0.45</v>
      </c>
      <c r="O241" s="16">
        <f>VLOOKUP($B241,'[2]TK KHOILUONG'!$B:$AT,14,0)</f>
        <v>0.45</v>
      </c>
      <c r="P241" s="16">
        <f>VLOOKUP($B241,'[2]TK KHOILUONG'!$B:$AT,15,0)</f>
        <v>0</v>
      </c>
      <c r="Q241" s="16">
        <f>VLOOKUP($B241,'[2]TK KHOILUONG'!$B:$AT,16,0)</f>
        <v>0</v>
      </c>
      <c r="R241" s="34">
        <f>VLOOKUP($B241,'[2]TK KHOILUONG'!$B:$AT,17,0)</f>
        <v>0.9</v>
      </c>
      <c r="S241" s="16">
        <f>VLOOKUP($B241,'[2]TK KHOILUONG'!$B:$AT,18,0)</f>
        <v>47</v>
      </c>
      <c r="T241" s="16">
        <f>VLOOKUP($B241,'[2]TK KHOILUONG'!$B:$AT,19,0)</f>
        <v>0</v>
      </c>
      <c r="U241" s="16">
        <f>VLOOKUP($B241,'[2]TK KHOILUONG'!$B:$AT,20,0)</f>
        <v>47</v>
      </c>
      <c r="V241" s="34">
        <f>VLOOKUP($B241,'[2]TK KHOILUONG'!$B:$AT,21,0)</f>
        <v>0</v>
      </c>
      <c r="W241" s="16">
        <f>VLOOKUP($B241,'[2]TK KHOILUONG'!$B:$AT,22,0)</f>
        <v>0</v>
      </c>
      <c r="X241" s="16">
        <f>VLOOKUP($B241,'[2]TK KHOILUONG'!$B:$AT,23,0)</f>
        <v>0</v>
      </c>
      <c r="Y241" s="16">
        <f>VLOOKUP($B241,'[2]TK KHOILUONG'!$B:$AT,24,0)</f>
        <v>0</v>
      </c>
      <c r="Z241" s="34">
        <f>VLOOKUP($B241,'[2]TK KHOILUONG'!$B:$AT,25,0)</f>
        <v>0</v>
      </c>
      <c r="AA241" s="16">
        <f>VLOOKUP($B241,'[2]TK KHOILUONG'!$B:$AT,26,0)</f>
        <v>46</v>
      </c>
      <c r="AB241" s="16">
        <f>VLOOKUP($B241,'[2]TK KHOILUONG'!$B:$AT,27,0)</f>
        <v>0</v>
      </c>
      <c r="AC241" s="16">
        <f>VLOOKUP($B241,'[2]TK KHOILUONG'!$B:$AT,28,0)</f>
        <v>46</v>
      </c>
      <c r="AD241" s="34">
        <f>VLOOKUP($B241,'[2]TK KHOILUONG'!$B:$AT,29,0)</f>
        <v>0</v>
      </c>
      <c r="AE241" s="16">
        <f>VLOOKUP($B241,'[2]TK KHOILUONG'!$B:$AT,30,0)</f>
        <v>0</v>
      </c>
      <c r="AF241" s="16">
        <f>VLOOKUP($B241,'[2]TK KHOILUONG'!$B:$AT,31,0)</f>
        <v>0</v>
      </c>
      <c r="AG241" s="16">
        <f>VLOOKUP($B241,'[2]TK KHOILUONG'!$B:$AT,32,0)</f>
        <v>0</v>
      </c>
      <c r="AH241" s="34">
        <f>VLOOKUP($B241,'[2]TK KHOILUONG'!$B:$AT,33,0)</f>
        <v>0</v>
      </c>
      <c r="AI241" s="16">
        <f>VLOOKUP($B241,'[2]TK KHOILUONG'!$B:$AT,34,0)</f>
        <v>0</v>
      </c>
      <c r="AJ241" s="16">
        <f>VLOOKUP($B241,'[2]TK KHOILUONG'!$B:$AT,35,0)</f>
        <v>0</v>
      </c>
      <c r="AK241" s="34">
        <f>VLOOKUP($B241,'[2]TK KHOILUONG'!$B:$AT,36,0)</f>
        <v>0</v>
      </c>
      <c r="AL241" s="16">
        <f>VLOOKUP($B241,'[2]TK KHOILUONG'!$B:$AT,37,0)</f>
        <v>0</v>
      </c>
      <c r="AM241" s="16">
        <f>VLOOKUP($B241,'[2]TK KHOILUONG'!$B:$AT,38,0)</f>
        <v>0</v>
      </c>
      <c r="AN241" s="34">
        <f>VLOOKUP($B241,'[2]TK KHOILUONG'!$B:$AT,39,0)</f>
        <v>0</v>
      </c>
      <c r="AO241" s="16">
        <f>VLOOKUP($B241,'[2]TK KHOILUONG'!$B:$AT,40,0)</f>
        <v>0</v>
      </c>
      <c r="AP241" s="16">
        <f>VLOOKUP($B241,'[2]TK KHOILUONG'!$B:$AT,41,0)</f>
        <v>0</v>
      </c>
      <c r="AQ241" s="34">
        <f>VLOOKUP($B241,'[2]TK KHOILUONG'!$B:$AT,42,0)</f>
        <v>0</v>
      </c>
      <c r="AR241" s="34">
        <f>VLOOKUP($B241,'[2]TK KHOILUONG'!$B:$AT,43,0)</f>
        <v>0</v>
      </c>
      <c r="AS241" s="34">
        <f>VLOOKUP($B241,'[2]TK KHOILUONG'!$B:$AT,44,0)</f>
        <v>0</v>
      </c>
      <c r="AT241" s="44">
        <f t="shared" si="4"/>
        <v>2.9</v>
      </c>
      <c r="AU241" s="5"/>
    </row>
    <row r="242" spans="1:47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VLOOKUP($B242,'[2]TK KHOILUONG'!$B:$AT,4,0)</f>
        <v>2</v>
      </c>
      <c r="F242" s="16">
        <f>VLOOKUP($B242,'[2]TK KHOILUONG'!$B:$AT,5,0)</f>
        <v>0</v>
      </c>
      <c r="G242" s="16">
        <f>VLOOKUP($B242,'[2]TK KHOILUONG'!$B:$AT,6,0)</f>
        <v>0</v>
      </c>
      <c r="H242" s="16">
        <f>VLOOKUP($B242,'[2]TK KHOILUONG'!$B:$AT,7,0)</f>
        <v>0</v>
      </c>
      <c r="I242" s="16">
        <f>VLOOKUP($B242,'[2]TK KHOILUONG'!$B:$AT,8,0)</f>
        <v>0</v>
      </c>
      <c r="J242" s="16">
        <f>VLOOKUP($B242,'[2]TK KHOILUONG'!$B:$AT,9,0)</f>
        <v>0</v>
      </c>
      <c r="K242" s="16">
        <f>VLOOKUP($B242,'[2]TK KHOILUONG'!$B:$AT,10,0)</f>
        <v>0</v>
      </c>
      <c r="L242" s="16">
        <f>VLOOKUP($B242,'[2]TK KHOILUONG'!$B:$AT,11,0)</f>
        <v>0</v>
      </c>
      <c r="M242" s="34">
        <f>VLOOKUP($B242,'[2]TK KHOILUONG'!$B:$AT,12,0)</f>
        <v>2</v>
      </c>
      <c r="N242" s="16">
        <f>VLOOKUP($B242,'[2]TK KHOILUONG'!$B:$AT,13,0)</f>
        <v>2.4</v>
      </c>
      <c r="O242" s="16">
        <f>VLOOKUP($B242,'[2]TK KHOILUONG'!$B:$AT,14,0)</f>
        <v>2.85</v>
      </c>
      <c r="P242" s="16">
        <f>VLOOKUP($B242,'[2]TK KHOILUONG'!$B:$AT,15,0)</f>
        <v>0</v>
      </c>
      <c r="Q242" s="16">
        <f>VLOOKUP($B242,'[2]TK KHOILUONG'!$B:$AT,16,0)</f>
        <v>0</v>
      </c>
      <c r="R242" s="34">
        <f>VLOOKUP($B242,'[2]TK KHOILUONG'!$B:$AT,17,0)</f>
        <v>5.25</v>
      </c>
      <c r="S242" s="16">
        <f>VLOOKUP($B242,'[2]TK KHOILUONG'!$B:$AT,18,0)</f>
        <v>70</v>
      </c>
      <c r="T242" s="16">
        <f>VLOOKUP($B242,'[2]TK KHOILUONG'!$B:$AT,19,0)</f>
        <v>49</v>
      </c>
      <c r="U242" s="16">
        <f>VLOOKUP($B242,'[2]TK KHOILUONG'!$B:$AT,20,0)</f>
        <v>80</v>
      </c>
      <c r="V242" s="34">
        <f>VLOOKUP($B242,'[2]TK KHOILUONG'!$B:$AT,21,0)</f>
        <v>3.9000000000000004</v>
      </c>
      <c r="W242" s="16">
        <f>VLOOKUP($B242,'[2]TK KHOILUONG'!$B:$AT,22,0)</f>
        <v>0</v>
      </c>
      <c r="X242" s="16">
        <f>VLOOKUP($B242,'[2]TK KHOILUONG'!$B:$AT,23,0)</f>
        <v>0</v>
      </c>
      <c r="Y242" s="16">
        <f>VLOOKUP($B242,'[2]TK KHOILUONG'!$B:$AT,24,0)</f>
        <v>0</v>
      </c>
      <c r="Z242" s="34">
        <f>VLOOKUP($B242,'[2]TK KHOILUONG'!$B:$AT,25,0)</f>
        <v>0</v>
      </c>
      <c r="AA242" s="16">
        <f>VLOOKUP($B242,'[2]TK KHOILUONG'!$B:$AT,26,0)</f>
        <v>0</v>
      </c>
      <c r="AB242" s="16">
        <f>VLOOKUP($B242,'[2]TK KHOILUONG'!$B:$AT,27,0)</f>
        <v>0</v>
      </c>
      <c r="AC242" s="16">
        <f>VLOOKUP($B242,'[2]TK KHOILUONG'!$B:$AT,28,0)</f>
        <v>0</v>
      </c>
      <c r="AD242" s="34">
        <f>VLOOKUP($B242,'[2]TK KHOILUONG'!$B:$AT,29,0)</f>
        <v>0</v>
      </c>
      <c r="AE242" s="16">
        <f>VLOOKUP($B242,'[2]TK KHOILUONG'!$B:$AT,30,0)</f>
        <v>0</v>
      </c>
      <c r="AF242" s="16">
        <f>VLOOKUP($B242,'[2]TK KHOILUONG'!$B:$AT,31,0)</f>
        <v>0</v>
      </c>
      <c r="AG242" s="16">
        <f>VLOOKUP($B242,'[2]TK KHOILUONG'!$B:$AT,32,0)</f>
        <v>0</v>
      </c>
      <c r="AH242" s="34">
        <f>VLOOKUP($B242,'[2]TK KHOILUONG'!$B:$AT,33,0)</f>
        <v>0</v>
      </c>
      <c r="AI242" s="16">
        <f>VLOOKUP($B242,'[2]TK KHOILUONG'!$B:$AT,34,0)</f>
        <v>0</v>
      </c>
      <c r="AJ242" s="16">
        <f>VLOOKUP($B242,'[2]TK KHOILUONG'!$B:$AT,35,0)</f>
        <v>0</v>
      </c>
      <c r="AK242" s="34">
        <f>VLOOKUP($B242,'[2]TK KHOILUONG'!$B:$AT,36,0)</f>
        <v>0</v>
      </c>
      <c r="AL242" s="16">
        <f>VLOOKUP($B242,'[2]TK KHOILUONG'!$B:$AT,37,0)</f>
        <v>0</v>
      </c>
      <c r="AM242" s="16">
        <f>VLOOKUP($B242,'[2]TK KHOILUONG'!$B:$AT,38,0)</f>
        <v>0</v>
      </c>
      <c r="AN242" s="34">
        <f>VLOOKUP($B242,'[2]TK KHOILUONG'!$B:$AT,39,0)</f>
        <v>0</v>
      </c>
      <c r="AO242" s="16">
        <f>VLOOKUP($B242,'[2]TK KHOILUONG'!$B:$AT,40,0)</f>
        <v>0</v>
      </c>
      <c r="AP242" s="16">
        <f>VLOOKUP($B242,'[2]TK KHOILUONG'!$B:$AT,41,0)</f>
        <v>0</v>
      </c>
      <c r="AQ242" s="34">
        <f>VLOOKUP($B242,'[2]TK KHOILUONG'!$B:$AT,42,0)</f>
        <v>0</v>
      </c>
      <c r="AR242" s="34">
        <f>VLOOKUP($B242,'[2]TK KHOILUONG'!$B:$AT,43,0)</f>
        <v>0</v>
      </c>
      <c r="AS242" s="34">
        <f>VLOOKUP($B242,'[2]TK KHOILUONG'!$B:$AT,44,0)</f>
        <v>0.5</v>
      </c>
      <c r="AT242" s="44">
        <f t="shared" si="4"/>
        <v>11.65</v>
      </c>
      <c r="AU242" s="5"/>
    </row>
    <row r="243" spans="1:47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VLOOKUP($B243,'[2]TK KHOILUONG'!$B:$AT,4,0)</f>
        <v>3</v>
      </c>
      <c r="F243" s="16">
        <f>VLOOKUP($B243,'[2]TK KHOILUONG'!$B:$AT,5,0)</f>
        <v>0</v>
      </c>
      <c r="G243" s="16">
        <f>VLOOKUP($B243,'[2]TK KHOILUONG'!$B:$AT,6,0)</f>
        <v>0</v>
      </c>
      <c r="H243" s="16">
        <f>VLOOKUP($B243,'[2]TK KHOILUONG'!$B:$AT,7,0)</f>
        <v>0</v>
      </c>
      <c r="I243" s="16">
        <f>VLOOKUP($B243,'[2]TK KHOILUONG'!$B:$AT,8,0)</f>
        <v>0</v>
      </c>
      <c r="J243" s="16">
        <f>VLOOKUP($B243,'[2]TK KHOILUONG'!$B:$AT,9,0)</f>
        <v>0</v>
      </c>
      <c r="K243" s="16">
        <f>VLOOKUP($B243,'[2]TK KHOILUONG'!$B:$AT,10,0)</f>
        <v>0</v>
      </c>
      <c r="L243" s="16">
        <f>VLOOKUP($B243,'[2]TK KHOILUONG'!$B:$AT,11,0)</f>
        <v>0</v>
      </c>
      <c r="M243" s="34">
        <f>VLOOKUP($B243,'[2]TK KHOILUONG'!$B:$AT,12,0)</f>
        <v>3</v>
      </c>
      <c r="N243" s="16">
        <f>VLOOKUP($B243,'[2]TK KHOILUONG'!$B:$AT,13,0)</f>
        <v>5.2499999999999991</v>
      </c>
      <c r="O243" s="16">
        <f>VLOOKUP($B243,'[2]TK KHOILUONG'!$B:$AT,14,0)</f>
        <v>4.3499999999999996</v>
      </c>
      <c r="P243" s="16">
        <f>VLOOKUP($B243,'[2]TK KHOILUONG'!$B:$AT,15,0)</f>
        <v>0</v>
      </c>
      <c r="Q243" s="16">
        <f>VLOOKUP($B243,'[2]TK KHOILUONG'!$B:$AT,16,0)</f>
        <v>0</v>
      </c>
      <c r="R243" s="34">
        <f>VLOOKUP($B243,'[2]TK KHOILUONG'!$B:$AT,17,0)</f>
        <v>9.5999999999999979</v>
      </c>
      <c r="S243" s="16">
        <f>VLOOKUP($B243,'[2]TK KHOILUONG'!$B:$AT,18,0)</f>
        <v>138</v>
      </c>
      <c r="T243" s="16">
        <f>VLOOKUP($B243,'[2]TK KHOILUONG'!$B:$AT,19,0)</f>
        <v>46</v>
      </c>
      <c r="U243" s="16">
        <f>VLOOKUP($B243,'[2]TK KHOILUONG'!$B:$AT,20,0)</f>
        <v>44</v>
      </c>
      <c r="V243" s="34">
        <f>VLOOKUP($B243,'[2]TK KHOILUONG'!$B:$AT,21,0)</f>
        <v>14</v>
      </c>
      <c r="W243" s="16">
        <f>VLOOKUP($B243,'[2]TK KHOILUONG'!$B:$AT,22,0)</f>
        <v>0</v>
      </c>
      <c r="X243" s="16">
        <f>VLOOKUP($B243,'[2]TK KHOILUONG'!$B:$AT,23,0)</f>
        <v>0</v>
      </c>
      <c r="Y243" s="16">
        <f>VLOOKUP($B243,'[2]TK KHOILUONG'!$B:$AT,24,0)</f>
        <v>0</v>
      </c>
      <c r="Z243" s="34">
        <f>VLOOKUP($B243,'[2]TK KHOILUONG'!$B:$AT,25,0)</f>
        <v>0</v>
      </c>
      <c r="AA243" s="16">
        <f>VLOOKUP($B243,'[2]TK KHOILUONG'!$B:$AT,26,0)</f>
        <v>0</v>
      </c>
      <c r="AB243" s="16">
        <f>VLOOKUP($B243,'[2]TK KHOILUONG'!$B:$AT,27,0)</f>
        <v>0</v>
      </c>
      <c r="AC243" s="16">
        <f>VLOOKUP($B243,'[2]TK KHOILUONG'!$B:$AT,28,0)</f>
        <v>0</v>
      </c>
      <c r="AD243" s="34">
        <f>VLOOKUP($B243,'[2]TK KHOILUONG'!$B:$AT,29,0)</f>
        <v>0</v>
      </c>
      <c r="AE243" s="16">
        <f>VLOOKUP($B243,'[2]TK KHOILUONG'!$B:$AT,30,0)</f>
        <v>0</v>
      </c>
      <c r="AF243" s="16">
        <f>VLOOKUP($B243,'[2]TK KHOILUONG'!$B:$AT,31,0)</f>
        <v>0</v>
      </c>
      <c r="AG243" s="16">
        <f>VLOOKUP($B243,'[2]TK KHOILUONG'!$B:$AT,32,0)</f>
        <v>0</v>
      </c>
      <c r="AH243" s="34">
        <f>VLOOKUP($B243,'[2]TK KHOILUONG'!$B:$AT,33,0)</f>
        <v>0</v>
      </c>
      <c r="AI243" s="16">
        <f>VLOOKUP($B243,'[2]TK KHOILUONG'!$B:$AT,34,0)</f>
        <v>0</v>
      </c>
      <c r="AJ243" s="16">
        <f>VLOOKUP($B243,'[2]TK KHOILUONG'!$B:$AT,35,0)</f>
        <v>0</v>
      </c>
      <c r="AK243" s="34">
        <f>VLOOKUP($B243,'[2]TK KHOILUONG'!$B:$AT,36,0)</f>
        <v>0</v>
      </c>
      <c r="AL243" s="16">
        <f>VLOOKUP($B243,'[2]TK KHOILUONG'!$B:$AT,37,0)</f>
        <v>0</v>
      </c>
      <c r="AM243" s="16">
        <f>VLOOKUP($B243,'[2]TK KHOILUONG'!$B:$AT,38,0)</f>
        <v>0</v>
      </c>
      <c r="AN243" s="34">
        <f>VLOOKUP($B243,'[2]TK KHOILUONG'!$B:$AT,39,0)</f>
        <v>0</v>
      </c>
      <c r="AO243" s="16">
        <f>VLOOKUP($B243,'[2]TK KHOILUONG'!$B:$AT,40,0)</f>
        <v>0</v>
      </c>
      <c r="AP243" s="16">
        <f>VLOOKUP($B243,'[2]TK KHOILUONG'!$B:$AT,41,0)</f>
        <v>0</v>
      </c>
      <c r="AQ243" s="34">
        <f>VLOOKUP($B243,'[2]TK KHOILUONG'!$B:$AT,42,0)</f>
        <v>0</v>
      </c>
      <c r="AR243" s="34">
        <f>VLOOKUP($B243,'[2]TK KHOILUONG'!$B:$AT,43,0)</f>
        <v>0</v>
      </c>
      <c r="AS243" s="34">
        <f>VLOOKUP($B243,'[2]TK KHOILUONG'!$B:$AT,44,0)</f>
        <v>0.5</v>
      </c>
      <c r="AT243" s="44">
        <f t="shared" si="4"/>
        <v>27.1</v>
      </c>
      <c r="AU243" s="5"/>
    </row>
    <row r="244" spans="1:47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VLOOKUP($B244,'[2]TK KHOILUONG'!$B:$AT,4,0)</f>
        <v>0</v>
      </c>
      <c r="F244" s="16">
        <f>VLOOKUP($B244,'[2]TK KHOILUONG'!$B:$AT,5,0)</f>
        <v>0</v>
      </c>
      <c r="G244" s="16">
        <f>VLOOKUP($B244,'[2]TK KHOILUONG'!$B:$AT,6,0)</f>
        <v>0</v>
      </c>
      <c r="H244" s="16">
        <f>VLOOKUP($B244,'[2]TK KHOILUONG'!$B:$AT,7,0)</f>
        <v>0</v>
      </c>
      <c r="I244" s="16">
        <f>VLOOKUP($B244,'[2]TK KHOILUONG'!$B:$AT,8,0)</f>
        <v>0</v>
      </c>
      <c r="J244" s="16">
        <f>VLOOKUP($B244,'[2]TK KHOILUONG'!$B:$AT,9,0)</f>
        <v>0</v>
      </c>
      <c r="K244" s="16">
        <f>VLOOKUP($B244,'[2]TK KHOILUONG'!$B:$AT,10,0)</f>
        <v>0</v>
      </c>
      <c r="L244" s="16">
        <f>VLOOKUP($B244,'[2]TK KHOILUONG'!$B:$AT,11,0)</f>
        <v>0</v>
      </c>
      <c r="M244" s="34">
        <f>VLOOKUP($B244,'[2]TK KHOILUONG'!$B:$AT,12,0)</f>
        <v>0</v>
      </c>
      <c r="N244" s="16">
        <f>VLOOKUP($B244,'[2]TK KHOILUONG'!$B:$AT,13,0)</f>
        <v>0</v>
      </c>
      <c r="O244" s="16">
        <f>VLOOKUP($B244,'[2]TK KHOILUONG'!$B:$AT,14,0)</f>
        <v>0</v>
      </c>
      <c r="P244" s="16">
        <f>VLOOKUP($B244,'[2]TK KHOILUONG'!$B:$AT,15,0)</f>
        <v>0</v>
      </c>
      <c r="Q244" s="16">
        <f>VLOOKUP($B244,'[2]TK KHOILUONG'!$B:$AT,16,0)</f>
        <v>0</v>
      </c>
      <c r="R244" s="34">
        <f>VLOOKUP($B244,'[2]TK KHOILUONG'!$B:$AT,17,0)</f>
        <v>0</v>
      </c>
      <c r="S244" s="16">
        <f>VLOOKUP($B244,'[2]TK KHOILUONG'!$B:$AT,18,0)</f>
        <v>0</v>
      </c>
      <c r="T244" s="16">
        <f>VLOOKUP($B244,'[2]TK KHOILUONG'!$B:$AT,19,0)</f>
        <v>0</v>
      </c>
      <c r="U244" s="16">
        <f>VLOOKUP($B244,'[2]TK KHOILUONG'!$B:$AT,20,0)</f>
        <v>0</v>
      </c>
      <c r="V244" s="34">
        <f>VLOOKUP($B244,'[2]TK KHOILUONG'!$B:$AT,21,0)</f>
        <v>0</v>
      </c>
      <c r="W244" s="16">
        <f>VLOOKUP($B244,'[2]TK KHOILUONG'!$B:$AT,22,0)</f>
        <v>0</v>
      </c>
      <c r="X244" s="16">
        <f>VLOOKUP($B244,'[2]TK KHOILUONG'!$B:$AT,23,0)</f>
        <v>0</v>
      </c>
      <c r="Y244" s="16">
        <f>VLOOKUP($B244,'[2]TK KHOILUONG'!$B:$AT,24,0)</f>
        <v>0</v>
      </c>
      <c r="Z244" s="34">
        <f>VLOOKUP($B244,'[2]TK KHOILUONG'!$B:$AT,25,0)</f>
        <v>0</v>
      </c>
      <c r="AA244" s="16">
        <f>VLOOKUP($B244,'[2]TK KHOILUONG'!$B:$AT,26,0)</f>
        <v>0</v>
      </c>
      <c r="AB244" s="16">
        <f>VLOOKUP($B244,'[2]TK KHOILUONG'!$B:$AT,27,0)</f>
        <v>0</v>
      </c>
      <c r="AC244" s="16">
        <f>VLOOKUP($B244,'[2]TK KHOILUONG'!$B:$AT,28,0)</f>
        <v>0</v>
      </c>
      <c r="AD244" s="34">
        <f>VLOOKUP($B244,'[2]TK KHOILUONG'!$B:$AT,29,0)</f>
        <v>0</v>
      </c>
      <c r="AE244" s="16">
        <f>VLOOKUP($B244,'[2]TK KHOILUONG'!$B:$AT,30,0)</f>
        <v>0</v>
      </c>
      <c r="AF244" s="16">
        <f>VLOOKUP($B244,'[2]TK KHOILUONG'!$B:$AT,31,0)</f>
        <v>0</v>
      </c>
      <c r="AG244" s="16">
        <f>VLOOKUP($B244,'[2]TK KHOILUONG'!$B:$AT,32,0)</f>
        <v>0</v>
      </c>
      <c r="AH244" s="34">
        <f>VLOOKUP($B244,'[2]TK KHOILUONG'!$B:$AT,33,0)</f>
        <v>0</v>
      </c>
      <c r="AI244" s="16">
        <f>VLOOKUP($B244,'[2]TK KHOILUONG'!$B:$AT,34,0)</f>
        <v>0</v>
      </c>
      <c r="AJ244" s="16">
        <f>VLOOKUP($B244,'[2]TK KHOILUONG'!$B:$AT,35,0)</f>
        <v>0</v>
      </c>
      <c r="AK244" s="34">
        <f>VLOOKUP($B244,'[2]TK KHOILUONG'!$B:$AT,36,0)</f>
        <v>0</v>
      </c>
      <c r="AL244" s="16">
        <f>VLOOKUP($B244,'[2]TK KHOILUONG'!$B:$AT,37,0)</f>
        <v>0</v>
      </c>
      <c r="AM244" s="16">
        <f>VLOOKUP($B244,'[2]TK KHOILUONG'!$B:$AT,38,0)</f>
        <v>0</v>
      </c>
      <c r="AN244" s="34">
        <f>VLOOKUP($B244,'[2]TK KHOILUONG'!$B:$AT,39,0)</f>
        <v>0</v>
      </c>
      <c r="AO244" s="16">
        <f>VLOOKUP($B244,'[2]TK KHOILUONG'!$B:$AT,40,0)</f>
        <v>0</v>
      </c>
      <c r="AP244" s="16">
        <f>VLOOKUP($B244,'[2]TK KHOILUONG'!$B:$AT,41,0)</f>
        <v>0</v>
      </c>
      <c r="AQ244" s="34">
        <f>VLOOKUP($B244,'[2]TK KHOILUONG'!$B:$AT,42,0)</f>
        <v>0</v>
      </c>
      <c r="AR244" s="34">
        <f>VLOOKUP($B244,'[2]TK KHOILUONG'!$B:$AT,43,0)</f>
        <v>0</v>
      </c>
      <c r="AS244" s="34">
        <f>VLOOKUP($B244,'[2]TK KHOILUONG'!$B:$AT,44,0)</f>
        <v>0</v>
      </c>
      <c r="AT244" s="44">
        <f t="shared" si="4"/>
        <v>0</v>
      </c>
      <c r="AU244" s="5"/>
    </row>
    <row r="245" spans="1:47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VLOOKUP($B245,'[2]TK KHOILUONG'!$B:$AT,4,0)</f>
        <v>0</v>
      </c>
      <c r="F245" s="16">
        <f>VLOOKUP($B245,'[2]TK KHOILUONG'!$B:$AT,5,0)</f>
        <v>0</v>
      </c>
      <c r="G245" s="16">
        <f>VLOOKUP($B245,'[2]TK KHOILUONG'!$B:$AT,6,0)</f>
        <v>0</v>
      </c>
      <c r="H245" s="16">
        <f>VLOOKUP($B245,'[2]TK KHOILUONG'!$B:$AT,7,0)</f>
        <v>0</v>
      </c>
      <c r="I245" s="16">
        <f>VLOOKUP($B245,'[2]TK KHOILUONG'!$B:$AT,8,0)</f>
        <v>0</v>
      </c>
      <c r="J245" s="16">
        <f>VLOOKUP($B245,'[2]TK KHOILUONG'!$B:$AT,9,0)</f>
        <v>0</v>
      </c>
      <c r="K245" s="16">
        <f>VLOOKUP($B245,'[2]TK KHOILUONG'!$B:$AT,10,0)</f>
        <v>0</v>
      </c>
      <c r="L245" s="16">
        <f>VLOOKUP($B245,'[2]TK KHOILUONG'!$B:$AT,11,0)</f>
        <v>0</v>
      </c>
      <c r="M245" s="34">
        <f>VLOOKUP($B245,'[2]TK KHOILUONG'!$B:$AT,12,0)</f>
        <v>0</v>
      </c>
      <c r="N245" s="16">
        <f>VLOOKUP($B245,'[2]TK KHOILUONG'!$B:$AT,13,0)</f>
        <v>0</v>
      </c>
      <c r="O245" s="16">
        <f>VLOOKUP($B245,'[2]TK KHOILUONG'!$B:$AT,14,0)</f>
        <v>0</v>
      </c>
      <c r="P245" s="16">
        <f>VLOOKUP($B245,'[2]TK KHOILUONG'!$B:$AT,15,0)</f>
        <v>0</v>
      </c>
      <c r="Q245" s="16">
        <f>VLOOKUP($B245,'[2]TK KHOILUONG'!$B:$AT,16,0)</f>
        <v>0</v>
      </c>
      <c r="R245" s="34">
        <f>VLOOKUP($B245,'[2]TK KHOILUONG'!$B:$AT,17,0)</f>
        <v>0</v>
      </c>
      <c r="S245" s="16">
        <f>VLOOKUP($B245,'[2]TK KHOILUONG'!$B:$AT,18,0)</f>
        <v>0</v>
      </c>
      <c r="T245" s="16">
        <f>VLOOKUP($B245,'[2]TK KHOILUONG'!$B:$AT,19,0)</f>
        <v>0</v>
      </c>
      <c r="U245" s="16">
        <f>VLOOKUP($B245,'[2]TK KHOILUONG'!$B:$AT,20,0)</f>
        <v>0</v>
      </c>
      <c r="V245" s="34">
        <f>VLOOKUP($B245,'[2]TK KHOILUONG'!$B:$AT,21,0)</f>
        <v>0</v>
      </c>
      <c r="W245" s="16">
        <f>VLOOKUP($B245,'[2]TK KHOILUONG'!$B:$AT,22,0)</f>
        <v>0</v>
      </c>
      <c r="X245" s="16">
        <f>VLOOKUP($B245,'[2]TK KHOILUONG'!$B:$AT,23,0)</f>
        <v>0</v>
      </c>
      <c r="Y245" s="16">
        <f>VLOOKUP($B245,'[2]TK KHOILUONG'!$B:$AT,24,0)</f>
        <v>0</v>
      </c>
      <c r="Z245" s="34">
        <f>VLOOKUP($B245,'[2]TK KHOILUONG'!$B:$AT,25,0)</f>
        <v>0</v>
      </c>
      <c r="AA245" s="16">
        <f>VLOOKUP($B245,'[2]TK KHOILUONG'!$B:$AT,26,0)</f>
        <v>0</v>
      </c>
      <c r="AB245" s="16">
        <f>VLOOKUP($B245,'[2]TK KHOILUONG'!$B:$AT,27,0)</f>
        <v>0</v>
      </c>
      <c r="AC245" s="16">
        <f>VLOOKUP($B245,'[2]TK KHOILUONG'!$B:$AT,28,0)</f>
        <v>0</v>
      </c>
      <c r="AD245" s="34">
        <f>VLOOKUP($B245,'[2]TK KHOILUONG'!$B:$AT,29,0)</f>
        <v>0</v>
      </c>
      <c r="AE245" s="16">
        <f>VLOOKUP($B245,'[2]TK KHOILUONG'!$B:$AT,30,0)</f>
        <v>0</v>
      </c>
      <c r="AF245" s="16">
        <f>VLOOKUP($B245,'[2]TK KHOILUONG'!$B:$AT,31,0)</f>
        <v>0</v>
      </c>
      <c r="AG245" s="16">
        <f>VLOOKUP($B245,'[2]TK KHOILUONG'!$B:$AT,32,0)</f>
        <v>0</v>
      </c>
      <c r="AH245" s="34">
        <f>VLOOKUP($B245,'[2]TK KHOILUONG'!$B:$AT,33,0)</f>
        <v>0</v>
      </c>
      <c r="AI245" s="16">
        <f>VLOOKUP($B245,'[2]TK KHOILUONG'!$B:$AT,34,0)</f>
        <v>0</v>
      </c>
      <c r="AJ245" s="16">
        <f>VLOOKUP($B245,'[2]TK KHOILUONG'!$B:$AT,35,0)</f>
        <v>0</v>
      </c>
      <c r="AK245" s="34">
        <f>VLOOKUP($B245,'[2]TK KHOILUONG'!$B:$AT,36,0)</f>
        <v>0</v>
      </c>
      <c r="AL245" s="16">
        <f>VLOOKUP($B245,'[2]TK KHOILUONG'!$B:$AT,37,0)</f>
        <v>0</v>
      </c>
      <c r="AM245" s="16">
        <f>VLOOKUP($B245,'[2]TK KHOILUONG'!$B:$AT,38,0)</f>
        <v>0</v>
      </c>
      <c r="AN245" s="34">
        <f>VLOOKUP($B245,'[2]TK KHOILUONG'!$B:$AT,39,0)</f>
        <v>0</v>
      </c>
      <c r="AO245" s="16">
        <f>VLOOKUP($B245,'[2]TK KHOILUONG'!$B:$AT,40,0)</f>
        <v>0</v>
      </c>
      <c r="AP245" s="16">
        <f>VLOOKUP($B245,'[2]TK KHOILUONG'!$B:$AT,41,0)</f>
        <v>0</v>
      </c>
      <c r="AQ245" s="34">
        <f>VLOOKUP($B245,'[2]TK KHOILUONG'!$B:$AT,42,0)</f>
        <v>0</v>
      </c>
      <c r="AR245" s="34">
        <f>VLOOKUP($B245,'[2]TK KHOILUONG'!$B:$AT,43,0)</f>
        <v>0</v>
      </c>
      <c r="AS245" s="34">
        <f>VLOOKUP($B245,'[2]TK KHOILUONG'!$B:$AT,44,0)</f>
        <v>0</v>
      </c>
      <c r="AT245" s="44">
        <f t="shared" si="4"/>
        <v>0</v>
      </c>
      <c r="AU245" s="5"/>
    </row>
    <row r="246" spans="1:47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VLOOKUP($B246,'[2]TK KHOILUONG'!$B:$AT,4,0)</f>
        <v>0</v>
      </c>
      <c r="F246" s="16">
        <f>VLOOKUP($B246,'[2]TK KHOILUONG'!$B:$AT,5,0)</f>
        <v>0</v>
      </c>
      <c r="G246" s="16">
        <f>VLOOKUP($B246,'[2]TK KHOILUONG'!$B:$AT,6,0)</f>
        <v>0</v>
      </c>
      <c r="H246" s="16">
        <f>VLOOKUP($B246,'[2]TK KHOILUONG'!$B:$AT,7,0)</f>
        <v>0</v>
      </c>
      <c r="I246" s="16">
        <f>VLOOKUP($B246,'[2]TK KHOILUONG'!$B:$AT,8,0)</f>
        <v>0</v>
      </c>
      <c r="J246" s="16">
        <f>VLOOKUP($B246,'[2]TK KHOILUONG'!$B:$AT,9,0)</f>
        <v>0</v>
      </c>
      <c r="K246" s="16">
        <f>VLOOKUP($B246,'[2]TK KHOILUONG'!$B:$AT,10,0)</f>
        <v>0</v>
      </c>
      <c r="L246" s="16">
        <f>VLOOKUP($B246,'[2]TK KHOILUONG'!$B:$AT,11,0)</f>
        <v>0</v>
      </c>
      <c r="M246" s="34">
        <f>VLOOKUP($B246,'[2]TK KHOILUONG'!$B:$AT,12,0)</f>
        <v>0</v>
      </c>
      <c r="N246" s="16">
        <f>VLOOKUP($B246,'[2]TK KHOILUONG'!$B:$AT,13,0)</f>
        <v>0</v>
      </c>
      <c r="O246" s="16">
        <f>VLOOKUP($B246,'[2]TK KHOILUONG'!$B:$AT,14,0)</f>
        <v>0</v>
      </c>
      <c r="P246" s="16">
        <f>VLOOKUP($B246,'[2]TK KHOILUONG'!$B:$AT,15,0)</f>
        <v>0</v>
      </c>
      <c r="Q246" s="16">
        <f>VLOOKUP($B246,'[2]TK KHOILUONG'!$B:$AT,16,0)</f>
        <v>0</v>
      </c>
      <c r="R246" s="34">
        <f>VLOOKUP($B246,'[2]TK KHOILUONG'!$B:$AT,17,0)</f>
        <v>0</v>
      </c>
      <c r="S246" s="16">
        <f>VLOOKUP($B246,'[2]TK KHOILUONG'!$B:$AT,18,0)</f>
        <v>0</v>
      </c>
      <c r="T246" s="16">
        <f>VLOOKUP($B246,'[2]TK KHOILUONG'!$B:$AT,19,0)</f>
        <v>0</v>
      </c>
      <c r="U246" s="16">
        <f>VLOOKUP($B246,'[2]TK KHOILUONG'!$B:$AT,20,0)</f>
        <v>0</v>
      </c>
      <c r="V246" s="34">
        <f>VLOOKUP($B246,'[2]TK KHOILUONG'!$B:$AT,21,0)</f>
        <v>0</v>
      </c>
      <c r="W246" s="16">
        <f>VLOOKUP($B246,'[2]TK KHOILUONG'!$B:$AT,22,0)</f>
        <v>0</v>
      </c>
      <c r="X246" s="16">
        <f>VLOOKUP($B246,'[2]TK KHOILUONG'!$B:$AT,23,0)</f>
        <v>0</v>
      </c>
      <c r="Y246" s="16">
        <f>VLOOKUP($B246,'[2]TK KHOILUONG'!$B:$AT,24,0)</f>
        <v>0</v>
      </c>
      <c r="Z246" s="34">
        <f>VLOOKUP($B246,'[2]TK KHOILUONG'!$B:$AT,25,0)</f>
        <v>0</v>
      </c>
      <c r="AA246" s="16">
        <f>VLOOKUP($B246,'[2]TK KHOILUONG'!$B:$AT,26,0)</f>
        <v>0</v>
      </c>
      <c r="AB246" s="16">
        <f>VLOOKUP($B246,'[2]TK KHOILUONG'!$B:$AT,27,0)</f>
        <v>0</v>
      </c>
      <c r="AC246" s="16">
        <f>VLOOKUP($B246,'[2]TK KHOILUONG'!$B:$AT,28,0)</f>
        <v>0</v>
      </c>
      <c r="AD246" s="34">
        <f>VLOOKUP($B246,'[2]TK KHOILUONG'!$B:$AT,29,0)</f>
        <v>0</v>
      </c>
      <c r="AE246" s="16">
        <f>VLOOKUP($B246,'[2]TK KHOILUONG'!$B:$AT,30,0)</f>
        <v>0</v>
      </c>
      <c r="AF246" s="16">
        <f>VLOOKUP($B246,'[2]TK KHOILUONG'!$B:$AT,31,0)</f>
        <v>0</v>
      </c>
      <c r="AG246" s="16">
        <f>VLOOKUP($B246,'[2]TK KHOILUONG'!$B:$AT,32,0)</f>
        <v>0</v>
      </c>
      <c r="AH246" s="34">
        <f>VLOOKUP($B246,'[2]TK KHOILUONG'!$B:$AT,33,0)</f>
        <v>0</v>
      </c>
      <c r="AI246" s="16">
        <f>VLOOKUP($B246,'[2]TK KHOILUONG'!$B:$AT,34,0)</f>
        <v>0</v>
      </c>
      <c r="AJ246" s="16">
        <f>VLOOKUP($B246,'[2]TK KHOILUONG'!$B:$AT,35,0)</f>
        <v>0</v>
      </c>
      <c r="AK246" s="34">
        <f>VLOOKUP($B246,'[2]TK KHOILUONG'!$B:$AT,36,0)</f>
        <v>0</v>
      </c>
      <c r="AL246" s="16">
        <f>VLOOKUP($B246,'[2]TK KHOILUONG'!$B:$AT,37,0)</f>
        <v>0</v>
      </c>
      <c r="AM246" s="16">
        <f>VLOOKUP($B246,'[2]TK KHOILUONG'!$B:$AT,38,0)</f>
        <v>0</v>
      </c>
      <c r="AN246" s="34">
        <f>VLOOKUP($B246,'[2]TK KHOILUONG'!$B:$AT,39,0)</f>
        <v>0</v>
      </c>
      <c r="AO246" s="16">
        <f>VLOOKUP($B246,'[2]TK KHOILUONG'!$B:$AT,40,0)</f>
        <v>0</v>
      </c>
      <c r="AP246" s="16">
        <f>VLOOKUP($B246,'[2]TK KHOILUONG'!$B:$AT,41,0)</f>
        <v>0</v>
      </c>
      <c r="AQ246" s="34">
        <f>VLOOKUP($B246,'[2]TK KHOILUONG'!$B:$AT,42,0)</f>
        <v>0</v>
      </c>
      <c r="AR246" s="34">
        <f>VLOOKUP($B246,'[2]TK KHOILUONG'!$B:$AT,43,0)</f>
        <v>0</v>
      </c>
      <c r="AS246" s="34">
        <f>VLOOKUP($B246,'[2]TK KHOILUONG'!$B:$AT,44,0)</f>
        <v>0</v>
      </c>
      <c r="AT246" s="44">
        <f t="shared" si="4"/>
        <v>0</v>
      </c>
      <c r="AU246" s="5"/>
    </row>
    <row r="247" spans="1:47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VLOOKUP($B247,'[2]TK KHOILUONG'!$B:$AT,4,0)</f>
        <v>0</v>
      </c>
      <c r="F247" s="16">
        <f>VLOOKUP($B247,'[2]TK KHOILUONG'!$B:$AT,5,0)</f>
        <v>0</v>
      </c>
      <c r="G247" s="16">
        <f>VLOOKUP($B247,'[2]TK KHOILUONG'!$B:$AT,6,0)</f>
        <v>0</v>
      </c>
      <c r="H247" s="16">
        <f>VLOOKUP($B247,'[2]TK KHOILUONG'!$B:$AT,7,0)</f>
        <v>0</v>
      </c>
      <c r="I247" s="16">
        <f>VLOOKUP($B247,'[2]TK KHOILUONG'!$B:$AT,8,0)</f>
        <v>0</v>
      </c>
      <c r="J247" s="16">
        <f>VLOOKUP($B247,'[2]TK KHOILUONG'!$B:$AT,9,0)</f>
        <v>0</v>
      </c>
      <c r="K247" s="16">
        <f>VLOOKUP($B247,'[2]TK KHOILUONG'!$B:$AT,10,0)</f>
        <v>0</v>
      </c>
      <c r="L247" s="16">
        <f>VLOOKUP($B247,'[2]TK KHOILUONG'!$B:$AT,11,0)</f>
        <v>0</v>
      </c>
      <c r="M247" s="34">
        <f>VLOOKUP($B247,'[2]TK KHOILUONG'!$B:$AT,12,0)</f>
        <v>0</v>
      </c>
      <c r="N247" s="16">
        <f>VLOOKUP($B247,'[2]TK KHOILUONG'!$B:$AT,13,0)</f>
        <v>0</v>
      </c>
      <c r="O247" s="16">
        <f>VLOOKUP($B247,'[2]TK KHOILUONG'!$B:$AT,14,0)</f>
        <v>0</v>
      </c>
      <c r="P247" s="16">
        <f>VLOOKUP($B247,'[2]TK KHOILUONG'!$B:$AT,15,0)</f>
        <v>0</v>
      </c>
      <c r="Q247" s="16">
        <f>VLOOKUP($B247,'[2]TK KHOILUONG'!$B:$AT,16,0)</f>
        <v>0</v>
      </c>
      <c r="R247" s="34">
        <f>VLOOKUP($B247,'[2]TK KHOILUONG'!$B:$AT,17,0)</f>
        <v>0</v>
      </c>
      <c r="S247" s="16">
        <f>VLOOKUP($B247,'[2]TK KHOILUONG'!$B:$AT,18,0)</f>
        <v>0</v>
      </c>
      <c r="T247" s="16">
        <f>VLOOKUP($B247,'[2]TK KHOILUONG'!$B:$AT,19,0)</f>
        <v>0</v>
      </c>
      <c r="U247" s="16">
        <f>VLOOKUP($B247,'[2]TK KHOILUONG'!$B:$AT,20,0)</f>
        <v>0</v>
      </c>
      <c r="V247" s="34">
        <f>VLOOKUP($B247,'[2]TK KHOILUONG'!$B:$AT,21,0)</f>
        <v>0</v>
      </c>
      <c r="W247" s="16">
        <f>VLOOKUP($B247,'[2]TK KHOILUONG'!$B:$AT,22,0)</f>
        <v>0</v>
      </c>
      <c r="X247" s="16">
        <f>VLOOKUP($B247,'[2]TK KHOILUONG'!$B:$AT,23,0)</f>
        <v>0</v>
      </c>
      <c r="Y247" s="16">
        <f>VLOOKUP($B247,'[2]TK KHOILUONG'!$B:$AT,24,0)</f>
        <v>0</v>
      </c>
      <c r="Z247" s="34">
        <f>VLOOKUP($B247,'[2]TK KHOILUONG'!$B:$AT,25,0)</f>
        <v>0</v>
      </c>
      <c r="AA247" s="16">
        <f>VLOOKUP($B247,'[2]TK KHOILUONG'!$B:$AT,26,0)</f>
        <v>0</v>
      </c>
      <c r="AB247" s="16">
        <f>VLOOKUP($B247,'[2]TK KHOILUONG'!$B:$AT,27,0)</f>
        <v>0</v>
      </c>
      <c r="AC247" s="16">
        <f>VLOOKUP($B247,'[2]TK KHOILUONG'!$B:$AT,28,0)</f>
        <v>0</v>
      </c>
      <c r="AD247" s="34">
        <f>VLOOKUP($B247,'[2]TK KHOILUONG'!$B:$AT,29,0)</f>
        <v>0</v>
      </c>
      <c r="AE247" s="16">
        <f>VLOOKUP($B247,'[2]TK KHOILUONG'!$B:$AT,30,0)</f>
        <v>0</v>
      </c>
      <c r="AF247" s="16">
        <f>VLOOKUP($B247,'[2]TK KHOILUONG'!$B:$AT,31,0)</f>
        <v>0</v>
      </c>
      <c r="AG247" s="16">
        <f>VLOOKUP($B247,'[2]TK KHOILUONG'!$B:$AT,32,0)</f>
        <v>0</v>
      </c>
      <c r="AH247" s="34">
        <f>VLOOKUP($B247,'[2]TK KHOILUONG'!$B:$AT,33,0)</f>
        <v>0</v>
      </c>
      <c r="AI247" s="16">
        <f>VLOOKUP($B247,'[2]TK KHOILUONG'!$B:$AT,34,0)</f>
        <v>0</v>
      </c>
      <c r="AJ247" s="16">
        <f>VLOOKUP($B247,'[2]TK KHOILUONG'!$B:$AT,35,0)</f>
        <v>0</v>
      </c>
      <c r="AK247" s="34">
        <f>VLOOKUP($B247,'[2]TK KHOILUONG'!$B:$AT,36,0)</f>
        <v>0</v>
      </c>
      <c r="AL247" s="16">
        <f>VLOOKUP($B247,'[2]TK KHOILUONG'!$B:$AT,37,0)</f>
        <v>0</v>
      </c>
      <c r="AM247" s="16">
        <f>VLOOKUP($B247,'[2]TK KHOILUONG'!$B:$AT,38,0)</f>
        <v>0</v>
      </c>
      <c r="AN247" s="34">
        <f>VLOOKUP($B247,'[2]TK KHOILUONG'!$B:$AT,39,0)</f>
        <v>0</v>
      </c>
      <c r="AO247" s="16">
        <f>VLOOKUP($B247,'[2]TK KHOILUONG'!$B:$AT,40,0)</f>
        <v>0</v>
      </c>
      <c r="AP247" s="16">
        <f>VLOOKUP($B247,'[2]TK KHOILUONG'!$B:$AT,41,0)</f>
        <v>0</v>
      </c>
      <c r="AQ247" s="34">
        <f>VLOOKUP($B247,'[2]TK KHOILUONG'!$B:$AT,42,0)</f>
        <v>0</v>
      </c>
      <c r="AR247" s="34">
        <f>VLOOKUP($B247,'[2]TK KHOILUONG'!$B:$AT,43,0)</f>
        <v>0</v>
      </c>
      <c r="AS247" s="34">
        <f>VLOOKUP($B247,'[2]TK KHOILUONG'!$B:$AT,44,0)</f>
        <v>0</v>
      </c>
      <c r="AT247" s="44">
        <f t="shared" si="4"/>
        <v>0</v>
      </c>
      <c r="AU247" s="5"/>
    </row>
    <row r="248" spans="1:47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VLOOKUP($B248,'[2]TK KHOILUONG'!$B:$AT,4,0)</f>
        <v>2</v>
      </c>
      <c r="F248" s="16">
        <f>VLOOKUP($B248,'[2]TK KHOILUONG'!$B:$AT,5,0)</f>
        <v>0</v>
      </c>
      <c r="G248" s="16">
        <f>VLOOKUP($B248,'[2]TK KHOILUONG'!$B:$AT,6,0)</f>
        <v>0</v>
      </c>
      <c r="H248" s="16">
        <f>VLOOKUP($B248,'[2]TK KHOILUONG'!$B:$AT,7,0)</f>
        <v>0</v>
      </c>
      <c r="I248" s="16">
        <f>VLOOKUP($B248,'[2]TK KHOILUONG'!$B:$AT,8,0)</f>
        <v>0</v>
      </c>
      <c r="J248" s="16">
        <f>VLOOKUP($B248,'[2]TK KHOILUONG'!$B:$AT,9,0)</f>
        <v>0</v>
      </c>
      <c r="K248" s="16">
        <f>VLOOKUP($B248,'[2]TK KHOILUONG'!$B:$AT,10,0)</f>
        <v>0</v>
      </c>
      <c r="L248" s="16">
        <f>VLOOKUP($B248,'[2]TK KHOILUONG'!$B:$AT,11,0)</f>
        <v>0</v>
      </c>
      <c r="M248" s="34">
        <f>VLOOKUP($B248,'[2]TK KHOILUONG'!$B:$AT,12,0)</f>
        <v>2</v>
      </c>
      <c r="N248" s="16">
        <f>VLOOKUP($B248,'[2]TK KHOILUONG'!$B:$AT,13,0)</f>
        <v>0</v>
      </c>
      <c r="O248" s="16">
        <f>VLOOKUP($B248,'[2]TK KHOILUONG'!$B:$AT,14,0)</f>
        <v>0</v>
      </c>
      <c r="P248" s="16">
        <f>VLOOKUP($B248,'[2]TK KHOILUONG'!$B:$AT,15,0)</f>
        <v>0</v>
      </c>
      <c r="Q248" s="16">
        <f>VLOOKUP($B248,'[2]TK KHOILUONG'!$B:$AT,16,0)</f>
        <v>0</v>
      </c>
      <c r="R248" s="34">
        <f>VLOOKUP($B248,'[2]TK KHOILUONG'!$B:$AT,17,0)</f>
        <v>0</v>
      </c>
      <c r="S248" s="16">
        <f>VLOOKUP($B248,'[2]TK KHOILUONG'!$B:$AT,18,0)</f>
        <v>151</v>
      </c>
      <c r="T248" s="16">
        <f>VLOOKUP($B248,'[2]TK KHOILUONG'!$B:$AT,19,0)</f>
        <v>174</v>
      </c>
      <c r="U248" s="16">
        <f>VLOOKUP($B248,'[2]TK KHOILUONG'!$B:$AT,20,0)</f>
        <v>381</v>
      </c>
      <c r="V248" s="34">
        <f>VLOOKUP($B248,'[2]TK KHOILUONG'!$B:$AT,21,0)</f>
        <v>-5.6000000000000005</v>
      </c>
      <c r="W248" s="16">
        <f>VLOOKUP($B248,'[2]TK KHOILUONG'!$B:$AT,22,0)</f>
        <v>0</v>
      </c>
      <c r="X248" s="16">
        <f>VLOOKUP($B248,'[2]TK KHOILUONG'!$B:$AT,23,0)</f>
        <v>0</v>
      </c>
      <c r="Y248" s="16">
        <f>VLOOKUP($B248,'[2]TK KHOILUONG'!$B:$AT,24,0)</f>
        <v>0</v>
      </c>
      <c r="Z248" s="34">
        <f>VLOOKUP($B248,'[2]TK KHOILUONG'!$B:$AT,25,0)</f>
        <v>0</v>
      </c>
      <c r="AA248" s="16">
        <f>VLOOKUP($B248,'[2]TK KHOILUONG'!$B:$AT,26,0)</f>
        <v>0</v>
      </c>
      <c r="AB248" s="16">
        <f>VLOOKUP($B248,'[2]TK KHOILUONG'!$B:$AT,27,0)</f>
        <v>0</v>
      </c>
      <c r="AC248" s="16">
        <f>VLOOKUP($B248,'[2]TK KHOILUONG'!$B:$AT,28,0)</f>
        <v>0</v>
      </c>
      <c r="AD248" s="34">
        <f>VLOOKUP($B248,'[2]TK KHOILUONG'!$B:$AT,29,0)</f>
        <v>0</v>
      </c>
      <c r="AE248" s="16">
        <f>VLOOKUP($B248,'[2]TK KHOILUONG'!$B:$AT,30,0)</f>
        <v>0</v>
      </c>
      <c r="AF248" s="16">
        <f>VLOOKUP($B248,'[2]TK KHOILUONG'!$B:$AT,31,0)</f>
        <v>0</v>
      </c>
      <c r="AG248" s="16">
        <f>VLOOKUP($B248,'[2]TK KHOILUONG'!$B:$AT,32,0)</f>
        <v>0</v>
      </c>
      <c r="AH248" s="34">
        <f>VLOOKUP($B248,'[2]TK KHOILUONG'!$B:$AT,33,0)</f>
        <v>0</v>
      </c>
      <c r="AI248" s="16">
        <f>VLOOKUP($B248,'[2]TK KHOILUONG'!$B:$AT,34,0)</f>
        <v>0</v>
      </c>
      <c r="AJ248" s="16">
        <f>VLOOKUP($B248,'[2]TK KHOILUONG'!$B:$AT,35,0)</f>
        <v>0</v>
      </c>
      <c r="AK248" s="34">
        <f>VLOOKUP($B248,'[2]TK KHOILUONG'!$B:$AT,36,0)</f>
        <v>0</v>
      </c>
      <c r="AL248" s="16">
        <f>VLOOKUP($B248,'[2]TK KHOILUONG'!$B:$AT,37,0)</f>
        <v>0</v>
      </c>
      <c r="AM248" s="16">
        <f>VLOOKUP($B248,'[2]TK KHOILUONG'!$B:$AT,38,0)</f>
        <v>0</v>
      </c>
      <c r="AN248" s="34">
        <f>VLOOKUP($B248,'[2]TK KHOILUONG'!$B:$AT,39,0)</f>
        <v>0</v>
      </c>
      <c r="AO248" s="16">
        <f>VLOOKUP($B248,'[2]TK KHOILUONG'!$B:$AT,40,0)</f>
        <v>0</v>
      </c>
      <c r="AP248" s="16">
        <f>VLOOKUP($B248,'[2]TK KHOILUONG'!$B:$AT,41,0)</f>
        <v>0</v>
      </c>
      <c r="AQ248" s="34">
        <f>VLOOKUP($B248,'[2]TK KHOILUONG'!$B:$AT,42,0)</f>
        <v>0</v>
      </c>
      <c r="AR248" s="34">
        <f>VLOOKUP($B248,'[2]TK KHOILUONG'!$B:$AT,43,0)</f>
        <v>0</v>
      </c>
      <c r="AS248" s="34">
        <f>VLOOKUP($B248,'[2]TK KHOILUONG'!$B:$AT,44,0)</f>
        <v>0</v>
      </c>
      <c r="AT248" s="44">
        <f t="shared" si="4"/>
        <v>-3.6</v>
      </c>
      <c r="AU248" s="5"/>
    </row>
    <row r="249" spans="1:47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VLOOKUP($B249,'[2]TK KHOILUONG'!$B:$AT,4,0)</f>
        <v>0</v>
      </c>
      <c r="F249" s="16">
        <f>VLOOKUP($B249,'[2]TK KHOILUONG'!$B:$AT,5,0)</f>
        <v>0</v>
      </c>
      <c r="G249" s="16">
        <f>VLOOKUP($B249,'[2]TK KHOILUONG'!$B:$AT,6,0)</f>
        <v>0</v>
      </c>
      <c r="H249" s="16">
        <f>VLOOKUP($B249,'[2]TK KHOILUONG'!$B:$AT,7,0)</f>
        <v>0</v>
      </c>
      <c r="I249" s="16">
        <f>VLOOKUP($B249,'[2]TK KHOILUONG'!$B:$AT,8,0)</f>
        <v>0</v>
      </c>
      <c r="J249" s="16">
        <f>VLOOKUP($B249,'[2]TK KHOILUONG'!$B:$AT,9,0)</f>
        <v>0</v>
      </c>
      <c r="K249" s="16">
        <f>VLOOKUP($B249,'[2]TK KHOILUONG'!$B:$AT,10,0)</f>
        <v>0</v>
      </c>
      <c r="L249" s="16">
        <f>VLOOKUP($B249,'[2]TK KHOILUONG'!$B:$AT,11,0)</f>
        <v>0</v>
      </c>
      <c r="M249" s="34">
        <f>VLOOKUP($B249,'[2]TK KHOILUONG'!$B:$AT,12,0)</f>
        <v>0</v>
      </c>
      <c r="N249" s="16">
        <f>VLOOKUP($B249,'[2]TK KHOILUONG'!$B:$AT,13,0)</f>
        <v>3</v>
      </c>
      <c r="O249" s="16">
        <f>VLOOKUP($B249,'[2]TK KHOILUONG'!$B:$AT,14,0)</f>
        <v>2.25</v>
      </c>
      <c r="P249" s="16">
        <f>VLOOKUP($B249,'[2]TK KHOILUONG'!$B:$AT,15,0)</f>
        <v>0</v>
      </c>
      <c r="Q249" s="16">
        <f>VLOOKUP($B249,'[2]TK KHOILUONG'!$B:$AT,16,0)</f>
        <v>0</v>
      </c>
      <c r="R249" s="34">
        <f>VLOOKUP($B249,'[2]TK KHOILUONG'!$B:$AT,17,0)</f>
        <v>5.25</v>
      </c>
      <c r="S249" s="16">
        <f>VLOOKUP($B249,'[2]TK KHOILUONG'!$B:$AT,18,0)</f>
        <v>48</v>
      </c>
      <c r="T249" s="16">
        <f>VLOOKUP($B249,'[2]TK KHOILUONG'!$B:$AT,19,0)</f>
        <v>45</v>
      </c>
      <c r="U249" s="16">
        <f>VLOOKUP($B249,'[2]TK KHOILUONG'!$B:$AT,20,0)</f>
        <v>48</v>
      </c>
      <c r="V249" s="34">
        <f>VLOOKUP($B249,'[2]TK KHOILUONG'!$B:$AT,21,0)</f>
        <v>4.5</v>
      </c>
      <c r="W249" s="16">
        <f>VLOOKUP($B249,'[2]TK KHOILUONG'!$B:$AT,22,0)</f>
        <v>0</v>
      </c>
      <c r="X249" s="16">
        <f>VLOOKUP($B249,'[2]TK KHOILUONG'!$B:$AT,23,0)</f>
        <v>0</v>
      </c>
      <c r="Y249" s="16">
        <f>VLOOKUP($B249,'[2]TK KHOILUONG'!$B:$AT,24,0)</f>
        <v>0</v>
      </c>
      <c r="Z249" s="34">
        <f>VLOOKUP($B249,'[2]TK KHOILUONG'!$B:$AT,25,0)</f>
        <v>0</v>
      </c>
      <c r="AA249" s="16">
        <f>VLOOKUP($B249,'[2]TK KHOILUONG'!$B:$AT,26,0)</f>
        <v>0</v>
      </c>
      <c r="AB249" s="16">
        <f>VLOOKUP($B249,'[2]TK KHOILUONG'!$B:$AT,27,0)</f>
        <v>0</v>
      </c>
      <c r="AC249" s="16">
        <f>VLOOKUP($B249,'[2]TK KHOILUONG'!$B:$AT,28,0)</f>
        <v>0</v>
      </c>
      <c r="AD249" s="34">
        <f>VLOOKUP($B249,'[2]TK KHOILUONG'!$B:$AT,29,0)</f>
        <v>0</v>
      </c>
      <c r="AE249" s="16">
        <f>VLOOKUP($B249,'[2]TK KHOILUONG'!$B:$AT,30,0)</f>
        <v>0</v>
      </c>
      <c r="AF249" s="16">
        <f>VLOOKUP($B249,'[2]TK KHOILUONG'!$B:$AT,31,0)</f>
        <v>0</v>
      </c>
      <c r="AG249" s="16">
        <f>VLOOKUP($B249,'[2]TK KHOILUONG'!$B:$AT,32,0)</f>
        <v>0</v>
      </c>
      <c r="AH249" s="34">
        <f>VLOOKUP($B249,'[2]TK KHOILUONG'!$B:$AT,33,0)</f>
        <v>0</v>
      </c>
      <c r="AI249" s="16">
        <f>VLOOKUP($B249,'[2]TK KHOILUONG'!$B:$AT,34,0)</f>
        <v>0</v>
      </c>
      <c r="AJ249" s="16">
        <f>VLOOKUP($B249,'[2]TK KHOILUONG'!$B:$AT,35,0)</f>
        <v>0</v>
      </c>
      <c r="AK249" s="34">
        <f>VLOOKUP($B249,'[2]TK KHOILUONG'!$B:$AT,36,0)</f>
        <v>0</v>
      </c>
      <c r="AL249" s="16">
        <f>VLOOKUP($B249,'[2]TK KHOILUONG'!$B:$AT,37,0)</f>
        <v>0</v>
      </c>
      <c r="AM249" s="16">
        <f>VLOOKUP($B249,'[2]TK KHOILUONG'!$B:$AT,38,0)</f>
        <v>0</v>
      </c>
      <c r="AN249" s="34">
        <f>VLOOKUP($B249,'[2]TK KHOILUONG'!$B:$AT,39,0)</f>
        <v>0</v>
      </c>
      <c r="AO249" s="16">
        <f>VLOOKUP($B249,'[2]TK KHOILUONG'!$B:$AT,40,0)</f>
        <v>0</v>
      </c>
      <c r="AP249" s="16">
        <f>VLOOKUP($B249,'[2]TK KHOILUONG'!$B:$AT,41,0)</f>
        <v>0</v>
      </c>
      <c r="AQ249" s="34">
        <f>VLOOKUP($B249,'[2]TK KHOILUONG'!$B:$AT,42,0)</f>
        <v>0</v>
      </c>
      <c r="AR249" s="34">
        <f>VLOOKUP($B249,'[2]TK KHOILUONG'!$B:$AT,43,0)</f>
        <v>0</v>
      </c>
      <c r="AS249" s="34">
        <f>VLOOKUP($B249,'[2]TK KHOILUONG'!$B:$AT,44,0)</f>
        <v>0</v>
      </c>
      <c r="AT249" s="44">
        <f t="shared" si="4"/>
        <v>9.75</v>
      </c>
      <c r="AU249" s="5"/>
    </row>
    <row r="250" spans="1:47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VLOOKUP($B250,'[2]TK KHOILUONG'!$B:$AT,4,0)</f>
        <v>0</v>
      </c>
      <c r="F250" s="16">
        <f>VLOOKUP($B250,'[2]TK KHOILUONG'!$B:$AT,5,0)</f>
        <v>0</v>
      </c>
      <c r="G250" s="16">
        <f>VLOOKUP($B250,'[2]TK KHOILUONG'!$B:$AT,6,0)</f>
        <v>0</v>
      </c>
      <c r="H250" s="16">
        <f>VLOOKUP($B250,'[2]TK KHOILUONG'!$B:$AT,7,0)</f>
        <v>0</v>
      </c>
      <c r="I250" s="16">
        <f>VLOOKUP($B250,'[2]TK KHOILUONG'!$B:$AT,8,0)</f>
        <v>0</v>
      </c>
      <c r="J250" s="16">
        <f>VLOOKUP($B250,'[2]TK KHOILUONG'!$B:$AT,9,0)</f>
        <v>0</v>
      </c>
      <c r="K250" s="16">
        <f>VLOOKUP($B250,'[2]TK KHOILUONG'!$B:$AT,10,0)</f>
        <v>0</v>
      </c>
      <c r="L250" s="16">
        <f>VLOOKUP($B250,'[2]TK KHOILUONG'!$B:$AT,11,0)</f>
        <v>0</v>
      </c>
      <c r="M250" s="34">
        <f>VLOOKUP($B250,'[2]TK KHOILUONG'!$B:$AT,12,0)</f>
        <v>0</v>
      </c>
      <c r="N250" s="16">
        <f>VLOOKUP($B250,'[2]TK KHOILUONG'!$B:$AT,13,0)</f>
        <v>0</v>
      </c>
      <c r="O250" s="16">
        <f>VLOOKUP($B250,'[2]TK KHOILUONG'!$B:$AT,14,0)</f>
        <v>0</v>
      </c>
      <c r="P250" s="16">
        <f>VLOOKUP($B250,'[2]TK KHOILUONG'!$B:$AT,15,0)</f>
        <v>0</v>
      </c>
      <c r="Q250" s="16">
        <f>VLOOKUP($B250,'[2]TK KHOILUONG'!$B:$AT,16,0)</f>
        <v>0</v>
      </c>
      <c r="R250" s="34">
        <f>VLOOKUP($B250,'[2]TK KHOILUONG'!$B:$AT,17,0)</f>
        <v>0</v>
      </c>
      <c r="S250" s="16">
        <f>VLOOKUP($B250,'[2]TK KHOILUONG'!$B:$AT,18,0)</f>
        <v>0</v>
      </c>
      <c r="T250" s="16">
        <f>VLOOKUP($B250,'[2]TK KHOILUONG'!$B:$AT,19,0)</f>
        <v>0</v>
      </c>
      <c r="U250" s="16">
        <f>VLOOKUP($B250,'[2]TK KHOILUONG'!$B:$AT,20,0)</f>
        <v>0</v>
      </c>
      <c r="V250" s="34">
        <f>VLOOKUP($B250,'[2]TK KHOILUONG'!$B:$AT,21,0)</f>
        <v>0</v>
      </c>
      <c r="W250" s="16">
        <f>VLOOKUP($B250,'[2]TK KHOILUONG'!$B:$AT,22,0)</f>
        <v>0</v>
      </c>
      <c r="X250" s="16">
        <f>VLOOKUP($B250,'[2]TK KHOILUONG'!$B:$AT,23,0)</f>
        <v>0</v>
      </c>
      <c r="Y250" s="16">
        <f>VLOOKUP($B250,'[2]TK KHOILUONG'!$B:$AT,24,0)</f>
        <v>0</v>
      </c>
      <c r="Z250" s="34">
        <f>VLOOKUP($B250,'[2]TK KHOILUONG'!$B:$AT,25,0)</f>
        <v>0</v>
      </c>
      <c r="AA250" s="16">
        <f>VLOOKUP($B250,'[2]TK KHOILUONG'!$B:$AT,26,0)</f>
        <v>0</v>
      </c>
      <c r="AB250" s="16">
        <f>VLOOKUP($B250,'[2]TK KHOILUONG'!$B:$AT,27,0)</f>
        <v>0</v>
      </c>
      <c r="AC250" s="16">
        <f>VLOOKUP($B250,'[2]TK KHOILUONG'!$B:$AT,28,0)</f>
        <v>0</v>
      </c>
      <c r="AD250" s="34">
        <f>VLOOKUP($B250,'[2]TK KHOILUONG'!$B:$AT,29,0)</f>
        <v>0</v>
      </c>
      <c r="AE250" s="16">
        <f>VLOOKUP($B250,'[2]TK KHOILUONG'!$B:$AT,30,0)</f>
        <v>0</v>
      </c>
      <c r="AF250" s="16">
        <f>VLOOKUP($B250,'[2]TK KHOILUONG'!$B:$AT,31,0)</f>
        <v>0</v>
      </c>
      <c r="AG250" s="16">
        <f>VLOOKUP($B250,'[2]TK KHOILUONG'!$B:$AT,32,0)</f>
        <v>0</v>
      </c>
      <c r="AH250" s="34">
        <f>VLOOKUP($B250,'[2]TK KHOILUONG'!$B:$AT,33,0)</f>
        <v>0</v>
      </c>
      <c r="AI250" s="16">
        <f>VLOOKUP($B250,'[2]TK KHOILUONG'!$B:$AT,34,0)</f>
        <v>0</v>
      </c>
      <c r="AJ250" s="16">
        <f>VLOOKUP($B250,'[2]TK KHOILUONG'!$B:$AT,35,0)</f>
        <v>0</v>
      </c>
      <c r="AK250" s="34">
        <f>VLOOKUP($B250,'[2]TK KHOILUONG'!$B:$AT,36,0)</f>
        <v>0</v>
      </c>
      <c r="AL250" s="16">
        <f>VLOOKUP($B250,'[2]TK KHOILUONG'!$B:$AT,37,0)</f>
        <v>0</v>
      </c>
      <c r="AM250" s="16">
        <f>VLOOKUP($B250,'[2]TK KHOILUONG'!$B:$AT,38,0)</f>
        <v>0</v>
      </c>
      <c r="AN250" s="34">
        <f>VLOOKUP($B250,'[2]TK KHOILUONG'!$B:$AT,39,0)</f>
        <v>0</v>
      </c>
      <c r="AO250" s="16">
        <f>VLOOKUP($B250,'[2]TK KHOILUONG'!$B:$AT,40,0)</f>
        <v>0</v>
      </c>
      <c r="AP250" s="16">
        <f>VLOOKUP($B250,'[2]TK KHOILUONG'!$B:$AT,41,0)</f>
        <v>0</v>
      </c>
      <c r="AQ250" s="34">
        <f>VLOOKUP($B250,'[2]TK KHOILUONG'!$B:$AT,42,0)</f>
        <v>0</v>
      </c>
      <c r="AR250" s="34">
        <f>VLOOKUP($B250,'[2]TK KHOILUONG'!$B:$AT,43,0)</f>
        <v>0</v>
      </c>
      <c r="AS250" s="34">
        <f>VLOOKUP($B250,'[2]TK KHOILUONG'!$B:$AT,44,0)</f>
        <v>0</v>
      </c>
      <c r="AT250" s="44">
        <f t="shared" si="4"/>
        <v>0</v>
      </c>
      <c r="AU250" s="5"/>
    </row>
    <row r="251" spans="1:47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VLOOKUP($B251,'[2]TK KHOILUONG'!$B:$AT,4,0)</f>
        <v>0</v>
      </c>
      <c r="F251" s="16">
        <f>VLOOKUP($B251,'[2]TK KHOILUONG'!$B:$AT,5,0)</f>
        <v>2</v>
      </c>
      <c r="G251" s="16">
        <f>VLOOKUP($B251,'[2]TK KHOILUONG'!$B:$AT,6,0)</f>
        <v>0</v>
      </c>
      <c r="H251" s="16">
        <f>VLOOKUP($B251,'[2]TK KHOILUONG'!$B:$AT,7,0)</f>
        <v>0</v>
      </c>
      <c r="I251" s="16">
        <f>VLOOKUP($B251,'[2]TK KHOILUONG'!$B:$AT,8,0)</f>
        <v>0</v>
      </c>
      <c r="J251" s="16">
        <f>VLOOKUP($B251,'[2]TK KHOILUONG'!$B:$AT,9,0)</f>
        <v>0</v>
      </c>
      <c r="K251" s="16">
        <f>VLOOKUP($B251,'[2]TK KHOILUONG'!$B:$AT,10,0)</f>
        <v>0</v>
      </c>
      <c r="L251" s="16">
        <f>VLOOKUP($B251,'[2]TK KHOILUONG'!$B:$AT,11,0)</f>
        <v>0</v>
      </c>
      <c r="M251" s="34">
        <f>VLOOKUP($B251,'[2]TK KHOILUONG'!$B:$AT,12,0)</f>
        <v>3</v>
      </c>
      <c r="N251" s="16">
        <f>VLOOKUP($B251,'[2]TK KHOILUONG'!$B:$AT,13,0)</f>
        <v>0.45</v>
      </c>
      <c r="O251" s="16">
        <f>VLOOKUP($B251,'[2]TK KHOILUONG'!$B:$AT,14,0)</f>
        <v>1.05</v>
      </c>
      <c r="P251" s="16">
        <f>VLOOKUP($B251,'[2]TK KHOILUONG'!$B:$AT,15,0)</f>
        <v>0</v>
      </c>
      <c r="Q251" s="16">
        <f>VLOOKUP($B251,'[2]TK KHOILUONG'!$B:$AT,16,0)</f>
        <v>0</v>
      </c>
      <c r="R251" s="34">
        <f>VLOOKUP($B251,'[2]TK KHOILUONG'!$B:$AT,17,0)</f>
        <v>1.5</v>
      </c>
      <c r="S251" s="16">
        <f>VLOOKUP($B251,'[2]TK KHOILUONG'!$B:$AT,18,0)</f>
        <v>0</v>
      </c>
      <c r="T251" s="16">
        <f>VLOOKUP($B251,'[2]TK KHOILUONG'!$B:$AT,19,0)</f>
        <v>47</v>
      </c>
      <c r="U251" s="16">
        <f>VLOOKUP($B251,'[2]TK KHOILUONG'!$B:$AT,20,0)</f>
        <v>0</v>
      </c>
      <c r="V251" s="34">
        <f>VLOOKUP($B251,'[2]TK KHOILUONG'!$B:$AT,21,0)</f>
        <v>4.7</v>
      </c>
      <c r="W251" s="16">
        <f>VLOOKUP($B251,'[2]TK KHOILUONG'!$B:$AT,22,0)</f>
        <v>0</v>
      </c>
      <c r="X251" s="16">
        <f>VLOOKUP($B251,'[2]TK KHOILUONG'!$B:$AT,23,0)</f>
        <v>0</v>
      </c>
      <c r="Y251" s="16">
        <f>VLOOKUP($B251,'[2]TK KHOILUONG'!$B:$AT,24,0)</f>
        <v>0</v>
      </c>
      <c r="Z251" s="34">
        <f>VLOOKUP($B251,'[2]TK KHOILUONG'!$B:$AT,25,0)</f>
        <v>0</v>
      </c>
      <c r="AA251" s="16">
        <f>VLOOKUP($B251,'[2]TK KHOILUONG'!$B:$AT,26,0)</f>
        <v>0</v>
      </c>
      <c r="AB251" s="16">
        <f>VLOOKUP($B251,'[2]TK KHOILUONG'!$B:$AT,27,0)</f>
        <v>0</v>
      </c>
      <c r="AC251" s="16">
        <f>VLOOKUP($B251,'[2]TK KHOILUONG'!$B:$AT,28,0)</f>
        <v>0</v>
      </c>
      <c r="AD251" s="34">
        <f>VLOOKUP($B251,'[2]TK KHOILUONG'!$B:$AT,29,0)</f>
        <v>0</v>
      </c>
      <c r="AE251" s="16">
        <f>VLOOKUP($B251,'[2]TK KHOILUONG'!$B:$AT,30,0)</f>
        <v>0</v>
      </c>
      <c r="AF251" s="16">
        <f>VLOOKUP($B251,'[2]TK KHOILUONG'!$B:$AT,31,0)</f>
        <v>0</v>
      </c>
      <c r="AG251" s="16">
        <f>VLOOKUP($B251,'[2]TK KHOILUONG'!$B:$AT,32,0)</f>
        <v>0</v>
      </c>
      <c r="AH251" s="34">
        <f>VLOOKUP($B251,'[2]TK KHOILUONG'!$B:$AT,33,0)</f>
        <v>0</v>
      </c>
      <c r="AI251" s="16">
        <f>VLOOKUP($B251,'[2]TK KHOILUONG'!$B:$AT,34,0)</f>
        <v>0</v>
      </c>
      <c r="AJ251" s="16">
        <f>VLOOKUP($B251,'[2]TK KHOILUONG'!$B:$AT,35,0)</f>
        <v>0</v>
      </c>
      <c r="AK251" s="34">
        <f>VLOOKUP($B251,'[2]TK KHOILUONG'!$B:$AT,36,0)</f>
        <v>0</v>
      </c>
      <c r="AL251" s="16">
        <f>VLOOKUP($B251,'[2]TK KHOILUONG'!$B:$AT,37,0)</f>
        <v>0</v>
      </c>
      <c r="AM251" s="16">
        <f>VLOOKUP($B251,'[2]TK KHOILUONG'!$B:$AT,38,0)</f>
        <v>0</v>
      </c>
      <c r="AN251" s="34">
        <f>VLOOKUP($B251,'[2]TK KHOILUONG'!$B:$AT,39,0)</f>
        <v>0</v>
      </c>
      <c r="AO251" s="16">
        <f>VLOOKUP($B251,'[2]TK KHOILUONG'!$B:$AT,40,0)</f>
        <v>0</v>
      </c>
      <c r="AP251" s="16">
        <f>VLOOKUP($B251,'[2]TK KHOILUONG'!$B:$AT,41,0)</f>
        <v>0</v>
      </c>
      <c r="AQ251" s="34">
        <f>VLOOKUP($B251,'[2]TK KHOILUONG'!$B:$AT,42,0)</f>
        <v>0</v>
      </c>
      <c r="AR251" s="34">
        <f>VLOOKUP($B251,'[2]TK KHOILUONG'!$B:$AT,43,0)</f>
        <v>0</v>
      </c>
      <c r="AS251" s="34">
        <f>VLOOKUP($B251,'[2]TK KHOILUONG'!$B:$AT,44,0)</f>
        <v>0</v>
      </c>
      <c r="AT251" s="44">
        <f t="shared" si="4"/>
        <v>9.1999999999999993</v>
      </c>
      <c r="AU251" s="5"/>
    </row>
    <row r="252" spans="1:47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VLOOKUP($B252,'[2]TK KHOILUONG'!$B:$AT,4,0)</f>
        <v>2</v>
      </c>
      <c r="F252" s="16">
        <f>VLOOKUP($B252,'[2]TK KHOILUONG'!$B:$AT,5,0)</f>
        <v>0</v>
      </c>
      <c r="G252" s="16">
        <f>VLOOKUP($B252,'[2]TK KHOILUONG'!$B:$AT,6,0)</f>
        <v>0</v>
      </c>
      <c r="H252" s="16">
        <f>VLOOKUP($B252,'[2]TK KHOILUONG'!$B:$AT,7,0)</f>
        <v>0</v>
      </c>
      <c r="I252" s="16">
        <f>VLOOKUP($B252,'[2]TK KHOILUONG'!$B:$AT,8,0)</f>
        <v>0</v>
      </c>
      <c r="J252" s="16">
        <f>VLOOKUP($B252,'[2]TK KHOILUONG'!$B:$AT,9,0)</f>
        <v>0</v>
      </c>
      <c r="K252" s="16">
        <f>VLOOKUP($B252,'[2]TK KHOILUONG'!$B:$AT,10,0)</f>
        <v>0</v>
      </c>
      <c r="L252" s="16">
        <f>VLOOKUP($B252,'[2]TK KHOILUONG'!$B:$AT,11,0)</f>
        <v>0</v>
      </c>
      <c r="M252" s="34">
        <f>VLOOKUP($B252,'[2]TK KHOILUONG'!$B:$AT,12,0)</f>
        <v>2</v>
      </c>
      <c r="N252" s="16">
        <f>VLOOKUP($B252,'[2]TK KHOILUONG'!$B:$AT,13,0)</f>
        <v>5.9999999999999991</v>
      </c>
      <c r="O252" s="16">
        <f>VLOOKUP($B252,'[2]TK KHOILUONG'!$B:$AT,14,0)</f>
        <v>5.5499999999999989</v>
      </c>
      <c r="P252" s="16">
        <f>VLOOKUP($B252,'[2]TK KHOILUONG'!$B:$AT,15,0)</f>
        <v>0</v>
      </c>
      <c r="Q252" s="16">
        <f>VLOOKUP($B252,'[2]TK KHOILUONG'!$B:$AT,16,0)</f>
        <v>0</v>
      </c>
      <c r="R252" s="34">
        <f>VLOOKUP($B252,'[2]TK KHOILUONG'!$B:$AT,17,0)</f>
        <v>11.549999999999997</v>
      </c>
      <c r="S252" s="16">
        <f>VLOOKUP($B252,'[2]TK KHOILUONG'!$B:$AT,18,0)</f>
        <v>346</v>
      </c>
      <c r="T252" s="16">
        <f>VLOOKUP($B252,'[2]TK KHOILUONG'!$B:$AT,19,0)</f>
        <v>155</v>
      </c>
      <c r="U252" s="16">
        <f>VLOOKUP($B252,'[2]TK KHOILUONG'!$B:$AT,20,0)</f>
        <v>283</v>
      </c>
      <c r="V252" s="34">
        <f>VLOOKUP($B252,'[2]TK KHOILUONG'!$B:$AT,21,0)</f>
        <v>21.8</v>
      </c>
      <c r="W252" s="16">
        <f>VLOOKUP($B252,'[2]TK KHOILUONG'!$B:$AT,22,0)</f>
        <v>0</v>
      </c>
      <c r="X252" s="16">
        <f>VLOOKUP($B252,'[2]TK KHOILUONG'!$B:$AT,23,0)</f>
        <v>0</v>
      </c>
      <c r="Y252" s="16">
        <f>VLOOKUP($B252,'[2]TK KHOILUONG'!$B:$AT,24,0)</f>
        <v>0</v>
      </c>
      <c r="Z252" s="34">
        <f>VLOOKUP($B252,'[2]TK KHOILUONG'!$B:$AT,25,0)</f>
        <v>0</v>
      </c>
      <c r="AA252" s="16">
        <f>VLOOKUP($B252,'[2]TK KHOILUONG'!$B:$AT,26,0)</f>
        <v>0</v>
      </c>
      <c r="AB252" s="16">
        <f>VLOOKUP($B252,'[2]TK KHOILUONG'!$B:$AT,27,0)</f>
        <v>0</v>
      </c>
      <c r="AC252" s="16">
        <f>VLOOKUP($B252,'[2]TK KHOILUONG'!$B:$AT,28,0)</f>
        <v>0</v>
      </c>
      <c r="AD252" s="34">
        <f>VLOOKUP($B252,'[2]TK KHOILUONG'!$B:$AT,29,0)</f>
        <v>0</v>
      </c>
      <c r="AE252" s="16">
        <f>VLOOKUP($B252,'[2]TK KHOILUONG'!$B:$AT,30,0)</f>
        <v>0</v>
      </c>
      <c r="AF252" s="16">
        <f>VLOOKUP($B252,'[2]TK KHOILUONG'!$B:$AT,31,0)</f>
        <v>0</v>
      </c>
      <c r="AG252" s="16">
        <f>VLOOKUP($B252,'[2]TK KHOILUONG'!$B:$AT,32,0)</f>
        <v>0</v>
      </c>
      <c r="AH252" s="34">
        <f>VLOOKUP($B252,'[2]TK KHOILUONG'!$B:$AT,33,0)</f>
        <v>0</v>
      </c>
      <c r="AI252" s="16">
        <f>VLOOKUP($B252,'[2]TK KHOILUONG'!$B:$AT,34,0)</f>
        <v>0</v>
      </c>
      <c r="AJ252" s="16">
        <f>VLOOKUP($B252,'[2]TK KHOILUONG'!$B:$AT,35,0)</f>
        <v>0</v>
      </c>
      <c r="AK252" s="34">
        <f>VLOOKUP($B252,'[2]TK KHOILUONG'!$B:$AT,36,0)</f>
        <v>0</v>
      </c>
      <c r="AL252" s="16">
        <f>VLOOKUP($B252,'[2]TK KHOILUONG'!$B:$AT,37,0)</f>
        <v>0</v>
      </c>
      <c r="AM252" s="16">
        <f>VLOOKUP($B252,'[2]TK KHOILUONG'!$B:$AT,38,0)</f>
        <v>0</v>
      </c>
      <c r="AN252" s="34">
        <f>VLOOKUP($B252,'[2]TK KHOILUONG'!$B:$AT,39,0)</f>
        <v>0</v>
      </c>
      <c r="AO252" s="16">
        <f>VLOOKUP($B252,'[2]TK KHOILUONG'!$B:$AT,40,0)</f>
        <v>0</v>
      </c>
      <c r="AP252" s="16">
        <f>VLOOKUP($B252,'[2]TK KHOILUONG'!$B:$AT,41,0)</f>
        <v>0</v>
      </c>
      <c r="AQ252" s="34">
        <f>VLOOKUP($B252,'[2]TK KHOILUONG'!$B:$AT,42,0)</f>
        <v>0</v>
      </c>
      <c r="AR252" s="34">
        <f>VLOOKUP($B252,'[2]TK KHOILUONG'!$B:$AT,43,0)</f>
        <v>0</v>
      </c>
      <c r="AS252" s="34">
        <f>VLOOKUP($B252,'[2]TK KHOILUONG'!$B:$AT,44,0)</f>
        <v>0.5</v>
      </c>
      <c r="AT252" s="44">
        <f t="shared" si="4"/>
        <v>35.85</v>
      </c>
      <c r="AU252" s="5"/>
    </row>
    <row r="253" spans="1:47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VLOOKUP($B253,'[2]TK KHOILUONG'!$B:$AT,4,0)</f>
        <v>0</v>
      </c>
      <c r="F253" s="16">
        <f>VLOOKUP($B253,'[2]TK KHOILUONG'!$B:$AT,5,0)</f>
        <v>0</v>
      </c>
      <c r="G253" s="16">
        <f>VLOOKUP($B253,'[2]TK KHOILUONG'!$B:$AT,6,0)</f>
        <v>0</v>
      </c>
      <c r="H253" s="16">
        <f>VLOOKUP($B253,'[2]TK KHOILUONG'!$B:$AT,7,0)</f>
        <v>0</v>
      </c>
      <c r="I253" s="16">
        <f>VLOOKUP($B253,'[2]TK KHOILUONG'!$B:$AT,8,0)</f>
        <v>0</v>
      </c>
      <c r="J253" s="16">
        <f>VLOOKUP($B253,'[2]TK KHOILUONG'!$B:$AT,9,0)</f>
        <v>0</v>
      </c>
      <c r="K253" s="16">
        <f>VLOOKUP($B253,'[2]TK KHOILUONG'!$B:$AT,10,0)</f>
        <v>0</v>
      </c>
      <c r="L253" s="16">
        <f>VLOOKUP($B253,'[2]TK KHOILUONG'!$B:$AT,11,0)</f>
        <v>0</v>
      </c>
      <c r="M253" s="34">
        <f>VLOOKUP($B253,'[2]TK KHOILUONG'!$B:$AT,12,0)</f>
        <v>0</v>
      </c>
      <c r="N253" s="16">
        <f>VLOOKUP($B253,'[2]TK KHOILUONG'!$B:$AT,13,0)</f>
        <v>7.0499999999999989</v>
      </c>
      <c r="O253" s="16">
        <f>VLOOKUP($B253,'[2]TK KHOILUONG'!$B:$AT,14,0)</f>
        <v>4.5</v>
      </c>
      <c r="P253" s="16">
        <f>VLOOKUP($B253,'[2]TK KHOILUONG'!$B:$AT,15,0)</f>
        <v>0</v>
      </c>
      <c r="Q253" s="16">
        <f>VLOOKUP($B253,'[2]TK KHOILUONG'!$B:$AT,16,0)</f>
        <v>0</v>
      </c>
      <c r="R253" s="34">
        <f>VLOOKUP($B253,'[2]TK KHOILUONG'!$B:$AT,17,0)</f>
        <v>11.549999999999999</v>
      </c>
      <c r="S253" s="16">
        <f>VLOOKUP($B253,'[2]TK KHOILUONG'!$B:$AT,18,0)</f>
        <v>158</v>
      </c>
      <c r="T253" s="16">
        <f>VLOOKUP($B253,'[2]TK KHOILUONG'!$B:$AT,19,0)</f>
        <v>165</v>
      </c>
      <c r="U253" s="16">
        <f>VLOOKUP($B253,'[2]TK KHOILUONG'!$B:$AT,20,0)</f>
        <v>208</v>
      </c>
      <c r="V253" s="34">
        <f>VLOOKUP($B253,'[2]TK KHOILUONG'!$B:$AT,21,0)</f>
        <v>11.5</v>
      </c>
      <c r="W253" s="16">
        <f>VLOOKUP($B253,'[2]TK KHOILUONG'!$B:$AT,22,0)</f>
        <v>0</v>
      </c>
      <c r="X253" s="16">
        <f>VLOOKUP($B253,'[2]TK KHOILUONG'!$B:$AT,23,0)</f>
        <v>0</v>
      </c>
      <c r="Y253" s="16">
        <f>VLOOKUP($B253,'[2]TK KHOILUONG'!$B:$AT,24,0)</f>
        <v>0</v>
      </c>
      <c r="Z253" s="34">
        <f>VLOOKUP($B253,'[2]TK KHOILUONG'!$B:$AT,25,0)</f>
        <v>0</v>
      </c>
      <c r="AA253" s="16">
        <f>VLOOKUP($B253,'[2]TK KHOILUONG'!$B:$AT,26,0)</f>
        <v>0</v>
      </c>
      <c r="AB253" s="16">
        <f>VLOOKUP($B253,'[2]TK KHOILUONG'!$B:$AT,27,0)</f>
        <v>0</v>
      </c>
      <c r="AC253" s="16">
        <f>VLOOKUP($B253,'[2]TK KHOILUONG'!$B:$AT,28,0)</f>
        <v>0</v>
      </c>
      <c r="AD253" s="34">
        <f>VLOOKUP($B253,'[2]TK KHOILUONG'!$B:$AT,29,0)</f>
        <v>0</v>
      </c>
      <c r="AE253" s="16">
        <f>VLOOKUP($B253,'[2]TK KHOILUONG'!$B:$AT,30,0)</f>
        <v>0</v>
      </c>
      <c r="AF253" s="16">
        <f>VLOOKUP($B253,'[2]TK KHOILUONG'!$B:$AT,31,0)</f>
        <v>0</v>
      </c>
      <c r="AG253" s="16">
        <f>VLOOKUP($B253,'[2]TK KHOILUONG'!$B:$AT,32,0)</f>
        <v>0</v>
      </c>
      <c r="AH253" s="34">
        <f>VLOOKUP($B253,'[2]TK KHOILUONG'!$B:$AT,33,0)</f>
        <v>0</v>
      </c>
      <c r="AI253" s="16">
        <f>VLOOKUP($B253,'[2]TK KHOILUONG'!$B:$AT,34,0)</f>
        <v>0</v>
      </c>
      <c r="AJ253" s="16">
        <f>VLOOKUP($B253,'[2]TK KHOILUONG'!$B:$AT,35,0)</f>
        <v>0</v>
      </c>
      <c r="AK253" s="34">
        <f>VLOOKUP($B253,'[2]TK KHOILUONG'!$B:$AT,36,0)</f>
        <v>0</v>
      </c>
      <c r="AL253" s="16">
        <f>VLOOKUP($B253,'[2]TK KHOILUONG'!$B:$AT,37,0)</f>
        <v>0</v>
      </c>
      <c r="AM253" s="16">
        <f>VLOOKUP($B253,'[2]TK KHOILUONG'!$B:$AT,38,0)</f>
        <v>0</v>
      </c>
      <c r="AN253" s="34">
        <f>VLOOKUP($B253,'[2]TK KHOILUONG'!$B:$AT,39,0)</f>
        <v>0</v>
      </c>
      <c r="AO253" s="16">
        <f>VLOOKUP($B253,'[2]TK KHOILUONG'!$B:$AT,40,0)</f>
        <v>0</v>
      </c>
      <c r="AP253" s="16">
        <f>VLOOKUP($B253,'[2]TK KHOILUONG'!$B:$AT,41,0)</f>
        <v>0</v>
      </c>
      <c r="AQ253" s="34">
        <f>VLOOKUP($B253,'[2]TK KHOILUONG'!$B:$AT,42,0)</f>
        <v>0</v>
      </c>
      <c r="AR253" s="34">
        <f>VLOOKUP($B253,'[2]TK KHOILUONG'!$B:$AT,43,0)</f>
        <v>0</v>
      </c>
      <c r="AS253" s="34">
        <f>VLOOKUP($B253,'[2]TK KHOILUONG'!$B:$AT,44,0)</f>
        <v>0.5</v>
      </c>
      <c r="AT253" s="44">
        <f t="shared" si="4"/>
        <v>23.55</v>
      </c>
      <c r="AU253" s="5"/>
    </row>
    <row r="254" spans="1:47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VLOOKUP($B254,'[2]TK KHOILUONG'!$B:$AT,4,0)</f>
        <v>0</v>
      </c>
      <c r="F254" s="16">
        <f>VLOOKUP($B254,'[2]TK KHOILUONG'!$B:$AT,5,0)</f>
        <v>0</v>
      </c>
      <c r="G254" s="16">
        <f>VLOOKUP($B254,'[2]TK KHOILUONG'!$B:$AT,6,0)</f>
        <v>0</v>
      </c>
      <c r="H254" s="16">
        <f>VLOOKUP($B254,'[2]TK KHOILUONG'!$B:$AT,7,0)</f>
        <v>0</v>
      </c>
      <c r="I254" s="16">
        <f>VLOOKUP($B254,'[2]TK KHOILUONG'!$B:$AT,8,0)</f>
        <v>0</v>
      </c>
      <c r="J254" s="16">
        <f>VLOOKUP($B254,'[2]TK KHOILUONG'!$B:$AT,9,0)</f>
        <v>0</v>
      </c>
      <c r="K254" s="16">
        <f>VLOOKUP($B254,'[2]TK KHOILUONG'!$B:$AT,10,0)</f>
        <v>0</v>
      </c>
      <c r="L254" s="16">
        <f>VLOOKUP($B254,'[2]TK KHOILUONG'!$B:$AT,11,0)</f>
        <v>0</v>
      </c>
      <c r="M254" s="34">
        <f>VLOOKUP($B254,'[2]TK KHOILUONG'!$B:$AT,12,0)</f>
        <v>0</v>
      </c>
      <c r="N254" s="16">
        <f>VLOOKUP($B254,'[2]TK KHOILUONG'!$B:$AT,13,0)</f>
        <v>0</v>
      </c>
      <c r="O254" s="16">
        <f>VLOOKUP($B254,'[2]TK KHOILUONG'!$B:$AT,14,0)</f>
        <v>0</v>
      </c>
      <c r="P254" s="16">
        <f>VLOOKUP($B254,'[2]TK KHOILUONG'!$B:$AT,15,0)</f>
        <v>0</v>
      </c>
      <c r="Q254" s="16">
        <f>VLOOKUP($B254,'[2]TK KHOILUONG'!$B:$AT,16,0)</f>
        <v>0</v>
      </c>
      <c r="R254" s="34">
        <f>VLOOKUP($B254,'[2]TK KHOILUONG'!$B:$AT,17,0)</f>
        <v>0</v>
      </c>
      <c r="S254" s="16">
        <f>VLOOKUP($B254,'[2]TK KHOILUONG'!$B:$AT,18,0)</f>
        <v>0</v>
      </c>
      <c r="T254" s="16">
        <f>VLOOKUP($B254,'[2]TK KHOILUONG'!$B:$AT,19,0)</f>
        <v>0</v>
      </c>
      <c r="U254" s="16">
        <f>VLOOKUP($B254,'[2]TK KHOILUONG'!$B:$AT,20,0)</f>
        <v>0</v>
      </c>
      <c r="V254" s="34">
        <f>VLOOKUP($B254,'[2]TK KHOILUONG'!$B:$AT,21,0)</f>
        <v>0</v>
      </c>
      <c r="W254" s="16">
        <f>VLOOKUP($B254,'[2]TK KHOILUONG'!$B:$AT,22,0)</f>
        <v>0</v>
      </c>
      <c r="X254" s="16">
        <f>VLOOKUP($B254,'[2]TK KHOILUONG'!$B:$AT,23,0)</f>
        <v>0</v>
      </c>
      <c r="Y254" s="16">
        <f>VLOOKUP($B254,'[2]TK KHOILUONG'!$B:$AT,24,0)</f>
        <v>0</v>
      </c>
      <c r="Z254" s="34">
        <f>VLOOKUP($B254,'[2]TK KHOILUONG'!$B:$AT,25,0)</f>
        <v>0</v>
      </c>
      <c r="AA254" s="16">
        <f>VLOOKUP($B254,'[2]TK KHOILUONG'!$B:$AT,26,0)</f>
        <v>0</v>
      </c>
      <c r="AB254" s="16">
        <f>VLOOKUP($B254,'[2]TK KHOILUONG'!$B:$AT,27,0)</f>
        <v>0</v>
      </c>
      <c r="AC254" s="16">
        <f>VLOOKUP($B254,'[2]TK KHOILUONG'!$B:$AT,28,0)</f>
        <v>0</v>
      </c>
      <c r="AD254" s="34">
        <f>VLOOKUP($B254,'[2]TK KHOILUONG'!$B:$AT,29,0)</f>
        <v>0</v>
      </c>
      <c r="AE254" s="16">
        <f>VLOOKUP($B254,'[2]TK KHOILUONG'!$B:$AT,30,0)</f>
        <v>0</v>
      </c>
      <c r="AF254" s="16">
        <f>VLOOKUP($B254,'[2]TK KHOILUONG'!$B:$AT,31,0)</f>
        <v>0</v>
      </c>
      <c r="AG254" s="16">
        <f>VLOOKUP($B254,'[2]TK KHOILUONG'!$B:$AT,32,0)</f>
        <v>0</v>
      </c>
      <c r="AH254" s="34">
        <f>VLOOKUP($B254,'[2]TK KHOILUONG'!$B:$AT,33,0)</f>
        <v>0</v>
      </c>
      <c r="AI254" s="16">
        <f>VLOOKUP($B254,'[2]TK KHOILUONG'!$B:$AT,34,0)</f>
        <v>0</v>
      </c>
      <c r="AJ254" s="16">
        <f>VLOOKUP($B254,'[2]TK KHOILUONG'!$B:$AT,35,0)</f>
        <v>0</v>
      </c>
      <c r="AK254" s="34">
        <f>VLOOKUP($B254,'[2]TK KHOILUONG'!$B:$AT,36,0)</f>
        <v>0</v>
      </c>
      <c r="AL254" s="16">
        <f>VLOOKUP($B254,'[2]TK KHOILUONG'!$B:$AT,37,0)</f>
        <v>0</v>
      </c>
      <c r="AM254" s="16">
        <f>VLOOKUP($B254,'[2]TK KHOILUONG'!$B:$AT,38,0)</f>
        <v>0</v>
      </c>
      <c r="AN254" s="34">
        <f>VLOOKUP($B254,'[2]TK KHOILUONG'!$B:$AT,39,0)</f>
        <v>0</v>
      </c>
      <c r="AO254" s="16">
        <f>VLOOKUP($B254,'[2]TK KHOILUONG'!$B:$AT,40,0)</f>
        <v>0</v>
      </c>
      <c r="AP254" s="16">
        <f>VLOOKUP($B254,'[2]TK KHOILUONG'!$B:$AT,41,0)</f>
        <v>0</v>
      </c>
      <c r="AQ254" s="34">
        <f>VLOOKUP($B254,'[2]TK KHOILUONG'!$B:$AT,42,0)</f>
        <v>0</v>
      </c>
      <c r="AR254" s="34">
        <f>VLOOKUP($B254,'[2]TK KHOILUONG'!$B:$AT,43,0)</f>
        <v>0</v>
      </c>
      <c r="AS254" s="34">
        <f>VLOOKUP($B254,'[2]TK KHOILUONG'!$B:$AT,44,0)</f>
        <v>0</v>
      </c>
      <c r="AT254" s="44">
        <f t="shared" si="4"/>
        <v>0</v>
      </c>
      <c r="AU254" s="5"/>
    </row>
    <row r="255" spans="1:47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VLOOKUP($B255,'[2]TK KHOILUONG'!$B:$AT,4,0)</f>
        <v>0</v>
      </c>
      <c r="F255" s="16">
        <f>VLOOKUP($B255,'[2]TK KHOILUONG'!$B:$AT,5,0)</f>
        <v>0</v>
      </c>
      <c r="G255" s="16">
        <f>VLOOKUP($B255,'[2]TK KHOILUONG'!$B:$AT,6,0)</f>
        <v>0</v>
      </c>
      <c r="H255" s="16">
        <f>VLOOKUP($B255,'[2]TK KHOILUONG'!$B:$AT,7,0)</f>
        <v>0</v>
      </c>
      <c r="I255" s="16">
        <f>VLOOKUP($B255,'[2]TK KHOILUONG'!$B:$AT,8,0)</f>
        <v>0</v>
      </c>
      <c r="J255" s="16">
        <f>VLOOKUP($B255,'[2]TK KHOILUONG'!$B:$AT,9,0)</f>
        <v>0</v>
      </c>
      <c r="K255" s="16">
        <f>VLOOKUP($B255,'[2]TK KHOILUONG'!$B:$AT,10,0)</f>
        <v>0</v>
      </c>
      <c r="L255" s="16">
        <f>VLOOKUP($B255,'[2]TK KHOILUONG'!$B:$AT,11,0)</f>
        <v>0</v>
      </c>
      <c r="M255" s="34">
        <f>VLOOKUP($B255,'[2]TK KHOILUONG'!$B:$AT,12,0)</f>
        <v>0</v>
      </c>
      <c r="N255" s="16">
        <f>VLOOKUP($B255,'[2]TK KHOILUONG'!$B:$AT,13,0)</f>
        <v>0</v>
      </c>
      <c r="O255" s="16">
        <f>VLOOKUP($B255,'[2]TK KHOILUONG'!$B:$AT,14,0)</f>
        <v>0</v>
      </c>
      <c r="P255" s="16">
        <f>VLOOKUP($B255,'[2]TK KHOILUONG'!$B:$AT,15,0)</f>
        <v>0</v>
      </c>
      <c r="Q255" s="16">
        <f>VLOOKUP($B255,'[2]TK KHOILUONG'!$B:$AT,16,0)</f>
        <v>0</v>
      </c>
      <c r="R255" s="34">
        <f>VLOOKUP($B255,'[2]TK KHOILUONG'!$B:$AT,17,0)</f>
        <v>0</v>
      </c>
      <c r="S255" s="16">
        <f>VLOOKUP($B255,'[2]TK KHOILUONG'!$B:$AT,18,0)</f>
        <v>0</v>
      </c>
      <c r="T255" s="16">
        <f>VLOOKUP($B255,'[2]TK KHOILUONG'!$B:$AT,19,0)</f>
        <v>0</v>
      </c>
      <c r="U255" s="16">
        <f>VLOOKUP($B255,'[2]TK KHOILUONG'!$B:$AT,20,0)</f>
        <v>0</v>
      </c>
      <c r="V255" s="34">
        <f>VLOOKUP($B255,'[2]TK KHOILUONG'!$B:$AT,21,0)</f>
        <v>0</v>
      </c>
      <c r="W255" s="16">
        <f>VLOOKUP($B255,'[2]TK KHOILUONG'!$B:$AT,22,0)</f>
        <v>0</v>
      </c>
      <c r="X255" s="16">
        <f>VLOOKUP($B255,'[2]TK KHOILUONG'!$B:$AT,23,0)</f>
        <v>0</v>
      </c>
      <c r="Y255" s="16">
        <f>VLOOKUP($B255,'[2]TK KHOILUONG'!$B:$AT,24,0)</f>
        <v>0</v>
      </c>
      <c r="Z255" s="34">
        <f>VLOOKUP($B255,'[2]TK KHOILUONG'!$B:$AT,25,0)</f>
        <v>0</v>
      </c>
      <c r="AA255" s="16">
        <f>VLOOKUP($B255,'[2]TK KHOILUONG'!$B:$AT,26,0)</f>
        <v>0</v>
      </c>
      <c r="AB255" s="16">
        <f>VLOOKUP($B255,'[2]TK KHOILUONG'!$B:$AT,27,0)</f>
        <v>0</v>
      </c>
      <c r="AC255" s="16">
        <f>VLOOKUP($B255,'[2]TK KHOILUONG'!$B:$AT,28,0)</f>
        <v>0</v>
      </c>
      <c r="AD255" s="34">
        <f>VLOOKUP($B255,'[2]TK KHOILUONG'!$B:$AT,29,0)</f>
        <v>0</v>
      </c>
      <c r="AE255" s="16">
        <f>VLOOKUP($B255,'[2]TK KHOILUONG'!$B:$AT,30,0)</f>
        <v>0</v>
      </c>
      <c r="AF255" s="16">
        <f>VLOOKUP($B255,'[2]TK KHOILUONG'!$B:$AT,31,0)</f>
        <v>0</v>
      </c>
      <c r="AG255" s="16">
        <f>VLOOKUP($B255,'[2]TK KHOILUONG'!$B:$AT,32,0)</f>
        <v>0</v>
      </c>
      <c r="AH255" s="34">
        <f>VLOOKUP($B255,'[2]TK KHOILUONG'!$B:$AT,33,0)</f>
        <v>0</v>
      </c>
      <c r="AI255" s="16">
        <f>VLOOKUP($B255,'[2]TK KHOILUONG'!$B:$AT,34,0)</f>
        <v>0</v>
      </c>
      <c r="AJ255" s="16">
        <f>VLOOKUP($B255,'[2]TK KHOILUONG'!$B:$AT,35,0)</f>
        <v>0</v>
      </c>
      <c r="AK255" s="34">
        <f>VLOOKUP($B255,'[2]TK KHOILUONG'!$B:$AT,36,0)</f>
        <v>0</v>
      </c>
      <c r="AL255" s="16">
        <f>VLOOKUP($B255,'[2]TK KHOILUONG'!$B:$AT,37,0)</f>
        <v>0</v>
      </c>
      <c r="AM255" s="16">
        <f>VLOOKUP($B255,'[2]TK KHOILUONG'!$B:$AT,38,0)</f>
        <v>0</v>
      </c>
      <c r="AN255" s="34">
        <f>VLOOKUP($B255,'[2]TK KHOILUONG'!$B:$AT,39,0)</f>
        <v>0</v>
      </c>
      <c r="AO255" s="16">
        <f>VLOOKUP($B255,'[2]TK KHOILUONG'!$B:$AT,40,0)</f>
        <v>0</v>
      </c>
      <c r="AP255" s="16">
        <f>VLOOKUP($B255,'[2]TK KHOILUONG'!$B:$AT,41,0)</f>
        <v>0</v>
      </c>
      <c r="AQ255" s="34">
        <f>VLOOKUP($B255,'[2]TK KHOILUONG'!$B:$AT,42,0)</f>
        <v>0</v>
      </c>
      <c r="AR255" s="34">
        <f>VLOOKUP($B255,'[2]TK KHOILUONG'!$B:$AT,43,0)</f>
        <v>0</v>
      </c>
      <c r="AS255" s="34">
        <f>VLOOKUP($B255,'[2]TK KHOILUONG'!$B:$AT,44,0)</f>
        <v>0</v>
      </c>
      <c r="AT255" s="44">
        <f t="shared" si="4"/>
        <v>0</v>
      </c>
      <c r="AU255" s="5"/>
    </row>
    <row r="256" spans="1:47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VLOOKUP($B256,'[2]TK KHOILUONG'!$B:$AT,4,0)</f>
        <v>3</v>
      </c>
      <c r="F256" s="16">
        <f>VLOOKUP($B256,'[2]TK KHOILUONG'!$B:$AT,5,0)</f>
        <v>0</v>
      </c>
      <c r="G256" s="16">
        <f>VLOOKUP($B256,'[2]TK KHOILUONG'!$B:$AT,6,0)</f>
        <v>0</v>
      </c>
      <c r="H256" s="16">
        <f>VLOOKUP($B256,'[2]TK KHOILUONG'!$B:$AT,7,0)</f>
        <v>0</v>
      </c>
      <c r="I256" s="16">
        <f>VLOOKUP($B256,'[2]TK KHOILUONG'!$B:$AT,8,0)</f>
        <v>0</v>
      </c>
      <c r="J256" s="16">
        <f>VLOOKUP($B256,'[2]TK KHOILUONG'!$B:$AT,9,0)</f>
        <v>0</v>
      </c>
      <c r="K256" s="16">
        <f>VLOOKUP($B256,'[2]TK KHOILUONG'!$B:$AT,10,0)</f>
        <v>0</v>
      </c>
      <c r="L256" s="16">
        <f>VLOOKUP($B256,'[2]TK KHOILUONG'!$B:$AT,11,0)</f>
        <v>0</v>
      </c>
      <c r="M256" s="34">
        <f>VLOOKUP($B256,'[2]TK KHOILUONG'!$B:$AT,12,0)</f>
        <v>3</v>
      </c>
      <c r="N256" s="16">
        <f>VLOOKUP($B256,'[2]TK KHOILUONG'!$B:$AT,13,0)</f>
        <v>1.65</v>
      </c>
      <c r="O256" s="16">
        <f>VLOOKUP($B256,'[2]TK KHOILUONG'!$B:$AT,14,0)</f>
        <v>3.45</v>
      </c>
      <c r="P256" s="16">
        <f>VLOOKUP($B256,'[2]TK KHOILUONG'!$B:$AT,15,0)</f>
        <v>0</v>
      </c>
      <c r="Q256" s="16">
        <f>VLOOKUP($B256,'[2]TK KHOILUONG'!$B:$AT,16,0)</f>
        <v>0</v>
      </c>
      <c r="R256" s="34">
        <f>VLOOKUP($B256,'[2]TK KHOILUONG'!$B:$AT,17,0)</f>
        <v>5.0999999999999996</v>
      </c>
      <c r="S256" s="16">
        <f>VLOOKUP($B256,'[2]TK KHOILUONG'!$B:$AT,18,0)</f>
        <v>93</v>
      </c>
      <c r="T256" s="16">
        <f>VLOOKUP($B256,'[2]TK KHOILUONG'!$B:$AT,19,0)</f>
        <v>44</v>
      </c>
      <c r="U256" s="16">
        <f>VLOOKUP($B256,'[2]TK KHOILUONG'!$B:$AT,20,0)</f>
        <v>71</v>
      </c>
      <c r="V256" s="34">
        <f>VLOOKUP($B256,'[2]TK KHOILUONG'!$B:$AT,21,0)</f>
        <v>6.6000000000000005</v>
      </c>
      <c r="W256" s="16">
        <f>VLOOKUP($B256,'[2]TK KHOILUONG'!$B:$AT,22,0)</f>
        <v>46</v>
      </c>
      <c r="X256" s="16">
        <f>VLOOKUP($B256,'[2]TK KHOILUONG'!$B:$AT,23,0)</f>
        <v>0</v>
      </c>
      <c r="Y256" s="16">
        <f>VLOOKUP($B256,'[2]TK KHOILUONG'!$B:$AT,24,0)</f>
        <v>46</v>
      </c>
      <c r="Z256" s="34">
        <f>VLOOKUP($B256,'[2]TK KHOILUONG'!$B:$AT,25,0)</f>
        <v>0</v>
      </c>
      <c r="AA256" s="16">
        <f>VLOOKUP($B256,'[2]TK KHOILUONG'!$B:$AT,26,0)</f>
        <v>0</v>
      </c>
      <c r="AB256" s="16">
        <f>VLOOKUP($B256,'[2]TK KHOILUONG'!$B:$AT,27,0)</f>
        <v>0</v>
      </c>
      <c r="AC256" s="16">
        <f>VLOOKUP($B256,'[2]TK KHOILUONG'!$B:$AT,28,0)</f>
        <v>0</v>
      </c>
      <c r="AD256" s="34">
        <f>VLOOKUP($B256,'[2]TK KHOILUONG'!$B:$AT,29,0)</f>
        <v>0</v>
      </c>
      <c r="AE256" s="16">
        <f>VLOOKUP($B256,'[2]TK KHOILUONG'!$B:$AT,30,0)</f>
        <v>0</v>
      </c>
      <c r="AF256" s="16">
        <f>VLOOKUP($B256,'[2]TK KHOILUONG'!$B:$AT,31,0)</f>
        <v>0</v>
      </c>
      <c r="AG256" s="16">
        <f>VLOOKUP($B256,'[2]TK KHOILUONG'!$B:$AT,32,0)</f>
        <v>0</v>
      </c>
      <c r="AH256" s="34">
        <f>VLOOKUP($B256,'[2]TK KHOILUONG'!$B:$AT,33,0)</f>
        <v>0</v>
      </c>
      <c r="AI256" s="16">
        <f>VLOOKUP($B256,'[2]TK KHOILUONG'!$B:$AT,34,0)</f>
        <v>0</v>
      </c>
      <c r="AJ256" s="16">
        <f>VLOOKUP($B256,'[2]TK KHOILUONG'!$B:$AT,35,0)</f>
        <v>0</v>
      </c>
      <c r="AK256" s="34">
        <f>VLOOKUP($B256,'[2]TK KHOILUONG'!$B:$AT,36,0)</f>
        <v>0</v>
      </c>
      <c r="AL256" s="16">
        <f>VLOOKUP($B256,'[2]TK KHOILUONG'!$B:$AT,37,0)</f>
        <v>0</v>
      </c>
      <c r="AM256" s="16">
        <f>VLOOKUP($B256,'[2]TK KHOILUONG'!$B:$AT,38,0)</f>
        <v>0</v>
      </c>
      <c r="AN256" s="34">
        <f>VLOOKUP($B256,'[2]TK KHOILUONG'!$B:$AT,39,0)</f>
        <v>0</v>
      </c>
      <c r="AO256" s="16">
        <f>VLOOKUP($B256,'[2]TK KHOILUONG'!$B:$AT,40,0)</f>
        <v>0</v>
      </c>
      <c r="AP256" s="16">
        <f>VLOOKUP($B256,'[2]TK KHOILUONG'!$B:$AT,41,0)</f>
        <v>0</v>
      </c>
      <c r="AQ256" s="34">
        <f>VLOOKUP($B256,'[2]TK KHOILUONG'!$B:$AT,42,0)</f>
        <v>0</v>
      </c>
      <c r="AR256" s="34">
        <f>VLOOKUP($B256,'[2]TK KHOILUONG'!$B:$AT,43,0)</f>
        <v>0</v>
      </c>
      <c r="AS256" s="34">
        <f>VLOOKUP($B256,'[2]TK KHOILUONG'!$B:$AT,44,0)</f>
        <v>0</v>
      </c>
      <c r="AT256" s="44">
        <f t="shared" si="4"/>
        <v>14.7</v>
      </c>
      <c r="AU256" s="5"/>
    </row>
    <row r="257" spans="1:47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VLOOKUP($B257,'[2]TK KHOILUONG'!$B:$AT,4,0)</f>
        <v>4</v>
      </c>
      <c r="F257" s="16">
        <f>VLOOKUP($B257,'[2]TK KHOILUONG'!$B:$AT,5,0)</f>
        <v>0</v>
      </c>
      <c r="G257" s="16">
        <f>VLOOKUP($B257,'[2]TK KHOILUONG'!$B:$AT,6,0)</f>
        <v>0</v>
      </c>
      <c r="H257" s="16">
        <f>VLOOKUP($B257,'[2]TK KHOILUONG'!$B:$AT,7,0)</f>
        <v>0</v>
      </c>
      <c r="I257" s="16">
        <f>VLOOKUP($B257,'[2]TK KHOILUONG'!$B:$AT,8,0)</f>
        <v>0</v>
      </c>
      <c r="J257" s="16">
        <f>VLOOKUP($B257,'[2]TK KHOILUONG'!$B:$AT,9,0)</f>
        <v>0</v>
      </c>
      <c r="K257" s="16">
        <f>VLOOKUP($B257,'[2]TK KHOILUONG'!$B:$AT,10,0)</f>
        <v>0</v>
      </c>
      <c r="L257" s="16">
        <f>VLOOKUP($B257,'[2]TK KHOILUONG'!$B:$AT,11,0)</f>
        <v>0</v>
      </c>
      <c r="M257" s="34">
        <f>VLOOKUP($B257,'[2]TK KHOILUONG'!$B:$AT,12,0)</f>
        <v>4</v>
      </c>
      <c r="N257" s="16">
        <f>VLOOKUP($B257,'[2]TK KHOILUONG'!$B:$AT,13,0)</f>
        <v>7.7999999999999989</v>
      </c>
      <c r="O257" s="16">
        <f>VLOOKUP($B257,'[2]TK KHOILUONG'!$B:$AT,14,0)</f>
        <v>5.3999999999999995</v>
      </c>
      <c r="P257" s="16">
        <f>VLOOKUP($B257,'[2]TK KHOILUONG'!$B:$AT,15,0)</f>
        <v>0</v>
      </c>
      <c r="Q257" s="16">
        <f>VLOOKUP($B257,'[2]TK KHOILUONG'!$B:$AT,16,0)</f>
        <v>0</v>
      </c>
      <c r="R257" s="34">
        <f>VLOOKUP($B257,'[2]TK KHOILUONG'!$B:$AT,17,0)</f>
        <v>13.2</v>
      </c>
      <c r="S257" s="16">
        <f>VLOOKUP($B257,'[2]TK KHOILUONG'!$B:$AT,18,0)</f>
        <v>225</v>
      </c>
      <c r="T257" s="16">
        <f>VLOOKUP($B257,'[2]TK KHOILUONG'!$B:$AT,19,0)</f>
        <v>305</v>
      </c>
      <c r="U257" s="16">
        <f>VLOOKUP($B257,'[2]TK KHOILUONG'!$B:$AT,20,0)</f>
        <v>196</v>
      </c>
      <c r="V257" s="34">
        <f>VLOOKUP($B257,'[2]TK KHOILUONG'!$B:$AT,21,0)</f>
        <v>33.4</v>
      </c>
      <c r="W257" s="16">
        <f>VLOOKUP($B257,'[2]TK KHOILUONG'!$B:$AT,22,0)</f>
        <v>0</v>
      </c>
      <c r="X257" s="16">
        <f>VLOOKUP($B257,'[2]TK KHOILUONG'!$B:$AT,23,0)</f>
        <v>0</v>
      </c>
      <c r="Y257" s="16">
        <f>VLOOKUP($B257,'[2]TK KHOILUONG'!$B:$AT,24,0)</f>
        <v>0</v>
      </c>
      <c r="Z257" s="34">
        <f>VLOOKUP($B257,'[2]TK KHOILUONG'!$B:$AT,25,0)</f>
        <v>0</v>
      </c>
      <c r="AA257" s="16">
        <f>VLOOKUP($B257,'[2]TK KHOILUONG'!$B:$AT,26,0)</f>
        <v>0</v>
      </c>
      <c r="AB257" s="16">
        <f>VLOOKUP($B257,'[2]TK KHOILUONG'!$B:$AT,27,0)</f>
        <v>0</v>
      </c>
      <c r="AC257" s="16">
        <f>VLOOKUP($B257,'[2]TK KHOILUONG'!$B:$AT,28,0)</f>
        <v>0</v>
      </c>
      <c r="AD257" s="34">
        <f>VLOOKUP($B257,'[2]TK KHOILUONG'!$B:$AT,29,0)</f>
        <v>0</v>
      </c>
      <c r="AE257" s="16">
        <f>VLOOKUP($B257,'[2]TK KHOILUONG'!$B:$AT,30,0)</f>
        <v>0</v>
      </c>
      <c r="AF257" s="16">
        <f>VLOOKUP($B257,'[2]TK KHOILUONG'!$B:$AT,31,0)</f>
        <v>0</v>
      </c>
      <c r="AG257" s="16">
        <f>VLOOKUP($B257,'[2]TK KHOILUONG'!$B:$AT,32,0)</f>
        <v>0</v>
      </c>
      <c r="AH257" s="34">
        <f>VLOOKUP($B257,'[2]TK KHOILUONG'!$B:$AT,33,0)</f>
        <v>0</v>
      </c>
      <c r="AI257" s="16">
        <f>VLOOKUP($B257,'[2]TK KHOILUONG'!$B:$AT,34,0)</f>
        <v>0</v>
      </c>
      <c r="AJ257" s="16">
        <f>VLOOKUP($B257,'[2]TK KHOILUONG'!$B:$AT,35,0)</f>
        <v>0</v>
      </c>
      <c r="AK257" s="34">
        <f>VLOOKUP($B257,'[2]TK KHOILUONG'!$B:$AT,36,0)</f>
        <v>0</v>
      </c>
      <c r="AL257" s="16">
        <f>VLOOKUP($B257,'[2]TK KHOILUONG'!$B:$AT,37,0)</f>
        <v>0</v>
      </c>
      <c r="AM257" s="16">
        <f>VLOOKUP($B257,'[2]TK KHOILUONG'!$B:$AT,38,0)</f>
        <v>0</v>
      </c>
      <c r="AN257" s="34">
        <f>VLOOKUP($B257,'[2]TK KHOILUONG'!$B:$AT,39,0)</f>
        <v>0</v>
      </c>
      <c r="AO257" s="16">
        <f>VLOOKUP($B257,'[2]TK KHOILUONG'!$B:$AT,40,0)</f>
        <v>0</v>
      </c>
      <c r="AP257" s="16">
        <f>VLOOKUP($B257,'[2]TK KHOILUONG'!$B:$AT,41,0)</f>
        <v>0</v>
      </c>
      <c r="AQ257" s="34">
        <f>VLOOKUP($B257,'[2]TK KHOILUONG'!$B:$AT,42,0)</f>
        <v>0</v>
      </c>
      <c r="AR257" s="34">
        <f>VLOOKUP($B257,'[2]TK KHOILUONG'!$B:$AT,43,0)</f>
        <v>0</v>
      </c>
      <c r="AS257" s="34">
        <f>VLOOKUP($B257,'[2]TK KHOILUONG'!$B:$AT,44,0)</f>
        <v>0.5</v>
      </c>
      <c r="AT257" s="44">
        <f t="shared" si="4"/>
        <v>51.1</v>
      </c>
      <c r="AU257" s="5"/>
    </row>
    <row r="258" spans="1:47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VLOOKUP($B258,'[2]TK KHOILUONG'!$B:$AT,4,0)</f>
        <v>0</v>
      </c>
      <c r="F258" s="16">
        <f>VLOOKUP($B258,'[2]TK KHOILUONG'!$B:$AT,5,0)</f>
        <v>0</v>
      </c>
      <c r="G258" s="16">
        <f>VLOOKUP($B258,'[2]TK KHOILUONG'!$B:$AT,6,0)</f>
        <v>0</v>
      </c>
      <c r="H258" s="16">
        <f>VLOOKUP($B258,'[2]TK KHOILUONG'!$B:$AT,7,0)</f>
        <v>0</v>
      </c>
      <c r="I258" s="16">
        <f>VLOOKUP($B258,'[2]TK KHOILUONG'!$B:$AT,8,0)</f>
        <v>0</v>
      </c>
      <c r="J258" s="16">
        <f>VLOOKUP($B258,'[2]TK KHOILUONG'!$B:$AT,9,0)</f>
        <v>0</v>
      </c>
      <c r="K258" s="16">
        <f>VLOOKUP($B258,'[2]TK KHOILUONG'!$B:$AT,10,0)</f>
        <v>0</v>
      </c>
      <c r="L258" s="16">
        <f>VLOOKUP($B258,'[2]TK KHOILUONG'!$B:$AT,11,0)</f>
        <v>0</v>
      </c>
      <c r="M258" s="34">
        <f>VLOOKUP($B258,'[2]TK KHOILUONG'!$B:$AT,12,0)</f>
        <v>0</v>
      </c>
      <c r="N258" s="16">
        <f>VLOOKUP($B258,'[2]TK KHOILUONG'!$B:$AT,13,0)</f>
        <v>0</v>
      </c>
      <c r="O258" s="16">
        <f>VLOOKUP($B258,'[2]TK KHOILUONG'!$B:$AT,14,0)</f>
        <v>0</v>
      </c>
      <c r="P258" s="16">
        <f>VLOOKUP($B258,'[2]TK KHOILUONG'!$B:$AT,15,0)</f>
        <v>0</v>
      </c>
      <c r="Q258" s="16">
        <f>VLOOKUP($B258,'[2]TK KHOILUONG'!$B:$AT,16,0)</f>
        <v>0</v>
      </c>
      <c r="R258" s="34">
        <f>VLOOKUP($B258,'[2]TK KHOILUONG'!$B:$AT,17,0)</f>
        <v>0</v>
      </c>
      <c r="S258" s="16">
        <f>VLOOKUP($B258,'[2]TK KHOILUONG'!$B:$AT,18,0)</f>
        <v>0</v>
      </c>
      <c r="T258" s="16">
        <f>VLOOKUP($B258,'[2]TK KHOILUONG'!$B:$AT,19,0)</f>
        <v>0</v>
      </c>
      <c r="U258" s="16">
        <f>VLOOKUP($B258,'[2]TK KHOILUONG'!$B:$AT,20,0)</f>
        <v>0</v>
      </c>
      <c r="V258" s="34">
        <f>VLOOKUP($B258,'[2]TK KHOILUONG'!$B:$AT,21,0)</f>
        <v>0</v>
      </c>
      <c r="W258" s="16">
        <f>VLOOKUP($B258,'[2]TK KHOILUONG'!$B:$AT,22,0)</f>
        <v>0</v>
      </c>
      <c r="X258" s="16">
        <f>VLOOKUP($B258,'[2]TK KHOILUONG'!$B:$AT,23,0)</f>
        <v>0</v>
      </c>
      <c r="Y258" s="16">
        <f>VLOOKUP($B258,'[2]TK KHOILUONG'!$B:$AT,24,0)</f>
        <v>0</v>
      </c>
      <c r="Z258" s="34">
        <f>VLOOKUP($B258,'[2]TK KHOILUONG'!$B:$AT,25,0)</f>
        <v>0</v>
      </c>
      <c r="AA258" s="16">
        <f>VLOOKUP($B258,'[2]TK KHOILUONG'!$B:$AT,26,0)</f>
        <v>0</v>
      </c>
      <c r="AB258" s="16">
        <f>VLOOKUP($B258,'[2]TK KHOILUONG'!$B:$AT,27,0)</f>
        <v>0</v>
      </c>
      <c r="AC258" s="16">
        <f>VLOOKUP($B258,'[2]TK KHOILUONG'!$B:$AT,28,0)</f>
        <v>0</v>
      </c>
      <c r="AD258" s="34">
        <f>VLOOKUP($B258,'[2]TK KHOILUONG'!$B:$AT,29,0)</f>
        <v>0</v>
      </c>
      <c r="AE258" s="16">
        <f>VLOOKUP($B258,'[2]TK KHOILUONG'!$B:$AT,30,0)</f>
        <v>0</v>
      </c>
      <c r="AF258" s="16">
        <f>VLOOKUP($B258,'[2]TK KHOILUONG'!$B:$AT,31,0)</f>
        <v>0</v>
      </c>
      <c r="AG258" s="16">
        <f>VLOOKUP($B258,'[2]TK KHOILUONG'!$B:$AT,32,0)</f>
        <v>0</v>
      </c>
      <c r="AH258" s="34">
        <f>VLOOKUP($B258,'[2]TK KHOILUONG'!$B:$AT,33,0)</f>
        <v>0</v>
      </c>
      <c r="AI258" s="16">
        <f>VLOOKUP($B258,'[2]TK KHOILUONG'!$B:$AT,34,0)</f>
        <v>0</v>
      </c>
      <c r="AJ258" s="16">
        <f>VLOOKUP($B258,'[2]TK KHOILUONG'!$B:$AT,35,0)</f>
        <v>0</v>
      </c>
      <c r="AK258" s="34">
        <f>VLOOKUP($B258,'[2]TK KHOILUONG'!$B:$AT,36,0)</f>
        <v>0</v>
      </c>
      <c r="AL258" s="16">
        <f>VLOOKUP($B258,'[2]TK KHOILUONG'!$B:$AT,37,0)</f>
        <v>0</v>
      </c>
      <c r="AM258" s="16">
        <f>VLOOKUP($B258,'[2]TK KHOILUONG'!$B:$AT,38,0)</f>
        <v>0</v>
      </c>
      <c r="AN258" s="34">
        <f>VLOOKUP($B258,'[2]TK KHOILUONG'!$B:$AT,39,0)</f>
        <v>0</v>
      </c>
      <c r="AO258" s="16">
        <f>VLOOKUP($B258,'[2]TK KHOILUONG'!$B:$AT,40,0)</f>
        <v>0</v>
      </c>
      <c r="AP258" s="16">
        <f>VLOOKUP($B258,'[2]TK KHOILUONG'!$B:$AT,41,0)</f>
        <v>0</v>
      </c>
      <c r="AQ258" s="34">
        <f>VLOOKUP($B258,'[2]TK KHOILUONG'!$B:$AT,42,0)</f>
        <v>0</v>
      </c>
      <c r="AR258" s="34">
        <f>VLOOKUP($B258,'[2]TK KHOILUONG'!$B:$AT,43,0)</f>
        <v>0</v>
      </c>
      <c r="AS258" s="34">
        <f>VLOOKUP($B258,'[2]TK KHOILUONG'!$B:$AT,44,0)</f>
        <v>0</v>
      </c>
      <c r="AT258" s="44">
        <f t="shared" si="4"/>
        <v>0</v>
      </c>
      <c r="AU258" s="5"/>
    </row>
    <row r="259" spans="1:47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VLOOKUP($B259,'[2]TK KHOILUONG'!$B:$AT,4,0)</f>
        <v>0</v>
      </c>
      <c r="F259" s="16">
        <f>VLOOKUP($B259,'[2]TK KHOILUONG'!$B:$AT,5,0)</f>
        <v>0</v>
      </c>
      <c r="G259" s="16">
        <f>VLOOKUP($B259,'[2]TK KHOILUONG'!$B:$AT,6,0)</f>
        <v>0</v>
      </c>
      <c r="H259" s="16">
        <f>VLOOKUP($B259,'[2]TK KHOILUONG'!$B:$AT,7,0)</f>
        <v>0</v>
      </c>
      <c r="I259" s="16">
        <f>VLOOKUP($B259,'[2]TK KHOILUONG'!$B:$AT,8,0)</f>
        <v>0</v>
      </c>
      <c r="J259" s="16">
        <f>VLOOKUP($B259,'[2]TK KHOILUONG'!$B:$AT,9,0)</f>
        <v>0</v>
      </c>
      <c r="K259" s="16">
        <f>VLOOKUP($B259,'[2]TK KHOILUONG'!$B:$AT,10,0)</f>
        <v>0</v>
      </c>
      <c r="L259" s="16">
        <f>VLOOKUP($B259,'[2]TK KHOILUONG'!$B:$AT,11,0)</f>
        <v>0</v>
      </c>
      <c r="M259" s="34">
        <f>VLOOKUP($B259,'[2]TK KHOILUONG'!$B:$AT,12,0)</f>
        <v>0</v>
      </c>
      <c r="N259" s="16">
        <f>VLOOKUP($B259,'[2]TK KHOILUONG'!$B:$AT,13,0)</f>
        <v>0</v>
      </c>
      <c r="O259" s="16">
        <f>VLOOKUP($B259,'[2]TK KHOILUONG'!$B:$AT,14,0)</f>
        <v>0</v>
      </c>
      <c r="P259" s="16">
        <f>VLOOKUP($B259,'[2]TK KHOILUONG'!$B:$AT,15,0)</f>
        <v>0</v>
      </c>
      <c r="Q259" s="16">
        <f>VLOOKUP($B259,'[2]TK KHOILUONG'!$B:$AT,16,0)</f>
        <v>0</v>
      </c>
      <c r="R259" s="34">
        <f>VLOOKUP($B259,'[2]TK KHOILUONG'!$B:$AT,17,0)</f>
        <v>0</v>
      </c>
      <c r="S259" s="16">
        <f>VLOOKUP($B259,'[2]TK KHOILUONG'!$B:$AT,18,0)</f>
        <v>207</v>
      </c>
      <c r="T259" s="16">
        <f>VLOOKUP($B259,'[2]TK KHOILUONG'!$B:$AT,19,0)</f>
        <v>0</v>
      </c>
      <c r="U259" s="16">
        <f>VLOOKUP($B259,'[2]TK KHOILUONG'!$B:$AT,20,0)</f>
        <v>71</v>
      </c>
      <c r="V259" s="34">
        <f>VLOOKUP($B259,'[2]TK KHOILUONG'!$B:$AT,21,0)</f>
        <v>13.600000000000001</v>
      </c>
      <c r="W259" s="16">
        <f>VLOOKUP($B259,'[2]TK KHOILUONG'!$B:$AT,22,0)</f>
        <v>0</v>
      </c>
      <c r="X259" s="16">
        <f>VLOOKUP($B259,'[2]TK KHOILUONG'!$B:$AT,23,0)</f>
        <v>0</v>
      </c>
      <c r="Y259" s="16">
        <f>VLOOKUP($B259,'[2]TK KHOILUONG'!$B:$AT,24,0)</f>
        <v>0</v>
      </c>
      <c r="Z259" s="34">
        <f>VLOOKUP($B259,'[2]TK KHOILUONG'!$B:$AT,25,0)</f>
        <v>0</v>
      </c>
      <c r="AA259" s="16">
        <f>VLOOKUP($B259,'[2]TK KHOILUONG'!$B:$AT,26,0)</f>
        <v>0</v>
      </c>
      <c r="AB259" s="16">
        <f>VLOOKUP($B259,'[2]TK KHOILUONG'!$B:$AT,27,0)</f>
        <v>0</v>
      </c>
      <c r="AC259" s="16">
        <f>VLOOKUP($B259,'[2]TK KHOILUONG'!$B:$AT,28,0)</f>
        <v>0</v>
      </c>
      <c r="AD259" s="34">
        <f>VLOOKUP($B259,'[2]TK KHOILUONG'!$B:$AT,29,0)</f>
        <v>0</v>
      </c>
      <c r="AE259" s="16">
        <f>VLOOKUP($B259,'[2]TK KHOILUONG'!$B:$AT,30,0)</f>
        <v>0</v>
      </c>
      <c r="AF259" s="16">
        <f>VLOOKUP($B259,'[2]TK KHOILUONG'!$B:$AT,31,0)</f>
        <v>0</v>
      </c>
      <c r="AG259" s="16">
        <f>VLOOKUP($B259,'[2]TK KHOILUONG'!$B:$AT,32,0)</f>
        <v>0</v>
      </c>
      <c r="AH259" s="34">
        <f>VLOOKUP($B259,'[2]TK KHOILUONG'!$B:$AT,33,0)</f>
        <v>0</v>
      </c>
      <c r="AI259" s="16">
        <f>VLOOKUP($B259,'[2]TK KHOILUONG'!$B:$AT,34,0)</f>
        <v>0</v>
      </c>
      <c r="AJ259" s="16">
        <f>VLOOKUP($B259,'[2]TK KHOILUONG'!$B:$AT,35,0)</f>
        <v>0</v>
      </c>
      <c r="AK259" s="34">
        <f>VLOOKUP($B259,'[2]TK KHOILUONG'!$B:$AT,36,0)</f>
        <v>0</v>
      </c>
      <c r="AL259" s="16">
        <f>VLOOKUP($B259,'[2]TK KHOILUONG'!$B:$AT,37,0)</f>
        <v>0</v>
      </c>
      <c r="AM259" s="16">
        <f>VLOOKUP($B259,'[2]TK KHOILUONG'!$B:$AT,38,0)</f>
        <v>0</v>
      </c>
      <c r="AN259" s="34">
        <f>VLOOKUP($B259,'[2]TK KHOILUONG'!$B:$AT,39,0)</f>
        <v>0</v>
      </c>
      <c r="AO259" s="16">
        <f>VLOOKUP($B259,'[2]TK KHOILUONG'!$B:$AT,40,0)</f>
        <v>0</v>
      </c>
      <c r="AP259" s="16">
        <f>VLOOKUP($B259,'[2]TK KHOILUONG'!$B:$AT,41,0)</f>
        <v>0</v>
      </c>
      <c r="AQ259" s="34">
        <f>VLOOKUP($B259,'[2]TK KHOILUONG'!$B:$AT,42,0)</f>
        <v>0</v>
      </c>
      <c r="AR259" s="34">
        <f>VLOOKUP($B259,'[2]TK KHOILUONG'!$B:$AT,43,0)</f>
        <v>0</v>
      </c>
      <c r="AS259" s="34">
        <f>VLOOKUP($B259,'[2]TK KHOILUONG'!$B:$AT,44,0)</f>
        <v>0</v>
      </c>
      <c r="AT259" s="44">
        <f t="shared" si="4"/>
        <v>13.6</v>
      </c>
      <c r="AU259" s="5"/>
    </row>
    <row r="260" spans="1:47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VLOOKUP($B260,'[2]TK KHOILUONG'!$B:$AT,4,0)</f>
        <v>0</v>
      </c>
      <c r="F260" s="16">
        <f>VLOOKUP($B260,'[2]TK KHOILUONG'!$B:$AT,5,0)</f>
        <v>0</v>
      </c>
      <c r="G260" s="16">
        <f>VLOOKUP($B260,'[2]TK KHOILUONG'!$B:$AT,6,0)</f>
        <v>0</v>
      </c>
      <c r="H260" s="16">
        <f>VLOOKUP($B260,'[2]TK KHOILUONG'!$B:$AT,7,0)</f>
        <v>0</v>
      </c>
      <c r="I260" s="16">
        <f>VLOOKUP($B260,'[2]TK KHOILUONG'!$B:$AT,8,0)</f>
        <v>0</v>
      </c>
      <c r="J260" s="16">
        <f>VLOOKUP($B260,'[2]TK KHOILUONG'!$B:$AT,9,0)</f>
        <v>0</v>
      </c>
      <c r="K260" s="16">
        <f>VLOOKUP($B260,'[2]TK KHOILUONG'!$B:$AT,10,0)</f>
        <v>0</v>
      </c>
      <c r="L260" s="16">
        <f>VLOOKUP($B260,'[2]TK KHOILUONG'!$B:$AT,11,0)</f>
        <v>0</v>
      </c>
      <c r="M260" s="34">
        <f>VLOOKUP($B260,'[2]TK KHOILUONG'!$B:$AT,12,0)</f>
        <v>0</v>
      </c>
      <c r="N260" s="16">
        <f>VLOOKUP($B260,'[2]TK KHOILUONG'!$B:$AT,13,0)</f>
        <v>0</v>
      </c>
      <c r="O260" s="16">
        <f>VLOOKUP($B260,'[2]TK KHOILUONG'!$B:$AT,14,0)</f>
        <v>0</v>
      </c>
      <c r="P260" s="16">
        <f>VLOOKUP($B260,'[2]TK KHOILUONG'!$B:$AT,15,0)</f>
        <v>0</v>
      </c>
      <c r="Q260" s="16">
        <f>VLOOKUP($B260,'[2]TK KHOILUONG'!$B:$AT,16,0)</f>
        <v>0</v>
      </c>
      <c r="R260" s="34">
        <f>VLOOKUP($B260,'[2]TK KHOILUONG'!$B:$AT,17,0)</f>
        <v>0</v>
      </c>
      <c r="S260" s="16">
        <f>VLOOKUP($B260,'[2]TK KHOILUONG'!$B:$AT,18,0)</f>
        <v>262</v>
      </c>
      <c r="T260" s="16">
        <f>VLOOKUP($B260,'[2]TK KHOILUONG'!$B:$AT,19,0)</f>
        <v>272</v>
      </c>
      <c r="U260" s="16">
        <f>VLOOKUP($B260,'[2]TK KHOILUONG'!$B:$AT,20,0)</f>
        <v>176</v>
      </c>
      <c r="V260" s="34">
        <f>VLOOKUP($B260,'[2]TK KHOILUONG'!$B:$AT,21,0)</f>
        <v>35.800000000000004</v>
      </c>
      <c r="W260" s="16">
        <f>VLOOKUP($B260,'[2]TK KHOILUONG'!$B:$AT,22,0)</f>
        <v>0</v>
      </c>
      <c r="X260" s="16">
        <f>VLOOKUP($B260,'[2]TK KHOILUONG'!$B:$AT,23,0)</f>
        <v>0</v>
      </c>
      <c r="Y260" s="16">
        <f>VLOOKUP($B260,'[2]TK KHOILUONG'!$B:$AT,24,0)</f>
        <v>0</v>
      </c>
      <c r="Z260" s="34">
        <f>VLOOKUP($B260,'[2]TK KHOILUONG'!$B:$AT,25,0)</f>
        <v>0</v>
      </c>
      <c r="AA260" s="16">
        <f>VLOOKUP($B260,'[2]TK KHOILUONG'!$B:$AT,26,0)</f>
        <v>0</v>
      </c>
      <c r="AB260" s="16">
        <f>VLOOKUP($B260,'[2]TK KHOILUONG'!$B:$AT,27,0)</f>
        <v>0</v>
      </c>
      <c r="AC260" s="16">
        <f>VLOOKUP($B260,'[2]TK KHOILUONG'!$B:$AT,28,0)</f>
        <v>0</v>
      </c>
      <c r="AD260" s="34">
        <f>VLOOKUP($B260,'[2]TK KHOILUONG'!$B:$AT,29,0)</f>
        <v>0</v>
      </c>
      <c r="AE260" s="16">
        <f>VLOOKUP($B260,'[2]TK KHOILUONG'!$B:$AT,30,0)</f>
        <v>0</v>
      </c>
      <c r="AF260" s="16">
        <f>VLOOKUP($B260,'[2]TK KHOILUONG'!$B:$AT,31,0)</f>
        <v>0</v>
      </c>
      <c r="AG260" s="16">
        <f>VLOOKUP($B260,'[2]TK KHOILUONG'!$B:$AT,32,0)</f>
        <v>0</v>
      </c>
      <c r="AH260" s="34">
        <f>VLOOKUP($B260,'[2]TK KHOILUONG'!$B:$AT,33,0)</f>
        <v>0</v>
      </c>
      <c r="AI260" s="16">
        <f>VLOOKUP($B260,'[2]TK KHOILUONG'!$B:$AT,34,0)</f>
        <v>0</v>
      </c>
      <c r="AJ260" s="16">
        <f>VLOOKUP($B260,'[2]TK KHOILUONG'!$B:$AT,35,0)</f>
        <v>0</v>
      </c>
      <c r="AK260" s="34">
        <f>VLOOKUP($B260,'[2]TK KHOILUONG'!$B:$AT,36,0)</f>
        <v>0</v>
      </c>
      <c r="AL260" s="16">
        <f>VLOOKUP($B260,'[2]TK KHOILUONG'!$B:$AT,37,0)</f>
        <v>0</v>
      </c>
      <c r="AM260" s="16">
        <f>VLOOKUP($B260,'[2]TK KHOILUONG'!$B:$AT,38,0)</f>
        <v>0</v>
      </c>
      <c r="AN260" s="34">
        <f>VLOOKUP($B260,'[2]TK KHOILUONG'!$B:$AT,39,0)</f>
        <v>0</v>
      </c>
      <c r="AO260" s="16">
        <f>VLOOKUP($B260,'[2]TK KHOILUONG'!$B:$AT,40,0)</f>
        <v>0</v>
      </c>
      <c r="AP260" s="16">
        <f>VLOOKUP($B260,'[2]TK KHOILUONG'!$B:$AT,41,0)</f>
        <v>0</v>
      </c>
      <c r="AQ260" s="34">
        <f>VLOOKUP($B260,'[2]TK KHOILUONG'!$B:$AT,42,0)</f>
        <v>0</v>
      </c>
      <c r="AR260" s="34">
        <f>VLOOKUP($B260,'[2]TK KHOILUONG'!$B:$AT,43,0)</f>
        <v>0</v>
      </c>
      <c r="AS260" s="34">
        <f>VLOOKUP($B260,'[2]TK KHOILUONG'!$B:$AT,44,0)</f>
        <v>0</v>
      </c>
      <c r="AT260" s="44">
        <f t="shared" si="4"/>
        <v>35.799999999999997</v>
      </c>
      <c r="AU260" s="5"/>
    </row>
    <row r="261" spans="1:47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VLOOKUP($B261,'[2]TK KHOILUONG'!$B:$AT,4,0)</f>
        <v>12</v>
      </c>
      <c r="F261" s="16">
        <f>VLOOKUP($B261,'[2]TK KHOILUONG'!$B:$AT,5,0)</f>
        <v>0</v>
      </c>
      <c r="G261" s="16">
        <f>VLOOKUP($B261,'[2]TK KHOILUONG'!$B:$AT,6,0)</f>
        <v>0</v>
      </c>
      <c r="H261" s="16">
        <f>VLOOKUP($B261,'[2]TK KHOILUONG'!$B:$AT,7,0)</f>
        <v>0</v>
      </c>
      <c r="I261" s="16">
        <f>VLOOKUP($B261,'[2]TK KHOILUONG'!$B:$AT,8,0)</f>
        <v>0</v>
      </c>
      <c r="J261" s="16">
        <f>VLOOKUP($B261,'[2]TK KHOILUONG'!$B:$AT,9,0)</f>
        <v>0</v>
      </c>
      <c r="K261" s="16">
        <f>VLOOKUP($B261,'[2]TK KHOILUONG'!$B:$AT,10,0)</f>
        <v>0</v>
      </c>
      <c r="L261" s="16">
        <f>VLOOKUP($B261,'[2]TK KHOILUONG'!$B:$AT,11,0)</f>
        <v>0</v>
      </c>
      <c r="M261" s="34">
        <f>VLOOKUP($B261,'[2]TK KHOILUONG'!$B:$AT,12,0)</f>
        <v>12</v>
      </c>
      <c r="N261" s="16">
        <f>VLOOKUP($B261,'[2]TK KHOILUONG'!$B:$AT,13,0)</f>
        <v>3.45</v>
      </c>
      <c r="O261" s="16">
        <f>VLOOKUP($B261,'[2]TK KHOILUONG'!$B:$AT,14,0)</f>
        <v>1.7999999999999998</v>
      </c>
      <c r="P261" s="16">
        <f>VLOOKUP($B261,'[2]TK KHOILUONG'!$B:$AT,15,0)</f>
        <v>0</v>
      </c>
      <c r="Q261" s="16">
        <f>VLOOKUP($B261,'[2]TK KHOILUONG'!$B:$AT,16,0)</f>
        <v>0</v>
      </c>
      <c r="R261" s="34">
        <f>VLOOKUP($B261,'[2]TK KHOILUONG'!$B:$AT,17,0)</f>
        <v>5.25</v>
      </c>
      <c r="S261" s="16">
        <f>VLOOKUP($B261,'[2]TK KHOILUONG'!$B:$AT,18,0)</f>
        <v>173</v>
      </c>
      <c r="T261" s="16">
        <f>VLOOKUP($B261,'[2]TK KHOILUONG'!$B:$AT,19,0)</f>
        <v>100</v>
      </c>
      <c r="U261" s="16">
        <f>VLOOKUP($B261,'[2]TK KHOILUONG'!$B:$AT,20,0)</f>
        <v>129</v>
      </c>
      <c r="V261" s="34">
        <f>VLOOKUP($B261,'[2]TK KHOILUONG'!$B:$AT,21,0)</f>
        <v>14.4</v>
      </c>
      <c r="W261" s="16">
        <f>VLOOKUP($B261,'[2]TK KHOILUONG'!$B:$AT,22,0)</f>
        <v>0</v>
      </c>
      <c r="X261" s="16">
        <f>VLOOKUP($B261,'[2]TK KHOILUONG'!$B:$AT,23,0)</f>
        <v>0</v>
      </c>
      <c r="Y261" s="16">
        <f>VLOOKUP($B261,'[2]TK KHOILUONG'!$B:$AT,24,0)</f>
        <v>0</v>
      </c>
      <c r="Z261" s="34">
        <f>VLOOKUP($B261,'[2]TK KHOILUONG'!$B:$AT,25,0)</f>
        <v>0</v>
      </c>
      <c r="AA261" s="16">
        <f>VLOOKUP($B261,'[2]TK KHOILUONG'!$B:$AT,26,0)</f>
        <v>0</v>
      </c>
      <c r="AB261" s="16">
        <f>VLOOKUP($B261,'[2]TK KHOILUONG'!$B:$AT,27,0)</f>
        <v>0</v>
      </c>
      <c r="AC261" s="16">
        <f>VLOOKUP($B261,'[2]TK KHOILUONG'!$B:$AT,28,0)</f>
        <v>0</v>
      </c>
      <c r="AD261" s="34">
        <f>VLOOKUP($B261,'[2]TK KHOILUONG'!$B:$AT,29,0)</f>
        <v>0</v>
      </c>
      <c r="AE261" s="16">
        <f>VLOOKUP($B261,'[2]TK KHOILUONG'!$B:$AT,30,0)</f>
        <v>0</v>
      </c>
      <c r="AF261" s="16">
        <f>VLOOKUP($B261,'[2]TK KHOILUONG'!$B:$AT,31,0)</f>
        <v>0</v>
      </c>
      <c r="AG261" s="16">
        <f>VLOOKUP($B261,'[2]TK KHOILUONG'!$B:$AT,32,0)</f>
        <v>0</v>
      </c>
      <c r="AH261" s="34">
        <f>VLOOKUP($B261,'[2]TK KHOILUONG'!$B:$AT,33,0)</f>
        <v>0</v>
      </c>
      <c r="AI261" s="16">
        <f>VLOOKUP($B261,'[2]TK KHOILUONG'!$B:$AT,34,0)</f>
        <v>0</v>
      </c>
      <c r="AJ261" s="16">
        <f>VLOOKUP($B261,'[2]TK KHOILUONG'!$B:$AT,35,0)</f>
        <v>0</v>
      </c>
      <c r="AK261" s="34">
        <f>VLOOKUP($B261,'[2]TK KHOILUONG'!$B:$AT,36,0)</f>
        <v>0</v>
      </c>
      <c r="AL261" s="16">
        <f>VLOOKUP($B261,'[2]TK KHOILUONG'!$B:$AT,37,0)</f>
        <v>0</v>
      </c>
      <c r="AM261" s="16">
        <f>VLOOKUP($B261,'[2]TK KHOILUONG'!$B:$AT,38,0)</f>
        <v>0</v>
      </c>
      <c r="AN261" s="34">
        <f>VLOOKUP($B261,'[2]TK KHOILUONG'!$B:$AT,39,0)</f>
        <v>0</v>
      </c>
      <c r="AO261" s="16">
        <f>VLOOKUP($B261,'[2]TK KHOILUONG'!$B:$AT,40,0)</f>
        <v>0</v>
      </c>
      <c r="AP261" s="16">
        <f>VLOOKUP($B261,'[2]TK KHOILUONG'!$B:$AT,41,0)</f>
        <v>0</v>
      </c>
      <c r="AQ261" s="34">
        <f>VLOOKUP($B261,'[2]TK KHOILUONG'!$B:$AT,42,0)</f>
        <v>0</v>
      </c>
      <c r="AR261" s="34">
        <f>VLOOKUP($B261,'[2]TK KHOILUONG'!$B:$AT,43,0)</f>
        <v>0</v>
      </c>
      <c r="AS261" s="34">
        <f>VLOOKUP($B261,'[2]TK KHOILUONG'!$B:$AT,44,0)</f>
        <v>0</v>
      </c>
      <c r="AT261" s="44">
        <f t="shared" si="4"/>
        <v>31.65</v>
      </c>
      <c r="AU261" s="5"/>
    </row>
    <row r="262" spans="1:47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VLOOKUP($B262,'[2]TK KHOILUONG'!$B:$AT,4,0)</f>
        <v>0</v>
      </c>
      <c r="F262" s="16">
        <f>VLOOKUP($B262,'[2]TK KHOILUONG'!$B:$AT,5,0)</f>
        <v>0</v>
      </c>
      <c r="G262" s="16">
        <f>VLOOKUP($B262,'[2]TK KHOILUONG'!$B:$AT,6,0)</f>
        <v>0</v>
      </c>
      <c r="H262" s="16">
        <f>VLOOKUP($B262,'[2]TK KHOILUONG'!$B:$AT,7,0)</f>
        <v>0</v>
      </c>
      <c r="I262" s="16">
        <f>VLOOKUP($B262,'[2]TK KHOILUONG'!$B:$AT,8,0)</f>
        <v>0</v>
      </c>
      <c r="J262" s="16">
        <f>VLOOKUP($B262,'[2]TK KHOILUONG'!$B:$AT,9,0)</f>
        <v>0</v>
      </c>
      <c r="K262" s="16">
        <f>VLOOKUP($B262,'[2]TK KHOILUONG'!$B:$AT,10,0)</f>
        <v>0</v>
      </c>
      <c r="L262" s="16">
        <f>VLOOKUP($B262,'[2]TK KHOILUONG'!$B:$AT,11,0)</f>
        <v>0</v>
      </c>
      <c r="M262" s="34">
        <f>VLOOKUP($B262,'[2]TK KHOILUONG'!$B:$AT,12,0)</f>
        <v>0</v>
      </c>
      <c r="N262" s="16">
        <f>VLOOKUP($B262,'[2]TK KHOILUONG'!$B:$AT,13,0)</f>
        <v>0</v>
      </c>
      <c r="O262" s="16">
        <f>VLOOKUP($B262,'[2]TK KHOILUONG'!$B:$AT,14,0)</f>
        <v>0</v>
      </c>
      <c r="P262" s="16">
        <f>VLOOKUP($B262,'[2]TK KHOILUONG'!$B:$AT,15,0)</f>
        <v>0</v>
      </c>
      <c r="Q262" s="16">
        <f>VLOOKUP($B262,'[2]TK KHOILUONG'!$B:$AT,16,0)</f>
        <v>0</v>
      </c>
      <c r="R262" s="34">
        <f>VLOOKUP($B262,'[2]TK KHOILUONG'!$B:$AT,17,0)</f>
        <v>0</v>
      </c>
      <c r="S262" s="16">
        <f>VLOOKUP($B262,'[2]TK KHOILUONG'!$B:$AT,18,0)</f>
        <v>0</v>
      </c>
      <c r="T262" s="16">
        <f>VLOOKUP($B262,'[2]TK KHOILUONG'!$B:$AT,19,0)</f>
        <v>0</v>
      </c>
      <c r="U262" s="16">
        <f>VLOOKUP($B262,'[2]TK KHOILUONG'!$B:$AT,20,0)</f>
        <v>76</v>
      </c>
      <c r="V262" s="34">
        <f>VLOOKUP($B262,'[2]TK KHOILUONG'!$B:$AT,21,0)</f>
        <v>-7.6000000000000005</v>
      </c>
      <c r="W262" s="16">
        <f>VLOOKUP($B262,'[2]TK KHOILUONG'!$B:$AT,22,0)</f>
        <v>0</v>
      </c>
      <c r="X262" s="16">
        <f>VLOOKUP($B262,'[2]TK KHOILUONG'!$B:$AT,23,0)</f>
        <v>0</v>
      </c>
      <c r="Y262" s="16">
        <f>VLOOKUP($B262,'[2]TK KHOILUONG'!$B:$AT,24,0)</f>
        <v>0</v>
      </c>
      <c r="Z262" s="34">
        <f>VLOOKUP($B262,'[2]TK KHOILUONG'!$B:$AT,25,0)</f>
        <v>0</v>
      </c>
      <c r="AA262" s="16">
        <f>VLOOKUP($B262,'[2]TK KHOILUONG'!$B:$AT,26,0)</f>
        <v>0</v>
      </c>
      <c r="AB262" s="16">
        <f>VLOOKUP($B262,'[2]TK KHOILUONG'!$B:$AT,27,0)</f>
        <v>0</v>
      </c>
      <c r="AC262" s="16">
        <f>VLOOKUP($B262,'[2]TK KHOILUONG'!$B:$AT,28,0)</f>
        <v>0</v>
      </c>
      <c r="AD262" s="34">
        <f>VLOOKUP($B262,'[2]TK KHOILUONG'!$B:$AT,29,0)</f>
        <v>0</v>
      </c>
      <c r="AE262" s="16">
        <f>VLOOKUP($B262,'[2]TK KHOILUONG'!$B:$AT,30,0)</f>
        <v>0</v>
      </c>
      <c r="AF262" s="16">
        <f>VLOOKUP($B262,'[2]TK KHOILUONG'!$B:$AT,31,0)</f>
        <v>0</v>
      </c>
      <c r="AG262" s="16">
        <f>VLOOKUP($B262,'[2]TK KHOILUONG'!$B:$AT,32,0)</f>
        <v>0</v>
      </c>
      <c r="AH262" s="34">
        <f>VLOOKUP($B262,'[2]TK KHOILUONG'!$B:$AT,33,0)</f>
        <v>0</v>
      </c>
      <c r="AI262" s="16">
        <f>VLOOKUP($B262,'[2]TK KHOILUONG'!$B:$AT,34,0)</f>
        <v>0</v>
      </c>
      <c r="AJ262" s="16">
        <f>VLOOKUP($B262,'[2]TK KHOILUONG'!$B:$AT,35,0)</f>
        <v>0</v>
      </c>
      <c r="AK262" s="34">
        <f>VLOOKUP($B262,'[2]TK KHOILUONG'!$B:$AT,36,0)</f>
        <v>0</v>
      </c>
      <c r="AL262" s="16">
        <f>VLOOKUP($B262,'[2]TK KHOILUONG'!$B:$AT,37,0)</f>
        <v>0</v>
      </c>
      <c r="AM262" s="16">
        <f>VLOOKUP($B262,'[2]TK KHOILUONG'!$B:$AT,38,0)</f>
        <v>0</v>
      </c>
      <c r="AN262" s="34">
        <f>VLOOKUP($B262,'[2]TK KHOILUONG'!$B:$AT,39,0)</f>
        <v>0</v>
      </c>
      <c r="AO262" s="16">
        <f>VLOOKUP($B262,'[2]TK KHOILUONG'!$B:$AT,40,0)</f>
        <v>0</v>
      </c>
      <c r="AP262" s="16">
        <f>VLOOKUP($B262,'[2]TK KHOILUONG'!$B:$AT,41,0)</f>
        <v>0</v>
      </c>
      <c r="AQ262" s="34">
        <f>VLOOKUP($B262,'[2]TK KHOILUONG'!$B:$AT,42,0)</f>
        <v>0</v>
      </c>
      <c r="AR262" s="34">
        <f>VLOOKUP($B262,'[2]TK KHOILUONG'!$B:$AT,43,0)</f>
        <v>0</v>
      </c>
      <c r="AS262" s="34">
        <f>VLOOKUP($B262,'[2]TK KHOILUONG'!$B:$AT,44,0)</f>
        <v>0</v>
      </c>
      <c r="AT262" s="44">
        <f t="shared" ref="AT262:AT325" si="5">IF(D262="","",ROUND(M262+R262+V262+Z262+AD262+AH262+AK262+AN262+AQ262+SUM(AR262:AS262),2))</f>
        <v>-7.6</v>
      </c>
      <c r="AU262" s="5"/>
    </row>
    <row r="263" spans="1:47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VLOOKUP($B263,'[2]TK KHOILUONG'!$B:$AT,4,0)</f>
        <v>7</v>
      </c>
      <c r="F263" s="16">
        <f>VLOOKUP($B263,'[2]TK KHOILUONG'!$B:$AT,5,0)</f>
        <v>0</v>
      </c>
      <c r="G263" s="16">
        <f>VLOOKUP($B263,'[2]TK KHOILUONG'!$B:$AT,6,0)</f>
        <v>0</v>
      </c>
      <c r="H263" s="16">
        <f>VLOOKUP($B263,'[2]TK KHOILUONG'!$B:$AT,7,0)</f>
        <v>0</v>
      </c>
      <c r="I263" s="16">
        <f>VLOOKUP($B263,'[2]TK KHOILUONG'!$B:$AT,8,0)</f>
        <v>0</v>
      </c>
      <c r="J263" s="16">
        <f>VLOOKUP($B263,'[2]TK KHOILUONG'!$B:$AT,9,0)</f>
        <v>0</v>
      </c>
      <c r="K263" s="16">
        <f>VLOOKUP($B263,'[2]TK KHOILUONG'!$B:$AT,10,0)</f>
        <v>0</v>
      </c>
      <c r="L263" s="16">
        <f>VLOOKUP($B263,'[2]TK KHOILUONG'!$B:$AT,11,0)</f>
        <v>0</v>
      </c>
      <c r="M263" s="34">
        <f>VLOOKUP($B263,'[2]TK KHOILUONG'!$B:$AT,12,0)</f>
        <v>7</v>
      </c>
      <c r="N263" s="16">
        <f>VLOOKUP($B263,'[2]TK KHOILUONG'!$B:$AT,13,0)</f>
        <v>2.5500000000000003</v>
      </c>
      <c r="O263" s="16">
        <f>VLOOKUP($B263,'[2]TK KHOILUONG'!$B:$AT,14,0)</f>
        <v>1.7999999999999998</v>
      </c>
      <c r="P263" s="16">
        <f>VLOOKUP($B263,'[2]TK KHOILUONG'!$B:$AT,15,0)</f>
        <v>0</v>
      </c>
      <c r="Q263" s="16">
        <f>VLOOKUP($B263,'[2]TK KHOILUONG'!$B:$AT,16,0)</f>
        <v>0</v>
      </c>
      <c r="R263" s="34">
        <f>VLOOKUP($B263,'[2]TK KHOILUONG'!$B:$AT,17,0)</f>
        <v>4.3499999999999996</v>
      </c>
      <c r="S263" s="16">
        <f>VLOOKUP($B263,'[2]TK KHOILUONG'!$B:$AT,18,0)</f>
        <v>89</v>
      </c>
      <c r="T263" s="16">
        <f>VLOOKUP($B263,'[2]TK KHOILUONG'!$B:$AT,19,0)</f>
        <v>141</v>
      </c>
      <c r="U263" s="16">
        <f>VLOOKUP($B263,'[2]TK KHOILUONG'!$B:$AT,20,0)</f>
        <v>111</v>
      </c>
      <c r="V263" s="34">
        <f>VLOOKUP($B263,'[2]TK KHOILUONG'!$B:$AT,21,0)</f>
        <v>11.9</v>
      </c>
      <c r="W263" s="16">
        <f>VLOOKUP($B263,'[2]TK KHOILUONG'!$B:$AT,22,0)</f>
        <v>0</v>
      </c>
      <c r="X263" s="16">
        <f>VLOOKUP($B263,'[2]TK KHOILUONG'!$B:$AT,23,0)</f>
        <v>46</v>
      </c>
      <c r="Y263" s="16">
        <f>VLOOKUP($B263,'[2]TK KHOILUONG'!$B:$AT,24,0)</f>
        <v>0</v>
      </c>
      <c r="Z263" s="34">
        <f>VLOOKUP($B263,'[2]TK KHOILUONG'!$B:$AT,25,0)</f>
        <v>9.2000000000000011</v>
      </c>
      <c r="AA263" s="16">
        <f>VLOOKUP($B263,'[2]TK KHOILUONG'!$B:$AT,26,0)</f>
        <v>0</v>
      </c>
      <c r="AB263" s="16">
        <f>VLOOKUP($B263,'[2]TK KHOILUONG'!$B:$AT,27,0)</f>
        <v>0</v>
      </c>
      <c r="AC263" s="16">
        <f>VLOOKUP($B263,'[2]TK KHOILUONG'!$B:$AT,28,0)</f>
        <v>0</v>
      </c>
      <c r="AD263" s="34">
        <f>VLOOKUP($B263,'[2]TK KHOILUONG'!$B:$AT,29,0)</f>
        <v>0</v>
      </c>
      <c r="AE263" s="16">
        <f>VLOOKUP($B263,'[2]TK KHOILUONG'!$B:$AT,30,0)</f>
        <v>0</v>
      </c>
      <c r="AF263" s="16">
        <f>VLOOKUP($B263,'[2]TK KHOILUONG'!$B:$AT,31,0)</f>
        <v>0</v>
      </c>
      <c r="AG263" s="16">
        <f>VLOOKUP($B263,'[2]TK KHOILUONG'!$B:$AT,32,0)</f>
        <v>0</v>
      </c>
      <c r="AH263" s="34">
        <f>VLOOKUP($B263,'[2]TK KHOILUONG'!$B:$AT,33,0)</f>
        <v>0</v>
      </c>
      <c r="AI263" s="16">
        <f>VLOOKUP($B263,'[2]TK KHOILUONG'!$B:$AT,34,0)</f>
        <v>0</v>
      </c>
      <c r="AJ263" s="16">
        <f>VLOOKUP($B263,'[2]TK KHOILUONG'!$B:$AT,35,0)</f>
        <v>0</v>
      </c>
      <c r="AK263" s="34">
        <f>VLOOKUP($B263,'[2]TK KHOILUONG'!$B:$AT,36,0)</f>
        <v>0</v>
      </c>
      <c r="AL263" s="16">
        <f>VLOOKUP($B263,'[2]TK KHOILUONG'!$B:$AT,37,0)</f>
        <v>0</v>
      </c>
      <c r="AM263" s="16">
        <f>VLOOKUP($B263,'[2]TK KHOILUONG'!$B:$AT,38,0)</f>
        <v>0</v>
      </c>
      <c r="AN263" s="34">
        <f>VLOOKUP($B263,'[2]TK KHOILUONG'!$B:$AT,39,0)</f>
        <v>0</v>
      </c>
      <c r="AO263" s="16">
        <f>VLOOKUP($B263,'[2]TK KHOILUONG'!$B:$AT,40,0)</f>
        <v>0</v>
      </c>
      <c r="AP263" s="16">
        <f>VLOOKUP($B263,'[2]TK KHOILUONG'!$B:$AT,41,0)</f>
        <v>0</v>
      </c>
      <c r="AQ263" s="34">
        <f>VLOOKUP($B263,'[2]TK KHOILUONG'!$B:$AT,42,0)</f>
        <v>0</v>
      </c>
      <c r="AR263" s="34">
        <f>VLOOKUP($B263,'[2]TK KHOILUONG'!$B:$AT,43,0)</f>
        <v>0</v>
      </c>
      <c r="AS263" s="34">
        <f>VLOOKUP($B263,'[2]TK KHOILUONG'!$B:$AT,44,0)</f>
        <v>0.5</v>
      </c>
      <c r="AT263" s="44">
        <f t="shared" si="5"/>
        <v>32.950000000000003</v>
      </c>
      <c r="AU263" s="5"/>
    </row>
    <row r="264" spans="1:47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VLOOKUP($B264,'[2]TK KHOILUONG'!$B:$AT,4,0)</f>
        <v>0</v>
      </c>
      <c r="F264" s="16">
        <f>VLOOKUP($B264,'[2]TK KHOILUONG'!$B:$AT,5,0)</f>
        <v>0</v>
      </c>
      <c r="G264" s="16">
        <f>VLOOKUP($B264,'[2]TK KHOILUONG'!$B:$AT,6,0)</f>
        <v>0</v>
      </c>
      <c r="H264" s="16">
        <f>VLOOKUP($B264,'[2]TK KHOILUONG'!$B:$AT,7,0)</f>
        <v>0</v>
      </c>
      <c r="I264" s="16">
        <f>VLOOKUP($B264,'[2]TK KHOILUONG'!$B:$AT,8,0)</f>
        <v>0</v>
      </c>
      <c r="J264" s="16">
        <f>VLOOKUP($B264,'[2]TK KHOILUONG'!$B:$AT,9,0)</f>
        <v>0</v>
      </c>
      <c r="K264" s="16">
        <f>VLOOKUP($B264,'[2]TK KHOILUONG'!$B:$AT,10,0)</f>
        <v>0</v>
      </c>
      <c r="L264" s="16">
        <f>VLOOKUP($B264,'[2]TK KHOILUONG'!$B:$AT,11,0)</f>
        <v>0</v>
      </c>
      <c r="M264" s="34">
        <f>VLOOKUP($B264,'[2]TK KHOILUONG'!$B:$AT,12,0)</f>
        <v>0</v>
      </c>
      <c r="N264" s="16">
        <f>VLOOKUP($B264,'[2]TK KHOILUONG'!$B:$AT,13,0)</f>
        <v>5.9999999999999991</v>
      </c>
      <c r="O264" s="16">
        <f>VLOOKUP($B264,'[2]TK KHOILUONG'!$B:$AT,14,0)</f>
        <v>6.4499999999999984</v>
      </c>
      <c r="P264" s="16">
        <f>VLOOKUP($B264,'[2]TK KHOILUONG'!$B:$AT,15,0)</f>
        <v>0</v>
      </c>
      <c r="Q264" s="16">
        <f>VLOOKUP($B264,'[2]TK KHOILUONG'!$B:$AT,16,0)</f>
        <v>0</v>
      </c>
      <c r="R264" s="34">
        <f>VLOOKUP($B264,'[2]TK KHOILUONG'!$B:$AT,17,0)</f>
        <v>12.449999999999998</v>
      </c>
      <c r="S264" s="16">
        <f>VLOOKUP($B264,'[2]TK KHOILUONG'!$B:$AT,18,0)</f>
        <v>124</v>
      </c>
      <c r="T264" s="16">
        <f>VLOOKUP($B264,'[2]TK KHOILUONG'!$B:$AT,19,0)</f>
        <v>317</v>
      </c>
      <c r="U264" s="16">
        <f>VLOOKUP($B264,'[2]TK KHOILUONG'!$B:$AT,20,0)</f>
        <v>184</v>
      </c>
      <c r="V264" s="34">
        <f>VLOOKUP($B264,'[2]TK KHOILUONG'!$B:$AT,21,0)</f>
        <v>25.700000000000003</v>
      </c>
      <c r="W264" s="16">
        <f>VLOOKUP($B264,'[2]TK KHOILUONG'!$B:$AT,22,0)</f>
        <v>0</v>
      </c>
      <c r="X264" s="16">
        <f>VLOOKUP($B264,'[2]TK KHOILUONG'!$B:$AT,23,0)</f>
        <v>0</v>
      </c>
      <c r="Y264" s="16">
        <f>VLOOKUP($B264,'[2]TK KHOILUONG'!$B:$AT,24,0)</f>
        <v>0</v>
      </c>
      <c r="Z264" s="34">
        <f>VLOOKUP($B264,'[2]TK KHOILUONG'!$B:$AT,25,0)</f>
        <v>0</v>
      </c>
      <c r="AA264" s="16">
        <f>VLOOKUP($B264,'[2]TK KHOILUONG'!$B:$AT,26,0)</f>
        <v>0</v>
      </c>
      <c r="AB264" s="16">
        <f>VLOOKUP($B264,'[2]TK KHOILUONG'!$B:$AT,27,0)</f>
        <v>0</v>
      </c>
      <c r="AC264" s="16">
        <f>VLOOKUP($B264,'[2]TK KHOILUONG'!$B:$AT,28,0)</f>
        <v>0</v>
      </c>
      <c r="AD264" s="34">
        <f>VLOOKUP($B264,'[2]TK KHOILUONG'!$B:$AT,29,0)</f>
        <v>0</v>
      </c>
      <c r="AE264" s="16">
        <f>VLOOKUP($B264,'[2]TK KHOILUONG'!$B:$AT,30,0)</f>
        <v>0</v>
      </c>
      <c r="AF264" s="16">
        <f>VLOOKUP($B264,'[2]TK KHOILUONG'!$B:$AT,31,0)</f>
        <v>0</v>
      </c>
      <c r="AG264" s="16">
        <f>VLOOKUP($B264,'[2]TK KHOILUONG'!$B:$AT,32,0)</f>
        <v>0</v>
      </c>
      <c r="AH264" s="34">
        <f>VLOOKUP($B264,'[2]TK KHOILUONG'!$B:$AT,33,0)</f>
        <v>0</v>
      </c>
      <c r="AI264" s="16">
        <f>VLOOKUP($B264,'[2]TK KHOILUONG'!$B:$AT,34,0)</f>
        <v>0</v>
      </c>
      <c r="AJ264" s="16">
        <f>VLOOKUP($B264,'[2]TK KHOILUONG'!$B:$AT,35,0)</f>
        <v>0</v>
      </c>
      <c r="AK264" s="34">
        <f>VLOOKUP($B264,'[2]TK KHOILUONG'!$B:$AT,36,0)</f>
        <v>0</v>
      </c>
      <c r="AL264" s="16">
        <f>VLOOKUP($B264,'[2]TK KHOILUONG'!$B:$AT,37,0)</f>
        <v>0</v>
      </c>
      <c r="AM264" s="16">
        <f>VLOOKUP($B264,'[2]TK KHOILUONG'!$B:$AT,38,0)</f>
        <v>0</v>
      </c>
      <c r="AN264" s="34">
        <f>VLOOKUP($B264,'[2]TK KHOILUONG'!$B:$AT,39,0)</f>
        <v>0</v>
      </c>
      <c r="AO264" s="16">
        <f>VLOOKUP($B264,'[2]TK KHOILUONG'!$B:$AT,40,0)</f>
        <v>0</v>
      </c>
      <c r="AP264" s="16">
        <f>VLOOKUP($B264,'[2]TK KHOILUONG'!$B:$AT,41,0)</f>
        <v>0</v>
      </c>
      <c r="AQ264" s="34">
        <f>VLOOKUP($B264,'[2]TK KHOILUONG'!$B:$AT,42,0)</f>
        <v>0</v>
      </c>
      <c r="AR264" s="34">
        <f>VLOOKUP($B264,'[2]TK KHOILUONG'!$B:$AT,43,0)</f>
        <v>0</v>
      </c>
      <c r="AS264" s="34">
        <f>VLOOKUP($B264,'[2]TK KHOILUONG'!$B:$AT,44,0)</f>
        <v>0.5</v>
      </c>
      <c r="AT264" s="44">
        <f t="shared" si="5"/>
        <v>38.65</v>
      </c>
      <c r="AU264" s="5"/>
    </row>
    <row r="265" spans="1:47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VLOOKUP($B265,'[2]TK KHOILUONG'!$B:$AT,4,0)</f>
        <v>0</v>
      </c>
      <c r="F265" s="16">
        <f>VLOOKUP($B265,'[2]TK KHOILUONG'!$B:$AT,5,0)</f>
        <v>0</v>
      </c>
      <c r="G265" s="16">
        <f>VLOOKUP($B265,'[2]TK KHOILUONG'!$B:$AT,6,0)</f>
        <v>0</v>
      </c>
      <c r="H265" s="16">
        <f>VLOOKUP($B265,'[2]TK KHOILUONG'!$B:$AT,7,0)</f>
        <v>0</v>
      </c>
      <c r="I265" s="16">
        <f>VLOOKUP($B265,'[2]TK KHOILUONG'!$B:$AT,8,0)</f>
        <v>0</v>
      </c>
      <c r="J265" s="16">
        <f>VLOOKUP($B265,'[2]TK KHOILUONG'!$B:$AT,9,0)</f>
        <v>0</v>
      </c>
      <c r="K265" s="16">
        <f>VLOOKUP($B265,'[2]TK KHOILUONG'!$B:$AT,10,0)</f>
        <v>0</v>
      </c>
      <c r="L265" s="16">
        <f>VLOOKUP($B265,'[2]TK KHOILUONG'!$B:$AT,11,0)</f>
        <v>0</v>
      </c>
      <c r="M265" s="34">
        <f>VLOOKUP($B265,'[2]TK KHOILUONG'!$B:$AT,12,0)</f>
        <v>0</v>
      </c>
      <c r="N265" s="16">
        <f>VLOOKUP($B265,'[2]TK KHOILUONG'!$B:$AT,13,0)</f>
        <v>0</v>
      </c>
      <c r="O265" s="16">
        <f>VLOOKUP($B265,'[2]TK KHOILUONG'!$B:$AT,14,0)</f>
        <v>0</v>
      </c>
      <c r="P265" s="16">
        <f>VLOOKUP($B265,'[2]TK KHOILUONG'!$B:$AT,15,0)</f>
        <v>0</v>
      </c>
      <c r="Q265" s="16">
        <f>VLOOKUP($B265,'[2]TK KHOILUONG'!$B:$AT,16,0)</f>
        <v>0</v>
      </c>
      <c r="R265" s="34">
        <f>VLOOKUP($B265,'[2]TK KHOILUONG'!$B:$AT,17,0)</f>
        <v>0</v>
      </c>
      <c r="S265" s="16">
        <f>VLOOKUP($B265,'[2]TK KHOILUONG'!$B:$AT,18,0)</f>
        <v>0</v>
      </c>
      <c r="T265" s="16">
        <f>VLOOKUP($B265,'[2]TK KHOILUONG'!$B:$AT,19,0)</f>
        <v>0</v>
      </c>
      <c r="U265" s="16">
        <f>VLOOKUP($B265,'[2]TK KHOILUONG'!$B:$AT,20,0)</f>
        <v>0</v>
      </c>
      <c r="V265" s="34">
        <f>VLOOKUP($B265,'[2]TK KHOILUONG'!$B:$AT,21,0)</f>
        <v>0</v>
      </c>
      <c r="W265" s="16">
        <f>VLOOKUP($B265,'[2]TK KHOILUONG'!$B:$AT,22,0)</f>
        <v>0</v>
      </c>
      <c r="X265" s="16">
        <f>VLOOKUP($B265,'[2]TK KHOILUONG'!$B:$AT,23,0)</f>
        <v>0</v>
      </c>
      <c r="Y265" s="16">
        <f>VLOOKUP($B265,'[2]TK KHOILUONG'!$B:$AT,24,0)</f>
        <v>0</v>
      </c>
      <c r="Z265" s="34">
        <f>VLOOKUP($B265,'[2]TK KHOILUONG'!$B:$AT,25,0)</f>
        <v>0</v>
      </c>
      <c r="AA265" s="16">
        <f>VLOOKUP($B265,'[2]TK KHOILUONG'!$B:$AT,26,0)</f>
        <v>0</v>
      </c>
      <c r="AB265" s="16">
        <f>VLOOKUP($B265,'[2]TK KHOILUONG'!$B:$AT,27,0)</f>
        <v>0</v>
      </c>
      <c r="AC265" s="16">
        <f>VLOOKUP($B265,'[2]TK KHOILUONG'!$B:$AT,28,0)</f>
        <v>0</v>
      </c>
      <c r="AD265" s="34">
        <f>VLOOKUP($B265,'[2]TK KHOILUONG'!$B:$AT,29,0)</f>
        <v>0</v>
      </c>
      <c r="AE265" s="16">
        <f>VLOOKUP($B265,'[2]TK KHOILUONG'!$B:$AT,30,0)</f>
        <v>0</v>
      </c>
      <c r="AF265" s="16">
        <f>VLOOKUP($B265,'[2]TK KHOILUONG'!$B:$AT,31,0)</f>
        <v>0</v>
      </c>
      <c r="AG265" s="16">
        <f>VLOOKUP($B265,'[2]TK KHOILUONG'!$B:$AT,32,0)</f>
        <v>0</v>
      </c>
      <c r="AH265" s="34">
        <f>VLOOKUP($B265,'[2]TK KHOILUONG'!$B:$AT,33,0)</f>
        <v>0</v>
      </c>
      <c r="AI265" s="16">
        <f>VLOOKUP($B265,'[2]TK KHOILUONG'!$B:$AT,34,0)</f>
        <v>0</v>
      </c>
      <c r="AJ265" s="16">
        <f>VLOOKUP($B265,'[2]TK KHOILUONG'!$B:$AT,35,0)</f>
        <v>0</v>
      </c>
      <c r="AK265" s="34">
        <f>VLOOKUP($B265,'[2]TK KHOILUONG'!$B:$AT,36,0)</f>
        <v>0</v>
      </c>
      <c r="AL265" s="16">
        <f>VLOOKUP($B265,'[2]TK KHOILUONG'!$B:$AT,37,0)</f>
        <v>0</v>
      </c>
      <c r="AM265" s="16">
        <f>VLOOKUP($B265,'[2]TK KHOILUONG'!$B:$AT,38,0)</f>
        <v>0</v>
      </c>
      <c r="AN265" s="34">
        <f>VLOOKUP($B265,'[2]TK KHOILUONG'!$B:$AT,39,0)</f>
        <v>0</v>
      </c>
      <c r="AO265" s="16">
        <f>VLOOKUP($B265,'[2]TK KHOILUONG'!$B:$AT,40,0)</f>
        <v>0</v>
      </c>
      <c r="AP265" s="16">
        <f>VLOOKUP($B265,'[2]TK KHOILUONG'!$B:$AT,41,0)</f>
        <v>0</v>
      </c>
      <c r="AQ265" s="34">
        <f>VLOOKUP($B265,'[2]TK KHOILUONG'!$B:$AT,42,0)</f>
        <v>0</v>
      </c>
      <c r="AR265" s="34">
        <f>VLOOKUP($B265,'[2]TK KHOILUONG'!$B:$AT,43,0)</f>
        <v>0</v>
      </c>
      <c r="AS265" s="34">
        <f>VLOOKUP($B265,'[2]TK KHOILUONG'!$B:$AT,44,0)</f>
        <v>0</v>
      </c>
      <c r="AT265" s="44">
        <f t="shared" si="5"/>
        <v>0</v>
      </c>
      <c r="AU265" s="5"/>
    </row>
    <row r="266" spans="1:47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VLOOKUP($B266,'[2]TK KHOILUONG'!$B:$AT,4,0)</f>
        <v>2</v>
      </c>
      <c r="F266" s="16">
        <f>VLOOKUP($B266,'[2]TK KHOILUONG'!$B:$AT,5,0)</f>
        <v>0</v>
      </c>
      <c r="G266" s="16">
        <f>VLOOKUP($B266,'[2]TK KHOILUONG'!$B:$AT,6,0)</f>
        <v>0</v>
      </c>
      <c r="H266" s="16">
        <f>VLOOKUP($B266,'[2]TK KHOILUONG'!$B:$AT,7,0)</f>
        <v>0</v>
      </c>
      <c r="I266" s="16">
        <f>VLOOKUP($B266,'[2]TK KHOILUONG'!$B:$AT,8,0)</f>
        <v>0</v>
      </c>
      <c r="J266" s="16">
        <f>VLOOKUP($B266,'[2]TK KHOILUONG'!$B:$AT,9,0)</f>
        <v>0</v>
      </c>
      <c r="K266" s="16">
        <f>VLOOKUP($B266,'[2]TK KHOILUONG'!$B:$AT,10,0)</f>
        <v>0</v>
      </c>
      <c r="L266" s="16">
        <f>VLOOKUP($B266,'[2]TK KHOILUONG'!$B:$AT,11,0)</f>
        <v>0</v>
      </c>
      <c r="M266" s="34">
        <f>VLOOKUP($B266,'[2]TK KHOILUONG'!$B:$AT,12,0)</f>
        <v>2</v>
      </c>
      <c r="N266" s="16">
        <f>VLOOKUP($B266,'[2]TK KHOILUONG'!$B:$AT,13,0)</f>
        <v>0</v>
      </c>
      <c r="O266" s="16">
        <f>VLOOKUP($B266,'[2]TK KHOILUONG'!$B:$AT,14,0)</f>
        <v>0</v>
      </c>
      <c r="P266" s="16">
        <f>VLOOKUP($B266,'[2]TK KHOILUONG'!$B:$AT,15,0)</f>
        <v>0</v>
      </c>
      <c r="Q266" s="16">
        <f>VLOOKUP($B266,'[2]TK KHOILUONG'!$B:$AT,16,0)</f>
        <v>0</v>
      </c>
      <c r="R266" s="34">
        <f>VLOOKUP($B266,'[2]TK KHOILUONG'!$B:$AT,17,0)</f>
        <v>0</v>
      </c>
      <c r="S266" s="16">
        <f>VLOOKUP($B266,'[2]TK KHOILUONG'!$B:$AT,18,0)</f>
        <v>19</v>
      </c>
      <c r="T266" s="16">
        <f>VLOOKUP($B266,'[2]TK KHOILUONG'!$B:$AT,19,0)</f>
        <v>183</v>
      </c>
      <c r="U266" s="16">
        <f>VLOOKUP($B266,'[2]TK KHOILUONG'!$B:$AT,20,0)</f>
        <v>105</v>
      </c>
      <c r="V266" s="34">
        <f>VLOOKUP($B266,'[2]TK KHOILUONG'!$B:$AT,21,0)</f>
        <v>9.7000000000000011</v>
      </c>
      <c r="W266" s="16">
        <f>VLOOKUP($B266,'[2]TK KHOILUONG'!$B:$AT,22,0)</f>
        <v>0</v>
      </c>
      <c r="X266" s="16">
        <f>VLOOKUP($B266,'[2]TK KHOILUONG'!$B:$AT,23,0)</f>
        <v>0</v>
      </c>
      <c r="Y266" s="16">
        <f>VLOOKUP($B266,'[2]TK KHOILUONG'!$B:$AT,24,0)</f>
        <v>0</v>
      </c>
      <c r="Z266" s="34">
        <f>VLOOKUP($B266,'[2]TK KHOILUONG'!$B:$AT,25,0)</f>
        <v>0</v>
      </c>
      <c r="AA266" s="16">
        <f>VLOOKUP($B266,'[2]TK KHOILUONG'!$B:$AT,26,0)</f>
        <v>0</v>
      </c>
      <c r="AB266" s="16">
        <f>VLOOKUP($B266,'[2]TK KHOILUONG'!$B:$AT,27,0)</f>
        <v>0</v>
      </c>
      <c r="AC266" s="16">
        <f>VLOOKUP($B266,'[2]TK KHOILUONG'!$B:$AT,28,0)</f>
        <v>0</v>
      </c>
      <c r="AD266" s="34">
        <f>VLOOKUP($B266,'[2]TK KHOILUONG'!$B:$AT,29,0)</f>
        <v>0</v>
      </c>
      <c r="AE266" s="16">
        <f>VLOOKUP($B266,'[2]TK KHOILUONG'!$B:$AT,30,0)</f>
        <v>0</v>
      </c>
      <c r="AF266" s="16">
        <f>VLOOKUP($B266,'[2]TK KHOILUONG'!$B:$AT,31,0)</f>
        <v>0</v>
      </c>
      <c r="AG266" s="16">
        <f>VLOOKUP($B266,'[2]TK KHOILUONG'!$B:$AT,32,0)</f>
        <v>0</v>
      </c>
      <c r="AH266" s="34">
        <f>VLOOKUP($B266,'[2]TK KHOILUONG'!$B:$AT,33,0)</f>
        <v>0</v>
      </c>
      <c r="AI266" s="16">
        <f>VLOOKUP($B266,'[2]TK KHOILUONG'!$B:$AT,34,0)</f>
        <v>0</v>
      </c>
      <c r="AJ266" s="16">
        <f>VLOOKUP($B266,'[2]TK KHOILUONG'!$B:$AT,35,0)</f>
        <v>0</v>
      </c>
      <c r="AK266" s="34">
        <f>VLOOKUP($B266,'[2]TK KHOILUONG'!$B:$AT,36,0)</f>
        <v>0</v>
      </c>
      <c r="AL266" s="16">
        <f>VLOOKUP($B266,'[2]TK KHOILUONG'!$B:$AT,37,0)</f>
        <v>0</v>
      </c>
      <c r="AM266" s="16">
        <f>VLOOKUP($B266,'[2]TK KHOILUONG'!$B:$AT,38,0)</f>
        <v>0</v>
      </c>
      <c r="AN266" s="34">
        <f>VLOOKUP($B266,'[2]TK KHOILUONG'!$B:$AT,39,0)</f>
        <v>0</v>
      </c>
      <c r="AO266" s="16">
        <f>VLOOKUP($B266,'[2]TK KHOILUONG'!$B:$AT,40,0)</f>
        <v>0</v>
      </c>
      <c r="AP266" s="16">
        <f>VLOOKUP($B266,'[2]TK KHOILUONG'!$B:$AT,41,0)</f>
        <v>0</v>
      </c>
      <c r="AQ266" s="34">
        <f>VLOOKUP($B266,'[2]TK KHOILUONG'!$B:$AT,42,0)</f>
        <v>0</v>
      </c>
      <c r="AR266" s="34">
        <f>VLOOKUP($B266,'[2]TK KHOILUONG'!$B:$AT,43,0)</f>
        <v>0</v>
      </c>
      <c r="AS266" s="34">
        <f>VLOOKUP($B266,'[2]TK KHOILUONG'!$B:$AT,44,0)</f>
        <v>0</v>
      </c>
      <c r="AT266" s="44">
        <f t="shared" si="5"/>
        <v>11.7</v>
      </c>
      <c r="AU266" s="5"/>
    </row>
    <row r="267" spans="1:47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>
        <f>VLOOKUP($B267,'[2]TK KHOILUONG'!$B:$AT,4,0)</f>
        <v>0</v>
      </c>
      <c r="F267" s="16">
        <f>VLOOKUP($B267,'[2]TK KHOILUONG'!$B:$AT,5,0)</f>
        <v>0</v>
      </c>
      <c r="G267" s="16">
        <f>VLOOKUP($B267,'[2]TK KHOILUONG'!$B:$AT,6,0)</f>
        <v>0</v>
      </c>
      <c r="H267" s="16">
        <f>VLOOKUP($B267,'[2]TK KHOILUONG'!$B:$AT,7,0)</f>
        <v>0</v>
      </c>
      <c r="I267" s="16">
        <f>VLOOKUP($B267,'[2]TK KHOILUONG'!$B:$AT,8,0)</f>
        <v>0</v>
      </c>
      <c r="J267" s="16">
        <f>VLOOKUP($B267,'[2]TK KHOILUONG'!$B:$AT,9,0)</f>
        <v>0</v>
      </c>
      <c r="K267" s="16">
        <f>VLOOKUP($B267,'[2]TK KHOILUONG'!$B:$AT,10,0)</f>
        <v>0</v>
      </c>
      <c r="L267" s="16">
        <f>VLOOKUP($B267,'[2]TK KHOILUONG'!$B:$AT,11,0)</f>
        <v>0</v>
      </c>
      <c r="M267" s="34">
        <f>VLOOKUP($B267,'[2]TK KHOILUONG'!$B:$AT,12,0)</f>
        <v>0</v>
      </c>
      <c r="N267" s="16">
        <f>VLOOKUP($B267,'[2]TK KHOILUONG'!$B:$AT,13,0)</f>
        <v>0</v>
      </c>
      <c r="O267" s="16">
        <f>VLOOKUP($B267,'[2]TK KHOILUONG'!$B:$AT,14,0)</f>
        <v>0</v>
      </c>
      <c r="P267" s="16">
        <f>VLOOKUP($B267,'[2]TK KHOILUONG'!$B:$AT,15,0)</f>
        <v>0</v>
      </c>
      <c r="Q267" s="16">
        <f>VLOOKUP($B267,'[2]TK KHOILUONG'!$B:$AT,16,0)</f>
        <v>0</v>
      </c>
      <c r="R267" s="34">
        <f>VLOOKUP($B267,'[2]TK KHOILUONG'!$B:$AT,17,0)</f>
        <v>0</v>
      </c>
      <c r="S267" s="16">
        <f>VLOOKUP($B267,'[2]TK KHOILUONG'!$B:$AT,18,0)</f>
        <v>0</v>
      </c>
      <c r="T267" s="16">
        <f>VLOOKUP($B267,'[2]TK KHOILUONG'!$B:$AT,19,0)</f>
        <v>0</v>
      </c>
      <c r="U267" s="16">
        <f>VLOOKUP($B267,'[2]TK KHOILUONG'!$B:$AT,20,0)</f>
        <v>0</v>
      </c>
      <c r="V267" s="34">
        <f>VLOOKUP($B267,'[2]TK KHOILUONG'!$B:$AT,21,0)</f>
        <v>0</v>
      </c>
      <c r="W267" s="16">
        <f>VLOOKUP($B267,'[2]TK KHOILUONG'!$B:$AT,22,0)</f>
        <v>0</v>
      </c>
      <c r="X267" s="16">
        <f>VLOOKUP($B267,'[2]TK KHOILUONG'!$B:$AT,23,0)</f>
        <v>0</v>
      </c>
      <c r="Y267" s="16">
        <f>VLOOKUP($B267,'[2]TK KHOILUONG'!$B:$AT,24,0)</f>
        <v>0</v>
      </c>
      <c r="Z267" s="34">
        <f>VLOOKUP($B267,'[2]TK KHOILUONG'!$B:$AT,25,0)</f>
        <v>0</v>
      </c>
      <c r="AA267" s="16">
        <f>VLOOKUP($B267,'[2]TK KHOILUONG'!$B:$AT,26,0)</f>
        <v>0</v>
      </c>
      <c r="AB267" s="16">
        <f>VLOOKUP($B267,'[2]TK KHOILUONG'!$B:$AT,27,0)</f>
        <v>0</v>
      </c>
      <c r="AC267" s="16">
        <f>VLOOKUP($B267,'[2]TK KHOILUONG'!$B:$AT,28,0)</f>
        <v>0</v>
      </c>
      <c r="AD267" s="34">
        <f>VLOOKUP($B267,'[2]TK KHOILUONG'!$B:$AT,29,0)</f>
        <v>0</v>
      </c>
      <c r="AE267" s="16">
        <f>VLOOKUP($B267,'[2]TK KHOILUONG'!$B:$AT,30,0)</f>
        <v>0</v>
      </c>
      <c r="AF267" s="16">
        <f>VLOOKUP($B267,'[2]TK KHOILUONG'!$B:$AT,31,0)</f>
        <v>0</v>
      </c>
      <c r="AG267" s="16">
        <f>VLOOKUP($B267,'[2]TK KHOILUONG'!$B:$AT,32,0)</f>
        <v>0</v>
      </c>
      <c r="AH267" s="34">
        <f>VLOOKUP($B267,'[2]TK KHOILUONG'!$B:$AT,33,0)</f>
        <v>0</v>
      </c>
      <c r="AI267" s="16">
        <f>VLOOKUP($B267,'[2]TK KHOILUONG'!$B:$AT,34,0)</f>
        <v>0</v>
      </c>
      <c r="AJ267" s="16">
        <f>VLOOKUP($B267,'[2]TK KHOILUONG'!$B:$AT,35,0)</f>
        <v>0</v>
      </c>
      <c r="AK267" s="34">
        <f>VLOOKUP($B267,'[2]TK KHOILUONG'!$B:$AT,36,0)</f>
        <v>0</v>
      </c>
      <c r="AL267" s="16">
        <f>VLOOKUP($B267,'[2]TK KHOILUONG'!$B:$AT,37,0)</f>
        <v>0</v>
      </c>
      <c r="AM267" s="16">
        <f>VLOOKUP($B267,'[2]TK KHOILUONG'!$B:$AT,38,0)</f>
        <v>0</v>
      </c>
      <c r="AN267" s="34">
        <f>VLOOKUP($B267,'[2]TK KHOILUONG'!$B:$AT,39,0)</f>
        <v>0</v>
      </c>
      <c r="AO267" s="16">
        <f>VLOOKUP($B267,'[2]TK KHOILUONG'!$B:$AT,40,0)</f>
        <v>0</v>
      </c>
      <c r="AP267" s="16">
        <f>VLOOKUP($B267,'[2]TK KHOILUONG'!$B:$AT,41,0)</f>
        <v>0</v>
      </c>
      <c r="AQ267" s="34">
        <f>VLOOKUP($B267,'[2]TK KHOILUONG'!$B:$AT,42,0)</f>
        <v>0</v>
      </c>
      <c r="AR267" s="34">
        <f>VLOOKUP($B267,'[2]TK KHOILUONG'!$B:$AT,43,0)</f>
        <v>0</v>
      </c>
      <c r="AS267" s="34">
        <f>VLOOKUP($B267,'[2]TK KHOILUONG'!$B:$AT,44,0)</f>
        <v>0</v>
      </c>
      <c r="AT267" s="44">
        <f t="shared" si="5"/>
        <v>0</v>
      </c>
      <c r="AU267" s="5"/>
    </row>
    <row r="268" spans="1:47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VLOOKUP($B268,'[2]TK KHOILUONG'!$B:$AT,4,0)</f>
        <v>0</v>
      </c>
      <c r="F268" s="16">
        <f>VLOOKUP($B268,'[2]TK KHOILUONG'!$B:$AT,5,0)</f>
        <v>0</v>
      </c>
      <c r="G268" s="16">
        <f>VLOOKUP($B268,'[2]TK KHOILUONG'!$B:$AT,6,0)</f>
        <v>0</v>
      </c>
      <c r="H268" s="16">
        <f>VLOOKUP($B268,'[2]TK KHOILUONG'!$B:$AT,7,0)</f>
        <v>0</v>
      </c>
      <c r="I268" s="16">
        <f>VLOOKUP($B268,'[2]TK KHOILUONG'!$B:$AT,8,0)</f>
        <v>0</v>
      </c>
      <c r="J268" s="16">
        <f>VLOOKUP($B268,'[2]TK KHOILUONG'!$B:$AT,9,0)</f>
        <v>0</v>
      </c>
      <c r="K268" s="16">
        <f>VLOOKUP($B268,'[2]TK KHOILUONG'!$B:$AT,10,0)</f>
        <v>0</v>
      </c>
      <c r="L268" s="16">
        <f>VLOOKUP($B268,'[2]TK KHOILUONG'!$B:$AT,11,0)</f>
        <v>0</v>
      </c>
      <c r="M268" s="34">
        <f>VLOOKUP($B268,'[2]TK KHOILUONG'!$B:$AT,12,0)</f>
        <v>0</v>
      </c>
      <c r="N268" s="16">
        <f>VLOOKUP($B268,'[2]TK KHOILUONG'!$B:$AT,13,0)</f>
        <v>0.6</v>
      </c>
      <c r="O268" s="16">
        <f>VLOOKUP($B268,'[2]TK KHOILUONG'!$B:$AT,14,0)</f>
        <v>0</v>
      </c>
      <c r="P268" s="16">
        <f>VLOOKUP($B268,'[2]TK KHOILUONG'!$B:$AT,15,0)</f>
        <v>0</v>
      </c>
      <c r="Q268" s="16">
        <f>VLOOKUP($B268,'[2]TK KHOILUONG'!$B:$AT,16,0)</f>
        <v>0</v>
      </c>
      <c r="R268" s="34">
        <f>VLOOKUP($B268,'[2]TK KHOILUONG'!$B:$AT,17,0)</f>
        <v>0.6</v>
      </c>
      <c r="S268" s="16">
        <f>VLOOKUP($B268,'[2]TK KHOILUONG'!$B:$AT,18,0)</f>
        <v>72</v>
      </c>
      <c r="T268" s="16">
        <f>VLOOKUP($B268,'[2]TK KHOILUONG'!$B:$AT,19,0)</f>
        <v>0</v>
      </c>
      <c r="U268" s="16">
        <f>VLOOKUP($B268,'[2]TK KHOILUONG'!$B:$AT,20,0)</f>
        <v>72</v>
      </c>
      <c r="V268" s="34">
        <f>VLOOKUP($B268,'[2]TK KHOILUONG'!$B:$AT,21,0)</f>
        <v>0</v>
      </c>
      <c r="W268" s="16">
        <f>VLOOKUP($B268,'[2]TK KHOILUONG'!$B:$AT,22,0)</f>
        <v>0</v>
      </c>
      <c r="X268" s="16">
        <f>VLOOKUP($B268,'[2]TK KHOILUONG'!$B:$AT,23,0)</f>
        <v>0</v>
      </c>
      <c r="Y268" s="16">
        <f>VLOOKUP($B268,'[2]TK KHOILUONG'!$B:$AT,24,0)</f>
        <v>0</v>
      </c>
      <c r="Z268" s="34">
        <f>VLOOKUP($B268,'[2]TK KHOILUONG'!$B:$AT,25,0)</f>
        <v>0</v>
      </c>
      <c r="AA268" s="16">
        <f>VLOOKUP($B268,'[2]TK KHOILUONG'!$B:$AT,26,0)</f>
        <v>0</v>
      </c>
      <c r="AB268" s="16">
        <f>VLOOKUP($B268,'[2]TK KHOILUONG'!$B:$AT,27,0)</f>
        <v>0</v>
      </c>
      <c r="AC268" s="16">
        <f>VLOOKUP($B268,'[2]TK KHOILUONG'!$B:$AT,28,0)</f>
        <v>0</v>
      </c>
      <c r="AD268" s="34">
        <f>VLOOKUP($B268,'[2]TK KHOILUONG'!$B:$AT,29,0)</f>
        <v>0</v>
      </c>
      <c r="AE268" s="16">
        <f>VLOOKUP($B268,'[2]TK KHOILUONG'!$B:$AT,30,0)</f>
        <v>0</v>
      </c>
      <c r="AF268" s="16">
        <f>VLOOKUP($B268,'[2]TK KHOILUONG'!$B:$AT,31,0)</f>
        <v>0</v>
      </c>
      <c r="AG268" s="16">
        <f>VLOOKUP($B268,'[2]TK KHOILUONG'!$B:$AT,32,0)</f>
        <v>0</v>
      </c>
      <c r="AH268" s="34">
        <f>VLOOKUP($B268,'[2]TK KHOILUONG'!$B:$AT,33,0)</f>
        <v>0</v>
      </c>
      <c r="AI268" s="16">
        <f>VLOOKUP($B268,'[2]TK KHOILUONG'!$B:$AT,34,0)</f>
        <v>0</v>
      </c>
      <c r="AJ268" s="16">
        <f>VLOOKUP($B268,'[2]TK KHOILUONG'!$B:$AT,35,0)</f>
        <v>0</v>
      </c>
      <c r="AK268" s="34">
        <f>VLOOKUP($B268,'[2]TK KHOILUONG'!$B:$AT,36,0)</f>
        <v>0</v>
      </c>
      <c r="AL268" s="16">
        <f>VLOOKUP($B268,'[2]TK KHOILUONG'!$B:$AT,37,0)</f>
        <v>0</v>
      </c>
      <c r="AM268" s="16">
        <f>VLOOKUP($B268,'[2]TK KHOILUONG'!$B:$AT,38,0)</f>
        <v>0</v>
      </c>
      <c r="AN268" s="34">
        <f>VLOOKUP($B268,'[2]TK KHOILUONG'!$B:$AT,39,0)</f>
        <v>0</v>
      </c>
      <c r="AO268" s="16">
        <f>VLOOKUP($B268,'[2]TK KHOILUONG'!$B:$AT,40,0)</f>
        <v>0</v>
      </c>
      <c r="AP268" s="16">
        <f>VLOOKUP($B268,'[2]TK KHOILUONG'!$B:$AT,41,0)</f>
        <v>0</v>
      </c>
      <c r="AQ268" s="34">
        <f>VLOOKUP($B268,'[2]TK KHOILUONG'!$B:$AT,42,0)</f>
        <v>0</v>
      </c>
      <c r="AR268" s="34">
        <f>VLOOKUP($B268,'[2]TK KHOILUONG'!$B:$AT,43,0)</f>
        <v>0</v>
      </c>
      <c r="AS268" s="34">
        <f>VLOOKUP($B268,'[2]TK KHOILUONG'!$B:$AT,44,0)</f>
        <v>0</v>
      </c>
      <c r="AT268" s="44">
        <f t="shared" si="5"/>
        <v>0.6</v>
      </c>
      <c r="AU268" s="5"/>
    </row>
    <row r="269" spans="1:47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VLOOKUP($B269,'[2]TK KHOILUONG'!$B:$AT,4,0)</f>
        <v>0</v>
      </c>
      <c r="F269" s="16">
        <f>VLOOKUP($B269,'[2]TK KHOILUONG'!$B:$AT,5,0)</f>
        <v>0</v>
      </c>
      <c r="G269" s="16">
        <f>VLOOKUP($B269,'[2]TK KHOILUONG'!$B:$AT,6,0)</f>
        <v>0</v>
      </c>
      <c r="H269" s="16">
        <f>VLOOKUP($B269,'[2]TK KHOILUONG'!$B:$AT,7,0)</f>
        <v>0</v>
      </c>
      <c r="I269" s="16">
        <f>VLOOKUP($B269,'[2]TK KHOILUONG'!$B:$AT,8,0)</f>
        <v>0</v>
      </c>
      <c r="J269" s="16">
        <f>VLOOKUP($B269,'[2]TK KHOILUONG'!$B:$AT,9,0)</f>
        <v>0</v>
      </c>
      <c r="K269" s="16">
        <f>VLOOKUP($B269,'[2]TK KHOILUONG'!$B:$AT,10,0)</f>
        <v>0</v>
      </c>
      <c r="L269" s="16">
        <f>VLOOKUP($B269,'[2]TK KHOILUONG'!$B:$AT,11,0)</f>
        <v>0</v>
      </c>
      <c r="M269" s="34">
        <f>VLOOKUP($B269,'[2]TK KHOILUONG'!$B:$AT,12,0)</f>
        <v>0</v>
      </c>
      <c r="N269" s="16">
        <f>VLOOKUP($B269,'[2]TK KHOILUONG'!$B:$AT,13,0)</f>
        <v>0</v>
      </c>
      <c r="O269" s="16">
        <f>VLOOKUP($B269,'[2]TK KHOILUONG'!$B:$AT,14,0)</f>
        <v>0</v>
      </c>
      <c r="P269" s="16">
        <f>VLOOKUP($B269,'[2]TK KHOILUONG'!$B:$AT,15,0)</f>
        <v>0</v>
      </c>
      <c r="Q269" s="16">
        <f>VLOOKUP($B269,'[2]TK KHOILUONG'!$B:$AT,16,0)</f>
        <v>0</v>
      </c>
      <c r="R269" s="34">
        <f>VLOOKUP($B269,'[2]TK KHOILUONG'!$B:$AT,17,0)</f>
        <v>0</v>
      </c>
      <c r="S269" s="16">
        <f>VLOOKUP($B269,'[2]TK KHOILUONG'!$B:$AT,18,0)</f>
        <v>0</v>
      </c>
      <c r="T269" s="16">
        <f>VLOOKUP($B269,'[2]TK KHOILUONG'!$B:$AT,19,0)</f>
        <v>0</v>
      </c>
      <c r="U269" s="16">
        <f>VLOOKUP($B269,'[2]TK KHOILUONG'!$B:$AT,20,0)</f>
        <v>0</v>
      </c>
      <c r="V269" s="34">
        <f>VLOOKUP($B269,'[2]TK KHOILUONG'!$B:$AT,21,0)</f>
        <v>0</v>
      </c>
      <c r="W269" s="16">
        <f>VLOOKUP($B269,'[2]TK KHOILUONG'!$B:$AT,22,0)</f>
        <v>0</v>
      </c>
      <c r="X269" s="16">
        <f>VLOOKUP($B269,'[2]TK KHOILUONG'!$B:$AT,23,0)</f>
        <v>0</v>
      </c>
      <c r="Y269" s="16">
        <f>VLOOKUP($B269,'[2]TK KHOILUONG'!$B:$AT,24,0)</f>
        <v>0</v>
      </c>
      <c r="Z269" s="34">
        <f>VLOOKUP($B269,'[2]TK KHOILUONG'!$B:$AT,25,0)</f>
        <v>0</v>
      </c>
      <c r="AA269" s="16">
        <f>VLOOKUP($B269,'[2]TK KHOILUONG'!$B:$AT,26,0)</f>
        <v>0</v>
      </c>
      <c r="AB269" s="16">
        <f>VLOOKUP($B269,'[2]TK KHOILUONG'!$B:$AT,27,0)</f>
        <v>0</v>
      </c>
      <c r="AC269" s="16">
        <f>VLOOKUP($B269,'[2]TK KHOILUONG'!$B:$AT,28,0)</f>
        <v>0</v>
      </c>
      <c r="AD269" s="34">
        <f>VLOOKUP($B269,'[2]TK KHOILUONG'!$B:$AT,29,0)</f>
        <v>0</v>
      </c>
      <c r="AE269" s="16">
        <f>VLOOKUP($B269,'[2]TK KHOILUONG'!$B:$AT,30,0)</f>
        <v>0</v>
      </c>
      <c r="AF269" s="16">
        <f>VLOOKUP($B269,'[2]TK KHOILUONG'!$B:$AT,31,0)</f>
        <v>0</v>
      </c>
      <c r="AG269" s="16">
        <f>VLOOKUP($B269,'[2]TK KHOILUONG'!$B:$AT,32,0)</f>
        <v>0</v>
      </c>
      <c r="AH269" s="34">
        <f>VLOOKUP($B269,'[2]TK KHOILUONG'!$B:$AT,33,0)</f>
        <v>0</v>
      </c>
      <c r="AI269" s="16">
        <f>VLOOKUP($B269,'[2]TK KHOILUONG'!$B:$AT,34,0)</f>
        <v>0</v>
      </c>
      <c r="AJ269" s="16">
        <f>VLOOKUP($B269,'[2]TK KHOILUONG'!$B:$AT,35,0)</f>
        <v>0</v>
      </c>
      <c r="AK269" s="34">
        <f>VLOOKUP($B269,'[2]TK KHOILUONG'!$B:$AT,36,0)</f>
        <v>0</v>
      </c>
      <c r="AL269" s="16">
        <f>VLOOKUP($B269,'[2]TK KHOILUONG'!$B:$AT,37,0)</f>
        <v>0</v>
      </c>
      <c r="AM269" s="16">
        <f>VLOOKUP($B269,'[2]TK KHOILUONG'!$B:$AT,38,0)</f>
        <v>0</v>
      </c>
      <c r="AN269" s="34">
        <f>VLOOKUP($B269,'[2]TK KHOILUONG'!$B:$AT,39,0)</f>
        <v>0</v>
      </c>
      <c r="AO269" s="16">
        <f>VLOOKUP($B269,'[2]TK KHOILUONG'!$B:$AT,40,0)</f>
        <v>0</v>
      </c>
      <c r="AP269" s="16">
        <f>VLOOKUP($B269,'[2]TK KHOILUONG'!$B:$AT,41,0)</f>
        <v>0</v>
      </c>
      <c r="AQ269" s="34">
        <f>VLOOKUP($B269,'[2]TK KHOILUONG'!$B:$AT,42,0)</f>
        <v>0</v>
      </c>
      <c r="AR269" s="34">
        <f>VLOOKUP($B269,'[2]TK KHOILUONG'!$B:$AT,43,0)</f>
        <v>0</v>
      </c>
      <c r="AS269" s="34">
        <f>VLOOKUP($B269,'[2]TK KHOILUONG'!$B:$AT,44,0)</f>
        <v>0</v>
      </c>
      <c r="AT269" s="44">
        <f t="shared" si="5"/>
        <v>0</v>
      </c>
      <c r="AU269" s="5"/>
    </row>
    <row r="270" spans="1:47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VLOOKUP($B270,'[2]TK KHOILUONG'!$B:$AT,4,0)</f>
        <v>0</v>
      </c>
      <c r="F270" s="16">
        <f>VLOOKUP($B270,'[2]TK KHOILUONG'!$B:$AT,5,0)</f>
        <v>0</v>
      </c>
      <c r="G270" s="16">
        <f>VLOOKUP($B270,'[2]TK KHOILUONG'!$B:$AT,6,0)</f>
        <v>0</v>
      </c>
      <c r="H270" s="16">
        <f>VLOOKUP($B270,'[2]TK KHOILUONG'!$B:$AT,7,0)</f>
        <v>0</v>
      </c>
      <c r="I270" s="16">
        <f>VLOOKUP($B270,'[2]TK KHOILUONG'!$B:$AT,8,0)</f>
        <v>0</v>
      </c>
      <c r="J270" s="16">
        <f>VLOOKUP($B270,'[2]TK KHOILUONG'!$B:$AT,9,0)</f>
        <v>0</v>
      </c>
      <c r="K270" s="16">
        <f>VLOOKUP($B270,'[2]TK KHOILUONG'!$B:$AT,10,0)</f>
        <v>0</v>
      </c>
      <c r="L270" s="16">
        <f>VLOOKUP($B270,'[2]TK KHOILUONG'!$B:$AT,11,0)</f>
        <v>0</v>
      </c>
      <c r="M270" s="34">
        <f>VLOOKUP($B270,'[2]TK KHOILUONG'!$B:$AT,12,0)</f>
        <v>0</v>
      </c>
      <c r="N270" s="16">
        <f>VLOOKUP($B270,'[2]TK KHOILUONG'!$B:$AT,13,0)</f>
        <v>3</v>
      </c>
      <c r="O270" s="16">
        <f>VLOOKUP($B270,'[2]TK KHOILUONG'!$B:$AT,14,0)</f>
        <v>1.2</v>
      </c>
      <c r="P270" s="16">
        <f>VLOOKUP($B270,'[2]TK KHOILUONG'!$B:$AT,15,0)</f>
        <v>0</v>
      </c>
      <c r="Q270" s="16">
        <f>VLOOKUP($B270,'[2]TK KHOILUONG'!$B:$AT,16,0)</f>
        <v>0</v>
      </c>
      <c r="R270" s="34">
        <f>VLOOKUP($B270,'[2]TK KHOILUONG'!$B:$AT,17,0)</f>
        <v>4.2</v>
      </c>
      <c r="S270" s="16">
        <f>VLOOKUP($B270,'[2]TK KHOILUONG'!$B:$AT,18,0)</f>
        <v>0</v>
      </c>
      <c r="T270" s="16">
        <f>VLOOKUP($B270,'[2]TK KHOILUONG'!$B:$AT,19,0)</f>
        <v>0</v>
      </c>
      <c r="U270" s="16">
        <f>VLOOKUP($B270,'[2]TK KHOILUONG'!$B:$AT,20,0)</f>
        <v>0</v>
      </c>
      <c r="V270" s="34">
        <f>VLOOKUP($B270,'[2]TK KHOILUONG'!$B:$AT,21,0)</f>
        <v>0</v>
      </c>
      <c r="W270" s="16">
        <f>VLOOKUP($B270,'[2]TK KHOILUONG'!$B:$AT,22,0)</f>
        <v>0</v>
      </c>
      <c r="X270" s="16">
        <f>VLOOKUP($B270,'[2]TK KHOILUONG'!$B:$AT,23,0)</f>
        <v>0</v>
      </c>
      <c r="Y270" s="16">
        <f>VLOOKUP($B270,'[2]TK KHOILUONG'!$B:$AT,24,0)</f>
        <v>0</v>
      </c>
      <c r="Z270" s="34">
        <f>VLOOKUP($B270,'[2]TK KHOILUONG'!$B:$AT,25,0)</f>
        <v>0</v>
      </c>
      <c r="AA270" s="16">
        <f>VLOOKUP($B270,'[2]TK KHOILUONG'!$B:$AT,26,0)</f>
        <v>0</v>
      </c>
      <c r="AB270" s="16">
        <f>VLOOKUP($B270,'[2]TK KHOILUONG'!$B:$AT,27,0)</f>
        <v>0</v>
      </c>
      <c r="AC270" s="16">
        <f>VLOOKUP($B270,'[2]TK KHOILUONG'!$B:$AT,28,0)</f>
        <v>0</v>
      </c>
      <c r="AD270" s="34">
        <f>VLOOKUP($B270,'[2]TK KHOILUONG'!$B:$AT,29,0)</f>
        <v>0</v>
      </c>
      <c r="AE270" s="16">
        <f>VLOOKUP($B270,'[2]TK KHOILUONG'!$B:$AT,30,0)</f>
        <v>0</v>
      </c>
      <c r="AF270" s="16">
        <f>VLOOKUP($B270,'[2]TK KHOILUONG'!$B:$AT,31,0)</f>
        <v>0</v>
      </c>
      <c r="AG270" s="16">
        <f>VLOOKUP($B270,'[2]TK KHOILUONG'!$B:$AT,32,0)</f>
        <v>0</v>
      </c>
      <c r="AH270" s="34">
        <f>VLOOKUP($B270,'[2]TK KHOILUONG'!$B:$AT,33,0)</f>
        <v>0</v>
      </c>
      <c r="AI270" s="16">
        <f>VLOOKUP($B270,'[2]TK KHOILUONG'!$B:$AT,34,0)</f>
        <v>0</v>
      </c>
      <c r="AJ270" s="16">
        <f>VLOOKUP($B270,'[2]TK KHOILUONG'!$B:$AT,35,0)</f>
        <v>0</v>
      </c>
      <c r="AK270" s="34">
        <f>VLOOKUP($B270,'[2]TK KHOILUONG'!$B:$AT,36,0)</f>
        <v>0</v>
      </c>
      <c r="AL270" s="16">
        <f>VLOOKUP($B270,'[2]TK KHOILUONG'!$B:$AT,37,0)</f>
        <v>0</v>
      </c>
      <c r="AM270" s="16">
        <f>VLOOKUP($B270,'[2]TK KHOILUONG'!$B:$AT,38,0)</f>
        <v>0</v>
      </c>
      <c r="AN270" s="34">
        <f>VLOOKUP($B270,'[2]TK KHOILUONG'!$B:$AT,39,0)</f>
        <v>0</v>
      </c>
      <c r="AO270" s="16">
        <f>VLOOKUP($B270,'[2]TK KHOILUONG'!$B:$AT,40,0)</f>
        <v>0</v>
      </c>
      <c r="AP270" s="16">
        <f>VLOOKUP($B270,'[2]TK KHOILUONG'!$B:$AT,41,0)</f>
        <v>0</v>
      </c>
      <c r="AQ270" s="34">
        <f>VLOOKUP($B270,'[2]TK KHOILUONG'!$B:$AT,42,0)</f>
        <v>0</v>
      </c>
      <c r="AR270" s="34">
        <f>VLOOKUP($B270,'[2]TK KHOILUONG'!$B:$AT,43,0)</f>
        <v>0</v>
      </c>
      <c r="AS270" s="34">
        <f>VLOOKUP($B270,'[2]TK KHOILUONG'!$B:$AT,44,0)</f>
        <v>0.5</v>
      </c>
      <c r="AT270" s="44">
        <f t="shared" si="5"/>
        <v>4.7</v>
      </c>
      <c r="AU270" s="5"/>
    </row>
    <row r="271" spans="1:47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VLOOKUP($B271,'[2]TK KHOILUONG'!$B:$AT,4,0)</f>
        <v>0</v>
      </c>
      <c r="F271" s="16">
        <f>VLOOKUP($B271,'[2]TK KHOILUONG'!$B:$AT,5,0)</f>
        <v>0</v>
      </c>
      <c r="G271" s="16">
        <f>VLOOKUP($B271,'[2]TK KHOILUONG'!$B:$AT,6,0)</f>
        <v>0</v>
      </c>
      <c r="H271" s="16">
        <f>VLOOKUP($B271,'[2]TK KHOILUONG'!$B:$AT,7,0)</f>
        <v>0</v>
      </c>
      <c r="I271" s="16">
        <f>VLOOKUP($B271,'[2]TK KHOILUONG'!$B:$AT,8,0)</f>
        <v>0</v>
      </c>
      <c r="J271" s="16">
        <f>VLOOKUP($B271,'[2]TK KHOILUONG'!$B:$AT,9,0)</f>
        <v>0</v>
      </c>
      <c r="K271" s="16">
        <f>VLOOKUP($B271,'[2]TK KHOILUONG'!$B:$AT,10,0)</f>
        <v>0</v>
      </c>
      <c r="L271" s="16">
        <f>VLOOKUP($B271,'[2]TK KHOILUONG'!$B:$AT,11,0)</f>
        <v>0</v>
      </c>
      <c r="M271" s="34">
        <f>VLOOKUP($B271,'[2]TK KHOILUONG'!$B:$AT,12,0)</f>
        <v>0</v>
      </c>
      <c r="N271" s="16">
        <f>VLOOKUP($B271,'[2]TK KHOILUONG'!$B:$AT,13,0)</f>
        <v>0</v>
      </c>
      <c r="O271" s="16">
        <f>VLOOKUP($B271,'[2]TK KHOILUONG'!$B:$AT,14,0)</f>
        <v>0</v>
      </c>
      <c r="P271" s="16">
        <f>VLOOKUP($B271,'[2]TK KHOILUONG'!$B:$AT,15,0)</f>
        <v>0</v>
      </c>
      <c r="Q271" s="16">
        <f>VLOOKUP($B271,'[2]TK KHOILUONG'!$B:$AT,16,0)</f>
        <v>0</v>
      </c>
      <c r="R271" s="34">
        <f>VLOOKUP($B271,'[2]TK KHOILUONG'!$B:$AT,17,0)</f>
        <v>0</v>
      </c>
      <c r="S271" s="16">
        <f>VLOOKUP($B271,'[2]TK KHOILUONG'!$B:$AT,18,0)</f>
        <v>0</v>
      </c>
      <c r="T271" s="16">
        <f>VLOOKUP($B271,'[2]TK KHOILUONG'!$B:$AT,19,0)</f>
        <v>0</v>
      </c>
      <c r="U271" s="16">
        <f>VLOOKUP($B271,'[2]TK KHOILUONG'!$B:$AT,20,0)</f>
        <v>0</v>
      </c>
      <c r="V271" s="34">
        <f>VLOOKUP($B271,'[2]TK KHOILUONG'!$B:$AT,21,0)</f>
        <v>0</v>
      </c>
      <c r="W271" s="16">
        <f>VLOOKUP($B271,'[2]TK KHOILUONG'!$B:$AT,22,0)</f>
        <v>0</v>
      </c>
      <c r="X271" s="16">
        <f>VLOOKUP($B271,'[2]TK KHOILUONG'!$B:$AT,23,0)</f>
        <v>0</v>
      </c>
      <c r="Y271" s="16">
        <f>VLOOKUP($B271,'[2]TK KHOILUONG'!$B:$AT,24,0)</f>
        <v>0</v>
      </c>
      <c r="Z271" s="34">
        <f>VLOOKUP($B271,'[2]TK KHOILUONG'!$B:$AT,25,0)</f>
        <v>0</v>
      </c>
      <c r="AA271" s="16">
        <f>VLOOKUP($B271,'[2]TK KHOILUONG'!$B:$AT,26,0)</f>
        <v>0</v>
      </c>
      <c r="AB271" s="16">
        <f>VLOOKUP($B271,'[2]TK KHOILUONG'!$B:$AT,27,0)</f>
        <v>0</v>
      </c>
      <c r="AC271" s="16">
        <f>VLOOKUP($B271,'[2]TK KHOILUONG'!$B:$AT,28,0)</f>
        <v>0</v>
      </c>
      <c r="AD271" s="34">
        <f>VLOOKUP($B271,'[2]TK KHOILUONG'!$B:$AT,29,0)</f>
        <v>0</v>
      </c>
      <c r="AE271" s="16">
        <f>VLOOKUP($B271,'[2]TK KHOILUONG'!$B:$AT,30,0)</f>
        <v>0</v>
      </c>
      <c r="AF271" s="16">
        <f>VLOOKUP($B271,'[2]TK KHOILUONG'!$B:$AT,31,0)</f>
        <v>0</v>
      </c>
      <c r="AG271" s="16">
        <f>VLOOKUP($B271,'[2]TK KHOILUONG'!$B:$AT,32,0)</f>
        <v>0</v>
      </c>
      <c r="AH271" s="34">
        <f>VLOOKUP($B271,'[2]TK KHOILUONG'!$B:$AT,33,0)</f>
        <v>0</v>
      </c>
      <c r="AI271" s="16">
        <f>VLOOKUP($B271,'[2]TK KHOILUONG'!$B:$AT,34,0)</f>
        <v>0</v>
      </c>
      <c r="AJ271" s="16">
        <f>VLOOKUP($B271,'[2]TK KHOILUONG'!$B:$AT,35,0)</f>
        <v>0</v>
      </c>
      <c r="AK271" s="34">
        <f>VLOOKUP($B271,'[2]TK KHOILUONG'!$B:$AT,36,0)</f>
        <v>0</v>
      </c>
      <c r="AL271" s="16">
        <f>VLOOKUP($B271,'[2]TK KHOILUONG'!$B:$AT,37,0)</f>
        <v>0</v>
      </c>
      <c r="AM271" s="16">
        <f>VLOOKUP($B271,'[2]TK KHOILUONG'!$B:$AT,38,0)</f>
        <v>0</v>
      </c>
      <c r="AN271" s="34">
        <f>VLOOKUP($B271,'[2]TK KHOILUONG'!$B:$AT,39,0)</f>
        <v>0</v>
      </c>
      <c r="AO271" s="16">
        <f>VLOOKUP($B271,'[2]TK KHOILUONG'!$B:$AT,40,0)</f>
        <v>0</v>
      </c>
      <c r="AP271" s="16">
        <f>VLOOKUP($B271,'[2]TK KHOILUONG'!$B:$AT,41,0)</f>
        <v>0</v>
      </c>
      <c r="AQ271" s="34">
        <f>VLOOKUP($B271,'[2]TK KHOILUONG'!$B:$AT,42,0)</f>
        <v>0</v>
      </c>
      <c r="AR271" s="34">
        <f>VLOOKUP($B271,'[2]TK KHOILUONG'!$B:$AT,43,0)</f>
        <v>0</v>
      </c>
      <c r="AS271" s="34">
        <f>VLOOKUP($B271,'[2]TK KHOILUONG'!$B:$AT,44,0)</f>
        <v>0</v>
      </c>
      <c r="AT271" s="44">
        <f t="shared" si="5"/>
        <v>0</v>
      </c>
      <c r="AU271" s="5"/>
    </row>
    <row r="272" spans="1:47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VLOOKUP($B272,'[2]TK KHOILUONG'!$B:$AT,4,0)</f>
        <v>0</v>
      </c>
      <c r="F272" s="16">
        <f>VLOOKUP($B272,'[2]TK KHOILUONG'!$B:$AT,5,0)</f>
        <v>2</v>
      </c>
      <c r="G272" s="16">
        <f>VLOOKUP($B272,'[2]TK KHOILUONG'!$B:$AT,6,0)</f>
        <v>0</v>
      </c>
      <c r="H272" s="16">
        <f>VLOOKUP($B272,'[2]TK KHOILUONG'!$B:$AT,7,0)</f>
        <v>0</v>
      </c>
      <c r="I272" s="16">
        <f>VLOOKUP($B272,'[2]TK KHOILUONG'!$B:$AT,8,0)</f>
        <v>0</v>
      </c>
      <c r="J272" s="16">
        <f>VLOOKUP($B272,'[2]TK KHOILUONG'!$B:$AT,9,0)</f>
        <v>0</v>
      </c>
      <c r="K272" s="16">
        <f>VLOOKUP($B272,'[2]TK KHOILUONG'!$B:$AT,10,0)</f>
        <v>0</v>
      </c>
      <c r="L272" s="16">
        <f>VLOOKUP($B272,'[2]TK KHOILUONG'!$B:$AT,11,0)</f>
        <v>0</v>
      </c>
      <c r="M272" s="34">
        <f>VLOOKUP($B272,'[2]TK KHOILUONG'!$B:$AT,12,0)</f>
        <v>3</v>
      </c>
      <c r="N272" s="16">
        <f>VLOOKUP($B272,'[2]TK KHOILUONG'!$B:$AT,13,0)</f>
        <v>1.7999999999999998</v>
      </c>
      <c r="O272" s="16">
        <f>VLOOKUP($B272,'[2]TK KHOILUONG'!$B:$AT,14,0)</f>
        <v>1.95</v>
      </c>
      <c r="P272" s="16">
        <f>VLOOKUP($B272,'[2]TK KHOILUONG'!$B:$AT,15,0)</f>
        <v>0</v>
      </c>
      <c r="Q272" s="16">
        <f>VLOOKUP($B272,'[2]TK KHOILUONG'!$B:$AT,16,0)</f>
        <v>0</v>
      </c>
      <c r="R272" s="34">
        <f>VLOOKUP($B272,'[2]TK KHOILUONG'!$B:$AT,17,0)</f>
        <v>3.75</v>
      </c>
      <c r="S272" s="16">
        <f>VLOOKUP($B272,'[2]TK KHOILUONG'!$B:$AT,18,0)</f>
        <v>0</v>
      </c>
      <c r="T272" s="16">
        <f>VLOOKUP($B272,'[2]TK KHOILUONG'!$B:$AT,19,0)</f>
        <v>0</v>
      </c>
      <c r="U272" s="16">
        <f>VLOOKUP($B272,'[2]TK KHOILUONG'!$B:$AT,20,0)</f>
        <v>0</v>
      </c>
      <c r="V272" s="34">
        <f>VLOOKUP($B272,'[2]TK KHOILUONG'!$B:$AT,21,0)</f>
        <v>0</v>
      </c>
      <c r="W272" s="16">
        <f>VLOOKUP($B272,'[2]TK KHOILUONG'!$B:$AT,22,0)</f>
        <v>0</v>
      </c>
      <c r="X272" s="16">
        <f>VLOOKUP($B272,'[2]TK KHOILUONG'!$B:$AT,23,0)</f>
        <v>0</v>
      </c>
      <c r="Y272" s="16">
        <f>VLOOKUP($B272,'[2]TK KHOILUONG'!$B:$AT,24,0)</f>
        <v>0</v>
      </c>
      <c r="Z272" s="34">
        <f>VLOOKUP($B272,'[2]TK KHOILUONG'!$B:$AT,25,0)</f>
        <v>0</v>
      </c>
      <c r="AA272" s="16">
        <f>VLOOKUP($B272,'[2]TK KHOILUONG'!$B:$AT,26,0)</f>
        <v>0</v>
      </c>
      <c r="AB272" s="16">
        <f>VLOOKUP($B272,'[2]TK KHOILUONG'!$B:$AT,27,0)</f>
        <v>0</v>
      </c>
      <c r="AC272" s="16">
        <f>VLOOKUP($B272,'[2]TK KHOILUONG'!$B:$AT,28,0)</f>
        <v>0</v>
      </c>
      <c r="AD272" s="34">
        <f>VLOOKUP($B272,'[2]TK KHOILUONG'!$B:$AT,29,0)</f>
        <v>0</v>
      </c>
      <c r="AE272" s="16">
        <f>VLOOKUP($B272,'[2]TK KHOILUONG'!$B:$AT,30,0)</f>
        <v>0</v>
      </c>
      <c r="AF272" s="16">
        <f>VLOOKUP($B272,'[2]TK KHOILUONG'!$B:$AT,31,0)</f>
        <v>0</v>
      </c>
      <c r="AG272" s="16">
        <f>VLOOKUP($B272,'[2]TK KHOILUONG'!$B:$AT,32,0)</f>
        <v>0</v>
      </c>
      <c r="AH272" s="34">
        <f>VLOOKUP($B272,'[2]TK KHOILUONG'!$B:$AT,33,0)</f>
        <v>0</v>
      </c>
      <c r="AI272" s="16">
        <f>VLOOKUP($B272,'[2]TK KHOILUONG'!$B:$AT,34,0)</f>
        <v>0</v>
      </c>
      <c r="AJ272" s="16">
        <f>VLOOKUP($B272,'[2]TK KHOILUONG'!$B:$AT,35,0)</f>
        <v>0</v>
      </c>
      <c r="AK272" s="34">
        <f>VLOOKUP($B272,'[2]TK KHOILUONG'!$B:$AT,36,0)</f>
        <v>0</v>
      </c>
      <c r="AL272" s="16">
        <f>VLOOKUP($B272,'[2]TK KHOILUONG'!$B:$AT,37,0)</f>
        <v>0</v>
      </c>
      <c r="AM272" s="16">
        <f>VLOOKUP($B272,'[2]TK KHOILUONG'!$B:$AT,38,0)</f>
        <v>0</v>
      </c>
      <c r="AN272" s="34">
        <f>VLOOKUP($B272,'[2]TK KHOILUONG'!$B:$AT,39,0)</f>
        <v>0</v>
      </c>
      <c r="AO272" s="16">
        <f>VLOOKUP($B272,'[2]TK KHOILUONG'!$B:$AT,40,0)</f>
        <v>0</v>
      </c>
      <c r="AP272" s="16">
        <f>VLOOKUP($B272,'[2]TK KHOILUONG'!$B:$AT,41,0)</f>
        <v>0</v>
      </c>
      <c r="AQ272" s="34">
        <f>VLOOKUP($B272,'[2]TK KHOILUONG'!$B:$AT,42,0)</f>
        <v>0</v>
      </c>
      <c r="AR272" s="34">
        <f>VLOOKUP($B272,'[2]TK KHOILUONG'!$B:$AT,43,0)</f>
        <v>0</v>
      </c>
      <c r="AS272" s="34">
        <f>VLOOKUP($B272,'[2]TK KHOILUONG'!$B:$AT,44,0)</f>
        <v>0</v>
      </c>
      <c r="AT272" s="44">
        <f t="shared" si="5"/>
        <v>6.75</v>
      </c>
      <c r="AU272" s="5"/>
    </row>
    <row r="273" spans="1:47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VLOOKUP($B273,'[2]TK KHOILUONG'!$B:$AT,4,0)</f>
        <v>0</v>
      </c>
      <c r="F273" s="16">
        <f>VLOOKUP($B273,'[2]TK KHOILUONG'!$B:$AT,5,0)</f>
        <v>0</v>
      </c>
      <c r="G273" s="16">
        <f>VLOOKUP($B273,'[2]TK KHOILUONG'!$B:$AT,6,0)</f>
        <v>0</v>
      </c>
      <c r="H273" s="16">
        <f>VLOOKUP($B273,'[2]TK KHOILUONG'!$B:$AT,7,0)</f>
        <v>0</v>
      </c>
      <c r="I273" s="16">
        <f>VLOOKUP($B273,'[2]TK KHOILUONG'!$B:$AT,8,0)</f>
        <v>0</v>
      </c>
      <c r="J273" s="16">
        <f>VLOOKUP($B273,'[2]TK KHOILUONG'!$B:$AT,9,0)</f>
        <v>0</v>
      </c>
      <c r="K273" s="16">
        <f>VLOOKUP($B273,'[2]TK KHOILUONG'!$B:$AT,10,0)</f>
        <v>0</v>
      </c>
      <c r="L273" s="16">
        <f>VLOOKUP($B273,'[2]TK KHOILUONG'!$B:$AT,11,0)</f>
        <v>0</v>
      </c>
      <c r="M273" s="34">
        <f>VLOOKUP($B273,'[2]TK KHOILUONG'!$B:$AT,12,0)</f>
        <v>0</v>
      </c>
      <c r="N273" s="16">
        <f>VLOOKUP($B273,'[2]TK KHOILUONG'!$B:$AT,13,0)</f>
        <v>0</v>
      </c>
      <c r="O273" s="16">
        <f>VLOOKUP($B273,'[2]TK KHOILUONG'!$B:$AT,14,0)</f>
        <v>0</v>
      </c>
      <c r="P273" s="16">
        <f>VLOOKUP($B273,'[2]TK KHOILUONG'!$B:$AT,15,0)</f>
        <v>0</v>
      </c>
      <c r="Q273" s="16">
        <f>VLOOKUP($B273,'[2]TK KHOILUONG'!$B:$AT,16,0)</f>
        <v>0</v>
      </c>
      <c r="R273" s="34">
        <f>VLOOKUP($B273,'[2]TK KHOILUONG'!$B:$AT,17,0)</f>
        <v>0</v>
      </c>
      <c r="S273" s="16">
        <f>VLOOKUP($B273,'[2]TK KHOILUONG'!$B:$AT,18,0)</f>
        <v>0</v>
      </c>
      <c r="T273" s="16">
        <f>VLOOKUP($B273,'[2]TK KHOILUONG'!$B:$AT,19,0)</f>
        <v>0</v>
      </c>
      <c r="U273" s="16">
        <f>VLOOKUP($B273,'[2]TK KHOILUONG'!$B:$AT,20,0)</f>
        <v>0</v>
      </c>
      <c r="V273" s="34">
        <f>VLOOKUP($B273,'[2]TK KHOILUONG'!$B:$AT,21,0)</f>
        <v>0</v>
      </c>
      <c r="W273" s="16">
        <f>VLOOKUP($B273,'[2]TK KHOILUONG'!$B:$AT,22,0)</f>
        <v>0</v>
      </c>
      <c r="X273" s="16">
        <f>VLOOKUP($B273,'[2]TK KHOILUONG'!$B:$AT,23,0)</f>
        <v>0</v>
      </c>
      <c r="Y273" s="16">
        <f>VLOOKUP($B273,'[2]TK KHOILUONG'!$B:$AT,24,0)</f>
        <v>0</v>
      </c>
      <c r="Z273" s="34">
        <f>VLOOKUP($B273,'[2]TK KHOILUONG'!$B:$AT,25,0)</f>
        <v>0</v>
      </c>
      <c r="AA273" s="16">
        <f>VLOOKUP($B273,'[2]TK KHOILUONG'!$B:$AT,26,0)</f>
        <v>0</v>
      </c>
      <c r="AB273" s="16">
        <f>VLOOKUP($B273,'[2]TK KHOILUONG'!$B:$AT,27,0)</f>
        <v>0</v>
      </c>
      <c r="AC273" s="16">
        <f>VLOOKUP($B273,'[2]TK KHOILUONG'!$B:$AT,28,0)</f>
        <v>0</v>
      </c>
      <c r="AD273" s="34">
        <f>VLOOKUP($B273,'[2]TK KHOILUONG'!$B:$AT,29,0)</f>
        <v>0</v>
      </c>
      <c r="AE273" s="16">
        <f>VLOOKUP($B273,'[2]TK KHOILUONG'!$B:$AT,30,0)</f>
        <v>0</v>
      </c>
      <c r="AF273" s="16">
        <f>VLOOKUP($B273,'[2]TK KHOILUONG'!$B:$AT,31,0)</f>
        <v>0</v>
      </c>
      <c r="AG273" s="16">
        <f>VLOOKUP($B273,'[2]TK KHOILUONG'!$B:$AT,32,0)</f>
        <v>0</v>
      </c>
      <c r="AH273" s="34">
        <f>VLOOKUP($B273,'[2]TK KHOILUONG'!$B:$AT,33,0)</f>
        <v>0</v>
      </c>
      <c r="AI273" s="16">
        <f>VLOOKUP($B273,'[2]TK KHOILUONG'!$B:$AT,34,0)</f>
        <v>0</v>
      </c>
      <c r="AJ273" s="16">
        <f>VLOOKUP($B273,'[2]TK KHOILUONG'!$B:$AT,35,0)</f>
        <v>0</v>
      </c>
      <c r="AK273" s="34">
        <f>VLOOKUP($B273,'[2]TK KHOILUONG'!$B:$AT,36,0)</f>
        <v>0</v>
      </c>
      <c r="AL273" s="16">
        <f>VLOOKUP($B273,'[2]TK KHOILUONG'!$B:$AT,37,0)</f>
        <v>0</v>
      </c>
      <c r="AM273" s="16">
        <f>VLOOKUP($B273,'[2]TK KHOILUONG'!$B:$AT,38,0)</f>
        <v>0</v>
      </c>
      <c r="AN273" s="34">
        <f>VLOOKUP($B273,'[2]TK KHOILUONG'!$B:$AT,39,0)</f>
        <v>0</v>
      </c>
      <c r="AO273" s="16">
        <f>VLOOKUP($B273,'[2]TK KHOILUONG'!$B:$AT,40,0)</f>
        <v>0</v>
      </c>
      <c r="AP273" s="16">
        <f>VLOOKUP($B273,'[2]TK KHOILUONG'!$B:$AT,41,0)</f>
        <v>0</v>
      </c>
      <c r="AQ273" s="34">
        <f>VLOOKUP($B273,'[2]TK KHOILUONG'!$B:$AT,42,0)</f>
        <v>0</v>
      </c>
      <c r="AR273" s="34">
        <f>VLOOKUP($B273,'[2]TK KHOILUONG'!$B:$AT,43,0)</f>
        <v>0</v>
      </c>
      <c r="AS273" s="34">
        <f>VLOOKUP($B273,'[2]TK KHOILUONG'!$B:$AT,44,0)</f>
        <v>0</v>
      </c>
      <c r="AT273" s="44">
        <f t="shared" si="5"/>
        <v>0</v>
      </c>
      <c r="AU273" s="5"/>
    </row>
    <row r="274" spans="1:47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VLOOKUP($B274,'[2]TK KHOILUONG'!$B:$AT,4,0)</f>
        <v>0</v>
      </c>
      <c r="F274" s="16">
        <f>VLOOKUP($B274,'[2]TK KHOILUONG'!$B:$AT,5,0)</f>
        <v>0</v>
      </c>
      <c r="G274" s="16">
        <f>VLOOKUP($B274,'[2]TK KHOILUONG'!$B:$AT,6,0)</f>
        <v>0</v>
      </c>
      <c r="H274" s="16">
        <f>VLOOKUP($B274,'[2]TK KHOILUONG'!$B:$AT,7,0)</f>
        <v>0</v>
      </c>
      <c r="I274" s="16">
        <f>VLOOKUP($B274,'[2]TK KHOILUONG'!$B:$AT,8,0)</f>
        <v>0</v>
      </c>
      <c r="J274" s="16">
        <f>VLOOKUP($B274,'[2]TK KHOILUONG'!$B:$AT,9,0)</f>
        <v>0</v>
      </c>
      <c r="K274" s="16">
        <f>VLOOKUP($B274,'[2]TK KHOILUONG'!$B:$AT,10,0)</f>
        <v>0</v>
      </c>
      <c r="L274" s="16">
        <f>VLOOKUP($B274,'[2]TK KHOILUONG'!$B:$AT,11,0)</f>
        <v>0</v>
      </c>
      <c r="M274" s="34">
        <f>VLOOKUP($B274,'[2]TK KHOILUONG'!$B:$AT,12,0)</f>
        <v>0</v>
      </c>
      <c r="N274" s="16">
        <f>VLOOKUP($B274,'[2]TK KHOILUONG'!$B:$AT,13,0)</f>
        <v>0</v>
      </c>
      <c r="O274" s="16">
        <f>VLOOKUP($B274,'[2]TK KHOILUONG'!$B:$AT,14,0)</f>
        <v>0</v>
      </c>
      <c r="P274" s="16">
        <f>VLOOKUP($B274,'[2]TK KHOILUONG'!$B:$AT,15,0)</f>
        <v>0</v>
      </c>
      <c r="Q274" s="16">
        <f>VLOOKUP($B274,'[2]TK KHOILUONG'!$B:$AT,16,0)</f>
        <v>0</v>
      </c>
      <c r="R274" s="34">
        <f>VLOOKUP($B274,'[2]TK KHOILUONG'!$B:$AT,17,0)</f>
        <v>0</v>
      </c>
      <c r="S274" s="16">
        <f>VLOOKUP($B274,'[2]TK KHOILUONG'!$B:$AT,18,0)</f>
        <v>0</v>
      </c>
      <c r="T274" s="16">
        <f>VLOOKUP($B274,'[2]TK KHOILUONG'!$B:$AT,19,0)</f>
        <v>0</v>
      </c>
      <c r="U274" s="16">
        <f>VLOOKUP($B274,'[2]TK KHOILUONG'!$B:$AT,20,0)</f>
        <v>0</v>
      </c>
      <c r="V274" s="34">
        <f>VLOOKUP($B274,'[2]TK KHOILUONG'!$B:$AT,21,0)</f>
        <v>0</v>
      </c>
      <c r="W274" s="16">
        <f>VLOOKUP($B274,'[2]TK KHOILUONG'!$B:$AT,22,0)</f>
        <v>0</v>
      </c>
      <c r="X274" s="16">
        <f>VLOOKUP($B274,'[2]TK KHOILUONG'!$B:$AT,23,0)</f>
        <v>0</v>
      </c>
      <c r="Y274" s="16">
        <f>VLOOKUP($B274,'[2]TK KHOILUONG'!$B:$AT,24,0)</f>
        <v>0</v>
      </c>
      <c r="Z274" s="34">
        <f>VLOOKUP($B274,'[2]TK KHOILUONG'!$B:$AT,25,0)</f>
        <v>0</v>
      </c>
      <c r="AA274" s="16">
        <f>VLOOKUP($B274,'[2]TK KHOILUONG'!$B:$AT,26,0)</f>
        <v>0</v>
      </c>
      <c r="AB274" s="16">
        <f>VLOOKUP($B274,'[2]TK KHOILUONG'!$B:$AT,27,0)</f>
        <v>0</v>
      </c>
      <c r="AC274" s="16">
        <f>VLOOKUP($B274,'[2]TK KHOILUONG'!$B:$AT,28,0)</f>
        <v>0</v>
      </c>
      <c r="AD274" s="34">
        <f>VLOOKUP($B274,'[2]TK KHOILUONG'!$B:$AT,29,0)</f>
        <v>0</v>
      </c>
      <c r="AE274" s="16">
        <f>VLOOKUP($B274,'[2]TK KHOILUONG'!$B:$AT,30,0)</f>
        <v>0</v>
      </c>
      <c r="AF274" s="16">
        <f>VLOOKUP($B274,'[2]TK KHOILUONG'!$B:$AT,31,0)</f>
        <v>0</v>
      </c>
      <c r="AG274" s="16">
        <f>VLOOKUP($B274,'[2]TK KHOILUONG'!$B:$AT,32,0)</f>
        <v>0</v>
      </c>
      <c r="AH274" s="34">
        <f>VLOOKUP($B274,'[2]TK KHOILUONG'!$B:$AT,33,0)</f>
        <v>0</v>
      </c>
      <c r="AI274" s="16">
        <f>VLOOKUP($B274,'[2]TK KHOILUONG'!$B:$AT,34,0)</f>
        <v>0</v>
      </c>
      <c r="AJ274" s="16">
        <f>VLOOKUP($B274,'[2]TK KHOILUONG'!$B:$AT,35,0)</f>
        <v>0</v>
      </c>
      <c r="AK274" s="34">
        <f>VLOOKUP($B274,'[2]TK KHOILUONG'!$B:$AT,36,0)</f>
        <v>0</v>
      </c>
      <c r="AL274" s="16">
        <f>VLOOKUP($B274,'[2]TK KHOILUONG'!$B:$AT,37,0)</f>
        <v>0</v>
      </c>
      <c r="AM274" s="16">
        <f>VLOOKUP($B274,'[2]TK KHOILUONG'!$B:$AT,38,0)</f>
        <v>0</v>
      </c>
      <c r="AN274" s="34">
        <f>VLOOKUP($B274,'[2]TK KHOILUONG'!$B:$AT,39,0)</f>
        <v>0</v>
      </c>
      <c r="AO274" s="16">
        <f>VLOOKUP($B274,'[2]TK KHOILUONG'!$B:$AT,40,0)</f>
        <v>0</v>
      </c>
      <c r="AP274" s="16">
        <f>VLOOKUP($B274,'[2]TK KHOILUONG'!$B:$AT,41,0)</f>
        <v>0</v>
      </c>
      <c r="AQ274" s="34">
        <f>VLOOKUP($B274,'[2]TK KHOILUONG'!$B:$AT,42,0)</f>
        <v>0</v>
      </c>
      <c r="AR274" s="34">
        <f>VLOOKUP($B274,'[2]TK KHOILUONG'!$B:$AT,43,0)</f>
        <v>0</v>
      </c>
      <c r="AS274" s="34">
        <f>VLOOKUP($B274,'[2]TK KHOILUONG'!$B:$AT,44,0)</f>
        <v>0</v>
      </c>
      <c r="AT274" s="44">
        <f t="shared" si="5"/>
        <v>0</v>
      </c>
      <c r="AU274" s="5"/>
    </row>
    <row r="275" spans="1:47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VLOOKUP($B275,'[2]TK KHOILUONG'!$B:$AT,4,0)</f>
        <v>0</v>
      </c>
      <c r="F275" s="16">
        <f>VLOOKUP($B275,'[2]TK KHOILUONG'!$B:$AT,5,0)</f>
        <v>0</v>
      </c>
      <c r="G275" s="16">
        <f>VLOOKUP($B275,'[2]TK KHOILUONG'!$B:$AT,6,0)</f>
        <v>0</v>
      </c>
      <c r="H275" s="16">
        <f>VLOOKUP($B275,'[2]TK KHOILUONG'!$B:$AT,7,0)</f>
        <v>0</v>
      </c>
      <c r="I275" s="16">
        <f>VLOOKUP($B275,'[2]TK KHOILUONG'!$B:$AT,8,0)</f>
        <v>0</v>
      </c>
      <c r="J275" s="16">
        <f>VLOOKUP($B275,'[2]TK KHOILUONG'!$B:$AT,9,0)</f>
        <v>0</v>
      </c>
      <c r="K275" s="16">
        <f>VLOOKUP($B275,'[2]TK KHOILUONG'!$B:$AT,10,0)</f>
        <v>0</v>
      </c>
      <c r="L275" s="16">
        <f>VLOOKUP($B275,'[2]TK KHOILUONG'!$B:$AT,11,0)</f>
        <v>0</v>
      </c>
      <c r="M275" s="34">
        <f>VLOOKUP($B275,'[2]TK KHOILUONG'!$B:$AT,12,0)</f>
        <v>0</v>
      </c>
      <c r="N275" s="16">
        <f>VLOOKUP($B275,'[2]TK KHOILUONG'!$B:$AT,13,0)</f>
        <v>0</v>
      </c>
      <c r="O275" s="16">
        <f>VLOOKUP($B275,'[2]TK KHOILUONG'!$B:$AT,14,0)</f>
        <v>0</v>
      </c>
      <c r="P275" s="16">
        <f>VLOOKUP($B275,'[2]TK KHOILUONG'!$B:$AT,15,0)</f>
        <v>0</v>
      </c>
      <c r="Q275" s="16">
        <f>VLOOKUP($B275,'[2]TK KHOILUONG'!$B:$AT,16,0)</f>
        <v>0</v>
      </c>
      <c r="R275" s="34">
        <f>VLOOKUP($B275,'[2]TK KHOILUONG'!$B:$AT,17,0)</f>
        <v>0</v>
      </c>
      <c r="S275" s="16">
        <f>VLOOKUP($B275,'[2]TK KHOILUONG'!$B:$AT,18,0)</f>
        <v>0</v>
      </c>
      <c r="T275" s="16">
        <f>VLOOKUP($B275,'[2]TK KHOILUONG'!$B:$AT,19,0)</f>
        <v>0</v>
      </c>
      <c r="U275" s="16">
        <f>VLOOKUP($B275,'[2]TK KHOILUONG'!$B:$AT,20,0)</f>
        <v>0</v>
      </c>
      <c r="V275" s="34">
        <f>VLOOKUP($B275,'[2]TK KHOILUONG'!$B:$AT,21,0)</f>
        <v>0</v>
      </c>
      <c r="W275" s="16">
        <f>VLOOKUP($B275,'[2]TK KHOILUONG'!$B:$AT,22,0)</f>
        <v>0</v>
      </c>
      <c r="X275" s="16">
        <f>VLOOKUP($B275,'[2]TK KHOILUONG'!$B:$AT,23,0)</f>
        <v>0</v>
      </c>
      <c r="Y275" s="16">
        <f>VLOOKUP($B275,'[2]TK KHOILUONG'!$B:$AT,24,0)</f>
        <v>0</v>
      </c>
      <c r="Z275" s="34">
        <f>VLOOKUP($B275,'[2]TK KHOILUONG'!$B:$AT,25,0)</f>
        <v>0</v>
      </c>
      <c r="AA275" s="16">
        <f>VLOOKUP($B275,'[2]TK KHOILUONG'!$B:$AT,26,0)</f>
        <v>0</v>
      </c>
      <c r="AB275" s="16">
        <f>VLOOKUP($B275,'[2]TK KHOILUONG'!$B:$AT,27,0)</f>
        <v>0</v>
      </c>
      <c r="AC275" s="16">
        <f>VLOOKUP($B275,'[2]TK KHOILUONG'!$B:$AT,28,0)</f>
        <v>0</v>
      </c>
      <c r="AD275" s="34">
        <f>VLOOKUP($B275,'[2]TK KHOILUONG'!$B:$AT,29,0)</f>
        <v>0</v>
      </c>
      <c r="AE275" s="16">
        <f>VLOOKUP($B275,'[2]TK KHOILUONG'!$B:$AT,30,0)</f>
        <v>0</v>
      </c>
      <c r="AF275" s="16">
        <f>VLOOKUP($B275,'[2]TK KHOILUONG'!$B:$AT,31,0)</f>
        <v>0</v>
      </c>
      <c r="AG275" s="16">
        <f>VLOOKUP($B275,'[2]TK KHOILUONG'!$B:$AT,32,0)</f>
        <v>0</v>
      </c>
      <c r="AH275" s="34">
        <f>VLOOKUP($B275,'[2]TK KHOILUONG'!$B:$AT,33,0)</f>
        <v>0</v>
      </c>
      <c r="AI275" s="16">
        <f>VLOOKUP($B275,'[2]TK KHOILUONG'!$B:$AT,34,0)</f>
        <v>0</v>
      </c>
      <c r="AJ275" s="16">
        <f>VLOOKUP($B275,'[2]TK KHOILUONG'!$B:$AT,35,0)</f>
        <v>0</v>
      </c>
      <c r="AK275" s="34">
        <f>VLOOKUP($B275,'[2]TK KHOILUONG'!$B:$AT,36,0)</f>
        <v>0</v>
      </c>
      <c r="AL275" s="16">
        <f>VLOOKUP($B275,'[2]TK KHOILUONG'!$B:$AT,37,0)</f>
        <v>0</v>
      </c>
      <c r="AM275" s="16">
        <f>VLOOKUP($B275,'[2]TK KHOILUONG'!$B:$AT,38,0)</f>
        <v>0</v>
      </c>
      <c r="AN275" s="34">
        <f>VLOOKUP($B275,'[2]TK KHOILUONG'!$B:$AT,39,0)</f>
        <v>0</v>
      </c>
      <c r="AO275" s="16">
        <f>VLOOKUP($B275,'[2]TK KHOILUONG'!$B:$AT,40,0)</f>
        <v>0</v>
      </c>
      <c r="AP275" s="16">
        <f>VLOOKUP($B275,'[2]TK KHOILUONG'!$B:$AT,41,0)</f>
        <v>0</v>
      </c>
      <c r="AQ275" s="34">
        <f>VLOOKUP($B275,'[2]TK KHOILUONG'!$B:$AT,42,0)</f>
        <v>0</v>
      </c>
      <c r="AR275" s="34">
        <f>VLOOKUP($B275,'[2]TK KHOILUONG'!$B:$AT,43,0)</f>
        <v>0</v>
      </c>
      <c r="AS275" s="34">
        <f>VLOOKUP($B275,'[2]TK KHOILUONG'!$B:$AT,44,0)</f>
        <v>0</v>
      </c>
      <c r="AT275" s="44">
        <f t="shared" si="5"/>
        <v>0</v>
      </c>
      <c r="AU275" s="5"/>
    </row>
    <row r="276" spans="1:47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VLOOKUP($B276,'[2]TK KHOILUONG'!$B:$AT,4,0)</f>
        <v>0</v>
      </c>
      <c r="F276" s="16">
        <f>VLOOKUP($B276,'[2]TK KHOILUONG'!$B:$AT,5,0)</f>
        <v>0</v>
      </c>
      <c r="G276" s="16">
        <f>VLOOKUP($B276,'[2]TK KHOILUONG'!$B:$AT,6,0)</f>
        <v>0</v>
      </c>
      <c r="H276" s="16">
        <f>VLOOKUP($B276,'[2]TK KHOILUONG'!$B:$AT,7,0)</f>
        <v>0</v>
      </c>
      <c r="I276" s="16">
        <f>VLOOKUP($B276,'[2]TK KHOILUONG'!$B:$AT,8,0)</f>
        <v>0</v>
      </c>
      <c r="J276" s="16">
        <f>VLOOKUP($B276,'[2]TK KHOILUONG'!$B:$AT,9,0)</f>
        <v>0</v>
      </c>
      <c r="K276" s="16">
        <f>VLOOKUP($B276,'[2]TK KHOILUONG'!$B:$AT,10,0)</f>
        <v>0</v>
      </c>
      <c r="L276" s="16">
        <f>VLOOKUP($B276,'[2]TK KHOILUONG'!$B:$AT,11,0)</f>
        <v>0</v>
      </c>
      <c r="M276" s="34">
        <f>VLOOKUP($B276,'[2]TK KHOILUONG'!$B:$AT,12,0)</f>
        <v>0</v>
      </c>
      <c r="N276" s="16">
        <f>VLOOKUP($B276,'[2]TK KHOILUONG'!$B:$AT,13,0)</f>
        <v>0</v>
      </c>
      <c r="O276" s="16">
        <f>VLOOKUP($B276,'[2]TK KHOILUONG'!$B:$AT,14,0)</f>
        <v>0</v>
      </c>
      <c r="P276" s="16">
        <f>VLOOKUP($B276,'[2]TK KHOILUONG'!$B:$AT,15,0)</f>
        <v>0</v>
      </c>
      <c r="Q276" s="16">
        <f>VLOOKUP($B276,'[2]TK KHOILUONG'!$B:$AT,16,0)</f>
        <v>0</v>
      </c>
      <c r="R276" s="34">
        <f>VLOOKUP($B276,'[2]TK KHOILUONG'!$B:$AT,17,0)</f>
        <v>0</v>
      </c>
      <c r="S276" s="16">
        <f>VLOOKUP($B276,'[2]TK KHOILUONG'!$B:$AT,18,0)</f>
        <v>0</v>
      </c>
      <c r="T276" s="16">
        <f>VLOOKUP($B276,'[2]TK KHOILUONG'!$B:$AT,19,0)</f>
        <v>0</v>
      </c>
      <c r="U276" s="16">
        <f>VLOOKUP($B276,'[2]TK KHOILUONG'!$B:$AT,20,0)</f>
        <v>0</v>
      </c>
      <c r="V276" s="34">
        <f>VLOOKUP($B276,'[2]TK KHOILUONG'!$B:$AT,21,0)</f>
        <v>0</v>
      </c>
      <c r="W276" s="16">
        <f>VLOOKUP($B276,'[2]TK KHOILUONG'!$B:$AT,22,0)</f>
        <v>0</v>
      </c>
      <c r="X276" s="16">
        <f>VLOOKUP($B276,'[2]TK KHOILUONG'!$B:$AT,23,0)</f>
        <v>0</v>
      </c>
      <c r="Y276" s="16">
        <f>VLOOKUP($B276,'[2]TK KHOILUONG'!$B:$AT,24,0)</f>
        <v>0</v>
      </c>
      <c r="Z276" s="34">
        <f>VLOOKUP($B276,'[2]TK KHOILUONG'!$B:$AT,25,0)</f>
        <v>0</v>
      </c>
      <c r="AA276" s="16">
        <f>VLOOKUP($B276,'[2]TK KHOILUONG'!$B:$AT,26,0)</f>
        <v>0</v>
      </c>
      <c r="AB276" s="16">
        <f>VLOOKUP($B276,'[2]TK KHOILUONG'!$B:$AT,27,0)</f>
        <v>0</v>
      </c>
      <c r="AC276" s="16">
        <f>VLOOKUP($B276,'[2]TK KHOILUONG'!$B:$AT,28,0)</f>
        <v>0</v>
      </c>
      <c r="AD276" s="34">
        <f>VLOOKUP($B276,'[2]TK KHOILUONG'!$B:$AT,29,0)</f>
        <v>0</v>
      </c>
      <c r="AE276" s="16">
        <f>VLOOKUP($B276,'[2]TK KHOILUONG'!$B:$AT,30,0)</f>
        <v>0</v>
      </c>
      <c r="AF276" s="16">
        <f>VLOOKUP($B276,'[2]TK KHOILUONG'!$B:$AT,31,0)</f>
        <v>0</v>
      </c>
      <c r="AG276" s="16">
        <f>VLOOKUP($B276,'[2]TK KHOILUONG'!$B:$AT,32,0)</f>
        <v>0</v>
      </c>
      <c r="AH276" s="34">
        <f>VLOOKUP($B276,'[2]TK KHOILUONG'!$B:$AT,33,0)</f>
        <v>0</v>
      </c>
      <c r="AI276" s="16">
        <f>VLOOKUP($B276,'[2]TK KHOILUONG'!$B:$AT,34,0)</f>
        <v>0</v>
      </c>
      <c r="AJ276" s="16">
        <f>VLOOKUP($B276,'[2]TK KHOILUONG'!$B:$AT,35,0)</f>
        <v>0</v>
      </c>
      <c r="AK276" s="34">
        <f>VLOOKUP($B276,'[2]TK KHOILUONG'!$B:$AT,36,0)</f>
        <v>0</v>
      </c>
      <c r="AL276" s="16">
        <f>VLOOKUP($B276,'[2]TK KHOILUONG'!$B:$AT,37,0)</f>
        <v>0</v>
      </c>
      <c r="AM276" s="16">
        <f>VLOOKUP($B276,'[2]TK KHOILUONG'!$B:$AT,38,0)</f>
        <v>0</v>
      </c>
      <c r="AN276" s="34">
        <f>VLOOKUP($B276,'[2]TK KHOILUONG'!$B:$AT,39,0)</f>
        <v>0</v>
      </c>
      <c r="AO276" s="16">
        <f>VLOOKUP($B276,'[2]TK KHOILUONG'!$B:$AT,40,0)</f>
        <v>0</v>
      </c>
      <c r="AP276" s="16">
        <f>VLOOKUP($B276,'[2]TK KHOILUONG'!$B:$AT,41,0)</f>
        <v>0</v>
      </c>
      <c r="AQ276" s="34">
        <f>VLOOKUP($B276,'[2]TK KHOILUONG'!$B:$AT,42,0)</f>
        <v>0</v>
      </c>
      <c r="AR276" s="34">
        <f>VLOOKUP($B276,'[2]TK KHOILUONG'!$B:$AT,43,0)</f>
        <v>0</v>
      </c>
      <c r="AS276" s="34">
        <f>VLOOKUP($B276,'[2]TK KHOILUONG'!$B:$AT,44,0)</f>
        <v>0</v>
      </c>
      <c r="AT276" s="44">
        <f t="shared" si="5"/>
        <v>0</v>
      </c>
      <c r="AU276" s="5"/>
    </row>
    <row r="277" spans="1:47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VLOOKUP($B277,'[2]TK KHOILUONG'!$B:$AT,4,0)</f>
        <v>0</v>
      </c>
      <c r="F277" s="16">
        <f>VLOOKUP($B277,'[2]TK KHOILUONG'!$B:$AT,5,0)</f>
        <v>0</v>
      </c>
      <c r="G277" s="16">
        <f>VLOOKUP($B277,'[2]TK KHOILUONG'!$B:$AT,6,0)</f>
        <v>0</v>
      </c>
      <c r="H277" s="16">
        <f>VLOOKUP($B277,'[2]TK KHOILUONG'!$B:$AT,7,0)</f>
        <v>0</v>
      </c>
      <c r="I277" s="16">
        <f>VLOOKUP($B277,'[2]TK KHOILUONG'!$B:$AT,8,0)</f>
        <v>0</v>
      </c>
      <c r="J277" s="16">
        <f>VLOOKUP($B277,'[2]TK KHOILUONG'!$B:$AT,9,0)</f>
        <v>0</v>
      </c>
      <c r="K277" s="16">
        <f>VLOOKUP($B277,'[2]TK KHOILUONG'!$B:$AT,10,0)</f>
        <v>0</v>
      </c>
      <c r="L277" s="16">
        <f>VLOOKUP($B277,'[2]TK KHOILUONG'!$B:$AT,11,0)</f>
        <v>0</v>
      </c>
      <c r="M277" s="34">
        <f>VLOOKUP($B277,'[2]TK KHOILUONG'!$B:$AT,12,0)</f>
        <v>0</v>
      </c>
      <c r="N277" s="16">
        <f>VLOOKUP($B277,'[2]TK KHOILUONG'!$B:$AT,13,0)</f>
        <v>0</v>
      </c>
      <c r="O277" s="16">
        <f>VLOOKUP($B277,'[2]TK KHOILUONG'!$B:$AT,14,0)</f>
        <v>0</v>
      </c>
      <c r="P277" s="16">
        <f>VLOOKUP($B277,'[2]TK KHOILUONG'!$B:$AT,15,0)</f>
        <v>0</v>
      </c>
      <c r="Q277" s="16">
        <f>VLOOKUP($B277,'[2]TK KHOILUONG'!$B:$AT,16,0)</f>
        <v>0</v>
      </c>
      <c r="R277" s="34">
        <f>VLOOKUP($B277,'[2]TK KHOILUONG'!$B:$AT,17,0)</f>
        <v>0</v>
      </c>
      <c r="S277" s="16">
        <f>VLOOKUP($B277,'[2]TK KHOILUONG'!$B:$AT,18,0)</f>
        <v>0</v>
      </c>
      <c r="T277" s="16">
        <f>VLOOKUP($B277,'[2]TK KHOILUONG'!$B:$AT,19,0)</f>
        <v>0</v>
      </c>
      <c r="U277" s="16">
        <f>VLOOKUP($B277,'[2]TK KHOILUONG'!$B:$AT,20,0)</f>
        <v>124</v>
      </c>
      <c r="V277" s="34">
        <f>VLOOKUP($B277,'[2]TK KHOILUONG'!$B:$AT,21,0)</f>
        <v>-12.4</v>
      </c>
      <c r="W277" s="16">
        <f>VLOOKUP($B277,'[2]TK KHOILUONG'!$B:$AT,22,0)</f>
        <v>0</v>
      </c>
      <c r="X277" s="16">
        <f>VLOOKUP($B277,'[2]TK KHOILUONG'!$B:$AT,23,0)</f>
        <v>0</v>
      </c>
      <c r="Y277" s="16">
        <f>VLOOKUP($B277,'[2]TK KHOILUONG'!$B:$AT,24,0)</f>
        <v>0</v>
      </c>
      <c r="Z277" s="34">
        <f>VLOOKUP($B277,'[2]TK KHOILUONG'!$B:$AT,25,0)</f>
        <v>0</v>
      </c>
      <c r="AA277" s="16">
        <f>VLOOKUP($B277,'[2]TK KHOILUONG'!$B:$AT,26,0)</f>
        <v>0</v>
      </c>
      <c r="AB277" s="16">
        <f>VLOOKUP($B277,'[2]TK KHOILUONG'!$B:$AT,27,0)</f>
        <v>0</v>
      </c>
      <c r="AC277" s="16">
        <f>VLOOKUP($B277,'[2]TK KHOILUONG'!$B:$AT,28,0)</f>
        <v>0</v>
      </c>
      <c r="AD277" s="34">
        <f>VLOOKUP($B277,'[2]TK KHOILUONG'!$B:$AT,29,0)</f>
        <v>0</v>
      </c>
      <c r="AE277" s="16">
        <f>VLOOKUP($B277,'[2]TK KHOILUONG'!$B:$AT,30,0)</f>
        <v>0</v>
      </c>
      <c r="AF277" s="16">
        <f>VLOOKUP($B277,'[2]TK KHOILUONG'!$B:$AT,31,0)</f>
        <v>0</v>
      </c>
      <c r="AG277" s="16">
        <f>VLOOKUP($B277,'[2]TK KHOILUONG'!$B:$AT,32,0)</f>
        <v>0</v>
      </c>
      <c r="AH277" s="34">
        <f>VLOOKUP($B277,'[2]TK KHOILUONG'!$B:$AT,33,0)</f>
        <v>0</v>
      </c>
      <c r="AI277" s="16">
        <f>VLOOKUP($B277,'[2]TK KHOILUONG'!$B:$AT,34,0)</f>
        <v>0</v>
      </c>
      <c r="AJ277" s="16">
        <f>VLOOKUP($B277,'[2]TK KHOILUONG'!$B:$AT,35,0)</f>
        <v>0</v>
      </c>
      <c r="AK277" s="34">
        <f>VLOOKUP($B277,'[2]TK KHOILUONG'!$B:$AT,36,0)</f>
        <v>0</v>
      </c>
      <c r="AL277" s="16">
        <f>VLOOKUP($B277,'[2]TK KHOILUONG'!$B:$AT,37,0)</f>
        <v>0</v>
      </c>
      <c r="AM277" s="16">
        <f>VLOOKUP($B277,'[2]TK KHOILUONG'!$B:$AT,38,0)</f>
        <v>0</v>
      </c>
      <c r="AN277" s="34">
        <f>VLOOKUP($B277,'[2]TK KHOILUONG'!$B:$AT,39,0)</f>
        <v>0</v>
      </c>
      <c r="AO277" s="16">
        <f>VLOOKUP($B277,'[2]TK KHOILUONG'!$B:$AT,40,0)</f>
        <v>0</v>
      </c>
      <c r="AP277" s="16">
        <f>VLOOKUP($B277,'[2]TK KHOILUONG'!$B:$AT,41,0)</f>
        <v>0</v>
      </c>
      <c r="AQ277" s="34">
        <f>VLOOKUP($B277,'[2]TK KHOILUONG'!$B:$AT,42,0)</f>
        <v>0</v>
      </c>
      <c r="AR277" s="34">
        <f>VLOOKUP($B277,'[2]TK KHOILUONG'!$B:$AT,43,0)</f>
        <v>0</v>
      </c>
      <c r="AS277" s="34">
        <f>VLOOKUP($B277,'[2]TK KHOILUONG'!$B:$AT,44,0)</f>
        <v>0</v>
      </c>
      <c r="AT277" s="44">
        <f t="shared" si="5"/>
        <v>-12.4</v>
      </c>
      <c r="AU277" s="5"/>
    </row>
    <row r="278" spans="1:47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VLOOKUP($B278,'[2]TK KHOILUONG'!$B:$AT,4,0)</f>
        <v>0</v>
      </c>
      <c r="F278" s="16">
        <f>VLOOKUP($B278,'[2]TK KHOILUONG'!$B:$AT,5,0)</f>
        <v>0</v>
      </c>
      <c r="G278" s="16">
        <f>VLOOKUP($B278,'[2]TK KHOILUONG'!$B:$AT,6,0)</f>
        <v>0</v>
      </c>
      <c r="H278" s="16">
        <f>VLOOKUP($B278,'[2]TK KHOILUONG'!$B:$AT,7,0)</f>
        <v>0</v>
      </c>
      <c r="I278" s="16">
        <f>VLOOKUP($B278,'[2]TK KHOILUONG'!$B:$AT,8,0)</f>
        <v>0</v>
      </c>
      <c r="J278" s="16">
        <f>VLOOKUP($B278,'[2]TK KHOILUONG'!$B:$AT,9,0)</f>
        <v>0</v>
      </c>
      <c r="K278" s="16">
        <f>VLOOKUP($B278,'[2]TK KHOILUONG'!$B:$AT,10,0)</f>
        <v>0</v>
      </c>
      <c r="L278" s="16">
        <f>VLOOKUP($B278,'[2]TK KHOILUONG'!$B:$AT,11,0)</f>
        <v>0</v>
      </c>
      <c r="M278" s="34">
        <f>VLOOKUP($B278,'[2]TK KHOILUONG'!$B:$AT,12,0)</f>
        <v>0</v>
      </c>
      <c r="N278" s="16">
        <f>VLOOKUP($B278,'[2]TK KHOILUONG'!$B:$AT,13,0)</f>
        <v>0</v>
      </c>
      <c r="O278" s="16">
        <f>VLOOKUP($B278,'[2]TK KHOILUONG'!$B:$AT,14,0)</f>
        <v>0</v>
      </c>
      <c r="P278" s="16">
        <f>VLOOKUP($B278,'[2]TK KHOILUONG'!$B:$AT,15,0)</f>
        <v>0</v>
      </c>
      <c r="Q278" s="16">
        <f>VLOOKUP($B278,'[2]TK KHOILUONG'!$B:$AT,16,0)</f>
        <v>0</v>
      </c>
      <c r="R278" s="34">
        <f>VLOOKUP($B278,'[2]TK KHOILUONG'!$B:$AT,17,0)</f>
        <v>0</v>
      </c>
      <c r="S278" s="16">
        <f>VLOOKUP($B278,'[2]TK KHOILUONG'!$B:$AT,18,0)</f>
        <v>0</v>
      </c>
      <c r="T278" s="16">
        <f>VLOOKUP($B278,'[2]TK KHOILUONG'!$B:$AT,19,0)</f>
        <v>0</v>
      </c>
      <c r="U278" s="16">
        <f>VLOOKUP($B278,'[2]TK KHOILUONG'!$B:$AT,20,0)</f>
        <v>0</v>
      </c>
      <c r="V278" s="34">
        <f>VLOOKUP($B278,'[2]TK KHOILUONG'!$B:$AT,21,0)</f>
        <v>0</v>
      </c>
      <c r="W278" s="16">
        <f>VLOOKUP($B278,'[2]TK KHOILUONG'!$B:$AT,22,0)</f>
        <v>0</v>
      </c>
      <c r="X278" s="16">
        <f>VLOOKUP($B278,'[2]TK KHOILUONG'!$B:$AT,23,0)</f>
        <v>0</v>
      </c>
      <c r="Y278" s="16">
        <f>VLOOKUP($B278,'[2]TK KHOILUONG'!$B:$AT,24,0)</f>
        <v>0</v>
      </c>
      <c r="Z278" s="34">
        <f>VLOOKUP($B278,'[2]TK KHOILUONG'!$B:$AT,25,0)</f>
        <v>0</v>
      </c>
      <c r="AA278" s="16">
        <f>VLOOKUP($B278,'[2]TK KHOILUONG'!$B:$AT,26,0)</f>
        <v>0</v>
      </c>
      <c r="AB278" s="16">
        <f>VLOOKUP($B278,'[2]TK KHOILUONG'!$B:$AT,27,0)</f>
        <v>0</v>
      </c>
      <c r="AC278" s="16">
        <f>VLOOKUP($B278,'[2]TK KHOILUONG'!$B:$AT,28,0)</f>
        <v>0</v>
      </c>
      <c r="AD278" s="34">
        <f>VLOOKUP($B278,'[2]TK KHOILUONG'!$B:$AT,29,0)</f>
        <v>0</v>
      </c>
      <c r="AE278" s="16">
        <f>VLOOKUP($B278,'[2]TK KHOILUONG'!$B:$AT,30,0)</f>
        <v>0</v>
      </c>
      <c r="AF278" s="16">
        <f>VLOOKUP($B278,'[2]TK KHOILUONG'!$B:$AT,31,0)</f>
        <v>0</v>
      </c>
      <c r="AG278" s="16">
        <f>VLOOKUP($B278,'[2]TK KHOILUONG'!$B:$AT,32,0)</f>
        <v>0</v>
      </c>
      <c r="AH278" s="34">
        <f>VLOOKUP($B278,'[2]TK KHOILUONG'!$B:$AT,33,0)</f>
        <v>0</v>
      </c>
      <c r="AI278" s="16">
        <f>VLOOKUP($B278,'[2]TK KHOILUONG'!$B:$AT,34,0)</f>
        <v>0</v>
      </c>
      <c r="AJ278" s="16">
        <f>VLOOKUP($B278,'[2]TK KHOILUONG'!$B:$AT,35,0)</f>
        <v>0</v>
      </c>
      <c r="AK278" s="34">
        <f>VLOOKUP($B278,'[2]TK KHOILUONG'!$B:$AT,36,0)</f>
        <v>0</v>
      </c>
      <c r="AL278" s="16">
        <f>VLOOKUP($B278,'[2]TK KHOILUONG'!$B:$AT,37,0)</f>
        <v>0</v>
      </c>
      <c r="AM278" s="16">
        <f>VLOOKUP($B278,'[2]TK KHOILUONG'!$B:$AT,38,0)</f>
        <v>0</v>
      </c>
      <c r="AN278" s="34">
        <f>VLOOKUP($B278,'[2]TK KHOILUONG'!$B:$AT,39,0)</f>
        <v>0</v>
      </c>
      <c r="AO278" s="16">
        <f>VLOOKUP($B278,'[2]TK KHOILUONG'!$B:$AT,40,0)</f>
        <v>0</v>
      </c>
      <c r="AP278" s="16">
        <f>VLOOKUP($B278,'[2]TK KHOILUONG'!$B:$AT,41,0)</f>
        <v>0</v>
      </c>
      <c r="AQ278" s="34">
        <f>VLOOKUP($B278,'[2]TK KHOILUONG'!$B:$AT,42,0)</f>
        <v>0</v>
      </c>
      <c r="AR278" s="34">
        <f>VLOOKUP($B278,'[2]TK KHOILUONG'!$B:$AT,43,0)</f>
        <v>0</v>
      </c>
      <c r="AS278" s="34">
        <f>VLOOKUP($B278,'[2]TK KHOILUONG'!$B:$AT,44,0)</f>
        <v>0</v>
      </c>
      <c r="AT278" s="44">
        <f t="shared" si="5"/>
        <v>0</v>
      </c>
      <c r="AU278" s="5"/>
    </row>
    <row r="279" spans="1:47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VLOOKUP($B279,'[2]TK KHOILUONG'!$B:$AT,4,0)</f>
        <v>0</v>
      </c>
      <c r="F279" s="16">
        <f>VLOOKUP($B279,'[2]TK KHOILUONG'!$B:$AT,5,0)</f>
        <v>0</v>
      </c>
      <c r="G279" s="16">
        <f>VLOOKUP($B279,'[2]TK KHOILUONG'!$B:$AT,6,0)</f>
        <v>0</v>
      </c>
      <c r="H279" s="16">
        <f>VLOOKUP($B279,'[2]TK KHOILUONG'!$B:$AT,7,0)</f>
        <v>0</v>
      </c>
      <c r="I279" s="16">
        <f>VLOOKUP($B279,'[2]TK KHOILUONG'!$B:$AT,8,0)</f>
        <v>0</v>
      </c>
      <c r="J279" s="16">
        <f>VLOOKUP($B279,'[2]TK KHOILUONG'!$B:$AT,9,0)</f>
        <v>0</v>
      </c>
      <c r="K279" s="16">
        <f>VLOOKUP($B279,'[2]TK KHOILUONG'!$B:$AT,10,0)</f>
        <v>0</v>
      </c>
      <c r="L279" s="16">
        <f>VLOOKUP($B279,'[2]TK KHOILUONG'!$B:$AT,11,0)</f>
        <v>0</v>
      </c>
      <c r="M279" s="34">
        <f>VLOOKUP($B279,'[2]TK KHOILUONG'!$B:$AT,12,0)</f>
        <v>0</v>
      </c>
      <c r="N279" s="16">
        <f>VLOOKUP($B279,'[2]TK KHOILUONG'!$B:$AT,13,0)</f>
        <v>0</v>
      </c>
      <c r="O279" s="16">
        <f>VLOOKUP($B279,'[2]TK KHOILUONG'!$B:$AT,14,0)</f>
        <v>0</v>
      </c>
      <c r="P279" s="16">
        <f>VLOOKUP($B279,'[2]TK KHOILUONG'!$B:$AT,15,0)</f>
        <v>0</v>
      </c>
      <c r="Q279" s="16">
        <f>VLOOKUP($B279,'[2]TK KHOILUONG'!$B:$AT,16,0)</f>
        <v>0</v>
      </c>
      <c r="R279" s="34">
        <f>VLOOKUP($B279,'[2]TK KHOILUONG'!$B:$AT,17,0)</f>
        <v>0</v>
      </c>
      <c r="S279" s="16">
        <f>VLOOKUP($B279,'[2]TK KHOILUONG'!$B:$AT,18,0)</f>
        <v>0</v>
      </c>
      <c r="T279" s="16">
        <f>VLOOKUP($B279,'[2]TK KHOILUONG'!$B:$AT,19,0)</f>
        <v>0</v>
      </c>
      <c r="U279" s="16">
        <f>VLOOKUP($B279,'[2]TK KHOILUONG'!$B:$AT,20,0)</f>
        <v>0</v>
      </c>
      <c r="V279" s="34">
        <f>VLOOKUP($B279,'[2]TK KHOILUONG'!$B:$AT,21,0)</f>
        <v>0</v>
      </c>
      <c r="W279" s="16">
        <f>VLOOKUP($B279,'[2]TK KHOILUONG'!$B:$AT,22,0)</f>
        <v>0</v>
      </c>
      <c r="X279" s="16">
        <f>VLOOKUP($B279,'[2]TK KHOILUONG'!$B:$AT,23,0)</f>
        <v>0</v>
      </c>
      <c r="Y279" s="16">
        <f>VLOOKUP($B279,'[2]TK KHOILUONG'!$B:$AT,24,0)</f>
        <v>0</v>
      </c>
      <c r="Z279" s="34">
        <f>VLOOKUP($B279,'[2]TK KHOILUONG'!$B:$AT,25,0)</f>
        <v>0</v>
      </c>
      <c r="AA279" s="16">
        <f>VLOOKUP($B279,'[2]TK KHOILUONG'!$B:$AT,26,0)</f>
        <v>0</v>
      </c>
      <c r="AB279" s="16">
        <f>VLOOKUP($B279,'[2]TK KHOILUONG'!$B:$AT,27,0)</f>
        <v>0</v>
      </c>
      <c r="AC279" s="16">
        <f>VLOOKUP($B279,'[2]TK KHOILUONG'!$B:$AT,28,0)</f>
        <v>0</v>
      </c>
      <c r="AD279" s="34">
        <f>VLOOKUP($B279,'[2]TK KHOILUONG'!$B:$AT,29,0)</f>
        <v>0</v>
      </c>
      <c r="AE279" s="16">
        <f>VLOOKUP($B279,'[2]TK KHOILUONG'!$B:$AT,30,0)</f>
        <v>0</v>
      </c>
      <c r="AF279" s="16">
        <f>VLOOKUP($B279,'[2]TK KHOILUONG'!$B:$AT,31,0)</f>
        <v>0</v>
      </c>
      <c r="AG279" s="16">
        <f>VLOOKUP($B279,'[2]TK KHOILUONG'!$B:$AT,32,0)</f>
        <v>0</v>
      </c>
      <c r="AH279" s="34">
        <f>VLOOKUP($B279,'[2]TK KHOILUONG'!$B:$AT,33,0)</f>
        <v>0</v>
      </c>
      <c r="AI279" s="16">
        <f>VLOOKUP($B279,'[2]TK KHOILUONG'!$B:$AT,34,0)</f>
        <v>0</v>
      </c>
      <c r="AJ279" s="16">
        <f>VLOOKUP($B279,'[2]TK KHOILUONG'!$B:$AT,35,0)</f>
        <v>0</v>
      </c>
      <c r="AK279" s="34">
        <f>VLOOKUP($B279,'[2]TK KHOILUONG'!$B:$AT,36,0)</f>
        <v>0</v>
      </c>
      <c r="AL279" s="16">
        <f>VLOOKUP($B279,'[2]TK KHOILUONG'!$B:$AT,37,0)</f>
        <v>0</v>
      </c>
      <c r="AM279" s="16">
        <f>VLOOKUP($B279,'[2]TK KHOILUONG'!$B:$AT,38,0)</f>
        <v>0</v>
      </c>
      <c r="AN279" s="34">
        <f>VLOOKUP($B279,'[2]TK KHOILUONG'!$B:$AT,39,0)</f>
        <v>0</v>
      </c>
      <c r="AO279" s="16">
        <f>VLOOKUP($B279,'[2]TK KHOILUONG'!$B:$AT,40,0)</f>
        <v>0</v>
      </c>
      <c r="AP279" s="16">
        <f>VLOOKUP($B279,'[2]TK KHOILUONG'!$B:$AT,41,0)</f>
        <v>0</v>
      </c>
      <c r="AQ279" s="34">
        <f>VLOOKUP($B279,'[2]TK KHOILUONG'!$B:$AT,42,0)</f>
        <v>0</v>
      </c>
      <c r="AR279" s="34">
        <f>VLOOKUP($B279,'[2]TK KHOILUONG'!$B:$AT,43,0)</f>
        <v>0</v>
      </c>
      <c r="AS279" s="34">
        <f>VLOOKUP($B279,'[2]TK KHOILUONG'!$B:$AT,44,0)</f>
        <v>0</v>
      </c>
      <c r="AT279" s="44">
        <f t="shared" si="5"/>
        <v>0</v>
      </c>
      <c r="AU279" s="5"/>
    </row>
    <row r="280" spans="1:47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VLOOKUP($B280,'[2]TK KHOILUONG'!$B:$AT,4,0)</f>
        <v>0</v>
      </c>
      <c r="F280" s="16">
        <f>VLOOKUP($B280,'[2]TK KHOILUONG'!$B:$AT,5,0)</f>
        <v>0</v>
      </c>
      <c r="G280" s="16">
        <f>VLOOKUP($B280,'[2]TK KHOILUONG'!$B:$AT,6,0)</f>
        <v>0</v>
      </c>
      <c r="H280" s="16">
        <f>VLOOKUP($B280,'[2]TK KHOILUONG'!$B:$AT,7,0)</f>
        <v>0</v>
      </c>
      <c r="I280" s="16">
        <f>VLOOKUP($B280,'[2]TK KHOILUONG'!$B:$AT,8,0)</f>
        <v>0</v>
      </c>
      <c r="J280" s="16">
        <f>VLOOKUP($B280,'[2]TK KHOILUONG'!$B:$AT,9,0)</f>
        <v>0</v>
      </c>
      <c r="K280" s="16">
        <f>VLOOKUP($B280,'[2]TK KHOILUONG'!$B:$AT,10,0)</f>
        <v>0</v>
      </c>
      <c r="L280" s="16">
        <f>VLOOKUP($B280,'[2]TK KHOILUONG'!$B:$AT,11,0)</f>
        <v>0</v>
      </c>
      <c r="M280" s="34">
        <f>VLOOKUP($B280,'[2]TK KHOILUONG'!$B:$AT,12,0)</f>
        <v>0</v>
      </c>
      <c r="N280" s="16">
        <f>VLOOKUP($B280,'[2]TK KHOILUONG'!$B:$AT,13,0)</f>
        <v>0</v>
      </c>
      <c r="O280" s="16">
        <f>VLOOKUP($B280,'[2]TK KHOILUONG'!$B:$AT,14,0)</f>
        <v>0</v>
      </c>
      <c r="P280" s="16">
        <f>VLOOKUP($B280,'[2]TK KHOILUONG'!$B:$AT,15,0)</f>
        <v>0</v>
      </c>
      <c r="Q280" s="16">
        <f>VLOOKUP($B280,'[2]TK KHOILUONG'!$B:$AT,16,0)</f>
        <v>0</v>
      </c>
      <c r="R280" s="34">
        <f>VLOOKUP($B280,'[2]TK KHOILUONG'!$B:$AT,17,0)</f>
        <v>0</v>
      </c>
      <c r="S280" s="16">
        <f>VLOOKUP($B280,'[2]TK KHOILUONG'!$B:$AT,18,0)</f>
        <v>33</v>
      </c>
      <c r="T280" s="16">
        <f>VLOOKUP($B280,'[2]TK KHOILUONG'!$B:$AT,19,0)</f>
        <v>36</v>
      </c>
      <c r="U280" s="16">
        <f>VLOOKUP($B280,'[2]TK KHOILUONG'!$B:$AT,20,0)</f>
        <v>54</v>
      </c>
      <c r="V280" s="34">
        <f>VLOOKUP($B280,'[2]TK KHOILUONG'!$B:$AT,21,0)</f>
        <v>1.5</v>
      </c>
      <c r="W280" s="16">
        <f>VLOOKUP($B280,'[2]TK KHOILUONG'!$B:$AT,22,0)</f>
        <v>0</v>
      </c>
      <c r="X280" s="16">
        <f>VLOOKUP($B280,'[2]TK KHOILUONG'!$B:$AT,23,0)</f>
        <v>0</v>
      </c>
      <c r="Y280" s="16">
        <f>VLOOKUP($B280,'[2]TK KHOILUONG'!$B:$AT,24,0)</f>
        <v>0</v>
      </c>
      <c r="Z280" s="34">
        <f>VLOOKUP($B280,'[2]TK KHOILUONG'!$B:$AT,25,0)</f>
        <v>0</v>
      </c>
      <c r="AA280" s="16">
        <f>VLOOKUP($B280,'[2]TK KHOILUONG'!$B:$AT,26,0)</f>
        <v>0</v>
      </c>
      <c r="AB280" s="16">
        <f>VLOOKUP($B280,'[2]TK KHOILUONG'!$B:$AT,27,0)</f>
        <v>0</v>
      </c>
      <c r="AC280" s="16">
        <f>VLOOKUP($B280,'[2]TK KHOILUONG'!$B:$AT,28,0)</f>
        <v>0</v>
      </c>
      <c r="AD280" s="34">
        <f>VLOOKUP($B280,'[2]TK KHOILUONG'!$B:$AT,29,0)</f>
        <v>0</v>
      </c>
      <c r="AE280" s="16">
        <f>VLOOKUP($B280,'[2]TK KHOILUONG'!$B:$AT,30,0)</f>
        <v>0</v>
      </c>
      <c r="AF280" s="16">
        <f>VLOOKUP($B280,'[2]TK KHOILUONG'!$B:$AT,31,0)</f>
        <v>0</v>
      </c>
      <c r="AG280" s="16">
        <f>VLOOKUP($B280,'[2]TK KHOILUONG'!$B:$AT,32,0)</f>
        <v>0</v>
      </c>
      <c r="AH280" s="34">
        <f>VLOOKUP($B280,'[2]TK KHOILUONG'!$B:$AT,33,0)</f>
        <v>0</v>
      </c>
      <c r="AI280" s="16">
        <f>VLOOKUP($B280,'[2]TK KHOILUONG'!$B:$AT,34,0)</f>
        <v>0</v>
      </c>
      <c r="AJ280" s="16">
        <f>VLOOKUP($B280,'[2]TK KHOILUONG'!$B:$AT,35,0)</f>
        <v>0</v>
      </c>
      <c r="AK280" s="34">
        <f>VLOOKUP($B280,'[2]TK KHOILUONG'!$B:$AT,36,0)</f>
        <v>0</v>
      </c>
      <c r="AL280" s="16">
        <f>VLOOKUP($B280,'[2]TK KHOILUONG'!$B:$AT,37,0)</f>
        <v>0</v>
      </c>
      <c r="AM280" s="16">
        <f>VLOOKUP($B280,'[2]TK KHOILUONG'!$B:$AT,38,0)</f>
        <v>0</v>
      </c>
      <c r="AN280" s="34">
        <f>VLOOKUP($B280,'[2]TK KHOILUONG'!$B:$AT,39,0)</f>
        <v>0</v>
      </c>
      <c r="AO280" s="16">
        <f>VLOOKUP($B280,'[2]TK KHOILUONG'!$B:$AT,40,0)</f>
        <v>0</v>
      </c>
      <c r="AP280" s="16">
        <f>VLOOKUP($B280,'[2]TK KHOILUONG'!$B:$AT,41,0)</f>
        <v>0</v>
      </c>
      <c r="AQ280" s="34">
        <f>VLOOKUP($B280,'[2]TK KHOILUONG'!$B:$AT,42,0)</f>
        <v>0</v>
      </c>
      <c r="AR280" s="34">
        <f>VLOOKUP($B280,'[2]TK KHOILUONG'!$B:$AT,43,0)</f>
        <v>0</v>
      </c>
      <c r="AS280" s="34">
        <f>VLOOKUP($B280,'[2]TK KHOILUONG'!$B:$AT,44,0)</f>
        <v>0</v>
      </c>
      <c r="AT280" s="44">
        <f t="shared" si="5"/>
        <v>1.5</v>
      </c>
      <c r="AU280" s="5"/>
    </row>
    <row r="281" spans="1:47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VLOOKUP($B281,'[2]TK KHOILUONG'!$B:$AT,4,0)</f>
        <v>2</v>
      </c>
      <c r="F281" s="16">
        <f>VLOOKUP($B281,'[2]TK KHOILUONG'!$B:$AT,5,0)</f>
        <v>0</v>
      </c>
      <c r="G281" s="16">
        <f>VLOOKUP($B281,'[2]TK KHOILUONG'!$B:$AT,6,0)</f>
        <v>0</v>
      </c>
      <c r="H281" s="16">
        <f>VLOOKUP($B281,'[2]TK KHOILUONG'!$B:$AT,7,0)</f>
        <v>0</v>
      </c>
      <c r="I281" s="16">
        <f>VLOOKUP($B281,'[2]TK KHOILUONG'!$B:$AT,8,0)</f>
        <v>0</v>
      </c>
      <c r="J281" s="16">
        <f>VLOOKUP($B281,'[2]TK KHOILUONG'!$B:$AT,9,0)</f>
        <v>0</v>
      </c>
      <c r="K281" s="16">
        <f>VLOOKUP($B281,'[2]TK KHOILUONG'!$B:$AT,10,0)</f>
        <v>0</v>
      </c>
      <c r="L281" s="16">
        <f>VLOOKUP($B281,'[2]TK KHOILUONG'!$B:$AT,11,0)</f>
        <v>0</v>
      </c>
      <c r="M281" s="34">
        <f>VLOOKUP($B281,'[2]TK KHOILUONG'!$B:$AT,12,0)</f>
        <v>2</v>
      </c>
      <c r="N281" s="16">
        <f>VLOOKUP($B281,'[2]TK KHOILUONG'!$B:$AT,13,0)</f>
        <v>5.55</v>
      </c>
      <c r="O281" s="16">
        <f>VLOOKUP($B281,'[2]TK KHOILUONG'!$B:$AT,14,0)</f>
        <v>5.3999999999999995</v>
      </c>
      <c r="P281" s="16">
        <f>VLOOKUP($B281,'[2]TK KHOILUONG'!$B:$AT,15,0)</f>
        <v>0</v>
      </c>
      <c r="Q281" s="16">
        <f>VLOOKUP($B281,'[2]TK KHOILUONG'!$B:$AT,16,0)</f>
        <v>0</v>
      </c>
      <c r="R281" s="34">
        <f>VLOOKUP($B281,'[2]TK KHOILUONG'!$B:$AT,17,0)</f>
        <v>10.95</v>
      </c>
      <c r="S281" s="16">
        <f>VLOOKUP($B281,'[2]TK KHOILUONG'!$B:$AT,18,0)</f>
        <v>135</v>
      </c>
      <c r="T281" s="16">
        <f>VLOOKUP($B281,'[2]TK KHOILUONG'!$B:$AT,19,0)</f>
        <v>147</v>
      </c>
      <c r="U281" s="16">
        <f>VLOOKUP($B281,'[2]TK KHOILUONG'!$B:$AT,20,0)</f>
        <v>127</v>
      </c>
      <c r="V281" s="34">
        <f>VLOOKUP($B281,'[2]TK KHOILUONG'!$B:$AT,21,0)</f>
        <v>15.5</v>
      </c>
      <c r="W281" s="16">
        <f>VLOOKUP($B281,'[2]TK KHOILUONG'!$B:$AT,22,0)</f>
        <v>0</v>
      </c>
      <c r="X281" s="16">
        <f>VLOOKUP($B281,'[2]TK KHOILUONG'!$B:$AT,23,0)</f>
        <v>0</v>
      </c>
      <c r="Y281" s="16">
        <f>VLOOKUP($B281,'[2]TK KHOILUONG'!$B:$AT,24,0)</f>
        <v>0</v>
      </c>
      <c r="Z281" s="34">
        <f>VLOOKUP($B281,'[2]TK KHOILUONG'!$B:$AT,25,0)</f>
        <v>0</v>
      </c>
      <c r="AA281" s="16">
        <f>VLOOKUP($B281,'[2]TK KHOILUONG'!$B:$AT,26,0)</f>
        <v>0</v>
      </c>
      <c r="AB281" s="16">
        <f>VLOOKUP($B281,'[2]TK KHOILUONG'!$B:$AT,27,0)</f>
        <v>0</v>
      </c>
      <c r="AC281" s="16">
        <f>VLOOKUP($B281,'[2]TK KHOILUONG'!$B:$AT,28,0)</f>
        <v>0</v>
      </c>
      <c r="AD281" s="34">
        <f>VLOOKUP($B281,'[2]TK KHOILUONG'!$B:$AT,29,0)</f>
        <v>0</v>
      </c>
      <c r="AE281" s="16">
        <f>VLOOKUP($B281,'[2]TK KHOILUONG'!$B:$AT,30,0)</f>
        <v>0</v>
      </c>
      <c r="AF281" s="16">
        <f>VLOOKUP($B281,'[2]TK KHOILUONG'!$B:$AT,31,0)</f>
        <v>0</v>
      </c>
      <c r="AG281" s="16">
        <f>VLOOKUP($B281,'[2]TK KHOILUONG'!$B:$AT,32,0)</f>
        <v>0</v>
      </c>
      <c r="AH281" s="34">
        <f>VLOOKUP($B281,'[2]TK KHOILUONG'!$B:$AT,33,0)</f>
        <v>0</v>
      </c>
      <c r="AI281" s="16">
        <f>VLOOKUP($B281,'[2]TK KHOILUONG'!$B:$AT,34,0)</f>
        <v>0</v>
      </c>
      <c r="AJ281" s="16">
        <f>VLOOKUP($B281,'[2]TK KHOILUONG'!$B:$AT,35,0)</f>
        <v>0</v>
      </c>
      <c r="AK281" s="34">
        <f>VLOOKUP($B281,'[2]TK KHOILUONG'!$B:$AT,36,0)</f>
        <v>0</v>
      </c>
      <c r="AL281" s="16">
        <f>VLOOKUP($B281,'[2]TK KHOILUONG'!$B:$AT,37,0)</f>
        <v>0</v>
      </c>
      <c r="AM281" s="16">
        <f>VLOOKUP($B281,'[2]TK KHOILUONG'!$B:$AT,38,0)</f>
        <v>0</v>
      </c>
      <c r="AN281" s="34">
        <f>VLOOKUP($B281,'[2]TK KHOILUONG'!$B:$AT,39,0)</f>
        <v>0</v>
      </c>
      <c r="AO281" s="16">
        <f>VLOOKUP($B281,'[2]TK KHOILUONG'!$B:$AT,40,0)</f>
        <v>0</v>
      </c>
      <c r="AP281" s="16">
        <f>VLOOKUP($B281,'[2]TK KHOILUONG'!$B:$AT,41,0)</f>
        <v>0</v>
      </c>
      <c r="AQ281" s="34">
        <f>VLOOKUP($B281,'[2]TK KHOILUONG'!$B:$AT,42,0)</f>
        <v>0</v>
      </c>
      <c r="AR281" s="34">
        <f>VLOOKUP($B281,'[2]TK KHOILUONG'!$B:$AT,43,0)</f>
        <v>0</v>
      </c>
      <c r="AS281" s="34">
        <f>VLOOKUP($B281,'[2]TK KHOILUONG'!$B:$AT,44,0)</f>
        <v>0.5</v>
      </c>
      <c r="AT281" s="44">
        <f t="shared" si="5"/>
        <v>28.95</v>
      </c>
      <c r="AU281" s="5"/>
    </row>
    <row r="282" spans="1:47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>
        <f>VLOOKUP($B282,'[2]TK KHOILUONG'!$B:$AT,4,0)</f>
        <v>0</v>
      </c>
      <c r="F282" s="16">
        <f>VLOOKUP($B282,'[2]TK KHOILUONG'!$B:$AT,5,0)</f>
        <v>0</v>
      </c>
      <c r="G282" s="16">
        <f>VLOOKUP($B282,'[2]TK KHOILUONG'!$B:$AT,6,0)</f>
        <v>0</v>
      </c>
      <c r="H282" s="16">
        <f>VLOOKUP($B282,'[2]TK KHOILUONG'!$B:$AT,7,0)</f>
        <v>0</v>
      </c>
      <c r="I282" s="16">
        <f>VLOOKUP($B282,'[2]TK KHOILUONG'!$B:$AT,8,0)</f>
        <v>0</v>
      </c>
      <c r="J282" s="16">
        <f>VLOOKUP($B282,'[2]TK KHOILUONG'!$B:$AT,9,0)</f>
        <v>0</v>
      </c>
      <c r="K282" s="16">
        <f>VLOOKUP($B282,'[2]TK KHOILUONG'!$B:$AT,10,0)</f>
        <v>0</v>
      </c>
      <c r="L282" s="16">
        <f>VLOOKUP($B282,'[2]TK KHOILUONG'!$B:$AT,11,0)</f>
        <v>0</v>
      </c>
      <c r="M282" s="34">
        <f>VLOOKUP($B282,'[2]TK KHOILUONG'!$B:$AT,12,0)</f>
        <v>0</v>
      </c>
      <c r="N282" s="16">
        <f>VLOOKUP($B282,'[2]TK KHOILUONG'!$B:$AT,13,0)</f>
        <v>0</v>
      </c>
      <c r="O282" s="16">
        <f>VLOOKUP($B282,'[2]TK KHOILUONG'!$B:$AT,14,0)</f>
        <v>0</v>
      </c>
      <c r="P282" s="16">
        <f>VLOOKUP($B282,'[2]TK KHOILUONG'!$B:$AT,15,0)</f>
        <v>0</v>
      </c>
      <c r="Q282" s="16">
        <f>VLOOKUP($B282,'[2]TK KHOILUONG'!$B:$AT,16,0)</f>
        <v>0</v>
      </c>
      <c r="R282" s="34">
        <f>VLOOKUP($B282,'[2]TK KHOILUONG'!$B:$AT,17,0)</f>
        <v>0</v>
      </c>
      <c r="S282" s="16">
        <f>VLOOKUP($B282,'[2]TK KHOILUONG'!$B:$AT,18,0)</f>
        <v>0</v>
      </c>
      <c r="T282" s="16">
        <f>VLOOKUP($B282,'[2]TK KHOILUONG'!$B:$AT,19,0)</f>
        <v>0</v>
      </c>
      <c r="U282" s="16">
        <f>VLOOKUP($B282,'[2]TK KHOILUONG'!$B:$AT,20,0)</f>
        <v>0</v>
      </c>
      <c r="V282" s="34">
        <f>VLOOKUP($B282,'[2]TK KHOILUONG'!$B:$AT,21,0)</f>
        <v>0</v>
      </c>
      <c r="W282" s="16">
        <f>VLOOKUP($B282,'[2]TK KHOILUONG'!$B:$AT,22,0)</f>
        <v>0</v>
      </c>
      <c r="X282" s="16">
        <f>VLOOKUP($B282,'[2]TK KHOILUONG'!$B:$AT,23,0)</f>
        <v>0</v>
      </c>
      <c r="Y282" s="16">
        <f>VLOOKUP($B282,'[2]TK KHOILUONG'!$B:$AT,24,0)</f>
        <v>0</v>
      </c>
      <c r="Z282" s="34">
        <f>VLOOKUP($B282,'[2]TK KHOILUONG'!$B:$AT,25,0)</f>
        <v>0</v>
      </c>
      <c r="AA282" s="16">
        <f>VLOOKUP($B282,'[2]TK KHOILUONG'!$B:$AT,26,0)</f>
        <v>0</v>
      </c>
      <c r="AB282" s="16">
        <f>VLOOKUP($B282,'[2]TK KHOILUONG'!$B:$AT,27,0)</f>
        <v>0</v>
      </c>
      <c r="AC282" s="16">
        <f>VLOOKUP($B282,'[2]TK KHOILUONG'!$B:$AT,28,0)</f>
        <v>0</v>
      </c>
      <c r="AD282" s="34">
        <f>VLOOKUP($B282,'[2]TK KHOILUONG'!$B:$AT,29,0)</f>
        <v>0</v>
      </c>
      <c r="AE282" s="16">
        <f>VLOOKUP($B282,'[2]TK KHOILUONG'!$B:$AT,30,0)</f>
        <v>0</v>
      </c>
      <c r="AF282" s="16">
        <f>VLOOKUP($B282,'[2]TK KHOILUONG'!$B:$AT,31,0)</f>
        <v>0</v>
      </c>
      <c r="AG282" s="16">
        <f>VLOOKUP($B282,'[2]TK KHOILUONG'!$B:$AT,32,0)</f>
        <v>0</v>
      </c>
      <c r="AH282" s="34">
        <f>VLOOKUP($B282,'[2]TK KHOILUONG'!$B:$AT,33,0)</f>
        <v>0</v>
      </c>
      <c r="AI282" s="16">
        <f>VLOOKUP($B282,'[2]TK KHOILUONG'!$B:$AT,34,0)</f>
        <v>0</v>
      </c>
      <c r="AJ282" s="16">
        <f>VLOOKUP($B282,'[2]TK KHOILUONG'!$B:$AT,35,0)</f>
        <v>0</v>
      </c>
      <c r="AK282" s="34">
        <f>VLOOKUP($B282,'[2]TK KHOILUONG'!$B:$AT,36,0)</f>
        <v>0</v>
      </c>
      <c r="AL282" s="16">
        <f>VLOOKUP($B282,'[2]TK KHOILUONG'!$B:$AT,37,0)</f>
        <v>0</v>
      </c>
      <c r="AM282" s="16">
        <f>VLOOKUP($B282,'[2]TK KHOILUONG'!$B:$AT,38,0)</f>
        <v>0</v>
      </c>
      <c r="AN282" s="34">
        <f>VLOOKUP($B282,'[2]TK KHOILUONG'!$B:$AT,39,0)</f>
        <v>0</v>
      </c>
      <c r="AO282" s="16">
        <f>VLOOKUP($B282,'[2]TK KHOILUONG'!$B:$AT,40,0)</f>
        <v>0</v>
      </c>
      <c r="AP282" s="16">
        <f>VLOOKUP($B282,'[2]TK KHOILUONG'!$B:$AT,41,0)</f>
        <v>0</v>
      </c>
      <c r="AQ282" s="34">
        <f>VLOOKUP($B282,'[2]TK KHOILUONG'!$B:$AT,42,0)</f>
        <v>0</v>
      </c>
      <c r="AR282" s="34">
        <f>VLOOKUP($B282,'[2]TK KHOILUONG'!$B:$AT,43,0)</f>
        <v>0</v>
      </c>
      <c r="AS282" s="34">
        <f>VLOOKUP($B282,'[2]TK KHOILUONG'!$B:$AT,44,0)</f>
        <v>0</v>
      </c>
      <c r="AT282" s="44">
        <f t="shared" si="5"/>
        <v>0</v>
      </c>
      <c r="AU282" s="5"/>
    </row>
    <row r="283" spans="1:47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VLOOKUP($B283,'[2]TK KHOILUONG'!$B:$AT,4,0)</f>
        <v>4</v>
      </c>
      <c r="F283" s="16">
        <f>VLOOKUP($B283,'[2]TK KHOILUONG'!$B:$AT,5,0)</f>
        <v>0</v>
      </c>
      <c r="G283" s="16">
        <f>VLOOKUP($B283,'[2]TK KHOILUONG'!$B:$AT,6,0)</f>
        <v>0</v>
      </c>
      <c r="H283" s="16">
        <f>VLOOKUP($B283,'[2]TK KHOILUONG'!$B:$AT,7,0)</f>
        <v>0</v>
      </c>
      <c r="I283" s="16">
        <f>VLOOKUP($B283,'[2]TK KHOILUONG'!$B:$AT,8,0)</f>
        <v>0</v>
      </c>
      <c r="J283" s="16">
        <f>VLOOKUP($B283,'[2]TK KHOILUONG'!$B:$AT,9,0)</f>
        <v>0</v>
      </c>
      <c r="K283" s="16">
        <f>VLOOKUP($B283,'[2]TK KHOILUONG'!$B:$AT,10,0)</f>
        <v>0</v>
      </c>
      <c r="L283" s="16">
        <f>VLOOKUP($B283,'[2]TK KHOILUONG'!$B:$AT,11,0)</f>
        <v>0</v>
      </c>
      <c r="M283" s="34">
        <f>VLOOKUP($B283,'[2]TK KHOILUONG'!$B:$AT,12,0)</f>
        <v>4</v>
      </c>
      <c r="N283" s="16">
        <f>VLOOKUP($B283,'[2]TK KHOILUONG'!$B:$AT,13,0)</f>
        <v>5.6999999999999993</v>
      </c>
      <c r="O283" s="16">
        <f>VLOOKUP($B283,'[2]TK KHOILUONG'!$B:$AT,14,0)</f>
        <v>5.9999999999999991</v>
      </c>
      <c r="P283" s="16">
        <f>VLOOKUP($B283,'[2]TK KHOILUONG'!$B:$AT,15,0)</f>
        <v>0</v>
      </c>
      <c r="Q283" s="16">
        <f>VLOOKUP($B283,'[2]TK KHOILUONG'!$B:$AT,16,0)</f>
        <v>0</v>
      </c>
      <c r="R283" s="34">
        <f>VLOOKUP($B283,'[2]TK KHOILUONG'!$B:$AT,17,0)</f>
        <v>11.7</v>
      </c>
      <c r="S283" s="16">
        <f>VLOOKUP($B283,'[2]TK KHOILUONG'!$B:$AT,18,0)</f>
        <v>67</v>
      </c>
      <c r="T283" s="16">
        <f>VLOOKUP($B283,'[2]TK KHOILUONG'!$B:$AT,19,0)</f>
        <v>0</v>
      </c>
      <c r="U283" s="16">
        <f>VLOOKUP($B283,'[2]TK KHOILUONG'!$B:$AT,20,0)</f>
        <v>67</v>
      </c>
      <c r="V283" s="34">
        <f>VLOOKUP($B283,'[2]TK KHOILUONG'!$B:$AT,21,0)</f>
        <v>0</v>
      </c>
      <c r="W283" s="16">
        <f>VLOOKUP($B283,'[2]TK KHOILUONG'!$B:$AT,22,0)</f>
        <v>0</v>
      </c>
      <c r="X283" s="16">
        <f>VLOOKUP($B283,'[2]TK KHOILUONG'!$B:$AT,23,0)</f>
        <v>0</v>
      </c>
      <c r="Y283" s="16">
        <f>VLOOKUP($B283,'[2]TK KHOILUONG'!$B:$AT,24,0)</f>
        <v>0</v>
      </c>
      <c r="Z283" s="34">
        <f>VLOOKUP($B283,'[2]TK KHOILUONG'!$B:$AT,25,0)</f>
        <v>0</v>
      </c>
      <c r="AA283" s="16">
        <f>VLOOKUP($B283,'[2]TK KHOILUONG'!$B:$AT,26,0)</f>
        <v>0</v>
      </c>
      <c r="AB283" s="16">
        <f>VLOOKUP($B283,'[2]TK KHOILUONG'!$B:$AT,27,0)</f>
        <v>0</v>
      </c>
      <c r="AC283" s="16">
        <f>VLOOKUP($B283,'[2]TK KHOILUONG'!$B:$AT,28,0)</f>
        <v>0</v>
      </c>
      <c r="AD283" s="34">
        <f>VLOOKUP($B283,'[2]TK KHOILUONG'!$B:$AT,29,0)</f>
        <v>0</v>
      </c>
      <c r="AE283" s="16">
        <f>VLOOKUP($B283,'[2]TK KHOILUONG'!$B:$AT,30,0)</f>
        <v>0</v>
      </c>
      <c r="AF283" s="16">
        <f>VLOOKUP($B283,'[2]TK KHOILUONG'!$B:$AT,31,0)</f>
        <v>0</v>
      </c>
      <c r="AG283" s="16">
        <f>VLOOKUP($B283,'[2]TK KHOILUONG'!$B:$AT,32,0)</f>
        <v>0</v>
      </c>
      <c r="AH283" s="34">
        <f>VLOOKUP($B283,'[2]TK KHOILUONG'!$B:$AT,33,0)</f>
        <v>0</v>
      </c>
      <c r="AI283" s="16">
        <f>VLOOKUP($B283,'[2]TK KHOILUONG'!$B:$AT,34,0)</f>
        <v>0</v>
      </c>
      <c r="AJ283" s="16">
        <f>VLOOKUP($B283,'[2]TK KHOILUONG'!$B:$AT,35,0)</f>
        <v>0</v>
      </c>
      <c r="AK283" s="34">
        <f>VLOOKUP($B283,'[2]TK KHOILUONG'!$B:$AT,36,0)</f>
        <v>0</v>
      </c>
      <c r="AL283" s="16">
        <f>VLOOKUP($B283,'[2]TK KHOILUONG'!$B:$AT,37,0)</f>
        <v>0</v>
      </c>
      <c r="AM283" s="16">
        <f>VLOOKUP($B283,'[2]TK KHOILUONG'!$B:$AT,38,0)</f>
        <v>0</v>
      </c>
      <c r="AN283" s="34">
        <f>VLOOKUP($B283,'[2]TK KHOILUONG'!$B:$AT,39,0)</f>
        <v>0</v>
      </c>
      <c r="AO283" s="16">
        <f>VLOOKUP($B283,'[2]TK KHOILUONG'!$B:$AT,40,0)</f>
        <v>0</v>
      </c>
      <c r="AP283" s="16">
        <f>VLOOKUP($B283,'[2]TK KHOILUONG'!$B:$AT,41,0)</f>
        <v>0</v>
      </c>
      <c r="AQ283" s="34">
        <f>VLOOKUP($B283,'[2]TK KHOILUONG'!$B:$AT,42,0)</f>
        <v>0</v>
      </c>
      <c r="AR283" s="34">
        <f>VLOOKUP($B283,'[2]TK KHOILUONG'!$B:$AT,43,0)</f>
        <v>0</v>
      </c>
      <c r="AS283" s="34">
        <f>VLOOKUP($B283,'[2]TK KHOILUONG'!$B:$AT,44,0)</f>
        <v>1.1000000000000001</v>
      </c>
      <c r="AT283" s="44">
        <f t="shared" si="5"/>
        <v>16.8</v>
      </c>
      <c r="AU283" s="5"/>
    </row>
    <row r="284" spans="1:47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VLOOKUP($B284,'[2]TK KHOILUONG'!$B:$AT,4,0)</f>
        <v>0</v>
      </c>
      <c r="F284" s="16">
        <f>VLOOKUP($B284,'[2]TK KHOILUONG'!$B:$AT,5,0)</f>
        <v>12</v>
      </c>
      <c r="G284" s="16">
        <f>VLOOKUP($B284,'[2]TK KHOILUONG'!$B:$AT,6,0)</f>
        <v>0</v>
      </c>
      <c r="H284" s="16">
        <f>VLOOKUP($B284,'[2]TK KHOILUONG'!$B:$AT,7,0)</f>
        <v>0</v>
      </c>
      <c r="I284" s="16">
        <f>VLOOKUP($B284,'[2]TK KHOILUONG'!$B:$AT,8,0)</f>
        <v>0</v>
      </c>
      <c r="J284" s="16">
        <f>VLOOKUP($B284,'[2]TK KHOILUONG'!$B:$AT,9,0)</f>
        <v>0</v>
      </c>
      <c r="K284" s="16">
        <f>VLOOKUP($B284,'[2]TK KHOILUONG'!$B:$AT,10,0)</f>
        <v>0</v>
      </c>
      <c r="L284" s="16">
        <f>VLOOKUP($B284,'[2]TK KHOILUONG'!$B:$AT,11,0)</f>
        <v>0</v>
      </c>
      <c r="M284" s="34">
        <f>VLOOKUP($B284,'[2]TK KHOILUONG'!$B:$AT,12,0)</f>
        <v>18</v>
      </c>
      <c r="N284" s="16">
        <f>VLOOKUP($B284,'[2]TK KHOILUONG'!$B:$AT,13,0)</f>
        <v>6.1499999999999995</v>
      </c>
      <c r="O284" s="16">
        <f>VLOOKUP($B284,'[2]TK KHOILUONG'!$B:$AT,14,0)</f>
        <v>7.5</v>
      </c>
      <c r="P284" s="16">
        <f>VLOOKUP($B284,'[2]TK KHOILUONG'!$B:$AT,15,0)</f>
        <v>0</v>
      </c>
      <c r="Q284" s="16">
        <f>VLOOKUP($B284,'[2]TK KHOILUONG'!$B:$AT,16,0)</f>
        <v>0</v>
      </c>
      <c r="R284" s="34">
        <f>VLOOKUP($B284,'[2]TK KHOILUONG'!$B:$AT,17,0)</f>
        <v>13.649999999999999</v>
      </c>
      <c r="S284" s="16">
        <f>VLOOKUP($B284,'[2]TK KHOILUONG'!$B:$AT,18,0)</f>
        <v>0</v>
      </c>
      <c r="T284" s="16">
        <f>VLOOKUP($B284,'[2]TK KHOILUONG'!$B:$AT,19,0)</f>
        <v>0</v>
      </c>
      <c r="U284" s="16">
        <f>VLOOKUP($B284,'[2]TK KHOILUONG'!$B:$AT,20,0)</f>
        <v>0</v>
      </c>
      <c r="V284" s="34">
        <f>VLOOKUP($B284,'[2]TK KHOILUONG'!$B:$AT,21,0)</f>
        <v>0</v>
      </c>
      <c r="W284" s="16">
        <f>VLOOKUP($B284,'[2]TK KHOILUONG'!$B:$AT,22,0)</f>
        <v>0</v>
      </c>
      <c r="X284" s="16">
        <f>VLOOKUP($B284,'[2]TK KHOILUONG'!$B:$AT,23,0)</f>
        <v>0</v>
      </c>
      <c r="Y284" s="16">
        <f>VLOOKUP($B284,'[2]TK KHOILUONG'!$B:$AT,24,0)</f>
        <v>0</v>
      </c>
      <c r="Z284" s="34">
        <f>VLOOKUP($B284,'[2]TK KHOILUONG'!$B:$AT,25,0)</f>
        <v>0</v>
      </c>
      <c r="AA284" s="16">
        <f>VLOOKUP($B284,'[2]TK KHOILUONG'!$B:$AT,26,0)</f>
        <v>0</v>
      </c>
      <c r="AB284" s="16">
        <f>VLOOKUP($B284,'[2]TK KHOILUONG'!$B:$AT,27,0)</f>
        <v>0</v>
      </c>
      <c r="AC284" s="16">
        <f>VLOOKUP($B284,'[2]TK KHOILUONG'!$B:$AT,28,0)</f>
        <v>0</v>
      </c>
      <c r="AD284" s="34">
        <f>VLOOKUP($B284,'[2]TK KHOILUONG'!$B:$AT,29,0)</f>
        <v>0</v>
      </c>
      <c r="AE284" s="16">
        <f>VLOOKUP($B284,'[2]TK KHOILUONG'!$B:$AT,30,0)</f>
        <v>0</v>
      </c>
      <c r="AF284" s="16">
        <f>VLOOKUP($B284,'[2]TK KHOILUONG'!$B:$AT,31,0)</f>
        <v>0</v>
      </c>
      <c r="AG284" s="16">
        <f>VLOOKUP($B284,'[2]TK KHOILUONG'!$B:$AT,32,0)</f>
        <v>0</v>
      </c>
      <c r="AH284" s="34">
        <f>VLOOKUP($B284,'[2]TK KHOILUONG'!$B:$AT,33,0)</f>
        <v>0</v>
      </c>
      <c r="AI284" s="16">
        <f>VLOOKUP($B284,'[2]TK KHOILUONG'!$B:$AT,34,0)</f>
        <v>0</v>
      </c>
      <c r="AJ284" s="16">
        <f>VLOOKUP($B284,'[2]TK KHOILUONG'!$B:$AT,35,0)</f>
        <v>0</v>
      </c>
      <c r="AK284" s="34">
        <f>VLOOKUP($B284,'[2]TK KHOILUONG'!$B:$AT,36,0)</f>
        <v>0</v>
      </c>
      <c r="AL284" s="16">
        <f>VLOOKUP($B284,'[2]TK KHOILUONG'!$B:$AT,37,0)</f>
        <v>0</v>
      </c>
      <c r="AM284" s="16">
        <f>VLOOKUP($B284,'[2]TK KHOILUONG'!$B:$AT,38,0)</f>
        <v>0</v>
      </c>
      <c r="AN284" s="34">
        <f>VLOOKUP($B284,'[2]TK KHOILUONG'!$B:$AT,39,0)</f>
        <v>0</v>
      </c>
      <c r="AO284" s="16">
        <f>VLOOKUP($B284,'[2]TK KHOILUONG'!$B:$AT,40,0)</f>
        <v>0</v>
      </c>
      <c r="AP284" s="16">
        <f>VLOOKUP($B284,'[2]TK KHOILUONG'!$B:$AT,41,0)</f>
        <v>0</v>
      </c>
      <c r="AQ284" s="34">
        <f>VLOOKUP($B284,'[2]TK KHOILUONG'!$B:$AT,42,0)</f>
        <v>0</v>
      </c>
      <c r="AR284" s="34">
        <f>VLOOKUP($B284,'[2]TK KHOILUONG'!$B:$AT,43,0)</f>
        <v>0</v>
      </c>
      <c r="AS284" s="34">
        <f>VLOOKUP($B284,'[2]TK KHOILUONG'!$B:$AT,44,0)</f>
        <v>0</v>
      </c>
      <c r="AT284" s="44">
        <f t="shared" si="5"/>
        <v>31.65</v>
      </c>
      <c r="AU284" s="5"/>
    </row>
    <row r="285" spans="1:47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VLOOKUP($B285,'[2]TK KHOILUONG'!$B:$AT,4,0)</f>
        <v>0</v>
      </c>
      <c r="F285" s="16">
        <f>VLOOKUP($B285,'[2]TK KHOILUONG'!$B:$AT,5,0)</f>
        <v>4</v>
      </c>
      <c r="G285" s="16">
        <f>VLOOKUP($B285,'[2]TK KHOILUONG'!$B:$AT,6,0)</f>
        <v>0</v>
      </c>
      <c r="H285" s="16">
        <f>VLOOKUP($B285,'[2]TK KHOILUONG'!$B:$AT,7,0)</f>
        <v>0</v>
      </c>
      <c r="I285" s="16">
        <f>VLOOKUP($B285,'[2]TK KHOILUONG'!$B:$AT,8,0)</f>
        <v>0</v>
      </c>
      <c r="J285" s="16">
        <f>VLOOKUP($B285,'[2]TK KHOILUONG'!$B:$AT,9,0)</f>
        <v>0</v>
      </c>
      <c r="K285" s="16">
        <f>VLOOKUP($B285,'[2]TK KHOILUONG'!$B:$AT,10,0)</f>
        <v>0</v>
      </c>
      <c r="L285" s="16">
        <f>VLOOKUP($B285,'[2]TK KHOILUONG'!$B:$AT,11,0)</f>
        <v>0</v>
      </c>
      <c r="M285" s="34">
        <f>VLOOKUP($B285,'[2]TK KHOILUONG'!$B:$AT,12,0)</f>
        <v>6</v>
      </c>
      <c r="N285" s="16">
        <f>VLOOKUP($B285,'[2]TK KHOILUONG'!$B:$AT,13,0)</f>
        <v>0</v>
      </c>
      <c r="O285" s="16">
        <f>VLOOKUP($B285,'[2]TK KHOILUONG'!$B:$AT,14,0)</f>
        <v>0</v>
      </c>
      <c r="P285" s="16">
        <f>VLOOKUP($B285,'[2]TK KHOILUONG'!$B:$AT,15,0)</f>
        <v>0</v>
      </c>
      <c r="Q285" s="16">
        <f>VLOOKUP($B285,'[2]TK KHOILUONG'!$B:$AT,16,0)</f>
        <v>0</v>
      </c>
      <c r="R285" s="34">
        <f>VLOOKUP($B285,'[2]TK KHOILUONG'!$B:$AT,17,0)</f>
        <v>0</v>
      </c>
      <c r="S285" s="16">
        <f>VLOOKUP($B285,'[2]TK KHOILUONG'!$B:$AT,18,0)</f>
        <v>0</v>
      </c>
      <c r="T285" s="16">
        <f>VLOOKUP($B285,'[2]TK KHOILUONG'!$B:$AT,19,0)</f>
        <v>0</v>
      </c>
      <c r="U285" s="16">
        <f>VLOOKUP($B285,'[2]TK KHOILUONG'!$B:$AT,20,0)</f>
        <v>0</v>
      </c>
      <c r="V285" s="34">
        <f>VLOOKUP($B285,'[2]TK KHOILUONG'!$B:$AT,21,0)</f>
        <v>0</v>
      </c>
      <c r="W285" s="16">
        <f>VLOOKUP($B285,'[2]TK KHOILUONG'!$B:$AT,22,0)</f>
        <v>0</v>
      </c>
      <c r="X285" s="16">
        <f>VLOOKUP($B285,'[2]TK KHOILUONG'!$B:$AT,23,0)</f>
        <v>0</v>
      </c>
      <c r="Y285" s="16">
        <f>VLOOKUP($B285,'[2]TK KHOILUONG'!$B:$AT,24,0)</f>
        <v>0</v>
      </c>
      <c r="Z285" s="34">
        <f>VLOOKUP($B285,'[2]TK KHOILUONG'!$B:$AT,25,0)</f>
        <v>0</v>
      </c>
      <c r="AA285" s="16">
        <f>VLOOKUP($B285,'[2]TK KHOILUONG'!$B:$AT,26,0)</f>
        <v>0</v>
      </c>
      <c r="AB285" s="16">
        <f>VLOOKUP($B285,'[2]TK KHOILUONG'!$B:$AT,27,0)</f>
        <v>0</v>
      </c>
      <c r="AC285" s="16">
        <f>VLOOKUP($B285,'[2]TK KHOILUONG'!$B:$AT,28,0)</f>
        <v>0</v>
      </c>
      <c r="AD285" s="34">
        <f>VLOOKUP($B285,'[2]TK KHOILUONG'!$B:$AT,29,0)</f>
        <v>0</v>
      </c>
      <c r="AE285" s="16">
        <f>VLOOKUP($B285,'[2]TK KHOILUONG'!$B:$AT,30,0)</f>
        <v>0</v>
      </c>
      <c r="AF285" s="16">
        <f>VLOOKUP($B285,'[2]TK KHOILUONG'!$B:$AT,31,0)</f>
        <v>0</v>
      </c>
      <c r="AG285" s="16">
        <f>VLOOKUP($B285,'[2]TK KHOILUONG'!$B:$AT,32,0)</f>
        <v>0</v>
      </c>
      <c r="AH285" s="34">
        <f>VLOOKUP($B285,'[2]TK KHOILUONG'!$B:$AT,33,0)</f>
        <v>0</v>
      </c>
      <c r="AI285" s="16">
        <f>VLOOKUP($B285,'[2]TK KHOILUONG'!$B:$AT,34,0)</f>
        <v>0</v>
      </c>
      <c r="AJ285" s="16">
        <f>VLOOKUP($B285,'[2]TK KHOILUONG'!$B:$AT,35,0)</f>
        <v>0</v>
      </c>
      <c r="AK285" s="34">
        <f>VLOOKUP($B285,'[2]TK KHOILUONG'!$B:$AT,36,0)</f>
        <v>0</v>
      </c>
      <c r="AL285" s="16">
        <f>VLOOKUP($B285,'[2]TK KHOILUONG'!$B:$AT,37,0)</f>
        <v>0</v>
      </c>
      <c r="AM285" s="16">
        <f>VLOOKUP($B285,'[2]TK KHOILUONG'!$B:$AT,38,0)</f>
        <v>0</v>
      </c>
      <c r="AN285" s="34">
        <f>VLOOKUP($B285,'[2]TK KHOILUONG'!$B:$AT,39,0)</f>
        <v>0</v>
      </c>
      <c r="AO285" s="16">
        <f>VLOOKUP($B285,'[2]TK KHOILUONG'!$B:$AT,40,0)</f>
        <v>0</v>
      </c>
      <c r="AP285" s="16">
        <f>VLOOKUP($B285,'[2]TK KHOILUONG'!$B:$AT,41,0)</f>
        <v>0</v>
      </c>
      <c r="AQ285" s="34">
        <f>VLOOKUP($B285,'[2]TK KHOILUONG'!$B:$AT,42,0)</f>
        <v>0</v>
      </c>
      <c r="AR285" s="34">
        <f>VLOOKUP($B285,'[2]TK KHOILUONG'!$B:$AT,43,0)</f>
        <v>0</v>
      </c>
      <c r="AS285" s="34">
        <f>VLOOKUP($B285,'[2]TK KHOILUONG'!$B:$AT,44,0)</f>
        <v>0</v>
      </c>
      <c r="AT285" s="44">
        <f t="shared" si="5"/>
        <v>6</v>
      </c>
      <c r="AU285" s="5"/>
    </row>
    <row r="286" spans="1:47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VLOOKUP($B286,'[2]TK KHOILUONG'!$B:$AT,4,0)</f>
        <v>0</v>
      </c>
      <c r="F286" s="16">
        <f>VLOOKUP($B286,'[2]TK KHOILUONG'!$B:$AT,5,0)</f>
        <v>16</v>
      </c>
      <c r="G286" s="16">
        <f>VLOOKUP($B286,'[2]TK KHOILUONG'!$B:$AT,6,0)</f>
        <v>0</v>
      </c>
      <c r="H286" s="16">
        <f>VLOOKUP($B286,'[2]TK KHOILUONG'!$B:$AT,7,0)</f>
        <v>0</v>
      </c>
      <c r="I286" s="16">
        <f>VLOOKUP($B286,'[2]TK KHOILUONG'!$B:$AT,8,0)</f>
        <v>0</v>
      </c>
      <c r="J286" s="16">
        <f>VLOOKUP($B286,'[2]TK KHOILUONG'!$B:$AT,9,0)</f>
        <v>0</v>
      </c>
      <c r="K286" s="16">
        <f>VLOOKUP($B286,'[2]TK KHOILUONG'!$B:$AT,10,0)</f>
        <v>0</v>
      </c>
      <c r="L286" s="16">
        <f>VLOOKUP($B286,'[2]TK KHOILUONG'!$B:$AT,11,0)</f>
        <v>0</v>
      </c>
      <c r="M286" s="34">
        <f>VLOOKUP($B286,'[2]TK KHOILUONG'!$B:$AT,12,0)</f>
        <v>24</v>
      </c>
      <c r="N286" s="16">
        <f>VLOOKUP($B286,'[2]TK KHOILUONG'!$B:$AT,13,0)</f>
        <v>4.3500000000000005</v>
      </c>
      <c r="O286" s="16">
        <f>VLOOKUP($B286,'[2]TK KHOILUONG'!$B:$AT,14,0)</f>
        <v>6.7499999999999991</v>
      </c>
      <c r="P286" s="16">
        <f>VLOOKUP($B286,'[2]TK KHOILUONG'!$B:$AT,15,0)</f>
        <v>0</v>
      </c>
      <c r="Q286" s="16">
        <f>VLOOKUP($B286,'[2]TK KHOILUONG'!$B:$AT,16,0)</f>
        <v>0</v>
      </c>
      <c r="R286" s="34">
        <f>VLOOKUP($B286,'[2]TK KHOILUONG'!$B:$AT,17,0)</f>
        <v>11.1</v>
      </c>
      <c r="S286" s="16">
        <f>VLOOKUP($B286,'[2]TK KHOILUONG'!$B:$AT,18,0)</f>
        <v>0</v>
      </c>
      <c r="T286" s="16">
        <f>VLOOKUP($B286,'[2]TK KHOILUONG'!$B:$AT,19,0)</f>
        <v>71</v>
      </c>
      <c r="U286" s="16">
        <f>VLOOKUP($B286,'[2]TK KHOILUONG'!$B:$AT,20,0)</f>
        <v>0</v>
      </c>
      <c r="V286" s="34">
        <f>VLOOKUP($B286,'[2]TK KHOILUONG'!$B:$AT,21,0)</f>
        <v>7.1000000000000005</v>
      </c>
      <c r="W286" s="16">
        <f>VLOOKUP($B286,'[2]TK KHOILUONG'!$B:$AT,22,0)</f>
        <v>0</v>
      </c>
      <c r="X286" s="16">
        <f>VLOOKUP($B286,'[2]TK KHOILUONG'!$B:$AT,23,0)</f>
        <v>0</v>
      </c>
      <c r="Y286" s="16">
        <f>VLOOKUP($B286,'[2]TK KHOILUONG'!$B:$AT,24,0)</f>
        <v>0</v>
      </c>
      <c r="Z286" s="34">
        <f>VLOOKUP($B286,'[2]TK KHOILUONG'!$B:$AT,25,0)</f>
        <v>0</v>
      </c>
      <c r="AA286" s="16">
        <f>VLOOKUP($B286,'[2]TK KHOILUONG'!$B:$AT,26,0)</f>
        <v>0</v>
      </c>
      <c r="AB286" s="16">
        <f>VLOOKUP($B286,'[2]TK KHOILUONG'!$B:$AT,27,0)</f>
        <v>0</v>
      </c>
      <c r="AC286" s="16">
        <f>VLOOKUP($B286,'[2]TK KHOILUONG'!$B:$AT,28,0)</f>
        <v>0</v>
      </c>
      <c r="AD286" s="34">
        <f>VLOOKUP($B286,'[2]TK KHOILUONG'!$B:$AT,29,0)</f>
        <v>0</v>
      </c>
      <c r="AE286" s="16">
        <f>VLOOKUP($B286,'[2]TK KHOILUONG'!$B:$AT,30,0)</f>
        <v>0</v>
      </c>
      <c r="AF286" s="16">
        <f>VLOOKUP($B286,'[2]TK KHOILUONG'!$B:$AT,31,0)</f>
        <v>0</v>
      </c>
      <c r="AG286" s="16">
        <f>VLOOKUP($B286,'[2]TK KHOILUONG'!$B:$AT,32,0)</f>
        <v>0</v>
      </c>
      <c r="AH286" s="34">
        <f>VLOOKUP($B286,'[2]TK KHOILUONG'!$B:$AT,33,0)</f>
        <v>0</v>
      </c>
      <c r="AI286" s="16">
        <f>VLOOKUP($B286,'[2]TK KHOILUONG'!$B:$AT,34,0)</f>
        <v>0</v>
      </c>
      <c r="AJ286" s="16">
        <f>VLOOKUP($B286,'[2]TK KHOILUONG'!$B:$AT,35,0)</f>
        <v>0</v>
      </c>
      <c r="AK286" s="34">
        <f>VLOOKUP($B286,'[2]TK KHOILUONG'!$B:$AT,36,0)</f>
        <v>0</v>
      </c>
      <c r="AL286" s="16">
        <f>VLOOKUP($B286,'[2]TK KHOILUONG'!$B:$AT,37,0)</f>
        <v>0</v>
      </c>
      <c r="AM286" s="16">
        <f>VLOOKUP($B286,'[2]TK KHOILUONG'!$B:$AT,38,0)</f>
        <v>0</v>
      </c>
      <c r="AN286" s="34">
        <f>VLOOKUP($B286,'[2]TK KHOILUONG'!$B:$AT,39,0)</f>
        <v>0</v>
      </c>
      <c r="AO286" s="16">
        <f>VLOOKUP($B286,'[2]TK KHOILUONG'!$B:$AT,40,0)</f>
        <v>0</v>
      </c>
      <c r="AP286" s="16">
        <f>VLOOKUP($B286,'[2]TK KHOILUONG'!$B:$AT,41,0)</f>
        <v>0</v>
      </c>
      <c r="AQ286" s="34">
        <f>VLOOKUP($B286,'[2]TK KHOILUONG'!$B:$AT,42,0)</f>
        <v>0</v>
      </c>
      <c r="AR286" s="34">
        <f>VLOOKUP($B286,'[2]TK KHOILUONG'!$B:$AT,43,0)</f>
        <v>0.5</v>
      </c>
      <c r="AS286" s="34">
        <f>VLOOKUP($B286,'[2]TK KHOILUONG'!$B:$AT,44,0)</f>
        <v>2</v>
      </c>
      <c r="AT286" s="44">
        <f t="shared" si="5"/>
        <v>44.7</v>
      </c>
      <c r="AU286" s="5"/>
    </row>
    <row r="287" spans="1:47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VLOOKUP($B287,'[2]TK KHOILUONG'!$B:$AT,4,0)</f>
        <v>8</v>
      </c>
      <c r="F287" s="16">
        <f>VLOOKUP($B287,'[2]TK KHOILUONG'!$B:$AT,5,0)</f>
        <v>0</v>
      </c>
      <c r="G287" s="16">
        <f>VLOOKUP($B287,'[2]TK KHOILUONG'!$B:$AT,6,0)</f>
        <v>0</v>
      </c>
      <c r="H287" s="16">
        <f>VLOOKUP($B287,'[2]TK KHOILUONG'!$B:$AT,7,0)</f>
        <v>0</v>
      </c>
      <c r="I287" s="16">
        <f>VLOOKUP($B287,'[2]TK KHOILUONG'!$B:$AT,8,0)</f>
        <v>0</v>
      </c>
      <c r="J287" s="16">
        <f>VLOOKUP($B287,'[2]TK KHOILUONG'!$B:$AT,9,0)</f>
        <v>0</v>
      </c>
      <c r="K287" s="16">
        <f>VLOOKUP($B287,'[2]TK KHOILUONG'!$B:$AT,10,0)</f>
        <v>0</v>
      </c>
      <c r="L287" s="16">
        <f>VLOOKUP($B287,'[2]TK KHOILUONG'!$B:$AT,11,0)</f>
        <v>0</v>
      </c>
      <c r="M287" s="34">
        <f>VLOOKUP($B287,'[2]TK KHOILUONG'!$B:$AT,12,0)</f>
        <v>8</v>
      </c>
      <c r="N287" s="16">
        <f>VLOOKUP($B287,'[2]TK KHOILUONG'!$B:$AT,13,0)</f>
        <v>5.8499999999999988</v>
      </c>
      <c r="O287" s="16">
        <f>VLOOKUP($B287,'[2]TK KHOILUONG'!$B:$AT,14,0)</f>
        <v>7.3499999999999979</v>
      </c>
      <c r="P287" s="16">
        <f>VLOOKUP($B287,'[2]TK KHOILUONG'!$B:$AT,15,0)</f>
        <v>0</v>
      </c>
      <c r="Q287" s="16">
        <f>VLOOKUP($B287,'[2]TK KHOILUONG'!$B:$AT,16,0)</f>
        <v>0</v>
      </c>
      <c r="R287" s="34">
        <f>VLOOKUP($B287,'[2]TK KHOILUONG'!$B:$AT,17,0)</f>
        <v>13.199999999999996</v>
      </c>
      <c r="S287" s="16">
        <f>VLOOKUP($B287,'[2]TK KHOILUONG'!$B:$AT,18,0)</f>
        <v>73</v>
      </c>
      <c r="T287" s="16">
        <f>VLOOKUP($B287,'[2]TK KHOILUONG'!$B:$AT,19,0)</f>
        <v>0</v>
      </c>
      <c r="U287" s="16">
        <f>VLOOKUP($B287,'[2]TK KHOILUONG'!$B:$AT,20,0)</f>
        <v>73</v>
      </c>
      <c r="V287" s="34">
        <f>VLOOKUP($B287,'[2]TK KHOILUONG'!$B:$AT,21,0)</f>
        <v>0</v>
      </c>
      <c r="W287" s="16">
        <f>VLOOKUP($B287,'[2]TK KHOILUONG'!$B:$AT,22,0)</f>
        <v>0</v>
      </c>
      <c r="X287" s="16">
        <f>VLOOKUP($B287,'[2]TK KHOILUONG'!$B:$AT,23,0)</f>
        <v>0</v>
      </c>
      <c r="Y287" s="16">
        <f>VLOOKUP($B287,'[2]TK KHOILUONG'!$B:$AT,24,0)</f>
        <v>0</v>
      </c>
      <c r="Z287" s="34">
        <f>VLOOKUP($B287,'[2]TK KHOILUONG'!$B:$AT,25,0)</f>
        <v>0</v>
      </c>
      <c r="AA287" s="16">
        <f>VLOOKUP($B287,'[2]TK KHOILUONG'!$B:$AT,26,0)</f>
        <v>0</v>
      </c>
      <c r="AB287" s="16">
        <f>VLOOKUP($B287,'[2]TK KHOILUONG'!$B:$AT,27,0)</f>
        <v>0</v>
      </c>
      <c r="AC287" s="16">
        <f>VLOOKUP($B287,'[2]TK KHOILUONG'!$B:$AT,28,0)</f>
        <v>0</v>
      </c>
      <c r="AD287" s="34">
        <f>VLOOKUP($B287,'[2]TK KHOILUONG'!$B:$AT,29,0)</f>
        <v>0</v>
      </c>
      <c r="AE287" s="16">
        <f>VLOOKUP($B287,'[2]TK KHOILUONG'!$B:$AT,30,0)</f>
        <v>0</v>
      </c>
      <c r="AF287" s="16">
        <f>VLOOKUP($B287,'[2]TK KHOILUONG'!$B:$AT,31,0)</f>
        <v>0</v>
      </c>
      <c r="AG287" s="16">
        <f>VLOOKUP($B287,'[2]TK KHOILUONG'!$B:$AT,32,0)</f>
        <v>0</v>
      </c>
      <c r="AH287" s="34">
        <f>VLOOKUP($B287,'[2]TK KHOILUONG'!$B:$AT,33,0)</f>
        <v>0</v>
      </c>
      <c r="AI287" s="16">
        <f>VLOOKUP($B287,'[2]TK KHOILUONG'!$B:$AT,34,0)</f>
        <v>0</v>
      </c>
      <c r="AJ287" s="16">
        <f>VLOOKUP($B287,'[2]TK KHOILUONG'!$B:$AT,35,0)</f>
        <v>0</v>
      </c>
      <c r="AK287" s="34">
        <f>VLOOKUP($B287,'[2]TK KHOILUONG'!$B:$AT,36,0)</f>
        <v>0</v>
      </c>
      <c r="AL287" s="16">
        <f>VLOOKUP($B287,'[2]TK KHOILUONG'!$B:$AT,37,0)</f>
        <v>0</v>
      </c>
      <c r="AM287" s="16">
        <f>VLOOKUP($B287,'[2]TK KHOILUONG'!$B:$AT,38,0)</f>
        <v>0</v>
      </c>
      <c r="AN287" s="34">
        <f>VLOOKUP($B287,'[2]TK KHOILUONG'!$B:$AT,39,0)</f>
        <v>0</v>
      </c>
      <c r="AO287" s="16">
        <f>VLOOKUP($B287,'[2]TK KHOILUONG'!$B:$AT,40,0)</f>
        <v>0</v>
      </c>
      <c r="AP287" s="16">
        <f>VLOOKUP($B287,'[2]TK KHOILUONG'!$B:$AT,41,0)</f>
        <v>0</v>
      </c>
      <c r="AQ287" s="34">
        <f>VLOOKUP($B287,'[2]TK KHOILUONG'!$B:$AT,42,0)</f>
        <v>0</v>
      </c>
      <c r="AR287" s="34">
        <f>VLOOKUP($B287,'[2]TK KHOILUONG'!$B:$AT,43,0)</f>
        <v>0</v>
      </c>
      <c r="AS287" s="34">
        <f>VLOOKUP($B287,'[2]TK KHOILUONG'!$B:$AT,44,0)</f>
        <v>0.5</v>
      </c>
      <c r="AT287" s="44">
        <f t="shared" si="5"/>
        <v>21.7</v>
      </c>
      <c r="AU287" s="5"/>
    </row>
    <row r="288" spans="1:47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VLOOKUP($B288,'[2]TK KHOILUONG'!$B:$AT,4,0)</f>
        <v>4</v>
      </c>
      <c r="F288" s="16">
        <f>VLOOKUP($B288,'[2]TK KHOILUONG'!$B:$AT,5,0)</f>
        <v>4</v>
      </c>
      <c r="G288" s="16">
        <f>VLOOKUP($B288,'[2]TK KHOILUONG'!$B:$AT,6,0)</f>
        <v>0</v>
      </c>
      <c r="H288" s="16">
        <f>VLOOKUP($B288,'[2]TK KHOILUONG'!$B:$AT,7,0)</f>
        <v>0</v>
      </c>
      <c r="I288" s="16">
        <f>VLOOKUP($B288,'[2]TK KHOILUONG'!$B:$AT,8,0)</f>
        <v>0</v>
      </c>
      <c r="J288" s="16">
        <f>VLOOKUP($B288,'[2]TK KHOILUONG'!$B:$AT,9,0)</f>
        <v>0</v>
      </c>
      <c r="K288" s="16">
        <f>VLOOKUP($B288,'[2]TK KHOILUONG'!$B:$AT,10,0)</f>
        <v>0</v>
      </c>
      <c r="L288" s="16">
        <f>VLOOKUP($B288,'[2]TK KHOILUONG'!$B:$AT,11,0)</f>
        <v>0</v>
      </c>
      <c r="M288" s="34">
        <f>VLOOKUP($B288,'[2]TK KHOILUONG'!$B:$AT,12,0)</f>
        <v>10</v>
      </c>
      <c r="N288" s="16">
        <f>VLOOKUP($B288,'[2]TK KHOILUONG'!$B:$AT,13,0)</f>
        <v>6.5999999999999988</v>
      </c>
      <c r="O288" s="16">
        <f>VLOOKUP($B288,'[2]TK KHOILUONG'!$B:$AT,14,0)</f>
        <v>2.4</v>
      </c>
      <c r="P288" s="16">
        <f>VLOOKUP($B288,'[2]TK KHOILUONG'!$B:$AT,15,0)</f>
        <v>0</v>
      </c>
      <c r="Q288" s="16">
        <f>VLOOKUP($B288,'[2]TK KHOILUONG'!$B:$AT,16,0)</f>
        <v>0</v>
      </c>
      <c r="R288" s="34">
        <f>VLOOKUP($B288,'[2]TK KHOILUONG'!$B:$AT,17,0)</f>
        <v>8.9999999999999982</v>
      </c>
      <c r="S288" s="16">
        <f>VLOOKUP($B288,'[2]TK KHOILUONG'!$B:$AT,18,0)</f>
        <v>71</v>
      </c>
      <c r="T288" s="16">
        <f>VLOOKUP($B288,'[2]TK KHOILUONG'!$B:$AT,19,0)</f>
        <v>0</v>
      </c>
      <c r="U288" s="16">
        <f>VLOOKUP($B288,'[2]TK KHOILUONG'!$B:$AT,20,0)</f>
        <v>71</v>
      </c>
      <c r="V288" s="34">
        <f>VLOOKUP($B288,'[2]TK KHOILUONG'!$B:$AT,21,0)</f>
        <v>0</v>
      </c>
      <c r="W288" s="16">
        <f>VLOOKUP($B288,'[2]TK KHOILUONG'!$B:$AT,22,0)</f>
        <v>0</v>
      </c>
      <c r="X288" s="16">
        <f>VLOOKUP($B288,'[2]TK KHOILUONG'!$B:$AT,23,0)</f>
        <v>0</v>
      </c>
      <c r="Y288" s="16">
        <f>VLOOKUP($B288,'[2]TK KHOILUONG'!$B:$AT,24,0)</f>
        <v>0</v>
      </c>
      <c r="Z288" s="34">
        <f>VLOOKUP($B288,'[2]TK KHOILUONG'!$B:$AT,25,0)</f>
        <v>0</v>
      </c>
      <c r="AA288" s="16">
        <f>VLOOKUP($B288,'[2]TK KHOILUONG'!$B:$AT,26,0)</f>
        <v>0</v>
      </c>
      <c r="AB288" s="16">
        <f>VLOOKUP($B288,'[2]TK KHOILUONG'!$B:$AT,27,0)</f>
        <v>0</v>
      </c>
      <c r="AC288" s="16">
        <f>VLOOKUP($B288,'[2]TK KHOILUONG'!$B:$AT,28,0)</f>
        <v>0</v>
      </c>
      <c r="AD288" s="34">
        <f>VLOOKUP($B288,'[2]TK KHOILUONG'!$B:$AT,29,0)</f>
        <v>0</v>
      </c>
      <c r="AE288" s="16">
        <f>VLOOKUP($B288,'[2]TK KHOILUONG'!$B:$AT,30,0)</f>
        <v>0</v>
      </c>
      <c r="AF288" s="16">
        <f>VLOOKUP($B288,'[2]TK KHOILUONG'!$B:$AT,31,0)</f>
        <v>0</v>
      </c>
      <c r="AG288" s="16">
        <f>VLOOKUP($B288,'[2]TK KHOILUONG'!$B:$AT,32,0)</f>
        <v>0</v>
      </c>
      <c r="AH288" s="34">
        <f>VLOOKUP($B288,'[2]TK KHOILUONG'!$B:$AT,33,0)</f>
        <v>0</v>
      </c>
      <c r="AI288" s="16">
        <f>VLOOKUP($B288,'[2]TK KHOILUONG'!$B:$AT,34,0)</f>
        <v>0</v>
      </c>
      <c r="AJ288" s="16">
        <f>VLOOKUP($B288,'[2]TK KHOILUONG'!$B:$AT,35,0)</f>
        <v>0</v>
      </c>
      <c r="AK288" s="34">
        <f>VLOOKUP($B288,'[2]TK KHOILUONG'!$B:$AT,36,0)</f>
        <v>0</v>
      </c>
      <c r="AL288" s="16">
        <f>VLOOKUP($B288,'[2]TK KHOILUONG'!$B:$AT,37,0)</f>
        <v>0</v>
      </c>
      <c r="AM288" s="16">
        <f>VLOOKUP($B288,'[2]TK KHOILUONG'!$B:$AT,38,0)</f>
        <v>0</v>
      </c>
      <c r="AN288" s="34">
        <f>VLOOKUP($B288,'[2]TK KHOILUONG'!$B:$AT,39,0)</f>
        <v>0</v>
      </c>
      <c r="AO288" s="16">
        <f>VLOOKUP($B288,'[2]TK KHOILUONG'!$B:$AT,40,0)</f>
        <v>0</v>
      </c>
      <c r="AP288" s="16">
        <f>VLOOKUP($B288,'[2]TK KHOILUONG'!$B:$AT,41,0)</f>
        <v>0</v>
      </c>
      <c r="AQ288" s="34">
        <f>VLOOKUP($B288,'[2]TK KHOILUONG'!$B:$AT,42,0)</f>
        <v>0</v>
      </c>
      <c r="AR288" s="34">
        <f>VLOOKUP($B288,'[2]TK KHOILUONG'!$B:$AT,43,0)</f>
        <v>0</v>
      </c>
      <c r="AS288" s="34">
        <f>VLOOKUP($B288,'[2]TK KHOILUONG'!$B:$AT,44,0)</f>
        <v>1.5</v>
      </c>
      <c r="AT288" s="44">
        <f t="shared" si="5"/>
        <v>20.5</v>
      </c>
      <c r="AU288" s="5"/>
    </row>
    <row r="289" spans="1:47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VLOOKUP($B289,'[2]TK KHOILUONG'!$B:$AT,4,0)</f>
        <v>0</v>
      </c>
      <c r="F289" s="16">
        <f>VLOOKUP($B289,'[2]TK KHOILUONG'!$B:$AT,5,0)</f>
        <v>4</v>
      </c>
      <c r="G289" s="16">
        <f>VLOOKUP($B289,'[2]TK KHOILUONG'!$B:$AT,6,0)</f>
        <v>0</v>
      </c>
      <c r="H289" s="16">
        <f>VLOOKUP($B289,'[2]TK KHOILUONG'!$B:$AT,7,0)</f>
        <v>0</v>
      </c>
      <c r="I289" s="16">
        <f>VLOOKUP($B289,'[2]TK KHOILUONG'!$B:$AT,8,0)</f>
        <v>0</v>
      </c>
      <c r="J289" s="16">
        <f>VLOOKUP($B289,'[2]TK KHOILUONG'!$B:$AT,9,0)</f>
        <v>0</v>
      </c>
      <c r="K289" s="16">
        <f>VLOOKUP($B289,'[2]TK KHOILUONG'!$B:$AT,10,0)</f>
        <v>0</v>
      </c>
      <c r="L289" s="16">
        <f>VLOOKUP($B289,'[2]TK KHOILUONG'!$B:$AT,11,0)</f>
        <v>0</v>
      </c>
      <c r="M289" s="34">
        <f>VLOOKUP($B289,'[2]TK KHOILUONG'!$B:$AT,12,0)</f>
        <v>6</v>
      </c>
      <c r="N289" s="16">
        <f>VLOOKUP($B289,'[2]TK KHOILUONG'!$B:$AT,13,0)</f>
        <v>7.35</v>
      </c>
      <c r="O289" s="16">
        <f>VLOOKUP($B289,'[2]TK KHOILUONG'!$B:$AT,14,0)</f>
        <v>2.85</v>
      </c>
      <c r="P289" s="16">
        <f>VLOOKUP($B289,'[2]TK KHOILUONG'!$B:$AT,15,0)</f>
        <v>0</v>
      </c>
      <c r="Q289" s="16">
        <f>VLOOKUP($B289,'[2]TK KHOILUONG'!$B:$AT,16,0)</f>
        <v>0</v>
      </c>
      <c r="R289" s="34">
        <f>VLOOKUP($B289,'[2]TK KHOILUONG'!$B:$AT,17,0)</f>
        <v>10.199999999999999</v>
      </c>
      <c r="S289" s="16">
        <f>VLOOKUP($B289,'[2]TK KHOILUONG'!$B:$AT,18,0)</f>
        <v>22</v>
      </c>
      <c r="T289" s="16">
        <f>VLOOKUP($B289,'[2]TK KHOILUONG'!$B:$AT,19,0)</f>
        <v>0</v>
      </c>
      <c r="U289" s="16">
        <f>VLOOKUP($B289,'[2]TK KHOILUONG'!$B:$AT,20,0)</f>
        <v>0</v>
      </c>
      <c r="V289" s="34">
        <f>VLOOKUP($B289,'[2]TK KHOILUONG'!$B:$AT,21,0)</f>
        <v>2.2000000000000002</v>
      </c>
      <c r="W289" s="16">
        <f>VLOOKUP($B289,'[2]TK KHOILUONG'!$B:$AT,22,0)</f>
        <v>0</v>
      </c>
      <c r="X289" s="16">
        <f>VLOOKUP($B289,'[2]TK KHOILUONG'!$B:$AT,23,0)</f>
        <v>0</v>
      </c>
      <c r="Y289" s="16">
        <f>VLOOKUP($B289,'[2]TK KHOILUONG'!$B:$AT,24,0)</f>
        <v>0</v>
      </c>
      <c r="Z289" s="34">
        <f>VLOOKUP($B289,'[2]TK KHOILUONG'!$B:$AT,25,0)</f>
        <v>0</v>
      </c>
      <c r="AA289" s="16">
        <f>VLOOKUP($B289,'[2]TK KHOILUONG'!$B:$AT,26,0)</f>
        <v>0</v>
      </c>
      <c r="AB289" s="16">
        <f>VLOOKUP($B289,'[2]TK KHOILUONG'!$B:$AT,27,0)</f>
        <v>0</v>
      </c>
      <c r="AC289" s="16">
        <f>VLOOKUP($B289,'[2]TK KHOILUONG'!$B:$AT,28,0)</f>
        <v>0</v>
      </c>
      <c r="AD289" s="34">
        <f>VLOOKUP($B289,'[2]TK KHOILUONG'!$B:$AT,29,0)</f>
        <v>0</v>
      </c>
      <c r="AE289" s="16">
        <f>VLOOKUP($B289,'[2]TK KHOILUONG'!$B:$AT,30,0)</f>
        <v>0</v>
      </c>
      <c r="AF289" s="16">
        <f>VLOOKUP($B289,'[2]TK KHOILUONG'!$B:$AT,31,0)</f>
        <v>0</v>
      </c>
      <c r="AG289" s="16">
        <f>VLOOKUP($B289,'[2]TK KHOILUONG'!$B:$AT,32,0)</f>
        <v>0</v>
      </c>
      <c r="AH289" s="34">
        <f>VLOOKUP($B289,'[2]TK KHOILUONG'!$B:$AT,33,0)</f>
        <v>0</v>
      </c>
      <c r="AI289" s="16">
        <f>VLOOKUP($B289,'[2]TK KHOILUONG'!$B:$AT,34,0)</f>
        <v>0</v>
      </c>
      <c r="AJ289" s="16">
        <f>VLOOKUP($B289,'[2]TK KHOILUONG'!$B:$AT,35,0)</f>
        <v>0</v>
      </c>
      <c r="AK289" s="34">
        <f>VLOOKUP($B289,'[2]TK KHOILUONG'!$B:$AT,36,0)</f>
        <v>0</v>
      </c>
      <c r="AL289" s="16">
        <f>VLOOKUP($B289,'[2]TK KHOILUONG'!$B:$AT,37,0)</f>
        <v>0</v>
      </c>
      <c r="AM289" s="16">
        <f>VLOOKUP($B289,'[2]TK KHOILUONG'!$B:$AT,38,0)</f>
        <v>0</v>
      </c>
      <c r="AN289" s="34">
        <f>VLOOKUP($B289,'[2]TK KHOILUONG'!$B:$AT,39,0)</f>
        <v>0</v>
      </c>
      <c r="AO289" s="16">
        <f>VLOOKUP($B289,'[2]TK KHOILUONG'!$B:$AT,40,0)</f>
        <v>0</v>
      </c>
      <c r="AP289" s="16">
        <f>VLOOKUP($B289,'[2]TK KHOILUONG'!$B:$AT,41,0)</f>
        <v>0</v>
      </c>
      <c r="AQ289" s="34">
        <f>VLOOKUP($B289,'[2]TK KHOILUONG'!$B:$AT,42,0)</f>
        <v>0</v>
      </c>
      <c r="AR289" s="34">
        <f>VLOOKUP($B289,'[2]TK KHOILUONG'!$B:$AT,43,0)</f>
        <v>0</v>
      </c>
      <c r="AS289" s="34">
        <f>VLOOKUP($B289,'[2]TK KHOILUONG'!$B:$AT,44,0)</f>
        <v>0</v>
      </c>
      <c r="AT289" s="44">
        <f t="shared" si="5"/>
        <v>18.399999999999999</v>
      </c>
      <c r="AU289" s="5"/>
    </row>
    <row r="290" spans="1:47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VLOOKUP($B290,'[2]TK KHOILUONG'!$B:$AT,4,0)</f>
        <v>2</v>
      </c>
      <c r="F290" s="16">
        <f>VLOOKUP($B290,'[2]TK KHOILUONG'!$B:$AT,5,0)</f>
        <v>4</v>
      </c>
      <c r="G290" s="16">
        <f>VLOOKUP($B290,'[2]TK KHOILUONG'!$B:$AT,6,0)</f>
        <v>0</v>
      </c>
      <c r="H290" s="16">
        <f>VLOOKUP($B290,'[2]TK KHOILUONG'!$B:$AT,7,0)</f>
        <v>0</v>
      </c>
      <c r="I290" s="16">
        <f>VLOOKUP($B290,'[2]TK KHOILUONG'!$B:$AT,8,0)</f>
        <v>0</v>
      </c>
      <c r="J290" s="16">
        <f>VLOOKUP($B290,'[2]TK KHOILUONG'!$B:$AT,9,0)</f>
        <v>0</v>
      </c>
      <c r="K290" s="16">
        <f>VLOOKUP($B290,'[2]TK KHOILUONG'!$B:$AT,10,0)</f>
        <v>0</v>
      </c>
      <c r="L290" s="16">
        <f>VLOOKUP($B290,'[2]TK KHOILUONG'!$B:$AT,11,0)</f>
        <v>0</v>
      </c>
      <c r="M290" s="34">
        <f>VLOOKUP($B290,'[2]TK KHOILUONG'!$B:$AT,12,0)</f>
        <v>8</v>
      </c>
      <c r="N290" s="16">
        <f>VLOOKUP($B290,'[2]TK KHOILUONG'!$B:$AT,13,0)</f>
        <v>13.349999999999994</v>
      </c>
      <c r="O290" s="16">
        <f>VLOOKUP($B290,'[2]TK KHOILUONG'!$B:$AT,14,0)</f>
        <v>4.5</v>
      </c>
      <c r="P290" s="16">
        <f>VLOOKUP($B290,'[2]TK KHOILUONG'!$B:$AT,15,0)</f>
        <v>0</v>
      </c>
      <c r="Q290" s="16">
        <f>VLOOKUP($B290,'[2]TK KHOILUONG'!$B:$AT,16,0)</f>
        <v>0</v>
      </c>
      <c r="R290" s="34">
        <f>VLOOKUP($B290,'[2]TK KHOILUONG'!$B:$AT,17,0)</f>
        <v>17.849999999999994</v>
      </c>
      <c r="S290" s="16">
        <f>VLOOKUP($B290,'[2]TK KHOILUONG'!$B:$AT,18,0)</f>
        <v>39</v>
      </c>
      <c r="T290" s="16">
        <f>VLOOKUP($B290,'[2]TK KHOILUONG'!$B:$AT,19,0)</f>
        <v>108</v>
      </c>
      <c r="U290" s="16">
        <f>VLOOKUP($B290,'[2]TK KHOILUONG'!$B:$AT,20,0)</f>
        <v>39</v>
      </c>
      <c r="V290" s="34">
        <f>VLOOKUP($B290,'[2]TK KHOILUONG'!$B:$AT,21,0)</f>
        <v>10.8</v>
      </c>
      <c r="W290" s="16">
        <f>VLOOKUP($B290,'[2]TK KHOILUONG'!$B:$AT,22,0)</f>
        <v>0</v>
      </c>
      <c r="X290" s="16">
        <f>VLOOKUP($B290,'[2]TK KHOILUONG'!$B:$AT,23,0)</f>
        <v>0</v>
      </c>
      <c r="Y290" s="16">
        <f>VLOOKUP($B290,'[2]TK KHOILUONG'!$B:$AT,24,0)</f>
        <v>0</v>
      </c>
      <c r="Z290" s="34">
        <f>VLOOKUP($B290,'[2]TK KHOILUONG'!$B:$AT,25,0)</f>
        <v>0</v>
      </c>
      <c r="AA290" s="16">
        <f>VLOOKUP($B290,'[2]TK KHOILUONG'!$B:$AT,26,0)</f>
        <v>0</v>
      </c>
      <c r="AB290" s="16">
        <f>VLOOKUP($B290,'[2]TK KHOILUONG'!$B:$AT,27,0)</f>
        <v>0</v>
      </c>
      <c r="AC290" s="16">
        <f>VLOOKUP($B290,'[2]TK KHOILUONG'!$B:$AT,28,0)</f>
        <v>0</v>
      </c>
      <c r="AD290" s="34">
        <f>VLOOKUP($B290,'[2]TK KHOILUONG'!$B:$AT,29,0)</f>
        <v>0</v>
      </c>
      <c r="AE290" s="16">
        <f>VLOOKUP($B290,'[2]TK KHOILUONG'!$B:$AT,30,0)</f>
        <v>0</v>
      </c>
      <c r="AF290" s="16">
        <f>VLOOKUP($B290,'[2]TK KHOILUONG'!$B:$AT,31,0)</f>
        <v>0</v>
      </c>
      <c r="AG290" s="16">
        <f>VLOOKUP($B290,'[2]TK KHOILUONG'!$B:$AT,32,0)</f>
        <v>0</v>
      </c>
      <c r="AH290" s="34">
        <f>VLOOKUP($B290,'[2]TK KHOILUONG'!$B:$AT,33,0)</f>
        <v>0</v>
      </c>
      <c r="AI290" s="16">
        <f>VLOOKUP($B290,'[2]TK KHOILUONG'!$B:$AT,34,0)</f>
        <v>0</v>
      </c>
      <c r="AJ290" s="16">
        <f>VLOOKUP($B290,'[2]TK KHOILUONG'!$B:$AT,35,0)</f>
        <v>0</v>
      </c>
      <c r="AK290" s="34">
        <f>VLOOKUP($B290,'[2]TK KHOILUONG'!$B:$AT,36,0)</f>
        <v>0</v>
      </c>
      <c r="AL290" s="16">
        <f>VLOOKUP($B290,'[2]TK KHOILUONG'!$B:$AT,37,0)</f>
        <v>0</v>
      </c>
      <c r="AM290" s="16">
        <f>VLOOKUP($B290,'[2]TK KHOILUONG'!$B:$AT,38,0)</f>
        <v>0</v>
      </c>
      <c r="AN290" s="34">
        <f>VLOOKUP($B290,'[2]TK KHOILUONG'!$B:$AT,39,0)</f>
        <v>0</v>
      </c>
      <c r="AO290" s="16">
        <f>VLOOKUP($B290,'[2]TK KHOILUONG'!$B:$AT,40,0)</f>
        <v>0</v>
      </c>
      <c r="AP290" s="16">
        <f>VLOOKUP($B290,'[2]TK KHOILUONG'!$B:$AT,41,0)</f>
        <v>0</v>
      </c>
      <c r="AQ290" s="34">
        <f>VLOOKUP($B290,'[2]TK KHOILUONG'!$B:$AT,42,0)</f>
        <v>0</v>
      </c>
      <c r="AR290" s="34">
        <f>VLOOKUP($B290,'[2]TK KHOILUONG'!$B:$AT,43,0)</f>
        <v>0</v>
      </c>
      <c r="AS290" s="34">
        <f>VLOOKUP($B290,'[2]TK KHOILUONG'!$B:$AT,44,0)</f>
        <v>2.9</v>
      </c>
      <c r="AT290" s="44">
        <f t="shared" si="5"/>
        <v>39.549999999999997</v>
      </c>
      <c r="AU290" s="5"/>
    </row>
    <row r="291" spans="1:47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VLOOKUP($B291,'[2]TK KHOILUONG'!$B:$AT,4,0)</f>
        <v>0</v>
      </c>
      <c r="F291" s="16">
        <f>VLOOKUP($B291,'[2]TK KHOILUONG'!$B:$AT,5,0)</f>
        <v>12</v>
      </c>
      <c r="G291" s="16">
        <f>VLOOKUP($B291,'[2]TK KHOILUONG'!$B:$AT,6,0)</f>
        <v>0</v>
      </c>
      <c r="H291" s="16">
        <f>VLOOKUP($B291,'[2]TK KHOILUONG'!$B:$AT,7,0)</f>
        <v>0</v>
      </c>
      <c r="I291" s="16">
        <f>VLOOKUP($B291,'[2]TK KHOILUONG'!$B:$AT,8,0)</f>
        <v>0</v>
      </c>
      <c r="J291" s="16">
        <f>VLOOKUP($B291,'[2]TK KHOILUONG'!$B:$AT,9,0)</f>
        <v>0</v>
      </c>
      <c r="K291" s="16">
        <f>VLOOKUP($B291,'[2]TK KHOILUONG'!$B:$AT,10,0)</f>
        <v>0</v>
      </c>
      <c r="L291" s="16">
        <f>VLOOKUP($B291,'[2]TK KHOILUONG'!$B:$AT,11,0)</f>
        <v>0</v>
      </c>
      <c r="M291" s="34">
        <f>VLOOKUP($B291,'[2]TK KHOILUONG'!$B:$AT,12,0)</f>
        <v>18</v>
      </c>
      <c r="N291" s="16">
        <f>VLOOKUP($B291,'[2]TK KHOILUONG'!$B:$AT,13,0)</f>
        <v>0</v>
      </c>
      <c r="O291" s="16">
        <f>VLOOKUP($B291,'[2]TK KHOILUONG'!$B:$AT,14,0)</f>
        <v>0</v>
      </c>
      <c r="P291" s="16">
        <f>VLOOKUP($B291,'[2]TK KHOILUONG'!$B:$AT,15,0)</f>
        <v>0</v>
      </c>
      <c r="Q291" s="16">
        <f>VLOOKUP($B291,'[2]TK KHOILUONG'!$B:$AT,16,0)</f>
        <v>0</v>
      </c>
      <c r="R291" s="34">
        <f>VLOOKUP($B291,'[2]TK KHOILUONG'!$B:$AT,17,0)</f>
        <v>0</v>
      </c>
      <c r="S291" s="16">
        <f>VLOOKUP($B291,'[2]TK KHOILUONG'!$B:$AT,18,0)</f>
        <v>0</v>
      </c>
      <c r="T291" s="16">
        <f>VLOOKUP($B291,'[2]TK KHOILUONG'!$B:$AT,19,0)</f>
        <v>0</v>
      </c>
      <c r="U291" s="16">
        <f>VLOOKUP($B291,'[2]TK KHOILUONG'!$B:$AT,20,0)</f>
        <v>0</v>
      </c>
      <c r="V291" s="34">
        <f>VLOOKUP($B291,'[2]TK KHOILUONG'!$B:$AT,21,0)</f>
        <v>0</v>
      </c>
      <c r="W291" s="16">
        <f>VLOOKUP($B291,'[2]TK KHOILUONG'!$B:$AT,22,0)</f>
        <v>0</v>
      </c>
      <c r="X291" s="16">
        <f>VLOOKUP($B291,'[2]TK KHOILUONG'!$B:$AT,23,0)</f>
        <v>0</v>
      </c>
      <c r="Y291" s="16">
        <f>VLOOKUP($B291,'[2]TK KHOILUONG'!$B:$AT,24,0)</f>
        <v>0</v>
      </c>
      <c r="Z291" s="34">
        <f>VLOOKUP($B291,'[2]TK KHOILUONG'!$B:$AT,25,0)</f>
        <v>0</v>
      </c>
      <c r="AA291" s="16">
        <f>VLOOKUP($B291,'[2]TK KHOILUONG'!$B:$AT,26,0)</f>
        <v>0</v>
      </c>
      <c r="AB291" s="16">
        <f>VLOOKUP($B291,'[2]TK KHOILUONG'!$B:$AT,27,0)</f>
        <v>0</v>
      </c>
      <c r="AC291" s="16">
        <f>VLOOKUP($B291,'[2]TK KHOILUONG'!$B:$AT,28,0)</f>
        <v>0</v>
      </c>
      <c r="AD291" s="34">
        <f>VLOOKUP($B291,'[2]TK KHOILUONG'!$B:$AT,29,0)</f>
        <v>0</v>
      </c>
      <c r="AE291" s="16">
        <f>VLOOKUP($B291,'[2]TK KHOILUONG'!$B:$AT,30,0)</f>
        <v>0</v>
      </c>
      <c r="AF291" s="16">
        <f>VLOOKUP($B291,'[2]TK KHOILUONG'!$B:$AT,31,0)</f>
        <v>0</v>
      </c>
      <c r="AG291" s="16">
        <f>VLOOKUP($B291,'[2]TK KHOILUONG'!$B:$AT,32,0)</f>
        <v>0</v>
      </c>
      <c r="AH291" s="34">
        <f>VLOOKUP($B291,'[2]TK KHOILUONG'!$B:$AT,33,0)</f>
        <v>0</v>
      </c>
      <c r="AI291" s="16">
        <f>VLOOKUP($B291,'[2]TK KHOILUONG'!$B:$AT,34,0)</f>
        <v>0</v>
      </c>
      <c r="AJ291" s="16">
        <f>VLOOKUP($B291,'[2]TK KHOILUONG'!$B:$AT,35,0)</f>
        <v>0</v>
      </c>
      <c r="AK291" s="34">
        <f>VLOOKUP($B291,'[2]TK KHOILUONG'!$B:$AT,36,0)</f>
        <v>0</v>
      </c>
      <c r="AL291" s="16">
        <f>VLOOKUP($B291,'[2]TK KHOILUONG'!$B:$AT,37,0)</f>
        <v>0</v>
      </c>
      <c r="AM291" s="16">
        <f>VLOOKUP($B291,'[2]TK KHOILUONG'!$B:$AT,38,0)</f>
        <v>0</v>
      </c>
      <c r="AN291" s="34">
        <f>VLOOKUP($B291,'[2]TK KHOILUONG'!$B:$AT,39,0)</f>
        <v>0</v>
      </c>
      <c r="AO291" s="16">
        <f>VLOOKUP($B291,'[2]TK KHOILUONG'!$B:$AT,40,0)</f>
        <v>0</v>
      </c>
      <c r="AP291" s="16">
        <f>VLOOKUP($B291,'[2]TK KHOILUONG'!$B:$AT,41,0)</f>
        <v>0</v>
      </c>
      <c r="AQ291" s="34">
        <f>VLOOKUP($B291,'[2]TK KHOILUONG'!$B:$AT,42,0)</f>
        <v>0</v>
      </c>
      <c r="AR291" s="34">
        <f>VLOOKUP($B291,'[2]TK KHOILUONG'!$B:$AT,43,0)</f>
        <v>0</v>
      </c>
      <c r="AS291" s="34">
        <f>VLOOKUP($B291,'[2]TK KHOILUONG'!$B:$AT,44,0)</f>
        <v>0</v>
      </c>
      <c r="AT291" s="44">
        <f t="shared" si="5"/>
        <v>18</v>
      </c>
      <c r="AU291" s="5"/>
    </row>
    <row r="292" spans="1:47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VLOOKUP($B292,'[2]TK KHOILUONG'!$B:$AT,4,0)</f>
        <v>2</v>
      </c>
      <c r="F292" s="16">
        <f>VLOOKUP($B292,'[2]TK KHOILUONG'!$B:$AT,5,0)</f>
        <v>8</v>
      </c>
      <c r="G292" s="16">
        <f>VLOOKUP($B292,'[2]TK KHOILUONG'!$B:$AT,6,0)</f>
        <v>0</v>
      </c>
      <c r="H292" s="16">
        <f>VLOOKUP($B292,'[2]TK KHOILUONG'!$B:$AT,7,0)</f>
        <v>0</v>
      </c>
      <c r="I292" s="16">
        <f>VLOOKUP($B292,'[2]TK KHOILUONG'!$B:$AT,8,0)</f>
        <v>0</v>
      </c>
      <c r="J292" s="16">
        <f>VLOOKUP($B292,'[2]TK KHOILUONG'!$B:$AT,9,0)</f>
        <v>0</v>
      </c>
      <c r="K292" s="16">
        <f>VLOOKUP($B292,'[2]TK KHOILUONG'!$B:$AT,10,0)</f>
        <v>0</v>
      </c>
      <c r="L292" s="16">
        <f>VLOOKUP($B292,'[2]TK KHOILUONG'!$B:$AT,11,0)</f>
        <v>0</v>
      </c>
      <c r="M292" s="34">
        <f>VLOOKUP($B292,'[2]TK KHOILUONG'!$B:$AT,12,0)</f>
        <v>14</v>
      </c>
      <c r="N292" s="16">
        <f>VLOOKUP($B292,'[2]TK KHOILUONG'!$B:$AT,13,0)</f>
        <v>3.15</v>
      </c>
      <c r="O292" s="16">
        <f>VLOOKUP($B292,'[2]TK KHOILUONG'!$B:$AT,14,0)</f>
        <v>7.049999999999998</v>
      </c>
      <c r="P292" s="16">
        <f>VLOOKUP($B292,'[2]TK KHOILUONG'!$B:$AT,15,0)</f>
        <v>0</v>
      </c>
      <c r="Q292" s="16">
        <f>VLOOKUP($B292,'[2]TK KHOILUONG'!$B:$AT,16,0)</f>
        <v>0</v>
      </c>
      <c r="R292" s="34">
        <f>VLOOKUP($B292,'[2]TK KHOILUONG'!$B:$AT,17,0)</f>
        <v>10.199999999999998</v>
      </c>
      <c r="S292" s="16">
        <f>VLOOKUP($B292,'[2]TK KHOILUONG'!$B:$AT,18,0)</f>
        <v>0</v>
      </c>
      <c r="T292" s="16">
        <f>VLOOKUP($B292,'[2]TK KHOILUONG'!$B:$AT,19,0)</f>
        <v>89</v>
      </c>
      <c r="U292" s="16">
        <f>VLOOKUP($B292,'[2]TK KHOILUONG'!$B:$AT,20,0)</f>
        <v>22</v>
      </c>
      <c r="V292" s="34">
        <f>VLOOKUP($B292,'[2]TK KHOILUONG'!$B:$AT,21,0)</f>
        <v>6.7</v>
      </c>
      <c r="W292" s="16">
        <f>VLOOKUP($B292,'[2]TK KHOILUONG'!$B:$AT,22,0)</f>
        <v>0</v>
      </c>
      <c r="X292" s="16">
        <f>VLOOKUP($B292,'[2]TK KHOILUONG'!$B:$AT,23,0)</f>
        <v>0</v>
      </c>
      <c r="Y292" s="16">
        <f>VLOOKUP($B292,'[2]TK KHOILUONG'!$B:$AT,24,0)</f>
        <v>0</v>
      </c>
      <c r="Z292" s="34">
        <f>VLOOKUP($B292,'[2]TK KHOILUONG'!$B:$AT,25,0)</f>
        <v>0</v>
      </c>
      <c r="AA292" s="16">
        <f>VLOOKUP($B292,'[2]TK KHOILUONG'!$B:$AT,26,0)</f>
        <v>0</v>
      </c>
      <c r="AB292" s="16">
        <f>VLOOKUP($B292,'[2]TK KHOILUONG'!$B:$AT,27,0)</f>
        <v>0</v>
      </c>
      <c r="AC292" s="16">
        <f>VLOOKUP($B292,'[2]TK KHOILUONG'!$B:$AT,28,0)</f>
        <v>0</v>
      </c>
      <c r="AD292" s="34">
        <f>VLOOKUP($B292,'[2]TK KHOILUONG'!$B:$AT,29,0)</f>
        <v>0</v>
      </c>
      <c r="AE292" s="16">
        <f>VLOOKUP($B292,'[2]TK KHOILUONG'!$B:$AT,30,0)</f>
        <v>0</v>
      </c>
      <c r="AF292" s="16">
        <f>VLOOKUP($B292,'[2]TK KHOILUONG'!$B:$AT,31,0)</f>
        <v>0</v>
      </c>
      <c r="AG292" s="16">
        <f>VLOOKUP($B292,'[2]TK KHOILUONG'!$B:$AT,32,0)</f>
        <v>0</v>
      </c>
      <c r="AH292" s="34">
        <f>VLOOKUP($B292,'[2]TK KHOILUONG'!$B:$AT,33,0)</f>
        <v>0</v>
      </c>
      <c r="AI292" s="16">
        <f>VLOOKUP($B292,'[2]TK KHOILUONG'!$B:$AT,34,0)</f>
        <v>0</v>
      </c>
      <c r="AJ292" s="16">
        <f>VLOOKUP($B292,'[2]TK KHOILUONG'!$B:$AT,35,0)</f>
        <v>0</v>
      </c>
      <c r="AK292" s="34">
        <f>VLOOKUP($B292,'[2]TK KHOILUONG'!$B:$AT,36,0)</f>
        <v>0</v>
      </c>
      <c r="AL292" s="16">
        <f>VLOOKUP($B292,'[2]TK KHOILUONG'!$B:$AT,37,0)</f>
        <v>0</v>
      </c>
      <c r="AM292" s="16">
        <f>VLOOKUP($B292,'[2]TK KHOILUONG'!$B:$AT,38,0)</f>
        <v>0</v>
      </c>
      <c r="AN292" s="34">
        <f>VLOOKUP($B292,'[2]TK KHOILUONG'!$B:$AT,39,0)</f>
        <v>0</v>
      </c>
      <c r="AO292" s="16">
        <f>VLOOKUP($B292,'[2]TK KHOILUONG'!$B:$AT,40,0)</f>
        <v>0</v>
      </c>
      <c r="AP292" s="16">
        <f>VLOOKUP($B292,'[2]TK KHOILUONG'!$B:$AT,41,0)</f>
        <v>0</v>
      </c>
      <c r="AQ292" s="34">
        <f>VLOOKUP($B292,'[2]TK KHOILUONG'!$B:$AT,42,0)</f>
        <v>0</v>
      </c>
      <c r="AR292" s="34">
        <f>VLOOKUP($B292,'[2]TK KHOILUONG'!$B:$AT,43,0)</f>
        <v>0.5</v>
      </c>
      <c r="AS292" s="34">
        <f>VLOOKUP($B292,'[2]TK KHOILUONG'!$B:$AT,44,0)</f>
        <v>0.8</v>
      </c>
      <c r="AT292" s="44">
        <f t="shared" si="5"/>
        <v>32.200000000000003</v>
      </c>
      <c r="AU292" s="5"/>
    </row>
    <row r="293" spans="1:47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>
        <f>VLOOKUP($B293,'[2]TK KHOILUONG'!$B:$AT,4,0)</f>
        <v>2</v>
      </c>
      <c r="F293" s="16">
        <f>VLOOKUP($B293,'[2]TK KHOILUONG'!$B:$AT,5,0)</f>
        <v>12</v>
      </c>
      <c r="G293" s="16">
        <f>VLOOKUP($B293,'[2]TK KHOILUONG'!$B:$AT,6,0)</f>
        <v>0</v>
      </c>
      <c r="H293" s="16">
        <f>VLOOKUP($B293,'[2]TK KHOILUONG'!$B:$AT,7,0)</f>
        <v>0</v>
      </c>
      <c r="I293" s="16">
        <f>VLOOKUP($B293,'[2]TK KHOILUONG'!$B:$AT,8,0)</f>
        <v>0</v>
      </c>
      <c r="J293" s="16">
        <f>VLOOKUP($B293,'[2]TK KHOILUONG'!$B:$AT,9,0)</f>
        <v>0</v>
      </c>
      <c r="K293" s="16">
        <f>VLOOKUP($B293,'[2]TK KHOILUONG'!$B:$AT,10,0)</f>
        <v>0</v>
      </c>
      <c r="L293" s="16">
        <f>VLOOKUP($B293,'[2]TK KHOILUONG'!$B:$AT,11,0)</f>
        <v>0</v>
      </c>
      <c r="M293" s="34">
        <f>VLOOKUP($B293,'[2]TK KHOILUONG'!$B:$AT,12,0)</f>
        <v>20</v>
      </c>
      <c r="N293" s="16">
        <f>VLOOKUP($B293,'[2]TK KHOILUONG'!$B:$AT,13,0)</f>
        <v>1.95</v>
      </c>
      <c r="O293" s="16">
        <f>VLOOKUP($B293,'[2]TK KHOILUONG'!$B:$AT,14,0)</f>
        <v>5.3999999999999995</v>
      </c>
      <c r="P293" s="16">
        <f>VLOOKUP($B293,'[2]TK KHOILUONG'!$B:$AT,15,0)</f>
        <v>0</v>
      </c>
      <c r="Q293" s="16">
        <f>VLOOKUP($B293,'[2]TK KHOILUONG'!$B:$AT,16,0)</f>
        <v>0</v>
      </c>
      <c r="R293" s="34">
        <f>VLOOKUP($B293,'[2]TK KHOILUONG'!$B:$AT,17,0)</f>
        <v>7.35</v>
      </c>
      <c r="S293" s="16">
        <f>VLOOKUP($B293,'[2]TK KHOILUONG'!$B:$AT,18,0)</f>
        <v>20</v>
      </c>
      <c r="T293" s="16">
        <f>VLOOKUP($B293,'[2]TK KHOILUONG'!$B:$AT,19,0)</f>
        <v>33</v>
      </c>
      <c r="U293" s="16">
        <f>VLOOKUP($B293,'[2]TK KHOILUONG'!$B:$AT,20,0)</f>
        <v>20</v>
      </c>
      <c r="V293" s="34">
        <f>VLOOKUP($B293,'[2]TK KHOILUONG'!$B:$AT,21,0)</f>
        <v>3.3000000000000003</v>
      </c>
      <c r="W293" s="16">
        <f>VLOOKUP($B293,'[2]TK KHOILUONG'!$B:$AT,22,0)</f>
        <v>0</v>
      </c>
      <c r="X293" s="16">
        <f>VLOOKUP($B293,'[2]TK KHOILUONG'!$B:$AT,23,0)</f>
        <v>0</v>
      </c>
      <c r="Y293" s="16">
        <f>VLOOKUP($B293,'[2]TK KHOILUONG'!$B:$AT,24,0)</f>
        <v>0</v>
      </c>
      <c r="Z293" s="34">
        <f>VLOOKUP($B293,'[2]TK KHOILUONG'!$B:$AT,25,0)</f>
        <v>0</v>
      </c>
      <c r="AA293" s="16">
        <f>VLOOKUP($B293,'[2]TK KHOILUONG'!$B:$AT,26,0)</f>
        <v>0</v>
      </c>
      <c r="AB293" s="16">
        <f>VLOOKUP($B293,'[2]TK KHOILUONG'!$B:$AT,27,0)</f>
        <v>0</v>
      </c>
      <c r="AC293" s="16">
        <f>VLOOKUP($B293,'[2]TK KHOILUONG'!$B:$AT,28,0)</f>
        <v>0</v>
      </c>
      <c r="AD293" s="34">
        <f>VLOOKUP($B293,'[2]TK KHOILUONG'!$B:$AT,29,0)</f>
        <v>0</v>
      </c>
      <c r="AE293" s="16">
        <f>VLOOKUP($B293,'[2]TK KHOILUONG'!$B:$AT,30,0)</f>
        <v>0</v>
      </c>
      <c r="AF293" s="16">
        <f>VLOOKUP($B293,'[2]TK KHOILUONG'!$B:$AT,31,0)</f>
        <v>0</v>
      </c>
      <c r="AG293" s="16">
        <f>VLOOKUP($B293,'[2]TK KHOILUONG'!$B:$AT,32,0)</f>
        <v>0</v>
      </c>
      <c r="AH293" s="34">
        <f>VLOOKUP($B293,'[2]TK KHOILUONG'!$B:$AT,33,0)</f>
        <v>0</v>
      </c>
      <c r="AI293" s="16">
        <f>VLOOKUP($B293,'[2]TK KHOILUONG'!$B:$AT,34,0)</f>
        <v>0</v>
      </c>
      <c r="AJ293" s="16">
        <f>VLOOKUP($B293,'[2]TK KHOILUONG'!$B:$AT,35,0)</f>
        <v>0</v>
      </c>
      <c r="AK293" s="34">
        <f>VLOOKUP($B293,'[2]TK KHOILUONG'!$B:$AT,36,0)</f>
        <v>0</v>
      </c>
      <c r="AL293" s="16">
        <f>VLOOKUP($B293,'[2]TK KHOILUONG'!$B:$AT,37,0)</f>
        <v>0</v>
      </c>
      <c r="AM293" s="16">
        <f>VLOOKUP($B293,'[2]TK KHOILUONG'!$B:$AT,38,0)</f>
        <v>0</v>
      </c>
      <c r="AN293" s="34">
        <f>VLOOKUP($B293,'[2]TK KHOILUONG'!$B:$AT,39,0)</f>
        <v>0</v>
      </c>
      <c r="AO293" s="16">
        <f>VLOOKUP($B293,'[2]TK KHOILUONG'!$B:$AT,40,0)</f>
        <v>0</v>
      </c>
      <c r="AP293" s="16">
        <f>VLOOKUP($B293,'[2]TK KHOILUONG'!$B:$AT,41,0)</f>
        <v>0</v>
      </c>
      <c r="AQ293" s="34">
        <f>VLOOKUP($B293,'[2]TK KHOILUONG'!$B:$AT,42,0)</f>
        <v>0</v>
      </c>
      <c r="AR293" s="34">
        <f>VLOOKUP($B293,'[2]TK KHOILUONG'!$B:$AT,43,0)</f>
        <v>0</v>
      </c>
      <c r="AS293" s="34">
        <f>VLOOKUP($B293,'[2]TK KHOILUONG'!$B:$AT,44,0)</f>
        <v>3.6</v>
      </c>
      <c r="AT293" s="44">
        <f t="shared" si="5"/>
        <v>34.25</v>
      </c>
      <c r="AU293" s="5"/>
    </row>
    <row r="294" spans="1:47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VLOOKUP($B294,'[2]TK KHOILUONG'!$B:$AT,4,0)</f>
        <v>0</v>
      </c>
      <c r="F294" s="16">
        <f>VLOOKUP($B294,'[2]TK KHOILUONG'!$B:$AT,5,0)</f>
        <v>0</v>
      </c>
      <c r="G294" s="16">
        <f>VLOOKUP($B294,'[2]TK KHOILUONG'!$B:$AT,6,0)</f>
        <v>0</v>
      </c>
      <c r="H294" s="16">
        <f>VLOOKUP($B294,'[2]TK KHOILUONG'!$B:$AT,7,0)</f>
        <v>0</v>
      </c>
      <c r="I294" s="16">
        <f>VLOOKUP($B294,'[2]TK KHOILUONG'!$B:$AT,8,0)</f>
        <v>0</v>
      </c>
      <c r="J294" s="16">
        <f>VLOOKUP($B294,'[2]TK KHOILUONG'!$B:$AT,9,0)</f>
        <v>0</v>
      </c>
      <c r="K294" s="16">
        <f>VLOOKUP($B294,'[2]TK KHOILUONG'!$B:$AT,10,0)</f>
        <v>0</v>
      </c>
      <c r="L294" s="16">
        <f>VLOOKUP($B294,'[2]TK KHOILUONG'!$B:$AT,11,0)</f>
        <v>0</v>
      </c>
      <c r="M294" s="34">
        <f>VLOOKUP($B294,'[2]TK KHOILUONG'!$B:$AT,12,0)</f>
        <v>0</v>
      </c>
      <c r="N294" s="16">
        <f>VLOOKUP($B294,'[2]TK KHOILUONG'!$B:$AT,13,0)</f>
        <v>0</v>
      </c>
      <c r="O294" s="16">
        <f>VLOOKUP($B294,'[2]TK KHOILUONG'!$B:$AT,14,0)</f>
        <v>0</v>
      </c>
      <c r="P294" s="16">
        <f>VLOOKUP($B294,'[2]TK KHOILUONG'!$B:$AT,15,0)</f>
        <v>0</v>
      </c>
      <c r="Q294" s="16">
        <f>VLOOKUP($B294,'[2]TK KHOILUONG'!$B:$AT,16,0)</f>
        <v>0</v>
      </c>
      <c r="R294" s="34">
        <f>VLOOKUP($B294,'[2]TK KHOILUONG'!$B:$AT,17,0)</f>
        <v>0</v>
      </c>
      <c r="S294" s="16">
        <f>VLOOKUP($B294,'[2]TK KHOILUONG'!$B:$AT,18,0)</f>
        <v>0</v>
      </c>
      <c r="T294" s="16">
        <f>VLOOKUP($B294,'[2]TK KHOILUONG'!$B:$AT,19,0)</f>
        <v>0</v>
      </c>
      <c r="U294" s="16">
        <f>VLOOKUP($B294,'[2]TK KHOILUONG'!$B:$AT,20,0)</f>
        <v>0</v>
      </c>
      <c r="V294" s="34">
        <f>VLOOKUP($B294,'[2]TK KHOILUONG'!$B:$AT,21,0)</f>
        <v>0</v>
      </c>
      <c r="W294" s="16">
        <f>VLOOKUP($B294,'[2]TK KHOILUONG'!$B:$AT,22,0)</f>
        <v>0</v>
      </c>
      <c r="X294" s="16">
        <f>VLOOKUP($B294,'[2]TK KHOILUONG'!$B:$AT,23,0)</f>
        <v>0</v>
      </c>
      <c r="Y294" s="16">
        <f>VLOOKUP($B294,'[2]TK KHOILUONG'!$B:$AT,24,0)</f>
        <v>0</v>
      </c>
      <c r="Z294" s="34">
        <f>VLOOKUP($B294,'[2]TK KHOILUONG'!$B:$AT,25,0)</f>
        <v>0</v>
      </c>
      <c r="AA294" s="16">
        <f>VLOOKUP($B294,'[2]TK KHOILUONG'!$B:$AT,26,0)</f>
        <v>0</v>
      </c>
      <c r="AB294" s="16">
        <f>VLOOKUP($B294,'[2]TK KHOILUONG'!$B:$AT,27,0)</f>
        <v>0</v>
      </c>
      <c r="AC294" s="16">
        <f>VLOOKUP($B294,'[2]TK KHOILUONG'!$B:$AT,28,0)</f>
        <v>0</v>
      </c>
      <c r="AD294" s="34">
        <f>VLOOKUP($B294,'[2]TK KHOILUONG'!$B:$AT,29,0)</f>
        <v>0</v>
      </c>
      <c r="AE294" s="16">
        <f>VLOOKUP($B294,'[2]TK KHOILUONG'!$B:$AT,30,0)</f>
        <v>0</v>
      </c>
      <c r="AF294" s="16">
        <f>VLOOKUP($B294,'[2]TK KHOILUONG'!$B:$AT,31,0)</f>
        <v>0</v>
      </c>
      <c r="AG294" s="16">
        <f>VLOOKUP($B294,'[2]TK KHOILUONG'!$B:$AT,32,0)</f>
        <v>0</v>
      </c>
      <c r="AH294" s="34">
        <f>VLOOKUP($B294,'[2]TK KHOILUONG'!$B:$AT,33,0)</f>
        <v>0</v>
      </c>
      <c r="AI294" s="16">
        <f>VLOOKUP($B294,'[2]TK KHOILUONG'!$B:$AT,34,0)</f>
        <v>0</v>
      </c>
      <c r="AJ294" s="16">
        <f>VLOOKUP($B294,'[2]TK KHOILUONG'!$B:$AT,35,0)</f>
        <v>0</v>
      </c>
      <c r="AK294" s="34">
        <f>VLOOKUP($B294,'[2]TK KHOILUONG'!$B:$AT,36,0)</f>
        <v>0</v>
      </c>
      <c r="AL294" s="16">
        <f>VLOOKUP($B294,'[2]TK KHOILUONG'!$B:$AT,37,0)</f>
        <v>0</v>
      </c>
      <c r="AM294" s="16">
        <f>VLOOKUP($B294,'[2]TK KHOILUONG'!$B:$AT,38,0)</f>
        <v>0</v>
      </c>
      <c r="AN294" s="34">
        <f>VLOOKUP($B294,'[2]TK KHOILUONG'!$B:$AT,39,0)</f>
        <v>0</v>
      </c>
      <c r="AO294" s="16">
        <f>VLOOKUP($B294,'[2]TK KHOILUONG'!$B:$AT,40,0)</f>
        <v>0</v>
      </c>
      <c r="AP294" s="16">
        <f>VLOOKUP($B294,'[2]TK KHOILUONG'!$B:$AT,41,0)</f>
        <v>0</v>
      </c>
      <c r="AQ294" s="34">
        <f>VLOOKUP($B294,'[2]TK KHOILUONG'!$B:$AT,42,0)</f>
        <v>0</v>
      </c>
      <c r="AR294" s="34">
        <f>VLOOKUP($B294,'[2]TK KHOILUONG'!$B:$AT,43,0)</f>
        <v>0</v>
      </c>
      <c r="AS294" s="34">
        <f>VLOOKUP($B294,'[2]TK KHOILUONG'!$B:$AT,44,0)</f>
        <v>0</v>
      </c>
      <c r="AT294" s="44">
        <f t="shared" si="5"/>
        <v>0</v>
      </c>
      <c r="AU294" s="5"/>
    </row>
    <row r="295" spans="1:47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VLOOKUP($B295,'[2]TK KHOILUONG'!$B:$AT,4,0)</f>
        <v>2</v>
      </c>
      <c r="F295" s="16">
        <f>VLOOKUP($B295,'[2]TK KHOILUONG'!$B:$AT,5,0)</f>
        <v>0</v>
      </c>
      <c r="G295" s="16">
        <f>VLOOKUP($B295,'[2]TK KHOILUONG'!$B:$AT,6,0)</f>
        <v>0</v>
      </c>
      <c r="H295" s="16">
        <f>VLOOKUP($B295,'[2]TK KHOILUONG'!$B:$AT,7,0)</f>
        <v>0</v>
      </c>
      <c r="I295" s="16">
        <f>VLOOKUP($B295,'[2]TK KHOILUONG'!$B:$AT,8,0)</f>
        <v>0</v>
      </c>
      <c r="J295" s="16">
        <f>VLOOKUP($B295,'[2]TK KHOILUONG'!$B:$AT,9,0)</f>
        <v>0</v>
      </c>
      <c r="K295" s="16">
        <f>VLOOKUP($B295,'[2]TK KHOILUONG'!$B:$AT,10,0)</f>
        <v>0</v>
      </c>
      <c r="L295" s="16">
        <f>VLOOKUP($B295,'[2]TK KHOILUONG'!$B:$AT,11,0)</f>
        <v>0</v>
      </c>
      <c r="M295" s="34">
        <f>VLOOKUP($B295,'[2]TK KHOILUONG'!$B:$AT,12,0)</f>
        <v>2</v>
      </c>
      <c r="N295" s="16">
        <f>VLOOKUP($B295,'[2]TK KHOILUONG'!$B:$AT,13,0)</f>
        <v>3</v>
      </c>
      <c r="O295" s="16">
        <f>VLOOKUP($B295,'[2]TK KHOILUONG'!$B:$AT,14,0)</f>
        <v>10.799999999999997</v>
      </c>
      <c r="P295" s="16">
        <f>VLOOKUP($B295,'[2]TK KHOILUONG'!$B:$AT,15,0)</f>
        <v>0</v>
      </c>
      <c r="Q295" s="16">
        <f>VLOOKUP($B295,'[2]TK KHOILUONG'!$B:$AT,16,0)</f>
        <v>0</v>
      </c>
      <c r="R295" s="34">
        <f>VLOOKUP($B295,'[2]TK KHOILUONG'!$B:$AT,17,0)</f>
        <v>13.799999999999997</v>
      </c>
      <c r="S295" s="16">
        <f>VLOOKUP($B295,'[2]TK KHOILUONG'!$B:$AT,18,0)</f>
        <v>90</v>
      </c>
      <c r="T295" s="16">
        <f>VLOOKUP($B295,'[2]TK KHOILUONG'!$B:$AT,19,0)</f>
        <v>39</v>
      </c>
      <c r="U295" s="16">
        <f>VLOOKUP($B295,'[2]TK KHOILUONG'!$B:$AT,20,0)</f>
        <v>90</v>
      </c>
      <c r="V295" s="34">
        <f>VLOOKUP($B295,'[2]TK KHOILUONG'!$B:$AT,21,0)</f>
        <v>3.9000000000000004</v>
      </c>
      <c r="W295" s="16">
        <f>VLOOKUP($B295,'[2]TK KHOILUONG'!$B:$AT,22,0)</f>
        <v>0</v>
      </c>
      <c r="X295" s="16">
        <f>VLOOKUP($B295,'[2]TK KHOILUONG'!$B:$AT,23,0)</f>
        <v>0</v>
      </c>
      <c r="Y295" s="16">
        <f>VLOOKUP($B295,'[2]TK KHOILUONG'!$B:$AT,24,0)</f>
        <v>0</v>
      </c>
      <c r="Z295" s="34">
        <f>VLOOKUP($B295,'[2]TK KHOILUONG'!$B:$AT,25,0)</f>
        <v>0</v>
      </c>
      <c r="AA295" s="16">
        <f>VLOOKUP($B295,'[2]TK KHOILUONG'!$B:$AT,26,0)</f>
        <v>0</v>
      </c>
      <c r="AB295" s="16">
        <f>VLOOKUP($B295,'[2]TK KHOILUONG'!$B:$AT,27,0)</f>
        <v>0</v>
      </c>
      <c r="AC295" s="16">
        <f>VLOOKUP($B295,'[2]TK KHOILUONG'!$B:$AT,28,0)</f>
        <v>0</v>
      </c>
      <c r="AD295" s="34">
        <f>VLOOKUP($B295,'[2]TK KHOILUONG'!$B:$AT,29,0)</f>
        <v>0</v>
      </c>
      <c r="AE295" s="16">
        <f>VLOOKUP($B295,'[2]TK KHOILUONG'!$B:$AT,30,0)</f>
        <v>0</v>
      </c>
      <c r="AF295" s="16">
        <f>VLOOKUP($B295,'[2]TK KHOILUONG'!$B:$AT,31,0)</f>
        <v>0</v>
      </c>
      <c r="AG295" s="16">
        <f>VLOOKUP($B295,'[2]TK KHOILUONG'!$B:$AT,32,0)</f>
        <v>0</v>
      </c>
      <c r="AH295" s="34">
        <f>VLOOKUP($B295,'[2]TK KHOILUONG'!$B:$AT,33,0)</f>
        <v>0</v>
      </c>
      <c r="AI295" s="16">
        <f>VLOOKUP($B295,'[2]TK KHOILUONG'!$B:$AT,34,0)</f>
        <v>0</v>
      </c>
      <c r="AJ295" s="16">
        <f>VLOOKUP($B295,'[2]TK KHOILUONG'!$B:$AT,35,0)</f>
        <v>0</v>
      </c>
      <c r="AK295" s="34">
        <f>VLOOKUP($B295,'[2]TK KHOILUONG'!$B:$AT,36,0)</f>
        <v>0</v>
      </c>
      <c r="AL295" s="16">
        <f>VLOOKUP($B295,'[2]TK KHOILUONG'!$B:$AT,37,0)</f>
        <v>0</v>
      </c>
      <c r="AM295" s="16">
        <f>VLOOKUP($B295,'[2]TK KHOILUONG'!$B:$AT,38,0)</f>
        <v>0</v>
      </c>
      <c r="AN295" s="34">
        <f>VLOOKUP($B295,'[2]TK KHOILUONG'!$B:$AT,39,0)</f>
        <v>0</v>
      </c>
      <c r="AO295" s="16">
        <f>VLOOKUP($B295,'[2]TK KHOILUONG'!$B:$AT,40,0)</f>
        <v>0</v>
      </c>
      <c r="AP295" s="16">
        <f>VLOOKUP($B295,'[2]TK KHOILUONG'!$B:$AT,41,0)</f>
        <v>0</v>
      </c>
      <c r="AQ295" s="34">
        <f>VLOOKUP($B295,'[2]TK KHOILUONG'!$B:$AT,42,0)</f>
        <v>0</v>
      </c>
      <c r="AR295" s="34">
        <f>VLOOKUP($B295,'[2]TK KHOILUONG'!$B:$AT,43,0)</f>
        <v>0</v>
      </c>
      <c r="AS295" s="34">
        <f>VLOOKUP($B295,'[2]TK KHOILUONG'!$B:$AT,44,0)</f>
        <v>2.6</v>
      </c>
      <c r="AT295" s="44">
        <f t="shared" si="5"/>
        <v>22.3</v>
      </c>
      <c r="AU295" s="5"/>
    </row>
    <row r="296" spans="1:47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VLOOKUP($B296,'[2]TK KHOILUONG'!$B:$AT,4,0)</f>
        <v>3</v>
      </c>
      <c r="F296" s="16">
        <f>VLOOKUP($B296,'[2]TK KHOILUONG'!$B:$AT,5,0)</f>
        <v>8</v>
      </c>
      <c r="G296" s="16">
        <f>VLOOKUP($B296,'[2]TK KHOILUONG'!$B:$AT,6,0)</f>
        <v>0</v>
      </c>
      <c r="H296" s="16">
        <f>VLOOKUP($B296,'[2]TK KHOILUONG'!$B:$AT,7,0)</f>
        <v>0</v>
      </c>
      <c r="I296" s="16">
        <f>VLOOKUP($B296,'[2]TK KHOILUONG'!$B:$AT,8,0)</f>
        <v>0</v>
      </c>
      <c r="J296" s="16">
        <f>VLOOKUP($B296,'[2]TK KHOILUONG'!$B:$AT,9,0)</f>
        <v>0</v>
      </c>
      <c r="K296" s="16">
        <f>VLOOKUP($B296,'[2]TK KHOILUONG'!$B:$AT,10,0)</f>
        <v>0</v>
      </c>
      <c r="L296" s="16">
        <f>VLOOKUP($B296,'[2]TK KHOILUONG'!$B:$AT,11,0)</f>
        <v>0</v>
      </c>
      <c r="M296" s="34">
        <f>VLOOKUP($B296,'[2]TK KHOILUONG'!$B:$AT,12,0)</f>
        <v>15</v>
      </c>
      <c r="N296" s="16">
        <f>VLOOKUP($B296,'[2]TK KHOILUONG'!$B:$AT,13,0)</f>
        <v>3.3000000000000003</v>
      </c>
      <c r="O296" s="16">
        <f>VLOOKUP($B296,'[2]TK KHOILUONG'!$B:$AT,14,0)</f>
        <v>5.4</v>
      </c>
      <c r="P296" s="16">
        <f>VLOOKUP($B296,'[2]TK KHOILUONG'!$B:$AT,15,0)</f>
        <v>0</v>
      </c>
      <c r="Q296" s="16">
        <f>VLOOKUP($B296,'[2]TK KHOILUONG'!$B:$AT,16,0)</f>
        <v>0</v>
      </c>
      <c r="R296" s="34">
        <f>VLOOKUP($B296,'[2]TK KHOILUONG'!$B:$AT,17,0)</f>
        <v>8.7000000000000011</v>
      </c>
      <c r="S296" s="16">
        <f>VLOOKUP($B296,'[2]TK KHOILUONG'!$B:$AT,18,0)</f>
        <v>20</v>
      </c>
      <c r="T296" s="16">
        <f>VLOOKUP($B296,'[2]TK KHOILUONG'!$B:$AT,19,0)</f>
        <v>62</v>
      </c>
      <c r="U296" s="16">
        <f>VLOOKUP($B296,'[2]TK KHOILUONG'!$B:$AT,20,0)</f>
        <v>20</v>
      </c>
      <c r="V296" s="34">
        <f>VLOOKUP($B296,'[2]TK KHOILUONG'!$B:$AT,21,0)</f>
        <v>6.2</v>
      </c>
      <c r="W296" s="16">
        <f>VLOOKUP($B296,'[2]TK KHOILUONG'!$B:$AT,22,0)</f>
        <v>0</v>
      </c>
      <c r="X296" s="16">
        <f>VLOOKUP($B296,'[2]TK KHOILUONG'!$B:$AT,23,0)</f>
        <v>0</v>
      </c>
      <c r="Y296" s="16">
        <f>VLOOKUP($B296,'[2]TK KHOILUONG'!$B:$AT,24,0)</f>
        <v>0</v>
      </c>
      <c r="Z296" s="34">
        <f>VLOOKUP($B296,'[2]TK KHOILUONG'!$B:$AT,25,0)</f>
        <v>0</v>
      </c>
      <c r="AA296" s="16">
        <f>VLOOKUP($B296,'[2]TK KHOILUONG'!$B:$AT,26,0)</f>
        <v>0</v>
      </c>
      <c r="AB296" s="16">
        <f>VLOOKUP($B296,'[2]TK KHOILUONG'!$B:$AT,27,0)</f>
        <v>0</v>
      </c>
      <c r="AC296" s="16">
        <f>VLOOKUP($B296,'[2]TK KHOILUONG'!$B:$AT,28,0)</f>
        <v>0</v>
      </c>
      <c r="AD296" s="34">
        <f>VLOOKUP($B296,'[2]TK KHOILUONG'!$B:$AT,29,0)</f>
        <v>0</v>
      </c>
      <c r="AE296" s="16">
        <f>VLOOKUP($B296,'[2]TK KHOILUONG'!$B:$AT,30,0)</f>
        <v>0</v>
      </c>
      <c r="AF296" s="16">
        <f>VLOOKUP($B296,'[2]TK KHOILUONG'!$B:$AT,31,0)</f>
        <v>0</v>
      </c>
      <c r="AG296" s="16">
        <f>VLOOKUP($B296,'[2]TK KHOILUONG'!$B:$AT,32,0)</f>
        <v>0</v>
      </c>
      <c r="AH296" s="34">
        <f>VLOOKUP($B296,'[2]TK KHOILUONG'!$B:$AT,33,0)</f>
        <v>0</v>
      </c>
      <c r="AI296" s="16">
        <f>VLOOKUP($B296,'[2]TK KHOILUONG'!$B:$AT,34,0)</f>
        <v>0</v>
      </c>
      <c r="AJ296" s="16">
        <f>VLOOKUP($B296,'[2]TK KHOILUONG'!$B:$AT,35,0)</f>
        <v>0</v>
      </c>
      <c r="AK296" s="34">
        <f>VLOOKUP($B296,'[2]TK KHOILUONG'!$B:$AT,36,0)</f>
        <v>0</v>
      </c>
      <c r="AL296" s="16">
        <f>VLOOKUP($B296,'[2]TK KHOILUONG'!$B:$AT,37,0)</f>
        <v>0</v>
      </c>
      <c r="AM296" s="16">
        <f>VLOOKUP($B296,'[2]TK KHOILUONG'!$B:$AT,38,0)</f>
        <v>0</v>
      </c>
      <c r="AN296" s="34">
        <f>VLOOKUP($B296,'[2]TK KHOILUONG'!$B:$AT,39,0)</f>
        <v>0</v>
      </c>
      <c r="AO296" s="16">
        <f>VLOOKUP($B296,'[2]TK KHOILUONG'!$B:$AT,40,0)</f>
        <v>0</v>
      </c>
      <c r="AP296" s="16">
        <f>VLOOKUP($B296,'[2]TK KHOILUONG'!$B:$AT,41,0)</f>
        <v>0</v>
      </c>
      <c r="AQ296" s="34">
        <f>VLOOKUP($B296,'[2]TK KHOILUONG'!$B:$AT,42,0)</f>
        <v>0</v>
      </c>
      <c r="AR296" s="34">
        <f>VLOOKUP($B296,'[2]TK KHOILUONG'!$B:$AT,43,0)</f>
        <v>0</v>
      </c>
      <c r="AS296" s="34">
        <f>VLOOKUP($B296,'[2]TK KHOILUONG'!$B:$AT,44,0)</f>
        <v>3.2</v>
      </c>
      <c r="AT296" s="44">
        <f t="shared" si="5"/>
        <v>33.1</v>
      </c>
      <c r="AU296" s="5"/>
    </row>
    <row r="297" spans="1:47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VLOOKUP($B297,'[2]TK KHOILUONG'!$B:$AT,4,0)</f>
        <v>0</v>
      </c>
      <c r="F297" s="16">
        <f>VLOOKUP($B297,'[2]TK KHOILUONG'!$B:$AT,5,0)</f>
        <v>0</v>
      </c>
      <c r="G297" s="16">
        <f>VLOOKUP($B297,'[2]TK KHOILUONG'!$B:$AT,6,0)</f>
        <v>0</v>
      </c>
      <c r="H297" s="16">
        <f>VLOOKUP($B297,'[2]TK KHOILUONG'!$B:$AT,7,0)</f>
        <v>0</v>
      </c>
      <c r="I297" s="16">
        <f>VLOOKUP($B297,'[2]TK KHOILUONG'!$B:$AT,8,0)</f>
        <v>0</v>
      </c>
      <c r="J297" s="16">
        <f>VLOOKUP($B297,'[2]TK KHOILUONG'!$B:$AT,9,0)</f>
        <v>0</v>
      </c>
      <c r="K297" s="16">
        <f>VLOOKUP($B297,'[2]TK KHOILUONG'!$B:$AT,10,0)</f>
        <v>0</v>
      </c>
      <c r="L297" s="16">
        <f>VLOOKUP($B297,'[2]TK KHOILUONG'!$B:$AT,11,0)</f>
        <v>0</v>
      </c>
      <c r="M297" s="34">
        <f>VLOOKUP($B297,'[2]TK KHOILUONG'!$B:$AT,12,0)</f>
        <v>0</v>
      </c>
      <c r="N297" s="16">
        <f>VLOOKUP($B297,'[2]TK KHOILUONG'!$B:$AT,13,0)</f>
        <v>1.2</v>
      </c>
      <c r="O297" s="16">
        <f>VLOOKUP($B297,'[2]TK KHOILUONG'!$B:$AT,14,0)</f>
        <v>0.6</v>
      </c>
      <c r="P297" s="16">
        <f>VLOOKUP($B297,'[2]TK KHOILUONG'!$B:$AT,15,0)</f>
        <v>0</v>
      </c>
      <c r="Q297" s="16">
        <f>VLOOKUP($B297,'[2]TK KHOILUONG'!$B:$AT,16,0)</f>
        <v>0</v>
      </c>
      <c r="R297" s="34">
        <f>VLOOKUP($B297,'[2]TK KHOILUONG'!$B:$AT,17,0)</f>
        <v>1.7999999999999998</v>
      </c>
      <c r="S297" s="16">
        <f>VLOOKUP($B297,'[2]TK KHOILUONG'!$B:$AT,18,0)</f>
        <v>0</v>
      </c>
      <c r="T297" s="16">
        <f>VLOOKUP($B297,'[2]TK KHOILUONG'!$B:$AT,19,0)</f>
        <v>0</v>
      </c>
      <c r="U297" s="16">
        <f>VLOOKUP($B297,'[2]TK KHOILUONG'!$B:$AT,20,0)</f>
        <v>0</v>
      </c>
      <c r="V297" s="34">
        <f>VLOOKUP($B297,'[2]TK KHOILUONG'!$B:$AT,21,0)</f>
        <v>0</v>
      </c>
      <c r="W297" s="16">
        <f>VLOOKUP($B297,'[2]TK KHOILUONG'!$B:$AT,22,0)</f>
        <v>0</v>
      </c>
      <c r="X297" s="16">
        <f>VLOOKUP($B297,'[2]TK KHOILUONG'!$B:$AT,23,0)</f>
        <v>0</v>
      </c>
      <c r="Y297" s="16">
        <f>VLOOKUP($B297,'[2]TK KHOILUONG'!$B:$AT,24,0)</f>
        <v>0</v>
      </c>
      <c r="Z297" s="34">
        <f>VLOOKUP($B297,'[2]TK KHOILUONG'!$B:$AT,25,0)</f>
        <v>0</v>
      </c>
      <c r="AA297" s="16">
        <f>VLOOKUP($B297,'[2]TK KHOILUONG'!$B:$AT,26,0)</f>
        <v>0</v>
      </c>
      <c r="AB297" s="16">
        <f>VLOOKUP($B297,'[2]TK KHOILUONG'!$B:$AT,27,0)</f>
        <v>0</v>
      </c>
      <c r="AC297" s="16">
        <f>VLOOKUP($B297,'[2]TK KHOILUONG'!$B:$AT,28,0)</f>
        <v>0</v>
      </c>
      <c r="AD297" s="34">
        <f>VLOOKUP($B297,'[2]TK KHOILUONG'!$B:$AT,29,0)</f>
        <v>0</v>
      </c>
      <c r="AE297" s="16">
        <f>VLOOKUP($B297,'[2]TK KHOILUONG'!$B:$AT,30,0)</f>
        <v>0</v>
      </c>
      <c r="AF297" s="16">
        <f>VLOOKUP($B297,'[2]TK KHOILUONG'!$B:$AT,31,0)</f>
        <v>0</v>
      </c>
      <c r="AG297" s="16">
        <f>VLOOKUP($B297,'[2]TK KHOILUONG'!$B:$AT,32,0)</f>
        <v>0</v>
      </c>
      <c r="AH297" s="34">
        <f>VLOOKUP($B297,'[2]TK KHOILUONG'!$B:$AT,33,0)</f>
        <v>0</v>
      </c>
      <c r="AI297" s="16">
        <f>VLOOKUP($B297,'[2]TK KHOILUONG'!$B:$AT,34,0)</f>
        <v>0</v>
      </c>
      <c r="AJ297" s="16">
        <f>VLOOKUP($B297,'[2]TK KHOILUONG'!$B:$AT,35,0)</f>
        <v>0</v>
      </c>
      <c r="AK297" s="34">
        <f>VLOOKUP($B297,'[2]TK KHOILUONG'!$B:$AT,36,0)</f>
        <v>0</v>
      </c>
      <c r="AL297" s="16">
        <f>VLOOKUP($B297,'[2]TK KHOILUONG'!$B:$AT,37,0)</f>
        <v>0</v>
      </c>
      <c r="AM297" s="16">
        <f>VLOOKUP($B297,'[2]TK KHOILUONG'!$B:$AT,38,0)</f>
        <v>0</v>
      </c>
      <c r="AN297" s="34">
        <f>VLOOKUP($B297,'[2]TK KHOILUONG'!$B:$AT,39,0)</f>
        <v>0</v>
      </c>
      <c r="AO297" s="16">
        <f>VLOOKUP($B297,'[2]TK KHOILUONG'!$B:$AT,40,0)</f>
        <v>0</v>
      </c>
      <c r="AP297" s="16">
        <f>VLOOKUP($B297,'[2]TK KHOILUONG'!$B:$AT,41,0)</f>
        <v>0</v>
      </c>
      <c r="AQ297" s="34">
        <f>VLOOKUP($B297,'[2]TK KHOILUONG'!$B:$AT,42,0)</f>
        <v>0</v>
      </c>
      <c r="AR297" s="34">
        <f>VLOOKUP($B297,'[2]TK KHOILUONG'!$B:$AT,43,0)</f>
        <v>0</v>
      </c>
      <c r="AS297" s="34">
        <f>VLOOKUP($B297,'[2]TK KHOILUONG'!$B:$AT,44,0)</f>
        <v>0.3</v>
      </c>
      <c r="AT297" s="44">
        <f t="shared" si="5"/>
        <v>2.1</v>
      </c>
      <c r="AU297" s="5"/>
    </row>
    <row r="298" spans="1:47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VLOOKUP($B298,'[2]TK KHOILUONG'!$B:$AT,4,0)</f>
        <v>2</v>
      </c>
      <c r="F298" s="16">
        <f>VLOOKUP($B298,'[2]TK KHOILUONG'!$B:$AT,5,0)</f>
        <v>0</v>
      </c>
      <c r="G298" s="16">
        <f>VLOOKUP($B298,'[2]TK KHOILUONG'!$B:$AT,6,0)</f>
        <v>0</v>
      </c>
      <c r="H298" s="16">
        <f>VLOOKUP($B298,'[2]TK KHOILUONG'!$B:$AT,7,0)</f>
        <v>0</v>
      </c>
      <c r="I298" s="16">
        <f>VLOOKUP($B298,'[2]TK KHOILUONG'!$B:$AT,8,0)</f>
        <v>0</v>
      </c>
      <c r="J298" s="16">
        <f>VLOOKUP($B298,'[2]TK KHOILUONG'!$B:$AT,9,0)</f>
        <v>0</v>
      </c>
      <c r="K298" s="16">
        <f>VLOOKUP($B298,'[2]TK KHOILUONG'!$B:$AT,10,0)</f>
        <v>0</v>
      </c>
      <c r="L298" s="16">
        <f>VLOOKUP($B298,'[2]TK KHOILUONG'!$B:$AT,11,0)</f>
        <v>0</v>
      </c>
      <c r="M298" s="34">
        <f>VLOOKUP($B298,'[2]TK KHOILUONG'!$B:$AT,12,0)</f>
        <v>2</v>
      </c>
      <c r="N298" s="16">
        <f>VLOOKUP($B298,'[2]TK KHOILUONG'!$B:$AT,13,0)</f>
        <v>1.7999999999999998</v>
      </c>
      <c r="O298" s="16">
        <f>VLOOKUP($B298,'[2]TK KHOILUONG'!$B:$AT,14,0)</f>
        <v>3.7500000000000004</v>
      </c>
      <c r="P298" s="16">
        <f>VLOOKUP($B298,'[2]TK KHOILUONG'!$B:$AT,15,0)</f>
        <v>0</v>
      </c>
      <c r="Q298" s="16">
        <f>VLOOKUP($B298,'[2]TK KHOILUONG'!$B:$AT,16,0)</f>
        <v>0</v>
      </c>
      <c r="R298" s="34">
        <f>VLOOKUP($B298,'[2]TK KHOILUONG'!$B:$AT,17,0)</f>
        <v>5.5500000000000007</v>
      </c>
      <c r="S298" s="16">
        <f>VLOOKUP($B298,'[2]TK KHOILUONG'!$B:$AT,18,0)</f>
        <v>446</v>
      </c>
      <c r="T298" s="16">
        <f>VLOOKUP($B298,'[2]TK KHOILUONG'!$B:$AT,19,0)</f>
        <v>446</v>
      </c>
      <c r="U298" s="16">
        <f>VLOOKUP($B298,'[2]TK KHOILUONG'!$B:$AT,20,0)</f>
        <v>337</v>
      </c>
      <c r="V298" s="34">
        <f>VLOOKUP($B298,'[2]TK KHOILUONG'!$B:$AT,21,0)</f>
        <v>55.5</v>
      </c>
      <c r="W298" s="16">
        <f>VLOOKUP($B298,'[2]TK KHOILUONG'!$B:$AT,22,0)</f>
        <v>0</v>
      </c>
      <c r="X298" s="16">
        <f>VLOOKUP($B298,'[2]TK KHOILUONG'!$B:$AT,23,0)</f>
        <v>0</v>
      </c>
      <c r="Y298" s="16">
        <f>VLOOKUP($B298,'[2]TK KHOILUONG'!$B:$AT,24,0)</f>
        <v>0</v>
      </c>
      <c r="Z298" s="34">
        <f>VLOOKUP($B298,'[2]TK KHOILUONG'!$B:$AT,25,0)</f>
        <v>0</v>
      </c>
      <c r="AA298" s="16">
        <f>VLOOKUP($B298,'[2]TK KHOILUONG'!$B:$AT,26,0)</f>
        <v>0</v>
      </c>
      <c r="AB298" s="16">
        <f>VLOOKUP($B298,'[2]TK KHOILUONG'!$B:$AT,27,0)</f>
        <v>0</v>
      </c>
      <c r="AC298" s="16">
        <f>VLOOKUP($B298,'[2]TK KHOILUONG'!$B:$AT,28,0)</f>
        <v>0</v>
      </c>
      <c r="AD298" s="34">
        <f>VLOOKUP($B298,'[2]TK KHOILUONG'!$B:$AT,29,0)</f>
        <v>0</v>
      </c>
      <c r="AE298" s="16">
        <f>VLOOKUP($B298,'[2]TK KHOILUONG'!$B:$AT,30,0)</f>
        <v>0</v>
      </c>
      <c r="AF298" s="16">
        <f>VLOOKUP($B298,'[2]TK KHOILUONG'!$B:$AT,31,0)</f>
        <v>0</v>
      </c>
      <c r="AG298" s="16">
        <f>VLOOKUP($B298,'[2]TK KHOILUONG'!$B:$AT,32,0)</f>
        <v>0</v>
      </c>
      <c r="AH298" s="34">
        <f>VLOOKUP($B298,'[2]TK KHOILUONG'!$B:$AT,33,0)</f>
        <v>0</v>
      </c>
      <c r="AI298" s="16">
        <f>VLOOKUP($B298,'[2]TK KHOILUONG'!$B:$AT,34,0)</f>
        <v>0</v>
      </c>
      <c r="AJ298" s="16">
        <f>VLOOKUP($B298,'[2]TK KHOILUONG'!$B:$AT,35,0)</f>
        <v>0</v>
      </c>
      <c r="AK298" s="34">
        <f>VLOOKUP($B298,'[2]TK KHOILUONG'!$B:$AT,36,0)</f>
        <v>0</v>
      </c>
      <c r="AL298" s="16">
        <f>VLOOKUP($B298,'[2]TK KHOILUONG'!$B:$AT,37,0)</f>
        <v>0</v>
      </c>
      <c r="AM298" s="16">
        <f>VLOOKUP($B298,'[2]TK KHOILUONG'!$B:$AT,38,0)</f>
        <v>0</v>
      </c>
      <c r="AN298" s="34">
        <f>VLOOKUP($B298,'[2]TK KHOILUONG'!$B:$AT,39,0)</f>
        <v>0</v>
      </c>
      <c r="AO298" s="16">
        <f>VLOOKUP($B298,'[2]TK KHOILUONG'!$B:$AT,40,0)</f>
        <v>0</v>
      </c>
      <c r="AP298" s="16">
        <f>VLOOKUP($B298,'[2]TK KHOILUONG'!$B:$AT,41,0)</f>
        <v>0</v>
      </c>
      <c r="AQ298" s="34">
        <f>VLOOKUP($B298,'[2]TK KHOILUONG'!$B:$AT,42,0)</f>
        <v>0</v>
      </c>
      <c r="AR298" s="34">
        <f>VLOOKUP($B298,'[2]TK KHOILUONG'!$B:$AT,43,0)</f>
        <v>0</v>
      </c>
      <c r="AS298" s="34">
        <f>VLOOKUP($B298,'[2]TK KHOILUONG'!$B:$AT,44,0)</f>
        <v>2.9</v>
      </c>
      <c r="AT298" s="44">
        <f t="shared" si="5"/>
        <v>65.95</v>
      </c>
      <c r="AU298" s="5"/>
    </row>
    <row r="299" spans="1:47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VLOOKUP($B299,'[2]TK KHOILUONG'!$B:$AT,4,0)</f>
        <v>2</v>
      </c>
      <c r="F299" s="16">
        <f>VLOOKUP($B299,'[2]TK KHOILUONG'!$B:$AT,5,0)</f>
        <v>0</v>
      </c>
      <c r="G299" s="16">
        <f>VLOOKUP($B299,'[2]TK KHOILUONG'!$B:$AT,6,0)</f>
        <v>0</v>
      </c>
      <c r="H299" s="16">
        <f>VLOOKUP($B299,'[2]TK KHOILUONG'!$B:$AT,7,0)</f>
        <v>0</v>
      </c>
      <c r="I299" s="16">
        <f>VLOOKUP($B299,'[2]TK KHOILUONG'!$B:$AT,8,0)</f>
        <v>0</v>
      </c>
      <c r="J299" s="16">
        <f>VLOOKUP($B299,'[2]TK KHOILUONG'!$B:$AT,9,0)</f>
        <v>0</v>
      </c>
      <c r="K299" s="16">
        <f>VLOOKUP($B299,'[2]TK KHOILUONG'!$B:$AT,10,0)</f>
        <v>0</v>
      </c>
      <c r="L299" s="16">
        <f>VLOOKUP($B299,'[2]TK KHOILUONG'!$B:$AT,11,0)</f>
        <v>0</v>
      </c>
      <c r="M299" s="34">
        <f>VLOOKUP($B299,'[2]TK KHOILUONG'!$B:$AT,12,0)</f>
        <v>2</v>
      </c>
      <c r="N299" s="16">
        <f>VLOOKUP($B299,'[2]TK KHOILUONG'!$B:$AT,13,0)</f>
        <v>4.6499999999999995</v>
      </c>
      <c r="O299" s="16">
        <f>VLOOKUP($B299,'[2]TK KHOILUONG'!$B:$AT,14,0)</f>
        <v>2.5500000000000003</v>
      </c>
      <c r="P299" s="16">
        <f>VLOOKUP($B299,'[2]TK KHOILUONG'!$B:$AT,15,0)</f>
        <v>0</v>
      </c>
      <c r="Q299" s="16">
        <f>VLOOKUP($B299,'[2]TK KHOILUONG'!$B:$AT,16,0)</f>
        <v>0</v>
      </c>
      <c r="R299" s="34">
        <f>VLOOKUP($B299,'[2]TK KHOILUONG'!$B:$AT,17,0)</f>
        <v>7.1999999999999993</v>
      </c>
      <c r="S299" s="16">
        <f>VLOOKUP($B299,'[2]TK KHOILUONG'!$B:$AT,18,0)</f>
        <v>494</v>
      </c>
      <c r="T299" s="16">
        <f>VLOOKUP($B299,'[2]TK KHOILUONG'!$B:$AT,19,0)</f>
        <v>444</v>
      </c>
      <c r="U299" s="16">
        <f>VLOOKUP($B299,'[2]TK KHOILUONG'!$B:$AT,20,0)</f>
        <v>500</v>
      </c>
      <c r="V299" s="34">
        <f>VLOOKUP($B299,'[2]TK KHOILUONG'!$B:$AT,21,0)</f>
        <v>43.800000000000004</v>
      </c>
      <c r="W299" s="16">
        <f>VLOOKUP($B299,'[2]TK KHOILUONG'!$B:$AT,22,0)</f>
        <v>0</v>
      </c>
      <c r="X299" s="16">
        <f>VLOOKUP($B299,'[2]TK KHOILUONG'!$B:$AT,23,0)</f>
        <v>0</v>
      </c>
      <c r="Y299" s="16">
        <f>VLOOKUP($B299,'[2]TK KHOILUONG'!$B:$AT,24,0)</f>
        <v>0</v>
      </c>
      <c r="Z299" s="34">
        <f>VLOOKUP($B299,'[2]TK KHOILUONG'!$B:$AT,25,0)</f>
        <v>0</v>
      </c>
      <c r="AA299" s="16">
        <f>VLOOKUP($B299,'[2]TK KHOILUONG'!$B:$AT,26,0)</f>
        <v>0</v>
      </c>
      <c r="AB299" s="16">
        <f>VLOOKUP($B299,'[2]TK KHOILUONG'!$B:$AT,27,0)</f>
        <v>0</v>
      </c>
      <c r="AC299" s="16">
        <f>VLOOKUP($B299,'[2]TK KHOILUONG'!$B:$AT,28,0)</f>
        <v>0</v>
      </c>
      <c r="AD299" s="34">
        <f>VLOOKUP($B299,'[2]TK KHOILUONG'!$B:$AT,29,0)</f>
        <v>0</v>
      </c>
      <c r="AE299" s="16">
        <f>VLOOKUP($B299,'[2]TK KHOILUONG'!$B:$AT,30,0)</f>
        <v>0</v>
      </c>
      <c r="AF299" s="16">
        <f>VLOOKUP($B299,'[2]TK KHOILUONG'!$B:$AT,31,0)</f>
        <v>0</v>
      </c>
      <c r="AG299" s="16">
        <f>VLOOKUP($B299,'[2]TK KHOILUONG'!$B:$AT,32,0)</f>
        <v>0</v>
      </c>
      <c r="AH299" s="34">
        <f>VLOOKUP($B299,'[2]TK KHOILUONG'!$B:$AT,33,0)</f>
        <v>0</v>
      </c>
      <c r="AI299" s="16">
        <f>VLOOKUP($B299,'[2]TK KHOILUONG'!$B:$AT,34,0)</f>
        <v>0</v>
      </c>
      <c r="AJ299" s="16">
        <f>VLOOKUP($B299,'[2]TK KHOILUONG'!$B:$AT,35,0)</f>
        <v>0</v>
      </c>
      <c r="AK299" s="34">
        <f>VLOOKUP($B299,'[2]TK KHOILUONG'!$B:$AT,36,0)</f>
        <v>0</v>
      </c>
      <c r="AL299" s="16">
        <f>VLOOKUP($B299,'[2]TK KHOILUONG'!$B:$AT,37,0)</f>
        <v>0</v>
      </c>
      <c r="AM299" s="16">
        <f>VLOOKUP($B299,'[2]TK KHOILUONG'!$B:$AT,38,0)</f>
        <v>0</v>
      </c>
      <c r="AN299" s="34">
        <f>VLOOKUP($B299,'[2]TK KHOILUONG'!$B:$AT,39,0)</f>
        <v>0</v>
      </c>
      <c r="AO299" s="16">
        <f>VLOOKUP($B299,'[2]TK KHOILUONG'!$B:$AT,40,0)</f>
        <v>0</v>
      </c>
      <c r="AP299" s="16">
        <f>VLOOKUP($B299,'[2]TK KHOILUONG'!$B:$AT,41,0)</f>
        <v>0</v>
      </c>
      <c r="AQ299" s="34">
        <f>VLOOKUP($B299,'[2]TK KHOILUONG'!$B:$AT,42,0)</f>
        <v>0</v>
      </c>
      <c r="AR299" s="34">
        <f>VLOOKUP($B299,'[2]TK KHOILUONG'!$B:$AT,43,0)</f>
        <v>0</v>
      </c>
      <c r="AS299" s="34">
        <f>VLOOKUP($B299,'[2]TK KHOILUONG'!$B:$AT,44,0)</f>
        <v>0.5</v>
      </c>
      <c r="AT299" s="44">
        <f t="shared" si="5"/>
        <v>53.5</v>
      </c>
      <c r="AU299" s="5"/>
    </row>
    <row r="300" spans="1:47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VLOOKUP($B300,'[2]TK KHOILUONG'!$B:$AT,4,0)</f>
        <v>8</v>
      </c>
      <c r="F300" s="16">
        <f>VLOOKUP($B300,'[2]TK KHOILUONG'!$B:$AT,5,0)</f>
        <v>0</v>
      </c>
      <c r="G300" s="16">
        <f>VLOOKUP($B300,'[2]TK KHOILUONG'!$B:$AT,6,0)</f>
        <v>0</v>
      </c>
      <c r="H300" s="16">
        <f>VLOOKUP($B300,'[2]TK KHOILUONG'!$B:$AT,7,0)</f>
        <v>0</v>
      </c>
      <c r="I300" s="16">
        <f>VLOOKUP($B300,'[2]TK KHOILUONG'!$B:$AT,8,0)</f>
        <v>0</v>
      </c>
      <c r="J300" s="16">
        <f>VLOOKUP($B300,'[2]TK KHOILUONG'!$B:$AT,9,0)</f>
        <v>0</v>
      </c>
      <c r="K300" s="16">
        <f>VLOOKUP($B300,'[2]TK KHOILUONG'!$B:$AT,10,0)</f>
        <v>0</v>
      </c>
      <c r="L300" s="16">
        <f>VLOOKUP($B300,'[2]TK KHOILUONG'!$B:$AT,11,0)</f>
        <v>0</v>
      </c>
      <c r="M300" s="34">
        <f>VLOOKUP($B300,'[2]TK KHOILUONG'!$B:$AT,12,0)</f>
        <v>8</v>
      </c>
      <c r="N300" s="16">
        <f>VLOOKUP($B300,'[2]TK KHOILUONG'!$B:$AT,13,0)</f>
        <v>3.45</v>
      </c>
      <c r="O300" s="16">
        <f>VLOOKUP($B300,'[2]TK KHOILUONG'!$B:$AT,14,0)</f>
        <v>7.3499999999999988</v>
      </c>
      <c r="P300" s="16">
        <f>VLOOKUP($B300,'[2]TK KHOILUONG'!$B:$AT,15,0)</f>
        <v>0</v>
      </c>
      <c r="Q300" s="16">
        <f>VLOOKUP($B300,'[2]TK KHOILUONG'!$B:$AT,16,0)</f>
        <v>0</v>
      </c>
      <c r="R300" s="34">
        <f>VLOOKUP($B300,'[2]TK KHOILUONG'!$B:$AT,17,0)</f>
        <v>10.799999999999999</v>
      </c>
      <c r="S300" s="16">
        <f>VLOOKUP($B300,'[2]TK KHOILUONG'!$B:$AT,18,0)</f>
        <v>507</v>
      </c>
      <c r="T300" s="16">
        <f>VLOOKUP($B300,'[2]TK KHOILUONG'!$B:$AT,19,0)</f>
        <v>471</v>
      </c>
      <c r="U300" s="16">
        <f>VLOOKUP($B300,'[2]TK KHOILUONG'!$B:$AT,20,0)</f>
        <v>538</v>
      </c>
      <c r="V300" s="34">
        <f>VLOOKUP($B300,'[2]TK KHOILUONG'!$B:$AT,21,0)</f>
        <v>44</v>
      </c>
      <c r="W300" s="16">
        <f>VLOOKUP($B300,'[2]TK KHOILUONG'!$B:$AT,22,0)</f>
        <v>0</v>
      </c>
      <c r="X300" s="16">
        <f>VLOOKUP($B300,'[2]TK KHOILUONG'!$B:$AT,23,0)</f>
        <v>0</v>
      </c>
      <c r="Y300" s="16">
        <f>VLOOKUP($B300,'[2]TK KHOILUONG'!$B:$AT,24,0)</f>
        <v>0</v>
      </c>
      <c r="Z300" s="34">
        <f>VLOOKUP($B300,'[2]TK KHOILUONG'!$B:$AT,25,0)</f>
        <v>0</v>
      </c>
      <c r="AA300" s="16">
        <f>VLOOKUP($B300,'[2]TK KHOILUONG'!$B:$AT,26,0)</f>
        <v>0</v>
      </c>
      <c r="AB300" s="16">
        <f>VLOOKUP($B300,'[2]TK KHOILUONG'!$B:$AT,27,0)</f>
        <v>0</v>
      </c>
      <c r="AC300" s="16">
        <f>VLOOKUP($B300,'[2]TK KHOILUONG'!$B:$AT,28,0)</f>
        <v>0</v>
      </c>
      <c r="AD300" s="34">
        <f>VLOOKUP($B300,'[2]TK KHOILUONG'!$B:$AT,29,0)</f>
        <v>0</v>
      </c>
      <c r="AE300" s="16">
        <f>VLOOKUP($B300,'[2]TK KHOILUONG'!$B:$AT,30,0)</f>
        <v>0</v>
      </c>
      <c r="AF300" s="16">
        <f>VLOOKUP($B300,'[2]TK KHOILUONG'!$B:$AT,31,0)</f>
        <v>0</v>
      </c>
      <c r="AG300" s="16">
        <f>VLOOKUP($B300,'[2]TK KHOILUONG'!$B:$AT,32,0)</f>
        <v>0</v>
      </c>
      <c r="AH300" s="34">
        <f>VLOOKUP($B300,'[2]TK KHOILUONG'!$B:$AT,33,0)</f>
        <v>0</v>
      </c>
      <c r="AI300" s="16">
        <f>VLOOKUP($B300,'[2]TK KHOILUONG'!$B:$AT,34,0)</f>
        <v>0</v>
      </c>
      <c r="AJ300" s="16">
        <f>VLOOKUP($B300,'[2]TK KHOILUONG'!$B:$AT,35,0)</f>
        <v>0</v>
      </c>
      <c r="AK300" s="34">
        <f>VLOOKUP($B300,'[2]TK KHOILUONG'!$B:$AT,36,0)</f>
        <v>0</v>
      </c>
      <c r="AL300" s="16">
        <f>VLOOKUP($B300,'[2]TK KHOILUONG'!$B:$AT,37,0)</f>
        <v>0</v>
      </c>
      <c r="AM300" s="16">
        <f>VLOOKUP($B300,'[2]TK KHOILUONG'!$B:$AT,38,0)</f>
        <v>0</v>
      </c>
      <c r="AN300" s="34">
        <f>VLOOKUP($B300,'[2]TK KHOILUONG'!$B:$AT,39,0)</f>
        <v>0</v>
      </c>
      <c r="AO300" s="16">
        <f>VLOOKUP($B300,'[2]TK KHOILUONG'!$B:$AT,40,0)</f>
        <v>0</v>
      </c>
      <c r="AP300" s="16">
        <f>VLOOKUP($B300,'[2]TK KHOILUONG'!$B:$AT,41,0)</f>
        <v>0</v>
      </c>
      <c r="AQ300" s="34">
        <f>VLOOKUP($B300,'[2]TK KHOILUONG'!$B:$AT,42,0)</f>
        <v>0</v>
      </c>
      <c r="AR300" s="34">
        <f>VLOOKUP($B300,'[2]TK KHOILUONG'!$B:$AT,43,0)</f>
        <v>0</v>
      </c>
      <c r="AS300" s="34">
        <f>VLOOKUP($B300,'[2]TK KHOILUONG'!$B:$AT,44,0)</f>
        <v>0.9</v>
      </c>
      <c r="AT300" s="44">
        <f t="shared" si="5"/>
        <v>63.7</v>
      </c>
      <c r="AU300" s="5"/>
    </row>
    <row r="301" spans="1:47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VLOOKUP($B301,'[2]TK KHOILUONG'!$B:$AT,4,0)</f>
        <v>3</v>
      </c>
      <c r="F301" s="16">
        <f>VLOOKUP($B301,'[2]TK KHOILUONG'!$B:$AT,5,0)</f>
        <v>0</v>
      </c>
      <c r="G301" s="16">
        <f>VLOOKUP($B301,'[2]TK KHOILUONG'!$B:$AT,6,0)</f>
        <v>0</v>
      </c>
      <c r="H301" s="16">
        <f>VLOOKUP($B301,'[2]TK KHOILUONG'!$B:$AT,7,0)</f>
        <v>0</v>
      </c>
      <c r="I301" s="16">
        <f>VLOOKUP($B301,'[2]TK KHOILUONG'!$B:$AT,8,0)</f>
        <v>0</v>
      </c>
      <c r="J301" s="16">
        <f>VLOOKUP($B301,'[2]TK KHOILUONG'!$B:$AT,9,0)</f>
        <v>0</v>
      </c>
      <c r="K301" s="16">
        <f>VLOOKUP($B301,'[2]TK KHOILUONG'!$B:$AT,10,0)</f>
        <v>0</v>
      </c>
      <c r="L301" s="16">
        <f>VLOOKUP($B301,'[2]TK KHOILUONG'!$B:$AT,11,0)</f>
        <v>0</v>
      </c>
      <c r="M301" s="34">
        <f>VLOOKUP($B301,'[2]TK KHOILUONG'!$B:$AT,12,0)</f>
        <v>3</v>
      </c>
      <c r="N301" s="16">
        <f>VLOOKUP($B301,'[2]TK KHOILUONG'!$B:$AT,13,0)</f>
        <v>4.2</v>
      </c>
      <c r="O301" s="16">
        <f>VLOOKUP($B301,'[2]TK KHOILUONG'!$B:$AT,14,0)</f>
        <v>2.85</v>
      </c>
      <c r="P301" s="16">
        <f>VLOOKUP($B301,'[2]TK KHOILUONG'!$B:$AT,15,0)</f>
        <v>0</v>
      </c>
      <c r="Q301" s="16">
        <f>VLOOKUP($B301,'[2]TK KHOILUONG'!$B:$AT,16,0)</f>
        <v>0</v>
      </c>
      <c r="R301" s="34">
        <f>VLOOKUP($B301,'[2]TK KHOILUONG'!$B:$AT,17,0)</f>
        <v>7.0500000000000007</v>
      </c>
      <c r="S301" s="16">
        <f>VLOOKUP($B301,'[2]TK KHOILUONG'!$B:$AT,18,0)</f>
        <v>376</v>
      </c>
      <c r="T301" s="16">
        <f>VLOOKUP($B301,'[2]TK KHOILUONG'!$B:$AT,19,0)</f>
        <v>247</v>
      </c>
      <c r="U301" s="16">
        <f>VLOOKUP($B301,'[2]TK KHOILUONG'!$B:$AT,20,0)</f>
        <v>376</v>
      </c>
      <c r="V301" s="34">
        <f>VLOOKUP($B301,'[2]TK KHOILUONG'!$B:$AT,21,0)</f>
        <v>24.700000000000003</v>
      </c>
      <c r="W301" s="16">
        <f>VLOOKUP($B301,'[2]TK KHOILUONG'!$B:$AT,22,0)</f>
        <v>0</v>
      </c>
      <c r="X301" s="16">
        <f>VLOOKUP($B301,'[2]TK KHOILUONG'!$B:$AT,23,0)</f>
        <v>0</v>
      </c>
      <c r="Y301" s="16">
        <f>VLOOKUP($B301,'[2]TK KHOILUONG'!$B:$AT,24,0)</f>
        <v>0</v>
      </c>
      <c r="Z301" s="34">
        <f>VLOOKUP($B301,'[2]TK KHOILUONG'!$B:$AT,25,0)</f>
        <v>0</v>
      </c>
      <c r="AA301" s="16">
        <f>VLOOKUP($B301,'[2]TK KHOILUONG'!$B:$AT,26,0)</f>
        <v>0</v>
      </c>
      <c r="AB301" s="16">
        <f>VLOOKUP($B301,'[2]TK KHOILUONG'!$B:$AT,27,0)</f>
        <v>0</v>
      </c>
      <c r="AC301" s="16">
        <f>VLOOKUP($B301,'[2]TK KHOILUONG'!$B:$AT,28,0)</f>
        <v>0</v>
      </c>
      <c r="AD301" s="34">
        <f>VLOOKUP($B301,'[2]TK KHOILUONG'!$B:$AT,29,0)</f>
        <v>0</v>
      </c>
      <c r="AE301" s="16">
        <f>VLOOKUP($B301,'[2]TK KHOILUONG'!$B:$AT,30,0)</f>
        <v>0</v>
      </c>
      <c r="AF301" s="16">
        <f>VLOOKUP($B301,'[2]TK KHOILUONG'!$B:$AT,31,0)</f>
        <v>0</v>
      </c>
      <c r="AG301" s="16">
        <f>VLOOKUP($B301,'[2]TK KHOILUONG'!$B:$AT,32,0)</f>
        <v>0</v>
      </c>
      <c r="AH301" s="34">
        <f>VLOOKUP($B301,'[2]TK KHOILUONG'!$B:$AT,33,0)</f>
        <v>0</v>
      </c>
      <c r="AI301" s="16">
        <f>VLOOKUP($B301,'[2]TK KHOILUONG'!$B:$AT,34,0)</f>
        <v>0</v>
      </c>
      <c r="AJ301" s="16">
        <f>VLOOKUP($B301,'[2]TK KHOILUONG'!$B:$AT,35,0)</f>
        <v>0</v>
      </c>
      <c r="AK301" s="34">
        <f>VLOOKUP($B301,'[2]TK KHOILUONG'!$B:$AT,36,0)</f>
        <v>0</v>
      </c>
      <c r="AL301" s="16">
        <f>VLOOKUP($B301,'[2]TK KHOILUONG'!$B:$AT,37,0)</f>
        <v>0</v>
      </c>
      <c r="AM301" s="16">
        <f>VLOOKUP($B301,'[2]TK KHOILUONG'!$B:$AT,38,0)</f>
        <v>0</v>
      </c>
      <c r="AN301" s="34">
        <f>VLOOKUP($B301,'[2]TK KHOILUONG'!$B:$AT,39,0)</f>
        <v>0</v>
      </c>
      <c r="AO301" s="16">
        <f>VLOOKUP($B301,'[2]TK KHOILUONG'!$B:$AT,40,0)</f>
        <v>0</v>
      </c>
      <c r="AP301" s="16">
        <f>VLOOKUP($B301,'[2]TK KHOILUONG'!$B:$AT,41,0)</f>
        <v>0</v>
      </c>
      <c r="AQ301" s="34">
        <f>VLOOKUP($B301,'[2]TK KHOILUONG'!$B:$AT,42,0)</f>
        <v>0</v>
      </c>
      <c r="AR301" s="34">
        <f>VLOOKUP($B301,'[2]TK KHOILUONG'!$B:$AT,43,0)</f>
        <v>0</v>
      </c>
      <c r="AS301" s="34">
        <f>VLOOKUP($B301,'[2]TK KHOILUONG'!$B:$AT,44,0)</f>
        <v>0.5</v>
      </c>
      <c r="AT301" s="44">
        <f t="shared" si="5"/>
        <v>35.25</v>
      </c>
      <c r="AU301" s="5"/>
    </row>
    <row r="302" spans="1:47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VLOOKUP($B302,'[2]TK KHOILUONG'!$B:$AT,4,0)</f>
        <v>0</v>
      </c>
      <c r="F302" s="16">
        <f>VLOOKUP($B302,'[2]TK KHOILUONG'!$B:$AT,5,0)</f>
        <v>0</v>
      </c>
      <c r="G302" s="16">
        <f>VLOOKUP($B302,'[2]TK KHOILUONG'!$B:$AT,6,0)</f>
        <v>0</v>
      </c>
      <c r="H302" s="16">
        <f>VLOOKUP($B302,'[2]TK KHOILUONG'!$B:$AT,7,0)</f>
        <v>0</v>
      </c>
      <c r="I302" s="16">
        <f>VLOOKUP($B302,'[2]TK KHOILUONG'!$B:$AT,8,0)</f>
        <v>0</v>
      </c>
      <c r="J302" s="16">
        <f>VLOOKUP($B302,'[2]TK KHOILUONG'!$B:$AT,9,0)</f>
        <v>0</v>
      </c>
      <c r="K302" s="16">
        <f>VLOOKUP($B302,'[2]TK KHOILUONG'!$B:$AT,10,0)</f>
        <v>0</v>
      </c>
      <c r="L302" s="16">
        <f>VLOOKUP($B302,'[2]TK KHOILUONG'!$B:$AT,11,0)</f>
        <v>0</v>
      </c>
      <c r="M302" s="34">
        <f>VLOOKUP($B302,'[2]TK KHOILUONG'!$B:$AT,12,0)</f>
        <v>0</v>
      </c>
      <c r="N302" s="16">
        <f>VLOOKUP($B302,'[2]TK KHOILUONG'!$B:$AT,13,0)</f>
        <v>3.45</v>
      </c>
      <c r="O302" s="16">
        <f>VLOOKUP($B302,'[2]TK KHOILUONG'!$B:$AT,14,0)</f>
        <v>2.85</v>
      </c>
      <c r="P302" s="16">
        <f>VLOOKUP($B302,'[2]TK KHOILUONG'!$B:$AT,15,0)</f>
        <v>0</v>
      </c>
      <c r="Q302" s="16">
        <f>VLOOKUP($B302,'[2]TK KHOILUONG'!$B:$AT,16,0)</f>
        <v>0</v>
      </c>
      <c r="R302" s="34">
        <f>VLOOKUP($B302,'[2]TK KHOILUONG'!$B:$AT,17,0)</f>
        <v>6.3000000000000007</v>
      </c>
      <c r="S302" s="16">
        <f>VLOOKUP($B302,'[2]TK KHOILUONG'!$B:$AT,18,0)</f>
        <v>281</v>
      </c>
      <c r="T302" s="16">
        <f>VLOOKUP($B302,'[2]TK KHOILUONG'!$B:$AT,19,0)</f>
        <v>261</v>
      </c>
      <c r="U302" s="16">
        <f>VLOOKUP($B302,'[2]TK KHOILUONG'!$B:$AT,20,0)</f>
        <v>183</v>
      </c>
      <c r="V302" s="34">
        <f>VLOOKUP($B302,'[2]TK KHOILUONG'!$B:$AT,21,0)</f>
        <v>35.9</v>
      </c>
      <c r="W302" s="16">
        <f>VLOOKUP($B302,'[2]TK KHOILUONG'!$B:$AT,22,0)</f>
        <v>0</v>
      </c>
      <c r="X302" s="16">
        <f>VLOOKUP($B302,'[2]TK KHOILUONG'!$B:$AT,23,0)</f>
        <v>0</v>
      </c>
      <c r="Y302" s="16">
        <f>VLOOKUP($B302,'[2]TK KHOILUONG'!$B:$AT,24,0)</f>
        <v>0</v>
      </c>
      <c r="Z302" s="34">
        <f>VLOOKUP($B302,'[2]TK KHOILUONG'!$B:$AT,25,0)</f>
        <v>0</v>
      </c>
      <c r="AA302" s="16">
        <f>VLOOKUP($B302,'[2]TK KHOILUONG'!$B:$AT,26,0)</f>
        <v>0</v>
      </c>
      <c r="AB302" s="16">
        <f>VLOOKUP($B302,'[2]TK KHOILUONG'!$B:$AT,27,0)</f>
        <v>0</v>
      </c>
      <c r="AC302" s="16">
        <f>VLOOKUP($B302,'[2]TK KHOILUONG'!$B:$AT,28,0)</f>
        <v>0</v>
      </c>
      <c r="AD302" s="34">
        <f>VLOOKUP($B302,'[2]TK KHOILUONG'!$B:$AT,29,0)</f>
        <v>0</v>
      </c>
      <c r="AE302" s="16">
        <f>VLOOKUP($B302,'[2]TK KHOILUONG'!$B:$AT,30,0)</f>
        <v>0</v>
      </c>
      <c r="AF302" s="16">
        <f>VLOOKUP($B302,'[2]TK KHOILUONG'!$B:$AT,31,0)</f>
        <v>0</v>
      </c>
      <c r="AG302" s="16">
        <f>VLOOKUP($B302,'[2]TK KHOILUONG'!$B:$AT,32,0)</f>
        <v>0</v>
      </c>
      <c r="AH302" s="34">
        <f>VLOOKUP($B302,'[2]TK KHOILUONG'!$B:$AT,33,0)</f>
        <v>0</v>
      </c>
      <c r="AI302" s="16">
        <f>VLOOKUP($B302,'[2]TK KHOILUONG'!$B:$AT,34,0)</f>
        <v>0</v>
      </c>
      <c r="AJ302" s="16">
        <f>VLOOKUP($B302,'[2]TK KHOILUONG'!$B:$AT,35,0)</f>
        <v>0</v>
      </c>
      <c r="AK302" s="34">
        <f>VLOOKUP($B302,'[2]TK KHOILUONG'!$B:$AT,36,0)</f>
        <v>0</v>
      </c>
      <c r="AL302" s="16">
        <f>VLOOKUP($B302,'[2]TK KHOILUONG'!$B:$AT,37,0)</f>
        <v>0</v>
      </c>
      <c r="AM302" s="16">
        <f>VLOOKUP($B302,'[2]TK KHOILUONG'!$B:$AT,38,0)</f>
        <v>0</v>
      </c>
      <c r="AN302" s="34">
        <f>VLOOKUP($B302,'[2]TK KHOILUONG'!$B:$AT,39,0)</f>
        <v>0</v>
      </c>
      <c r="AO302" s="16">
        <f>VLOOKUP($B302,'[2]TK KHOILUONG'!$B:$AT,40,0)</f>
        <v>0</v>
      </c>
      <c r="AP302" s="16">
        <f>VLOOKUP($B302,'[2]TK KHOILUONG'!$B:$AT,41,0)</f>
        <v>0</v>
      </c>
      <c r="AQ302" s="34">
        <f>VLOOKUP($B302,'[2]TK KHOILUONG'!$B:$AT,42,0)</f>
        <v>0</v>
      </c>
      <c r="AR302" s="34">
        <f>VLOOKUP($B302,'[2]TK KHOILUONG'!$B:$AT,43,0)</f>
        <v>0</v>
      </c>
      <c r="AS302" s="34">
        <f>VLOOKUP($B302,'[2]TK KHOILUONG'!$B:$AT,44,0)</f>
        <v>0</v>
      </c>
      <c r="AT302" s="44">
        <f t="shared" si="5"/>
        <v>42.2</v>
      </c>
      <c r="AU302" s="5"/>
    </row>
    <row r="303" spans="1:47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VLOOKUP($B303,'[2]TK KHOILUONG'!$B:$AT,4,0)</f>
        <v>2</v>
      </c>
      <c r="F303" s="16">
        <f>VLOOKUP($B303,'[2]TK KHOILUONG'!$B:$AT,5,0)</f>
        <v>0</v>
      </c>
      <c r="G303" s="16">
        <f>VLOOKUP($B303,'[2]TK KHOILUONG'!$B:$AT,6,0)</f>
        <v>0</v>
      </c>
      <c r="H303" s="16">
        <f>VLOOKUP($B303,'[2]TK KHOILUONG'!$B:$AT,7,0)</f>
        <v>0</v>
      </c>
      <c r="I303" s="16">
        <f>VLOOKUP($B303,'[2]TK KHOILUONG'!$B:$AT,8,0)</f>
        <v>0</v>
      </c>
      <c r="J303" s="16">
        <f>VLOOKUP($B303,'[2]TK KHOILUONG'!$B:$AT,9,0)</f>
        <v>0</v>
      </c>
      <c r="K303" s="16">
        <f>VLOOKUP($B303,'[2]TK KHOILUONG'!$B:$AT,10,0)</f>
        <v>0</v>
      </c>
      <c r="L303" s="16">
        <f>VLOOKUP($B303,'[2]TK KHOILUONG'!$B:$AT,11,0)</f>
        <v>0</v>
      </c>
      <c r="M303" s="34">
        <f>VLOOKUP($B303,'[2]TK KHOILUONG'!$B:$AT,12,0)</f>
        <v>2</v>
      </c>
      <c r="N303" s="16">
        <f>VLOOKUP($B303,'[2]TK KHOILUONG'!$B:$AT,13,0)</f>
        <v>2.85</v>
      </c>
      <c r="O303" s="16">
        <f>VLOOKUP($B303,'[2]TK KHOILUONG'!$B:$AT,14,0)</f>
        <v>2.4000000000000004</v>
      </c>
      <c r="P303" s="16">
        <f>VLOOKUP($B303,'[2]TK KHOILUONG'!$B:$AT,15,0)</f>
        <v>0</v>
      </c>
      <c r="Q303" s="16">
        <f>VLOOKUP($B303,'[2]TK KHOILUONG'!$B:$AT,16,0)</f>
        <v>0</v>
      </c>
      <c r="R303" s="34">
        <f>VLOOKUP($B303,'[2]TK KHOILUONG'!$B:$AT,17,0)</f>
        <v>5.25</v>
      </c>
      <c r="S303" s="16">
        <f>VLOOKUP($B303,'[2]TK KHOILUONG'!$B:$AT,18,0)</f>
        <v>322</v>
      </c>
      <c r="T303" s="16">
        <f>VLOOKUP($B303,'[2]TK KHOILUONG'!$B:$AT,19,0)</f>
        <v>205</v>
      </c>
      <c r="U303" s="16">
        <f>VLOOKUP($B303,'[2]TK KHOILUONG'!$B:$AT,20,0)</f>
        <v>321</v>
      </c>
      <c r="V303" s="34">
        <f>VLOOKUP($B303,'[2]TK KHOILUONG'!$B:$AT,21,0)</f>
        <v>20.6</v>
      </c>
      <c r="W303" s="16">
        <f>VLOOKUP($B303,'[2]TK KHOILUONG'!$B:$AT,22,0)</f>
        <v>0</v>
      </c>
      <c r="X303" s="16">
        <f>VLOOKUP($B303,'[2]TK KHOILUONG'!$B:$AT,23,0)</f>
        <v>0</v>
      </c>
      <c r="Y303" s="16">
        <f>VLOOKUP($B303,'[2]TK KHOILUONG'!$B:$AT,24,0)</f>
        <v>0</v>
      </c>
      <c r="Z303" s="34">
        <f>VLOOKUP($B303,'[2]TK KHOILUONG'!$B:$AT,25,0)</f>
        <v>0</v>
      </c>
      <c r="AA303" s="16">
        <f>VLOOKUP($B303,'[2]TK KHOILUONG'!$B:$AT,26,0)</f>
        <v>0</v>
      </c>
      <c r="AB303" s="16">
        <f>VLOOKUP($B303,'[2]TK KHOILUONG'!$B:$AT,27,0)</f>
        <v>0</v>
      </c>
      <c r="AC303" s="16">
        <f>VLOOKUP($B303,'[2]TK KHOILUONG'!$B:$AT,28,0)</f>
        <v>0</v>
      </c>
      <c r="AD303" s="34">
        <f>VLOOKUP($B303,'[2]TK KHOILUONG'!$B:$AT,29,0)</f>
        <v>0</v>
      </c>
      <c r="AE303" s="16">
        <f>VLOOKUP($B303,'[2]TK KHOILUONG'!$B:$AT,30,0)</f>
        <v>0</v>
      </c>
      <c r="AF303" s="16">
        <f>VLOOKUP($B303,'[2]TK KHOILUONG'!$B:$AT,31,0)</f>
        <v>0</v>
      </c>
      <c r="AG303" s="16">
        <f>VLOOKUP($B303,'[2]TK KHOILUONG'!$B:$AT,32,0)</f>
        <v>0</v>
      </c>
      <c r="AH303" s="34">
        <f>VLOOKUP($B303,'[2]TK KHOILUONG'!$B:$AT,33,0)</f>
        <v>0</v>
      </c>
      <c r="AI303" s="16">
        <f>VLOOKUP($B303,'[2]TK KHOILUONG'!$B:$AT,34,0)</f>
        <v>0</v>
      </c>
      <c r="AJ303" s="16">
        <f>VLOOKUP($B303,'[2]TK KHOILUONG'!$B:$AT,35,0)</f>
        <v>0</v>
      </c>
      <c r="AK303" s="34">
        <f>VLOOKUP($B303,'[2]TK KHOILUONG'!$B:$AT,36,0)</f>
        <v>0</v>
      </c>
      <c r="AL303" s="16">
        <f>VLOOKUP($B303,'[2]TK KHOILUONG'!$B:$AT,37,0)</f>
        <v>0</v>
      </c>
      <c r="AM303" s="16">
        <f>VLOOKUP($B303,'[2]TK KHOILUONG'!$B:$AT,38,0)</f>
        <v>0</v>
      </c>
      <c r="AN303" s="34">
        <f>VLOOKUP($B303,'[2]TK KHOILUONG'!$B:$AT,39,0)</f>
        <v>0</v>
      </c>
      <c r="AO303" s="16">
        <f>VLOOKUP($B303,'[2]TK KHOILUONG'!$B:$AT,40,0)</f>
        <v>0</v>
      </c>
      <c r="AP303" s="16">
        <f>VLOOKUP($B303,'[2]TK KHOILUONG'!$B:$AT,41,0)</f>
        <v>0</v>
      </c>
      <c r="AQ303" s="34">
        <f>VLOOKUP($B303,'[2]TK KHOILUONG'!$B:$AT,42,0)</f>
        <v>0</v>
      </c>
      <c r="AR303" s="34">
        <f>VLOOKUP($B303,'[2]TK KHOILUONG'!$B:$AT,43,0)</f>
        <v>0</v>
      </c>
      <c r="AS303" s="34">
        <f>VLOOKUP($B303,'[2]TK KHOILUONG'!$B:$AT,44,0)</f>
        <v>0.5</v>
      </c>
      <c r="AT303" s="44">
        <f t="shared" si="5"/>
        <v>28.35</v>
      </c>
      <c r="AU303" s="5"/>
    </row>
    <row r="304" spans="1:47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VLOOKUP($B304,'[2]TK KHOILUONG'!$B:$AT,4,0)</f>
        <v>2</v>
      </c>
      <c r="F304" s="16">
        <f>VLOOKUP($B304,'[2]TK KHOILUONG'!$B:$AT,5,0)</f>
        <v>0</v>
      </c>
      <c r="G304" s="16">
        <f>VLOOKUP($B304,'[2]TK KHOILUONG'!$B:$AT,6,0)</f>
        <v>0</v>
      </c>
      <c r="H304" s="16">
        <f>VLOOKUP($B304,'[2]TK KHOILUONG'!$B:$AT,7,0)</f>
        <v>0</v>
      </c>
      <c r="I304" s="16">
        <f>VLOOKUP($B304,'[2]TK KHOILUONG'!$B:$AT,8,0)</f>
        <v>0</v>
      </c>
      <c r="J304" s="16">
        <f>VLOOKUP($B304,'[2]TK KHOILUONG'!$B:$AT,9,0)</f>
        <v>0</v>
      </c>
      <c r="K304" s="16">
        <f>VLOOKUP($B304,'[2]TK KHOILUONG'!$B:$AT,10,0)</f>
        <v>0</v>
      </c>
      <c r="L304" s="16">
        <f>VLOOKUP($B304,'[2]TK KHOILUONG'!$B:$AT,11,0)</f>
        <v>0</v>
      </c>
      <c r="M304" s="34">
        <f>VLOOKUP($B304,'[2]TK KHOILUONG'!$B:$AT,12,0)</f>
        <v>2</v>
      </c>
      <c r="N304" s="16">
        <f>VLOOKUP($B304,'[2]TK KHOILUONG'!$B:$AT,13,0)</f>
        <v>4.0500000000000007</v>
      </c>
      <c r="O304" s="16">
        <f>VLOOKUP($B304,'[2]TK KHOILUONG'!$B:$AT,14,0)</f>
        <v>4.6500000000000004</v>
      </c>
      <c r="P304" s="16">
        <f>VLOOKUP($B304,'[2]TK KHOILUONG'!$B:$AT,15,0)</f>
        <v>0</v>
      </c>
      <c r="Q304" s="16">
        <f>VLOOKUP($B304,'[2]TK KHOILUONG'!$B:$AT,16,0)</f>
        <v>0</v>
      </c>
      <c r="R304" s="34">
        <f>VLOOKUP($B304,'[2]TK KHOILUONG'!$B:$AT,17,0)</f>
        <v>8.7000000000000011</v>
      </c>
      <c r="S304" s="16">
        <f>VLOOKUP($B304,'[2]TK KHOILUONG'!$B:$AT,18,0)</f>
        <v>280</v>
      </c>
      <c r="T304" s="16">
        <f>VLOOKUP($B304,'[2]TK KHOILUONG'!$B:$AT,19,0)</f>
        <v>183</v>
      </c>
      <c r="U304" s="16">
        <f>VLOOKUP($B304,'[2]TK KHOILUONG'!$B:$AT,20,0)</f>
        <v>218</v>
      </c>
      <c r="V304" s="34">
        <f>VLOOKUP($B304,'[2]TK KHOILUONG'!$B:$AT,21,0)</f>
        <v>24.5</v>
      </c>
      <c r="W304" s="16">
        <f>VLOOKUP($B304,'[2]TK KHOILUONG'!$B:$AT,22,0)</f>
        <v>0</v>
      </c>
      <c r="X304" s="16">
        <f>VLOOKUP($B304,'[2]TK KHOILUONG'!$B:$AT,23,0)</f>
        <v>0</v>
      </c>
      <c r="Y304" s="16">
        <f>VLOOKUP($B304,'[2]TK KHOILUONG'!$B:$AT,24,0)</f>
        <v>0</v>
      </c>
      <c r="Z304" s="34">
        <f>VLOOKUP($B304,'[2]TK KHOILUONG'!$B:$AT,25,0)</f>
        <v>0</v>
      </c>
      <c r="AA304" s="16">
        <f>VLOOKUP($B304,'[2]TK KHOILUONG'!$B:$AT,26,0)</f>
        <v>0</v>
      </c>
      <c r="AB304" s="16">
        <f>VLOOKUP($B304,'[2]TK KHOILUONG'!$B:$AT,27,0)</f>
        <v>0</v>
      </c>
      <c r="AC304" s="16">
        <f>VLOOKUP($B304,'[2]TK KHOILUONG'!$B:$AT,28,0)</f>
        <v>0</v>
      </c>
      <c r="AD304" s="34">
        <f>VLOOKUP($B304,'[2]TK KHOILUONG'!$B:$AT,29,0)</f>
        <v>0</v>
      </c>
      <c r="AE304" s="16">
        <f>VLOOKUP($B304,'[2]TK KHOILUONG'!$B:$AT,30,0)</f>
        <v>0</v>
      </c>
      <c r="AF304" s="16">
        <f>VLOOKUP($B304,'[2]TK KHOILUONG'!$B:$AT,31,0)</f>
        <v>0</v>
      </c>
      <c r="AG304" s="16">
        <f>VLOOKUP($B304,'[2]TK KHOILUONG'!$B:$AT,32,0)</f>
        <v>0</v>
      </c>
      <c r="AH304" s="34">
        <f>VLOOKUP($B304,'[2]TK KHOILUONG'!$B:$AT,33,0)</f>
        <v>0</v>
      </c>
      <c r="AI304" s="16">
        <f>VLOOKUP($B304,'[2]TK KHOILUONG'!$B:$AT,34,0)</f>
        <v>0</v>
      </c>
      <c r="AJ304" s="16">
        <f>VLOOKUP($B304,'[2]TK KHOILUONG'!$B:$AT,35,0)</f>
        <v>0</v>
      </c>
      <c r="AK304" s="34">
        <f>VLOOKUP($B304,'[2]TK KHOILUONG'!$B:$AT,36,0)</f>
        <v>0</v>
      </c>
      <c r="AL304" s="16">
        <f>VLOOKUP($B304,'[2]TK KHOILUONG'!$B:$AT,37,0)</f>
        <v>0</v>
      </c>
      <c r="AM304" s="16">
        <f>VLOOKUP($B304,'[2]TK KHOILUONG'!$B:$AT,38,0)</f>
        <v>0</v>
      </c>
      <c r="AN304" s="34">
        <f>VLOOKUP($B304,'[2]TK KHOILUONG'!$B:$AT,39,0)</f>
        <v>0</v>
      </c>
      <c r="AO304" s="16">
        <f>VLOOKUP($B304,'[2]TK KHOILUONG'!$B:$AT,40,0)</f>
        <v>0</v>
      </c>
      <c r="AP304" s="16">
        <f>VLOOKUP($B304,'[2]TK KHOILUONG'!$B:$AT,41,0)</f>
        <v>0</v>
      </c>
      <c r="AQ304" s="34">
        <f>VLOOKUP($B304,'[2]TK KHOILUONG'!$B:$AT,42,0)</f>
        <v>0</v>
      </c>
      <c r="AR304" s="34">
        <f>VLOOKUP($B304,'[2]TK KHOILUONG'!$B:$AT,43,0)</f>
        <v>0</v>
      </c>
      <c r="AS304" s="34">
        <f>VLOOKUP($B304,'[2]TK KHOILUONG'!$B:$AT,44,0)</f>
        <v>2.4</v>
      </c>
      <c r="AT304" s="44">
        <f t="shared" si="5"/>
        <v>37.6</v>
      </c>
      <c r="AU304" s="5"/>
    </row>
    <row r="305" spans="1:47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VLOOKUP($B305,'[2]TK KHOILUONG'!$B:$AT,4,0)</f>
        <v>0</v>
      </c>
      <c r="F305" s="16">
        <f>VLOOKUP($B305,'[2]TK KHOILUONG'!$B:$AT,5,0)</f>
        <v>0</v>
      </c>
      <c r="G305" s="16">
        <f>VLOOKUP($B305,'[2]TK KHOILUONG'!$B:$AT,6,0)</f>
        <v>0</v>
      </c>
      <c r="H305" s="16">
        <f>VLOOKUP($B305,'[2]TK KHOILUONG'!$B:$AT,7,0)</f>
        <v>0</v>
      </c>
      <c r="I305" s="16">
        <f>VLOOKUP($B305,'[2]TK KHOILUONG'!$B:$AT,8,0)</f>
        <v>0</v>
      </c>
      <c r="J305" s="16">
        <f>VLOOKUP($B305,'[2]TK KHOILUONG'!$B:$AT,9,0)</f>
        <v>0</v>
      </c>
      <c r="K305" s="16">
        <f>VLOOKUP($B305,'[2]TK KHOILUONG'!$B:$AT,10,0)</f>
        <v>0</v>
      </c>
      <c r="L305" s="16">
        <f>VLOOKUP($B305,'[2]TK KHOILUONG'!$B:$AT,11,0)</f>
        <v>0</v>
      </c>
      <c r="M305" s="34">
        <f>VLOOKUP($B305,'[2]TK KHOILUONG'!$B:$AT,12,0)</f>
        <v>0</v>
      </c>
      <c r="N305" s="16">
        <f>VLOOKUP($B305,'[2]TK KHOILUONG'!$B:$AT,13,0)</f>
        <v>0.6</v>
      </c>
      <c r="O305" s="16">
        <f>VLOOKUP($B305,'[2]TK KHOILUONG'!$B:$AT,14,0)</f>
        <v>2.85</v>
      </c>
      <c r="P305" s="16">
        <f>VLOOKUP($B305,'[2]TK KHOILUONG'!$B:$AT,15,0)</f>
        <v>0</v>
      </c>
      <c r="Q305" s="16">
        <f>VLOOKUP($B305,'[2]TK KHOILUONG'!$B:$AT,16,0)</f>
        <v>0</v>
      </c>
      <c r="R305" s="34">
        <f>VLOOKUP($B305,'[2]TK KHOILUONG'!$B:$AT,17,0)</f>
        <v>3.45</v>
      </c>
      <c r="S305" s="16">
        <f>VLOOKUP($B305,'[2]TK KHOILUONG'!$B:$AT,18,0)</f>
        <v>174</v>
      </c>
      <c r="T305" s="16">
        <f>VLOOKUP($B305,'[2]TK KHOILUONG'!$B:$AT,19,0)</f>
        <v>157</v>
      </c>
      <c r="U305" s="16">
        <f>VLOOKUP($B305,'[2]TK KHOILUONG'!$B:$AT,20,0)</f>
        <v>168</v>
      </c>
      <c r="V305" s="34">
        <f>VLOOKUP($B305,'[2]TK KHOILUONG'!$B:$AT,21,0)</f>
        <v>16.3</v>
      </c>
      <c r="W305" s="16">
        <f>VLOOKUP($B305,'[2]TK KHOILUONG'!$B:$AT,22,0)</f>
        <v>0</v>
      </c>
      <c r="X305" s="16">
        <f>VLOOKUP($B305,'[2]TK KHOILUONG'!$B:$AT,23,0)</f>
        <v>0</v>
      </c>
      <c r="Y305" s="16">
        <f>VLOOKUP($B305,'[2]TK KHOILUONG'!$B:$AT,24,0)</f>
        <v>0</v>
      </c>
      <c r="Z305" s="34">
        <f>VLOOKUP($B305,'[2]TK KHOILUONG'!$B:$AT,25,0)</f>
        <v>0</v>
      </c>
      <c r="AA305" s="16">
        <f>VLOOKUP($B305,'[2]TK KHOILUONG'!$B:$AT,26,0)</f>
        <v>0</v>
      </c>
      <c r="AB305" s="16">
        <f>VLOOKUP($B305,'[2]TK KHOILUONG'!$B:$AT,27,0)</f>
        <v>0</v>
      </c>
      <c r="AC305" s="16">
        <f>VLOOKUP($B305,'[2]TK KHOILUONG'!$B:$AT,28,0)</f>
        <v>0</v>
      </c>
      <c r="AD305" s="34">
        <f>VLOOKUP($B305,'[2]TK KHOILUONG'!$B:$AT,29,0)</f>
        <v>0</v>
      </c>
      <c r="AE305" s="16">
        <f>VLOOKUP($B305,'[2]TK KHOILUONG'!$B:$AT,30,0)</f>
        <v>0</v>
      </c>
      <c r="AF305" s="16">
        <f>VLOOKUP($B305,'[2]TK KHOILUONG'!$B:$AT,31,0)</f>
        <v>0</v>
      </c>
      <c r="AG305" s="16">
        <f>VLOOKUP($B305,'[2]TK KHOILUONG'!$B:$AT,32,0)</f>
        <v>0</v>
      </c>
      <c r="AH305" s="34">
        <f>VLOOKUP($B305,'[2]TK KHOILUONG'!$B:$AT,33,0)</f>
        <v>0</v>
      </c>
      <c r="AI305" s="16">
        <f>VLOOKUP($B305,'[2]TK KHOILUONG'!$B:$AT,34,0)</f>
        <v>0</v>
      </c>
      <c r="AJ305" s="16">
        <f>VLOOKUP($B305,'[2]TK KHOILUONG'!$B:$AT,35,0)</f>
        <v>0</v>
      </c>
      <c r="AK305" s="34">
        <f>VLOOKUP($B305,'[2]TK KHOILUONG'!$B:$AT,36,0)</f>
        <v>0</v>
      </c>
      <c r="AL305" s="16">
        <f>VLOOKUP($B305,'[2]TK KHOILUONG'!$B:$AT,37,0)</f>
        <v>0</v>
      </c>
      <c r="AM305" s="16">
        <f>VLOOKUP($B305,'[2]TK KHOILUONG'!$B:$AT,38,0)</f>
        <v>0</v>
      </c>
      <c r="AN305" s="34">
        <f>VLOOKUP($B305,'[2]TK KHOILUONG'!$B:$AT,39,0)</f>
        <v>0</v>
      </c>
      <c r="AO305" s="16">
        <f>VLOOKUP($B305,'[2]TK KHOILUONG'!$B:$AT,40,0)</f>
        <v>0</v>
      </c>
      <c r="AP305" s="16">
        <f>VLOOKUP($B305,'[2]TK KHOILUONG'!$B:$AT,41,0)</f>
        <v>0</v>
      </c>
      <c r="AQ305" s="34">
        <f>VLOOKUP($B305,'[2]TK KHOILUONG'!$B:$AT,42,0)</f>
        <v>0</v>
      </c>
      <c r="AR305" s="34">
        <f>VLOOKUP($B305,'[2]TK KHOILUONG'!$B:$AT,43,0)</f>
        <v>0</v>
      </c>
      <c r="AS305" s="34">
        <f>VLOOKUP($B305,'[2]TK KHOILUONG'!$B:$AT,44,0)</f>
        <v>0</v>
      </c>
      <c r="AT305" s="44">
        <f t="shared" si="5"/>
        <v>19.75</v>
      </c>
      <c r="AU305" s="5"/>
    </row>
    <row r="306" spans="1:47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VLOOKUP($B306,'[2]TK KHOILUONG'!$B:$AT,4,0)</f>
        <v>0</v>
      </c>
      <c r="F306" s="16">
        <f>VLOOKUP($B306,'[2]TK KHOILUONG'!$B:$AT,5,0)</f>
        <v>0</v>
      </c>
      <c r="G306" s="16">
        <f>VLOOKUP($B306,'[2]TK KHOILUONG'!$B:$AT,6,0)</f>
        <v>0</v>
      </c>
      <c r="H306" s="16">
        <f>VLOOKUP($B306,'[2]TK KHOILUONG'!$B:$AT,7,0)</f>
        <v>0</v>
      </c>
      <c r="I306" s="16">
        <f>VLOOKUP($B306,'[2]TK KHOILUONG'!$B:$AT,8,0)</f>
        <v>0</v>
      </c>
      <c r="J306" s="16">
        <f>VLOOKUP($B306,'[2]TK KHOILUONG'!$B:$AT,9,0)</f>
        <v>0</v>
      </c>
      <c r="K306" s="16">
        <f>VLOOKUP($B306,'[2]TK KHOILUONG'!$B:$AT,10,0)</f>
        <v>0</v>
      </c>
      <c r="L306" s="16">
        <f>VLOOKUP($B306,'[2]TK KHOILUONG'!$B:$AT,11,0)</f>
        <v>0</v>
      </c>
      <c r="M306" s="34">
        <f>VLOOKUP($B306,'[2]TK KHOILUONG'!$B:$AT,12,0)</f>
        <v>0</v>
      </c>
      <c r="N306" s="16">
        <f>VLOOKUP($B306,'[2]TK KHOILUONG'!$B:$AT,13,0)</f>
        <v>0</v>
      </c>
      <c r="O306" s="16">
        <f>VLOOKUP($B306,'[2]TK KHOILUONG'!$B:$AT,14,0)</f>
        <v>0</v>
      </c>
      <c r="P306" s="16">
        <f>VLOOKUP($B306,'[2]TK KHOILUONG'!$B:$AT,15,0)</f>
        <v>0</v>
      </c>
      <c r="Q306" s="16">
        <f>VLOOKUP($B306,'[2]TK KHOILUONG'!$B:$AT,16,0)</f>
        <v>0</v>
      </c>
      <c r="R306" s="34">
        <f>VLOOKUP($B306,'[2]TK KHOILUONG'!$B:$AT,17,0)</f>
        <v>0</v>
      </c>
      <c r="S306" s="16">
        <f>VLOOKUP($B306,'[2]TK KHOILUONG'!$B:$AT,18,0)</f>
        <v>0</v>
      </c>
      <c r="T306" s="16">
        <f>VLOOKUP($B306,'[2]TK KHOILUONG'!$B:$AT,19,0)</f>
        <v>0</v>
      </c>
      <c r="U306" s="16">
        <f>VLOOKUP($B306,'[2]TK KHOILUONG'!$B:$AT,20,0)</f>
        <v>0</v>
      </c>
      <c r="V306" s="34">
        <f>VLOOKUP($B306,'[2]TK KHOILUONG'!$B:$AT,21,0)</f>
        <v>0</v>
      </c>
      <c r="W306" s="16">
        <f>VLOOKUP($B306,'[2]TK KHOILUONG'!$B:$AT,22,0)</f>
        <v>0</v>
      </c>
      <c r="X306" s="16">
        <f>VLOOKUP($B306,'[2]TK KHOILUONG'!$B:$AT,23,0)</f>
        <v>0</v>
      </c>
      <c r="Y306" s="16">
        <f>VLOOKUP($B306,'[2]TK KHOILUONG'!$B:$AT,24,0)</f>
        <v>0</v>
      </c>
      <c r="Z306" s="34">
        <f>VLOOKUP($B306,'[2]TK KHOILUONG'!$B:$AT,25,0)</f>
        <v>0</v>
      </c>
      <c r="AA306" s="16">
        <f>VLOOKUP($B306,'[2]TK KHOILUONG'!$B:$AT,26,0)</f>
        <v>0</v>
      </c>
      <c r="AB306" s="16">
        <f>VLOOKUP($B306,'[2]TK KHOILUONG'!$B:$AT,27,0)</f>
        <v>0</v>
      </c>
      <c r="AC306" s="16">
        <f>VLOOKUP($B306,'[2]TK KHOILUONG'!$B:$AT,28,0)</f>
        <v>0</v>
      </c>
      <c r="AD306" s="34">
        <f>VLOOKUP($B306,'[2]TK KHOILUONG'!$B:$AT,29,0)</f>
        <v>0</v>
      </c>
      <c r="AE306" s="16">
        <f>VLOOKUP($B306,'[2]TK KHOILUONG'!$B:$AT,30,0)</f>
        <v>0</v>
      </c>
      <c r="AF306" s="16">
        <f>VLOOKUP($B306,'[2]TK KHOILUONG'!$B:$AT,31,0)</f>
        <v>0</v>
      </c>
      <c r="AG306" s="16">
        <f>VLOOKUP($B306,'[2]TK KHOILUONG'!$B:$AT,32,0)</f>
        <v>0</v>
      </c>
      <c r="AH306" s="34">
        <f>VLOOKUP($B306,'[2]TK KHOILUONG'!$B:$AT,33,0)</f>
        <v>0</v>
      </c>
      <c r="AI306" s="16">
        <f>VLOOKUP($B306,'[2]TK KHOILUONG'!$B:$AT,34,0)</f>
        <v>0</v>
      </c>
      <c r="AJ306" s="16">
        <f>VLOOKUP($B306,'[2]TK KHOILUONG'!$B:$AT,35,0)</f>
        <v>0</v>
      </c>
      <c r="AK306" s="34">
        <f>VLOOKUP($B306,'[2]TK KHOILUONG'!$B:$AT,36,0)</f>
        <v>0</v>
      </c>
      <c r="AL306" s="16">
        <f>VLOOKUP($B306,'[2]TK KHOILUONG'!$B:$AT,37,0)</f>
        <v>0</v>
      </c>
      <c r="AM306" s="16">
        <f>VLOOKUP($B306,'[2]TK KHOILUONG'!$B:$AT,38,0)</f>
        <v>0</v>
      </c>
      <c r="AN306" s="34">
        <f>VLOOKUP($B306,'[2]TK KHOILUONG'!$B:$AT,39,0)</f>
        <v>0</v>
      </c>
      <c r="AO306" s="16">
        <f>VLOOKUP($B306,'[2]TK KHOILUONG'!$B:$AT,40,0)</f>
        <v>0</v>
      </c>
      <c r="AP306" s="16">
        <f>VLOOKUP($B306,'[2]TK KHOILUONG'!$B:$AT,41,0)</f>
        <v>0</v>
      </c>
      <c r="AQ306" s="34">
        <f>VLOOKUP($B306,'[2]TK KHOILUONG'!$B:$AT,42,0)</f>
        <v>0</v>
      </c>
      <c r="AR306" s="34">
        <f>VLOOKUP($B306,'[2]TK KHOILUONG'!$B:$AT,43,0)</f>
        <v>0</v>
      </c>
      <c r="AS306" s="34">
        <f>VLOOKUP($B306,'[2]TK KHOILUONG'!$B:$AT,44,0)</f>
        <v>0</v>
      </c>
      <c r="AT306" s="44">
        <f t="shared" si="5"/>
        <v>0</v>
      </c>
      <c r="AU306" s="5"/>
    </row>
    <row r="307" spans="1:47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VLOOKUP($B307,'[2]TK KHOILUONG'!$B:$AT,4,0)</f>
        <v>0</v>
      </c>
      <c r="F307" s="16">
        <f>VLOOKUP($B307,'[2]TK KHOILUONG'!$B:$AT,5,0)</f>
        <v>0</v>
      </c>
      <c r="G307" s="16">
        <f>VLOOKUP($B307,'[2]TK KHOILUONG'!$B:$AT,6,0)</f>
        <v>0</v>
      </c>
      <c r="H307" s="16">
        <f>VLOOKUP($B307,'[2]TK KHOILUONG'!$B:$AT,7,0)</f>
        <v>0</v>
      </c>
      <c r="I307" s="16">
        <f>VLOOKUP($B307,'[2]TK KHOILUONG'!$B:$AT,8,0)</f>
        <v>0</v>
      </c>
      <c r="J307" s="16">
        <f>VLOOKUP($B307,'[2]TK KHOILUONG'!$B:$AT,9,0)</f>
        <v>0</v>
      </c>
      <c r="K307" s="16">
        <f>VLOOKUP($B307,'[2]TK KHOILUONG'!$B:$AT,10,0)</f>
        <v>0</v>
      </c>
      <c r="L307" s="16">
        <f>VLOOKUP($B307,'[2]TK KHOILUONG'!$B:$AT,11,0)</f>
        <v>0</v>
      </c>
      <c r="M307" s="34">
        <f>VLOOKUP($B307,'[2]TK KHOILUONG'!$B:$AT,12,0)</f>
        <v>0</v>
      </c>
      <c r="N307" s="16">
        <f>VLOOKUP($B307,'[2]TK KHOILUONG'!$B:$AT,13,0)</f>
        <v>4.95</v>
      </c>
      <c r="O307" s="16">
        <f>VLOOKUP($B307,'[2]TK KHOILUONG'!$B:$AT,14,0)</f>
        <v>1.5</v>
      </c>
      <c r="P307" s="16">
        <f>VLOOKUP($B307,'[2]TK KHOILUONG'!$B:$AT,15,0)</f>
        <v>0</v>
      </c>
      <c r="Q307" s="16">
        <f>VLOOKUP($B307,'[2]TK KHOILUONG'!$B:$AT,16,0)</f>
        <v>0</v>
      </c>
      <c r="R307" s="34">
        <f>VLOOKUP($B307,'[2]TK KHOILUONG'!$B:$AT,17,0)</f>
        <v>6.45</v>
      </c>
      <c r="S307" s="16">
        <f>VLOOKUP($B307,'[2]TK KHOILUONG'!$B:$AT,18,0)</f>
        <v>137</v>
      </c>
      <c r="T307" s="16">
        <f>VLOOKUP($B307,'[2]TK KHOILUONG'!$B:$AT,19,0)</f>
        <v>340</v>
      </c>
      <c r="U307" s="16">
        <f>VLOOKUP($B307,'[2]TK KHOILUONG'!$B:$AT,20,0)</f>
        <v>276</v>
      </c>
      <c r="V307" s="34">
        <f>VLOOKUP($B307,'[2]TK KHOILUONG'!$B:$AT,21,0)</f>
        <v>20.100000000000001</v>
      </c>
      <c r="W307" s="16">
        <f>VLOOKUP($B307,'[2]TK KHOILUONG'!$B:$AT,22,0)</f>
        <v>0</v>
      </c>
      <c r="X307" s="16">
        <f>VLOOKUP($B307,'[2]TK KHOILUONG'!$B:$AT,23,0)</f>
        <v>0</v>
      </c>
      <c r="Y307" s="16">
        <f>VLOOKUP($B307,'[2]TK KHOILUONG'!$B:$AT,24,0)</f>
        <v>0</v>
      </c>
      <c r="Z307" s="34">
        <f>VLOOKUP($B307,'[2]TK KHOILUONG'!$B:$AT,25,0)</f>
        <v>0</v>
      </c>
      <c r="AA307" s="16">
        <f>VLOOKUP($B307,'[2]TK KHOILUONG'!$B:$AT,26,0)</f>
        <v>0</v>
      </c>
      <c r="AB307" s="16">
        <f>VLOOKUP($B307,'[2]TK KHOILUONG'!$B:$AT,27,0)</f>
        <v>0</v>
      </c>
      <c r="AC307" s="16">
        <f>VLOOKUP($B307,'[2]TK KHOILUONG'!$B:$AT,28,0)</f>
        <v>0</v>
      </c>
      <c r="AD307" s="34">
        <f>VLOOKUP($B307,'[2]TK KHOILUONG'!$B:$AT,29,0)</f>
        <v>0</v>
      </c>
      <c r="AE307" s="16">
        <f>VLOOKUP($B307,'[2]TK KHOILUONG'!$B:$AT,30,0)</f>
        <v>0</v>
      </c>
      <c r="AF307" s="16">
        <f>VLOOKUP($B307,'[2]TK KHOILUONG'!$B:$AT,31,0)</f>
        <v>0</v>
      </c>
      <c r="AG307" s="16">
        <f>VLOOKUP($B307,'[2]TK KHOILUONG'!$B:$AT,32,0)</f>
        <v>0</v>
      </c>
      <c r="AH307" s="34">
        <f>VLOOKUP($B307,'[2]TK KHOILUONG'!$B:$AT,33,0)</f>
        <v>0</v>
      </c>
      <c r="AI307" s="16">
        <f>VLOOKUP($B307,'[2]TK KHOILUONG'!$B:$AT,34,0)</f>
        <v>0</v>
      </c>
      <c r="AJ307" s="16">
        <f>VLOOKUP($B307,'[2]TK KHOILUONG'!$B:$AT,35,0)</f>
        <v>0</v>
      </c>
      <c r="AK307" s="34">
        <f>VLOOKUP($B307,'[2]TK KHOILUONG'!$B:$AT,36,0)</f>
        <v>0</v>
      </c>
      <c r="AL307" s="16">
        <f>VLOOKUP($B307,'[2]TK KHOILUONG'!$B:$AT,37,0)</f>
        <v>0</v>
      </c>
      <c r="AM307" s="16">
        <f>VLOOKUP($B307,'[2]TK KHOILUONG'!$B:$AT,38,0)</f>
        <v>0</v>
      </c>
      <c r="AN307" s="34">
        <f>VLOOKUP($B307,'[2]TK KHOILUONG'!$B:$AT,39,0)</f>
        <v>0</v>
      </c>
      <c r="AO307" s="16">
        <f>VLOOKUP($B307,'[2]TK KHOILUONG'!$B:$AT,40,0)</f>
        <v>0</v>
      </c>
      <c r="AP307" s="16">
        <f>VLOOKUP($B307,'[2]TK KHOILUONG'!$B:$AT,41,0)</f>
        <v>0</v>
      </c>
      <c r="AQ307" s="34">
        <f>VLOOKUP($B307,'[2]TK KHOILUONG'!$B:$AT,42,0)</f>
        <v>0</v>
      </c>
      <c r="AR307" s="34">
        <f>VLOOKUP($B307,'[2]TK KHOILUONG'!$B:$AT,43,0)</f>
        <v>0</v>
      </c>
      <c r="AS307" s="34">
        <f>VLOOKUP($B307,'[2]TK KHOILUONG'!$B:$AT,44,0)</f>
        <v>0</v>
      </c>
      <c r="AT307" s="44">
        <f t="shared" si="5"/>
        <v>26.55</v>
      </c>
      <c r="AU307" s="5"/>
    </row>
    <row r="308" spans="1:47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VLOOKUP($B308,'[2]TK KHOILUONG'!$B:$AT,4,0)</f>
        <v>0</v>
      </c>
      <c r="F308" s="16">
        <f>VLOOKUP($B308,'[2]TK KHOILUONG'!$B:$AT,5,0)</f>
        <v>0</v>
      </c>
      <c r="G308" s="16">
        <f>VLOOKUP($B308,'[2]TK KHOILUONG'!$B:$AT,6,0)</f>
        <v>0</v>
      </c>
      <c r="H308" s="16">
        <f>VLOOKUP($B308,'[2]TK KHOILUONG'!$B:$AT,7,0)</f>
        <v>0</v>
      </c>
      <c r="I308" s="16">
        <f>VLOOKUP($B308,'[2]TK KHOILUONG'!$B:$AT,8,0)</f>
        <v>0</v>
      </c>
      <c r="J308" s="16">
        <f>VLOOKUP($B308,'[2]TK KHOILUONG'!$B:$AT,9,0)</f>
        <v>0</v>
      </c>
      <c r="K308" s="16">
        <f>VLOOKUP($B308,'[2]TK KHOILUONG'!$B:$AT,10,0)</f>
        <v>0</v>
      </c>
      <c r="L308" s="16">
        <f>VLOOKUP($B308,'[2]TK KHOILUONG'!$B:$AT,11,0)</f>
        <v>0</v>
      </c>
      <c r="M308" s="34">
        <f>VLOOKUP($B308,'[2]TK KHOILUONG'!$B:$AT,12,0)</f>
        <v>0</v>
      </c>
      <c r="N308" s="16">
        <f>VLOOKUP($B308,'[2]TK KHOILUONG'!$B:$AT,13,0)</f>
        <v>2.1</v>
      </c>
      <c r="O308" s="16">
        <f>VLOOKUP($B308,'[2]TK KHOILUONG'!$B:$AT,14,0)</f>
        <v>4.3500000000000005</v>
      </c>
      <c r="P308" s="16">
        <f>VLOOKUP($B308,'[2]TK KHOILUONG'!$B:$AT,15,0)</f>
        <v>0</v>
      </c>
      <c r="Q308" s="16">
        <f>VLOOKUP($B308,'[2]TK KHOILUONG'!$B:$AT,16,0)</f>
        <v>0</v>
      </c>
      <c r="R308" s="34">
        <f>VLOOKUP($B308,'[2]TK KHOILUONG'!$B:$AT,17,0)</f>
        <v>6.4500000000000011</v>
      </c>
      <c r="S308" s="16">
        <f>VLOOKUP($B308,'[2]TK KHOILUONG'!$B:$AT,18,0)</f>
        <v>199</v>
      </c>
      <c r="T308" s="16">
        <f>VLOOKUP($B308,'[2]TK KHOILUONG'!$B:$AT,19,0)</f>
        <v>245</v>
      </c>
      <c r="U308" s="16">
        <f>VLOOKUP($B308,'[2]TK KHOILUONG'!$B:$AT,20,0)</f>
        <v>212</v>
      </c>
      <c r="V308" s="34">
        <f>VLOOKUP($B308,'[2]TK KHOILUONG'!$B:$AT,21,0)</f>
        <v>23.200000000000003</v>
      </c>
      <c r="W308" s="16">
        <f>VLOOKUP($B308,'[2]TK KHOILUONG'!$B:$AT,22,0)</f>
        <v>0</v>
      </c>
      <c r="X308" s="16">
        <f>VLOOKUP($B308,'[2]TK KHOILUONG'!$B:$AT,23,0)</f>
        <v>0</v>
      </c>
      <c r="Y308" s="16">
        <f>VLOOKUP($B308,'[2]TK KHOILUONG'!$B:$AT,24,0)</f>
        <v>0</v>
      </c>
      <c r="Z308" s="34">
        <f>VLOOKUP($B308,'[2]TK KHOILUONG'!$B:$AT,25,0)</f>
        <v>0</v>
      </c>
      <c r="AA308" s="16">
        <f>VLOOKUP($B308,'[2]TK KHOILUONG'!$B:$AT,26,0)</f>
        <v>0</v>
      </c>
      <c r="AB308" s="16">
        <f>VLOOKUP($B308,'[2]TK KHOILUONG'!$B:$AT,27,0)</f>
        <v>0</v>
      </c>
      <c r="AC308" s="16">
        <f>VLOOKUP($B308,'[2]TK KHOILUONG'!$B:$AT,28,0)</f>
        <v>0</v>
      </c>
      <c r="AD308" s="34">
        <f>VLOOKUP($B308,'[2]TK KHOILUONG'!$B:$AT,29,0)</f>
        <v>0</v>
      </c>
      <c r="AE308" s="16">
        <f>VLOOKUP($B308,'[2]TK KHOILUONG'!$B:$AT,30,0)</f>
        <v>0</v>
      </c>
      <c r="AF308" s="16">
        <f>VLOOKUP($B308,'[2]TK KHOILUONG'!$B:$AT,31,0)</f>
        <v>0</v>
      </c>
      <c r="AG308" s="16">
        <f>VLOOKUP($B308,'[2]TK KHOILUONG'!$B:$AT,32,0)</f>
        <v>0</v>
      </c>
      <c r="AH308" s="34">
        <f>VLOOKUP($B308,'[2]TK KHOILUONG'!$B:$AT,33,0)</f>
        <v>0</v>
      </c>
      <c r="AI308" s="16">
        <f>VLOOKUP($B308,'[2]TK KHOILUONG'!$B:$AT,34,0)</f>
        <v>0</v>
      </c>
      <c r="AJ308" s="16">
        <f>VLOOKUP($B308,'[2]TK KHOILUONG'!$B:$AT,35,0)</f>
        <v>0</v>
      </c>
      <c r="AK308" s="34">
        <f>VLOOKUP($B308,'[2]TK KHOILUONG'!$B:$AT,36,0)</f>
        <v>0</v>
      </c>
      <c r="AL308" s="16">
        <f>VLOOKUP($B308,'[2]TK KHOILUONG'!$B:$AT,37,0)</f>
        <v>0</v>
      </c>
      <c r="AM308" s="16">
        <f>VLOOKUP($B308,'[2]TK KHOILUONG'!$B:$AT,38,0)</f>
        <v>0</v>
      </c>
      <c r="AN308" s="34">
        <f>VLOOKUP($B308,'[2]TK KHOILUONG'!$B:$AT,39,0)</f>
        <v>0</v>
      </c>
      <c r="AO308" s="16">
        <f>VLOOKUP($B308,'[2]TK KHOILUONG'!$B:$AT,40,0)</f>
        <v>0</v>
      </c>
      <c r="AP308" s="16">
        <f>VLOOKUP($B308,'[2]TK KHOILUONG'!$B:$AT,41,0)</f>
        <v>0</v>
      </c>
      <c r="AQ308" s="34">
        <f>VLOOKUP($B308,'[2]TK KHOILUONG'!$B:$AT,42,0)</f>
        <v>0</v>
      </c>
      <c r="AR308" s="34">
        <f>VLOOKUP($B308,'[2]TK KHOILUONG'!$B:$AT,43,0)</f>
        <v>0</v>
      </c>
      <c r="AS308" s="34">
        <f>VLOOKUP($B308,'[2]TK KHOILUONG'!$B:$AT,44,0)</f>
        <v>1.4</v>
      </c>
      <c r="AT308" s="44">
        <f t="shared" si="5"/>
        <v>31.05</v>
      </c>
      <c r="AU308" s="5"/>
    </row>
    <row r="309" spans="1:47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VLOOKUP($B309,'[2]TK KHOILUONG'!$B:$AT,4,0)</f>
        <v>0</v>
      </c>
      <c r="F309" s="16">
        <f>VLOOKUP($B309,'[2]TK KHOILUONG'!$B:$AT,5,0)</f>
        <v>0</v>
      </c>
      <c r="G309" s="16">
        <f>VLOOKUP($B309,'[2]TK KHOILUONG'!$B:$AT,6,0)</f>
        <v>0</v>
      </c>
      <c r="H309" s="16">
        <f>VLOOKUP($B309,'[2]TK KHOILUONG'!$B:$AT,7,0)</f>
        <v>0</v>
      </c>
      <c r="I309" s="16">
        <f>VLOOKUP($B309,'[2]TK KHOILUONG'!$B:$AT,8,0)</f>
        <v>0</v>
      </c>
      <c r="J309" s="16">
        <f>VLOOKUP($B309,'[2]TK KHOILUONG'!$B:$AT,9,0)</f>
        <v>0</v>
      </c>
      <c r="K309" s="16">
        <f>VLOOKUP($B309,'[2]TK KHOILUONG'!$B:$AT,10,0)</f>
        <v>0</v>
      </c>
      <c r="L309" s="16">
        <f>VLOOKUP($B309,'[2]TK KHOILUONG'!$B:$AT,11,0)</f>
        <v>0</v>
      </c>
      <c r="M309" s="34">
        <f>VLOOKUP($B309,'[2]TK KHOILUONG'!$B:$AT,12,0)</f>
        <v>0</v>
      </c>
      <c r="N309" s="16">
        <f>VLOOKUP($B309,'[2]TK KHOILUONG'!$B:$AT,13,0)</f>
        <v>2.5499999999999998</v>
      </c>
      <c r="O309" s="16">
        <f>VLOOKUP($B309,'[2]TK KHOILUONG'!$B:$AT,14,0)</f>
        <v>4.6499999999999995</v>
      </c>
      <c r="P309" s="16">
        <f>VLOOKUP($B309,'[2]TK KHOILUONG'!$B:$AT,15,0)</f>
        <v>0</v>
      </c>
      <c r="Q309" s="16">
        <f>VLOOKUP($B309,'[2]TK KHOILUONG'!$B:$AT,16,0)</f>
        <v>0</v>
      </c>
      <c r="R309" s="34">
        <f>VLOOKUP($B309,'[2]TK KHOILUONG'!$B:$AT,17,0)</f>
        <v>7.1999999999999993</v>
      </c>
      <c r="S309" s="16">
        <f>VLOOKUP($B309,'[2]TK KHOILUONG'!$B:$AT,18,0)</f>
        <v>182</v>
      </c>
      <c r="T309" s="16">
        <f>VLOOKUP($B309,'[2]TK KHOILUONG'!$B:$AT,19,0)</f>
        <v>351</v>
      </c>
      <c r="U309" s="16">
        <f>VLOOKUP($B309,'[2]TK KHOILUONG'!$B:$AT,20,0)</f>
        <v>151</v>
      </c>
      <c r="V309" s="34">
        <f>VLOOKUP($B309,'[2]TK KHOILUONG'!$B:$AT,21,0)</f>
        <v>38.200000000000003</v>
      </c>
      <c r="W309" s="16">
        <f>VLOOKUP($B309,'[2]TK KHOILUONG'!$B:$AT,22,0)</f>
        <v>0</v>
      </c>
      <c r="X309" s="16">
        <f>VLOOKUP($B309,'[2]TK KHOILUONG'!$B:$AT,23,0)</f>
        <v>0</v>
      </c>
      <c r="Y309" s="16">
        <f>VLOOKUP($B309,'[2]TK KHOILUONG'!$B:$AT,24,0)</f>
        <v>0</v>
      </c>
      <c r="Z309" s="34">
        <f>VLOOKUP($B309,'[2]TK KHOILUONG'!$B:$AT,25,0)</f>
        <v>0</v>
      </c>
      <c r="AA309" s="16">
        <f>VLOOKUP($B309,'[2]TK KHOILUONG'!$B:$AT,26,0)</f>
        <v>0</v>
      </c>
      <c r="AB309" s="16">
        <f>VLOOKUP($B309,'[2]TK KHOILUONG'!$B:$AT,27,0)</f>
        <v>0</v>
      </c>
      <c r="AC309" s="16">
        <f>VLOOKUP($B309,'[2]TK KHOILUONG'!$B:$AT,28,0)</f>
        <v>0</v>
      </c>
      <c r="AD309" s="34">
        <f>VLOOKUP($B309,'[2]TK KHOILUONG'!$B:$AT,29,0)</f>
        <v>0</v>
      </c>
      <c r="AE309" s="16">
        <f>VLOOKUP($B309,'[2]TK KHOILUONG'!$B:$AT,30,0)</f>
        <v>0</v>
      </c>
      <c r="AF309" s="16">
        <f>VLOOKUP($B309,'[2]TK KHOILUONG'!$B:$AT,31,0)</f>
        <v>0</v>
      </c>
      <c r="AG309" s="16">
        <f>VLOOKUP($B309,'[2]TK KHOILUONG'!$B:$AT,32,0)</f>
        <v>0</v>
      </c>
      <c r="AH309" s="34">
        <f>VLOOKUP($B309,'[2]TK KHOILUONG'!$B:$AT,33,0)</f>
        <v>0</v>
      </c>
      <c r="AI309" s="16">
        <f>VLOOKUP($B309,'[2]TK KHOILUONG'!$B:$AT,34,0)</f>
        <v>0</v>
      </c>
      <c r="AJ309" s="16">
        <f>VLOOKUP($B309,'[2]TK KHOILUONG'!$B:$AT,35,0)</f>
        <v>0</v>
      </c>
      <c r="AK309" s="34">
        <f>VLOOKUP($B309,'[2]TK KHOILUONG'!$B:$AT,36,0)</f>
        <v>0</v>
      </c>
      <c r="AL309" s="16">
        <f>VLOOKUP($B309,'[2]TK KHOILUONG'!$B:$AT,37,0)</f>
        <v>0</v>
      </c>
      <c r="AM309" s="16">
        <f>VLOOKUP($B309,'[2]TK KHOILUONG'!$B:$AT,38,0)</f>
        <v>0</v>
      </c>
      <c r="AN309" s="34">
        <f>VLOOKUP($B309,'[2]TK KHOILUONG'!$B:$AT,39,0)</f>
        <v>0</v>
      </c>
      <c r="AO309" s="16">
        <f>VLOOKUP($B309,'[2]TK KHOILUONG'!$B:$AT,40,0)</f>
        <v>0</v>
      </c>
      <c r="AP309" s="16">
        <f>VLOOKUP($B309,'[2]TK KHOILUONG'!$B:$AT,41,0)</f>
        <v>0</v>
      </c>
      <c r="AQ309" s="34">
        <f>VLOOKUP($B309,'[2]TK KHOILUONG'!$B:$AT,42,0)</f>
        <v>0</v>
      </c>
      <c r="AR309" s="34">
        <f>VLOOKUP($B309,'[2]TK KHOILUONG'!$B:$AT,43,0)</f>
        <v>0</v>
      </c>
      <c r="AS309" s="34">
        <f>VLOOKUP($B309,'[2]TK KHOILUONG'!$B:$AT,44,0)</f>
        <v>0.5</v>
      </c>
      <c r="AT309" s="44">
        <f t="shared" si="5"/>
        <v>45.9</v>
      </c>
      <c r="AU309" s="5"/>
    </row>
    <row r="310" spans="1:47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VLOOKUP($B310,'[2]TK KHOILUONG'!$B:$AT,4,0)</f>
        <v>2</v>
      </c>
      <c r="F310" s="16">
        <f>VLOOKUP($B310,'[2]TK KHOILUONG'!$B:$AT,5,0)</f>
        <v>0</v>
      </c>
      <c r="G310" s="16">
        <f>VLOOKUP($B310,'[2]TK KHOILUONG'!$B:$AT,6,0)</f>
        <v>0</v>
      </c>
      <c r="H310" s="16">
        <f>VLOOKUP($B310,'[2]TK KHOILUONG'!$B:$AT,7,0)</f>
        <v>0</v>
      </c>
      <c r="I310" s="16">
        <f>VLOOKUP($B310,'[2]TK KHOILUONG'!$B:$AT,8,0)</f>
        <v>0</v>
      </c>
      <c r="J310" s="16">
        <f>VLOOKUP($B310,'[2]TK KHOILUONG'!$B:$AT,9,0)</f>
        <v>0</v>
      </c>
      <c r="K310" s="16">
        <f>VLOOKUP($B310,'[2]TK KHOILUONG'!$B:$AT,10,0)</f>
        <v>0</v>
      </c>
      <c r="L310" s="16">
        <f>VLOOKUP($B310,'[2]TK KHOILUONG'!$B:$AT,11,0)</f>
        <v>0</v>
      </c>
      <c r="M310" s="34">
        <f>VLOOKUP($B310,'[2]TK KHOILUONG'!$B:$AT,12,0)</f>
        <v>2</v>
      </c>
      <c r="N310" s="16">
        <f>VLOOKUP($B310,'[2]TK KHOILUONG'!$B:$AT,13,0)</f>
        <v>5.0999999999999996</v>
      </c>
      <c r="O310" s="16">
        <f>VLOOKUP($B310,'[2]TK KHOILUONG'!$B:$AT,14,0)</f>
        <v>3.45</v>
      </c>
      <c r="P310" s="16">
        <f>VLOOKUP($B310,'[2]TK KHOILUONG'!$B:$AT,15,0)</f>
        <v>0</v>
      </c>
      <c r="Q310" s="16">
        <f>VLOOKUP($B310,'[2]TK KHOILUONG'!$B:$AT,16,0)</f>
        <v>0</v>
      </c>
      <c r="R310" s="34">
        <f>VLOOKUP($B310,'[2]TK KHOILUONG'!$B:$AT,17,0)</f>
        <v>8.5500000000000007</v>
      </c>
      <c r="S310" s="16">
        <f>VLOOKUP($B310,'[2]TK KHOILUONG'!$B:$AT,18,0)</f>
        <v>303</v>
      </c>
      <c r="T310" s="16">
        <f>VLOOKUP($B310,'[2]TK KHOILUONG'!$B:$AT,19,0)</f>
        <v>290</v>
      </c>
      <c r="U310" s="16">
        <f>VLOOKUP($B310,'[2]TK KHOILUONG'!$B:$AT,20,0)</f>
        <v>360</v>
      </c>
      <c r="V310" s="34">
        <f>VLOOKUP($B310,'[2]TK KHOILUONG'!$B:$AT,21,0)</f>
        <v>23.3</v>
      </c>
      <c r="W310" s="16">
        <f>VLOOKUP($B310,'[2]TK KHOILUONG'!$B:$AT,22,0)</f>
        <v>0</v>
      </c>
      <c r="X310" s="16">
        <f>VLOOKUP($B310,'[2]TK KHOILUONG'!$B:$AT,23,0)</f>
        <v>0</v>
      </c>
      <c r="Y310" s="16">
        <f>VLOOKUP($B310,'[2]TK KHOILUONG'!$B:$AT,24,0)</f>
        <v>0</v>
      </c>
      <c r="Z310" s="34">
        <f>VLOOKUP($B310,'[2]TK KHOILUONG'!$B:$AT,25,0)</f>
        <v>0</v>
      </c>
      <c r="AA310" s="16">
        <f>VLOOKUP($B310,'[2]TK KHOILUONG'!$B:$AT,26,0)</f>
        <v>0</v>
      </c>
      <c r="AB310" s="16">
        <f>VLOOKUP($B310,'[2]TK KHOILUONG'!$B:$AT,27,0)</f>
        <v>0</v>
      </c>
      <c r="AC310" s="16">
        <f>VLOOKUP($B310,'[2]TK KHOILUONG'!$B:$AT,28,0)</f>
        <v>0</v>
      </c>
      <c r="AD310" s="34">
        <f>VLOOKUP($B310,'[2]TK KHOILUONG'!$B:$AT,29,0)</f>
        <v>0</v>
      </c>
      <c r="AE310" s="16">
        <f>VLOOKUP($B310,'[2]TK KHOILUONG'!$B:$AT,30,0)</f>
        <v>0</v>
      </c>
      <c r="AF310" s="16">
        <f>VLOOKUP($B310,'[2]TK KHOILUONG'!$B:$AT,31,0)</f>
        <v>0</v>
      </c>
      <c r="AG310" s="16">
        <f>VLOOKUP($B310,'[2]TK KHOILUONG'!$B:$AT,32,0)</f>
        <v>0</v>
      </c>
      <c r="AH310" s="34">
        <f>VLOOKUP($B310,'[2]TK KHOILUONG'!$B:$AT,33,0)</f>
        <v>0</v>
      </c>
      <c r="AI310" s="16">
        <f>VLOOKUP($B310,'[2]TK KHOILUONG'!$B:$AT,34,0)</f>
        <v>0</v>
      </c>
      <c r="AJ310" s="16">
        <f>VLOOKUP($B310,'[2]TK KHOILUONG'!$B:$AT,35,0)</f>
        <v>0</v>
      </c>
      <c r="AK310" s="34">
        <f>VLOOKUP($B310,'[2]TK KHOILUONG'!$B:$AT,36,0)</f>
        <v>0</v>
      </c>
      <c r="AL310" s="16">
        <f>VLOOKUP($B310,'[2]TK KHOILUONG'!$B:$AT,37,0)</f>
        <v>0</v>
      </c>
      <c r="AM310" s="16">
        <f>VLOOKUP($B310,'[2]TK KHOILUONG'!$B:$AT,38,0)</f>
        <v>0</v>
      </c>
      <c r="AN310" s="34">
        <f>VLOOKUP($B310,'[2]TK KHOILUONG'!$B:$AT,39,0)</f>
        <v>0</v>
      </c>
      <c r="AO310" s="16">
        <f>VLOOKUP($B310,'[2]TK KHOILUONG'!$B:$AT,40,0)</f>
        <v>0</v>
      </c>
      <c r="AP310" s="16">
        <f>VLOOKUP($B310,'[2]TK KHOILUONG'!$B:$AT,41,0)</f>
        <v>0</v>
      </c>
      <c r="AQ310" s="34">
        <f>VLOOKUP($B310,'[2]TK KHOILUONG'!$B:$AT,42,0)</f>
        <v>0</v>
      </c>
      <c r="AR310" s="34">
        <f>VLOOKUP($B310,'[2]TK KHOILUONG'!$B:$AT,43,0)</f>
        <v>0</v>
      </c>
      <c r="AS310" s="34">
        <f>VLOOKUP($B310,'[2]TK KHOILUONG'!$B:$AT,44,0)</f>
        <v>0</v>
      </c>
      <c r="AT310" s="44">
        <f t="shared" si="5"/>
        <v>33.85</v>
      </c>
      <c r="AU310" s="5"/>
    </row>
    <row r="311" spans="1:47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VLOOKUP($B311,'[2]TK KHOILUONG'!$B:$AT,4,0)</f>
        <v>0</v>
      </c>
      <c r="F311" s="16">
        <f>VLOOKUP($B311,'[2]TK KHOILUONG'!$B:$AT,5,0)</f>
        <v>0</v>
      </c>
      <c r="G311" s="16">
        <f>VLOOKUP($B311,'[2]TK KHOILUONG'!$B:$AT,6,0)</f>
        <v>0</v>
      </c>
      <c r="H311" s="16">
        <f>VLOOKUP($B311,'[2]TK KHOILUONG'!$B:$AT,7,0)</f>
        <v>0</v>
      </c>
      <c r="I311" s="16">
        <f>VLOOKUP($B311,'[2]TK KHOILUONG'!$B:$AT,8,0)</f>
        <v>0</v>
      </c>
      <c r="J311" s="16">
        <f>VLOOKUP($B311,'[2]TK KHOILUONG'!$B:$AT,9,0)</f>
        <v>0</v>
      </c>
      <c r="K311" s="16">
        <f>VLOOKUP($B311,'[2]TK KHOILUONG'!$B:$AT,10,0)</f>
        <v>0</v>
      </c>
      <c r="L311" s="16">
        <f>VLOOKUP($B311,'[2]TK KHOILUONG'!$B:$AT,11,0)</f>
        <v>0</v>
      </c>
      <c r="M311" s="34">
        <f>VLOOKUP($B311,'[2]TK KHOILUONG'!$B:$AT,12,0)</f>
        <v>0</v>
      </c>
      <c r="N311" s="16">
        <f>VLOOKUP($B311,'[2]TK KHOILUONG'!$B:$AT,13,0)</f>
        <v>5.7</v>
      </c>
      <c r="O311" s="16">
        <f>VLOOKUP($B311,'[2]TK KHOILUONG'!$B:$AT,14,0)</f>
        <v>4.2</v>
      </c>
      <c r="P311" s="16">
        <f>VLOOKUP($B311,'[2]TK KHOILUONG'!$B:$AT,15,0)</f>
        <v>0</v>
      </c>
      <c r="Q311" s="16">
        <f>VLOOKUP($B311,'[2]TK KHOILUONG'!$B:$AT,16,0)</f>
        <v>0</v>
      </c>
      <c r="R311" s="34">
        <f>VLOOKUP($B311,'[2]TK KHOILUONG'!$B:$AT,17,0)</f>
        <v>9.9</v>
      </c>
      <c r="S311" s="16">
        <f>VLOOKUP($B311,'[2]TK KHOILUONG'!$B:$AT,18,0)</f>
        <v>444</v>
      </c>
      <c r="T311" s="16">
        <f>VLOOKUP($B311,'[2]TK KHOILUONG'!$B:$AT,19,0)</f>
        <v>494</v>
      </c>
      <c r="U311" s="16">
        <f>VLOOKUP($B311,'[2]TK KHOILUONG'!$B:$AT,20,0)</f>
        <v>469</v>
      </c>
      <c r="V311" s="34">
        <f>VLOOKUP($B311,'[2]TK KHOILUONG'!$B:$AT,21,0)</f>
        <v>46.900000000000006</v>
      </c>
      <c r="W311" s="16">
        <f>VLOOKUP($B311,'[2]TK KHOILUONG'!$B:$AT,22,0)</f>
        <v>0</v>
      </c>
      <c r="X311" s="16">
        <f>VLOOKUP($B311,'[2]TK KHOILUONG'!$B:$AT,23,0)</f>
        <v>0</v>
      </c>
      <c r="Y311" s="16">
        <f>VLOOKUP($B311,'[2]TK KHOILUONG'!$B:$AT,24,0)</f>
        <v>0</v>
      </c>
      <c r="Z311" s="34">
        <f>VLOOKUP($B311,'[2]TK KHOILUONG'!$B:$AT,25,0)</f>
        <v>0</v>
      </c>
      <c r="AA311" s="16">
        <f>VLOOKUP($B311,'[2]TK KHOILUONG'!$B:$AT,26,0)</f>
        <v>0</v>
      </c>
      <c r="AB311" s="16">
        <f>VLOOKUP($B311,'[2]TK KHOILUONG'!$B:$AT,27,0)</f>
        <v>0</v>
      </c>
      <c r="AC311" s="16">
        <f>VLOOKUP($B311,'[2]TK KHOILUONG'!$B:$AT,28,0)</f>
        <v>0</v>
      </c>
      <c r="AD311" s="34">
        <f>VLOOKUP($B311,'[2]TK KHOILUONG'!$B:$AT,29,0)</f>
        <v>0</v>
      </c>
      <c r="AE311" s="16">
        <f>VLOOKUP($B311,'[2]TK KHOILUONG'!$B:$AT,30,0)</f>
        <v>0</v>
      </c>
      <c r="AF311" s="16">
        <f>VLOOKUP($B311,'[2]TK KHOILUONG'!$B:$AT,31,0)</f>
        <v>0</v>
      </c>
      <c r="AG311" s="16">
        <f>VLOOKUP($B311,'[2]TK KHOILUONG'!$B:$AT,32,0)</f>
        <v>0</v>
      </c>
      <c r="AH311" s="34">
        <f>VLOOKUP($B311,'[2]TK KHOILUONG'!$B:$AT,33,0)</f>
        <v>0</v>
      </c>
      <c r="AI311" s="16">
        <f>VLOOKUP($B311,'[2]TK KHOILUONG'!$B:$AT,34,0)</f>
        <v>0</v>
      </c>
      <c r="AJ311" s="16">
        <f>VLOOKUP($B311,'[2]TK KHOILUONG'!$B:$AT,35,0)</f>
        <v>0</v>
      </c>
      <c r="AK311" s="34">
        <f>VLOOKUP($B311,'[2]TK KHOILUONG'!$B:$AT,36,0)</f>
        <v>0</v>
      </c>
      <c r="AL311" s="16">
        <f>VLOOKUP($B311,'[2]TK KHOILUONG'!$B:$AT,37,0)</f>
        <v>0</v>
      </c>
      <c r="AM311" s="16">
        <f>VLOOKUP($B311,'[2]TK KHOILUONG'!$B:$AT,38,0)</f>
        <v>0</v>
      </c>
      <c r="AN311" s="34">
        <f>VLOOKUP($B311,'[2]TK KHOILUONG'!$B:$AT,39,0)</f>
        <v>0</v>
      </c>
      <c r="AO311" s="16">
        <f>VLOOKUP($B311,'[2]TK KHOILUONG'!$B:$AT,40,0)</f>
        <v>0</v>
      </c>
      <c r="AP311" s="16">
        <f>VLOOKUP($B311,'[2]TK KHOILUONG'!$B:$AT,41,0)</f>
        <v>0</v>
      </c>
      <c r="AQ311" s="34">
        <f>VLOOKUP($B311,'[2]TK KHOILUONG'!$B:$AT,42,0)</f>
        <v>0</v>
      </c>
      <c r="AR311" s="34">
        <f>VLOOKUP($B311,'[2]TK KHOILUONG'!$B:$AT,43,0)</f>
        <v>0</v>
      </c>
      <c r="AS311" s="34">
        <f>VLOOKUP($B311,'[2]TK KHOILUONG'!$B:$AT,44,0)</f>
        <v>0.8</v>
      </c>
      <c r="AT311" s="44">
        <f t="shared" si="5"/>
        <v>57.6</v>
      </c>
      <c r="AU311" s="5"/>
    </row>
    <row r="312" spans="1:47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VLOOKUP($B312,'[2]TK KHOILUONG'!$B:$AT,4,0)</f>
        <v>4</v>
      </c>
      <c r="F312" s="16">
        <f>VLOOKUP($B312,'[2]TK KHOILUONG'!$B:$AT,5,0)</f>
        <v>0</v>
      </c>
      <c r="G312" s="16">
        <f>VLOOKUP($B312,'[2]TK KHOILUONG'!$B:$AT,6,0)</f>
        <v>0</v>
      </c>
      <c r="H312" s="16">
        <f>VLOOKUP($B312,'[2]TK KHOILUONG'!$B:$AT,7,0)</f>
        <v>0</v>
      </c>
      <c r="I312" s="16">
        <f>VLOOKUP($B312,'[2]TK KHOILUONG'!$B:$AT,8,0)</f>
        <v>0</v>
      </c>
      <c r="J312" s="16">
        <f>VLOOKUP($B312,'[2]TK KHOILUONG'!$B:$AT,9,0)</f>
        <v>0</v>
      </c>
      <c r="K312" s="16">
        <f>VLOOKUP($B312,'[2]TK KHOILUONG'!$B:$AT,10,0)</f>
        <v>0</v>
      </c>
      <c r="L312" s="16">
        <f>VLOOKUP($B312,'[2]TK KHOILUONG'!$B:$AT,11,0)</f>
        <v>0</v>
      </c>
      <c r="M312" s="34">
        <f>VLOOKUP($B312,'[2]TK KHOILUONG'!$B:$AT,12,0)</f>
        <v>4</v>
      </c>
      <c r="N312" s="16">
        <f>VLOOKUP($B312,'[2]TK KHOILUONG'!$B:$AT,13,0)</f>
        <v>4.95</v>
      </c>
      <c r="O312" s="16">
        <f>VLOOKUP($B312,'[2]TK KHOILUONG'!$B:$AT,14,0)</f>
        <v>5.2499999999999991</v>
      </c>
      <c r="P312" s="16">
        <f>VLOOKUP($B312,'[2]TK KHOILUONG'!$B:$AT,15,0)</f>
        <v>0</v>
      </c>
      <c r="Q312" s="16">
        <f>VLOOKUP($B312,'[2]TK KHOILUONG'!$B:$AT,16,0)</f>
        <v>0</v>
      </c>
      <c r="R312" s="34">
        <f>VLOOKUP($B312,'[2]TK KHOILUONG'!$B:$AT,17,0)</f>
        <v>10.199999999999999</v>
      </c>
      <c r="S312" s="16">
        <f>VLOOKUP($B312,'[2]TK KHOILUONG'!$B:$AT,18,0)</f>
        <v>390</v>
      </c>
      <c r="T312" s="16">
        <f>VLOOKUP($B312,'[2]TK KHOILUONG'!$B:$AT,19,0)</f>
        <v>426</v>
      </c>
      <c r="U312" s="16">
        <f>VLOOKUP($B312,'[2]TK KHOILUONG'!$B:$AT,20,0)</f>
        <v>468</v>
      </c>
      <c r="V312" s="34">
        <f>VLOOKUP($B312,'[2]TK KHOILUONG'!$B:$AT,21,0)</f>
        <v>34.800000000000004</v>
      </c>
      <c r="W312" s="16">
        <f>VLOOKUP($B312,'[2]TK KHOILUONG'!$B:$AT,22,0)</f>
        <v>0</v>
      </c>
      <c r="X312" s="16">
        <f>VLOOKUP($B312,'[2]TK KHOILUONG'!$B:$AT,23,0)</f>
        <v>0</v>
      </c>
      <c r="Y312" s="16">
        <f>VLOOKUP($B312,'[2]TK KHOILUONG'!$B:$AT,24,0)</f>
        <v>0</v>
      </c>
      <c r="Z312" s="34">
        <f>VLOOKUP($B312,'[2]TK KHOILUONG'!$B:$AT,25,0)</f>
        <v>0</v>
      </c>
      <c r="AA312" s="16">
        <f>VLOOKUP($B312,'[2]TK KHOILUONG'!$B:$AT,26,0)</f>
        <v>0</v>
      </c>
      <c r="AB312" s="16">
        <f>VLOOKUP($B312,'[2]TK KHOILUONG'!$B:$AT,27,0)</f>
        <v>0</v>
      </c>
      <c r="AC312" s="16">
        <f>VLOOKUP($B312,'[2]TK KHOILUONG'!$B:$AT,28,0)</f>
        <v>0</v>
      </c>
      <c r="AD312" s="34">
        <f>VLOOKUP($B312,'[2]TK KHOILUONG'!$B:$AT,29,0)</f>
        <v>0</v>
      </c>
      <c r="AE312" s="16">
        <f>VLOOKUP($B312,'[2]TK KHOILUONG'!$B:$AT,30,0)</f>
        <v>0</v>
      </c>
      <c r="AF312" s="16">
        <f>VLOOKUP($B312,'[2]TK KHOILUONG'!$B:$AT,31,0)</f>
        <v>0</v>
      </c>
      <c r="AG312" s="16">
        <f>VLOOKUP($B312,'[2]TK KHOILUONG'!$B:$AT,32,0)</f>
        <v>0</v>
      </c>
      <c r="AH312" s="34">
        <f>VLOOKUP($B312,'[2]TK KHOILUONG'!$B:$AT,33,0)</f>
        <v>0</v>
      </c>
      <c r="AI312" s="16">
        <f>VLOOKUP($B312,'[2]TK KHOILUONG'!$B:$AT,34,0)</f>
        <v>0</v>
      </c>
      <c r="AJ312" s="16">
        <f>VLOOKUP($B312,'[2]TK KHOILUONG'!$B:$AT,35,0)</f>
        <v>0</v>
      </c>
      <c r="AK312" s="34">
        <f>VLOOKUP($B312,'[2]TK KHOILUONG'!$B:$AT,36,0)</f>
        <v>0</v>
      </c>
      <c r="AL312" s="16">
        <f>VLOOKUP($B312,'[2]TK KHOILUONG'!$B:$AT,37,0)</f>
        <v>0</v>
      </c>
      <c r="AM312" s="16">
        <f>VLOOKUP($B312,'[2]TK KHOILUONG'!$B:$AT,38,0)</f>
        <v>0</v>
      </c>
      <c r="AN312" s="34">
        <f>VLOOKUP($B312,'[2]TK KHOILUONG'!$B:$AT,39,0)</f>
        <v>0</v>
      </c>
      <c r="AO312" s="16">
        <f>VLOOKUP($B312,'[2]TK KHOILUONG'!$B:$AT,40,0)</f>
        <v>0</v>
      </c>
      <c r="AP312" s="16">
        <f>VLOOKUP($B312,'[2]TK KHOILUONG'!$B:$AT,41,0)</f>
        <v>0</v>
      </c>
      <c r="AQ312" s="34">
        <f>VLOOKUP($B312,'[2]TK KHOILUONG'!$B:$AT,42,0)</f>
        <v>0</v>
      </c>
      <c r="AR312" s="34">
        <f>VLOOKUP($B312,'[2]TK KHOILUONG'!$B:$AT,43,0)</f>
        <v>0</v>
      </c>
      <c r="AS312" s="34">
        <f>VLOOKUP($B312,'[2]TK KHOILUONG'!$B:$AT,44,0)</f>
        <v>0</v>
      </c>
      <c r="AT312" s="44">
        <f t="shared" si="5"/>
        <v>49</v>
      </c>
      <c r="AU312" s="5"/>
    </row>
    <row r="313" spans="1:47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VLOOKUP($B313,'[2]TK KHOILUONG'!$B:$AT,4,0)</f>
        <v>6</v>
      </c>
      <c r="F313" s="16">
        <f>VLOOKUP($B313,'[2]TK KHOILUONG'!$B:$AT,5,0)</f>
        <v>0</v>
      </c>
      <c r="G313" s="16">
        <f>VLOOKUP($B313,'[2]TK KHOILUONG'!$B:$AT,6,0)</f>
        <v>0</v>
      </c>
      <c r="H313" s="16">
        <f>VLOOKUP($B313,'[2]TK KHOILUONG'!$B:$AT,7,0)</f>
        <v>0</v>
      </c>
      <c r="I313" s="16">
        <f>VLOOKUP($B313,'[2]TK KHOILUONG'!$B:$AT,8,0)</f>
        <v>0</v>
      </c>
      <c r="J313" s="16">
        <f>VLOOKUP($B313,'[2]TK KHOILUONG'!$B:$AT,9,0)</f>
        <v>0</v>
      </c>
      <c r="K313" s="16">
        <f>VLOOKUP($B313,'[2]TK KHOILUONG'!$B:$AT,10,0)</f>
        <v>0</v>
      </c>
      <c r="L313" s="16">
        <f>VLOOKUP($B313,'[2]TK KHOILUONG'!$B:$AT,11,0)</f>
        <v>0</v>
      </c>
      <c r="M313" s="34">
        <f>VLOOKUP($B313,'[2]TK KHOILUONG'!$B:$AT,12,0)</f>
        <v>6</v>
      </c>
      <c r="N313" s="16">
        <f>VLOOKUP($B313,'[2]TK KHOILUONG'!$B:$AT,13,0)</f>
        <v>1.2</v>
      </c>
      <c r="O313" s="16">
        <f>VLOOKUP($B313,'[2]TK KHOILUONG'!$B:$AT,14,0)</f>
        <v>0.6</v>
      </c>
      <c r="P313" s="16">
        <f>VLOOKUP($B313,'[2]TK KHOILUONG'!$B:$AT,15,0)</f>
        <v>0</v>
      </c>
      <c r="Q313" s="16">
        <f>VLOOKUP($B313,'[2]TK KHOILUONG'!$B:$AT,16,0)</f>
        <v>0</v>
      </c>
      <c r="R313" s="34">
        <f>VLOOKUP($B313,'[2]TK KHOILUONG'!$B:$AT,17,0)</f>
        <v>1.7999999999999998</v>
      </c>
      <c r="S313" s="16">
        <f>VLOOKUP($B313,'[2]TK KHOILUONG'!$B:$AT,18,0)</f>
        <v>244</v>
      </c>
      <c r="T313" s="16">
        <f>VLOOKUP($B313,'[2]TK KHOILUONG'!$B:$AT,19,0)</f>
        <v>219</v>
      </c>
      <c r="U313" s="16">
        <f>VLOOKUP($B313,'[2]TK KHOILUONG'!$B:$AT,20,0)</f>
        <v>202</v>
      </c>
      <c r="V313" s="34">
        <f>VLOOKUP($B313,'[2]TK KHOILUONG'!$B:$AT,21,0)</f>
        <v>26.1</v>
      </c>
      <c r="W313" s="16">
        <f>VLOOKUP($B313,'[2]TK KHOILUONG'!$B:$AT,22,0)</f>
        <v>0</v>
      </c>
      <c r="X313" s="16">
        <f>VLOOKUP($B313,'[2]TK KHOILUONG'!$B:$AT,23,0)</f>
        <v>0</v>
      </c>
      <c r="Y313" s="16">
        <f>VLOOKUP($B313,'[2]TK KHOILUONG'!$B:$AT,24,0)</f>
        <v>0</v>
      </c>
      <c r="Z313" s="34">
        <f>VLOOKUP($B313,'[2]TK KHOILUONG'!$B:$AT,25,0)</f>
        <v>0</v>
      </c>
      <c r="AA313" s="16">
        <f>VLOOKUP($B313,'[2]TK KHOILUONG'!$B:$AT,26,0)</f>
        <v>0</v>
      </c>
      <c r="AB313" s="16">
        <f>VLOOKUP($B313,'[2]TK KHOILUONG'!$B:$AT,27,0)</f>
        <v>0</v>
      </c>
      <c r="AC313" s="16">
        <f>VLOOKUP($B313,'[2]TK KHOILUONG'!$B:$AT,28,0)</f>
        <v>0</v>
      </c>
      <c r="AD313" s="34">
        <f>VLOOKUP($B313,'[2]TK KHOILUONG'!$B:$AT,29,0)</f>
        <v>0</v>
      </c>
      <c r="AE313" s="16">
        <f>VLOOKUP($B313,'[2]TK KHOILUONG'!$B:$AT,30,0)</f>
        <v>0</v>
      </c>
      <c r="AF313" s="16">
        <f>VLOOKUP($B313,'[2]TK KHOILUONG'!$B:$AT,31,0)</f>
        <v>0</v>
      </c>
      <c r="AG313" s="16">
        <f>VLOOKUP($B313,'[2]TK KHOILUONG'!$B:$AT,32,0)</f>
        <v>0</v>
      </c>
      <c r="AH313" s="34">
        <f>VLOOKUP($B313,'[2]TK KHOILUONG'!$B:$AT,33,0)</f>
        <v>0</v>
      </c>
      <c r="AI313" s="16">
        <f>VLOOKUP($B313,'[2]TK KHOILUONG'!$B:$AT,34,0)</f>
        <v>0</v>
      </c>
      <c r="AJ313" s="16">
        <f>VLOOKUP($B313,'[2]TK KHOILUONG'!$B:$AT,35,0)</f>
        <v>0</v>
      </c>
      <c r="AK313" s="34">
        <f>VLOOKUP($B313,'[2]TK KHOILUONG'!$B:$AT,36,0)</f>
        <v>0</v>
      </c>
      <c r="AL313" s="16">
        <f>VLOOKUP($B313,'[2]TK KHOILUONG'!$B:$AT,37,0)</f>
        <v>0</v>
      </c>
      <c r="AM313" s="16">
        <f>VLOOKUP($B313,'[2]TK KHOILUONG'!$B:$AT,38,0)</f>
        <v>0</v>
      </c>
      <c r="AN313" s="34">
        <f>VLOOKUP($B313,'[2]TK KHOILUONG'!$B:$AT,39,0)</f>
        <v>0</v>
      </c>
      <c r="AO313" s="16">
        <f>VLOOKUP($B313,'[2]TK KHOILUONG'!$B:$AT,40,0)</f>
        <v>0</v>
      </c>
      <c r="AP313" s="16">
        <f>VLOOKUP($B313,'[2]TK KHOILUONG'!$B:$AT,41,0)</f>
        <v>0</v>
      </c>
      <c r="AQ313" s="34">
        <f>VLOOKUP($B313,'[2]TK KHOILUONG'!$B:$AT,42,0)</f>
        <v>0</v>
      </c>
      <c r="AR313" s="34">
        <f>VLOOKUP($B313,'[2]TK KHOILUONG'!$B:$AT,43,0)</f>
        <v>0</v>
      </c>
      <c r="AS313" s="34">
        <f>VLOOKUP($B313,'[2]TK KHOILUONG'!$B:$AT,44,0)</f>
        <v>0.3</v>
      </c>
      <c r="AT313" s="44">
        <f t="shared" si="5"/>
        <v>34.200000000000003</v>
      </c>
      <c r="AU313" s="5"/>
    </row>
    <row r="314" spans="1:47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VLOOKUP($B314,'[2]TK KHOILUONG'!$B:$AT,4,0)</f>
        <v>0</v>
      </c>
      <c r="F314" s="16">
        <f>VLOOKUP($B314,'[2]TK KHOILUONG'!$B:$AT,5,0)</f>
        <v>0</v>
      </c>
      <c r="G314" s="16">
        <f>VLOOKUP($B314,'[2]TK KHOILUONG'!$B:$AT,6,0)</f>
        <v>0</v>
      </c>
      <c r="H314" s="16">
        <f>VLOOKUP($B314,'[2]TK KHOILUONG'!$B:$AT,7,0)</f>
        <v>0</v>
      </c>
      <c r="I314" s="16">
        <f>VLOOKUP($B314,'[2]TK KHOILUONG'!$B:$AT,8,0)</f>
        <v>0</v>
      </c>
      <c r="J314" s="16">
        <f>VLOOKUP($B314,'[2]TK KHOILUONG'!$B:$AT,9,0)</f>
        <v>0</v>
      </c>
      <c r="K314" s="16">
        <f>VLOOKUP($B314,'[2]TK KHOILUONG'!$B:$AT,10,0)</f>
        <v>0</v>
      </c>
      <c r="L314" s="16">
        <f>VLOOKUP($B314,'[2]TK KHOILUONG'!$B:$AT,11,0)</f>
        <v>0</v>
      </c>
      <c r="M314" s="34">
        <f>VLOOKUP($B314,'[2]TK KHOILUONG'!$B:$AT,12,0)</f>
        <v>0</v>
      </c>
      <c r="N314" s="16">
        <f>VLOOKUP($B314,'[2]TK KHOILUONG'!$B:$AT,13,0)</f>
        <v>0</v>
      </c>
      <c r="O314" s="16">
        <f>VLOOKUP($B314,'[2]TK KHOILUONG'!$B:$AT,14,0)</f>
        <v>0</v>
      </c>
      <c r="P314" s="16">
        <f>VLOOKUP($B314,'[2]TK KHOILUONG'!$B:$AT,15,0)</f>
        <v>0</v>
      </c>
      <c r="Q314" s="16">
        <f>VLOOKUP($B314,'[2]TK KHOILUONG'!$B:$AT,16,0)</f>
        <v>0</v>
      </c>
      <c r="R314" s="34">
        <f>VLOOKUP($B314,'[2]TK KHOILUONG'!$B:$AT,17,0)</f>
        <v>0</v>
      </c>
      <c r="S314" s="16">
        <f>VLOOKUP($B314,'[2]TK KHOILUONG'!$B:$AT,18,0)</f>
        <v>0</v>
      </c>
      <c r="T314" s="16">
        <f>VLOOKUP($B314,'[2]TK KHOILUONG'!$B:$AT,19,0)</f>
        <v>0</v>
      </c>
      <c r="U314" s="16">
        <f>VLOOKUP($B314,'[2]TK KHOILUONG'!$B:$AT,20,0)</f>
        <v>0</v>
      </c>
      <c r="V314" s="34">
        <f>VLOOKUP($B314,'[2]TK KHOILUONG'!$B:$AT,21,0)</f>
        <v>0</v>
      </c>
      <c r="W314" s="16">
        <f>VLOOKUP($B314,'[2]TK KHOILUONG'!$B:$AT,22,0)</f>
        <v>0</v>
      </c>
      <c r="X314" s="16">
        <f>VLOOKUP($B314,'[2]TK KHOILUONG'!$B:$AT,23,0)</f>
        <v>0</v>
      </c>
      <c r="Y314" s="16">
        <f>VLOOKUP($B314,'[2]TK KHOILUONG'!$B:$AT,24,0)</f>
        <v>0</v>
      </c>
      <c r="Z314" s="34">
        <f>VLOOKUP($B314,'[2]TK KHOILUONG'!$B:$AT,25,0)</f>
        <v>0</v>
      </c>
      <c r="AA314" s="16">
        <f>VLOOKUP($B314,'[2]TK KHOILUONG'!$B:$AT,26,0)</f>
        <v>0</v>
      </c>
      <c r="AB314" s="16">
        <f>VLOOKUP($B314,'[2]TK KHOILUONG'!$B:$AT,27,0)</f>
        <v>0</v>
      </c>
      <c r="AC314" s="16">
        <f>VLOOKUP($B314,'[2]TK KHOILUONG'!$B:$AT,28,0)</f>
        <v>0</v>
      </c>
      <c r="AD314" s="34">
        <f>VLOOKUP($B314,'[2]TK KHOILUONG'!$B:$AT,29,0)</f>
        <v>0</v>
      </c>
      <c r="AE314" s="16">
        <f>VLOOKUP($B314,'[2]TK KHOILUONG'!$B:$AT,30,0)</f>
        <v>0</v>
      </c>
      <c r="AF314" s="16">
        <f>VLOOKUP($B314,'[2]TK KHOILUONG'!$B:$AT,31,0)</f>
        <v>0</v>
      </c>
      <c r="AG314" s="16">
        <f>VLOOKUP($B314,'[2]TK KHOILUONG'!$B:$AT,32,0)</f>
        <v>0</v>
      </c>
      <c r="AH314" s="34">
        <f>VLOOKUP($B314,'[2]TK KHOILUONG'!$B:$AT,33,0)</f>
        <v>0</v>
      </c>
      <c r="AI314" s="16">
        <f>VLOOKUP($B314,'[2]TK KHOILUONG'!$B:$AT,34,0)</f>
        <v>0</v>
      </c>
      <c r="AJ314" s="16">
        <f>VLOOKUP($B314,'[2]TK KHOILUONG'!$B:$AT,35,0)</f>
        <v>0</v>
      </c>
      <c r="AK314" s="34">
        <f>VLOOKUP($B314,'[2]TK KHOILUONG'!$B:$AT,36,0)</f>
        <v>0</v>
      </c>
      <c r="AL314" s="16">
        <f>VLOOKUP($B314,'[2]TK KHOILUONG'!$B:$AT,37,0)</f>
        <v>0</v>
      </c>
      <c r="AM314" s="16">
        <f>VLOOKUP($B314,'[2]TK KHOILUONG'!$B:$AT,38,0)</f>
        <v>0</v>
      </c>
      <c r="AN314" s="34">
        <f>VLOOKUP($B314,'[2]TK KHOILUONG'!$B:$AT,39,0)</f>
        <v>0</v>
      </c>
      <c r="AO314" s="16">
        <f>VLOOKUP($B314,'[2]TK KHOILUONG'!$B:$AT,40,0)</f>
        <v>0</v>
      </c>
      <c r="AP314" s="16">
        <f>VLOOKUP($B314,'[2]TK KHOILUONG'!$B:$AT,41,0)</f>
        <v>0</v>
      </c>
      <c r="AQ314" s="34">
        <f>VLOOKUP($B314,'[2]TK KHOILUONG'!$B:$AT,42,0)</f>
        <v>0</v>
      </c>
      <c r="AR314" s="34">
        <f>VLOOKUP($B314,'[2]TK KHOILUONG'!$B:$AT,43,0)</f>
        <v>0</v>
      </c>
      <c r="AS314" s="34">
        <f>VLOOKUP($B314,'[2]TK KHOILUONG'!$B:$AT,44,0)</f>
        <v>0</v>
      </c>
      <c r="AT314" s="44">
        <f t="shared" si="5"/>
        <v>0</v>
      </c>
      <c r="AU314" s="5"/>
    </row>
    <row r="315" spans="1:47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>
        <f>VLOOKUP($B315,'[2]TK KHOILUONG'!$B:$AT,4,0)</f>
        <v>0</v>
      </c>
      <c r="F315" s="16">
        <f>VLOOKUP($B315,'[2]TK KHOILUONG'!$B:$AT,5,0)</f>
        <v>0</v>
      </c>
      <c r="G315" s="16">
        <f>VLOOKUP($B315,'[2]TK KHOILUONG'!$B:$AT,6,0)</f>
        <v>0</v>
      </c>
      <c r="H315" s="16">
        <f>VLOOKUP($B315,'[2]TK KHOILUONG'!$B:$AT,7,0)</f>
        <v>0</v>
      </c>
      <c r="I315" s="16">
        <f>VLOOKUP($B315,'[2]TK KHOILUONG'!$B:$AT,8,0)</f>
        <v>0</v>
      </c>
      <c r="J315" s="16">
        <f>VLOOKUP($B315,'[2]TK KHOILUONG'!$B:$AT,9,0)</f>
        <v>0</v>
      </c>
      <c r="K315" s="16">
        <f>VLOOKUP($B315,'[2]TK KHOILUONG'!$B:$AT,10,0)</f>
        <v>0</v>
      </c>
      <c r="L315" s="16">
        <f>VLOOKUP($B315,'[2]TK KHOILUONG'!$B:$AT,11,0)</f>
        <v>0</v>
      </c>
      <c r="M315" s="34">
        <f>VLOOKUP($B315,'[2]TK KHOILUONG'!$B:$AT,12,0)</f>
        <v>0</v>
      </c>
      <c r="N315" s="16">
        <f>VLOOKUP($B315,'[2]TK KHOILUONG'!$B:$AT,13,0)</f>
        <v>0</v>
      </c>
      <c r="O315" s="16">
        <f>VLOOKUP($B315,'[2]TK KHOILUONG'!$B:$AT,14,0)</f>
        <v>0.6</v>
      </c>
      <c r="P315" s="16">
        <f>VLOOKUP($B315,'[2]TK KHOILUONG'!$B:$AT,15,0)</f>
        <v>0</v>
      </c>
      <c r="Q315" s="16">
        <f>VLOOKUP($B315,'[2]TK KHOILUONG'!$B:$AT,16,0)</f>
        <v>0</v>
      </c>
      <c r="R315" s="34">
        <f>VLOOKUP($B315,'[2]TK KHOILUONG'!$B:$AT,17,0)</f>
        <v>0.6</v>
      </c>
      <c r="S315" s="16">
        <f>VLOOKUP($B315,'[2]TK KHOILUONG'!$B:$AT,18,0)</f>
        <v>0</v>
      </c>
      <c r="T315" s="16">
        <f>VLOOKUP($B315,'[2]TK KHOILUONG'!$B:$AT,19,0)</f>
        <v>0</v>
      </c>
      <c r="U315" s="16">
        <f>VLOOKUP($B315,'[2]TK KHOILUONG'!$B:$AT,20,0)</f>
        <v>0</v>
      </c>
      <c r="V315" s="34">
        <f>VLOOKUP($B315,'[2]TK KHOILUONG'!$B:$AT,21,0)</f>
        <v>0</v>
      </c>
      <c r="W315" s="16">
        <f>VLOOKUP($B315,'[2]TK KHOILUONG'!$B:$AT,22,0)</f>
        <v>0</v>
      </c>
      <c r="X315" s="16">
        <f>VLOOKUP($B315,'[2]TK KHOILUONG'!$B:$AT,23,0)</f>
        <v>0</v>
      </c>
      <c r="Y315" s="16">
        <f>VLOOKUP($B315,'[2]TK KHOILUONG'!$B:$AT,24,0)</f>
        <v>0</v>
      </c>
      <c r="Z315" s="34">
        <f>VLOOKUP($B315,'[2]TK KHOILUONG'!$B:$AT,25,0)</f>
        <v>0</v>
      </c>
      <c r="AA315" s="16">
        <f>VLOOKUP($B315,'[2]TK KHOILUONG'!$B:$AT,26,0)</f>
        <v>0</v>
      </c>
      <c r="AB315" s="16">
        <f>VLOOKUP($B315,'[2]TK KHOILUONG'!$B:$AT,27,0)</f>
        <v>0</v>
      </c>
      <c r="AC315" s="16">
        <f>VLOOKUP($B315,'[2]TK KHOILUONG'!$B:$AT,28,0)</f>
        <v>0</v>
      </c>
      <c r="AD315" s="34">
        <f>VLOOKUP($B315,'[2]TK KHOILUONG'!$B:$AT,29,0)</f>
        <v>0</v>
      </c>
      <c r="AE315" s="16">
        <f>VLOOKUP($B315,'[2]TK KHOILUONG'!$B:$AT,30,0)</f>
        <v>0</v>
      </c>
      <c r="AF315" s="16">
        <f>VLOOKUP($B315,'[2]TK KHOILUONG'!$B:$AT,31,0)</f>
        <v>0</v>
      </c>
      <c r="AG315" s="16">
        <f>VLOOKUP($B315,'[2]TK KHOILUONG'!$B:$AT,32,0)</f>
        <v>0</v>
      </c>
      <c r="AH315" s="34">
        <f>VLOOKUP($B315,'[2]TK KHOILUONG'!$B:$AT,33,0)</f>
        <v>0</v>
      </c>
      <c r="AI315" s="16">
        <f>VLOOKUP($B315,'[2]TK KHOILUONG'!$B:$AT,34,0)</f>
        <v>0</v>
      </c>
      <c r="AJ315" s="16">
        <f>VLOOKUP($B315,'[2]TK KHOILUONG'!$B:$AT,35,0)</f>
        <v>0</v>
      </c>
      <c r="AK315" s="34">
        <f>VLOOKUP($B315,'[2]TK KHOILUONG'!$B:$AT,36,0)</f>
        <v>0</v>
      </c>
      <c r="AL315" s="16">
        <f>VLOOKUP($B315,'[2]TK KHOILUONG'!$B:$AT,37,0)</f>
        <v>0</v>
      </c>
      <c r="AM315" s="16">
        <f>VLOOKUP($B315,'[2]TK KHOILUONG'!$B:$AT,38,0)</f>
        <v>0</v>
      </c>
      <c r="AN315" s="34">
        <f>VLOOKUP($B315,'[2]TK KHOILUONG'!$B:$AT,39,0)</f>
        <v>0</v>
      </c>
      <c r="AO315" s="16">
        <f>VLOOKUP($B315,'[2]TK KHOILUONG'!$B:$AT,40,0)</f>
        <v>0</v>
      </c>
      <c r="AP315" s="16">
        <f>VLOOKUP($B315,'[2]TK KHOILUONG'!$B:$AT,41,0)</f>
        <v>0</v>
      </c>
      <c r="AQ315" s="34">
        <f>VLOOKUP($B315,'[2]TK KHOILUONG'!$B:$AT,42,0)</f>
        <v>0</v>
      </c>
      <c r="AR315" s="34">
        <f>VLOOKUP($B315,'[2]TK KHOILUONG'!$B:$AT,43,0)</f>
        <v>0</v>
      </c>
      <c r="AS315" s="34">
        <f>VLOOKUP($B315,'[2]TK KHOILUONG'!$B:$AT,44,0)</f>
        <v>0</v>
      </c>
      <c r="AT315" s="44">
        <f t="shared" si="5"/>
        <v>0.6</v>
      </c>
      <c r="AU315" s="5"/>
    </row>
    <row r="316" spans="1:47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>
        <f>VLOOKUP($B316,'[2]TK KHOILUONG'!$B:$AT,4,0)</f>
        <v>0</v>
      </c>
      <c r="F316" s="16">
        <f>VLOOKUP($B316,'[2]TK KHOILUONG'!$B:$AT,5,0)</f>
        <v>0</v>
      </c>
      <c r="G316" s="16">
        <f>VLOOKUP($B316,'[2]TK KHOILUONG'!$B:$AT,6,0)</f>
        <v>0</v>
      </c>
      <c r="H316" s="16">
        <f>VLOOKUP($B316,'[2]TK KHOILUONG'!$B:$AT,7,0)</f>
        <v>0</v>
      </c>
      <c r="I316" s="16">
        <f>VLOOKUP($B316,'[2]TK KHOILUONG'!$B:$AT,8,0)</f>
        <v>0</v>
      </c>
      <c r="J316" s="16">
        <f>VLOOKUP($B316,'[2]TK KHOILUONG'!$B:$AT,9,0)</f>
        <v>0</v>
      </c>
      <c r="K316" s="16">
        <f>VLOOKUP($B316,'[2]TK KHOILUONG'!$B:$AT,10,0)</f>
        <v>0</v>
      </c>
      <c r="L316" s="16">
        <f>VLOOKUP($B316,'[2]TK KHOILUONG'!$B:$AT,11,0)</f>
        <v>0</v>
      </c>
      <c r="M316" s="34">
        <f>VLOOKUP($B316,'[2]TK KHOILUONG'!$B:$AT,12,0)</f>
        <v>0</v>
      </c>
      <c r="N316" s="16">
        <f>VLOOKUP($B316,'[2]TK KHOILUONG'!$B:$AT,13,0)</f>
        <v>0</v>
      </c>
      <c r="O316" s="16">
        <f>VLOOKUP($B316,'[2]TK KHOILUONG'!$B:$AT,14,0)</f>
        <v>0</v>
      </c>
      <c r="P316" s="16">
        <f>VLOOKUP($B316,'[2]TK KHOILUONG'!$B:$AT,15,0)</f>
        <v>0</v>
      </c>
      <c r="Q316" s="16">
        <f>VLOOKUP($B316,'[2]TK KHOILUONG'!$B:$AT,16,0)</f>
        <v>0</v>
      </c>
      <c r="R316" s="34">
        <f>VLOOKUP($B316,'[2]TK KHOILUONG'!$B:$AT,17,0)</f>
        <v>0</v>
      </c>
      <c r="S316" s="16">
        <f>VLOOKUP($B316,'[2]TK KHOILUONG'!$B:$AT,18,0)</f>
        <v>0</v>
      </c>
      <c r="T316" s="16">
        <f>VLOOKUP($B316,'[2]TK KHOILUONG'!$B:$AT,19,0)</f>
        <v>0</v>
      </c>
      <c r="U316" s="16">
        <f>VLOOKUP($B316,'[2]TK KHOILUONG'!$B:$AT,20,0)</f>
        <v>0</v>
      </c>
      <c r="V316" s="34">
        <f>VLOOKUP($B316,'[2]TK KHOILUONG'!$B:$AT,21,0)</f>
        <v>0</v>
      </c>
      <c r="W316" s="16">
        <f>VLOOKUP($B316,'[2]TK KHOILUONG'!$B:$AT,22,0)</f>
        <v>0</v>
      </c>
      <c r="X316" s="16">
        <f>VLOOKUP($B316,'[2]TK KHOILUONG'!$B:$AT,23,0)</f>
        <v>0</v>
      </c>
      <c r="Y316" s="16">
        <f>VLOOKUP($B316,'[2]TK KHOILUONG'!$B:$AT,24,0)</f>
        <v>0</v>
      </c>
      <c r="Z316" s="34">
        <f>VLOOKUP($B316,'[2]TK KHOILUONG'!$B:$AT,25,0)</f>
        <v>0</v>
      </c>
      <c r="AA316" s="16">
        <f>VLOOKUP($B316,'[2]TK KHOILUONG'!$B:$AT,26,0)</f>
        <v>0</v>
      </c>
      <c r="AB316" s="16">
        <f>VLOOKUP($B316,'[2]TK KHOILUONG'!$B:$AT,27,0)</f>
        <v>0</v>
      </c>
      <c r="AC316" s="16">
        <f>VLOOKUP($B316,'[2]TK KHOILUONG'!$B:$AT,28,0)</f>
        <v>0</v>
      </c>
      <c r="AD316" s="34">
        <f>VLOOKUP($B316,'[2]TK KHOILUONG'!$B:$AT,29,0)</f>
        <v>0</v>
      </c>
      <c r="AE316" s="16">
        <f>VLOOKUP($B316,'[2]TK KHOILUONG'!$B:$AT,30,0)</f>
        <v>0</v>
      </c>
      <c r="AF316" s="16">
        <f>VLOOKUP($B316,'[2]TK KHOILUONG'!$B:$AT,31,0)</f>
        <v>0</v>
      </c>
      <c r="AG316" s="16">
        <f>VLOOKUP($B316,'[2]TK KHOILUONG'!$B:$AT,32,0)</f>
        <v>0</v>
      </c>
      <c r="AH316" s="34">
        <f>VLOOKUP($B316,'[2]TK KHOILUONG'!$B:$AT,33,0)</f>
        <v>0</v>
      </c>
      <c r="AI316" s="16">
        <f>VLOOKUP($B316,'[2]TK KHOILUONG'!$B:$AT,34,0)</f>
        <v>0</v>
      </c>
      <c r="AJ316" s="16">
        <f>VLOOKUP($B316,'[2]TK KHOILUONG'!$B:$AT,35,0)</f>
        <v>0</v>
      </c>
      <c r="AK316" s="34">
        <f>VLOOKUP($B316,'[2]TK KHOILUONG'!$B:$AT,36,0)</f>
        <v>0</v>
      </c>
      <c r="AL316" s="16">
        <f>VLOOKUP($B316,'[2]TK KHOILUONG'!$B:$AT,37,0)</f>
        <v>0</v>
      </c>
      <c r="AM316" s="16">
        <f>VLOOKUP($B316,'[2]TK KHOILUONG'!$B:$AT,38,0)</f>
        <v>0</v>
      </c>
      <c r="AN316" s="34">
        <f>VLOOKUP($B316,'[2]TK KHOILUONG'!$B:$AT,39,0)</f>
        <v>0</v>
      </c>
      <c r="AO316" s="16">
        <f>VLOOKUP($B316,'[2]TK KHOILUONG'!$B:$AT,40,0)</f>
        <v>0</v>
      </c>
      <c r="AP316" s="16">
        <f>VLOOKUP($B316,'[2]TK KHOILUONG'!$B:$AT,41,0)</f>
        <v>0</v>
      </c>
      <c r="AQ316" s="34">
        <f>VLOOKUP($B316,'[2]TK KHOILUONG'!$B:$AT,42,0)</f>
        <v>0</v>
      </c>
      <c r="AR316" s="34">
        <f>VLOOKUP($B316,'[2]TK KHOILUONG'!$B:$AT,43,0)</f>
        <v>0</v>
      </c>
      <c r="AS316" s="34">
        <f>VLOOKUP($B316,'[2]TK KHOILUONG'!$B:$AT,44,0)</f>
        <v>0</v>
      </c>
      <c r="AT316" s="44">
        <f t="shared" si="5"/>
        <v>0</v>
      </c>
      <c r="AU316" s="5"/>
    </row>
    <row r="317" spans="1:47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>
        <f>VLOOKUP($B317,'[2]TK KHOILUONG'!$B:$AT,4,0)</f>
        <v>0</v>
      </c>
      <c r="F317" s="16">
        <f>VLOOKUP($B317,'[2]TK KHOILUONG'!$B:$AT,5,0)</f>
        <v>0</v>
      </c>
      <c r="G317" s="16">
        <f>VLOOKUP($B317,'[2]TK KHOILUONG'!$B:$AT,6,0)</f>
        <v>0</v>
      </c>
      <c r="H317" s="16">
        <f>VLOOKUP($B317,'[2]TK KHOILUONG'!$B:$AT,7,0)</f>
        <v>0</v>
      </c>
      <c r="I317" s="16">
        <f>VLOOKUP($B317,'[2]TK KHOILUONG'!$B:$AT,8,0)</f>
        <v>0</v>
      </c>
      <c r="J317" s="16">
        <f>VLOOKUP($B317,'[2]TK KHOILUONG'!$B:$AT,9,0)</f>
        <v>0</v>
      </c>
      <c r="K317" s="16">
        <f>VLOOKUP($B317,'[2]TK KHOILUONG'!$B:$AT,10,0)</f>
        <v>0</v>
      </c>
      <c r="L317" s="16">
        <f>VLOOKUP($B317,'[2]TK KHOILUONG'!$B:$AT,11,0)</f>
        <v>0</v>
      </c>
      <c r="M317" s="34">
        <f>VLOOKUP($B317,'[2]TK KHOILUONG'!$B:$AT,12,0)</f>
        <v>0</v>
      </c>
      <c r="N317" s="16">
        <f>VLOOKUP($B317,'[2]TK KHOILUONG'!$B:$AT,13,0)</f>
        <v>0</v>
      </c>
      <c r="O317" s="16">
        <f>VLOOKUP($B317,'[2]TK KHOILUONG'!$B:$AT,14,0)</f>
        <v>0</v>
      </c>
      <c r="P317" s="16">
        <f>VLOOKUP($B317,'[2]TK KHOILUONG'!$B:$AT,15,0)</f>
        <v>0</v>
      </c>
      <c r="Q317" s="16">
        <f>VLOOKUP($B317,'[2]TK KHOILUONG'!$B:$AT,16,0)</f>
        <v>0</v>
      </c>
      <c r="R317" s="34">
        <f>VLOOKUP($B317,'[2]TK KHOILUONG'!$B:$AT,17,0)</f>
        <v>0</v>
      </c>
      <c r="S317" s="16">
        <f>VLOOKUP($B317,'[2]TK KHOILUONG'!$B:$AT,18,0)</f>
        <v>0</v>
      </c>
      <c r="T317" s="16">
        <f>VLOOKUP($B317,'[2]TK KHOILUONG'!$B:$AT,19,0)</f>
        <v>0</v>
      </c>
      <c r="U317" s="16">
        <f>VLOOKUP($B317,'[2]TK KHOILUONG'!$B:$AT,20,0)</f>
        <v>0</v>
      </c>
      <c r="V317" s="34">
        <f>VLOOKUP($B317,'[2]TK KHOILUONG'!$B:$AT,21,0)</f>
        <v>0</v>
      </c>
      <c r="W317" s="16">
        <f>VLOOKUP($B317,'[2]TK KHOILUONG'!$B:$AT,22,0)</f>
        <v>0</v>
      </c>
      <c r="X317" s="16">
        <f>VLOOKUP($B317,'[2]TK KHOILUONG'!$B:$AT,23,0)</f>
        <v>0</v>
      </c>
      <c r="Y317" s="16">
        <f>VLOOKUP($B317,'[2]TK KHOILUONG'!$B:$AT,24,0)</f>
        <v>0</v>
      </c>
      <c r="Z317" s="34">
        <f>VLOOKUP($B317,'[2]TK KHOILUONG'!$B:$AT,25,0)</f>
        <v>0</v>
      </c>
      <c r="AA317" s="16">
        <f>VLOOKUP($B317,'[2]TK KHOILUONG'!$B:$AT,26,0)</f>
        <v>0</v>
      </c>
      <c r="AB317" s="16">
        <f>VLOOKUP($B317,'[2]TK KHOILUONG'!$B:$AT,27,0)</f>
        <v>0</v>
      </c>
      <c r="AC317" s="16">
        <f>VLOOKUP($B317,'[2]TK KHOILUONG'!$B:$AT,28,0)</f>
        <v>0</v>
      </c>
      <c r="AD317" s="34">
        <f>VLOOKUP($B317,'[2]TK KHOILUONG'!$B:$AT,29,0)</f>
        <v>0</v>
      </c>
      <c r="AE317" s="16">
        <f>VLOOKUP($B317,'[2]TK KHOILUONG'!$B:$AT,30,0)</f>
        <v>0</v>
      </c>
      <c r="AF317" s="16">
        <f>VLOOKUP($B317,'[2]TK KHOILUONG'!$B:$AT,31,0)</f>
        <v>0</v>
      </c>
      <c r="AG317" s="16">
        <f>VLOOKUP($B317,'[2]TK KHOILUONG'!$B:$AT,32,0)</f>
        <v>0</v>
      </c>
      <c r="AH317" s="34">
        <f>VLOOKUP($B317,'[2]TK KHOILUONG'!$B:$AT,33,0)</f>
        <v>0</v>
      </c>
      <c r="AI317" s="16">
        <f>VLOOKUP($B317,'[2]TK KHOILUONG'!$B:$AT,34,0)</f>
        <v>0</v>
      </c>
      <c r="AJ317" s="16">
        <f>VLOOKUP($B317,'[2]TK KHOILUONG'!$B:$AT,35,0)</f>
        <v>0</v>
      </c>
      <c r="AK317" s="34">
        <f>VLOOKUP($B317,'[2]TK KHOILUONG'!$B:$AT,36,0)</f>
        <v>0</v>
      </c>
      <c r="AL317" s="16">
        <f>VLOOKUP($B317,'[2]TK KHOILUONG'!$B:$AT,37,0)</f>
        <v>0</v>
      </c>
      <c r="AM317" s="16">
        <f>VLOOKUP($B317,'[2]TK KHOILUONG'!$B:$AT,38,0)</f>
        <v>0</v>
      </c>
      <c r="AN317" s="34">
        <f>VLOOKUP($B317,'[2]TK KHOILUONG'!$B:$AT,39,0)</f>
        <v>0</v>
      </c>
      <c r="AO317" s="16">
        <f>VLOOKUP($B317,'[2]TK KHOILUONG'!$B:$AT,40,0)</f>
        <v>0</v>
      </c>
      <c r="AP317" s="16">
        <f>VLOOKUP($B317,'[2]TK KHOILUONG'!$B:$AT,41,0)</f>
        <v>0</v>
      </c>
      <c r="AQ317" s="34">
        <f>VLOOKUP($B317,'[2]TK KHOILUONG'!$B:$AT,42,0)</f>
        <v>0</v>
      </c>
      <c r="AR317" s="34">
        <f>VLOOKUP($B317,'[2]TK KHOILUONG'!$B:$AT,43,0)</f>
        <v>0</v>
      </c>
      <c r="AS317" s="34">
        <f>VLOOKUP($B317,'[2]TK KHOILUONG'!$B:$AT,44,0)</f>
        <v>0</v>
      </c>
      <c r="AT317" s="44">
        <f t="shared" si="5"/>
        <v>0</v>
      </c>
      <c r="AU317" s="5"/>
    </row>
    <row r="318" spans="1:47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>
        <f>VLOOKUP($B318,'[2]TK KHOILUONG'!$B:$AT,4,0)</f>
        <v>0</v>
      </c>
      <c r="F318" s="16">
        <f>VLOOKUP($B318,'[2]TK KHOILUONG'!$B:$AT,5,0)</f>
        <v>0</v>
      </c>
      <c r="G318" s="16">
        <f>VLOOKUP($B318,'[2]TK KHOILUONG'!$B:$AT,6,0)</f>
        <v>0</v>
      </c>
      <c r="H318" s="16">
        <f>VLOOKUP($B318,'[2]TK KHOILUONG'!$B:$AT,7,0)</f>
        <v>0</v>
      </c>
      <c r="I318" s="16">
        <f>VLOOKUP($B318,'[2]TK KHOILUONG'!$B:$AT,8,0)</f>
        <v>0</v>
      </c>
      <c r="J318" s="16">
        <f>VLOOKUP($B318,'[2]TK KHOILUONG'!$B:$AT,9,0)</f>
        <v>0</v>
      </c>
      <c r="K318" s="16">
        <f>VLOOKUP($B318,'[2]TK KHOILUONG'!$B:$AT,10,0)</f>
        <v>0</v>
      </c>
      <c r="L318" s="16">
        <f>VLOOKUP($B318,'[2]TK KHOILUONG'!$B:$AT,11,0)</f>
        <v>0</v>
      </c>
      <c r="M318" s="34">
        <f>VLOOKUP($B318,'[2]TK KHOILUONG'!$B:$AT,12,0)</f>
        <v>0</v>
      </c>
      <c r="N318" s="16">
        <f>VLOOKUP($B318,'[2]TK KHOILUONG'!$B:$AT,13,0)</f>
        <v>0</v>
      </c>
      <c r="O318" s="16">
        <f>VLOOKUP($B318,'[2]TK KHOILUONG'!$B:$AT,14,0)</f>
        <v>0</v>
      </c>
      <c r="P318" s="16">
        <f>VLOOKUP($B318,'[2]TK KHOILUONG'!$B:$AT,15,0)</f>
        <v>0</v>
      </c>
      <c r="Q318" s="16">
        <f>VLOOKUP($B318,'[2]TK KHOILUONG'!$B:$AT,16,0)</f>
        <v>0</v>
      </c>
      <c r="R318" s="34">
        <f>VLOOKUP($B318,'[2]TK KHOILUONG'!$B:$AT,17,0)</f>
        <v>0</v>
      </c>
      <c r="S318" s="16">
        <f>VLOOKUP($B318,'[2]TK KHOILUONG'!$B:$AT,18,0)</f>
        <v>0</v>
      </c>
      <c r="T318" s="16">
        <f>VLOOKUP($B318,'[2]TK KHOILUONG'!$B:$AT,19,0)</f>
        <v>0</v>
      </c>
      <c r="U318" s="16">
        <f>VLOOKUP($B318,'[2]TK KHOILUONG'!$B:$AT,20,0)</f>
        <v>0</v>
      </c>
      <c r="V318" s="34">
        <f>VLOOKUP($B318,'[2]TK KHOILUONG'!$B:$AT,21,0)</f>
        <v>0</v>
      </c>
      <c r="W318" s="16">
        <f>VLOOKUP($B318,'[2]TK KHOILUONG'!$B:$AT,22,0)</f>
        <v>0</v>
      </c>
      <c r="X318" s="16">
        <f>VLOOKUP($B318,'[2]TK KHOILUONG'!$B:$AT,23,0)</f>
        <v>0</v>
      </c>
      <c r="Y318" s="16">
        <f>VLOOKUP($B318,'[2]TK KHOILUONG'!$B:$AT,24,0)</f>
        <v>0</v>
      </c>
      <c r="Z318" s="34">
        <f>VLOOKUP($B318,'[2]TK KHOILUONG'!$B:$AT,25,0)</f>
        <v>0</v>
      </c>
      <c r="AA318" s="16">
        <f>VLOOKUP($B318,'[2]TK KHOILUONG'!$B:$AT,26,0)</f>
        <v>0</v>
      </c>
      <c r="AB318" s="16">
        <f>VLOOKUP($B318,'[2]TK KHOILUONG'!$B:$AT,27,0)</f>
        <v>0</v>
      </c>
      <c r="AC318" s="16">
        <f>VLOOKUP($B318,'[2]TK KHOILUONG'!$B:$AT,28,0)</f>
        <v>0</v>
      </c>
      <c r="AD318" s="34">
        <f>VLOOKUP($B318,'[2]TK KHOILUONG'!$B:$AT,29,0)</f>
        <v>0</v>
      </c>
      <c r="AE318" s="16">
        <f>VLOOKUP($B318,'[2]TK KHOILUONG'!$B:$AT,30,0)</f>
        <v>0</v>
      </c>
      <c r="AF318" s="16">
        <f>VLOOKUP($B318,'[2]TK KHOILUONG'!$B:$AT,31,0)</f>
        <v>0</v>
      </c>
      <c r="AG318" s="16">
        <f>VLOOKUP($B318,'[2]TK KHOILUONG'!$B:$AT,32,0)</f>
        <v>0</v>
      </c>
      <c r="AH318" s="34">
        <f>VLOOKUP($B318,'[2]TK KHOILUONG'!$B:$AT,33,0)</f>
        <v>0</v>
      </c>
      <c r="AI318" s="16">
        <f>VLOOKUP($B318,'[2]TK KHOILUONG'!$B:$AT,34,0)</f>
        <v>0</v>
      </c>
      <c r="AJ318" s="16">
        <f>VLOOKUP($B318,'[2]TK KHOILUONG'!$B:$AT,35,0)</f>
        <v>0</v>
      </c>
      <c r="AK318" s="34">
        <f>VLOOKUP($B318,'[2]TK KHOILUONG'!$B:$AT,36,0)</f>
        <v>0</v>
      </c>
      <c r="AL318" s="16">
        <f>VLOOKUP($B318,'[2]TK KHOILUONG'!$B:$AT,37,0)</f>
        <v>0</v>
      </c>
      <c r="AM318" s="16">
        <f>VLOOKUP($B318,'[2]TK KHOILUONG'!$B:$AT,38,0)</f>
        <v>0</v>
      </c>
      <c r="AN318" s="34">
        <f>VLOOKUP($B318,'[2]TK KHOILUONG'!$B:$AT,39,0)</f>
        <v>0</v>
      </c>
      <c r="AO318" s="16">
        <f>VLOOKUP($B318,'[2]TK KHOILUONG'!$B:$AT,40,0)</f>
        <v>0</v>
      </c>
      <c r="AP318" s="16">
        <f>VLOOKUP($B318,'[2]TK KHOILUONG'!$B:$AT,41,0)</f>
        <v>0</v>
      </c>
      <c r="AQ318" s="34">
        <f>VLOOKUP($B318,'[2]TK KHOILUONG'!$B:$AT,42,0)</f>
        <v>0</v>
      </c>
      <c r="AR318" s="34">
        <f>VLOOKUP($B318,'[2]TK KHOILUONG'!$B:$AT,43,0)</f>
        <v>0</v>
      </c>
      <c r="AS318" s="34">
        <f>VLOOKUP($B318,'[2]TK KHOILUONG'!$B:$AT,44,0)</f>
        <v>0</v>
      </c>
      <c r="AT318" s="44">
        <f t="shared" si="5"/>
        <v>0</v>
      </c>
      <c r="AU318" s="5"/>
    </row>
    <row r="319" spans="1:47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>
        <f>VLOOKUP($B319,'[2]TK KHOILUONG'!$B:$AT,4,0)</f>
        <v>0</v>
      </c>
      <c r="F319" s="16">
        <f>VLOOKUP($B319,'[2]TK KHOILUONG'!$B:$AT,5,0)</f>
        <v>0</v>
      </c>
      <c r="G319" s="16">
        <f>VLOOKUP($B319,'[2]TK KHOILUONG'!$B:$AT,6,0)</f>
        <v>0</v>
      </c>
      <c r="H319" s="16">
        <f>VLOOKUP($B319,'[2]TK KHOILUONG'!$B:$AT,7,0)</f>
        <v>0</v>
      </c>
      <c r="I319" s="16">
        <f>VLOOKUP($B319,'[2]TK KHOILUONG'!$B:$AT,8,0)</f>
        <v>0</v>
      </c>
      <c r="J319" s="16">
        <f>VLOOKUP($B319,'[2]TK KHOILUONG'!$B:$AT,9,0)</f>
        <v>0</v>
      </c>
      <c r="K319" s="16">
        <f>VLOOKUP($B319,'[2]TK KHOILUONG'!$B:$AT,10,0)</f>
        <v>0</v>
      </c>
      <c r="L319" s="16">
        <f>VLOOKUP($B319,'[2]TK KHOILUONG'!$B:$AT,11,0)</f>
        <v>0</v>
      </c>
      <c r="M319" s="34">
        <f>VLOOKUP($B319,'[2]TK KHOILUONG'!$B:$AT,12,0)</f>
        <v>0</v>
      </c>
      <c r="N319" s="16">
        <f>VLOOKUP($B319,'[2]TK KHOILUONG'!$B:$AT,13,0)</f>
        <v>0</v>
      </c>
      <c r="O319" s="16">
        <f>VLOOKUP($B319,'[2]TK KHOILUONG'!$B:$AT,14,0)</f>
        <v>0</v>
      </c>
      <c r="P319" s="16">
        <f>VLOOKUP($B319,'[2]TK KHOILUONG'!$B:$AT,15,0)</f>
        <v>0</v>
      </c>
      <c r="Q319" s="16">
        <f>VLOOKUP($B319,'[2]TK KHOILUONG'!$B:$AT,16,0)</f>
        <v>0</v>
      </c>
      <c r="R319" s="34">
        <f>VLOOKUP($B319,'[2]TK KHOILUONG'!$B:$AT,17,0)</f>
        <v>0</v>
      </c>
      <c r="S319" s="16">
        <f>VLOOKUP($B319,'[2]TK KHOILUONG'!$B:$AT,18,0)</f>
        <v>0</v>
      </c>
      <c r="T319" s="16">
        <f>VLOOKUP($B319,'[2]TK KHOILUONG'!$B:$AT,19,0)</f>
        <v>0</v>
      </c>
      <c r="U319" s="16">
        <f>VLOOKUP($B319,'[2]TK KHOILUONG'!$B:$AT,20,0)</f>
        <v>0</v>
      </c>
      <c r="V319" s="34">
        <f>VLOOKUP($B319,'[2]TK KHOILUONG'!$B:$AT,21,0)</f>
        <v>0</v>
      </c>
      <c r="W319" s="16">
        <f>VLOOKUP($B319,'[2]TK KHOILUONG'!$B:$AT,22,0)</f>
        <v>0</v>
      </c>
      <c r="X319" s="16">
        <f>VLOOKUP($B319,'[2]TK KHOILUONG'!$B:$AT,23,0)</f>
        <v>0</v>
      </c>
      <c r="Y319" s="16">
        <f>VLOOKUP($B319,'[2]TK KHOILUONG'!$B:$AT,24,0)</f>
        <v>0</v>
      </c>
      <c r="Z319" s="34">
        <f>VLOOKUP($B319,'[2]TK KHOILUONG'!$B:$AT,25,0)</f>
        <v>0</v>
      </c>
      <c r="AA319" s="16">
        <f>VLOOKUP($B319,'[2]TK KHOILUONG'!$B:$AT,26,0)</f>
        <v>0</v>
      </c>
      <c r="AB319" s="16">
        <f>VLOOKUP($B319,'[2]TK KHOILUONG'!$B:$AT,27,0)</f>
        <v>0</v>
      </c>
      <c r="AC319" s="16">
        <f>VLOOKUP($B319,'[2]TK KHOILUONG'!$B:$AT,28,0)</f>
        <v>0</v>
      </c>
      <c r="AD319" s="34">
        <f>VLOOKUP($B319,'[2]TK KHOILUONG'!$B:$AT,29,0)</f>
        <v>0</v>
      </c>
      <c r="AE319" s="16">
        <f>VLOOKUP($B319,'[2]TK KHOILUONG'!$B:$AT,30,0)</f>
        <v>0</v>
      </c>
      <c r="AF319" s="16">
        <f>VLOOKUP($B319,'[2]TK KHOILUONG'!$B:$AT,31,0)</f>
        <v>0</v>
      </c>
      <c r="AG319" s="16">
        <f>VLOOKUP($B319,'[2]TK KHOILUONG'!$B:$AT,32,0)</f>
        <v>0</v>
      </c>
      <c r="AH319" s="34">
        <f>VLOOKUP($B319,'[2]TK KHOILUONG'!$B:$AT,33,0)</f>
        <v>0</v>
      </c>
      <c r="AI319" s="16">
        <f>VLOOKUP($B319,'[2]TK KHOILUONG'!$B:$AT,34,0)</f>
        <v>0</v>
      </c>
      <c r="AJ319" s="16">
        <f>VLOOKUP($B319,'[2]TK KHOILUONG'!$B:$AT,35,0)</f>
        <v>0</v>
      </c>
      <c r="AK319" s="34">
        <f>VLOOKUP($B319,'[2]TK KHOILUONG'!$B:$AT,36,0)</f>
        <v>0</v>
      </c>
      <c r="AL319" s="16">
        <f>VLOOKUP($B319,'[2]TK KHOILUONG'!$B:$AT,37,0)</f>
        <v>0</v>
      </c>
      <c r="AM319" s="16">
        <f>VLOOKUP($B319,'[2]TK KHOILUONG'!$B:$AT,38,0)</f>
        <v>0</v>
      </c>
      <c r="AN319" s="34">
        <f>VLOOKUP($B319,'[2]TK KHOILUONG'!$B:$AT,39,0)</f>
        <v>0</v>
      </c>
      <c r="AO319" s="16">
        <f>VLOOKUP($B319,'[2]TK KHOILUONG'!$B:$AT,40,0)</f>
        <v>0</v>
      </c>
      <c r="AP319" s="16">
        <f>VLOOKUP($B319,'[2]TK KHOILUONG'!$B:$AT,41,0)</f>
        <v>0</v>
      </c>
      <c r="AQ319" s="34">
        <f>VLOOKUP($B319,'[2]TK KHOILUONG'!$B:$AT,42,0)</f>
        <v>0</v>
      </c>
      <c r="AR319" s="34">
        <f>VLOOKUP($B319,'[2]TK KHOILUONG'!$B:$AT,43,0)</f>
        <v>0</v>
      </c>
      <c r="AS319" s="34">
        <f>VLOOKUP($B319,'[2]TK KHOILUONG'!$B:$AT,44,0)</f>
        <v>0</v>
      </c>
      <c r="AT319" s="44">
        <f t="shared" si="5"/>
        <v>0</v>
      </c>
      <c r="AU319" s="5"/>
    </row>
    <row r="320" spans="1:47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>
        <f>VLOOKUP($B320,'[2]TK KHOILUONG'!$B:$AT,4,0)</f>
        <v>0</v>
      </c>
      <c r="F320" s="16">
        <f>VLOOKUP($B320,'[2]TK KHOILUONG'!$B:$AT,5,0)</f>
        <v>0</v>
      </c>
      <c r="G320" s="16">
        <f>VLOOKUP($B320,'[2]TK KHOILUONG'!$B:$AT,6,0)</f>
        <v>0</v>
      </c>
      <c r="H320" s="16">
        <f>VLOOKUP($B320,'[2]TK KHOILUONG'!$B:$AT,7,0)</f>
        <v>0</v>
      </c>
      <c r="I320" s="16">
        <f>VLOOKUP($B320,'[2]TK KHOILUONG'!$B:$AT,8,0)</f>
        <v>0</v>
      </c>
      <c r="J320" s="16">
        <f>VLOOKUP($B320,'[2]TK KHOILUONG'!$B:$AT,9,0)</f>
        <v>0</v>
      </c>
      <c r="K320" s="16">
        <f>VLOOKUP($B320,'[2]TK KHOILUONG'!$B:$AT,10,0)</f>
        <v>0</v>
      </c>
      <c r="L320" s="16">
        <f>VLOOKUP($B320,'[2]TK KHOILUONG'!$B:$AT,11,0)</f>
        <v>0</v>
      </c>
      <c r="M320" s="34">
        <f>VLOOKUP($B320,'[2]TK KHOILUONG'!$B:$AT,12,0)</f>
        <v>0</v>
      </c>
      <c r="N320" s="16">
        <f>VLOOKUP($B320,'[2]TK KHOILUONG'!$B:$AT,13,0)</f>
        <v>0</v>
      </c>
      <c r="O320" s="16">
        <f>VLOOKUP($B320,'[2]TK KHOILUONG'!$B:$AT,14,0)</f>
        <v>0</v>
      </c>
      <c r="P320" s="16">
        <f>VLOOKUP($B320,'[2]TK KHOILUONG'!$B:$AT,15,0)</f>
        <v>0</v>
      </c>
      <c r="Q320" s="16">
        <f>VLOOKUP($B320,'[2]TK KHOILUONG'!$B:$AT,16,0)</f>
        <v>0</v>
      </c>
      <c r="R320" s="34">
        <f>VLOOKUP($B320,'[2]TK KHOILUONG'!$B:$AT,17,0)</f>
        <v>0</v>
      </c>
      <c r="S320" s="16">
        <f>VLOOKUP($B320,'[2]TK KHOILUONG'!$B:$AT,18,0)</f>
        <v>0</v>
      </c>
      <c r="T320" s="16">
        <f>VLOOKUP($B320,'[2]TK KHOILUONG'!$B:$AT,19,0)</f>
        <v>0</v>
      </c>
      <c r="U320" s="16">
        <f>VLOOKUP($B320,'[2]TK KHOILUONG'!$B:$AT,20,0)</f>
        <v>0</v>
      </c>
      <c r="V320" s="34">
        <f>VLOOKUP($B320,'[2]TK KHOILUONG'!$B:$AT,21,0)</f>
        <v>0</v>
      </c>
      <c r="W320" s="16">
        <f>VLOOKUP($B320,'[2]TK KHOILUONG'!$B:$AT,22,0)</f>
        <v>0</v>
      </c>
      <c r="X320" s="16">
        <f>VLOOKUP($B320,'[2]TK KHOILUONG'!$B:$AT,23,0)</f>
        <v>0</v>
      </c>
      <c r="Y320" s="16">
        <f>VLOOKUP($B320,'[2]TK KHOILUONG'!$B:$AT,24,0)</f>
        <v>0</v>
      </c>
      <c r="Z320" s="34">
        <f>VLOOKUP($B320,'[2]TK KHOILUONG'!$B:$AT,25,0)</f>
        <v>0</v>
      </c>
      <c r="AA320" s="16">
        <f>VLOOKUP($B320,'[2]TK KHOILUONG'!$B:$AT,26,0)</f>
        <v>0</v>
      </c>
      <c r="AB320" s="16">
        <f>VLOOKUP($B320,'[2]TK KHOILUONG'!$B:$AT,27,0)</f>
        <v>0</v>
      </c>
      <c r="AC320" s="16">
        <f>VLOOKUP($B320,'[2]TK KHOILUONG'!$B:$AT,28,0)</f>
        <v>0</v>
      </c>
      <c r="AD320" s="34">
        <f>VLOOKUP($B320,'[2]TK KHOILUONG'!$B:$AT,29,0)</f>
        <v>0</v>
      </c>
      <c r="AE320" s="16">
        <f>VLOOKUP($B320,'[2]TK KHOILUONG'!$B:$AT,30,0)</f>
        <v>0</v>
      </c>
      <c r="AF320" s="16">
        <f>VLOOKUP($B320,'[2]TK KHOILUONG'!$B:$AT,31,0)</f>
        <v>0</v>
      </c>
      <c r="AG320" s="16">
        <f>VLOOKUP($B320,'[2]TK KHOILUONG'!$B:$AT,32,0)</f>
        <v>0</v>
      </c>
      <c r="AH320" s="34">
        <f>VLOOKUP($B320,'[2]TK KHOILUONG'!$B:$AT,33,0)</f>
        <v>0</v>
      </c>
      <c r="AI320" s="16">
        <f>VLOOKUP($B320,'[2]TK KHOILUONG'!$B:$AT,34,0)</f>
        <v>0</v>
      </c>
      <c r="AJ320" s="16">
        <f>VLOOKUP($B320,'[2]TK KHOILUONG'!$B:$AT,35,0)</f>
        <v>0</v>
      </c>
      <c r="AK320" s="34">
        <f>VLOOKUP($B320,'[2]TK KHOILUONG'!$B:$AT,36,0)</f>
        <v>0</v>
      </c>
      <c r="AL320" s="16">
        <f>VLOOKUP($B320,'[2]TK KHOILUONG'!$B:$AT,37,0)</f>
        <v>0</v>
      </c>
      <c r="AM320" s="16">
        <f>VLOOKUP($B320,'[2]TK KHOILUONG'!$B:$AT,38,0)</f>
        <v>0</v>
      </c>
      <c r="AN320" s="34">
        <f>VLOOKUP($B320,'[2]TK KHOILUONG'!$B:$AT,39,0)</f>
        <v>0</v>
      </c>
      <c r="AO320" s="16">
        <f>VLOOKUP($B320,'[2]TK KHOILUONG'!$B:$AT,40,0)</f>
        <v>0</v>
      </c>
      <c r="AP320" s="16">
        <f>VLOOKUP($B320,'[2]TK KHOILUONG'!$B:$AT,41,0)</f>
        <v>0</v>
      </c>
      <c r="AQ320" s="34">
        <f>VLOOKUP($B320,'[2]TK KHOILUONG'!$B:$AT,42,0)</f>
        <v>0</v>
      </c>
      <c r="AR320" s="34">
        <f>VLOOKUP($B320,'[2]TK KHOILUONG'!$B:$AT,43,0)</f>
        <v>0</v>
      </c>
      <c r="AS320" s="34">
        <f>VLOOKUP($B320,'[2]TK KHOILUONG'!$B:$AT,44,0)</f>
        <v>0</v>
      </c>
      <c r="AT320" s="44">
        <f t="shared" si="5"/>
        <v>0</v>
      </c>
      <c r="AU320" s="5"/>
    </row>
    <row r="321" spans="1:47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>
        <f>VLOOKUP($B321,'[2]TK KHOILUONG'!$B:$AT,4,0)</f>
        <v>0</v>
      </c>
      <c r="F321" s="16">
        <f>VLOOKUP($B321,'[2]TK KHOILUONG'!$B:$AT,5,0)</f>
        <v>0</v>
      </c>
      <c r="G321" s="16">
        <f>VLOOKUP($B321,'[2]TK KHOILUONG'!$B:$AT,6,0)</f>
        <v>0</v>
      </c>
      <c r="H321" s="16">
        <f>VLOOKUP($B321,'[2]TK KHOILUONG'!$B:$AT,7,0)</f>
        <v>0</v>
      </c>
      <c r="I321" s="16">
        <f>VLOOKUP($B321,'[2]TK KHOILUONG'!$B:$AT,8,0)</f>
        <v>0</v>
      </c>
      <c r="J321" s="16">
        <f>VLOOKUP($B321,'[2]TK KHOILUONG'!$B:$AT,9,0)</f>
        <v>0</v>
      </c>
      <c r="K321" s="16">
        <f>VLOOKUP($B321,'[2]TK KHOILUONG'!$B:$AT,10,0)</f>
        <v>0</v>
      </c>
      <c r="L321" s="16">
        <f>VLOOKUP($B321,'[2]TK KHOILUONG'!$B:$AT,11,0)</f>
        <v>0</v>
      </c>
      <c r="M321" s="34">
        <f>VLOOKUP($B321,'[2]TK KHOILUONG'!$B:$AT,12,0)</f>
        <v>0</v>
      </c>
      <c r="N321" s="16">
        <f>VLOOKUP($B321,'[2]TK KHOILUONG'!$B:$AT,13,0)</f>
        <v>0</v>
      </c>
      <c r="O321" s="16">
        <f>VLOOKUP($B321,'[2]TK KHOILUONG'!$B:$AT,14,0)</f>
        <v>0</v>
      </c>
      <c r="P321" s="16">
        <f>VLOOKUP($B321,'[2]TK KHOILUONG'!$B:$AT,15,0)</f>
        <v>0</v>
      </c>
      <c r="Q321" s="16">
        <f>VLOOKUP($B321,'[2]TK KHOILUONG'!$B:$AT,16,0)</f>
        <v>0</v>
      </c>
      <c r="R321" s="34">
        <f>VLOOKUP($B321,'[2]TK KHOILUONG'!$B:$AT,17,0)</f>
        <v>0</v>
      </c>
      <c r="S321" s="16">
        <f>VLOOKUP($B321,'[2]TK KHOILUONG'!$B:$AT,18,0)</f>
        <v>0</v>
      </c>
      <c r="T321" s="16">
        <f>VLOOKUP($B321,'[2]TK KHOILUONG'!$B:$AT,19,0)</f>
        <v>0</v>
      </c>
      <c r="U321" s="16">
        <f>VLOOKUP($B321,'[2]TK KHOILUONG'!$B:$AT,20,0)</f>
        <v>0</v>
      </c>
      <c r="V321" s="34">
        <f>VLOOKUP($B321,'[2]TK KHOILUONG'!$B:$AT,21,0)</f>
        <v>0</v>
      </c>
      <c r="W321" s="16">
        <f>VLOOKUP($B321,'[2]TK KHOILUONG'!$B:$AT,22,0)</f>
        <v>0</v>
      </c>
      <c r="X321" s="16">
        <f>VLOOKUP($B321,'[2]TK KHOILUONG'!$B:$AT,23,0)</f>
        <v>0</v>
      </c>
      <c r="Y321" s="16">
        <f>VLOOKUP($B321,'[2]TK KHOILUONG'!$B:$AT,24,0)</f>
        <v>0</v>
      </c>
      <c r="Z321" s="34">
        <f>VLOOKUP($B321,'[2]TK KHOILUONG'!$B:$AT,25,0)</f>
        <v>0</v>
      </c>
      <c r="AA321" s="16">
        <f>VLOOKUP($B321,'[2]TK KHOILUONG'!$B:$AT,26,0)</f>
        <v>0</v>
      </c>
      <c r="AB321" s="16">
        <f>VLOOKUP($B321,'[2]TK KHOILUONG'!$B:$AT,27,0)</f>
        <v>0</v>
      </c>
      <c r="AC321" s="16">
        <f>VLOOKUP($B321,'[2]TK KHOILUONG'!$B:$AT,28,0)</f>
        <v>0</v>
      </c>
      <c r="AD321" s="34">
        <f>VLOOKUP($B321,'[2]TK KHOILUONG'!$B:$AT,29,0)</f>
        <v>0</v>
      </c>
      <c r="AE321" s="16">
        <f>VLOOKUP($B321,'[2]TK KHOILUONG'!$B:$AT,30,0)</f>
        <v>0</v>
      </c>
      <c r="AF321" s="16">
        <f>VLOOKUP($B321,'[2]TK KHOILUONG'!$B:$AT,31,0)</f>
        <v>0</v>
      </c>
      <c r="AG321" s="16">
        <f>VLOOKUP($B321,'[2]TK KHOILUONG'!$B:$AT,32,0)</f>
        <v>0</v>
      </c>
      <c r="AH321" s="34">
        <f>VLOOKUP($B321,'[2]TK KHOILUONG'!$B:$AT,33,0)</f>
        <v>0</v>
      </c>
      <c r="AI321" s="16">
        <f>VLOOKUP($B321,'[2]TK KHOILUONG'!$B:$AT,34,0)</f>
        <v>0</v>
      </c>
      <c r="AJ321" s="16">
        <f>VLOOKUP($B321,'[2]TK KHOILUONG'!$B:$AT,35,0)</f>
        <v>0</v>
      </c>
      <c r="AK321" s="34">
        <f>VLOOKUP($B321,'[2]TK KHOILUONG'!$B:$AT,36,0)</f>
        <v>0</v>
      </c>
      <c r="AL321" s="16">
        <f>VLOOKUP($B321,'[2]TK KHOILUONG'!$B:$AT,37,0)</f>
        <v>0</v>
      </c>
      <c r="AM321" s="16">
        <f>VLOOKUP($B321,'[2]TK KHOILUONG'!$B:$AT,38,0)</f>
        <v>0</v>
      </c>
      <c r="AN321" s="34">
        <f>VLOOKUP($B321,'[2]TK KHOILUONG'!$B:$AT,39,0)</f>
        <v>0</v>
      </c>
      <c r="AO321" s="16">
        <f>VLOOKUP($B321,'[2]TK KHOILUONG'!$B:$AT,40,0)</f>
        <v>0</v>
      </c>
      <c r="AP321" s="16">
        <f>VLOOKUP($B321,'[2]TK KHOILUONG'!$B:$AT,41,0)</f>
        <v>0</v>
      </c>
      <c r="AQ321" s="34">
        <f>VLOOKUP($B321,'[2]TK KHOILUONG'!$B:$AT,42,0)</f>
        <v>0</v>
      </c>
      <c r="AR321" s="34">
        <f>VLOOKUP($B321,'[2]TK KHOILUONG'!$B:$AT,43,0)</f>
        <v>0</v>
      </c>
      <c r="AS321" s="34">
        <f>VLOOKUP($B321,'[2]TK KHOILUONG'!$B:$AT,44,0)</f>
        <v>0</v>
      </c>
      <c r="AT321" s="44">
        <f t="shared" si="5"/>
        <v>0</v>
      </c>
      <c r="AU321" s="5"/>
    </row>
    <row r="322" spans="1:47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>
        <f>VLOOKUP($B322,'[2]TK KHOILUONG'!$B:$AT,4,0)</f>
        <v>0</v>
      </c>
      <c r="F322" s="16">
        <f>VLOOKUP($B322,'[2]TK KHOILUONG'!$B:$AT,5,0)</f>
        <v>0</v>
      </c>
      <c r="G322" s="16">
        <f>VLOOKUP($B322,'[2]TK KHOILUONG'!$B:$AT,6,0)</f>
        <v>0</v>
      </c>
      <c r="H322" s="16">
        <f>VLOOKUP($B322,'[2]TK KHOILUONG'!$B:$AT,7,0)</f>
        <v>0</v>
      </c>
      <c r="I322" s="16">
        <f>VLOOKUP($B322,'[2]TK KHOILUONG'!$B:$AT,8,0)</f>
        <v>0</v>
      </c>
      <c r="J322" s="16">
        <f>VLOOKUP($B322,'[2]TK KHOILUONG'!$B:$AT,9,0)</f>
        <v>0</v>
      </c>
      <c r="K322" s="16">
        <f>VLOOKUP($B322,'[2]TK KHOILUONG'!$B:$AT,10,0)</f>
        <v>0</v>
      </c>
      <c r="L322" s="16">
        <f>VLOOKUP($B322,'[2]TK KHOILUONG'!$B:$AT,11,0)</f>
        <v>0</v>
      </c>
      <c r="M322" s="34">
        <f>VLOOKUP($B322,'[2]TK KHOILUONG'!$B:$AT,12,0)</f>
        <v>0</v>
      </c>
      <c r="N322" s="16">
        <f>VLOOKUP($B322,'[2]TK KHOILUONG'!$B:$AT,13,0)</f>
        <v>0</v>
      </c>
      <c r="O322" s="16">
        <f>VLOOKUP($B322,'[2]TK KHOILUONG'!$B:$AT,14,0)</f>
        <v>0</v>
      </c>
      <c r="P322" s="16">
        <f>VLOOKUP($B322,'[2]TK KHOILUONG'!$B:$AT,15,0)</f>
        <v>0</v>
      </c>
      <c r="Q322" s="16">
        <f>VLOOKUP($B322,'[2]TK KHOILUONG'!$B:$AT,16,0)</f>
        <v>0</v>
      </c>
      <c r="R322" s="34">
        <f>VLOOKUP($B322,'[2]TK KHOILUONG'!$B:$AT,17,0)</f>
        <v>0</v>
      </c>
      <c r="S322" s="16">
        <f>VLOOKUP($B322,'[2]TK KHOILUONG'!$B:$AT,18,0)</f>
        <v>0</v>
      </c>
      <c r="T322" s="16">
        <f>VLOOKUP($B322,'[2]TK KHOILUONG'!$B:$AT,19,0)</f>
        <v>0</v>
      </c>
      <c r="U322" s="16">
        <f>VLOOKUP($B322,'[2]TK KHOILUONG'!$B:$AT,20,0)</f>
        <v>0</v>
      </c>
      <c r="V322" s="34">
        <f>VLOOKUP($B322,'[2]TK KHOILUONG'!$B:$AT,21,0)</f>
        <v>0</v>
      </c>
      <c r="W322" s="16">
        <f>VLOOKUP($B322,'[2]TK KHOILUONG'!$B:$AT,22,0)</f>
        <v>0</v>
      </c>
      <c r="X322" s="16">
        <f>VLOOKUP($B322,'[2]TK KHOILUONG'!$B:$AT,23,0)</f>
        <v>0</v>
      </c>
      <c r="Y322" s="16">
        <f>VLOOKUP($B322,'[2]TK KHOILUONG'!$B:$AT,24,0)</f>
        <v>0</v>
      </c>
      <c r="Z322" s="34">
        <f>VLOOKUP($B322,'[2]TK KHOILUONG'!$B:$AT,25,0)</f>
        <v>0</v>
      </c>
      <c r="AA322" s="16">
        <f>VLOOKUP($B322,'[2]TK KHOILUONG'!$B:$AT,26,0)</f>
        <v>0</v>
      </c>
      <c r="AB322" s="16">
        <f>VLOOKUP($B322,'[2]TK KHOILUONG'!$B:$AT,27,0)</f>
        <v>0</v>
      </c>
      <c r="AC322" s="16">
        <f>VLOOKUP($B322,'[2]TK KHOILUONG'!$B:$AT,28,0)</f>
        <v>0</v>
      </c>
      <c r="AD322" s="34">
        <f>VLOOKUP($B322,'[2]TK KHOILUONG'!$B:$AT,29,0)</f>
        <v>0</v>
      </c>
      <c r="AE322" s="16">
        <f>VLOOKUP($B322,'[2]TK KHOILUONG'!$B:$AT,30,0)</f>
        <v>0</v>
      </c>
      <c r="AF322" s="16">
        <f>VLOOKUP($B322,'[2]TK KHOILUONG'!$B:$AT,31,0)</f>
        <v>0</v>
      </c>
      <c r="AG322" s="16">
        <f>VLOOKUP($B322,'[2]TK KHOILUONG'!$B:$AT,32,0)</f>
        <v>0</v>
      </c>
      <c r="AH322" s="34">
        <f>VLOOKUP($B322,'[2]TK KHOILUONG'!$B:$AT,33,0)</f>
        <v>0</v>
      </c>
      <c r="AI322" s="16">
        <f>VLOOKUP($B322,'[2]TK KHOILUONG'!$B:$AT,34,0)</f>
        <v>0</v>
      </c>
      <c r="AJ322" s="16">
        <f>VLOOKUP($B322,'[2]TK KHOILUONG'!$B:$AT,35,0)</f>
        <v>0</v>
      </c>
      <c r="AK322" s="34">
        <f>VLOOKUP($B322,'[2]TK KHOILUONG'!$B:$AT,36,0)</f>
        <v>0</v>
      </c>
      <c r="AL322" s="16">
        <f>VLOOKUP($B322,'[2]TK KHOILUONG'!$B:$AT,37,0)</f>
        <v>0</v>
      </c>
      <c r="AM322" s="16">
        <f>VLOOKUP($B322,'[2]TK KHOILUONG'!$B:$AT,38,0)</f>
        <v>0</v>
      </c>
      <c r="AN322" s="34">
        <f>VLOOKUP($B322,'[2]TK KHOILUONG'!$B:$AT,39,0)</f>
        <v>0</v>
      </c>
      <c r="AO322" s="16">
        <f>VLOOKUP($B322,'[2]TK KHOILUONG'!$B:$AT,40,0)</f>
        <v>0</v>
      </c>
      <c r="AP322" s="16">
        <f>VLOOKUP($B322,'[2]TK KHOILUONG'!$B:$AT,41,0)</f>
        <v>0</v>
      </c>
      <c r="AQ322" s="34">
        <f>VLOOKUP($B322,'[2]TK KHOILUONG'!$B:$AT,42,0)</f>
        <v>0</v>
      </c>
      <c r="AR322" s="34">
        <f>VLOOKUP($B322,'[2]TK KHOILUONG'!$B:$AT,43,0)</f>
        <v>0</v>
      </c>
      <c r="AS322" s="34">
        <f>VLOOKUP($B322,'[2]TK KHOILUONG'!$B:$AT,44,0)</f>
        <v>0</v>
      </c>
      <c r="AT322" s="44">
        <f t="shared" si="5"/>
        <v>0</v>
      </c>
      <c r="AU322" s="5"/>
    </row>
    <row r="323" spans="1:47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>
        <f>VLOOKUP($B323,'[2]TK KHOILUONG'!$B:$AT,4,0)</f>
        <v>0</v>
      </c>
      <c r="F323" s="16">
        <f>VLOOKUP($B323,'[2]TK KHOILUONG'!$B:$AT,5,0)</f>
        <v>0</v>
      </c>
      <c r="G323" s="16">
        <f>VLOOKUP($B323,'[2]TK KHOILUONG'!$B:$AT,6,0)</f>
        <v>0</v>
      </c>
      <c r="H323" s="16">
        <f>VLOOKUP($B323,'[2]TK KHOILUONG'!$B:$AT,7,0)</f>
        <v>0</v>
      </c>
      <c r="I323" s="16">
        <f>VLOOKUP($B323,'[2]TK KHOILUONG'!$B:$AT,8,0)</f>
        <v>0</v>
      </c>
      <c r="J323" s="16">
        <f>VLOOKUP($B323,'[2]TK KHOILUONG'!$B:$AT,9,0)</f>
        <v>0</v>
      </c>
      <c r="K323" s="16">
        <f>VLOOKUP($B323,'[2]TK KHOILUONG'!$B:$AT,10,0)</f>
        <v>0</v>
      </c>
      <c r="L323" s="16">
        <f>VLOOKUP($B323,'[2]TK KHOILUONG'!$B:$AT,11,0)</f>
        <v>0</v>
      </c>
      <c r="M323" s="34">
        <f>VLOOKUP($B323,'[2]TK KHOILUONG'!$B:$AT,12,0)</f>
        <v>0</v>
      </c>
      <c r="N323" s="16">
        <f>VLOOKUP($B323,'[2]TK KHOILUONG'!$B:$AT,13,0)</f>
        <v>0</v>
      </c>
      <c r="O323" s="16">
        <f>VLOOKUP($B323,'[2]TK KHOILUONG'!$B:$AT,14,0)</f>
        <v>0</v>
      </c>
      <c r="P323" s="16">
        <f>VLOOKUP($B323,'[2]TK KHOILUONG'!$B:$AT,15,0)</f>
        <v>0</v>
      </c>
      <c r="Q323" s="16">
        <f>VLOOKUP($B323,'[2]TK KHOILUONG'!$B:$AT,16,0)</f>
        <v>0</v>
      </c>
      <c r="R323" s="34">
        <f>VLOOKUP($B323,'[2]TK KHOILUONG'!$B:$AT,17,0)</f>
        <v>0</v>
      </c>
      <c r="S323" s="16">
        <f>VLOOKUP($B323,'[2]TK KHOILUONG'!$B:$AT,18,0)</f>
        <v>0</v>
      </c>
      <c r="T323" s="16">
        <f>VLOOKUP($B323,'[2]TK KHOILUONG'!$B:$AT,19,0)</f>
        <v>0</v>
      </c>
      <c r="U323" s="16">
        <f>VLOOKUP($B323,'[2]TK KHOILUONG'!$B:$AT,20,0)</f>
        <v>0</v>
      </c>
      <c r="V323" s="34">
        <f>VLOOKUP($B323,'[2]TK KHOILUONG'!$B:$AT,21,0)</f>
        <v>0</v>
      </c>
      <c r="W323" s="16">
        <f>VLOOKUP($B323,'[2]TK KHOILUONG'!$B:$AT,22,0)</f>
        <v>0</v>
      </c>
      <c r="X323" s="16">
        <f>VLOOKUP($B323,'[2]TK KHOILUONG'!$B:$AT,23,0)</f>
        <v>0</v>
      </c>
      <c r="Y323" s="16">
        <f>VLOOKUP($B323,'[2]TK KHOILUONG'!$B:$AT,24,0)</f>
        <v>0</v>
      </c>
      <c r="Z323" s="34">
        <f>VLOOKUP($B323,'[2]TK KHOILUONG'!$B:$AT,25,0)</f>
        <v>0</v>
      </c>
      <c r="AA323" s="16">
        <f>VLOOKUP($B323,'[2]TK KHOILUONG'!$B:$AT,26,0)</f>
        <v>0</v>
      </c>
      <c r="AB323" s="16">
        <f>VLOOKUP($B323,'[2]TK KHOILUONG'!$B:$AT,27,0)</f>
        <v>0</v>
      </c>
      <c r="AC323" s="16">
        <f>VLOOKUP($B323,'[2]TK KHOILUONG'!$B:$AT,28,0)</f>
        <v>0</v>
      </c>
      <c r="AD323" s="34">
        <f>VLOOKUP($B323,'[2]TK KHOILUONG'!$B:$AT,29,0)</f>
        <v>0</v>
      </c>
      <c r="AE323" s="16">
        <f>VLOOKUP($B323,'[2]TK KHOILUONG'!$B:$AT,30,0)</f>
        <v>0</v>
      </c>
      <c r="AF323" s="16">
        <f>VLOOKUP($B323,'[2]TK KHOILUONG'!$B:$AT,31,0)</f>
        <v>0</v>
      </c>
      <c r="AG323" s="16">
        <f>VLOOKUP($B323,'[2]TK KHOILUONG'!$B:$AT,32,0)</f>
        <v>0</v>
      </c>
      <c r="AH323" s="34">
        <f>VLOOKUP($B323,'[2]TK KHOILUONG'!$B:$AT,33,0)</f>
        <v>0</v>
      </c>
      <c r="AI323" s="16">
        <f>VLOOKUP($B323,'[2]TK KHOILUONG'!$B:$AT,34,0)</f>
        <v>0</v>
      </c>
      <c r="AJ323" s="16">
        <f>VLOOKUP($B323,'[2]TK KHOILUONG'!$B:$AT,35,0)</f>
        <v>0</v>
      </c>
      <c r="AK323" s="34">
        <f>VLOOKUP($B323,'[2]TK KHOILUONG'!$B:$AT,36,0)</f>
        <v>0</v>
      </c>
      <c r="AL323" s="16">
        <f>VLOOKUP($B323,'[2]TK KHOILUONG'!$B:$AT,37,0)</f>
        <v>0</v>
      </c>
      <c r="AM323" s="16">
        <f>VLOOKUP($B323,'[2]TK KHOILUONG'!$B:$AT,38,0)</f>
        <v>0</v>
      </c>
      <c r="AN323" s="34">
        <f>VLOOKUP($B323,'[2]TK KHOILUONG'!$B:$AT,39,0)</f>
        <v>0</v>
      </c>
      <c r="AO323" s="16">
        <f>VLOOKUP($B323,'[2]TK KHOILUONG'!$B:$AT,40,0)</f>
        <v>0</v>
      </c>
      <c r="AP323" s="16">
        <f>VLOOKUP($B323,'[2]TK KHOILUONG'!$B:$AT,41,0)</f>
        <v>0</v>
      </c>
      <c r="AQ323" s="34">
        <f>VLOOKUP($B323,'[2]TK KHOILUONG'!$B:$AT,42,0)</f>
        <v>0</v>
      </c>
      <c r="AR323" s="34">
        <f>VLOOKUP($B323,'[2]TK KHOILUONG'!$B:$AT,43,0)</f>
        <v>0</v>
      </c>
      <c r="AS323" s="34">
        <f>VLOOKUP($B323,'[2]TK KHOILUONG'!$B:$AT,44,0)</f>
        <v>0</v>
      </c>
      <c r="AT323" s="44">
        <f t="shared" si="5"/>
        <v>0</v>
      </c>
      <c r="AU323" s="5"/>
    </row>
    <row r="324" spans="1:47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>
        <f>VLOOKUP($B324,'[2]TK KHOILUONG'!$B:$AT,4,0)</f>
        <v>0</v>
      </c>
      <c r="F324" s="16">
        <f>VLOOKUP($B324,'[2]TK KHOILUONG'!$B:$AT,5,0)</f>
        <v>0</v>
      </c>
      <c r="G324" s="16">
        <f>VLOOKUP($B324,'[2]TK KHOILUONG'!$B:$AT,6,0)</f>
        <v>0</v>
      </c>
      <c r="H324" s="16">
        <f>VLOOKUP($B324,'[2]TK KHOILUONG'!$B:$AT,7,0)</f>
        <v>0</v>
      </c>
      <c r="I324" s="16">
        <f>VLOOKUP($B324,'[2]TK KHOILUONG'!$B:$AT,8,0)</f>
        <v>0</v>
      </c>
      <c r="J324" s="16">
        <f>VLOOKUP($B324,'[2]TK KHOILUONG'!$B:$AT,9,0)</f>
        <v>0</v>
      </c>
      <c r="K324" s="16">
        <f>VLOOKUP($B324,'[2]TK KHOILUONG'!$B:$AT,10,0)</f>
        <v>0</v>
      </c>
      <c r="L324" s="16">
        <f>VLOOKUP($B324,'[2]TK KHOILUONG'!$B:$AT,11,0)</f>
        <v>0</v>
      </c>
      <c r="M324" s="34">
        <f>VLOOKUP($B324,'[2]TK KHOILUONG'!$B:$AT,12,0)</f>
        <v>0</v>
      </c>
      <c r="N324" s="16">
        <f>VLOOKUP($B324,'[2]TK KHOILUONG'!$B:$AT,13,0)</f>
        <v>0</v>
      </c>
      <c r="O324" s="16">
        <f>VLOOKUP($B324,'[2]TK KHOILUONG'!$B:$AT,14,0)</f>
        <v>0</v>
      </c>
      <c r="P324" s="16">
        <f>VLOOKUP($B324,'[2]TK KHOILUONG'!$B:$AT,15,0)</f>
        <v>0</v>
      </c>
      <c r="Q324" s="16">
        <f>VLOOKUP($B324,'[2]TK KHOILUONG'!$B:$AT,16,0)</f>
        <v>0</v>
      </c>
      <c r="R324" s="34">
        <f>VLOOKUP($B324,'[2]TK KHOILUONG'!$B:$AT,17,0)</f>
        <v>0</v>
      </c>
      <c r="S324" s="16">
        <f>VLOOKUP($B324,'[2]TK KHOILUONG'!$B:$AT,18,0)</f>
        <v>0</v>
      </c>
      <c r="T324" s="16">
        <f>VLOOKUP($B324,'[2]TK KHOILUONG'!$B:$AT,19,0)</f>
        <v>0</v>
      </c>
      <c r="U324" s="16">
        <f>VLOOKUP($B324,'[2]TK KHOILUONG'!$B:$AT,20,0)</f>
        <v>0</v>
      </c>
      <c r="V324" s="34">
        <f>VLOOKUP($B324,'[2]TK KHOILUONG'!$B:$AT,21,0)</f>
        <v>0</v>
      </c>
      <c r="W324" s="16">
        <f>VLOOKUP($B324,'[2]TK KHOILUONG'!$B:$AT,22,0)</f>
        <v>0</v>
      </c>
      <c r="X324" s="16">
        <f>VLOOKUP($B324,'[2]TK KHOILUONG'!$B:$AT,23,0)</f>
        <v>0</v>
      </c>
      <c r="Y324" s="16">
        <f>VLOOKUP($B324,'[2]TK KHOILUONG'!$B:$AT,24,0)</f>
        <v>0</v>
      </c>
      <c r="Z324" s="34">
        <f>VLOOKUP($B324,'[2]TK KHOILUONG'!$B:$AT,25,0)</f>
        <v>0</v>
      </c>
      <c r="AA324" s="16">
        <f>VLOOKUP($B324,'[2]TK KHOILUONG'!$B:$AT,26,0)</f>
        <v>0</v>
      </c>
      <c r="AB324" s="16">
        <f>VLOOKUP($B324,'[2]TK KHOILUONG'!$B:$AT,27,0)</f>
        <v>0</v>
      </c>
      <c r="AC324" s="16">
        <f>VLOOKUP($B324,'[2]TK KHOILUONG'!$B:$AT,28,0)</f>
        <v>0</v>
      </c>
      <c r="AD324" s="34">
        <f>VLOOKUP($B324,'[2]TK KHOILUONG'!$B:$AT,29,0)</f>
        <v>0</v>
      </c>
      <c r="AE324" s="16">
        <f>VLOOKUP($B324,'[2]TK KHOILUONG'!$B:$AT,30,0)</f>
        <v>0</v>
      </c>
      <c r="AF324" s="16">
        <f>VLOOKUP($B324,'[2]TK KHOILUONG'!$B:$AT,31,0)</f>
        <v>0</v>
      </c>
      <c r="AG324" s="16">
        <f>VLOOKUP($B324,'[2]TK KHOILUONG'!$B:$AT,32,0)</f>
        <v>0</v>
      </c>
      <c r="AH324" s="34">
        <f>VLOOKUP($B324,'[2]TK KHOILUONG'!$B:$AT,33,0)</f>
        <v>0</v>
      </c>
      <c r="AI324" s="16">
        <f>VLOOKUP($B324,'[2]TK KHOILUONG'!$B:$AT,34,0)</f>
        <v>0</v>
      </c>
      <c r="AJ324" s="16">
        <f>VLOOKUP($B324,'[2]TK KHOILUONG'!$B:$AT,35,0)</f>
        <v>0</v>
      </c>
      <c r="AK324" s="34">
        <f>VLOOKUP($B324,'[2]TK KHOILUONG'!$B:$AT,36,0)</f>
        <v>0</v>
      </c>
      <c r="AL324" s="16">
        <f>VLOOKUP($B324,'[2]TK KHOILUONG'!$B:$AT,37,0)</f>
        <v>0</v>
      </c>
      <c r="AM324" s="16">
        <f>VLOOKUP($B324,'[2]TK KHOILUONG'!$B:$AT,38,0)</f>
        <v>0</v>
      </c>
      <c r="AN324" s="34">
        <f>VLOOKUP($B324,'[2]TK KHOILUONG'!$B:$AT,39,0)</f>
        <v>0</v>
      </c>
      <c r="AO324" s="16">
        <f>VLOOKUP($B324,'[2]TK KHOILUONG'!$B:$AT,40,0)</f>
        <v>0</v>
      </c>
      <c r="AP324" s="16">
        <f>VLOOKUP($B324,'[2]TK KHOILUONG'!$B:$AT,41,0)</f>
        <v>0</v>
      </c>
      <c r="AQ324" s="34">
        <f>VLOOKUP($B324,'[2]TK KHOILUONG'!$B:$AT,42,0)</f>
        <v>0</v>
      </c>
      <c r="AR324" s="34">
        <f>VLOOKUP($B324,'[2]TK KHOILUONG'!$B:$AT,43,0)</f>
        <v>0</v>
      </c>
      <c r="AS324" s="34">
        <f>VLOOKUP($B324,'[2]TK KHOILUONG'!$B:$AT,44,0)</f>
        <v>0</v>
      </c>
      <c r="AT324" s="44">
        <f t="shared" si="5"/>
        <v>0</v>
      </c>
      <c r="AU324" s="5"/>
    </row>
    <row r="325" spans="1:47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>
        <f>VLOOKUP($B325,'[2]TK KHOILUONG'!$B:$AT,4,0)</f>
        <v>0</v>
      </c>
      <c r="F325" s="16">
        <f>VLOOKUP($B325,'[2]TK KHOILUONG'!$B:$AT,5,0)</f>
        <v>0</v>
      </c>
      <c r="G325" s="16">
        <f>VLOOKUP($B325,'[2]TK KHOILUONG'!$B:$AT,6,0)</f>
        <v>0</v>
      </c>
      <c r="H325" s="16">
        <f>VLOOKUP($B325,'[2]TK KHOILUONG'!$B:$AT,7,0)</f>
        <v>0</v>
      </c>
      <c r="I325" s="16">
        <f>VLOOKUP($B325,'[2]TK KHOILUONG'!$B:$AT,8,0)</f>
        <v>0</v>
      </c>
      <c r="J325" s="16">
        <f>VLOOKUP($B325,'[2]TK KHOILUONG'!$B:$AT,9,0)</f>
        <v>0</v>
      </c>
      <c r="K325" s="16">
        <f>VLOOKUP($B325,'[2]TK KHOILUONG'!$B:$AT,10,0)</f>
        <v>0</v>
      </c>
      <c r="L325" s="16">
        <f>VLOOKUP($B325,'[2]TK KHOILUONG'!$B:$AT,11,0)</f>
        <v>0</v>
      </c>
      <c r="M325" s="34">
        <f>VLOOKUP($B325,'[2]TK KHOILUONG'!$B:$AT,12,0)</f>
        <v>0</v>
      </c>
      <c r="N325" s="16">
        <f>VLOOKUP($B325,'[2]TK KHOILUONG'!$B:$AT,13,0)</f>
        <v>0</v>
      </c>
      <c r="O325" s="16">
        <f>VLOOKUP($B325,'[2]TK KHOILUONG'!$B:$AT,14,0)</f>
        <v>0</v>
      </c>
      <c r="P325" s="16">
        <f>VLOOKUP($B325,'[2]TK KHOILUONG'!$B:$AT,15,0)</f>
        <v>0</v>
      </c>
      <c r="Q325" s="16">
        <f>VLOOKUP($B325,'[2]TK KHOILUONG'!$B:$AT,16,0)</f>
        <v>0</v>
      </c>
      <c r="R325" s="34">
        <f>VLOOKUP($B325,'[2]TK KHOILUONG'!$B:$AT,17,0)</f>
        <v>0</v>
      </c>
      <c r="S325" s="16">
        <f>VLOOKUP($B325,'[2]TK KHOILUONG'!$B:$AT,18,0)</f>
        <v>0</v>
      </c>
      <c r="T325" s="16">
        <f>VLOOKUP($B325,'[2]TK KHOILUONG'!$B:$AT,19,0)</f>
        <v>0</v>
      </c>
      <c r="U325" s="16">
        <f>VLOOKUP($B325,'[2]TK KHOILUONG'!$B:$AT,20,0)</f>
        <v>0</v>
      </c>
      <c r="V325" s="34">
        <f>VLOOKUP($B325,'[2]TK KHOILUONG'!$B:$AT,21,0)</f>
        <v>0</v>
      </c>
      <c r="W325" s="16">
        <f>VLOOKUP($B325,'[2]TK KHOILUONG'!$B:$AT,22,0)</f>
        <v>0</v>
      </c>
      <c r="X325" s="16">
        <f>VLOOKUP($B325,'[2]TK KHOILUONG'!$B:$AT,23,0)</f>
        <v>0</v>
      </c>
      <c r="Y325" s="16">
        <f>VLOOKUP($B325,'[2]TK KHOILUONG'!$B:$AT,24,0)</f>
        <v>0</v>
      </c>
      <c r="Z325" s="34">
        <f>VLOOKUP($B325,'[2]TK KHOILUONG'!$B:$AT,25,0)</f>
        <v>0</v>
      </c>
      <c r="AA325" s="16">
        <f>VLOOKUP($B325,'[2]TK KHOILUONG'!$B:$AT,26,0)</f>
        <v>0</v>
      </c>
      <c r="AB325" s="16">
        <f>VLOOKUP($B325,'[2]TK KHOILUONG'!$B:$AT,27,0)</f>
        <v>0</v>
      </c>
      <c r="AC325" s="16">
        <f>VLOOKUP($B325,'[2]TK KHOILUONG'!$B:$AT,28,0)</f>
        <v>0</v>
      </c>
      <c r="AD325" s="34">
        <f>VLOOKUP($B325,'[2]TK KHOILUONG'!$B:$AT,29,0)</f>
        <v>0</v>
      </c>
      <c r="AE325" s="16">
        <f>VLOOKUP($B325,'[2]TK KHOILUONG'!$B:$AT,30,0)</f>
        <v>0</v>
      </c>
      <c r="AF325" s="16">
        <f>VLOOKUP($B325,'[2]TK KHOILUONG'!$B:$AT,31,0)</f>
        <v>0</v>
      </c>
      <c r="AG325" s="16">
        <f>VLOOKUP($B325,'[2]TK KHOILUONG'!$B:$AT,32,0)</f>
        <v>0</v>
      </c>
      <c r="AH325" s="34">
        <f>VLOOKUP($B325,'[2]TK KHOILUONG'!$B:$AT,33,0)</f>
        <v>0</v>
      </c>
      <c r="AI325" s="16">
        <f>VLOOKUP($B325,'[2]TK KHOILUONG'!$B:$AT,34,0)</f>
        <v>0</v>
      </c>
      <c r="AJ325" s="16">
        <f>VLOOKUP($B325,'[2]TK KHOILUONG'!$B:$AT,35,0)</f>
        <v>0</v>
      </c>
      <c r="AK325" s="34">
        <f>VLOOKUP($B325,'[2]TK KHOILUONG'!$B:$AT,36,0)</f>
        <v>0</v>
      </c>
      <c r="AL325" s="16">
        <f>VLOOKUP($B325,'[2]TK KHOILUONG'!$B:$AT,37,0)</f>
        <v>0</v>
      </c>
      <c r="AM325" s="16">
        <f>VLOOKUP($B325,'[2]TK KHOILUONG'!$B:$AT,38,0)</f>
        <v>0</v>
      </c>
      <c r="AN325" s="34">
        <f>VLOOKUP($B325,'[2]TK KHOILUONG'!$B:$AT,39,0)</f>
        <v>0</v>
      </c>
      <c r="AO325" s="16">
        <f>VLOOKUP($B325,'[2]TK KHOILUONG'!$B:$AT,40,0)</f>
        <v>0</v>
      </c>
      <c r="AP325" s="16">
        <f>VLOOKUP($B325,'[2]TK KHOILUONG'!$B:$AT,41,0)</f>
        <v>0</v>
      </c>
      <c r="AQ325" s="34">
        <f>VLOOKUP($B325,'[2]TK KHOILUONG'!$B:$AT,42,0)</f>
        <v>0</v>
      </c>
      <c r="AR325" s="34">
        <f>VLOOKUP($B325,'[2]TK KHOILUONG'!$B:$AT,43,0)</f>
        <v>0</v>
      </c>
      <c r="AS325" s="34">
        <f>VLOOKUP($B325,'[2]TK KHOILUONG'!$B:$AT,44,0)</f>
        <v>0</v>
      </c>
      <c r="AT325" s="44">
        <f t="shared" si="5"/>
        <v>0</v>
      </c>
      <c r="AU325" s="5"/>
    </row>
    <row r="326" spans="1:47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>
        <f>VLOOKUP($B326,'[2]TK KHOILUONG'!$B:$AT,4,0)</f>
        <v>0</v>
      </c>
      <c r="F326" s="16">
        <f>VLOOKUP($B326,'[2]TK KHOILUONG'!$B:$AT,5,0)</f>
        <v>0</v>
      </c>
      <c r="G326" s="16">
        <f>VLOOKUP($B326,'[2]TK KHOILUONG'!$B:$AT,6,0)</f>
        <v>0</v>
      </c>
      <c r="H326" s="16">
        <f>VLOOKUP($B326,'[2]TK KHOILUONG'!$B:$AT,7,0)</f>
        <v>0</v>
      </c>
      <c r="I326" s="16">
        <f>VLOOKUP($B326,'[2]TK KHOILUONG'!$B:$AT,8,0)</f>
        <v>0</v>
      </c>
      <c r="J326" s="16">
        <f>VLOOKUP($B326,'[2]TK KHOILUONG'!$B:$AT,9,0)</f>
        <v>0</v>
      </c>
      <c r="K326" s="16">
        <f>VLOOKUP($B326,'[2]TK KHOILUONG'!$B:$AT,10,0)</f>
        <v>0</v>
      </c>
      <c r="L326" s="16">
        <f>VLOOKUP($B326,'[2]TK KHOILUONG'!$B:$AT,11,0)</f>
        <v>0</v>
      </c>
      <c r="M326" s="34">
        <f>VLOOKUP($B326,'[2]TK KHOILUONG'!$B:$AT,12,0)</f>
        <v>0</v>
      </c>
      <c r="N326" s="16">
        <f>VLOOKUP($B326,'[2]TK KHOILUONG'!$B:$AT,13,0)</f>
        <v>1.5</v>
      </c>
      <c r="O326" s="16">
        <f>VLOOKUP($B326,'[2]TK KHOILUONG'!$B:$AT,14,0)</f>
        <v>6.6</v>
      </c>
      <c r="P326" s="16">
        <f>VLOOKUP($B326,'[2]TK KHOILUONG'!$B:$AT,15,0)</f>
        <v>0</v>
      </c>
      <c r="Q326" s="16">
        <f>VLOOKUP($B326,'[2]TK KHOILUONG'!$B:$AT,16,0)</f>
        <v>0</v>
      </c>
      <c r="R326" s="34">
        <f>VLOOKUP($B326,'[2]TK KHOILUONG'!$B:$AT,17,0)</f>
        <v>8.1</v>
      </c>
      <c r="S326" s="16">
        <f>VLOOKUP($B326,'[2]TK KHOILUONG'!$B:$AT,18,0)</f>
        <v>0</v>
      </c>
      <c r="T326" s="16">
        <f>VLOOKUP($B326,'[2]TK KHOILUONG'!$B:$AT,19,0)</f>
        <v>0</v>
      </c>
      <c r="U326" s="16">
        <f>VLOOKUP($B326,'[2]TK KHOILUONG'!$B:$AT,20,0)</f>
        <v>0</v>
      </c>
      <c r="V326" s="34">
        <f>VLOOKUP($B326,'[2]TK KHOILUONG'!$B:$AT,21,0)</f>
        <v>0</v>
      </c>
      <c r="W326" s="16">
        <f>VLOOKUP($B326,'[2]TK KHOILUONG'!$B:$AT,22,0)</f>
        <v>0</v>
      </c>
      <c r="X326" s="16">
        <f>VLOOKUP($B326,'[2]TK KHOILUONG'!$B:$AT,23,0)</f>
        <v>0</v>
      </c>
      <c r="Y326" s="16">
        <f>VLOOKUP($B326,'[2]TK KHOILUONG'!$B:$AT,24,0)</f>
        <v>0</v>
      </c>
      <c r="Z326" s="34">
        <f>VLOOKUP($B326,'[2]TK KHOILUONG'!$B:$AT,25,0)</f>
        <v>0</v>
      </c>
      <c r="AA326" s="16">
        <f>VLOOKUP($B326,'[2]TK KHOILUONG'!$B:$AT,26,0)</f>
        <v>0</v>
      </c>
      <c r="AB326" s="16">
        <f>VLOOKUP($B326,'[2]TK KHOILUONG'!$B:$AT,27,0)</f>
        <v>0</v>
      </c>
      <c r="AC326" s="16">
        <f>VLOOKUP($B326,'[2]TK KHOILUONG'!$B:$AT,28,0)</f>
        <v>0</v>
      </c>
      <c r="AD326" s="34">
        <f>VLOOKUP($B326,'[2]TK KHOILUONG'!$B:$AT,29,0)</f>
        <v>0</v>
      </c>
      <c r="AE326" s="16">
        <f>VLOOKUP($B326,'[2]TK KHOILUONG'!$B:$AT,30,0)</f>
        <v>0</v>
      </c>
      <c r="AF326" s="16">
        <f>VLOOKUP($B326,'[2]TK KHOILUONG'!$B:$AT,31,0)</f>
        <v>0</v>
      </c>
      <c r="AG326" s="16">
        <f>VLOOKUP($B326,'[2]TK KHOILUONG'!$B:$AT,32,0)</f>
        <v>0</v>
      </c>
      <c r="AH326" s="34">
        <f>VLOOKUP($B326,'[2]TK KHOILUONG'!$B:$AT,33,0)</f>
        <v>0</v>
      </c>
      <c r="AI326" s="16">
        <f>VLOOKUP($B326,'[2]TK KHOILUONG'!$B:$AT,34,0)</f>
        <v>0</v>
      </c>
      <c r="AJ326" s="16">
        <f>VLOOKUP($B326,'[2]TK KHOILUONG'!$B:$AT,35,0)</f>
        <v>0</v>
      </c>
      <c r="AK326" s="34">
        <f>VLOOKUP($B326,'[2]TK KHOILUONG'!$B:$AT,36,0)</f>
        <v>0</v>
      </c>
      <c r="AL326" s="16">
        <f>VLOOKUP($B326,'[2]TK KHOILUONG'!$B:$AT,37,0)</f>
        <v>0</v>
      </c>
      <c r="AM326" s="16">
        <f>VLOOKUP($B326,'[2]TK KHOILUONG'!$B:$AT,38,0)</f>
        <v>0</v>
      </c>
      <c r="AN326" s="34">
        <f>VLOOKUP($B326,'[2]TK KHOILUONG'!$B:$AT,39,0)</f>
        <v>0</v>
      </c>
      <c r="AO326" s="16">
        <f>VLOOKUP($B326,'[2]TK KHOILUONG'!$B:$AT,40,0)</f>
        <v>0</v>
      </c>
      <c r="AP326" s="16">
        <f>VLOOKUP($B326,'[2]TK KHOILUONG'!$B:$AT,41,0)</f>
        <v>0</v>
      </c>
      <c r="AQ326" s="34">
        <f>VLOOKUP($B326,'[2]TK KHOILUONG'!$B:$AT,42,0)</f>
        <v>0</v>
      </c>
      <c r="AR326" s="34">
        <f>VLOOKUP($B326,'[2]TK KHOILUONG'!$B:$AT,43,0)</f>
        <v>0</v>
      </c>
      <c r="AS326" s="34">
        <f>VLOOKUP($B326,'[2]TK KHOILUONG'!$B:$AT,44,0)</f>
        <v>0.5</v>
      </c>
      <c r="AT326" s="44">
        <f t="shared" ref="AT326:AT389" si="6">IF(D326="","",ROUND(M326+R326+V326+Z326+AD326+AH326+AK326+AN326+AQ326+SUM(AR326:AS326),2))</f>
        <v>8.6</v>
      </c>
      <c r="AU326" s="5"/>
    </row>
    <row r="327" spans="1:47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>
        <f>VLOOKUP($B327,'[2]TK KHOILUONG'!$B:$AT,4,0)</f>
        <v>0</v>
      </c>
      <c r="F327" s="16">
        <f>VLOOKUP($B327,'[2]TK KHOILUONG'!$B:$AT,5,0)</f>
        <v>0</v>
      </c>
      <c r="G327" s="16">
        <f>VLOOKUP($B327,'[2]TK KHOILUONG'!$B:$AT,6,0)</f>
        <v>0</v>
      </c>
      <c r="H327" s="16">
        <f>VLOOKUP($B327,'[2]TK KHOILUONG'!$B:$AT,7,0)</f>
        <v>0</v>
      </c>
      <c r="I327" s="16">
        <f>VLOOKUP($B327,'[2]TK KHOILUONG'!$B:$AT,8,0)</f>
        <v>0</v>
      </c>
      <c r="J327" s="16">
        <f>VLOOKUP($B327,'[2]TK KHOILUONG'!$B:$AT,9,0)</f>
        <v>0</v>
      </c>
      <c r="K327" s="16">
        <f>VLOOKUP($B327,'[2]TK KHOILUONG'!$B:$AT,10,0)</f>
        <v>0</v>
      </c>
      <c r="L327" s="16">
        <f>VLOOKUP($B327,'[2]TK KHOILUONG'!$B:$AT,11,0)</f>
        <v>0</v>
      </c>
      <c r="M327" s="34">
        <f>VLOOKUP($B327,'[2]TK KHOILUONG'!$B:$AT,12,0)</f>
        <v>0</v>
      </c>
      <c r="N327" s="16">
        <f>VLOOKUP($B327,'[2]TK KHOILUONG'!$B:$AT,13,0)</f>
        <v>0</v>
      </c>
      <c r="O327" s="16">
        <f>VLOOKUP($B327,'[2]TK KHOILUONG'!$B:$AT,14,0)</f>
        <v>0</v>
      </c>
      <c r="P327" s="16">
        <f>VLOOKUP($B327,'[2]TK KHOILUONG'!$B:$AT,15,0)</f>
        <v>0</v>
      </c>
      <c r="Q327" s="16">
        <f>VLOOKUP($B327,'[2]TK KHOILUONG'!$B:$AT,16,0)</f>
        <v>0</v>
      </c>
      <c r="R327" s="34">
        <f>VLOOKUP($B327,'[2]TK KHOILUONG'!$B:$AT,17,0)</f>
        <v>0</v>
      </c>
      <c r="S327" s="16">
        <f>VLOOKUP($B327,'[2]TK KHOILUONG'!$B:$AT,18,0)</f>
        <v>0</v>
      </c>
      <c r="T327" s="16">
        <f>VLOOKUP($B327,'[2]TK KHOILUONG'!$B:$AT,19,0)</f>
        <v>0</v>
      </c>
      <c r="U327" s="16">
        <f>VLOOKUP($B327,'[2]TK KHOILUONG'!$B:$AT,20,0)</f>
        <v>0</v>
      </c>
      <c r="V327" s="34">
        <f>VLOOKUP($B327,'[2]TK KHOILUONG'!$B:$AT,21,0)</f>
        <v>0</v>
      </c>
      <c r="W327" s="16">
        <f>VLOOKUP($B327,'[2]TK KHOILUONG'!$B:$AT,22,0)</f>
        <v>0</v>
      </c>
      <c r="X327" s="16">
        <f>VLOOKUP($B327,'[2]TK KHOILUONG'!$B:$AT,23,0)</f>
        <v>0</v>
      </c>
      <c r="Y327" s="16">
        <f>VLOOKUP($B327,'[2]TK KHOILUONG'!$B:$AT,24,0)</f>
        <v>0</v>
      </c>
      <c r="Z327" s="34">
        <f>VLOOKUP($B327,'[2]TK KHOILUONG'!$B:$AT,25,0)</f>
        <v>0</v>
      </c>
      <c r="AA327" s="16">
        <f>VLOOKUP($B327,'[2]TK KHOILUONG'!$B:$AT,26,0)</f>
        <v>0</v>
      </c>
      <c r="AB327" s="16">
        <f>VLOOKUP($B327,'[2]TK KHOILUONG'!$B:$AT,27,0)</f>
        <v>0</v>
      </c>
      <c r="AC327" s="16">
        <f>VLOOKUP($B327,'[2]TK KHOILUONG'!$B:$AT,28,0)</f>
        <v>0</v>
      </c>
      <c r="AD327" s="34">
        <f>VLOOKUP($B327,'[2]TK KHOILUONG'!$B:$AT,29,0)</f>
        <v>0</v>
      </c>
      <c r="AE327" s="16">
        <f>VLOOKUP($B327,'[2]TK KHOILUONG'!$B:$AT,30,0)</f>
        <v>0</v>
      </c>
      <c r="AF327" s="16">
        <f>VLOOKUP($B327,'[2]TK KHOILUONG'!$B:$AT,31,0)</f>
        <v>0</v>
      </c>
      <c r="AG327" s="16">
        <f>VLOOKUP($B327,'[2]TK KHOILUONG'!$B:$AT,32,0)</f>
        <v>0</v>
      </c>
      <c r="AH327" s="34">
        <f>VLOOKUP($B327,'[2]TK KHOILUONG'!$B:$AT,33,0)</f>
        <v>0</v>
      </c>
      <c r="AI327" s="16">
        <f>VLOOKUP($B327,'[2]TK KHOILUONG'!$B:$AT,34,0)</f>
        <v>0</v>
      </c>
      <c r="AJ327" s="16">
        <f>VLOOKUP($B327,'[2]TK KHOILUONG'!$B:$AT,35,0)</f>
        <v>0</v>
      </c>
      <c r="AK327" s="34">
        <f>VLOOKUP($B327,'[2]TK KHOILUONG'!$B:$AT,36,0)</f>
        <v>0</v>
      </c>
      <c r="AL327" s="16">
        <f>VLOOKUP($B327,'[2]TK KHOILUONG'!$B:$AT,37,0)</f>
        <v>0</v>
      </c>
      <c r="AM327" s="16">
        <f>VLOOKUP($B327,'[2]TK KHOILUONG'!$B:$AT,38,0)</f>
        <v>0</v>
      </c>
      <c r="AN327" s="34">
        <f>VLOOKUP($B327,'[2]TK KHOILUONG'!$B:$AT,39,0)</f>
        <v>0</v>
      </c>
      <c r="AO327" s="16">
        <f>VLOOKUP($B327,'[2]TK KHOILUONG'!$B:$AT,40,0)</f>
        <v>0</v>
      </c>
      <c r="AP327" s="16">
        <f>VLOOKUP($B327,'[2]TK KHOILUONG'!$B:$AT,41,0)</f>
        <v>0</v>
      </c>
      <c r="AQ327" s="34">
        <f>VLOOKUP($B327,'[2]TK KHOILUONG'!$B:$AT,42,0)</f>
        <v>0</v>
      </c>
      <c r="AR327" s="34">
        <f>VLOOKUP($B327,'[2]TK KHOILUONG'!$B:$AT,43,0)</f>
        <v>0</v>
      </c>
      <c r="AS327" s="34">
        <f>VLOOKUP($B327,'[2]TK KHOILUONG'!$B:$AT,44,0)</f>
        <v>0</v>
      </c>
      <c r="AT327" s="44">
        <f t="shared" si="6"/>
        <v>0</v>
      </c>
      <c r="AU327" s="5"/>
    </row>
    <row r="328" spans="1:47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>
        <f>VLOOKUP($B328,'[2]TK KHOILUONG'!$B:$AT,4,0)</f>
        <v>0</v>
      </c>
      <c r="F328" s="16">
        <f>VLOOKUP($B328,'[2]TK KHOILUONG'!$B:$AT,5,0)</f>
        <v>0</v>
      </c>
      <c r="G328" s="16">
        <f>VLOOKUP($B328,'[2]TK KHOILUONG'!$B:$AT,6,0)</f>
        <v>0</v>
      </c>
      <c r="H328" s="16">
        <f>VLOOKUP($B328,'[2]TK KHOILUONG'!$B:$AT,7,0)</f>
        <v>0</v>
      </c>
      <c r="I328" s="16">
        <f>VLOOKUP($B328,'[2]TK KHOILUONG'!$B:$AT,8,0)</f>
        <v>0</v>
      </c>
      <c r="J328" s="16">
        <f>VLOOKUP($B328,'[2]TK KHOILUONG'!$B:$AT,9,0)</f>
        <v>0</v>
      </c>
      <c r="K328" s="16">
        <f>VLOOKUP($B328,'[2]TK KHOILUONG'!$B:$AT,10,0)</f>
        <v>0</v>
      </c>
      <c r="L328" s="16">
        <f>VLOOKUP($B328,'[2]TK KHOILUONG'!$B:$AT,11,0)</f>
        <v>0</v>
      </c>
      <c r="M328" s="34">
        <f>VLOOKUP($B328,'[2]TK KHOILUONG'!$B:$AT,12,0)</f>
        <v>0</v>
      </c>
      <c r="N328" s="16">
        <f>VLOOKUP($B328,'[2]TK KHOILUONG'!$B:$AT,13,0)</f>
        <v>0</v>
      </c>
      <c r="O328" s="16">
        <f>VLOOKUP($B328,'[2]TK KHOILUONG'!$B:$AT,14,0)</f>
        <v>0</v>
      </c>
      <c r="P328" s="16">
        <f>VLOOKUP($B328,'[2]TK KHOILUONG'!$B:$AT,15,0)</f>
        <v>0</v>
      </c>
      <c r="Q328" s="16">
        <f>VLOOKUP($B328,'[2]TK KHOILUONG'!$B:$AT,16,0)</f>
        <v>0</v>
      </c>
      <c r="R328" s="34">
        <f>VLOOKUP($B328,'[2]TK KHOILUONG'!$B:$AT,17,0)</f>
        <v>0</v>
      </c>
      <c r="S328" s="16">
        <f>VLOOKUP($B328,'[2]TK KHOILUONG'!$B:$AT,18,0)</f>
        <v>0</v>
      </c>
      <c r="T328" s="16">
        <f>VLOOKUP($B328,'[2]TK KHOILUONG'!$B:$AT,19,0)</f>
        <v>0</v>
      </c>
      <c r="U328" s="16">
        <f>VLOOKUP($B328,'[2]TK KHOILUONG'!$B:$AT,20,0)</f>
        <v>0</v>
      </c>
      <c r="V328" s="34">
        <f>VLOOKUP($B328,'[2]TK KHOILUONG'!$B:$AT,21,0)</f>
        <v>0</v>
      </c>
      <c r="W328" s="16">
        <f>VLOOKUP($B328,'[2]TK KHOILUONG'!$B:$AT,22,0)</f>
        <v>0</v>
      </c>
      <c r="X328" s="16">
        <f>VLOOKUP($B328,'[2]TK KHOILUONG'!$B:$AT,23,0)</f>
        <v>0</v>
      </c>
      <c r="Y328" s="16">
        <f>VLOOKUP($B328,'[2]TK KHOILUONG'!$B:$AT,24,0)</f>
        <v>0</v>
      </c>
      <c r="Z328" s="34">
        <f>VLOOKUP($B328,'[2]TK KHOILUONG'!$B:$AT,25,0)</f>
        <v>0</v>
      </c>
      <c r="AA328" s="16">
        <f>VLOOKUP($B328,'[2]TK KHOILUONG'!$B:$AT,26,0)</f>
        <v>0</v>
      </c>
      <c r="AB328" s="16">
        <f>VLOOKUP($B328,'[2]TK KHOILUONG'!$B:$AT,27,0)</f>
        <v>0</v>
      </c>
      <c r="AC328" s="16">
        <f>VLOOKUP($B328,'[2]TK KHOILUONG'!$B:$AT,28,0)</f>
        <v>0</v>
      </c>
      <c r="AD328" s="34">
        <f>VLOOKUP($B328,'[2]TK KHOILUONG'!$B:$AT,29,0)</f>
        <v>0</v>
      </c>
      <c r="AE328" s="16">
        <f>VLOOKUP($B328,'[2]TK KHOILUONG'!$B:$AT,30,0)</f>
        <v>0</v>
      </c>
      <c r="AF328" s="16">
        <f>VLOOKUP($B328,'[2]TK KHOILUONG'!$B:$AT,31,0)</f>
        <v>0</v>
      </c>
      <c r="AG328" s="16">
        <f>VLOOKUP($B328,'[2]TK KHOILUONG'!$B:$AT,32,0)</f>
        <v>0</v>
      </c>
      <c r="AH328" s="34">
        <f>VLOOKUP($B328,'[2]TK KHOILUONG'!$B:$AT,33,0)</f>
        <v>0</v>
      </c>
      <c r="AI328" s="16">
        <f>VLOOKUP($B328,'[2]TK KHOILUONG'!$B:$AT,34,0)</f>
        <v>0</v>
      </c>
      <c r="AJ328" s="16">
        <f>VLOOKUP($B328,'[2]TK KHOILUONG'!$B:$AT,35,0)</f>
        <v>0</v>
      </c>
      <c r="AK328" s="34">
        <f>VLOOKUP($B328,'[2]TK KHOILUONG'!$B:$AT,36,0)</f>
        <v>0</v>
      </c>
      <c r="AL328" s="16">
        <f>VLOOKUP($B328,'[2]TK KHOILUONG'!$B:$AT,37,0)</f>
        <v>0</v>
      </c>
      <c r="AM328" s="16">
        <f>VLOOKUP($B328,'[2]TK KHOILUONG'!$B:$AT,38,0)</f>
        <v>0</v>
      </c>
      <c r="AN328" s="34">
        <f>VLOOKUP($B328,'[2]TK KHOILUONG'!$B:$AT,39,0)</f>
        <v>0</v>
      </c>
      <c r="AO328" s="16">
        <f>VLOOKUP($B328,'[2]TK KHOILUONG'!$B:$AT,40,0)</f>
        <v>0</v>
      </c>
      <c r="AP328" s="16">
        <f>VLOOKUP($B328,'[2]TK KHOILUONG'!$B:$AT,41,0)</f>
        <v>0</v>
      </c>
      <c r="AQ328" s="34">
        <f>VLOOKUP($B328,'[2]TK KHOILUONG'!$B:$AT,42,0)</f>
        <v>0</v>
      </c>
      <c r="AR328" s="34">
        <f>VLOOKUP($B328,'[2]TK KHOILUONG'!$B:$AT,43,0)</f>
        <v>0</v>
      </c>
      <c r="AS328" s="34">
        <f>VLOOKUP($B328,'[2]TK KHOILUONG'!$B:$AT,44,0)</f>
        <v>0</v>
      </c>
      <c r="AT328" s="44">
        <f t="shared" si="6"/>
        <v>0</v>
      </c>
      <c r="AU328" s="5"/>
    </row>
    <row r="329" spans="1:47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>
        <f>VLOOKUP($B329,'[2]TK KHOILUONG'!$B:$AT,4,0)</f>
        <v>0</v>
      </c>
      <c r="F329" s="16">
        <f>VLOOKUP($B329,'[2]TK KHOILUONG'!$B:$AT,5,0)</f>
        <v>0</v>
      </c>
      <c r="G329" s="16">
        <f>VLOOKUP($B329,'[2]TK KHOILUONG'!$B:$AT,6,0)</f>
        <v>0</v>
      </c>
      <c r="H329" s="16">
        <f>VLOOKUP($B329,'[2]TK KHOILUONG'!$B:$AT,7,0)</f>
        <v>0</v>
      </c>
      <c r="I329" s="16">
        <f>VLOOKUP($B329,'[2]TK KHOILUONG'!$B:$AT,8,0)</f>
        <v>0</v>
      </c>
      <c r="J329" s="16">
        <f>VLOOKUP($B329,'[2]TK KHOILUONG'!$B:$AT,9,0)</f>
        <v>0</v>
      </c>
      <c r="K329" s="16">
        <f>VLOOKUP($B329,'[2]TK KHOILUONG'!$B:$AT,10,0)</f>
        <v>0</v>
      </c>
      <c r="L329" s="16">
        <f>VLOOKUP($B329,'[2]TK KHOILUONG'!$B:$AT,11,0)</f>
        <v>0</v>
      </c>
      <c r="M329" s="34">
        <f>VLOOKUP($B329,'[2]TK KHOILUONG'!$B:$AT,12,0)</f>
        <v>0</v>
      </c>
      <c r="N329" s="16">
        <f>VLOOKUP($B329,'[2]TK KHOILUONG'!$B:$AT,13,0)</f>
        <v>0</v>
      </c>
      <c r="O329" s="16">
        <f>VLOOKUP($B329,'[2]TK KHOILUONG'!$B:$AT,14,0)</f>
        <v>0</v>
      </c>
      <c r="P329" s="16">
        <f>VLOOKUP($B329,'[2]TK KHOILUONG'!$B:$AT,15,0)</f>
        <v>0</v>
      </c>
      <c r="Q329" s="16">
        <f>VLOOKUP($B329,'[2]TK KHOILUONG'!$B:$AT,16,0)</f>
        <v>0</v>
      </c>
      <c r="R329" s="34">
        <f>VLOOKUP($B329,'[2]TK KHOILUONG'!$B:$AT,17,0)</f>
        <v>0</v>
      </c>
      <c r="S329" s="16">
        <f>VLOOKUP($B329,'[2]TK KHOILUONG'!$B:$AT,18,0)</f>
        <v>0</v>
      </c>
      <c r="T329" s="16">
        <f>VLOOKUP($B329,'[2]TK KHOILUONG'!$B:$AT,19,0)</f>
        <v>0</v>
      </c>
      <c r="U329" s="16">
        <f>VLOOKUP($B329,'[2]TK KHOILUONG'!$B:$AT,20,0)</f>
        <v>0</v>
      </c>
      <c r="V329" s="34">
        <f>VLOOKUP($B329,'[2]TK KHOILUONG'!$B:$AT,21,0)</f>
        <v>0</v>
      </c>
      <c r="W329" s="16">
        <f>VLOOKUP($B329,'[2]TK KHOILUONG'!$B:$AT,22,0)</f>
        <v>0</v>
      </c>
      <c r="X329" s="16">
        <f>VLOOKUP($B329,'[2]TK KHOILUONG'!$B:$AT,23,0)</f>
        <v>0</v>
      </c>
      <c r="Y329" s="16">
        <f>VLOOKUP($B329,'[2]TK KHOILUONG'!$B:$AT,24,0)</f>
        <v>0</v>
      </c>
      <c r="Z329" s="34">
        <f>VLOOKUP($B329,'[2]TK KHOILUONG'!$B:$AT,25,0)</f>
        <v>0</v>
      </c>
      <c r="AA329" s="16">
        <f>VLOOKUP($B329,'[2]TK KHOILUONG'!$B:$AT,26,0)</f>
        <v>0</v>
      </c>
      <c r="AB329" s="16">
        <f>VLOOKUP($B329,'[2]TK KHOILUONG'!$B:$AT,27,0)</f>
        <v>0</v>
      </c>
      <c r="AC329" s="16">
        <f>VLOOKUP($B329,'[2]TK KHOILUONG'!$B:$AT,28,0)</f>
        <v>0</v>
      </c>
      <c r="AD329" s="34">
        <f>VLOOKUP($B329,'[2]TK KHOILUONG'!$B:$AT,29,0)</f>
        <v>0</v>
      </c>
      <c r="AE329" s="16">
        <f>VLOOKUP($B329,'[2]TK KHOILUONG'!$B:$AT,30,0)</f>
        <v>0</v>
      </c>
      <c r="AF329" s="16">
        <f>VLOOKUP($B329,'[2]TK KHOILUONG'!$B:$AT,31,0)</f>
        <v>0</v>
      </c>
      <c r="AG329" s="16">
        <f>VLOOKUP($B329,'[2]TK KHOILUONG'!$B:$AT,32,0)</f>
        <v>0</v>
      </c>
      <c r="AH329" s="34">
        <f>VLOOKUP($B329,'[2]TK KHOILUONG'!$B:$AT,33,0)</f>
        <v>0</v>
      </c>
      <c r="AI329" s="16">
        <f>VLOOKUP($B329,'[2]TK KHOILUONG'!$B:$AT,34,0)</f>
        <v>0</v>
      </c>
      <c r="AJ329" s="16">
        <f>VLOOKUP($B329,'[2]TK KHOILUONG'!$B:$AT,35,0)</f>
        <v>0</v>
      </c>
      <c r="AK329" s="34">
        <f>VLOOKUP($B329,'[2]TK KHOILUONG'!$B:$AT,36,0)</f>
        <v>0</v>
      </c>
      <c r="AL329" s="16">
        <f>VLOOKUP($B329,'[2]TK KHOILUONG'!$B:$AT,37,0)</f>
        <v>0</v>
      </c>
      <c r="AM329" s="16">
        <f>VLOOKUP($B329,'[2]TK KHOILUONG'!$B:$AT,38,0)</f>
        <v>0</v>
      </c>
      <c r="AN329" s="34">
        <f>VLOOKUP($B329,'[2]TK KHOILUONG'!$B:$AT,39,0)</f>
        <v>0</v>
      </c>
      <c r="AO329" s="16">
        <f>VLOOKUP($B329,'[2]TK KHOILUONG'!$B:$AT,40,0)</f>
        <v>0</v>
      </c>
      <c r="AP329" s="16">
        <f>VLOOKUP($B329,'[2]TK KHOILUONG'!$B:$AT,41,0)</f>
        <v>0</v>
      </c>
      <c r="AQ329" s="34">
        <f>VLOOKUP($B329,'[2]TK KHOILUONG'!$B:$AT,42,0)</f>
        <v>0</v>
      </c>
      <c r="AR329" s="34">
        <f>VLOOKUP($B329,'[2]TK KHOILUONG'!$B:$AT,43,0)</f>
        <v>0</v>
      </c>
      <c r="AS329" s="34">
        <f>VLOOKUP($B329,'[2]TK KHOILUONG'!$B:$AT,44,0)</f>
        <v>0</v>
      </c>
      <c r="AT329" s="44">
        <f t="shared" si="6"/>
        <v>0</v>
      </c>
      <c r="AU329" s="5"/>
    </row>
    <row r="330" spans="1:47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>
        <f>VLOOKUP($B330,'[2]TK KHOILUONG'!$B:$AT,4,0)</f>
        <v>0</v>
      </c>
      <c r="F330" s="16">
        <f>VLOOKUP($B330,'[2]TK KHOILUONG'!$B:$AT,5,0)</f>
        <v>0</v>
      </c>
      <c r="G330" s="16">
        <f>VLOOKUP($B330,'[2]TK KHOILUONG'!$B:$AT,6,0)</f>
        <v>0</v>
      </c>
      <c r="H330" s="16">
        <f>VLOOKUP($B330,'[2]TK KHOILUONG'!$B:$AT,7,0)</f>
        <v>0</v>
      </c>
      <c r="I330" s="16">
        <f>VLOOKUP($B330,'[2]TK KHOILUONG'!$B:$AT,8,0)</f>
        <v>0</v>
      </c>
      <c r="J330" s="16">
        <f>VLOOKUP($B330,'[2]TK KHOILUONG'!$B:$AT,9,0)</f>
        <v>0</v>
      </c>
      <c r="K330" s="16">
        <f>VLOOKUP($B330,'[2]TK KHOILUONG'!$B:$AT,10,0)</f>
        <v>0</v>
      </c>
      <c r="L330" s="16">
        <f>VLOOKUP($B330,'[2]TK KHOILUONG'!$B:$AT,11,0)</f>
        <v>0</v>
      </c>
      <c r="M330" s="34">
        <f>VLOOKUP($B330,'[2]TK KHOILUONG'!$B:$AT,12,0)</f>
        <v>0</v>
      </c>
      <c r="N330" s="16">
        <f>VLOOKUP($B330,'[2]TK KHOILUONG'!$B:$AT,13,0)</f>
        <v>0</v>
      </c>
      <c r="O330" s="16">
        <f>VLOOKUP($B330,'[2]TK KHOILUONG'!$B:$AT,14,0)</f>
        <v>0</v>
      </c>
      <c r="P330" s="16">
        <f>VLOOKUP($B330,'[2]TK KHOILUONG'!$B:$AT,15,0)</f>
        <v>0</v>
      </c>
      <c r="Q330" s="16">
        <f>VLOOKUP($B330,'[2]TK KHOILUONG'!$B:$AT,16,0)</f>
        <v>0</v>
      </c>
      <c r="R330" s="34">
        <f>VLOOKUP($B330,'[2]TK KHOILUONG'!$B:$AT,17,0)</f>
        <v>0</v>
      </c>
      <c r="S330" s="16">
        <f>VLOOKUP($B330,'[2]TK KHOILUONG'!$B:$AT,18,0)</f>
        <v>0</v>
      </c>
      <c r="T330" s="16">
        <f>VLOOKUP($B330,'[2]TK KHOILUONG'!$B:$AT,19,0)</f>
        <v>0</v>
      </c>
      <c r="U330" s="16">
        <f>VLOOKUP($B330,'[2]TK KHOILUONG'!$B:$AT,20,0)</f>
        <v>0</v>
      </c>
      <c r="V330" s="34">
        <f>VLOOKUP($B330,'[2]TK KHOILUONG'!$B:$AT,21,0)</f>
        <v>0</v>
      </c>
      <c r="W330" s="16">
        <f>VLOOKUP($B330,'[2]TK KHOILUONG'!$B:$AT,22,0)</f>
        <v>0</v>
      </c>
      <c r="X330" s="16">
        <f>VLOOKUP($B330,'[2]TK KHOILUONG'!$B:$AT,23,0)</f>
        <v>0</v>
      </c>
      <c r="Y330" s="16">
        <f>VLOOKUP($B330,'[2]TK KHOILUONG'!$B:$AT,24,0)</f>
        <v>0</v>
      </c>
      <c r="Z330" s="34">
        <f>VLOOKUP($B330,'[2]TK KHOILUONG'!$B:$AT,25,0)</f>
        <v>0</v>
      </c>
      <c r="AA330" s="16">
        <f>VLOOKUP($B330,'[2]TK KHOILUONG'!$B:$AT,26,0)</f>
        <v>0</v>
      </c>
      <c r="AB330" s="16">
        <f>VLOOKUP($B330,'[2]TK KHOILUONG'!$B:$AT,27,0)</f>
        <v>0</v>
      </c>
      <c r="AC330" s="16">
        <f>VLOOKUP($B330,'[2]TK KHOILUONG'!$B:$AT,28,0)</f>
        <v>0</v>
      </c>
      <c r="AD330" s="34">
        <f>VLOOKUP($B330,'[2]TK KHOILUONG'!$B:$AT,29,0)</f>
        <v>0</v>
      </c>
      <c r="AE330" s="16">
        <f>VLOOKUP($B330,'[2]TK KHOILUONG'!$B:$AT,30,0)</f>
        <v>0</v>
      </c>
      <c r="AF330" s="16">
        <f>VLOOKUP($B330,'[2]TK KHOILUONG'!$B:$AT,31,0)</f>
        <v>0</v>
      </c>
      <c r="AG330" s="16">
        <f>VLOOKUP($B330,'[2]TK KHOILUONG'!$B:$AT,32,0)</f>
        <v>0</v>
      </c>
      <c r="AH330" s="34">
        <f>VLOOKUP($B330,'[2]TK KHOILUONG'!$B:$AT,33,0)</f>
        <v>0</v>
      </c>
      <c r="AI330" s="16">
        <f>VLOOKUP($B330,'[2]TK KHOILUONG'!$B:$AT,34,0)</f>
        <v>0</v>
      </c>
      <c r="AJ330" s="16">
        <f>VLOOKUP($B330,'[2]TK KHOILUONG'!$B:$AT,35,0)</f>
        <v>0</v>
      </c>
      <c r="AK330" s="34">
        <f>VLOOKUP($B330,'[2]TK KHOILUONG'!$B:$AT,36,0)</f>
        <v>0</v>
      </c>
      <c r="AL330" s="16">
        <f>VLOOKUP($B330,'[2]TK KHOILUONG'!$B:$AT,37,0)</f>
        <v>0</v>
      </c>
      <c r="AM330" s="16">
        <f>VLOOKUP($B330,'[2]TK KHOILUONG'!$B:$AT,38,0)</f>
        <v>0</v>
      </c>
      <c r="AN330" s="34">
        <f>VLOOKUP($B330,'[2]TK KHOILUONG'!$B:$AT,39,0)</f>
        <v>0</v>
      </c>
      <c r="AO330" s="16">
        <f>VLOOKUP($B330,'[2]TK KHOILUONG'!$B:$AT,40,0)</f>
        <v>0</v>
      </c>
      <c r="AP330" s="16">
        <f>VLOOKUP($B330,'[2]TK KHOILUONG'!$B:$AT,41,0)</f>
        <v>0</v>
      </c>
      <c r="AQ330" s="34">
        <f>VLOOKUP($B330,'[2]TK KHOILUONG'!$B:$AT,42,0)</f>
        <v>0</v>
      </c>
      <c r="AR330" s="34">
        <f>VLOOKUP($B330,'[2]TK KHOILUONG'!$B:$AT,43,0)</f>
        <v>0</v>
      </c>
      <c r="AS330" s="34">
        <f>VLOOKUP($B330,'[2]TK KHOILUONG'!$B:$AT,44,0)</f>
        <v>0</v>
      </c>
      <c r="AT330" s="44">
        <f t="shared" si="6"/>
        <v>0</v>
      </c>
      <c r="AU330" s="5"/>
    </row>
    <row r="331" spans="1:47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>
        <f>VLOOKUP($B331,'[2]TK KHOILUONG'!$B:$AT,4,0)</f>
        <v>0</v>
      </c>
      <c r="F331" s="16">
        <f>VLOOKUP($B331,'[2]TK KHOILUONG'!$B:$AT,5,0)</f>
        <v>0</v>
      </c>
      <c r="G331" s="16">
        <f>VLOOKUP($B331,'[2]TK KHOILUONG'!$B:$AT,6,0)</f>
        <v>0</v>
      </c>
      <c r="H331" s="16">
        <f>VLOOKUP($B331,'[2]TK KHOILUONG'!$B:$AT,7,0)</f>
        <v>0</v>
      </c>
      <c r="I331" s="16">
        <f>VLOOKUP($B331,'[2]TK KHOILUONG'!$B:$AT,8,0)</f>
        <v>0</v>
      </c>
      <c r="J331" s="16">
        <f>VLOOKUP($B331,'[2]TK KHOILUONG'!$B:$AT,9,0)</f>
        <v>0</v>
      </c>
      <c r="K331" s="16">
        <f>VLOOKUP($B331,'[2]TK KHOILUONG'!$B:$AT,10,0)</f>
        <v>0</v>
      </c>
      <c r="L331" s="16">
        <f>VLOOKUP($B331,'[2]TK KHOILUONG'!$B:$AT,11,0)</f>
        <v>0</v>
      </c>
      <c r="M331" s="34">
        <f>VLOOKUP($B331,'[2]TK KHOILUONG'!$B:$AT,12,0)</f>
        <v>0</v>
      </c>
      <c r="N331" s="16">
        <f>VLOOKUP($B331,'[2]TK KHOILUONG'!$B:$AT,13,0)</f>
        <v>0</v>
      </c>
      <c r="O331" s="16">
        <f>VLOOKUP($B331,'[2]TK KHOILUONG'!$B:$AT,14,0)</f>
        <v>0</v>
      </c>
      <c r="P331" s="16">
        <f>VLOOKUP($B331,'[2]TK KHOILUONG'!$B:$AT,15,0)</f>
        <v>0</v>
      </c>
      <c r="Q331" s="16">
        <f>VLOOKUP($B331,'[2]TK KHOILUONG'!$B:$AT,16,0)</f>
        <v>0</v>
      </c>
      <c r="R331" s="34">
        <f>VLOOKUP($B331,'[2]TK KHOILUONG'!$B:$AT,17,0)</f>
        <v>0</v>
      </c>
      <c r="S331" s="16">
        <f>VLOOKUP($B331,'[2]TK KHOILUONG'!$B:$AT,18,0)</f>
        <v>0</v>
      </c>
      <c r="T331" s="16">
        <f>VLOOKUP($B331,'[2]TK KHOILUONG'!$B:$AT,19,0)</f>
        <v>0</v>
      </c>
      <c r="U331" s="16">
        <f>VLOOKUP($B331,'[2]TK KHOILUONG'!$B:$AT,20,0)</f>
        <v>0</v>
      </c>
      <c r="V331" s="34">
        <f>VLOOKUP($B331,'[2]TK KHOILUONG'!$B:$AT,21,0)</f>
        <v>0</v>
      </c>
      <c r="W331" s="16">
        <f>VLOOKUP($B331,'[2]TK KHOILUONG'!$B:$AT,22,0)</f>
        <v>0</v>
      </c>
      <c r="X331" s="16">
        <f>VLOOKUP($B331,'[2]TK KHOILUONG'!$B:$AT,23,0)</f>
        <v>0</v>
      </c>
      <c r="Y331" s="16">
        <f>VLOOKUP($B331,'[2]TK KHOILUONG'!$B:$AT,24,0)</f>
        <v>0</v>
      </c>
      <c r="Z331" s="34">
        <f>VLOOKUP($B331,'[2]TK KHOILUONG'!$B:$AT,25,0)</f>
        <v>0</v>
      </c>
      <c r="AA331" s="16">
        <f>VLOOKUP($B331,'[2]TK KHOILUONG'!$B:$AT,26,0)</f>
        <v>0</v>
      </c>
      <c r="AB331" s="16">
        <f>VLOOKUP($B331,'[2]TK KHOILUONG'!$B:$AT,27,0)</f>
        <v>0</v>
      </c>
      <c r="AC331" s="16">
        <f>VLOOKUP($B331,'[2]TK KHOILUONG'!$B:$AT,28,0)</f>
        <v>0</v>
      </c>
      <c r="AD331" s="34">
        <f>VLOOKUP($B331,'[2]TK KHOILUONG'!$B:$AT,29,0)</f>
        <v>0</v>
      </c>
      <c r="AE331" s="16">
        <f>VLOOKUP($B331,'[2]TK KHOILUONG'!$B:$AT,30,0)</f>
        <v>0</v>
      </c>
      <c r="AF331" s="16">
        <f>VLOOKUP($B331,'[2]TK KHOILUONG'!$B:$AT,31,0)</f>
        <v>0</v>
      </c>
      <c r="AG331" s="16">
        <f>VLOOKUP($B331,'[2]TK KHOILUONG'!$B:$AT,32,0)</f>
        <v>0</v>
      </c>
      <c r="AH331" s="34">
        <f>VLOOKUP($B331,'[2]TK KHOILUONG'!$B:$AT,33,0)</f>
        <v>0</v>
      </c>
      <c r="AI331" s="16">
        <f>VLOOKUP($B331,'[2]TK KHOILUONG'!$B:$AT,34,0)</f>
        <v>0</v>
      </c>
      <c r="AJ331" s="16">
        <f>VLOOKUP($B331,'[2]TK KHOILUONG'!$B:$AT,35,0)</f>
        <v>0</v>
      </c>
      <c r="AK331" s="34">
        <f>VLOOKUP($B331,'[2]TK KHOILUONG'!$B:$AT,36,0)</f>
        <v>0</v>
      </c>
      <c r="AL331" s="16">
        <f>VLOOKUP($B331,'[2]TK KHOILUONG'!$B:$AT,37,0)</f>
        <v>0</v>
      </c>
      <c r="AM331" s="16">
        <f>VLOOKUP($B331,'[2]TK KHOILUONG'!$B:$AT,38,0)</f>
        <v>0</v>
      </c>
      <c r="AN331" s="34">
        <f>VLOOKUP($B331,'[2]TK KHOILUONG'!$B:$AT,39,0)</f>
        <v>0</v>
      </c>
      <c r="AO331" s="16">
        <f>VLOOKUP($B331,'[2]TK KHOILUONG'!$B:$AT,40,0)</f>
        <v>0</v>
      </c>
      <c r="AP331" s="16">
        <f>VLOOKUP($B331,'[2]TK KHOILUONG'!$B:$AT,41,0)</f>
        <v>0</v>
      </c>
      <c r="AQ331" s="34">
        <f>VLOOKUP($B331,'[2]TK KHOILUONG'!$B:$AT,42,0)</f>
        <v>0</v>
      </c>
      <c r="AR331" s="34">
        <f>VLOOKUP($B331,'[2]TK KHOILUONG'!$B:$AT,43,0)</f>
        <v>0</v>
      </c>
      <c r="AS331" s="34">
        <f>VLOOKUP($B331,'[2]TK KHOILUONG'!$B:$AT,44,0)</f>
        <v>0</v>
      </c>
      <c r="AT331" s="44">
        <f t="shared" si="6"/>
        <v>0</v>
      </c>
      <c r="AU331" s="5"/>
    </row>
    <row r="332" spans="1:47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>
        <f>VLOOKUP($B332,'[2]TK KHOILUONG'!$B:$AT,4,0)</f>
        <v>0</v>
      </c>
      <c r="F332" s="16">
        <f>VLOOKUP($B332,'[2]TK KHOILUONG'!$B:$AT,5,0)</f>
        <v>0</v>
      </c>
      <c r="G332" s="16">
        <f>VLOOKUP($B332,'[2]TK KHOILUONG'!$B:$AT,6,0)</f>
        <v>0</v>
      </c>
      <c r="H332" s="16">
        <f>VLOOKUP($B332,'[2]TK KHOILUONG'!$B:$AT,7,0)</f>
        <v>0</v>
      </c>
      <c r="I332" s="16">
        <f>VLOOKUP($B332,'[2]TK KHOILUONG'!$B:$AT,8,0)</f>
        <v>0</v>
      </c>
      <c r="J332" s="16">
        <f>VLOOKUP($B332,'[2]TK KHOILUONG'!$B:$AT,9,0)</f>
        <v>0</v>
      </c>
      <c r="K332" s="16">
        <f>VLOOKUP($B332,'[2]TK KHOILUONG'!$B:$AT,10,0)</f>
        <v>0</v>
      </c>
      <c r="L332" s="16">
        <f>VLOOKUP($B332,'[2]TK KHOILUONG'!$B:$AT,11,0)</f>
        <v>0</v>
      </c>
      <c r="M332" s="34">
        <f>VLOOKUP($B332,'[2]TK KHOILUONG'!$B:$AT,12,0)</f>
        <v>0</v>
      </c>
      <c r="N332" s="16">
        <f>VLOOKUP($B332,'[2]TK KHOILUONG'!$B:$AT,13,0)</f>
        <v>0</v>
      </c>
      <c r="O332" s="16">
        <f>VLOOKUP($B332,'[2]TK KHOILUONG'!$B:$AT,14,0)</f>
        <v>0</v>
      </c>
      <c r="P332" s="16">
        <f>VLOOKUP($B332,'[2]TK KHOILUONG'!$B:$AT,15,0)</f>
        <v>0</v>
      </c>
      <c r="Q332" s="16">
        <f>VLOOKUP($B332,'[2]TK KHOILUONG'!$B:$AT,16,0)</f>
        <v>0</v>
      </c>
      <c r="R332" s="34">
        <f>VLOOKUP($B332,'[2]TK KHOILUONG'!$B:$AT,17,0)</f>
        <v>0</v>
      </c>
      <c r="S332" s="16">
        <f>VLOOKUP($B332,'[2]TK KHOILUONG'!$B:$AT,18,0)</f>
        <v>29</v>
      </c>
      <c r="T332" s="16">
        <f>VLOOKUP($B332,'[2]TK KHOILUONG'!$B:$AT,19,0)</f>
        <v>0</v>
      </c>
      <c r="U332" s="16">
        <f>VLOOKUP($B332,'[2]TK KHOILUONG'!$B:$AT,20,0)</f>
        <v>33</v>
      </c>
      <c r="V332" s="34">
        <f>VLOOKUP($B332,'[2]TK KHOILUONG'!$B:$AT,21,0)</f>
        <v>-0.4</v>
      </c>
      <c r="W332" s="16">
        <f>VLOOKUP($B332,'[2]TK KHOILUONG'!$B:$AT,22,0)</f>
        <v>0</v>
      </c>
      <c r="X332" s="16">
        <f>VLOOKUP($B332,'[2]TK KHOILUONG'!$B:$AT,23,0)</f>
        <v>0</v>
      </c>
      <c r="Y332" s="16">
        <f>VLOOKUP($B332,'[2]TK KHOILUONG'!$B:$AT,24,0)</f>
        <v>0</v>
      </c>
      <c r="Z332" s="34">
        <f>VLOOKUP($B332,'[2]TK KHOILUONG'!$B:$AT,25,0)</f>
        <v>0</v>
      </c>
      <c r="AA332" s="16">
        <f>VLOOKUP($B332,'[2]TK KHOILUONG'!$B:$AT,26,0)</f>
        <v>0</v>
      </c>
      <c r="AB332" s="16">
        <f>VLOOKUP($B332,'[2]TK KHOILUONG'!$B:$AT,27,0)</f>
        <v>0</v>
      </c>
      <c r="AC332" s="16">
        <f>VLOOKUP($B332,'[2]TK KHOILUONG'!$B:$AT,28,0)</f>
        <v>0</v>
      </c>
      <c r="AD332" s="34">
        <f>VLOOKUP($B332,'[2]TK KHOILUONG'!$B:$AT,29,0)</f>
        <v>0</v>
      </c>
      <c r="AE332" s="16">
        <f>VLOOKUP($B332,'[2]TK KHOILUONG'!$B:$AT,30,0)</f>
        <v>0</v>
      </c>
      <c r="AF332" s="16">
        <f>VLOOKUP($B332,'[2]TK KHOILUONG'!$B:$AT,31,0)</f>
        <v>0</v>
      </c>
      <c r="AG332" s="16">
        <f>VLOOKUP($B332,'[2]TK KHOILUONG'!$B:$AT,32,0)</f>
        <v>0</v>
      </c>
      <c r="AH332" s="34">
        <f>VLOOKUP($B332,'[2]TK KHOILUONG'!$B:$AT,33,0)</f>
        <v>0</v>
      </c>
      <c r="AI332" s="16">
        <f>VLOOKUP($B332,'[2]TK KHOILUONG'!$B:$AT,34,0)</f>
        <v>0</v>
      </c>
      <c r="AJ332" s="16">
        <f>VLOOKUP($B332,'[2]TK KHOILUONG'!$B:$AT,35,0)</f>
        <v>0</v>
      </c>
      <c r="AK332" s="34">
        <f>VLOOKUP($B332,'[2]TK KHOILUONG'!$B:$AT,36,0)</f>
        <v>0</v>
      </c>
      <c r="AL332" s="16">
        <f>VLOOKUP($B332,'[2]TK KHOILUONG'!$B:$AT,37,0)</f>
        <v>0</v>
      </c>
      <c r="AM332" s="16">
        <f>VLOOKUP($B332,'[2]TK KHOILUONG'!$B:$AT,38,0)</f>
        <v>0</v>
      </c>
      <c r="AN332" s="34">
        <f>VLOOKUP($B332,'[2]TK KHOILUONG'!$B:$AT,39,0)</f>
        <v>0</v>
      </c>
      <c r="AO332" s="16">
        <f>VLOOKUP($B332,'[2]TK KHOILUONG'!$B:$AT,40,0)</f>
        <v>0</v>
      </c>
      <c r="AP332" s="16">
        <f>VLOOKUP($B332,'[2]TK KHOILUONG'!$B:$AT,41,0)</f>
        <v>0</v>
      </c>
      <c r="AQ332" s="34">
        <f>VLOOKUP($B332,'[2]TK KHOILUONG'!$B:$AT,42,0)</f>
        <v>0</v>
      </c>
      <c r="AR332" s="34">
        <f>VLOOKUP($B332,'[2]TK KHOILUONG'!$B:$AT,43,0)</f>
        <v>0</v>
      </c>
      <c r="AS332" s="34">
        <f>VLOOKUP($B332,'[2]TK KHOILUONG'!$B:$AT,44,0)</f>
        <v>0</v>
      </c>
      <c r="AT332" s="44">
        <f t="shared" si="6"/>
        <v>-0.4</v>
      </c>
      <c r="AU332" s="5"/>
    </row>
    <row r="333" spans="1:47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>
        <f>VLOOKUP($B333,'[2]TK KHOILUONG'!$B:$AT,4,0)</f>
        <v>0</v>
      </c>
      <c r="F333" s="16">
        <f>VLOOKUP($B333,'[2]TK KHOILUONG'!$B:$AT,5,0)</f>
        <v>0</v>
      </c>
      <c r="G333" s="16">
        <f>VLOOKUP($B333,'[2]TK KHOILUONG'!$B:$AT,6,0)</f>
        <v>0</v>
      </c>
      <c r="H333" s="16">
        <f>VLOOKUP($B333,'[2]TK KHOILUONG'!$B:$AT,7,0)</f>
        <v>0</v>
      </c>
      <c r="I333" s="16">
        <f>VLOOKUP($B333,'[2]TK KHOILUONG'!$B:$AT,8,0)</f>
        <v>0</v>
      </c>
      <c r="J333" s="16">
        <f>VLOOKUP($B333,'[2]TK KHOILUONG'!$B:$AT,9,0)</f>
        <v>0</v>
      </c>
      <c r="K333" s="16">
        <f>VLOOKUP($B333,'[2]TK KHOILUONG'!$B:$AT,10,0)</f>
        <v>0</v>
      </c>
      <c r="L333" s="16">
        <f>VLOOKUP($B333,'[2]TK KHOILUONG'!$B:$AT,11,0)</f>
        <v>0</v>
      </c>
      <c r="M333" s="34">
        <f>VLOOKUP($B333,'[2]TK KHOILUONG'!$B:$AT,12,0)</f>
        <v>0</v>
      </c>
      <c r="N333" s="16">
        <f>VLOOKUP($B333,'[2]TK KHOILUONG'!$B:$AT,13,0)</f>
        <v>0</v>
      </c>
      <c r="O333" s="16">
        <f>VLOOKUP($B333,'[2]TK KHOILUONG'!$B:$AT,14,0)</f>
        <v>0</v>
      </c>
      <c r="P333" s="16">
        <f>VLOOKUP($B333,'[2]TK KHOILUONG'!$B:$AT,15,0)</f>
        <v>0</v>
      </c>
      <c r="Q333" s="16">
        <f>VLOOKUP($B333,'[2]TK KHOILUONG'!$B:$AT,16,0)</f>
        <v>0</v>
      </c>
      <c r="R333" s="34">
        <f>VLOOKUP($B333,'[2]TK KHOILUONG'!$B:$AT,17,0)</f>
        <v>0</v>
      </c>
      <c r="S333" s="16">
        <f>VLOOKUP($B333,'[2]TK KHOILUONG'!$B:$AT,18,0)</f>
        <v>0</v>
      </c>
      <c r="T333" s="16">
        <f>VLOOKUP($B333,'[2]TK KHOILUONG'!$B:$AT,19,0)</f>
        <v>0</v>
      </c>
      <c r="U333" s="16">
        <f>VLOOKUP($B333,'[2]TK KHOILUONG'!$B:$AT,20,0)</f>
        <v>0</v>
      </c>
      <c r="V333" s="34">
        <f>VLOOKUP($B333,'[2]TK KHOILUONG'!$B:$AT,21,0)</f>
        <v>0</v>
      </c>
      <c r="W333" s="16">
        <f>VLOOKUP($B333,'[2]TK KHOILUONG'!$B:$AT,22,0)</f>
        <v>0</v>
      </c>
      <c r="X333" s="16">
        <f>VLOOKUP($B333,'[2]TK KHOILUONG'!$B:$AT,23,0)</f>
        <v>0</v>
      </c>
      <c r="Y333" s="16">
        <f>VLOOKUP($B333,'[2]TK KHOILUONG'!$B:$AT,24,0)</f>
        <v>0</v>
      </c>
      <c r="Z333" s="34">
        <f>VLOOKUP($B333,'[2]TK KHOILUONG'!$B:$AT,25,0)</f>
        <v>0</v>
      </c>
      <c r="AA333" s="16">
        <f>VLOOKUP($B333,'[2]TK KHOILUONG'!$B:$AT,26,0)</f>
        <v>0</v>
      </c>
      <c r="AB333" s="16">
        <f>VLOOKUP($B333,'[2]TK KHOILUONG'!$B:$AT,27,0)</f>
        <v>0</v>
      </c>
      <c r="AC333" s="16">
        <f>VLOOKUP($B333,'[2]TK KHOILUONG'!$B:$AT,28,0)</f>
        <v>0</v>
      </c>
      <c r="AD333" s="34">
        <f>VLOOKUP($B333,'[2]TK KHOILUONG'!$B:$AT,29,0)</f>
        <v>0</v>
      </c>
      <c r="AE333" s="16">
        <f>VLOOKUP($B333,'[2]TK KHOILUONG'!$B:$AT,30,0)</f>
        <v>0</v>
      </c>
      <c r="AF333" s="16">
        <f>VLOOKUP($B333,'[2]TK KHOILUONG'!$B:$AT,31,0)</f>
        <v>0</v>
      </c>
      <c r="AG333" s="16">
        <f>VLOOKUP($B333,'[2]TK KHOILUONG'!$B:$AT,32,0)</f>
        <v>0</v>
      </c>
      <c r="AH333" s="34">
        <f>VLOOKUP($B333,'[2]TK KHOILUONG'!$B:$AT,33,0)</f>
        <v>0</v>
      </c>
      <c r="AI333" s="16">
        <f>VLOOKUP($B333,'[2]TK KHOILUONG'!$B:$AT,34,0)</f>
        <v>0</v>
      </c>
      <c r="AJ333" s="16">
        <f>VLOOKUP($B333,'[2]TK KHOILUONG'!$B:$AT,35,0)</f>
        <v>0</v>
      </c>
      <c r="AK333" s="34">
        <f>VLOOKUP($B333,'[2]TK KHOILUONG'!$B:$AT,36,0)</f>
        <v>0</v>
      </c>
      <c r="AL333" s="16">
        <f>VLOOKUP($B333,'[2]TK KHOILUONG'!$B:$AT,37,0)</f>
        <v>0</v>
      </c>
      <c r="AM333" s="16">
        <f>VLOOKUP($B333,'[2]TK KHOILUONG'!$B:$AT,38,0)</f>
        <v>0</v>
      </c>
      <c r="AN333" s="34">
        <f>VLOOKUP($B333,'[2]TK KHOILUONG'!$B:$AT,39,0)</f>
        <v>0</v>
      </c>
      <c r="AO333" s="16">
        <f>VLOOKUP($B333,'[2]TK KHOILUONG'!$B:$AT,40,0)</f>
        <v>0</v>
      </c>
      <c r="AP333" s="16">
        <f>VLOOKUP($B333,'[2]TK KHOILUONG'!$B:$AT,41,0)</f>
        <v>0</v>
      </c>
      <c r="AQ333" s="34">
        <f>VLOOKUP($B333,'[2]TK KHOILUONG'!$B:$AT,42,0)</f>
        <v>0</v>
      </c>
      <c r="AR333" s="34">
        <f>VLOOKUP($B333,'[2]TK KHOILUONG'!$B:$AT,43,0)</f>
        <v>0</v>
      </c>
      <c r="AS333" s="34">
        <f>VLOOKUP($B333,'[2]TK KHOILUONG'!$B:$AT,44,0)</f>
        <v>0</v>
      </c>
      <c r="AT333" s="44">
        <f t="shared" si="6"/>
        <v>0</v>
      </c>
      <c r="AU333" s="5"/>
    </row>
    <row r="334" spans="1:47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>
        <f>VLOOKUP($B334,'[2]TK KHOILUONG'!$B:$AT,4,0)</f>
        <v>0</v>
      </c>
      <c r="F334" s="16">
        <f>VLOOKUP($B334,'[2]TK KHOILUONG'!$B:$AT,5,0)</f>
        <v>0</v>
      </c>
      <c r="G334" s="16">
        <f>VLOOKUP($B334,'[2]TK KHOILUONG'!$B:$AT,6,0)</f>
        <v>0</v>
      </c>
      <c r="H334" s="16">
        <f>VLOOKUP($B334,'[2]TK KHOILUONG'!$B:$AT,7,0)</f>
        <v>0</v>
      </c>
      <c r="I334" s="16">
        <f>VLOOKUP($B334,'[2]TK KHOILUONG'!$B:$AT,8,0)</f>
        <v>0</v>
      </c>
      <c r="J334" s="16">
        <f>VLOOKUP($B334,'[2]TK KHOILUONG'!$B:$AT,9,0)</f>
        <v>0</v>
      </c>
      <c r="K334" s="16">
        <f>VLOOKUP($B334,'[2]TK KHOILUONG'!$B:$AT,10,0)</f>
        <v>0</v>
      </c>
      <c r="L334" s="16">
        <f>VLOOKUP($B334,'[2]TK KHOILUONG'!$B:$AT,11,0)</f>
        <v>0</v>
      </c>
      <c r="M334" s="34">
        <f>VLOOKUP($B334,'[2]TK KHOILUONG'!$B:$AT,12,0)</f>
        <v>0</v>
      </c>
      <c r="N334" s="16">
        <f>VLOOKUP($B334,'[2]TK KHOILUONG'!$B:$AT,13,0)</f>
        <v>0</v>
      </c>
      <c r="O334" s="16">
        <f>VLOOKUP($B334,'[2]TK KHOILUONG'!$B:$AT,14,0)</f>
        <v>0</v>
      </c>
      <c r="P334" s="16">
        <f>VLOOKUP($B334,'[2]TK KHOILUONG'!$B:$AT,15,0)</f>
        <v>0</v>
      </c>
      <c r="Q334" s="16">
        <f>VLOOKUP($B334,'[2]TK KHOILUONG'!$B:$AT,16,0)</f>
        <v>0</v>
      </c>
      <c r="R334" s="34">
        <f>VLOOKUP($B334,'[2]TK KHOILUONG'!$B:$AT,17,0)</f>
        <v>0</v>
      </c>
      <c r="S334" s="16">
        <f>VLOOKUP($B334,'[2]TK KHOILUONG'!$B:$AT,18,0)</f>
        <v>0</v>
      </c>
      <c r="T334" s="16">
        <f>VLOOKUP($B334,'[2]TK KHOILUONG'!$B:$AT,19,0)</f>
        <v>0</v>
      </c>
      <c r="U334" s="16">
        <f>VLOOKUP($B334,'[2]TK KHOILUONG'!$B:$AT,20,0)</f>
        <v>0</v>
      </c>
      <c r="V334" s="34">
        <f>VLOOKUP($B334,'[2]TK KHOILUONG'!$B:$AT,21,0)</f>
        <v>0</v>
      </c>
      <c r="W334" s="16">
        <f>VLOOKUP($B334,'[2]TK KHOILUONG'!$B:$AT,22,0)</f>
        <v>0</v>
      </c>
      <c r="X334" s="16">
        <f>VLOOKUP($B334,'[2]TK KHOILUONG'!$B:$AT,23,0)</f>
        <v>0</v>
      </c>
      <c r="Y334" s="16">
        <f>VLOOKUP($B334,'[2]TK KHOILUONG'!$B:$AT,24,0)</f>
        <v>0</v>
      </c>
      <c r="Z334" s="34">
        <f>VLOOKUP($B334,'[2]TK KHOILUONG'!$B:$AT,25,0)</f>
        <v>0</v>
      </c>
      <c r="AA334" s="16">
        <f>VLOOKUP($B334,'[2]TK KHOILUONG'!$B:$AT,26,0)</f>
        <v>0</v>
      </c>
      <c r="AB334" s="16">
        <f>VLOOKUP($B334,'[2]TK KHOILUONG'!$B:$AT,27,0)</f>
        <v>0</v>
      </c>
      <c r="AC334" s="16">
        <f>VLOOKUP($B334,'[2]TK KHOILUONG'!$B:$AT,28,0)</f>
        <v>0</v>
      </c>
      <c r="AD334" s="34">
        <f>VLOOKUP($B334,'[2]TK KHOILUONG'!$B:$AT,29,0)</f>
        <v>0</v>
      </c>
      <c r="AE334" s="16">
        <f>VLOOKUP($B334,'[2]TK KHOILUONG'!$B:$AT,30,0)</f>
        <v>0</v>
      </c>
      <c r="AF334" s="16">
        <f>VLOOKUP($B334,'[2]TK KHOILUONG'!$B:$AT,31,0)</f>
        <v>0</v>
      </c>
      <c r="AG334" s="16">
        <f>VLOOKUP($B334,'[2]TK KHOILUONG'!$B:$AT,32,0)</f>
        <v>0</v>
      </c>
      <c r="AH334" s="34">
        <f>VLOOKUP($B334,'[2]TK KHOILUONG'!$B:$AT,33,0)</f>
        <v>0</v>
      </c>
      <c r="AI334" s="16">
        <f>VLOOKUP($B334,'[2]TK KHOILUONG'!$B:$AT,34,0)</f>
        <v>0</v>
      </c>
      <c r="AJ334" s="16">
        <f>VLOOKUP($B334,'[2]TK KHOILUONG'!$B:$AT,35,0)</f>
        <v>0</v>
      </c>
      <c r="AK334" s="34">
        <f>VLOOKUP($B334,'[2]TK KHOILUONG'!$B:$AT,36,0)</f>
        <v>0</v>
      </c>
      <c r="AL334" s="16">
        <f>VLOOKUP($B334,'[2]TK KHOILUONG'!$B:$AT,37,0)</f>
        <v>0</v>
      </c>
      <c r="AM334" s="16">
        <f>VLOOKUP($B334,'[2]TK KHOILUONG'!$B:$AT,38,0)</f>
        <v>0</v>
      </c>
      <c r="AN334" s="34">
        <f>VLOOKUP($B334,'[2]TK KHOILUONG'!$B:$AT,39,0)</f>
        <v>0</v>
      </c>
      <c r="AO334" s="16">
        <f>VLOOKUP($B334,'[2]TK KHOILUONG'!$B:$AT,40,0)</f>
        <v>0</v>
      </c>
      <c r="AP334" s="16">
        <f>VLOOKUP($B334,'[2]TK KHOILUONG'!$B:$AT,41,0)</f>
        <v>0</v>
      </c>
      <c r="AQ334" s="34">
        <f>VLOOKUP($B334,'[2]TK KHOILUONG'!$B:$AT,42,0)</f>
        <v>0</v>
      </c>
      <c r="AR334" s="34">
        <f>VLOOKUP($B334,'[2]TK KHOILUONG'!$B:$AT,43,0)</f>
        <v>0</v>
      </c>
      <c r="AS334" s="34">
        <f>VLOOKUP($B334,'[2]TK KHOILUONG'!$B:$AT,44,0)</f>
        <v>0</v>
      </c>
      <c r="AT334" s="44">
        <f t="shared" si="6"/>
        <v>0</v>
      </c>
      <c r="AU334" s="5"/>
    </row>
    <row r="335" spans="1:47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>
        <f>VLOOKUP($B335,'[2]TK KHOILUONG'!$B:$AT,4,0)</f>
        <v>0</v>
      </c>
      <c r="F335" s="16">
        <f>VLOOKUP($B335,'[2]TK KHOILUONG'!$B:$AT,5,0)</f>
        <v>0</v>
      </c>
      <c r="G335" s="16">
        <f>VLOOKUP($B335,'[2]TK KHOILUONG'!$B:$AT,6,0)</f>
        <v>0</v>
      </c>
      <c r="H335" s="16">
        <f>VLOOKUP($B335,'[2]TK KHOILUONG'!$B:$AT,7,0)</f>
        <v>0</v>
      </c>
      <c r="I335" s="16">
        <f>VLOOKUP($B335,'[2]TK KHOILUONG'!$B:$AT,8,0)</f>
        <v>0</v>
      </c>
      <c r="J335" s="16">
        <f>VLOOKUP($B335,'[2]TK KHOILUONG'!$B:$AT,9,0)</f>
        <v>0</v>
      </c>
      <c r="K335" s="16">
        <f>VLOOKUP($B335,'[2]TK KHOILUONG'!$B:$AT,10,0)</f>
        <v>0</v>
      </c>
      <c r="L335" s="16">
        <f>VLOOKUP($B335,'[2]TK KHOILUONG'!$B:$AT,11,0)</f>
        <v>0</v>
      </c>
      <c r="M335" s="34">
        <f>VLOOKUP($B335,'[2]TK KHOILUONG'!$B:$AT,12,0)</f>
        <v>0</v>
      </c>
      <c r="N335" s="16">
        <f>VLOOKUP($B335,'[2]TK KHOILUONG'!$B:$AT,13,0)</f>
        <v>0</v>
      </c>
      <c r="O335" s="16">
        <f>VLOOKUP($B335,'[2]TK KHOILUONG'!$B:$AT,14,0)</f>
        <v>0</v>
      </c>
      <c r="P335" s="16">
        <f>VLOOKUP($B335,'[2]TK KHOILUONG'!$B:$AT,15,0)</f>
        <v>0</v>
      </c>
      <c r="Q335" s="16">
        <f>VLOOKUP($B335,'[2]TK KHOILUONG'!$B:$AT,16,0)</f>
        <v>0</v>
      </c>
      <c r="R335" s="34">
        <f>VLOOKUP($B335,'[2]TK KHOILUONG'!$B:$AT,17,0)</f>
        <v>0</v>
      </c>
      <c r="S335" s="16">
        <f>VLOOKUP($B335,'[2]TK KHOILUONG'!$B:$AT,18,0)</f>
        <v>0</v>
      </c>
      <c r="T335" s="16">
        <f>VLOOKUP($B335,'[2]TK KHOILUONG'!$B:$AT,19,0)</f>
        <v>0</v>
      </c>
      <c r="U335" s="16">
        <f>VLOOKUP($B335,'[2]TK KHOILUONG'!$B:$AT,20,0)</f>
        <v>0</v>
      </c>
      <c r="V335" s="34">
        <f>VLOOKUP($B335,'[2]TK KHOILUONG'!$B:$AT,21,0)</f>
        <v>0</v>
      </c>
      <c r="W335" s="16">
        <f>VLOOKUP($B335,'[2]TK KHOILUONG'!$B:$AT,22,0)</f>
        <v>0</v>
      </c>
      <c r="X335" s="16">
        <f>VLOOKUP($B335,'[2]TK KHOILUONG'!$B:$AT,23,0)</f>
        <v>0</v>
      </c>
      <c r="Y335" s="16">
        <f>VLOOKUP($B335,'[2]TK KHOILUONG'!$B:$AT,24,0)</f>
        <v>0</v>
      </c>
      <c r="Z335" s="34">
        <f>VLOOKUP($B335,'[2]TK KHOILUONG'!$B:$AT,25,0)</f>
        <v>0</v>
      </c>
      <c r="AA335" s="16">
        <f>VLOOKUP($B335,'[2]TK KHOILUONG'!$B:$AT,26,0)</f>
        <v>0</v>
      </c>
      <c r="AB335" s="16">
        <f>VLOOKUP($B335,'[2]TK KHOILUONG'!$B:$AT,27,0)</f>
        <v>0</v>
      </c>
      <c r="AC335" s="16">
        <f>VLOOKUP($B335,'[2]TK KHOILUONG'!$B:$AT,28,0)</f>
        <v>0</v>
      </c>
      <c r="AD335" s="34">
        <f>VLOOKUP($B335,'[2]TK KHOILUONG'!$B:$AT,29,0)</f>
        <v>0</v>
      </c>
      <c r="AE335" s="16">
        <f>VLOOKUP($B335,'[2]TK KHOILUONG'!$B:$AT,30,0)</f>
        <v>0</v>
      </c>
      <c r="AF335" s="16">
        <f>VLOOKUP($B335,'[2]TK KHOILUONG'!$B:$AT,31,0)</f>
        <v>0</v>
      </c>
      <c r="AG335" s="16">
        <f>VLOOKUP($B335,'[2]TK KHOILUONG'!$B:$AT,32,0)</f>
        <v>0</v>
      </c>
      <c r="AH335" s="34">
        <f>VLOOKUP($B335,'[2]TK KHOILUONG'!$B:$AT,33,0)</f>
        <v>0</v>
      </c>
      <c r="AI335" s="16">
        <f>VLOOKUP($B335,'[2]TK KHOILUONG'!$B:$AT,34,0)</f>
        <v>0</v>
      </c>
      <c r="AJ335" s="16">
        <f>VLOOKUP($B335,'[2]TK KHOILUONG'!$B:$AT,35,0)</f>
        <v>0</v>
      </c>
      <c r="AK335" s="34">
        <f>VLOOKUP($B335,'[2]TK KHOILUONG'!$B:$AT,36,0)</f>
        <v>0</v>
      </c>
      <c r="AL335" s="16">
        <f>VLOOKUP($B335,'[2]TK KHOILUONG'!$B:$AT,37,0)</f>
        <v>0</v>
      </c>
      <c r="AM335" s="16">
        <f>VLOOKUP($B335,'[2]TK KHOILUONG'!$B:$AT,38,0)</f>
        <v>0</v>
      </c>
      <c r="AN335" s="34">
        <f>VLOOKUP($B335,'[2]TK KHOILUONG'!$B:$AT,39,0)</f>
        <v>0</v>
      </c>
      <c r="AO335" s="16">
        <f>VLOOKUP($B335,'[2]TK KHOILUONG'!$B:$AT,40,0)</f>
        <v>0</v>
      </c>
      <c r="AP335" s="16">
        <f>VLOOKUP($B335,'[2]TK KHOILUONG'!$B:$AT,41,0)</f>
        <v>0</v>
      </c>
      <c r="AQ335" s="34">
        <f>VLOOKUP($B335,'[2]TK KHOILUONG'!$B:$AT,42,0)</f>
        <v>0</v>
      </c>
      <c r="AR335" s="34">
        <f>VLOOKUP($B335,'[2]TK KHOILUONG'!$B:$AT,43,0)</f>
        <v>0</v>
      </c>
      <c r="AS335" s="34">
        <f>VLOOKUP($B335,'[2]TK KHOILUONG'!$B:$AT,44,0)</f>
        <v>0</v>
      </c>
      <c r="AT335" s="44">
        <f t="shared" si="6"/>
        <v>0</v>
      </c>
      <c r="AU335" s="5"/>
    </row>
    <row r="336" spans="1:47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>
        <f>VLOOKUP($B336,'[2]TK KHOILUONG'!$B:$AT,4,0)</f>
        <v>0</v>
      </c>
      <c r="F336" s="16">
        <f>VLOOKUP($B336,'[2]TK KHOILUONG'!$B:$AT,5,0)</f>
        <v>0</v>
      </c>
      <c r="G336" s="16">
        <f>VLOOKUP($B336,'[2]TK KHOILUONG'!$B:$AT,6,0)</f>
        <v>0</v>
      </c>
      <c r="H336" s="16">
        <f>VLOOKUP($B336,'[2]TK KHOILUONG'!$B:$AT,7,0)</f>
        <v>0</v>
      </c>
      <c r="I336" s="16">
        <f>VLOOKUP($B336,'[2]TK KHOILUONG'!$B:$AT,8,0)</f>
        <v>0</v>
      </c>
      <c r="J336" s="16">
        <f>VLOOKUP($B336,'[2]TK KHOILUONG'!$B:$AT,9,0)</f>
        <v>0</v>
      </c>
      <c r="K336" s="16">
        <f>VLOOKUP($B336,'[2]TK KHOILUONG'!$B:$AT,10,0)</f>
        <v>0</v>
      </c>
      <c r="L336" s="16">
        <f>VLOOKUP($B336,'[2]TK KHOILUONG'!$B:$AT,11,0)</f>
        <v>0</v>
      </c>
      <c r="M336" s="34">
        <f>VLOOKUP($B336,'[2]TK KHOILUONG'!$B:$AT,12,0)</f>
        <v>0</v>
      </c>
      <c r="N336" s="16">
        <f>VLOOKUP($B336,'[2]TK KHOILUONG'!$B:$AT,13,0)</f>
        <v>0</v>
      </c>
      <c r="O336" s="16">
        <f>VLOOKUP($B336,'[2]TK KHOILUONG'!$B:$AT,14,0)</f>
        <v>0</v>
      </c>
      <c r="P336" s="16">
        <f>VLOOKUP($B336,'[2]TK KHOILUONG'!$B:$AT,15,0)</f>
        <v>0</v>
      </c>
      <c r="Q336" s="16">
        <f>VLOOKUP($B336,'[2]TK KHOILUONG'!$B:$AT,16,0)</f>
        <v>0</v>
      </c>
      <c r="R336" s="34">
        <f>VLOOKUP($B336,'[2]TK KHOILUONG'!$B:$AT,17,0)</f>
        <v>0</v>
      </c>
      <c r="S336" s="16">
        <f>VLOOKUP($B336,'[2]TK KHOILUONG'!$B:$AT,18,0)</f>
        <v>0</v>
      </c>
      <c r="T336" s="16">
        <f>VLOOKUP($B336,'[2]TK KHOILUONG'!$B:$AT,19,0)</f>
        <v>0</v>
      </c>
      <c r="U336" s="16">
        <f>VLOOKUP($B336,'[2]TK KHOILUONG'!$B:$AT,20,0)</f>
        <v>0</v>
      </c>
      <c r="V336" s="34">
        <f>VLOOKUP($B336,'[2]TK KHOILUONG'!$B:$AT,21,0)</f>
        <v>0</v>
      </c>
      <c r="W336" s="16">
        <f>VLOOKUP($B336,'[2]TK KHOILUONG'!$B:$AT,22,0)</f>
        <v>0</v>
      </c>
      <c r="X336" s="16">
        <f>VLOOKUP($B336,'[2]TK KHOILUONG'!$B:$AT,23,0)</f>
        <v>0</v>
      </c>
      <c r="Y336" s="16">
        <f>VLOOKUP($B336,'[2]TK KHOILUONG'!$B:$AT,24,0)</f>
        <v>0</v>
      </c>
      <c r="Z336" s="34">
        <f>VLOOKUP($B336,'[2]TK KHOILUONG'!$B:$AT,25,0)</f>
        <v>0</v>
      </c>
      <c r="AA336" s="16">
        <f>VLOOKUP($B336,'[2]TK KHOILUONG'!$B:$AT,26,0)</f>
        <v>0</v>
      </c>
      <c r="AB336" s="16">
        <f>VLOOKUP($B336,'[2]TK KHOILUONG'!$B:$AT,27,0)</f>
        <v>0</v>
      </c>
      <c r="AC336" s="16">
        <f>VLOOKUP($B336,'[2]TK KHOILUONG'!$B:$AT,28,0)</f>
        <v>0</v>
      </c>
      <c r="AD336" s="34">
        <f>VLOOKUP($B336,'[2]TK KHOILUONG'!$B:$AT,29,0)</f>
        <v>0</v>
      </c>
      <c r="AE336" s="16">
        <f>VLOOKUP($B336,'[2]TK KHOILUONG'!$B:$AT,30,0)</f>
        <v>0</v>
      </c>
      <c r="AF336" s="16">
        <f>VLOOKUP($B336,'[2]TK KHOILUONG'!$B:$AT,31,0)</f>
        <v>0</v>
      </c>
      <c r="AG336" s="16">
        <f>VLOOKUP($B336,'[2]TK KHOILUONG'!$B:$AT,32,0)</f>
        <v>0</v>
      </c>
      <c r="AH336" s="34">
        <f>VLOOKUP($B336,'[2]TK KHOILUONG'!$B:$AT,33,0)</f>
        <v>0</v>
      </c>
      <c r="AI336" s="16">
        <f>VLOOKUP($B336,'[2]TK KHOILUONG'!$B:$AT,34,0)</f>
        <v>0</v>
      </c>
      <c r="AJ336" s="16">
        <f>VLOOKUP($B336,'[2]TK KHOILUONG'!$B:$AT,35,0)</f>
        <v>0</v>
      </c>
      <c r="AK336" s="34">
        <f>VLOOKUP($B336,'[2]TK KHOILUONG'!$B:$AT,36,0)</f>
        <v>0</v>
      </c>
      <c r="AL336" s="16">
        <f>VLOOKUP($B336,'[2]TK KHOILUONG'!$B:$AT,37,0)</f>
        <v>0</v>
      </c>
      <c r="AM336" s="16">
        <f>VLOOKUP($B336,'[2]TK KHOILUONG'!$B:$AT,38,0)</f>
        <v>0</v>
      </c>
      <c r="AN336" s="34">
        <f>VLOOKUP($B336,'[2]TK KHOILUONG'!$B:$AT,39,0)</f>
        <v>0</v>
      </c>
      <c r="AO336" s="16">
        <f>VLOOKUP($B336,'[2]TK KHOILUONG'!$B:$AT,40,0)</f>
        <v>0</v>
      </c>
      <c r="AP336" s="16">
        <f>VLOOKUP($B336,'[2]TK KHOILUONG'!$B:$AT,41,0)</f>
        <v>0</v>
      </c>
      <c r="AQ336" s="34">
        <f>VLOOKUP($B336,'[2]TK KHOILUONG'!$B:$AT,42,0)</f>
        <v>0</v>
      </c>
      <c r="AR336" s="34">
        <f>VLOOKUP($B336,'[2]TK KHOILUONG'!$B:$AT,43,0)</f>
        <v>0</v>
      </c>
      <c r="AS336" s="34">
        <f>VLOOKUP($B336,'[2]TK KHOILUONG'!$B:$AT,44,0)</f>
        <v>0</v>
      </c>
      <c r="AT336" s="44">
        <f t="shared" si="6"/>
        <v>0</v>
      </c>
      <c r="AU336" s="5"/>
    </row>
    <row r="337" spans="1:47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>
        <f>VLOOKUP($B337,'[2]TK KHOILUONG'!$B:$AT,4,0)</f>
        <v>0</v>
      </c>
      <c r="F337" s="16">
        <f>VLOOKUP($B337,'[2]TK KHOILUONG'!$B:$AT,5,0)</f>
        <v>0</v>
      </c>
      <c r="G337" s="16">
        <f>VLOOKUP($B337,'[2]TK KHOILUONG'!$B:$AT,6,0)</f>
        <v>0</v>
      </c>
      <c r="H337" s="16">
        <f>VLOOKUP($B337,'[2]TK KHOILUONG'!$B:$AT,7,0)</f>
        <v>0</v>
      </c>
      <c r="I337" s="16">
        <f>VLOOKUP($B337,'[2]TK KHOILUONG'!$B:$AT,8,0)</f>
        <v>0</v>
      </c>
      <c r="J337" s="16">
        <f>VLOOKUP($B337,'[2]TK KHOILUONG'!$B:$AT,9,0)</f>
        <v>0</v>
      </c>
      <c r="K337" s="16">
        <f>VLOOKUP($B337,'[2]TK KHOILUONG'!$B:$AT,10,0)</f>
        <v>0</v>
      </c>
      <c r="L337" s="16">
        <f>VLOOKUP($B337,'[2]TK KHOILUONG'!$B:$AT,11,0)</f>
        <v>0</v>
      </c>
      <c r="M337" s="34">
        <f>VLOOKUP($B337,'[2]TK KHOILUONG'!$B:$AT,12,0)</f>
        <v>0</v>
      </c>
      <c r="N337" s="16">
        <f>VLOOKUP($B337,'[2]TK KHOILUONG'!$B:$AT,13,0)</f>
        <v>0</v>
      </c>
      <c r="O337" s="16">
        <f>VLOOKUP($B337,'[2]TK KHOILUONG'!$B:$AT,14,0)</f>
        <v>0</v>
      </c>
      <c r="P337" s="16">
        <f>VLOOKUP($B337,'[2]TK KHOILUONG'!$B:$AT,15,0)</f>
        <v>0</v>
      </c>
      <c r="Q337" s="16">
        <f>VLOOKUP($B337,'[2]TK KHOILUONG'!$B:$AT,16,0)</f>
        <v>0</v>
      </c>
      <c r="R337" s="34">
        <f>VLOOKUP($B337,'[2]TK KHOILUONG'!$B:$AT,17,0)</f>
        <v>0</v>
      </c>
      <c r="S337" s="16">
        <f>VLOOKUP($B337,'[2]TK KHOILUONG'!$B:$AT,18,0)</f>
        <v>0</v>
      </c>
      <c r="T337" s="16">
        <f>VLOOKUP($B337,'[2]TK KHOILUONG'!$B:$AT,19,0)</f>
        <v>0</v>
      </c>
      <c r="U337" s="16">
        <f>VLOOKUP($B337,'[2]TK KHOILUONG'!$B:$AT,20,0)</f>
        <v>0</v>
      </c>
      <c r="V337" s="34">
        <f>VLOOKUP($B337,'[2]TK KHOILUONG'!$B:$AT,21,0)</f>
        <v>0</v>
      </c>
      <c r="W337" s="16">
        <f>VLOOKUP($B337,'[2]TK KHOILUONG'!$B:$AT,22,0)</f>
        <v>0</v>
      </c>
      <c r="X337" s="16">
        <f>VLOOKUP($B337,'[2]TK KHOILUONG'!$B:$AT,23,0)</f>
        <v>0</v>
      </c>
      <c r="Y337" s="16">
        <f>VLOOKUP($B337,'[2]TK KHOILUONG'!$B:$AT,24,0)</f>
        <v>0</v>
      </c>
      <c r="Z337" s="34">
        <f>VLOOKUP($B337,'[2]TK KHOILUONG'!$B:$AT,25,0)</f>
        <v>0</v>
      </c>
      <c r="AA337" s="16">
        <f>VLOOKUP($B337,'[2]TK KHOILUONG'!$B:$AT,26,0)</f>
        <v>0</v>
      </c>
      <c r="AB337" s="16">
        <f>VLOOKUP($B337,'[2]TK KHOILUONG'!$B:$AT,27,0)</f>
        <v>0</v>
      </c>
      <c r="AC337" s="16">
        <f>VLOOKUP($B337,'[2]TK KHOILUONG'!$B:$AT,28,0)</f>
        <v>0</v>
      </c>
      <c r="AD337" s="34">
        <f>VLOOKUP($B337,'[2]TK KHOILUONG'!$B:$AT,29,0)</f>
        <v>0</v>
      </c>
      <c r="AE337" s="16">
        <f>VLOOKUP($B337,'[2]TK KHOILUONG'!$B:$AT,30,0)</f>
        <v>0</v>
      </c>
      <c r="AF337" s="16">
        <f>VLOOKUP($B337,'[2]TK KHOILUONG'!$B:$AT,31,0)</f>
        <v>0</v>
      </c>
      <c r="AG337" s="16">
        <f>VLOOKUP($B337,'[2]TK KHOILUONG'!$B:$AT,32,0)</f>
        <v>0</v>
      </c>
      <c r="AH337" s="34">
        <f>VLOOKUP($B337,'[2]TK KHOILUONG'!$B:$AT,33,0)</f>
        <v>0</v>
      </c>
      <c r="AI337" s="16">
        <f>VLOOKUP($B337,'[2]TK KHOILUONG'!$B:$AT,34,0)</f>
        <v>0</v>
      </c>
      <c r="AJ337" s="16">
        <f>VLOOKUP($B337,'[2]TK KHOILUONG'!$B:$AT,35,0)</f>
        <v>0</v>
      </c>
      <c r="AK337" s="34">
        <f>VLOOKUP($B337,'[2]TK KHOILUONG'!$B:$AT,36,0)</f>
        <v>0</v>
      </c>
      <c r="AL337" s="16">
        <f>VLOOKUP($B337,'[2]TK KHOILUONG'!$B:$AT,37,0)</f>
        <v>0</v>
      </c>
      <c r="AM337" s="16">
        <f>VLOOKUP($B337,'[2]TK KHOILUONG'!$B:$AT,38,0)</f>
        <v>0</v>
      </c>
      <c r="AN337" s="34">
        <f>VLOOKUP($B337,'[2]TK KHOILUONG'!$B:$AT,39,0)</f>
        <v>0</v>
      </c>
      <c r="AO337" s="16">
        <f>VLOOKUP($B337,'[2]TK KHOILUONG'!$B:$AT,40,0)</f>
        <v>0</v>
      </c>
      <c r="AP337" s="16">
        <f>VLOOKUP($B337,'[2]TK KHOILUONG'!$B:$AT,41,0)</f>
        <v>0</v>
      </c>
      <c r="AQ337" s="34">
        <f>VLOOKUP($B337,'[2]TK KHOILUONG'!$B:$AT,42,0)</f>
        <v>0</v>
      </c>
      <c r="AR337" s="34">
        <f>VLOOKUP($B337,'[2]TK KHOILUONG'!$B:$AT,43,0)</f>
        <v>0</v>
      </c>
      <c r="AS337" s="34">
        <f>VLOOKUP($B337,'[2]TK KHOILUONG'!$B:$AT,44,0)</f>
        <v>0</v>
      </c>
      <c r="AT337" s="44">
        <f t="shared" si="6"/>
        <v>0</v>
      </c>
      <c r="AU337" s="5"/>
    </row>
    <row r="338" spans="1:47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>
        <f>VLOOKUP($B338,'[2]TK KHOILUONG'!$B:$AT,4,0)</f>
        <v>0</v>
      </c>
      <c r="F338" s="16">
        <f>VLOOKUP($B338,'[2]TK KHOILUONG'!$B:$AT,5,0)</f>
        <v>4</v>
      </c>
      <c r="G338" s="16">
        <f>VLOOKUP($B338,'[2]TK KHOILUONG'!$B:$AT,6,0)</f>
        <v>0</v>
      </c>
      <c r="H338" s="16">
        <f>VLOOKUP($B338,'[2]TK KHOILUONG'!$B:$AT,7,0)</f>
        <v>0</v>
      </c>
      <c r="I338" s="16">
        <f>VLOOKUP($B338,'[2]TK KHOILUONG'!$B:$AT,8,0)</f>
        <v>0</v>
      </c>
      <c r="J338" s="16">
        <f>VLOOKUP($B338,'[2]TK KHOILUONG'!$B:$AT,9,0)</f>
        <v>0</v>
      </c>
      <c r="K338" s="16">
        <f>VLOOKUP($B338,'[2]TK KHOILUONG'!$B:$AT,10,0)</f>
        <v>0</v>
      </c>
      <c r="L338" s="16">
        <f>VLOOKUP($B338,'[2]TK KHOILUONG'!$B:$AT,11,0)</f>
        <v>0</v>
      </c>
      <c r="M338" s="34">
        <f>VLOOKUP($B338,'[2]TK KHOILUONG'!$B:$AT,12,0)</f>
        <v>6</v>
      </c>
      <c r="N338" s="16">
        <f>VLOOKUP($B338,'[2]TK KHOILUONG'!$B:$AT,13,0)</f>
        <v>0</v>
      </c>
      <c r="O338" s="16">
        <f>VLOOKUP($B338,'[2]TK KHOILUONG'!$B:$AT,14,0)</f>
        <v>0</v>
      </c>
      <c r="P338" s="16">
        <f>VLOOKUP($B338,'[2]TK KHOILUONG'!$B:$AT,15,0)</f>
        <v>0</v>
      </c>
      <c r="Q338" s="16">
        <f>VLOOKUP($B338,'[2]TK KHOILUONG'!$B:$AT,16,0)</f>
        <v>0</v>
      </c>
      <c r="R338" s="34">
        <f>VLOOKUP($B338,'[2]TK KHOILUONG'!$B:$AT,17,0)</f>
        <v>0</v>
      </c>
      <c r="S338" s="16">
        <f>VLOOKUP($B338,'[2]TK KHOILUONG'!$B:$AT,18,0)</f>
        <v>0</v>
      </c>
      <c r="T338" s="16">
        <f>VLOOKUP($B338,'[2]TK KHOILUONG'!$B:$AT,19,0)</f>
        <v>0</v>
      </c>
      <c r="U338" s="16">
        <f>VLOOKUP($B338,'[2]TK KHOILUONG'!$B:$AT,20,0)</f>
        <v>0</v>
      </c>
      <c r="V338" s="34">
        <f>VLOOKUP($B338,'[2]TK KHOILUONG'!$B:$AT,21,0)</f>
        <v>0</v>
      </c>
      <c r="W338" s="16">
        <f>VLOOKUP($B338,'[2]TK KHOILUONG'!$B:$AT,22,0)</f>
        <v>0</v>
      </c>
      <c r="X338" s="16">
        <f>VLOOKUP($B338,'[2]TK KHOILUONG'!$B:$AT,23,0)</f>
        <v>0</v>
      </c>
      <c r="Y338" s="16">
        <f>VLOOKUP($B338,'[2]TK KHOILUONG'!$B:$AT,24,0)</f>
        <v>0</v>
      </c>
      <c r="Z338" s="34">
        <f>VLOOKUP($B338,'[2]TK KHOILUONG'!$B:$AT,25,0)</f>
        <v>0</v>
      </c>
      <c r="AA338" s="16">
        <f>VLOOKUP($B338,'[2]TK KHOILUONG'!$B:$AT,26,0)</f>
        <v>0</v>
      </c>
      <c r="AB338" s="16">
        <f>VLOOKUP($B338,'[2]TK KHOILUONG'!$B:$AT,27,0)</f>
        <v>0</v>
      </c>
      <c r="AC338" s="16">
        <f>VLOOKUP($B338,'[2]TK KHOILUONG'!$B:$AT,28,0)</f>
        <v>0</v>
      </c>
      <c r="AD338" s="34">
        <f>VLOOKUP($B338,'[2]TK KHOILUONG'!$B:$AT,29,0)</f>
        <v>0</v>
      </c>
      <c r="AE338" s="16">
        <f>VLOOKUP($B338,'[2]TK KHOILUONG'!$B:$AT,30,0)</f>
        <v>0</v>
      </c>
      <c r="AF338" s="16">
        <f>VLOOKUP($B338,'[2]TK KHOILUONG'!$B:$AT,31,0)</f>
        <v>0</v>
      </c>
      <c r="AG338" s="16">
        <f>VLOOKUP($B338,'[2]TK KHOILUONG'!$B:$AT,32,0)</f>
        <v>0</v>
      </c>
      <c r="AH338" s="34">
        <f>VLOOKUP($B338,'[2]TK KHOILUONG'!$B:$AT,33,0)</f>
        <v>0</v>
      </c>
      <c r="AI338" s="16">
        <f>VLOOKUP($B338,'[2]TK KHOILUONG'!$B:$AT,34,0)</f>
        <v>0</v>
      </c>
      <c r="AJ338" s="16">
        <f>VLOOKUP($B338,'[2]TK KHOILUONG'!$B:$AT,35,0)</f>
        <v>0</v>
      </c>
      <c r="AK338" s="34">
        <f>VLOOKUP($B338,'[2]TK KHOILUONG'!$B:$AT,36,0)</f>
        <v>0</v>
      </c>
      <c r="AL338" s="16">
        <f>VLOOKUP($B338,'[2]TK KHOILUONG'!$B:$AT,37,0)</f>
        <v>0</v>
      </c>
      <c r="AM338" s="16">
        <f>VLOOKUP($B338,'[2]TK KHOILUONG'!$B:$AT,38,0)</f>
        <v>0</v>
      </c>
      <c r="AN338" s="34">
        <f>VLOOKUP($B338,'[2]TK KHOILUONG'!$B:$AT,39,0)</f>
        <v>0</v>
      </c>
      <c r="AO338" s="16">
        <f>VLOOKUP($B338,'[2]TK KHOILUONG'!$B:$AT,40,0)</f>
        <v>0</v>
      </c>
      <c r="AP338" s="16">
        <f>VLOOKUP($B338,'[2]TK KHOILUONG'!$B:$AT,41,0)</f>
        <v>0</v>
      </c>
      <c r="AQ338" s="34">
        <f>VLOOKUP($B338,'[2]TK KHOILUONG'!$B:$AT,42,0)</f>
        <v>0</v>
      </c>
      <c r="AR338" s="34">
        <f>VLOOKUP($B338,'[2]TK KHOILUONG'!$B:$AT,43,0)</f>
        <v>0</v>
      </c>
      <c r="AS338" s="34">
        <f>VLOOKUP($B338,'[2]TK KHOILUONG'!$B:$AT,44,0)</f>
        <v>0</v>
      </c>
      <c r="AT338" s="44">
        <f t="shared" si="6"/>
        <v>6</v>
      </c>
      <c r="AU338" s="5"/>
    </row>
    <row r="339" spans="1:47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>
        <f>VLOOKUP($B339,'[2]TK KHOILUONG'!$B:$AT,4,0)</f>
        <v>0</v>
      </c>
      <c r="F339" s="16">
        <f>VLOOKUP($B339,'[2]TK KHOILUONG'!$B:$AT,5,0)</f>
        <v>0</v>
      </c>
      <c r="G339" s="16">
        <f>VLOOKUP($B339,'[2]TK KHOILUONG'!$B:$AT,6,0)</f>
        <v>0</v>
      </c>
      <c r="H339" s="16">
        <f>VLOOKUP($B339,'[2]TK KHOILUONG'!$B:$AT,7,0)</f>
        <v>0</v>
      </c>
      <c r="I339" s="16">
        <f>VLOOKUP($B339,'[2]TK KHOILUONG'!$B:$AT,8,0)</f>
        <v>0</v>
      </c>
      <c r="J339" s="16">
        <f>VLOOKUP($B339,'[2]TK KHOILUONG'!$B:$AT,9,0)</f>
        <v>0</v>
      </c>
      <c r="K339" s="16">
        <f>VLOOKUP($B339,'[2]TK KHOILUONG'!$B:$AT,10,0)</f>
        <v>0</v>
      </c>
      <c r="L339" s="16">
        <f>VLOOKUP($B339,'[2]TK KHOILUONG'!$B:$AT,11,0)</f>
        <v>0</v>
      </c>
      <c r="M339" s="34">
        <f>VLOOKUP($B339,'[2]TK KHOILUONG'!$B:$AT,12,0)</f>
        <v>0</v>
      </c>
      <c r="N339" s="16">
        <f>VLOOKUP($B339,'[2]TK KHOILUONG'!$B:$AT,13,0)</f>
        <v>0</v>
      </c>
      <c r="O339" s="16">
        <f>VLOOKUP($B339,'[2]TK KHOILUONG'!$B:$AT,14,0)</f>
        <v>0</v>
      </c>
      <c r="P339" s="16">
        <f>VLOOKUP($B339,'[2]TK KHOILUONG'!$B:$AT,15,0)</f>
        <v>0</v>
      </c>
      <c r="Q339" s="16">
        <f>VLOOKUP($B339,'[2]TK KHOILUONG'!$B:$AT,16,0)</f>
        <v>0</v>
      </c>
      <c r="R339" s="34">
        <f>VLOOKUP($B339,'[2]TK KHOILUONG'!$B:$AT,17,0)</f>
        <v>0</v>
      </c>
      <c r="S339" s="16">
        <f>VLOOKUP($B339,'[2]TK KHOILUONG'!$B:$AT,18,0)</f>
        <v>0</v>
      </c>
      <c r="T339" s="16">
        <f>VLOOKUP($B339,'[2]TK KHOILUONG'!$B:$AT,19,0)</f>
        <v>0</v>
      </c>
      <c r="U339" s="16">
        <f>VLOOKUP($B339,'[2]TK KHOILUONG'!$B:$AT,20,0)</f>
        <v>0</v>
      </c>
      <c r="V339" s="34">
        <f>VLOOKUP($B339,'[2]TK KHOILUONG'!$B:$AT,21,0)</f>
        <v>0</v>
      </c>
      <c r="W339" s="16">
        <f>VLOOKUP($B339,'[2]TK KHOILUONG'!$B:$AT,22,0)</f>
        <v>0</v>
      </c>
      <c r="X339" s="16">
        <f>VLOOKUP($B339,'[2]TK KHOILUONG'!$B:$AT,23,0)</f>
        <v>0</v>
      </c>
      <c r="Y339" s="16">
        <f>VLOOKUP($B339,'[2]TK KHOILUONG'!$B:$AT,24,0)</f>
        <v>0</v>
      </c>
      <c r="Z339" s="34">
        <f>VLOOKUP($B339,'[2]TK KHOILUONG'!$B:$AT,25,0)</f>
        <v>0</v>
      </c>
      <c r="AA339" s="16">
        <f>VLOOKUP($B339,'[2]TK KHOILUONG'!$B:$AT,26,0)</f>
        <v>0</v>
      </c>
      <c r="AB339" s="16">
        <f>VLOOKUP($B339,'[2]TK KHOILUONG'!$B:$AT,27,0)</f>
        <v>0</v>
      </c>
      <c r="AC339" s="16">
        <f>VLOOKUP($B339,'[2]TK KHOILUONG'!$B:$AT,28,0)</f>
        <v>0</v>
      </c>
      <c r="AD339" s="34">
        <f>VLOOKUP($B339,'[2]TK KHOILUONG'!$B:$AT,29,0)</f>
        <v>0</v>
      </c>
      <c r="AE339" s="16">
        <f>VLOOKUP($B339,'[2]TK KHOILUONG'!$B:$AT,30,0)</f>
        <v>0</v>
      </c>
      <c r="AF339" s="16">
        <f>VLOOKUP($B339,'[2]TK KHOILUONG'!$B:$AT,31,0)</f>
        <v>0</v>
      </c>
      <c r="AG339" s="16">
        <f>VLOOKUP($B339,'[2]TK KHOILUONG'!$B:$AT,32,0)</f>
        <v>0</v>
      </c>
      <c r="AH339" s="34">
        <f>VLOOKUP($B339,'[2]TK KHOILUONG'!$B:$AT,33,0)</f>
        <v>0</v>
      </c>
      <c r="AI339" s="16">
        <f>VLOOKUP($B339,'[2]TK KHOILUONG'!$B:$AT,34,0)</f>
        <v>0</v>
      </c>
      <c r="AJ339" s="16">
        <f>VLOOKUP($B339,'[2]TK KHOILUONG'!$B:$AT,35,0)</f>
        <v>0</v>
      </c>
      <c r="AK339" s="34">
        <f>VLOOKUP($B339,'[2]TK KHOILUONG'!$B:$AT,36,0)</f>
        <v>0</v>
      </c>
      <c r="AL339" s="16">
        <f>VLOOKUP($B339,'[2]TK KHOILUONG'!$B:$AT,37,0)</f>
        <v>0</v>
      </c>
      <c r="AM339" s="16">
        <f>VLOOKUP($B339,'[2]TK KHOILUONG'!$B:$AT,38,0)</f>
        <v>0</v>
      </c>
      <c r="AN339" s="34">
        <f>VLOOKUP($B339,'[2]TK KHOILUONG'!$B:$AT,39,0)</f>
        <v>0</v>
      </c>
      <c r="AO339" s="16">
        <f>VLOOKUP($B339,'[2]TK KHOILUONG'!$B:$AT,40,0)</f>
        <v>0</v>
      </c>
      <c r="AP339" s="16">
        <f>VLOOKUP($B339,'[2]TK KHOILUONG'!$B:$AT,41,0)</f>
        <v>0</v>
      </c>
      <c r="AQ339" s="34">
        <f>VLOOKUP($B339,'[2]TK KHOILUONG'!$B:$AT,42,0)</f>
        <v>0</v>
      </c>
      <c r="AR339" s="34">
        <f>VLOOKUP($B339,'[2]TK KHOILUONG'!$B:$AT,43,0)</f>
        <v>0</v>
      </c>
      <c r="AS339" s="34">
        <f>VLOOKUP($B339,'[2]TK KHOILUONG'!$B:$AT,44,0)</f>
        <v>0</v>
      </c>
      <c r="AT339" s="44">
        <f t="shared" si="6"/>
        <v>0</v>
      </c>
      <c r="AU339" s="5"/>
    </row>
    <row r="340" spans="1:47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>
        <f>VLOOKUP($B340,'[2]TK KHOILUONG'!$B:$AT,4,0)</f>
        <v>0</v>
      </c>
      <c r="F340" s="16">
        <f>VLOOKUP($B340,'[2]TK KHOILUONG'!$B:$AT,5,0)</f>
        <v>0</v>
      </c>
      <c r="G340" s="16">
        <f>VLOOKUP($B340,'[2]TK KHOILUONG'!$B:$AT,6,0)</f>
        <v>0</v>
      </c>
      <c r="H340" s="16">
        <f>VLOOKUP($B340,'[2]TK KHOILUONG'!$B:$AT,7,0)</f>
        <v>0</v>
      </c>
      <c r="I340" s="16">
        <f>VLOOKUP($B340,'[2]TK KHOILUONG'!$B:$AT,8,0)</f>
        <v>0</v>
      </c>
      <c r="J340" s="16">
        <f>VLOOKUP($B340,'[2]TK KHOILUONG'!$B:$AT,9,0)</f>
        <v>0</v>
      </c>
      <c r="K340" s="16">
        <f>VLOOKUP($B340,'[2]TK KHOILUONG'!$B:$AT,10,0)</f>
        <v>0</v>
      </c>
      <c r="L340" s="16">
        <f>VLOOKUP($B340,'[2]TK KHOILUONG'!$B:$AT,11,0)</f>
        <v>0</v>
      </c>
      <c r="M340" s="34">
        <f>VLOOKUP($B340,'[2]TK KHOILUONG'!$B:$AT,12,0)</f>
        <v>0</v>
      </c>
      <c r="N340" s="16">
        <f>VLOOKUP($B340,'[2]TK KHOILUONG'!$B:$AT,13,0)</f>
        <v>0</v>
      </c>
      <c r="O340" s="16">
        <f>VLOOKUP($B340,'[2]TK KHOILUONG'!$B:$AT,14,0)</f>
        <v>0</v>
      </c>
      <c r="P340" s="16">
        <f>VLOOKUP($B340,'[2]TK KHOILUONG'!$B:$AT,15,0)</f>
        <v>0</v>
      </c>
      <c r="Q340" s="16">
        <f>VLOOKUP($B340,'[2]TK KHOILUONG'!$B:$AT,16,0)</f>
        <v>0</v>
      </c>
      <c r="R340" s="34">
        <f>VLOOKUP($B340,'[2]TK KHOILUONG'!$B:$AT,17,0)</f>
        <v>0</v>
      </c>
      <c r="S340" s="16">
        <f>VLOOKUP($B340,'[2]TK KHOILUONG'!$B:$AT,18,0)</f>
        <v>0</v>
      </c>
      <c r="T340" s="16">
        <f>VLOOKUP($B340,'[2]TK KHOILUONG'!$B:$AT,19,0)</f>
        <v>0</v>
      </c>
      <c r="U340" s="16">
        <f>VLOOKUP($B340,'[2]TK KHOILUONG'!$B:$AT,20,0)</f>
        <v>0</v>
      </c>
      <c r="V340" s="34">
        <f>VLOOKUP($B340,'[2]TK KHOILUONG'!$B:$AT,21,0)</f>
        <v>0</v>
      </c>
      <c r="W340" s="16">
        <f>VLOOKUP($B340,'[2]TK KHOILUONG'!$B:$AT,22,0)</f>
        <v>0</v>
      </c>
      <c r="X340" s="16">
        <f>VLOOKUP($B340,'[2]TK KHOILUONG'!$B:$AT,23,0)</f>
        <v>0</v>
      </c>
      <c r="Y340" s="16">
        <f>VLOOKUP($B340,'[2]TK KHOILUONG'!$B:$AT,24,0)</f>
        <v>0</v>
      </c>
      <c r="Z340" s="34">
        <f>VLOOKUP($B340,'[2]TK KHOILUONG'!$B:$AT,25,0)</f>
        <v>0</v>
      </c>
      <c r="AA340" s="16">
        <f>VLOOKUP($B340,'[2]TK KHOILUONG'!$B:$AT,26,0)</f>
        <v>0</v>
      </c>
      <c r="AB340" s="16">
        <f>VLOOKUP($B340,'[2]TK KHOILUONG'!$B:$AT,27,0)</f>
        <v>0</v>
      </c>
      <c r="AC340" s="16">
        <f>VLOOKUP($B340,'[2]TK KHOILUONG'!$B:$AT,28,0)</f>
        <v>0</v>
      </c>
      <c r="AD340" s="34">
        <f>VLOOKUP($B340,'[2]TK KHOILUONG'!$B:$AT,29,0)</f>
        <v>0</v>
      </c>
      <c r="AE340" s="16">
        <f>VLOOKUP($B340,'[2]TK KHOILUONG'!$B:$AT,30,0)</f>
        <v>0</v>
      </c>
      <c r="AF340" s="16">
        <f>VLOOKUP($B340,'[2]TK KHOILUONG'!$B:$AT,31,0)</f>
        <v>0</v>
      </c>
      <c r="AG340" s="16">
        <f>VLOOKUP($B340,'[2]TK KHOILUONG'!$B:$AT,32,0)</f>
        <v>0</v>
      </c>
      <c r="AH340" s="34">
        <f>VLOOKUP($B340,'[2]TK KHOILUONG'!$B:$AT,33,0)</f>
        <v>0</v>
      </c>
      <c r="AI340" s="16">
        <f>VLOOKUP($B340,'[2]TK KHOILUONG'!$B:$AT,34,0)</f>
        <v>0</v>
      </c>
      <c r="AJ340" s="16">
        <f>VLOOKUP($B340,'[2]TK KHOILUONG'!$B:$AT,35,0)</f>
        <v>0</v>
      </c>
      <c r="AK340" s="34">
        <f>VLOOKUP($B340,'[2]TK KHOILUONG'!$B:$AT,36,0)</f>
        <v>0</v>
      </c>
      <c r="AL340" s="16">
        <f>VLOOKUP($B340,'[2]TK KHOILUONG'!$B:$AT,37,0)</f>
        <v>0</v>
      </c>
      <c r="AM340" s="16">
        <f>VLOOKUP($B340,'[2]TK KHOILUONG'!$B:$AT,38,0)</f>
        <v>0</v>
      </c>
      <c r="AN340" s="34">
        <f>VLOOKUP($B340,'[2]TK KHOILUONG'!$B:$AT,39,0)</f>
        <v>0</v>
      </c>
      <c r="AO340" s="16">
        <f>VLOOKUP($B340,'[2]TK KHOILUONG'!$B:$AT,40,0)</f>
        <v>0</v>
      </c>
      <c r="AP340" s="16">
        <f>VLOOKUP($B340,'[2]TK KHOILUONG'!$B:$AT,41,0)</f>
        <v>0</v>
      </c>
      <c r="AQ340" s="34">
        <f>VLOOKUP($B340,'[2]TK KHOILUONG'!$B:$AT,42,0)</f>
        <v>0</v>
      </c>
      <c r="AR340" s="34">
        <f>VLOOKUP($B340,'[2]TK KHOILUONG'!$B:$AT,43,0)</f>
        <v>0</v>
      </c>
      <c r="AS340" s="34">
        <f>VLOOKUP($B340,'[2]TK KHOILUONG'!$B:$AT,44,0)</f>
        <v>0</v>
      </c>
      <c r="AT340" s="44">
        <f t="shared" si="6"/>
        <v>0</v>
      </c>
      <c r="AU340" s="5"/>
    </row>
    <row r="341" spans="1:47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>
        <f>VLOOKUP($B341,'[2]TK KHOILUONG'!$B:$AT,4,0)</f>
        <v>0</v>
      </c>
      <c r="F341" s="16">
        <f>VLOOKUP($B341,'[2]TK KHOILUONG'!$B:$AT,5,0)</f>
        <v>0</v>
      </c>
      <c r="G341" s="16">
        <f>VLOOKUP($B341,'[2]TK KHOILUONG'!$B:$AT,6,0)</f>
        <v>0</v>
      </c>
      <c r="H341" s="16">
        <f>VLOOKUP($B341,'[2]TK KHOILUONG'!$B:$AT,7,0)</f>
        <v>0</v>
      </c>
      <c r="I341" s="16">
        <f>VLOOKUP($B341,'[2]TK KHOILUONG'!$B:$AT,8,0)</f>
        <v>0</v>
      </c>
      <c r="J341" s="16">
        <f>VLOOKUP($B341,'[2]TK KHOILUONG'!$B:$AT,9,0)</f>
        <v>0</v>
      </c>
      <c r="K341" s="16">
        <f>VLOOKUP($B341,'[2]TK KHOILUONG'!$B:$AT,10,0)</f>
        <v>0</v>
      </c>
      <c r="L341" s="16">
        <f>VLOOKUP($B341,'[2]TK KHOILUONG'!$B:$AT,11,0)</f>
        <v>0</v>
      </c>
      <c r="M341" s="34">
        <f>VLOOKUP($B341,'[2]TK KHOILUONG'!$B:$AT,12,0)</f>
        <v>0</v>
      </c>
      <c r="N341" s="16">
        <f>VLOOKUP($B341,'[2]TK KHOILUONG'!$B:$AT,13,0)</f>
        <v>0</v>
      </c>
      <c r="O341" s="16">
        <f>VLOOKUP($B341,'[2]TK KHOILUONG'!$B:$AT,14,0)</f>
        <v>0</v>
      </c>
      <c r="P341" s="16">
        <f>VLOOKUP($B341,'[2]TK KHOILUONG'!$B:$AT,15,0)</f>
        <v>0</v>
      </c>
      <c r="Q341" s="16">
        <f>VLOOKUP($B341,'[2]TK KHOILUONG'!$B:$AT,16,0)</f>
        <v>0</v>
      </c>
      <c r="R341" s="34">
        <f>VLOOKUP($B341,'[2]TK KHOILUONG'!$B:$AT,17,0)</f>
        <v>0</v>
      </c>
      <c r="S341" s="16">
        <f>VLOOKUP($B341,'[2]TK KHOILUONG'!$B:$AT,18,0)</f>
        <v>0</v>
      </c>
      <c r="T341" s="16">
        <f>VLOOKUP($B341,'[2]TK KHOILUONG'!$B:$AT,19,0)</f>
        <v>0</v>
      </c>
      <c r="U341" s="16">
        <f>VLOOKUP($B341,'[2]TK KHOILUONG'!$B:$AT,20,0)</f>
        <v>0</v>
      </c>
      <c r="V341" s="34">
        <f>VLOOKUP($B341,'[2]TK KHOILUONG'!$B:$AT,21,0)</f>
        <v>0</v>
      </c>
      <c r="W341" s="16">
        <f>VLOOKUP($B341,'[2]TK KHOILUONG'!$B:$AT,22,0)</f>
        <v>0</v>
      </c>
      <c r="X341" s="16">
        <f>VLOOKUP($B341,'[2]TK KHOILUONG'!$B:$AT,23,0)</f>
        <v>0</v>
      </c>
      <c r="Y341" s="16">
        <f>VLOOKUP($B341,'[2]TK KHOILUONG'!$B:$AT,24,0)</f>
        <v>0</v>
      </c>
      <c r="Z341" s="34">
        <f>VLOOKUP($B341,'[2]TK KHOILUONG'!$B:$AT,25,0)</f>
        <v>0</v>
      </c>
      <c r="AA341" s="16">
        <f>VLOOKUP($B341,'[2]TK KHOILUONG'!$B:$AT,26,0)</f>
        <v>0</v>
      </c>
      <c r="AB341" s="16">
        <f>VLOOKUP($B341,'[2]TK KHOILUONG'!$B:$AT,27,0)</f>
        <v>0</v>
      </c>
      <c r="AC341" s="16">
        <f>VLOOKUP($B341,'[2]TK KHOILUONG'!$B:$AT,28,0)</f>
        <v>0</v>
      </c>
      <c r="AD341" s="34">
        <f>VLOOKUP($B341,'[2]TK KHOILUONG'!$B:$AT,29,0)</f>
        <v>0</v>
      </c>
      <c r="AE341" s="16">
        <f>VLOOKUP($B341,'[2]TK KHOILUONG'!$B:$AT,30,0)</f>
        <v>0</v>
      </c>
      <c r="AF341" s="16">
        <f>VLOOKUP($B341,'[2]TK KHOILUONG'!$B:$AT,31,0)</f>
        <v>0</v>
      </c>
      <c r="AG341" s="16">
        <f>VLOOKUP($B341,'[2]TK KHOILUONG'!$B:$AT,32,0)</f>
        <v>0</v>
      </c>
      <c r="AH341" s="34">
        <f>VLOOKUP($B341,'[2]TK KHOILUONG'!$B:$AT,33,0)</f>
        <v>0</v>
      </c>
      <c r="AI341" s="16">
        <f>VLOOKUP($B341,'[2]TK KHOILUONG'!$B:$AT,34,0)</f>
        <v>0</v>
      </c>
      <c r="AJ341" s="16">
        <f>VLOOKUP($B341,'[2]TK KHOILUONG'!$B:$AT,35,0)</f>
        <v>0</v>
      </c>
      <c r="AK341" s="34">
        <f>VLOOKUP($B341,'[2]TK KHOILUONG'!$B:$AT,36,0)</f>
        <v>0</v>
      </c>
      <c r="AL341" s="16">
        <f>VLOOKUP($B341,'[2]TK KHOILUONG'!$B:$AT,37,0)</f>
        <v>0</v>
      </c>
      <c r="AM341" s="16">
        <f>VLOOKUP($B341,'[2]TK KHOILUONG'!$B:$AT,38,0)</f>
        <v>0</v>
      </c>
      <c r="AN341" s="34">
        <f>VLOOKUP($B341,'[2]TK KHOILUONG'!$B:$AT,39,0)</f>
        <v>0</v>
      </c>
      <c r="AO341" s="16">
        <f>VLOOKUP($B341,'[2]TK KHOILUONG'!$B:$AT,40,0)</f>
        <v>0</v>
      </c>
      <c r="AP341" s="16">
        <f>VLOOKUP($B341,'[2]TK KHOILUONG'!$B:$AT,41,0)</f>
        <v>0</v>
      </c>
      <c r="AQ341" s="34">
        <f>VLOOKUP($B341,'[2]TK KHOILUONG'!$B:$AT,42,0)</f>
        <v>0</v>
      </c>
      <c r="AR341" s="34">
        <f>VLOOKUP($B341,'[2]TK KHOILUONG'!$B:$AT,43,0)</f>
        <v>0</v>
      </c>
      <c r="AS341" s="34">
        <f>VLOOKUP($B341,'[2]TK KHOILUONG'!$B:$AT,44,0)</f>
        <v>0</v>
      </c>
      <c r="AT341" s="44">
        <f t="shared" si="6"/>
        <v>0</v>
      </c>
      <c r="AU341" s="5"/>
    </row>
    <row r="342" spans="1:47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>
        <f>VLOOKUP($B342,'[2]TK KHOILUONG'!$B:$AT,4,0)</f>
        <v>0</v>
      </c>
      <c r="F342" s="16">
        <f>VLOOKUP($B342,'[2]TK KHOILUONG'!$B:$AT,5,0)</f>
        <v>0</v>
      </c>
      <c r="G342" s="16">
        <f>VLOOKUP($B342,'[2]TK KHOILUONG'!$B:$AT,6,0)</f>
        <v>0</v>
      </c>
      <c r="H342" s="16">
        <f>VLOOKUP($B342,'[2]TK KHOILUONG'!$B:$AT,7,0)</f>
        <v>0</v>
      </c>
      <c r="I342" s="16">
        <f>VLOOKUP($B342,'[2]TK KHOILUONG'!$B:$AT,8,0)</f>
        <v>0</v>
      </c>
      <c r="J342" s="16">
        <f>VLOOKUP($B342,'[2]TK KHOILUONG'!$B:$AT,9,0)</f>
        <v>0</v>
      </c>
      <c r="K342" s="16">
        <f>VLOOKUP($B342,'[2]TK KHOILUONG'!$B:$AT,10,0)</f>
        <v>0</v>
      </c>
      <c r="L342" s="16">
        <f>VLOOKUP($B342,'[2]TK KHOILUONG'!$B:$AT,11,0)</f>
        <v>0</v>
      </c>
      <c r="M342" s="34">
        <f>VLOOKUP($B342,'[2]TK KHOILUONG'!$B:$AT,12,0)</f>
        <v>0</v>
      </c>
      <c r="N342" s="16">
        <f>VLOOKUP($B342,'[2]TK KHOILUONG'!$B:$AT,13,0)</f>
        <v>0</v>
      </c>
      <c r="O342" s="16">
        <f>VLOOKUP($B342,'[2]TK KHOILUONG'!$B:$AT,14,0)</f>
        <v>0</v>
      </c>
      <c r="P342" s="16">
        <f>VLOOKUP($B342,'[2]TK KHOILUONG'!$B:$AT,15,0)</f>
        <v>0</v>
      </c>
      <c r="Q342" s="16">
        <f>VLOOKUP($B342,'[2]TK KHOILUONG'!$B:$AT,16,0)</f>
        <v>0</v>
      </c>
      <c r="R342" s="34">
        <f>VLOOKUP($B342,'[2]TK KHOILUONG'!$B:$AT,17,0)</f>
        <v>0</v>
      </c>
      <c r="S342" s="16">
        <f>VLOOKUP($B342,'[2]TK KHOILUONG'!$B:$AT,18,0)</f>
        <v>0</v>
      </c>
      <c r="T342" s="16">
        <f>VLOOKUP($B342,'[2]TK KHOILUONG'!$B:$AT,19,0)</f>
        <v>0</v>
      </c>
      <c r="U342" s="16">
        <f>VLOOKUP($B342,'[2]TK KHOILUONG'!$B:$AT,20,0)</f>
        <v>0</v>
      </c>
      <c r="V342" s="34">
        <f>VLOOKUP($B342,'[2]TK KHOILUONG'!$B:$AT,21,0)</f>
        <v>0</v>
      </c>
      <c r="W342" s="16">
        <f>VLOOKUP($B342,'[2]TK KHOILUONG'!$B:$AT,22,0)</f>
        <v>0</v>
      </c>
      <c r="X342" s="16">
        <f>VLOOKUP($B342,'[2]TK KHOILUONG'!$B:$AT,23,0)</f>
        <v>0</v>
      </c>
      <c r="Y342" s="16">
        <f>VLOOKUP($B342,'[2]TK KHOILUONG'!$B:$AT,24,0)</f>
        <v>0</v>
      </c>
      <c r="Z342" s="34">
        <f>VLOOKUP($B342,'[2]TK KHOILUONG'!$B:$AT,25,0)</f>
        <v>0</v>
      </c>
      <c r="AA342" s="16">
        <f>VLOOKUP($B342,'[2]TK KHOILUONG'!$B:$AT,26,0)</f>
        <v>0</v>
      </c>
      <c r="AB342" s="16">
        <f>VLOOKUP($B342,'[2]TK KHOILUONG'!$B:$AT,27,0)</f>
        <v>0</v>
      </c>
      <c r="AC342" s="16">
        <f>VLOOKUP($B342,'[2]TK KHOILUONG'!$B:$AT,28,0)</f>
        <v>0</v>
      </c>
      <c r="AD342" s="34">
        <f>VLOOKUP($B342,'[2]TK KHOILUONG'!$B:$AT,29,0)</f>
        <v>0</v>
      </c>
      <c r="AE342" s="16">
        <f>VLOOKUP($B342,'[2]TK KHOILUONG'!$B:$AT,30,0)</f>
        <v>0</v>
      </c>
      <c r="AF342" s="16">
        <f>VLOOKUP($B342,'[2]TK KHOILUONG'!$B:$AT,31,0)</f>
        <v>0</v>
      </c>
      <c r="AG342" s="16">
        <f>VLOOKUP($B342,'[2]TK KHOILUONG'!$B:$AT,32,0)</f>
        <v>0</v>
      </c>
      <c r="AH342" s="34">
        <f>VLOOKUP($B342,'[2]TK KHOILUONG'!$B:$AT,33,0)</f>
        <v>0</v>
      </c>
      <c r="AI342" s="16">
        <f>VLOOKUP($B342,'[2]TK KHOILUONG'!$B:$AT,34,0)</f>
        <v>0</v>
      </c>
      <c r="AJ342" s="16">
        <f>VLOOKUP($B342,'[2]TK KHOILUONG'!$B:$AT,35,0)</f>
        <v>0</v>
      </c>
      <c r="AK342" s="34">
        <f>VLOOKUP($B342,'[2]TK KHOILUONG'!$B:$AT,36,0)</f>
        <v>0</v>
      </c>
      <c r="AL342" s="16">
        <f>VLOOKUP($B342,'[2]TK KHOILUONG'!$B:$AT,37,0)</f>
        <v>0</v>
      </c>
      <c r="AM342" s="16">
        <f>VLOOKUP($B342,'[2]TK KHOILUONG'!$B:$AT,38,0)</f>
        <v>0</v>
      </c>
      <c r="AN342" s="34">
        <f>VLOOKUP($B342,'[2]TK KHOILUONG'!$B:$AT,39,0)</f>
        <v>0</v>
      </c>
      <c r="AO342" s="16">
        <f>VLOOKUP($B342,'[2]TK KHOILUONG'!$B:$AT,40,0)</f>
        <v>0</v>
      </c>
      <c r="AP342" s="16">
        <f>VLOOKUP($B342,'[2]TK KHOILUONG'!$B:$AT,41,0)</f>
        <v>0</v>
      </c>
      <c r="AQ342" s="34">
        <f>VLOOKUP($B342,'[2]TK KHOILUONG'!$B:$AT,42,0)</f>
        <v>0</v>
      </c>
      <c r="AR342" s="34">
        <f>VLOOKUP($B342,'[2]TK KHOILUONG'!$B:$AT,43,0)</f>
        <v>0</v>
      </c>
      <c r="AS342" s="34">
        <f>VLOOKUP($B342,'[2]TK KHOILUONG'!$B:$AT,44,0)</f>
        <v>0</v>
      </c>
      <c r="AT342" s="44">
        <f t="shared" si="6"/>
        <v>0</v>
      </c>
      <c r="AU342" s="5"/>
    </row>
    <row r="343" spans="1:47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>
        <f>VLOOKUP($B343,'[2]TK KHOILUONG'!$B:$AT,4,0)</f>
        <v>0</v>
      </c>
      <c r="F343" s="16">
        <f>VLOOKUP($B343,'[2]TK KHOILUONG'!$B:$AT,5,0)</f>
        <v>0</v>
      </c>
      <c r="G343" s="16">
        <f>VLOOKUP($B343,'[2]TK KHOILUONG'!$B:$AT,6,0)</f>
        <v>0</v>
      </c>
      <c r="H343" s="16">
        <f>VLOOKUP($B343,'[2]TK KHOILUONG'!$B:$AT,7,0)</f>
        <v>0</v>
      </c>
      <c r="I343" s="16">
        <f>VLOOKUP($B343,'[2]TK KHOILUONG'!$B:$AT,8,0)</f>
        <v>0</v>
      </c>
      <c r="J343" s="16">
        <f>VLOOKUP($B343,'[2]TK KHOILUONG'!$B:$AT,9,0)</f>
        <v>0</v>
      </c>
      <c r="K343" s="16">
        <f>VLOOKUP($B343,'[2]TK KHOILUONG'!$B:$AT,10,0)</f>
        <v>0</v>
      </c>
      <c r="L343" s="16">
        <f>VLOOKUP($B343,'[2]TK KHOILUONG'!$B:$AT,11,0)</f>
        <v>0</v>
      </c>
      <c r="M343" s="34">
        <f>VLOOKUP($B343,'[2]TK KHOILUONG'!$B:$AT,12,0)</f>
        <v>0</v>
      </c>
      <c r="N343" s="16">
        <f>VLOOKUP($B343,'[2]TK KHOILUONG'!$B:$AT,13,0)</f>
        <v>0</v>
      </c>
      <c r="O343" s="16">
        <f>VLOOKUP($B343,'[2]TK KHOILUONG'!$B:$AT,14,0)</f>
        <v>0</v>
      </c>
      <c r="P343" s="16">
        <f>VLOOKUP($B343,'[2]TK KHOILUONG'!$B:$AT,15,0)</f>
        <v>0</v>
      </c>
      <c r="Q343" s="16">
        <f>VLOOKUP($B343,'[2]TK KHOILUONG'!$B:$AT,16,0)</f>
        <v>0</v>
      </c>
      <c r="R343" s="34">
        <f>VLOOKUP($B343,'[2]TK KHOILUONG'!$B:$AT,17,0)</f>
        <v>0</v>
      </c>
      <c r="S343" s="16">
        <f>VLOOKUP($B343,'[2]TK KHOILUONG'!$B:$AT,18,0)</f>
        <v>0</v>
      </c>
      <c r="T343" s="16">
        <f>VLOOKUP($B343,'[2]TK KHOILUONG'!$B:$AT,19,0)</f>
        <v>0</v>
      </c>
      <c r="U343" s="16">
        <f>VLOOKUP($B343,'[2]TK KHOILUONG'!$B:$AT,20,0)</f>
        <v>0</v>
      </c>
      <c r="V343" s="34">
        <f>VLOOKUP($B343,'[2]TK KHOILUONG'!$B:$AT,21,0)</f>
        <v>0</v>
      </c>
      <c r="W343" s="16">
        <f>VLOOKUP($B343,'[2]TK KHOILUONG'!$B:$AT,22,0)</f>
        <v>0</v>
      </c>
      <c r="X343" s="16">
        <f>VLOOKUP($B343,'[2]TK KHOILUONG'!$B:$AT,23,0)</f>
        <v>0</v>
      </c>
      <c r="Y343" s="16">
        <f>VLOOKUP($B343,'[2]TK KHOILUONG'!$B:$AT,24,0)</f>
        <v>0</v>
      </c>
      <c r="Z343" s="34">
        <f>VLOOKUP($B343,'[2]TK KHOILUONG'!$B:$AT,25,0)</f>
        <v>0</v>
      </c>
      <c r="AA343" s="16">
        <f>VLOOKUP($B343,'[2]TK KHOILUONG'!$B:$AT,26,0)</f>
        <v>0</v>
      </c>
      <c r="AB343" s="16">
        <f>VLOOKUP($B343,'[2]TK KHOILUONG'!$B:$AT,27,0)</f>
        <v>0</v>
      </c>
      <c r="AC343" s="16">
        <f>VLOOKUP($B343,'[2]TK KHOILUONG'!$B:$AT,28,0)</f>
        <v>0</v>
      </c>
      <c r="AD343" s="34">
        <f>VLOOKUP($B343,'[2]TK KHOILUONG'!$B:$AT,29,0)</f>
        <v>0</v>
      </c>
      <c r="AE343" s="16">
        <f>VLOOKUP($B343,'[2]TK KHOILUONG'!$B:$AT,30,0)</f>
        <v>0</v>
      </c>
      <c r="AF343" s="16">
        <f>VLOOKUP($B343,'[2]TK KHOILUONG'!$B:$AT,31,0)</f>
        <v>0</v>
      </c>
      <c r="AG343" s="16">
        <f>VLOOKUP($B343,'[2]TK KHOILUONG'!$B:$AT,32,0)</f>
        <v>0</v>
      </c>
      <c r="AH343" s="34">
        <f>VLOOKUP($B343,'[2]TK KHOILUONG'!$B:$AT,33,0)</f>
        <v>0</v>
      </c>
      <c r="AI343" s="16">
        <f>VLOOKUP($B343,'[2]TK KHOILUONG'!$B:$AT,34,0)</f>
        <v>0</v>
      </c>
      <c r="AJ343" s="16">
        <f>VLOOKUP($B343,'[2]TK KHOILUONG'!$B:$AT,35,0)</f>
        <v>0</v>
      </c>
      <c r="AK343" s="34">
        <f>VLOOKUP($B343,'[2]TK KHOILUONG'!$B:$AT,36,0)</f>
        <v>0</v>
      </c>
      <c r="AL343" s="16">
        <f>VLOOKUP($B343,'[2]TK KHOILUONG'!$B:$AT,37,0)</f>
        <v>0</v>
      </c>
      <c r="AM343" s="16">
        <f>VLOOKUP($B343,'[2]TK KHOILUONG'!$B:$AT,38,0)</f>
        <v>0</v>
      </c>
      <c r="AN343" s="34">
        <f>VLOOKUP($B343,'[2]TK KHOILUONG'!$B:$AT,39,0)</f>
        <v>0</v>
      </c>
      <c r="AO343" s="16">
        <f>VLOOKUP($B343,'[2]TK KHOILUONG'!$B:$AT,40,0)</f>
        <v>0</v>
      </c>
      <c r="AP343" s="16">
        <f>VLOOKUP($B343,'[2]TK KHOILUONG'!$B:$AT,41,0)</f>
        <v>0</v>
      </c>
      <c r="AQ343" s="34">
        <f>VLOOKUP($B343,'[2]TK KHOILUONG'!$B:$AT,42,0)</f>
        <v>0</v>
      </c>
      <c r="AR343" s="34">
        <f>VLOOKUP($B343,'[2]TK KHOILUONG'!$B:$AT,43,0)</f>
        <v>0</v>
      </c>
      <c r="AS343" s="34">
        <f>VLOOKUP($B343,'[2]TK KHOILUONG'!$B:$AT,44,0)</f>
        <v>0</v>
      </c>
      <c r="AT343" s="44">
        <f t="shared" si="6"/>
        <v>0</v>
      </c>
      <c r="AU343" s="5"/>
    </row>
    <row r="344" spans="1:47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>
        <f>VLOOKUP($B344,'[2]TK KHOILUONG'!$B:$AT,4,0)</f>
        <v>0</v>
      </c>
      <c r="F344" s="16">
        <f>VLOOKUP($B344,'[2]TK KHOILUONG'!$B:$AT,5,0)</f>
        <v>0</v>
      </c>
      <c r="G344" s="16">
        <f>VLOOKUP($B344,'[2]TK KHOILUONG'!$B:$AT,6,0)</f>
        <v>0</v>
      </c>
      <c r="H344" s="16">
        <f>VLOOKUP($B344,'[2]TK KHOILUONG'!$B:$AT,7,0)</f>
        <v>0</v>
      </c>
      <c r="I344" s="16">
        <f>VLOOKUP($B344,'[2]TK KHOILUONG'!$B:$AT,8,0)</f>
        <v>0</v>
      </c>
      <c r="J344" s="16">
        <f>VLOOKUP($B344,'[2]TK KHOILUONG'!$B:$AT,9,0)</f>
        <v>0</v>
      </c>
      <c r="K344" s="16">
        <f>VLOOKUP($B344,'[2]TK KHOILUONG'!$B:$AT,10,0)</f>
        <v>0</v>
      </c>
      <c r="L344" s="16">
        <f>VLOOKUP($B344,'[2]TK KHOILUONG'!$B:$AT,11,0)</f>
        <v>0</v>
      </c>
      <c r="M344" s="34">
        <f>VLOOKUP($B344,'[2]TK KHOILUONG'!$B:$AT,12,0)</f>
        <v>0</v>
      </c>
      <c r="N344" s="16">
        <f>VLOOKUP($B344,'[2]TK KHOILUONG'!$B:$AT,13,0)</f>
        <v>0</v>
      </c>
      <c r="O344" s="16">
        <f>VLOOKUP($B344,'[2]TK KHOILUONG'!$B:$AT,14,0)</f>
        <v>0</v>
      </c>
      <c r="P344" s="16">
        <f>VLOOKUP($B344,'[2]TK KHOILUONG'!$B:$AT,15,0)</f>
        <v>0</v>
      </c>
      <c r="Q344" s="16">
        <f>VLOOKUP($B344,'[2]TK KHOILUONG'!$B:$AT,16,0)</f>
        <v>0</v>
      </c>
      <c r="R344" s="34">
        <f>VLOOKUP($B344,'[2]TK KHOILUONG'!$B:$AT,17,0)</f>
        <v>0</v>
      </c>
      <c r="S344" s="16">
        <f>VLOOKUP($B344,'[2]TK KHOILUONG'!$B:$AT,18,0)</f>
        <v>0</v>
      </c>
      <c r="T344" s="16">
        <f>VLOOKUP($B344,'[2]TK KHOILUONG'!$B:$AT,19,0)</f>
        <v>0</v>
      </c>
      <c r="U344" s="16">
        <f>VLOOKUP($B344,'[2]TK KHOILUONG'!$B:$AT,20,0)</f>
        <v>0</v>
      </c>
      <c r="V344" s="34">
        <f>VLOOKUP($B344,'[2]TK KHOILUONG'!$B:$AT,21,0)</f>
        <v>0</v>
      </c>
      <c r="W344" s="16">
        <f>VLOOKUP($B344,'[2]TK KHOILUONG'!$B:$AT,22,0)</f>
        <v>0</v>
      </c>
      <c r="X344" s="16">
        <f>VLOOKUP($B344,'[2]TK KHOILUONG'!$B:$AT,23,0)</f>
        <v>0</v>
      </c>
      <c r="Y344" s="16">
        <f>VLOOKUP($B344,'[2]TK KHOILUONG'!$B:$AT,24,0)</f>
        <v>0</v>
      </c>
      <c r="Z344" s="34">
        <f>VLOOKUP($B344,'[2]TK KHOILUONG'!$B:$AT,25,0)</f>
        <v>0</v>
      </c>
      <c r="AA344" s="16">
        <f>VLOOKUP($B344,'[2]TK KHOILUONG'!$B:$AT,26,0)</f>
        <v>0</v>
      </c>
      <c r="AB344" s="16">
        <f>VLOOKUP($B344,'[2]TK KHOILUONG'!$B:$AT,27,0)</f>
        <v>0</v>
      </c>
      <c r="AC344" s="16">
        <f>VLOOKUP($B344,'[2]TK KHOILUONG'!$B:$AT,28,0)</f>
        <v>0</v>
      </c>
      <c r="AD344" s="34">
        <f>VLOOKUP($B344,'[2]TK KHOILUONG'!$B:$AT,29,0)</f>
        <v>0</v>
      </c>
      <c r="AE344" s="16">
        <f>VLOOKUP($B344,'[2]TK KHOILUONG'!$B:$AT,30,0)</f>
        <v>0</v>
      </c>
      <c r="AF344" s="16">
        <f>VLOOKUP($B344,'[2]TK KHOILUONG'!$B:$AT,31,0)</f>
        <v>0</v>
      </c>
      <c r="AG344" s="16">
        <f>VLOOKUP($B344,'[2]TK KHOILUONG'!$B:$AT,32,0)</f>
        <v>0</v>
      </c>
      <c r="AH344" s="34">
        <f>VLOOKUP($B344,'[2]TK KHOILUONG'!$B:$AT,33,0)</f>
        <v>0</v>
      </c>
      <c r="AI344" s="16">
        <f>VLOOKUP($B344,'[2]TK KHOILUONG'!$B:$AT,34,0)</f>
        <v>0</v>
      </c>
      <c r="AJ344" s="16">
        <f>VLOOKUP($B344,'[2]TK KHOILUONG'!$B:$AT,35,0)</f>
        <v>0</v>
      </c>
      <c r="AK344" s="34">
        <f>VLOOKUP($B344,'[2]TK KHOILUONG'!$B:$AT,36,0)</f>
        <v>0</v>
      </c>
      <c r="AL344" s="16">
        <f>VLOOKUP($B344,'[2]TK KHOILUONG'!$B:$AT,37,0)</f>
        <v>0</v>
      </c>
      <c r="AM344" s="16">
        <f>VLOOKUP($B344,'[2]TK KHOILUONG'!$B:$AT,38,0)</f>
        <v>0</v>
      </c>
      <c r="AN344" s="34">
        <f>VLOOKUP($B344,'[2]TK KHOILUONG'!$B:$AT,39,0)</f>
        <v>0</v>
      </c>
      <c r="AO344" s="16">
        <f>VLOOKUP($B344,'[2]TK KHOILUONG'!$B:$AT,40,0)</f>
        <v>0</v>
      </c>
      <c r="AP344" s="16">
        <f>VLOOKUP($B344,'[2]TK KHOILUONG'!$B:$AT,41,0)</f>
        <v>0</v>
      </c>
      <c r="AQ344" s="34">
        <f>VLOOKUP($B344,'[2]TK KHOILUONG'!$B:$AT,42,0)</f>
        <v>0</v>
      </c>
      <c r="AR344" s="34">
        <f>VLOOKUP($B344,'[2]TK KHOILUONG'!$B:$AT,43,0)</f>
        <v>0</v>
      </c>
      <c r="AS344" s="34">
        <f>VLOOKUP($B344,'[2]TK KHOILUONG'!$B:$AT,44,0)</f>
        <v>0</v>
      </c>
      <c r="AT344" s="44">
        <f t="shared" si="6"/>
        <v>0</v>
      </c>
      <c r="AU344" s="5"/>
    </row>
    <row r="345" spans="1:47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>
        <f>VLOOKUP($B345,'[2]TK KHOILUONG'!$B:$AT,4,0)</f>
        <v>0</v>
      </c>
      <c r="F345" s="16">
        <f>VLOOKUP($B345,'[2]TK KHOILUONG'!$B:$AT,5,0)</f>
        <v>0</v>
      </c>
      <c r="G345" s="16">
        <f>VLOOKUP($B345,'[2]TK KHOILUONG'!$B:$AT,6,0)</f>
        <v>0</v>
      </c>
      <c r="H345" s="16">
        <f>VLOOKUP($B345,'[2]TK KHOILUONG'!$B:$AT,7,0)</f>
        <v>0</v>
      </c>
      <c r="I345" s="16">
        <f>VLOOKUP($B345,'[2]TK KHOILUONG'!$B:$AT,8,0)</f>
        <v>0</v>
      </c>
      <c r="J345" s="16">
        <f>VLOOKUP($B345,'[2]TK KHOILUONG'!$B:$AT,9,0)</f>
        <v>0</v>
      </c>
      <c r="K345" s="16">
        <f>VLOOKUP($B345,'[2]TK KHOILUONG'!$B:$AT,10,0)</f>
        <v>0</v>
      </c>
      <c r="L345" s="16">
        <f>VLOOKUP($B345,'[2]TK KHOILUONG'!$B:$AT,11,0)</f>
        <v>0</v>
      </c>
      <c r="M345" s="34">
        <f>VLOOKUP($B345,'[2]TK KHOILUONG'!$B:$AT,12,0)</f>
        <v>0</v>
      </c>
      <c r="N345" s="16">
        <f>VLOOKUP($B345,'[2]TK KHOILUONG'!$B:$AT,13,0)</f>
        <v>0</v>
      </c>
      <c r="O345" s="16">
        <f>VLOOKUP($B345,'[2]TK KHOILUONG'!$B:$AT,14,0)</f>
        <v>0</v>
      </c>
      <c r="P345" s="16">
        <f>VLOOKUP($B345,'[2]TK KHOILUONG'!$B:$AT,15,0)</f>
        <v>0</v>
      </c>
      <c r="Q345" s="16">
        <f>VLOOKUP($B345,'[2]TK KHOILUONG'!$B:$AT,16,0)</f>
        <v>0</v>
      </c>
      <c r="R345" s="34">
        <f>VLOOKUP($B345,'[2]TK KHOILUONG'!$B:$AT,17,0)</f>
        <v>0</v>
      </c>
      <c r="S345" s="16">
        <f>VLOOKUP($B345,'[2]TK KHOILUONG'!$B:$AT,18,0)</f>
        <v>0</v>
      </c>
      <c r="T345" s="16">
        <f>VLOOKUP($B345,'[2]TK KHOILUONG'!$B:$AT,19,0)</f>
        <v>0</v>
      </c>
      <c r="U345" s="16">
        <f>VLOOKUP($B345,'[2]TK KHOILUONG'!$B:$AT,20,0)</f>
        <v>0</v>
      </c>
      <c r="V345" s="34">
        <f>VLOOKUP($B345,'[2]TK KHOILUONG'!$B:$AT,21,0)</f>
        <v>0</v>
      </c>
      <c r="W345" s="16">
        <f>VLOOKUP($B345,'[2]TK KHOILUONG'!$B:$AT,22,0)</f>
        <v>0</v>
      </c>
      <c r="X345" s="16">
        <f>VLOOKUP($B345,'[2]TK KHOILUONG'!$B:$AT,23,0)</f>
        <v>0</v>
      </c>
      <c r="Y345" s="16">
        <f>VLOOKUP($B345,'[2]TK KHOILUONG'!$B:$AT,24,0)</f>
        <v>0</v>
      </c>
      <c r="Z345" s="34">
        <f>VLOOKUP($B345,'[2]TK KHOILUONG'!$B:$AT,25,0)</f>
        <v>0</v>
      </c>
      <c r="AA345" s="16">
        <f>VLOOKUP($B345,'[2]TK KHOILUONG'!$B:$AT,26,0)</f>
        <v>0</v>
      </c>
      <c r="AB345" s="16">
        <f>VLOOKUP($B345,'[2]TK KHOILUONG'!$B:$AT,27,0)</f>
        <v>0</v>
      </c>
      <c r="AC345" s="16">
        <f>VLOOKUP($B345,'[2]TK KHOILUONG'!$B:$AT,28,0)</f>
        <v>0</v>
      </c>
      <c r="AD345" s="34">
        <f>VLOOKUP($B345,'[2]TK KHOILUONG'!$B:$AT,29,0)</f>
        <v>0</v>
      </c>
      <c r="AE345" s="16">
        <f>VLOOKUP($B345,'[2]TK KHOILUONG'!$B:$AT,30,0)</f>
        <v>0</v>
      </c>
      <c r="AF345" s="16">
        <f>VLOOKUP($B345,'[2]TK KHOILUONG'!$B:$AT,31,0)</f>
        <v>0</v>
      </c>
      <c r="AG345" s="16">
        <f>VLOOKUP($B345,'[2]TK KHOILUONG'!$B:$AT,32,0)</f>
        <v>0</v>
      </c>
      <c r="AH345" s="34">
        <f>VLOOKUP($B345,'[2]TK KHOILUONG'!$B:$AT,33,0)</f>
        <v>0</v>
      </c>
      <c r="AI345" s="16">
        <f>VLOOKUP($B345,'[2]TK KHOILUONG'!$B:$AT,34,0)</f>
        <v>0</v>
      </c>
      <c r="AJ345" s="16">
        <f>VLOOKUP($B345,'[2]TK KHOILUONG'!$B:$AT,35,0)</f>
        <v>0</v>
      </c>
      <c r="AK345" s="34">
        <f>VLOOKUP($B345,'[2]TK KHOILUONG'!$B:$AT,36,0)</f>
        <v>0</v>
      </c>
      <c r="AL345" s="16">
        <f>VLOOKUP($B345,'[2]TK KHOILUONG'!$B:$AT,37,0)</f>
        <v>0</v>
      </c>
      <c r="AM345" s="16">
        <f>VLOOKUP($B345,'[2]TK KHOILUONG'!$B:$AT,38,0)</f>
        <v>0</v>
      </c>
      <c r="AN345" s="34">
        <f>VLOOKUP($B345,'[2]TK KHOILUONG'!$B:$AT,39,0)</f>
        <v>0</v>
      </c>
      <c r="AO345" s="16">
        <f>VLOOKUP($B345,'[2]TK KHOILUONG'!$B:$AT,40,0)</f>
        <v>0</v>
      </c>
      <c r="AP345" s="16">
        <f>VLOOKUP($B345,'[2]TK KHOILUONG'!$B:$AT,41,0)</f>
        <v>0</v>
      </c>
      <c r="AQ345" s="34">
        <f>VLOOKUP($B345,'[2]TK KHOILUONG'!$B:$AT,42,0)</f>
        <v>0</v>
      </c>
      <c r="AR345" s="34">
        <f>VLOOKUP($B345,'[2]TK KHOILUONG'!$B:$AT,43,0)</f>
        <v>0</v>
      </c>
      <c r="AS345" s="34">
        <f>VLOOKUP($B345,'[2]TK KHOILUONG'!$B:$AT,44,0)</f>
        <v>0</v>
      </c>
      <c r="AT345" s="44">
        <f t="shared" si="6"/>
        <v>0</v>
      </c>
      <c r="AU345" s="5"/>
    </row>
    <row r="346" spans="1:47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VLOOKUP($B346,'[2]TK KHOILUONG'!$B:$AT,4,0)</f>
        <v>0</v>
      </c>
      <c r="F346" s="16">
        <f>VLOOKUP($B346,'[2]TK KHOILUONG'!$B:$AT,5,0)</f>
        <v>0</v>
      </c>
      <c r="G346" s="16">
        <f>VLOOKUP($B346,'[2]TK KHOILUONG'!$B:$AT,6,0)</f>
        <v>0</v>
      </c>
      <c r="H346" s="16">
        <f>VLOOKUP($B346,'[2]TK KHOILUONG'!$B:$AT,7,0)</f>
        <v>0</v>
      </c>
      <c r="I346" s="16">
        <f>VLOOKUP($B346,'[2]TK KHOILUONG'!$B:$AT,8,0)</f>
        <v>0</v>
      </c>
      <c r="J346" s="16">
        <f>VLOOKUP($B346,'[2]TK KHOILUONG'!$B:$AT,9,0)</f>
        <v>0</v>
      </c>
      <c r="K346" s="16">
        <f>VLOOKUP($B346,'[2]TK KHOILUONG'!$B:$AT,10,0)</f>
        <v>0</v>
      </c>
      <c r="L346" s="16">
        <f>VLOOKUP($B346,'[2]TK KHOILUONG'!$B:$AT,11,0)</f>
        <v>0</v>
      </c>
      <c r="M346" s="34">
        <f>VLOOKUP($B346,'[2]TK KHOILUONG'!$B:$AT,12,0)</f>
        <v>0</v>
      </c>
      <c r="N346" s="16">
        <f>VLOOKUP($B346,'[2]TK KHOILUONG'!$B:$AT,13,0)</f>
        <v>0</v>
      </c>
      <c r="O346" s="16">
        <f>VLOOKUP($B346,'[2]TK KHOILUONG'!$B:$AT,14,0)</f>
        <v>0</v>
      </c>
      <c r="P346" s="16">
        <f>VLOOKUP($B346,'[2]TK KHOILUONG'!$B:$AT,15,0)</f>
        <v>0</v>
      </c>
      <c r="Q346" s="16">
        <f>VLOOKUP($B346,'[2]TK KHOILUONG'!$B:$AT,16,0)</f>
        <v>0</v>
      </c>
      <c r="R346" s="34">
        <f>VLOOKUP($B346,'[2]TK KHOILUONG'!$B:$AT,17,0)</f>
        <v>0</v>
      </c>
      <c r="S346" s="16">
        <f>VLOOKUP($B346,'[2]TK KHOILUONG'!$B:$AT,18,0)</f>
        <v>0</v>
      </c>
      <c r="T346" s="16">
        <f>VLOOKUP($B346,'[2]TK KHOILUONG'!$B:$AT,19,0)</f>
        <v>0</v>
      </c>
      <c r="U346" s="16">
        <f>VLOOKUP($B346,'[2]TK KHOILUONG'!$B:$AT,20,0)</f>
        <v>0</v>
      </c>
      <c r="V346" s="34">
        <f>VLOOKUP($B346,'[2]TK KHOILUONG'!$B:$AT,21,0)</f>
        <v>0</v>
      </c>
      <c r="W346" s="16">
        <f>VLOOKUP($B346,'[2]TK KHOILUONG'!$B:$AT,22,0)</f>
        <v>0</v>
      </c>
      <c r="X346" s="16">
        <f>VLOOKUP($B346,'[2]TK KHOILUONG'!$B:$AT,23,0)</f>
        <v>0</v>
      </c>
      <c r="Y346" s="16">
        <f>VLOOKUP($B346,'[2]TK KHOILUONG'!$B:$AT,24,0)</f>
        <v>0</v>
      </c>
      <c r="Z346" s="34">
        <f>VLOOKUP($B346,'[2]TK KHOILUONG'!$B:$AT,25,0)</f>
        <v>0</v>
      </c>
      <c r="AA346" s="16">
        <f>VLOOKUP($B346,'[2]TK KHOILUONG'!$B:$AT,26,0)</f>
        <v>0</v>
      </c>
      <c r="AB346" s="16">
        <f>VLOOKUP($B346,'[2]TK KHOILUONG'!$B:$AT,27,0)</f>
        <v>0</v>
      </c>
      <c r="AC346" s="16">
        <f>VLOOKUP($B346,'[2]TK KHOILUONG'!$B:$AT,28,0)</f>
        <v>0</v>
      </c>
      <c r="AD346" s="34">
        <f>VLOOKUP($B346,'[2]TK KHOILUONG'!$B:$AT,29,0)</f>
        <v>0</v>
      </c>
      <c r="AE346" s="16">
        <f>VLOOKUP($B346,'[2]TK KHOILUONG'!$B:$AT,30,0)</f>
        <v>0</v>
      </c>
      <c r="AF346" s="16">
        <f>VLOOKUP($B346,'[2]TK KHOILUONG'!$B:$AT,31,0)</f>
        <v>0</v>
      </c>
      <c r="AG346" s="16">
        <f>VLOOKUP($B346,'[2]TK KHOILUONG'!$B:$AT,32,0)</f>
        <v>0</v>
      </c>
      <c r="AH346" s="34">
        <f>VLOOKUP($B346,'[2]TK KHOILUONG'!$B:$AT,33,0)</f>
        <v>0</v>
      </c>
      <c r="AI346" s="16">
        <f>VLOOKUP($B346,'[2]TK KHOILUONG'!$B:$AT,34,0)</f>
        <v>0</v>
      </c>
      <c r="AJ346" s="16">
        <f>VLOOKUP($B346,'[2]TK KHOILUONG'!$B:$AT,35,0)</f>
        <v>0</v>
      </c>
      <c r="AK346" s="34">
        <f>VLOOKUP($B346,'[2]TK KHOILUONG'!$B:$AT,36,0)</f>
        <v>0</v>
      </c>
      <c r="AL346" s="16">
        <f>VLOOKUP($B346,'[2]TK KHOILUONG'!$B:$AT,37,0)</f>
        <v>0</v>
      </c>
      <c r="AM346" s="16">
        <f>VLOOKUP($B346,'[2]TK KHOILUONG'!$B:$AT,38,0)</f>
        <v>0</v>
      </c>
      <c r="AN346" s="34">
        <f>VLOOKUP($B346,'[2]TK KHOILUONG'!$B:$AT,39,0)</f>
        <v>0</v>
      </c>
      <c r="AO346" s="16">
        <f>VLOOKUP($B346,'[2]TK KHOILUONG'!$B:$AT,40,0)</f>
        <v>0</v>
      </c>
      <c r="AP346" s="16">
        <f>VLOOKUP($B346,'[2]TK KHOILUONG'!$B:$AT,41,0)</f>
        <v>0</v>
      </c>
      <c r="AQ346" s="34">
        <f>VLOOKUP($B346,'[2]TK KHOILUONG'!$B:$AT,42,0)</f>
        <v>0</v>
      </c>
      <c r="AR346" s="34">
        <f>VLOOKUP($B346,'[2]TK KHOILUONG'!$B:$AT,43,0)</f>
        <v>0</v>
      </c>
      <c r="AS346" s="34">
        <f>VLOOKUP($B346,'[2]TK KHOILUONG'!$B:$AT,44,0)</f>
        <v>0</v>
      </c>
      <c r="AT346" s="44">
        <f t="shared" si="6"/>
        <v>0</v>
      </c>
      <c r="AU346" s="5"/>
    </row>
    <row r="347" spans="1:47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>
        <f>VLOOKUP($B347,'[2]TK KHOILUONG'!$B:$AT,4,0)</f>
        <v>0</v>
      </c>
      <c r="F347" s="16">
        <f>VLOOKUP($B347,'[2]TK KHOILUONG'!$B:$AT,5,0)</f>
        <v>0</v>
      </c>
      <c r="G347" s="16">
        <f>VLOOKUP($B347,'[2]TK KHOILUONG'!$B:$AT,6,0)</f>
        <v>0</v>
      </c>
      <c r="H347" s="16">
        <f>VLOOKUP($B347,'[2]TK KHOILUONG'!$B:$AT,7,0)</f>
        <v>0</v>
      </c>
      <c r="I347" s="16">
        <f>VLOOKUP($B347,'[2]TK KHOILUONG'!$B:$AT,8,0)</f>
        <v>0</v>
      </c>
      <c r="J347" s="16">
        <f>VLOOKUP($B347,'[2]TK KHOILUONG'!$B:$AT,9,0)</f>
        <v>0</v>
      </c>
      <c r="K347" s="16">
        <f>VLOOKUP($B347,'[2]TK KHOILUONG'!$B:$AT,10,0)</f>
        <v>0</v>
      </c>
      <c r="L347" s="16">
        <f>VLOOKUP($B347,'[2]TK KHOILUONG'!$B:$AT,11,0)</f>
        <v>0</v>
      </c>
      <c r="M347" s="34">
        <f>VLOOKUP($B347,'[2]TK KHOILUONG'!$B:$AT,12,0)</f>
        <v>0</v>
      </c>
      <c r="N347" s="16">
        <f>VLOOKUP($B347,'[2]TK KHOILUONG'!$B:$AT,13,0)</f>
        <v>8.85</v>
      </c>
      <c r="O347" s="16">
        <f>VLOOKUP($B347,'[2]TK KHOILUONG'!$B:$AT,14,0)</f>
        <v>4.2</v>
      </c>
      <c r="P347" s="16">
        <f>VLOOKUP($B347,'[2]TK KHOILUONG'!$B:$AT,15,0)</f>
        <v>0</v>
      </c>
      <c r="Q347" s="16">
        <f>VLOOKUP($B347,'[2]TK KHOILUONG'!$B:$AT,16,0)</f>
        <v>0</v>
      </c>
      <c r="R347" s="34">
        <f>VLOOKUP($B347,'[2]TK KHOILUONG'!$B:$AT,17,0)</f>
        <v>13.05</v>
      </c>
      <c r="S347" s="16">
        <f>VLOOKUP($B347,'[2]TK KHOILUONG'!$B:$AT,18,0)</f>
        <v>0</v>
      </c>
      <c r="T347" s="16">
        <f>VLOOKUP($B347,'[2]TK KHOILUONG'!$B:$AT,19,0)</f>
        <v>0</v>
      </c>
      <c r="U347" s="16">
        <f>VLOOKUP($B347,'[2]TK KHOILUONG'!$B:$AT,20,0)</f>
        <v>0</v>
      </c>
      <c r="V347" s="34">
        <f>VLOOKUP($B347,'[2]TK KHOILUONG'!$B:$AT,21,0)</f>
        <v>0</v>
      </c>
      <c r="W347" s="16">
        <f>VLOOKUP($B347,'[2]TK KHOILUONG'!$B:$AT,22,0)</f>
        <v>0</v>
      </c>
      <c r="X347" s="16">
        <f>VLOOKUP($B347,'[2]TK KHOILUONG'!$B:$AT,23,0)</f>
        <v>0</v>
      </c>
      <c r="Y347" s="16">
        <f>VLOOKUP($B347,'[2]TK KHOILUONG'!$B:$AT,24,0)</f>
        <v>0</v>
      </c>
      <c r="Z347" s="34">
        <f>VLOOKUP($B347,'[2]TK KHOILUONG'!$B:$AT,25,0)</f>
        <v>0</v>
      </c>
      <c r="AA347" s="16">
        <f>VLOOKUP($B347,'[2]TK KHOILUONG'!$B:$AT,26,0)</f>
        <v>0</v>
      </c>
      <c r="AB347" s="16">
        <f>VLOOKUP($B347,'[2]TK KHOILUONG'!$B:$AT,27,0)</f>
        <v>0</v>
      </c>
      <c r="AC347" s="16">
        <f>VLOOKUP($B347,'[2]TK KHOILUONG'!$B:$AT,28,0)</f>
        <v>0</v>
      </c>
      <c r="AD347" s="34">
        <f>VLOOKUP($B347,'[2]TK KHOILUONG'!$B:$AT,29,0)</f>
        <v>0</v>
      </c>
      <c r="AE347" s="16">
        <f>VLOOKUP($B347,'[2]TK KHOILUONG'!$B:$AT,30,0)</f>
        <v>0</v>
      </c>
      <c r="AF347" s="16">
        <f>VLOOKUP($B347,'[2]TK KHOILUONG'!$B:$AT,31,0)</f>
        <v>0</v>
      </c>
      <c r="AG347" s="16">
        <f>VLOOKUP($B347,'[2]TK KHOILUONG'!$B:$AT,32,0)</f>
        <v>0</v>
      </c>
      <c r="AH347" s="34">
        <f>VLOOKUP($B347,'[2]TK KHOILUONG'!$B:$AT,33,0)</f>
        <v>0</v>
      </c>
      <c r="AI347" s="16">
        <f>VLOOKUP($B347,'[2]TK KHOILUONG'!$B:$AT,34,0)</f>
        <v>0</v>
      </c>
      <c r="AJ347" s="16">
        <f>VLOOKUP($B347,'[2]TK KHOILUONG'!$B:$AT,35,0)</f>
        <v>0</v>
      </c>
      <c r="AK347" s="34">
        <f>VLOOKUP($B347,'[2]TK KHOILUONG'!$B:$AT,36,0)</f>
        <v>0</v>
      </c>
      <c r="AL347" s="16">
        <f>VLOOKUP($B347,'[2]TK KHOILUONG'!$B:$AT,37,0)</f>
        <v>0</v>
      </c>
      <c r="AM347" s="16">
        <f>VLOOKUP($B347,'[2]TK KHOILUONG'!$B:$AT,38,0)</f>
        <v>0</v>
      </c>
      <c r="AN347" s="34">
        <f>VLOOKUP($B347,'[2]TK KHOILUONG'!$B:$AT,39,0)</f>
        <v>0</v>
      </c>
      <c r="AO347" s="16">
        <f>VLOOKUP($B347,'[2]TK KHOILUONG'!$B:$AT,40,0)</f>
        <v>0</v>
      </c>
      <c r="AP347" s="16">
        <f>VLOOKUP($B347,'[2]TK KHOILUONG'!$B:$AT,41,0)</f>
        <v>0</v>
      </c>
      <c r="AQ347" s="34">
        <f>VLOOKUP($B347,'[2]TK KHOILUONG'!$B:$AT,42,0)</f>
        <v>0</v>
      </c>
      <c r="AR347" s="34">
        <f>VLOOKUP($B347,'[2]TK KHOILUONG'!$B:$AT,43,0)</f>
        <v>0.5</v>
      </c>
      <c r="AS347" s="34">
        <f>VLOOKUP($B347,'[2]TK KHOILUONG'!$B:$AT,44,0)</f>
        <v>1.1000000000000001</v>
      </c>
      <c r="AT347" s="44">
        <f t="shared" si="6"/>
        <v>14.65</v>
      </c>
      <c r="AU347" s="5"/>
    </row>
    <row r="348" spans="1:47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>
        <f>VLOOKUP($B348,'[2]TK KHOILUONG'!$B:$AT,4,0)</f>
        <v>0</v>
      </c>
      <c r="F348" s="16">
        <f>VLOOKUP($B348,'[2]TK KHOILUONG'!$B:$AT,5,0)</f>
        <v>0</v>
      </c>
      <c r="G348" s="16">
        <f>VLOOKUP($B348,'[2]TK KHOILUONG'!$B:$AT,6,0)</f>
        <v>0</v>
      </c>
      <c r="H348" s="16">
        <f>VLOOKUP($B348,'[2]TK KHOILUONG'!$B:$AT,7,0)</f>
        <v>0</v>
      </c>
      <c r="I348" s="16">
        <f>VLOOKUP($B348,'[2]TK KHOILUONG'!$B:$AT,8,0)</f>
        <v>0</v>
      </c>
      <c r="J348" s="16">
        <f>VLOOKUP($B348,'[2]TK KHOILUONG'!$B:$AT,9,0)</f>
        <v>0</v>
      </c>
      <c r="K348" s="16">
        <f>VLOOKUP($B348,'[2]TK KHOILUONG'!$B:$AT,10,0)</f>
        <v>0</v>
      </c>
      <c r="L348" s="16">
        <f>VLOOKUP($B348,'[2]TK KHOILUONG'!$B:$AT,11,0)</f>
        <v>0</v>
      </c>
      <c r="M348" s="34">
        <f>VLOOKUP($B348,'[2]TK KHOILUONG'!$B:$AT,12,0)</f>
        <v>0</v>
      </c>
      <c r="N348" s="16">
        <f>VLOOKUP($B348,'[2]TK KHOILUONG'!$B:$AT,13,0)</f>
        <v>0</v>
      </c>
      <c r="O348" s="16">
        <f>VLOOKUP($B348,'[2]TK KHOILUONG'!$B:$AT,14,0)</f>
        <v>0</v>
      </c>
      <c r="P348" s="16">
        <f>VLOOKUP($B348,'[2]TK KHOILUONG'!$B:$AT,15,0)</f>
        <v>0</v>
      </c>
      <c r="Q348" s="16">
        <f>VLOOKUP($B348,'[2]TK KHOILUONG'!$B:$AT,16,0)</f>
        <v>0</v>
      </c>
      <c r="R348" s="34">
        <f>VLOOKUP($B348,'[2]TK KHOILUONG'!$B:$AT,17,0)</f>
        <v>0</v>
      </c>
      <c r="S348" s="16">
        <f>VLOOKUP($B348,'[2]TK KHOILUONG'!$B:$AT,18,0)</f>
        <v>0</v>
      </c>
      <c r="T348" s="16">
        <f>VLOOKUP($B348,'[2]TK KHOILUONG'!$B:$AT,19,0)</f>
        <v>0</v>
      </c>
      <c r="U348" s="16">
        <f>VLOOKUP($B348,'[2]TK KHOILUONG'!$B:$AT,20,0)</f>
        <v>0</v>
      </c>
      <c r="V348" s="34">
        <f>VLOOKUP($B348,'[2]TK KHOILUONG'!$B:$AT,21,0)</f>
        <v>0</v>
      </c>
      <c r="W348" s="16">
        <f>VLOOKUP($B348,'[2]TK KHOILUONG'!$B:$AT,22,0)</f>
        <v>0</v>
      </c>
      <c r="X348" s="16">
        <f>VLOOKUP($B348,'[2]TK KHOILUONG'!$B:$AT,23,0)</f>
        <v>0</v>
      </c>
      <c r="Y348" s="16">
        <f>VLOOKUP($B348,'[2]TK KHOILUONG'!$B:$AT,24,0)</f>
        <v>0</v>
      </c>
      <c r="Z348" s="34">
        <f>VLOOKUP($B348,'[2]TK KHOILUONG'!$B:$AT,25,0)</f>
        <v>0</v>
      </c>
      <c r="AA348" s="16">
        <f>VLOOKUP($B348,'[2]TK KHOILUONG'!$B:$AT,26,0)</f>
        <v>0</v>
      </c>
      <c r="AB348" s="16">
        <f>VLOOKUP($B348,'[2]TK KHOILUONG'!$B:$AT,27,0)</f>
        <v>0</v>
      </c>
      <c r="AC348" s="16">
        <f>VLOOKUP($B348,'[2]TK KHOILUONG'!$B:$AT,28,0)</f>
        <v>0</v>
      </c>
      <c r="AD348" s="34">
        <f>VLOOKUP($B348,'[2]TK KHOILUONG'!$B:$AT,29,0)</f>
        <v>0</v>
      </c>
      <c r="AE348" s="16">
        <f>VLOOKUP($B348,'[2]TK KHOILUONG'!$B:$AT,30,0)</f>
        <v>0</v>
      </c>
      <c r="AF348" s="16">
        <f>VLOOKUP($B348,'[2]TK KHOILUONG'!$B:$AT,31,0)</f>
        <v>0</v>
      </c>
      <c r="AG348" s="16">
        <f>VLOOKUP($B348,'[2]TK KHOILUONG'!$B:$AT,32,0)</f>
        <v>0</v>
      </c>
      <c r="AH348" s="34">
        <f>VLOOKUP($B348,'[2]TK KHOILUONG'!$B:$AT,33,0)</f>
        <v>0</v>
      </c>
      <c r="AI348" s="16">
        <f>VLOOKUP($B348,'[2]TK KHOILUONG'!$B:$AT,34,0)</f>
        <v>0</v>
      </c>
      <c r="AJ348" s="16">
        <f>VLOOKUP($B348,'[2]TK KHOILUONG'!$B:$AT,35,0)</f>
        <v>0</v>
      </c>
      <c r="AK348" s="34">
        <f>VLOOKUP($B348,'[2]TK KHOILUONG'!$B:$AT,36,0)</f>
        <v>0</v>
      </c>
      <c r="AL348" s="16">
        <f>VLOOKUP($B348,'[2]TK KHOILUONG'!$B:$AT,37,0)</f>
        <v>0</v>
      </c>
      <c r="AM348" s="16">
        <f>VLOOKUP($B348,'[2]TK KHOILUONG'!$B:$AT,38,0)</f>
        <v>0</v>
      </c>
      <c r="AN348" s="34">
        <f>VLOOKUP($B348,'[2]TK KHOILUONG'!$B:$AT,39,0)</f>
        <v>0</v>
      </c>
      <c r="AO348" s="16">
        <f>VLOOKUP($B348,'[2]TK KHOILUONG'!$B:$AT,40,0)</f>
        <v>0</v>
      </c>
      <c r="AP348" s="16">
        <f>VLOOKUP($B348,'[2]TK KHOILUONG'!$B:$AT,41,0)</f>
        <v>0</v>
      </c>
      <c r="AQ348" s="34">
        <f>VLOOKUP($B348,'[2]TK KHOILUONG'!$B:$AT,42,0)</f>
        <v>0</v>
      </c>
      <c r="AR348" s="34">
        <f>VLOOKUP($B348,'[2]TK KHOILUONG'!$B:$AT,43,0)</f>
        <v>0</v>
      </c>
      <c r="AS348" s="34">
        <f>VLOOKUP($B348,'[2]TK KHOILUONG'!$B:$AT,44,0)</f>
        <v>0</v>
      </c>
      <c r="AT348" s="44">
        <f t="shared" si="6"/>
        <v>0</v>
      </c>
      <c r="AU348" s="5"/>
    </row>
    <row r="349" spans="1:47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>
        <f>VLOOKUP($B349,'[2]TK KHOILUONG'!$B:$AT,4,0)</f>
        <v>0</v>
      </c>
      <c r="F349" s="16">
        <f>VLOOKUP($B349,'[2]TK KHOILUONG'!$B:$AT,5,0)</f>
        <v>0</v>
      </c>
      <c r="G349" s="16">
        <f>VLOOKUP($B349,'[2]TK KHOILUONG'!$B:$AT,6,0)</f>
        <v>0</v>
      </c>
      <c r="H349" s="16">
        <f>VLOOKUP($B349,'[2]TK KHOILUONG'!$B:$AT,7,0)</f>
        <v>0</v>
      </c>
      <c r="I349" s="16">
        <f>VLOOKUP($B349,'[2]TK KHOILUONG'!$B:$AT,8,0)</f>
        <v>0</v>
      </c>
      <c r="J349" s="16">
        <f>VLOOKUP($B349,'[2]TK KHOILUONG'!$B:$AT,9,0)</f>
        <v>0</v>
      </c>
      <c r="K349" s="16">
        <f>VLOOKUP($B349,'[2]TK KHOILUONG'!$B:$AT,10,0)</f>
        <v>0</v>
      </c>
      <c r="L349" s="16">
        <f>VLOOKUP($B349,'[2]TK KHOILUONG'!$B:$AT,11,0)</f>
        <v>0</v>
      </c>
      <c r="M349" s="34">
        <f>VLOOKUP($B349,'[2]TK KHOILUONG'!$B:$AT,12,0)</f>
        <v>0</v>
      </c>
      <c r="N349" s="16">
        <f>VLOOKUP($B349,'[2]TK KHOILUONG'!$B:$AT,13,0)</f>
        <v>1.5</v>
      </c>
      <c r="O349" s="16">
        <f>VLOOKUP($B349,'[2]TK KHOILUONG'!$B:$AT,14,0)</f>
        <v>6.6</v>
      </c>
      <c r="P349" s="16">
        <f>VLOOKUP($B349,'[2]TK KHOILUONG'!$B:$AT,15,0)</f>
        <v>0</v>
      </c>
      <c r="Q349" s="16">
        <f>VLOOKUP($B349,'[2]TK KHOILUONG'!$B:$AT,16,0)</f>
        <v>0</v>
      </c>
      <c r="R349" s="34">
        <f>VLOOKUP($B349,'[2]TK KHOILUONG'!$B:$AT,17,0)</f>
        <v>8.1</v>
      </c>
      <c r="S349" s="16">
        <f>VLOOKUP($B349,'[2]TK KHOILUONG'!$B:$AT,18,0)</f>
        <v>0</v>
      </c>
      <c r="T349" s="16">
        <f>VLOOKUP($B349,'[2]TK KHOILUONG'!$B:$AT,19,0)</f>
        <v>0</v>
      </c>
      <c r="U349" s="16">
        <f>VLOOKUP($B349,'[2]TK KHOILUONG'!$B:$AT,20,0)</f>
        <v>0</v>
      </c>
      <c r="V349" s="34">
        <f>VLOOKUP($B349,'[2]TK KHOILUONG'!$B:$AT,21,0)</f>
        <v>0</v>
      </c>
      <c r="W349" s="16">
        <f>VLOOKUP($B349,'[2]TK KHOILUONG'!$B:$AT,22,0)</f>
        <v>0</v>
      </c>
      <c r="X349" s="16">
        <f>VLOOKUP($B349,'[2]TK KHOILUONG'!$B:$AT,23,0)</f>
        <v>0</v>
      </c>
      <c r="Y349" s="16">
        <f>VLOOKUP($B349,'[2]TK KHOILUONG'!$B:$AT,24,0)</f>
        <v>0</v>
      </c>
      <c r="Z349" s="34">
        <f>VLOOKUP($B349,'[2]TK KHOILUONG'!$B:$AT,25,0)</f>
        <v>0</v>
      </c>
      <c r="AA349" s="16">
        <f>VLOOKUP($B349,'[2]TK KHOILUONG'!$B:$AT,26,0)</f>
        <v>0</v>
      </c>
      <c r="AB349" s="16">
        <f>VLOOKUP($B349,'[2]TK KHOILUONG'!$B:$AT,27,0)</f>
        <v>0</v>
      </c>
      <c r="AC349" s="16">
        <f>VLOOKUP($B349,'[2]TK KHOILUONG'!$B:$AT,28,0)</f>
        <v>0</v>
      </c>
      <c r="AD349" s="34">
        <f>VLOOKUP($B349,'[2]TK KHOILUONG'!$B:$AT,29,0)</f>
        <v>0</v>
      </c>
      <c r="AE349" s="16">
        <f>VLOOKUP($B349,'[2]TK KHOILUONG'!$B:$AT,30,0)</f>
        <v>0</v>
      </c>
      <c r="AF349" s="16">
        <f>VLOOKUP($B349,'[2]TK KHOILUONG'!$B:$AT,31,0)</f>
        <v>0</v>
      </c>
      <c r="AG349" s="16">
        <f>VLOOKUP($B349,'[2]TK KHOILUONG'!$B:$AT,32,0)</f>
        <v>0</v>
      </c>
      <c r="AH349" s="34">
        <f>VLOOKUP($B349,'[2]TK KHOILUONG'!$B:$AT,33,0)</f>
        <v>0</v>
      </c>
      <c r="AI349" s="16">
        <f>VLOOKUP($B349,'[2]TK KHOILUONG'!$B:$AT,34,0)</f>
        <v>0</v>
      </c>
      <c r="AJ349" s="16">
        <f>VLOOKUP($B349,'[2]TK KHOILUONG'!$B:$AT,35,0)</f>
        <v>0</v>
      </c>
      <c r="AK349" s="34">
        <f>VLOOKUP($B349,'[2]TK KHOILUONG'!$B:$AT,36,0)</f>
        <v>0</v>
      </c>
      <c r="AL349" s="16">
        <f>VLOOKUP($B349,'[2]TK KHOILUONG'!$B:$AT,37,0)</f>
        <v>0</v>
      </c>
      <c r="AM349" s="16">
        <f>VLOOKUP($B349,'[2]TK KHOILUONG'!$B:$AT,38,0)</f>
        <v>0</v>
      </c>
      <c r="AN349" s="34">
        <f>VLOOKUP($B349,'[2]TK KHOILUONG'!$B:$AT,39,0)</f>
        <v>0</v>
      </c>
      <c r="AO349" s="16">
        <f>VLOOKUP($B349,'[2]TK KHOILUONG'!$B:$AT,40,0)</f>
        <v>0</v>
      </c>
      <c r="AP349" s="16">
        <f>VLOOKUP($B349,'[2]TK KHOILUONG'!$B:$AT,41,0)</f>
        <v>0</v>
      </c>
      <c r="AQ349" s="34">
        <f>VLOOKUP($B349,'[2]TK KHOILUONG'!$B:$AT,42,0)</f>
        <v>0</v>
      </c>
      <c r="AR349" s="34">
        <f>VLOOKUP($B349,'[2]TK KHOILUONG'!$B:$AT,43,0)</f>
        <v>0</v>
      </c>
      <c r="AS349" s="34">
        <f>VLOOKUP($B349,'[2]TK KHOILUONG'!$B:$AT,44,0)</f>
        <v>0.5</v>
      </c>
      <c r="AT349" s="44">
        <f t="shared" si="6"/>
        <v>8.6</v>
      </c>
      <c r="AU349" s="5"/>
    </row>
    <row r="350" spans="1:47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>
        <f>VLOOKUP($B350,'[2]TK KHOILUONG'!$B:$AT,4,0)</f>
        <v>0</v>
      </c>
      <c r="F350" s="16">
        <f>VLOOKUP($B350,'[2]TK KHOILUONG'!$B:$AT,5,0)</f>
        <v>0</v>
      </c>
      <c r="G350" s="16">
        <f>VLOOKUP($B350,'[2]TK KHOILUONG'!$B:$AT,6,0)</f>
        <v>0</v>
      </c>
      <c r="H350" s="16">
        <f>VLOOKUP($B350,'[2]TK KHOILUONG'!$B:$AT,7,0)</f>
        <v>0</v>
      </c>
      <c r="I350" s="16">
        <f>VLOOKUP($B350,'[2]TK KHOILUONG'!$B:$AT,8,0)</f>
        <v>0</v>
      </c>
      <c r="J350" s="16">
        <f>VLOOKUP($B350,'[2]TK KHOILUONG'!$B:$AT,9,0)</f>
        <v>0</v>
      </c>
      <c r="K350" s="16">
        <f>VLOOKUP($B350,'[2]TK KHOILUONG'!$B:$AT,10,0)</f>
        <v>0</v>
      </c>
      <c r="L350" s="16">
        <f>VLOOKUP($B350,'[2]TK KHOILUONG'!$B:$AT,11,0)</f>
        <v>0</v>
      </c>
      <c r="M350" s="34">
        <f>VLOOKUP($B350,'[2]TK KHOILUONG'!$B:$AT,12,0)</f>
        <v>0</v>
      </c>
      <c r="N350" s="16">
        <f>VLOOKUP($B350,'[2]TK KHOILUONG'!$B:$AT,13,0)</f>
        <v>2.5499999999999998</v>
      </c>
      <c r="O350" s="16">
        <f>VLOOKUP($B350,'[2]TK KHOILUONG'!$B:$AT,14,0)</f>
        <v>1.65</v>
      </c>
      <c r="P350" s="16">
        <f>VLOOKUP($B350,'[2]TK KHOILUONG'!$B:$AT,15,0)</f>
        <v>0</v>
      </c>
      <c r="Q350" s="16">
        <f>VLOOKUP($B350,'[2]TK KHOILUONG'!$B:$AT,16,0)</f>
        <v>0</v>
      </c>
      <c r="R350" s="34">
        <f>VLOOKUP($B350,'[2]TK KHOILUONG'!$B:$AT,17,0)</f>
        <v>4.1999999999999993</v>
      </c>
      <c r="S350" s="16">
        <f>VLOOKUP($B350,'[2]TK KHOILUONG'!$B:$AT,18,0)</f>
        <v>0</v>
      </c>
      <c r="T350" s="16">
        <f>VLOOKUP($B350,'[2]TK KHOILUONG'!$B:$AT,19,0)</f>
        <v>0</v>
      </c>
      <c r="U350" s="16">
        <f>VLOOKUP($B350,'[2]TK KHOILUONG'!$B:$AT,20,0)</f>
        <v>0</v>
      </c>
      <c r="V350" s="34">
        <f>VLOOKUP($B350,'[2]TK KHOILUONG'!$B:$AT,21,0)</f>
        <v>0</v>
      </c>
      <c r="W350" s="16">
        <f>VLOOKUP($B350,'[2]TK KHOILUONG'!$B:$AT,22,0)</f>
        <v>0</v>
      </c>
      <c r="X350" s="16">
        <f>VLOOKUP($B350,'[2]TK KHOILUONG'!$B:$AT,23,0)</f>
        <v>0</v>
      </c>
      <c r="Y350" s="16">
        <f>VLOOKUP($B350,'[2]TK KHOILUONG'!$B:$AT,24,0)</f>
        <v>0</v>
      </c>
      <c r="Z350" s="34">
        <f>VLOOKUP($B350,'[2]TK KHOILUONG'!$B:$AT,25,0)</f>
        <v>0</v>
      </c>
      <c r="AA350" s="16">
        <f>VLOOKUP($B350,'[2]TK KHOILUONG'!$B:$AT,26,0)</f>
        <v>0</v>
      </c>
      <c r="AB350" s="16">
        <f>VLOOKUP($B350,'[2]TK KHOILUONG'!$B:$AT,27,0)</f>
        <v>0</v>
      </c>
      <c r="AC350" s="16">
        <f>VLOOKUP($B350,'[2]TK KHOILUONG'!$B:$AT,28,0)</f>
        <v>0</v>
      </c>
      <c r="AD350" s="34">
        <f>VLOOKUP($B350,'[2]TK KHOILUONG'!$B:$AT,29,0)</f>
        <v>0</v>
      </c>
      <c r="AE350" s="16">
        <f>VLOOKUP($B350,'[2]TK KHOILUONG'!$B:$AT,30,0)</f>
        <v>0</v>
      </c>
      <c r="AF350" s="16">
        <f>VLOOKUP($B350,'[2]TK KHOILUONG'!$B:$AT,31,0)</f>
        <v>0</v>
      </c>
      <c r="AG350" s="16">
        <f>VLOOKUP($B350,'[2]TK KHOILUONG'!$B:$AT,32,0)</f>
        <v>0</v>
      </c>
      <c r="AH350" s="34">
        <f>VLOOKUP($B350,'[2]TK KHOILUONG'!$B:$AT,33,0)</f>
        <v>0</v>
      </c>
      <c r="AI350" s="16">
        <f>VLOOKUP($B350,'[2]TK KHOILUONG'!$B:$AT,34,0)</f>
        <v>0</v>
      </c>
      <c r="AJ350" s="16">
        <f>VLOOKUP($B350,'[2]TK KHOILUONG'!$B:$AT,35,0)</f>
        <v>0</v>
      </c>
      <c r="AK350" s="34">
        <f>VLOOKUP($B350,'[2]TK KHOILUONG'!$B:$AT,36,0)</f>
        <v>0</v>
      </c>
      <c r="AL350" s="16">
        <f>VLOOKUP($B350,'[2]TK KHOILUONG'!$B:$AT,37,0)</f>
        <v>0</v>
      </c>
      <c r="AM350" s="16">
        <f>VLOOKUP($B350,'[2]TK KHOILUONG'!$B:$AT,38,0)</f>
        <v>0</v>
      </c>
      <c r="AN350" s="34">
        <f>VLOOKUP($B350,'[2]TK KHOILUONG'!$B:$AT,39,0)</f>
        <v>0</v>
      </c>
      <c r="AO350" s="16">
        <f>VLOOKUP($B350,'[2]TK KHOILUONG'!$B:$AT,40,0)</f>
        <v>0</v>
      </c>
      <c r="AP350" s="16">
        <f>VLOOKUP($B350,'[2]TK KHOILUONG'!$B:$AT,41,0)</f>
        <v>0</v>
      </c>
      <c r="AQ350" s="34">
        <f>VLOOKUP($B350,'[2]TK KHOILUONG'!$B:$AT,42,0)</f>
        <v>0</v>
      </c>
      <c r="AR350" s="34">
        <f>VLOOKUP($B350,'[2]TK KHOILUONG'!$B:$AT,43,0)</f>
        <v>0</v>
      </c>
      <c r="AS350" s="34">
        <f>VLOOKUP($B350,'[2]TK KHOILUONG'!$B:$AT,44,0)</f>
        <v>0</v>
      </c>
      <c r="AT350" s="44">
        <f t="shared" si="6"/>
        <v>4.2</v>
      </c>
      <c r="AU350" s="5"/>
    </row>
    <row r="351" spans="1:47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VLOOKUP($B351,'[2]TK KHOILUONG'!$B:$AT,4,0)</f>
        <v>0</v>
      </c>
      <c r="F351" s="16">
        <f>VLOOKUP($B351,'[2]TK KHOILUONG'!$B:$AT,5,0)</f>
        <v>0</v>
      </c>
      <c r="G351" s="16">
        <f>VLOOKUP($B351,'[2]TK KHOILUONG'!$B:$AT,6,0)</f>
        <v>0</v>
      </c>
      <c r="H351" s="16">
        <f>VLOOKUP($B351,'[2]TK KHOILUONG'!$B:$AT,7,0)</f>
        <v>0</v>
      </c>
      <c r="I351" s="16">
        <f>VLOOKUP($B351,'[2]TK KHOILUONG'!$B:$AT,8,0)</f>
        <v>0</v>
      </c>
      <c r="J351" s="16">
        <f>VLOOKUP($B351,'[2]TK KHOILUONG'!$B:$AT,9,0)</f>
        <v>0</v>
      </c>
      <c r="K351" s="16">
        <f>VLOOKUP($B351,'[2]TK KHOILUONG'!$B:$AT,10,0)</f>
        <v>0</v>
      </c>
      <c r="L351" s="16">
        <f>VLOOKUP($B351,'[2]TK KHOILUONG'!$B:$AT,11,0)</f>
        <v>0</v>
      </c>
      <c r="M351" s="34">
        <f>VLOOKUP($B351,'[2]TK KHOILUONG'!$B:$AT,12,0)</f>
        <v>0</v>
      </c>
      <c r="N351" s="16">
        <f>VLOOKUP($B351,'[2]TK KHOILUONG'!$B:$AT,13,0)</f>
        <v>3.9000000000000004</v>
      </c>
      <c r="O351" s="16">
        <f>VLOOKUP($B351,'[2]TK KHOILUONG'!$B:$AT,14,0)</f>
        <v>4.05</v>
      </c>
      <c r="P351" s="16">
        <f>VLOOKUP($B351,'[2]TK KHOILUONG'!$B:$AT,15,0)</f>
        <v>0</v>
      </c>
      <c r="Q351" s="16">
        <f>VLOOKUP($B351,'[2]TK KHOILUONG'!$B:$AT,16,0)</f>
        <v>0</v>
      </c>
      <c r="R351" s="34">
        <f>VLOOKUP($B351,'[2]TK KHOILUONG'!$B:$AT,17,0)</f>
        <v>7.95</v>
      </c>
      <c r="S351" s="16">
        <f>VLOOKUP($B351,'[2]TK KHOILUONG'!$B:$AT,18,0)</f>
        <v>0</v>
      </c>
      <c r="T351" s="16">
        <f>VLOOKUP($B351,'[2]TK KHOILUONG'!$B:$AT,19,0)</f>
        <v>0</v>
      </c>
      <c r="U351" s="16">
        <f>VLOOKUP($B351,'[2]TK KHOILUONG'!$B:$AT,20,0)</f>
        <v>0</v>
      </c>
      <c r="V351" s="34">
        <f>VLOOKUP($B351,'[2]TK KHOILUONG'!$B:$AT,21,0)</f>
        <v>0</v>
      </c>
      <c r="W351" s="16">
        <f>VLOOKUP($B351,'[2]TK KHOILUONG'!$B:$AT,22,0)</f>
        <v>0</v>
      </c>
      <c r="X351" s="16">
        <f>VLOOKUP($B351,'[2]TK KHOILUONG'!$B:$AT,23,0)</f>
        <v>0</v>
      </c>
      <c r="Y351" s="16">
        <f>VLOOKUP($B351,'[2]TK KHOILUONG'!$B:$AT,24,0)</f>
        <v>0</v>
      </c>
      <c r="Z351" s="34">
        <f>VLOOKUP($B351,'[2]TK KHOILUONG'!$B:$AT,25,0)</f>
        <v>0</v>
      </c>
      <c r="AA351" s="16">
        <f>VLOOKUP($B351,'[2]TK KHOILUONG'!$B:$AT,26,0)</f>
        <v>0</v>
      </c>
      <c r="AB351" s="16">
        <f>VLOOKUP($B351,'[2]TK KHOILUONG'!$B:$AT,27,0)</f>
        <v>0</v>
      </c>
      <c r="AC351" s="16">
        <f>VLOOKUP($B351,'[2]TK KHOILUONG'!$B:$AT,28,0)</f>
        <v>0</v>
      </c>
      <c r="AD351" s="34">
        <f>VLOOKUP($B351,'[2]TK KHOILUONG'!$B:$AT,29,0)</f>
        <v>0</v>
      </c>
      <c r="AE351" s="16">
        <f>VLOOKUP($B351,'[2]TK KHOILUONG'!$B:$AT,30,0)</f>
        <v>0</v>
      </c>
      <c r="AF351" s="16">
        <f>VLOOKUP($B351,'[2]TK KHOILUONG'!$B:$AT,31,0)</f>
        <v>0</v>
      </c>
      <c r="AG351" s="16">
        <f>VLOOKUP($B351,'[2]TK KHOILUONG'!$B:$AT,32,0)</f>
        <v>0</v>
      </c>
      <c r="AH351" s="34">
        <f>VLOOKUP($B351,'[2]TK KHOILUONG'!$B:$AT,33,0)</f>
        <v>0</v>
      </c>
      <c r="AI351" s="16">
        <f>VLOOKUP($B351,'[2]TK KHOILUONG'!$B:$AT,34,0)</f>
        <v>0</v>
      </c>
      <c r="AJ351" s="16">
        <f>VLOOKUP($B351,'[2]TK KHOILUONG'!$B:$AT,35,0)</f>
        <v>0</v>
      </c>
      <c r="AK351" s="34">
        <f>VLOOKUP($B351,'[2]TK KHOILUONG'!$B:$AT,36,0)</f>
        <v>0</v>
      </c>
      <c r="AL351" s="16">
        <f>VLOOKUP($B351,'[2]TK KHOILUONG'!$B:$AT,37,0)</f>
        <v>0</v>
      </c>
      <c r="AM351" s="16">
        <f>VLOOKUP($B351,'[2]TK KHOILUONG'!$B:$AT,38,0)</f>
        <v>0</v>
      </c>
      <c r="AN351" s="34">
        <f>VLOOKUP($B351,'[2]TK KHOILUONG'!$B:$AT,39,0)</f>
        <v>0</v>
      </c>
      <c r="AO351" s="16">
        <f>VLOOKUP($B351,'[2]TK KHOILUONG'!$B:$AT,40,0)</f>
        <v>0</v>
      </c>
      <c r="AP351" s="16">
        <f>VLOOKUP($B351,'[2]TK KHOILUONG'!$B:$AT,41,0)</f>
        <v>0</v>
      </c>
      <c r="AQ351" s="34">
        <f>VLOOKUP($B351,'[2]TK KHOILUONG'!$B:$AT,42,0)</f>
        <v>0</v>
      </c>
      <c r="AR351" s="34">
        <f>VLOOKUP($B351,'[2]TK KHOILUONG'!$B:$AT,43,0)</f>
        <v>0.3</v>
      </c>
      <c r="AS351" s="34">
        <f>VLOOKUP($B351,'[2]TK KHOILUONG'!$B:$AT,44,0)</f>
        <v>0.5</v>
      </c>
      <c r="AT351" s="44">
        <f t="shared" si="6"/>
        <v>8.75</v>
      </c>
      <c r="AU351" s="5"/>
    </row>
    <row r="352" spans="1:47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>
        <f>VLOOKUP($B352,'[2]TK KHOILUONG'!$B:$AT,4,0)</f>
        <v>0</v>
      </c>
      <c r="F352" s="16">
        <f>VLOOKUP($B352,'[2]TK KHOILUONG'!$B:$AT,5,0)</f>
        <v>0</v>
      </c>
      <c r="G352" s="16">
        <f>VLOOKUP($B352,'[2]TK KHOILUONG'!$B:$AT,6,0)</f>
        <v>0</v>
      </c>
      <c r="H352" s="16">
        <f>VLOOKUP($B352,'[2]TK KHOILUONG'!$B:$AT,7,0)</f>
        <v>0</v>
      </c>
      <c r="I352" s="16">
        <f>VLOOKUP($B352,'[2]TK KHOILUONG'!$B:$AT,8,0)</f>
        <v>0</v>
      </c>
      <c r="J352" s="16">
        <f>VLOOKUP($B352,'[2]TK KHOILUONG'!$B:$AT,9,0)</f>
        <v>0</v>
      </c>
      <c r="K352" s="16">
        <f>VLOOKUP($B352,'[2]TK KHOILUONG'!$B:$AT,10,0)</f>
        <v>0</v>
      </c>
      <c r="L352" s="16">
        <f>VLOOKUP($B352,'[2]TK KHOILUONG'!$B:$AT,11,0)</f>
        <v>0</v>
      </c>
      <c r="M352" s="34">
        <f>VLOOKUP($B352,'[2]TK KHOILUONG'!$B:$AT,12,0)</f>
        <v>0</v>
      </c>
      <c r="N352" s="16">
        <f>VLOOKUP($B352,'[2]TK KHOILUONG'!$B:$AT,13,0)</f>
        <v>0</v>
      </c>
      <c r="O352" s="16">
        <f>VLOOKUP($B352,'[2]TK KHOILUONG'!$B:$AT,14,0)</f>
        <v>0</v>
      </c>
      <c r="P352" s="16">
        <f>VLOOKUP($B352,'[2]TK KHOILUONG'!$B:$AT,15,0)</f>
        <v>0</v>
      </c>
      <c r="Q352" s="16">
        <f>VLOOKUP($B352,'[2]TK KHOILUONG'!$B:$AT,16,0)</f>
        <v>0</v>
      </c>
      <c r="R352" s="34">
        <f>VLOOKUP($B352,'[2]TK KHOILUONG'!$B:$AT,17,0)</f>
        <v>0</v>
      </c>
      <c r="S352" s="16">
        <f>VLOOKUP($B352,'[2]TK KHOILUONG'!$B:$AT,18,0)</f>
        <v>0</v>
      </c>
      <c r="T352" s="16">
        <f>VLOOKUP($B352,'[2]TK KHOILUONG'!$B:$AT,19,0)</f>
        <v>0</v>
      </c>
      <c r="U352" s="16">
        <f>VLOOKUP($B352,'[2]TK KHOILUONG'!$B:$AT,20,0)</f>
        <v>0</v>
      </c>
      <c r="V352" s="34">
        <f>VLOOKUP($B352,'[2]TK KHOILUONG'!$B:$AT,21,0)</f>
        <v>0</v>
      </c>
      <c r="W352" s="16">
        <f>VLOOKUP($B352,'[2]TK KHOILUONG'!$B:$AT,22,0)</f>
        <v>0</v>
      </c>
      <c r="X352" s="16">
        <f>VLOOKUP($B352,'[2]TK KHOILUONG'!$B:$AT,23,0)</f>
        <v>0</v>
      </c>
      <c r="Y352" s="16">
        <f>VLOOKUP($B352,'[2]TK KHOILUONG'!$B:$AT,24,0)</f>
        <v>0</v>
      </c>
      <c r="Z352" s="34">
        <f>VLOOKUP($B352,'[2]TK KHOILUONG'!$B:$AT,25,0)</f>
        <v>0</v>
      </c>
      <c r="AA352" s="16">
        <f>VLOOKUP($B352,'[2]TK KHOILUONG'!$B:$AT,26,0)</f>
        <v>0</v>
      </c>
      <c r="AB352" s="16">
        <f>VLOOKUP($B352,'[2]TK KHOILUONG'!$B:$AT,27,0)</f>
        <v>0</v>
      </c>
      <c r="AC352" s="16">
        <f>VLOOKUP($B352,'[2]TK KHOILUONG'!$B:$AT,28,0)</f>
        <v>0</v>
      </c>
      <c r="AD352" s="34">
        <f>VLOOKUP($B352,'[2]TK KHOILUONG'!$B:$AT,29,0)</f>
        <v>0</v>
      </c>
      <c r="AE352" s="16">
        <f>VLOOKUP($B352,'[2]TK KHOILUONG'!$B:$AT,30,0)</f>
        <v>0</v>
      </c>
      <c r="AF352" s="16">
        <f>VLOOKUP($B352,'[2]TK KHOILUONG'!$B:$AT,31,0)</f>
        <v>0</v>
      </c>
      <c r="AG352" s="16">
        <f>VLOOKUP($B352,'[2]TK KHOILUONG'!$B:$AT,32,0)</f>
        <v>0</v>
      </c>
      <c r="AH352" s="34">
        <f>VLOOKUP($B352,'[2]TK KHOILUONG'!$B:$AT,33,0)</f>
        <v>0</v>
      </c>
      <c r="AI352" s="16">
        <f>VLOOKUP($B352,'[2]TK KHOILUONG'!$B:$AT,34,0)</f>
        <v>0</v>
      </c>
      <c r="AJ352" s="16">
        <f>VLOOKUP($B352,'[2]TK KHOILUONG'!$B:$AT,35,0)</f>
        <v>0</v>
      </c>
      <c r="AK352" s="34">
        <f>VLOOKUP($B352,'[2]TK KHOILUONG'!$B:$AT,36,0)</f>
        <v>0</v>
      </c>
      <c r="AL352" s="16">
        <f>VLOOKUP($B352,'[2]TK KHOILUONG'!$B:$AT,37,0)</f>
        <v>0</v>
      </c>
      <c r="AM352" s="16">
        <f>VLOOKUP($B352,'[2]TK KHOILUONG'!$B:$AT,38,0)</f>
        <v>0</v>
      </c>
      <c r="AN352" s="34">
        <f>VLOOKUP($B352,'[2]TK KHOILUONG'!$B:$AT,39,0)</f>
        <v>0</v>
      </c>
      <c r="AO352" s="16">
        <f>VLOOKUP($B352,'[2]TK KHOILUONG'!$B:$AT,40,0)</f>
        <v>0</v>
      </c>
      <c r="AP352" s="16">
        <f>VLOOKUP($B352,'[2]TK KHOILUONG'!$B:$AT,41,0)</f>
        <v>0</v>
      </c>
      <c r="AQ352" s="34">
        <f>VLOOKUP($B352,'[2]TK KHOILUONG'!$B:$AT,42,0)</f>
        <v>0</v>
      </c>
      <c r="AR352" s="34">
        <f>VLOOKUP($B352,'[2]TK KHOILUONG'!$B:$AT,43,0)</f>
        <v>0</v>
      </c>
      <c r="AS352" s="34">
        <f>VLOOKUP($B352,'[2]TK KHOILUONG'!$B:$AT,44,0)</f>
        <v>0</v>
      </c>
      <c r="AT352" s="44">
        <f t="shared" si="6"/>
        <v>0</v>
      </c>
      <c r="AU352" s="5"/>
    </row>
    <row r="353" spans="1:47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>
        <f>VLOOKUP($B353,'[2]TK KHOILUONG'!$B:$AT,4,0)</f>
        <v>0</v>
      </c>
      <c r="F353" s="16">
        <f>VLOOKUP($B353,'[2]TK KHOILUONG'!$B:$AT,5,0)</f>
        <v>0</v>
      </c>
      <c r="G353" s="16">
        <f>VLOOKUP($B353,'[2]TK KHOILUONG'!$B:$AT,6,0)</f>
        <v>0</v>
      </c>
      <c r="H353" s="16">
        <f>VLOOKUP($B353,'[2]TK KHOILUONG'!$B:$AT,7,0)</f>
        <v>0</v>
      </c>
      <c r="I353" s="16">
        <f>VLOOKUP($B353,'[2]TK KHOILUONG'!$B:$AT,8,0)</f>
        <v>0</v>
      </c>
      <c r="J353" s="16">
        <f>VLOOKUP($B353,'[2]TK KHOILUONG'!$B:$AT,9,0)</f>
        <v>0</v>
      </c>
      <c r="K353" s="16">
        <f>VLOOKUP($B353,'[2]TK KHOILUONG'!$B:$AT,10,0)</f>
        <v>0</v>
      </c>
      <c r="L353" s="16">
        <f>VLOOKUP($B353,'[2]TK KHOILUONG'!$B:$AT,11,0)</f>
        <v>0</v>
      </c>
      <c r="M353" s="34">
        <f>VLOOKUP($B353,'[2]TK KHOILUONG'!$B:$AT,12,0)</f>
        <v>0</v>
      </c>
      <c r="N353" s="16">
        <f>VLOOKUP($B353,'[2]TK KHOILUONG'!$B:$AT,13,0)</f>
        <v>0</v>
      </c>
      <c r="O353" s="16">
        <f>VLOOKUP($B353,'[2]TK KHOILUONG'!$B:$AT,14,0)</f>
        <v>0</v>
      </c>
      <c r="P353" s="16">
        <f>VLOOKUP($B353,'[2]TK KHOILUONG'!$B:$AT,15,0)</f>
        <v>0</v>
      </c>
      <c r="Q353" s="16">
        <f>VLOOKUP($B353,'[2]TK KHOILUONG'!$B:$AT,16,0)</f>
        <v>0</v>
      </c>
      <c r="R353" s="34">
        <f>VLOOKUP($B353,'[2]TK KHOILUONG'!$B:$AT,17,0)</f>
        <v>0</v>
      </c>
      <c r="S353" s="16">
        <f>VLOOKUP($B353,'[2]TK KHOILUONG'!$B:$AT,18,0)</f>
        <v>0</v>
      </c>
      <c r="T353" s="16">
        <f>VLOOKUP($B353,'[2]TK KHOILUONG'!$B:$AT,19,0)</f>
        <v>0</v>
      </c>
      <c r="U353" s="16">
        <f>VLOOKUP($B353,'[2]TK KHOILUONG'!$B:$AT,20,0)</f>
        <v>0</v>
      </c>
      <c r="V353" s="34">
        <f>VLOOKUP($B353,'[2]TK KHOILUONG'!$B:$AT,21,0)</f>
        <v>0</v>
      </c>
      <c r="W353" s="16">
        <f>VLOOKUP($B353,'[2]TK KHOILUONG'!$B:$AT,22,0)</f>
        <v>0</v>
      </c>
      <c r="X353" s="16">
        <f>VLOOKUP($B353,'[2]TK KHOILUONG'!$B:$AT,23,0)</f>
        <v>0</v>
      </c>
      <c r="Y353" s="16">
        <f>VLOOKUP($B353,'[2]TK KHOILUONG'!$B:$AT,24,0)</f>
        <v>0</v>
      </c>
      <c r="Z353" s="34">
        <f>VLOOKUP($B353,'[2]TK KHOILUONG'!$B:$AT,25,0)</f>
        <v>0</v>
      </c>
      <c r="AA353" s="16">
        <f>VLOOKUP($B353,'[2]TK KHOILUONG'!$B:$AT,26,0)</f>
        <v>0</v>
      </c>
      <c r="AB353" s="16">
        <f>VLOOKUP($B353,'[2]TK KHOILUONG'!$B:$AT,27,0)</f>
        <v>0</v>
      </c>
      <c r="AC353" s="16">
        <f>VLOOKUP($B353,'[2]TK KHOILUONG'!$B:$AT,28,0)</f>
        <v>0</v>
      </c>
      <c r="AD353" s="34">
        <f>VLOOKUP($B353,'[2]TK KHOILUONG'!$B:$AT,29,0)</f>
        <v>0</v>
      </c>
      <c r="AE353" s="16">
        <f>VLOOKUP($B353,'[2]TK KHOILUONG'!$B:$AT,30,0)</f>
        <v>0</v>
      </c>
      <c r="AF353" s="16">
        <f>VLOOKUP($B353,'[2]TK KHOILUONG'!$B:$AT,31,0)</f>
        <v>0</v>
      </c>
      <c r="AG353" s="16">
        <f>VLOOKUP($B353,'[2]TK KHOILUONG'!$B:$AT,32,0)</f>
        <v>0</v>
      </c>
      <c r="AH353" s="34">
        <f>VLOOKUP($B353,'[2]TK KHOILUONG'!$B:$AT,33,0)</f>
        <v>0</v>
      </c>
      <c r="AI353" s="16">
        <f>VLOOKUP($B353,'[2]TK KHOILUONG'!$B:$AT,34,0)</f>
        <v>0</v>
      </c>
      <c r="AJ353" s="16">
        <f>VLOOKUP($B353,'[2]TK KHOILUONG'!$B:$AT,35,0)</f>
        <v>0</v>
      </c>
      <c r="AK353" s="34">
        <f>VLOOKUP($B353,'[2]TK KHOILUONG'!$B:$AT,36,0)</f>
        <v>0</v>
      </c>
      <c r="AL353" s="16">
        <f>VLOOKUP($B353,'[2]TK KHOILUONG'!$B:$AT,37,0)</f>
        <v>0</v>
      </c>
      <c r="AM353" s="16">
        <f>VLOOKUP($B353,'[2]TK KHOILUONG'!$B:$AT,38,0)</f>
        <v>0</v>
      </c>
      <c r="AN353" s="34">
        <f>VLOOKUP($B353,'[2]TK KHOILUONG'!$B:$AT,39,0)</f>
        <v>0</v>
      </c>
      <c r="AO353" s="16">
        <f>VLOOKUP($B353,'[2]TK KHOILUONG'!$B:$AT,40,0)</f>
        <v>0</v>
      </c>
      <c r="AP353" s="16">
        <f>VLOOKUP($B353,'[2]TK KHOILUONG'!$B:$AT,41,0)</f>
        <v>0</v>
      </c>
      <c r="AQ353" s="34">
        <f>VLOOKUP($B353,'[2]TK KHOILUONG'!$B:$AT,42,0)</f>
        <v>0</v>
      </c>
      <c r="AR353" s="34">
        <f>VLOOKUP($B353,'[2]TK KHOILUONG'!$B:$AT,43,0)</f>
        <v>0</v>
      </c>
      <c r="AS353" s="34">
        <f>VLOOKUP($B353,'[2]TK KHOILUONG'!$B:$AT,44,0)</f>
        <v>0</v>
      </c>
      <c r="AT353" s="44">
        <f t="shared" si="6"/>
        <v>0</v>
      </c>
      <c r="AU353" s="5"/>
    </row>
    <row r="354" spans="1:47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>
        <f>VLOOKUP($B354,'[2]TK KHOILUONG'!$B:$AT,4,0)</f>
        <v>0</v>
      </c>
      <c r="F354" s="16">
        <f>VLOOKUP($B354,'[2]TK KHOILUONG'!$B:$AT,5,0)</f>
        <v>0</v>
      </c>
      <c r="G354" s="16">
        <f>VLOOKUP($B354,'[2]TK KHOILUONG'!$B:$AT,6,0)</f>
        <v>0</v>
      </c>
      <c r="H354" s="16">
        <f>VLOOKUP($B354,'[2]TK KHOILUONG'!$B:$AT,7,0)</f>
        <v>0</v>
      </c>
      <c r="I354" s="16">
        <f>VLOOKUP($B354,'[2]TK KHOILUONG'!$B:$AT,8,0)</f>
        <v>0</v>
      </c>
      <c r="J354" s="16">
        <f>VLOOKUP($B354,'[2]TK KHOILUONG'!$B:$AT,9,0)</f>
        <v>0</v>
      </c>
      <c r="K354" s="16">
        <f>VLOOKUP($B354,'[2]TK KHOILUONG'!$B:$AT,10,0)</f>
        <v>0</v>
      </c>
      <c r="L354" s="16">
        <f>VLOOKUP($B354,'[2]TK KHOILUONG'!$B:$AT,11,0)</f>
        <v>0</v>
      </c>
      <c r="M354" s="34">
        <f>VLOOKUP($B354,'[2]TK KHOILUONG'!$B:$AT,12,0)</f>
        <v>0</v>
      </c>
      <c r="N354" s="16">
        <f>VLOOKUP($B354,'[2]TK KHOILUONG'!$B:$AT,13,0)</f>
        <v>0</v>
      </c>
      <c r="O354" s="16">
        <f>VLOOKUP($B354,'[2]TK KHOILUONG'!$B:$AT,14,0)</f>
        <v>0</v>
      </c>
      <c r="P354" s="16">
        <f>VLOOKUP($B354,'[2]TK KHOILUONG'!$B:$AT,15,0)</f>
        <v>0</v>
      </c>
      <c r="Q354" s="16">
        <f>VLOOKUP($B354,'[2]TK KHOILUONG'!$B:$AT,16,0)</f>
        <v>0</v>
      </c>
      <c r="R354" s="34">
        <f>VLOOKUP($B354,'[2]TK KHOILUONG'!$B:$AT,17,0)</f>
        <v>0</v>
      </c>
      <c r="S354" s="16">
        <f>VLOOKUP($B354,'[2]TK KHOILUONG'!$B:$AT,18,0)</f>
        <v>0</v>
      </c>
      <c r="T354" s="16">
        <f>VLOOKUP($B354,'[2]TK KHOILUONG'!$B:$AT,19,0)</f>
        <v>0</v>
      </c>
      <c r="U354" s="16">
        <f>VLOOKUP($B354,'[2]TK KHOILUONG'!$B:$AT,20,0)</f>
        <v>0</v>
      </c>
      <c r="V354" s="34">
        <f>VLOOKUP($B354,'[2]TK KHOILUONG'!$B:$AT,21,0)</f>
        <v>0</v>
      </c>
      <c r="W354" s="16">
        <f>VLOOKUP($B354,'[2]TK KHOILUONG'!$B:$AT,22,0)</f>
        <v>0</v>
      </c>
      <c r="X354" s="16">
        <f>VLOOKUP($B354,'[2]TK KHOILUONG'!$B:$AT,23,0)</f>
        <v>0</v>
      </c>
      <c r="Y354" s="16">
        <f>VLOOKUP($B354,'[2]TK KHOILUONG'!$B:$AT,24,0)</f>
        <v>0</v>
      </c>
      <c r="Z354" s="34">
        <f>VLOOKUP($B354,'[2]TK KHOILUONG'!$B:$AT,25,0)</f>
        <v>0</v>
      </c>
      <c r="AA354" s="16">
        <f>VLOOKUP($B354,'[2]TK KHOILUONG'!$B:$AT,26,0)</f>
        <v>0</v>
      </c>
      <c r="AB354" s="16">
        <f>VLOOKUP($B354,'[2]TK KHOILUONG'!$B:$AT,27,0)</f>
        <v>0</v>
      </c>
      <c r="AC354" s="16">
        <f>VLOOKUP($B354,'[2]TK KHOILUONG'!$B:$AT,28,0)</f>
        <v>0</v>
      </c>
      <c r="AD354" s="34">
        <f>VLOOKUP($B354,'[2]TK KHOILUONG'!$B:$AT,29,0)</f>
        <v>0</v>
      </c>
      <c r="AE354" s="16">
        <f>VLOOKUP($B354,'[2]TK KHOILUONG'!$B:$AT,30,0)</f>
        <v>0</v>
      </c>
      <c r="AF354" s="16">
        <f>VLOOKUP($B354,'[2]TK KHOILUONG'!$B:$AT,31,0)</f>
        <v>0</v>
      </c>
      <c r="AG354" s="16">
        <f>VLOOKUP($B354,'[2]TK KHOILUONG'!$B:$AT,32,0)</f>
        <v>0</v>
      </c>
      <c r="AH354" s="34">
        <f>VLOOKUP($B354,'[2]TK KHOILUONG'!$B:$AT,33,0)</f>
        <v>0</v>
      </c>
      <c r="AI354" s="16">
        <f>VLOOKUP($B354,'[2]TK KHOILUONG'!$B:$AT,34,0)</f>
        <v>0</v>
      </c>
      <c r="AJ354" s="16">
        <f>VLOOKUP($B354,'[2]TK KHOILUONG'!$B:$AT,35,0)</f>
        <v>0</v>
      </c>
      <c r="AK354" s="34">
        <f>VLOOKUP($B354,'[2]TK KHOILUONG'!$B:$AT,36,0)</f>
        <v>0</v>
      </c>
      <c r="AL354" s="16">
        <f>VLOOKUP($B354,'[2]TK KHOILUONG'!$B:$AT,37,0)</f>
        <v>0</v>
      </c>
      <c r="AM354" s="16">
        <f>VLOOKUP($B354,'[2]TK KHOILUONG'!$B:$AT,38,0)</f>
        <v>0</v>
      </c>
      <c r="AN354" s="34">
        <f>VLOOKUP($B354,'[2]TK KHOILUONG'!$B:$AT,39,0)</f>
        <v>0</v>
      </c>
      <c r="AO354" s="16">
        <f>VLOOKUP($B354,'[2]TK KHOILUONG'!$B:$AT,40,0)</f>
        <v>0</v>
      </c>
      <c r="AP354" s="16">
        <f>VLOOKUP($B354,'[2]TK KHOILUONG'!$B:$AT,41,0)</f>
        <v>0</v>
      </c>
      <c r="AQ354" s="34">
        <f>VLOOKUP($B354,'[2]TK KHOILUONG'!$B:$AT,42,0)</f>
        <v>0</v>
      </c>
      <c r="AR354" s="34">
        <f>VLOOKUP($B354,'[2]TK KHOILUONG'!$B:$AT,43,0)</f>
        <v>0</v>
      </c>
      <c r="AS354" s="34">
        <f>VLOOKUP($B354,'[2]TK KHOILUONG'!$B:$AT,44,0)</f>
        <v>0</v>
      </c>
      <c r="AT354" s="44">
        <f t="shared" si="6"/>
        <v>0</v>
      </c>
      <c r="AU354" s="5"/>
    </row>
    <row r="355" spans="1:47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>
        <f>VLOOKUP($B355,'[2]TK KHOILUONG'!$B:$AT,4,0)</f>
        <v>0</v>
      </c>
      <c r="F355" s="16">
        <f>VLOOKUP($B355,'[2]TK KHOILUONG'!$B:$AT,5,0)</f>
        <v>0</v>
      </c>
      <c r="G355" s="16">
        <f>VLOOKUP($B355,'[2]TK KHOILUONG'!$B:$AT,6,0)</f>
        <v>0</v>
      </c>
      <c r="H355" s="16">
        <f>VLOOKUP($B355,'[2]TK KHOILUONG'!$B:$AT,7,0)</f>
        <v>0</v>
      </c>
      <c r="I355" s="16">
        <f>VLOOKUP($B355,'[2]TK KHOILUONG'!$B:$AT,8,0)</f>
        <v>0</v>
      </c>
      <c r="J355" s="16">
        <f>VLOOKUP($B355,'[2]TK KHOILUONG'!$B:$AT,9,0)</f>
        <v>0</v>
      </c>
      <c r="K355" s="16">
        <f>VLOOKUP($B355,'[2]TK KHOILUONG'!$B:$AT,10,0)</f>
        <v>0</v>
      </c>
      <c r="L355" s="16">
        <f>VLOOKUP($B355,'[2]TK KHOILUONG'!$B:$AT,11,0)</f>
        <v>0</v>
      </c>
      <c r="M355" s="34">
        <f>VLOOKUP($B355,'[2]TK KHOILUONG'!$B:$AT,12,0)</f>
        <v>0</v>
      </c>
      <c r="N355" s="16">
        <f>VLOOKUP($B355,'[2]TK KHOILUONG'!$B:$AT,13,0)</f>
        <v>0</v>
      </c>
      <c r="O355" s="16">
        <f>VLOOKUP($B355,'[2]TK KHOILUONG'!$B:$AT,14,0)</f>
        <v>0</v>
      </c>
      <c r="P355" s="16">
        <f>VLOOKUP($B355,'[2]TK KHOILUONG'!$B:$AT,15,0)</f>
        <v>0</v>
      </c>
      <c r="Q355" s="16">
        <f>VLOOKUP($B355,'[2]TK KHOILUONG'!$B:$AT,16,0)</f>
        <v>0</v>
      </c>
      <c r="R355" s="34">
        <f>VLOOKUP($B355,'[2]TK KHOILUONG'!$B:$AT,17,0)</f>
        <v>0</v>
      </c>
      <c r="S355" s="16">
        <f>VLOOKUP($B355,'[2]TK KHOILUONG'!$B:$AT,18,0)</f>
        <v>0</v>
      </c>
      <c r="T355" s="16">
        <f>VLOOKUP($B355,'[2]TK KHOILUONG'!$B:$AT,19,0)</f>
        <v>0</v>
      </c>
      <c r="U355" s="16">
        <f>VLOOKUP($B355,'[2]TK KHOILUONG'!$B:$AT,20,0)</f>
        <v>0</v>
      </c>
      <c r="V355" s="34">
        <f>VLOOKUP($B355,'[2]TK KHOILUONG'!$B:$AT,21,0)</f>
        <v>0</v>
      </c>
      <c r="W355" s="16">
        <f>VLOOKUP($B355,'[2]TK KHOILUONG'!$B:$AT,22,0)</f>
        <v>0</v>
      </c>
      <c r="X355" s="16">
        <f>VLOOKUP($B355,'[2]TK KHOILUONG'!$B:$AT,23,0)</f>
        <v>0</v>
      </c>
      <c r="Y355" s="16">
        <f>VLOOKUP($B355,'[2]TK KHOILUONG'!$B:$AT,24,0)</f>
        <v>0</v>
      </c>
      <c r="Z355" s="34">
        <f>VLOOKUP($B355,'[2]TK KHOILUONG'!$B:$AT,25,0)</f>
        <v>0</v>
      </c>
      <c r="AA355" s="16">
        <f>VLOOKUP($B355,'[2]TK KHOILUONG'!$B:$AT,26,0)</f>
        <v>0</v>
      </c>
      <c r="AB355" s="16">
        <f>VLOOKUP($B355,'[2]TK KHOILUONG'!$B:$AT,27,0)</f>
        <v>0</v>
      </c>
      <c r="AC355" s="16">
        <f>VLOOKUP($B355,'[2]TK KHOILUONG'!$B:$AT,28,0)</f>
        <v>0</v>
      </c>
      <c r="AD355" s="34">
        <f>VLOOKUP($B355,'[2]TK KHOILUONG'!$B:$AT,29,0)</f>
        <v>0</v>
      </c>
      <c r="AE355" s="16">
        <f>VLOOKUP($B355,'[2]TK KHOILUONG'!$B:$AT,30,0)</f>
        <v>0</v>
      </c>
      <c r="AF355" s="16">
        <f>VLOOKUP($B355,'[2]TK KHOILUONG'!$B:$AT,31,0)</f>
        <v>0</v>
      </c>
      <c r="AG355" s="16">
        <f>VLOOKUP($B355,'[2]TK KHOILUONG'!$B:$AT,32,0)</f>
        <v>0</v>
      </c>
      <c r="AH355" s="34">
        <f>VLOOKUP($B355,'[2]TK KHOILUONG'!$B:$AT,33,0)</f>
        <v>0</v>
      </c>
      <c r="AI355" s="16">
        <f>VLOOKUP($B355,'[2]TK KHOILUONG'!$B:$AT,34,0)</f>
        <v>0</v>
      </c>
      <c r="AJ355" s="16">
        <f>VLOOKUP($B355,'[2]TK KHOILUONG'!$B:$AT,35,0)</f>
        <v>0</v>
      </c>
      <c r="AK355" s="34">
        <f>VLOOKUP($B355,'[2]TK KHOILUONG'!$B:$AT,36,0)</f>
        <v>0</v>
      </c>
      <c r="AL355" s="16">
        <f>VLOOKUP($B355,'[2]TK KHOILUONG'!$B:$AT,37,0)</f>
        <v>0</v>
      </c>
      <c r="AM355" s="16">
        <f>VLOOKUP($B355,'[2]TK KHOILUONG'!$B:$AT,38,0)</f>
        <v>0</v>
      </c>
      <c r="AN355" s="34">
        <f>VLOOKUP($B355,'[2]TK KHOILUONG'!$B:$AT,39,0)</f>
        <v>0</v>
      </c>
      <c r="AO355" s="16">
        <f>VLOOKUP($B355,'[2]TK KHOILUONG'!$B:$AT,40,0)</f>
        <v>0</v>
      </c>
      <c r="AP355" s="16">
        <f>VLOOKUP($B355,'[2]TK KHOILUONG'!$B:$AT,41,0)</f>
        <v>0</v>
      </c>
      <c r="AQ355" s="34">
        <f>VLOOKUP($B355,'[2]TK KHOILUONG'!$B:$AT,42,0)</f>
        <v>0</v>
      </c>
      <c r="AR355" s="34">
        <f>VLOOKUP($B355,'[2]TK KHOILUONG'!$B:$AT,43,0)</f>
        <v>0</v>
      </c>
      <c r="AS355" s="34">
        <f>VLOOKUP($B355,'[2]TK KHOILUONG'!$B:$AT,44,0)</f>
        <v>0</v>
      </c>
      <c r="AT355" s="44">
        <f t="shared" si="6"/>
        <v>0</v>
      </c>
      <c r="AU355" s="5"/>
    </row>
    <row r="356" spans="1:47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>
        <f>VLOOKUP($B356,'[2]TK KHOILUONG'!$B:$AT,4,0)</f>
        <v>0</v>
      </c>
      <c r="F356" s="16">
        <f>VLOOKUP($B356,'[2]TK KHOILUONG'!$B:$AT,5,0)</f>
        <v>0</v>
      </c>
      <c r="G356" s="16">
        <f>VLOOKUP($B356,'[2]TK KHOILUONG'!$B:$AT,6,0)</f>
        <v>0</v>
      </c>
      <c r="H356" s="16">
        <f>VLOOKUP($B356,'[2]TK KHOILUONG'!$B:$AT,7,0)</f>
        <v>0</v>
      </c>
      <c r="I356" s="16">
        <f>VLOOKUP($B356,'[2]TK KHOILUONG'!$B:$AT,8,0)</f>
        <v>0</v>
      </c>
      <c r="J356" s="16">
        <f>VLOOKUP($B356,'[2]TK KHOILUONG'!$B:$AT,9,0)</f>
        <v>0</v>
      </c>
      <c r="K356" s="16">
        <f>VLOOKUP($B356,'[2]TK KHOILUONG'!$B:$AT,10,0)</f>
        <v>0</v>
      </c>
      <c r="L356" s="16">
        <f>VLOOKUP($B356,'[2]TK KHOILUONG'!$B:$AT,11,0)</f>
        <v>0</v>
      </c>
      <c r="M356" s="34">
        <f>VLOOKUP($B356,'[2]TK KHOILUONG'!$B:$AT,12,0)</f>
        <v>0</v>
      </c>
      <c r="N356" s="16">
        <f>VLOOKUP($B356,'[2]TK KHOILUONG'!$B:$AT,13,0)</f>
        <v>0</v>
      </c>
      <c r="O356" s="16">
        <f>VLOOKUP($B356,'[2]TK KHOILUONG'!$B:$AT,14,0)</f>
        <v>0</v>
      </c>
      <c r="P356" s="16">
        <f>VLOOKUP($B356,'[2]TK KHOILUONG'!$B:$AT,15,0)</f>
        <v>0</v>
      </c>
      <c r="Q356" s="16">
        <f>VLOOKUP($B356,'[2]TK KHOILUONG'!$B:$AT,16,0)</f>
        <v>0</v>
      </c>
      <c r="R356" s="34">
        <f>VLOOKUP($B356,'[2]TK KHOILUONG'!$B:$AT,17,0)</f>
        <v>0</v>
      </c>
      <c r="S356" s="16">
        <f>VLOOKUP($B356,'[2]TK KHOILUONG'!$B:$AT,18,0)</f>
        <v>0</v>
      </c>
      <c r="T356" s="16">
        <f>VLOOKUP($B356,'[2]TK KHOILUONG'!$B:$AT,19,0)</f>
        <v>0</v>
      </c>
      <c r="U356" s="16">
        <f>VLOOKUP($B356,'[2]TK KHOILUONG'!$B:$AT,20,0)</f>
        <v>0</v>
      </c>
      <c r="V356" s="34">
        <f>VLOOKUP($B356,'[2]TK KHOILUONG'!$B:$AT,21,0)</f>
        <v>0</v>
      </c>
      <c r="W356" s="16">
        <f>VLOOKUP($B356,'[2]TK KHOILUONG'!$B:$AT,22,0)</f>
        <v>0</v>
      </c>
      <c r="X356" s="16">
        <f>VLOOKUP($B356,'[2]TK KHOILUONG'!$B:$AT,23,0)</f>
        <v>0</v>
      </c>
      <c r="Y356" s="16">
        <f>VLOOKUP($B356,'[2]TK KHOILUONG'!$B:$AT,24,0)</f>
        <v>0</v>
      </c>
      <c r="Z356" s="34">
        <f>VLOOKUP($B356,'[2]TK KHOILUONG'!$B:$AT,25,0)</f>
        <v>0</v>
      </c>
      <c r="AA356" s="16">
        <f>VLOOKUP($B356,'[2]TK KHOILUONG'!$B:$AT,26,0)</f>
        <v>0</v>
      </c>
      <c r="AB356" s="16">
        <f>VLOOKUP($B356,'[2]TK KHOILUONG'!$B:$AT,27,0)</f>
        <v>0</v>
      </c>
      <c r="AC356" s="16">
        <f>VLOOKUP($B356,'[2]TK KHOILUONG'!$B:$AT,28,0)</f>
        <v>0</v>
      </c>
      <c r="AD356" s="34">
        <f>VLOOKUP($B356,'[2]TK KHOILUONG'!$B:$AT,29,0)</f>
        <v>0</v>
      </c>
      <c r="AE356" s="16">
        <f>VLOOKUP($B356,'[2]TK KHOILUONG'!$B:$AT,30,0)</f>
        <v>0</v>
      </c>
      <c r="AF356" s="16">
        <f>VLOOKUP($B356,'[2]TK KHOILUONG'!$B:$AT,31,0)</f>
        <v>0</v>
      </c>
      <c r="AG356" s="16">
        <f>VLOOKUP($B356,'[2]TK KHOILUONG'!$B:$AT,32,0)</f>
        <v>0</v>
      </c>
      <c r="AH356" s="34">
        <f>VLOOKUP($B356,'[2]TK KHOILUONG'!$B:$AT,33,0)</f>
        <v>0</v>
      </c>
      <c r="AI356" s="16">
        <f>VLOOKUP($B356,'[2]TK KHOILUONG'!$B:$AT,34,0)</f>
        <v>0</v>
      </c>
      <c r="AJ356" s="16">
        <f>VLOOKUP($B356,'[2]TK KHOILUONG'!$B:$AT,35,0)</f>
        <v>0</v>
      </c>
      <c r="AK356" s="34">
        <f>VLOOKUP($B356,'[2]TK KHOILUONG'!$B:$AT,36,0)</f>
        <v>0</v>
      </c>
      <c r="AL356" s="16">
        <f>VLOOKUP($B356,'[2]TK KHOILUONG'!$B:$AT,37,0)</f>
        <v>0</v>
      </c>
      <c r="AM356" s="16">
        <f>VLOOKUP($B356,'[2]TK KHOILUONG'!$B:$AT,38,0)</f>
        <v>0</v>
      </c>
      <c r="AN356" s="34">
        <f>VLOOKUP($B356,'[2]TK KHOILUONG'!$B:$AT,39,0)</f>
        <v>0</v>
      </c>
      <c r="AO356" s="16">
        <f>VLOOKUP($B356,'[2]TK KHOILUONG'!$B:$AT,40,0)</f>
        <v>0</v>
      </c>
      <c r="AP356" s="16">
        <f>VLOOKUP($B356,'[2]TK KHOILUONG'!$B:$AT,41,0)</f>
        <v>0</v>
      </c>
      <c r="AQ356" s="34">
        <f>VLOOKUP($B356,'[2]TK KHOILUONG'!$B:$AT,42,0)</f>
        <v>0</v>
      </c>
      <c r="AR356" s="34">
        <f>VLOOKUP($B356,'[2]TK KHOILUONG'!$B:$AT,43,0)</f>
        <v>0</v>
      </c>
      <c r="AS356" s="34">
        <f>VLOOKUP($B356,'[2]TK KHOILUONG'!$B:$AT,44,0)</f>
        <v>0</v>
      </c>
      <c r="AT356" s="44">
        <f t="shared" si="6"/>
        <v>0</v>
      </c>
      <c r="AU356" s="5"/>
    </row>
    <row r="357" spans="1:47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>
        <f>VLOOKUP($B357,'[2]TK KHOILUONG'!$B:$AT,4,0)</f>
        <v>0</v>
      </c>
      <c r="F357" s="16">
        <f>VLOOKUP($B357,'[2]TK KHOILUONG'!$B:$AT,5,0)</f>
        <v>0</v>
      </c>
      <c r="G357" s="16">
        <f>VLOOKUP($B357,'[2]TK KHOILUONG'!$B:$AT,6,0)</f>
        <v>0</v>
      </c>
      <c r="H357" s="16">
        <f>VLOOKUP($B357,'[2]TK KHOILUONG'!$B:$AT,7,0)</f>
        <v>0</v>
      </c>
      <c r="I357" s="16">
        <f>VLOOKUP($B357,'[2]TK KHOILUONG'!$B:$AT,8,0)</f>
        <v>0</v>
      </c>
      <c r="J357" s="16">
        <f>VLOOKUP($B357,'[2]TK KHOILUONG'!$B:$AT,9,0)</f>
        <v>0</v>
      </c>
      <c r="K357" s="16">
        <f>VLOOKUP($B357,'[2]TK KHOILUONG'!$B:$AT,10,0)</f>
        <v>0</v>
      </c>
      <c r="L357" s="16">
        <f>VLOOKUP($B357,'[2]TK KHOILUONG'!$B:$AT,11,0)</f>
        <v>0</v>
      </c>
      <c r="M357" s="34">
        <f>VLOOKUP($B357,'[2]TK KHOILUONG'!$B:$AT,12,0)</f>
        <v>0</v>
      </c>
      <c r="N357" s="16">
        <f>VLOOKUP($B357,'[2]TK KHOILUONG'!$B:$AT,13,0)</f>
        <v>0</v>
      </c>
      <c r="O357" s="16">
        <f>VLOOKUP($B357,'[2]TK KHOILUONG'!$B:$AT,14,0)</f>
        <v>0</v>
      </c>
      <c r="P357" s="16">
        <f>VLOOKUP($B357,'[2]TK KHOILUONG'!$B:$AT,15,0)</f>
        <v>0</v>
      </c>
      <c r="Q357" s="16">
        <f>VLOOKUP($B357,'[2]TK KHOILUONG'!$B:$AT,16,0)</f>
        <v>0</v>
      </c>
      <c r="R357" s="34">
        <f>VLOOKUP($B357,'[2]TK KHOILUONG'!$B:$AT,17,0)</f>
        <v>0</v>
      </c>
      <c r="S357" s="16">
        <f>VLOOKUP($B357,'[2]TK KHOILUONG'!$B:$AT,18,0)</f>
        <v>0</v>
      </c>
      <c r="T357" s="16">
        <f>VLOOKUP($B357,'[2]TK KHOILUONG'!$B:$AT,19,0)</f>
        <v>0</v>
      </c>
      <c r="U357" s="16">
        <f>VLOOKUP($B357,'[2]TK KHOILUONG'!$B:$AT,20,0)</f>
        <v>0</v>
      </c>
      <c r="V357" s="34">
        <f>VLOOKUP($B357,'[2]TK KHOILUONG'!$B:$AT,21,0)</f>
        <v>0</v>
      </c>
      <c r="W357" s="16">
        <f>VLOOKUP($B357,'[2]TK KHOILUONG'!$B:$AT,22,0)</f>
        <v>0</v>
      </c>
      <c r="X357" s="16">
        <f>VLOOKUP($B357,'[2]TK KHOILUONG'!$B:$AT,23,0)</f>
        <v>0</v>
      </c>
      <c r="Y357" s="16">
        <f>VLOOKUP($B357,'[2]TK KHOILUONG'!$B:$AT,24,0)</f>
        <v>0</v>
      </c>
      <c r="Z357" s="34">
        <f>VLOOKUP($B357,'[2]TK KHOILUONG'!$B:$AT,25,0)</f>
        <v>0</v>
      </c>
      <c r="AA357" s="16">
        <f>VLOOKUP($B357,'[2]TK KHOILUONG'!$B:$AT,26,0)</f>
        <v>0</v>
      </c>
      <c r="AB357" s="16">
        <f>VLOOKUP($B357,'[2]TK KHOILUONG'!$B:$AT,27,0)</f>
        <v>0</v>
      </c>
      <c r="AC357" s="16">
        <f>VLOOKUP($B357,'[2]TK KHOILUONG'!$B:$AT,28,0)</f>
        <v>0</v>
      </c>
      <c r="AD357" s="34">
        <f>VLOOKUP($B357,'[2]TK KHOILUONG'!$B:$AT,29,0)</f>
        <v>0</v>
      </c>
      <c r="AE357" s="16">
        <f>VLOOKUP($B357,'[2]TK KHOILUONG'!$B:$AT,30,0)</f>
        <v>0</v>
      </c>
      <c r="AF357" s="16">
        <f>VLOOKUP($B357,'[2]TK KHOILUONG'!$B:$AT,31,0)</f>
        <v>0</v>
      </c>
      <c r="AG357" s="16">
        <f>VLOOKUP($B357,'[2]TK KHOILUONG'!$B:$AT,32,0)</f>
        <v>0</v>
      </c>
      <c r="AH357" s="34">
        <f>VLOOKUP($B357,'[2]TK KHOILUONG'!$B:$AT,33,0)</f>
        <v>0</v>
      </c>
      <c r="AI357" s="16">
        <f>VLOOKUP($B357,'[2]TK KHOILUONG'!$B:$AT,34,0)</f>
        <v>0</v>
      </c>
      <c r="AJ357" s="16">
        <f>VLOOKUP($B357,'[2]TK KHOILUONG'!$B:$AT,35,0)</f>
        <v>0</v>
      </c>
      <c r="AK357" s="34">
        <f>VLOOKUP($B357,'[2]TK KHOILUONG'!$B:$AT,36,0)</f>
        <v>0</v>
      </c>
      <c r="AL357" s="16">
        <f>VLOOKUP($B357,'[2]TK KHOILUONG'!$B:$AT,37,0)</f>
        <v>0</v>
      </c>
      <c r="AM357" s="16">
        <f>VLOOKUP($B357,'[2]TK KHOILUONG'!$B:$AT,38,0)</f>
        <v>0</v>
      </c>
      <c r="AN357" s="34">
        <f>VLOOKUP($B357,'[2]TK KHOILUONG'!$B:$AT,39,0)</f>
        <v>0</v>
      </c>
      <c r="AO357" s="16">
        <f>VLOOKUP($B357,'[2]TK KHOILUONG'!$B:$AT,40,0)</f>
        <v>0</v>
      </c>
      <c r="AP357" s="16">
        <f>VLOOKUP($B357,'[2]TK KHOILUONG'!$B:$AT,41,0)</f>
        <v>0</v>
      </c>
      <c r="AQ357" s="34">
        <f>VLOOKUP($B357,'[2]TK KHOILUONG'!$B:$AT,42,0)</f>
        <v>0</v>
      </c>
      <c r="AR357" s="34">
        <f>VLOOKUP($B357,'[2]TK KHOILUONG'!$B:$AT,43,0)</f>
        <v>0</v>
      </c>
      <c r="AS357" s="34">
        <f>VLOOKUP($B357,'[2]TK KHOILUONG'!$B:$AT,44,0)</f>
        <v>0</v>
      </c>
      <c r="AT357" s="44">
        <f t="shared" si="6"/>
        <v>0</v>
      </c>
      <c r="AU357" s="5"/>
    </row>
    <row r="358" spans="1:47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>
        <f>VLOOKUP($B358,'[2]TK KHOILUONG'!$B:$AT,4,0)</f>
        <v>0</v>
      </c>
      <c r="F358" s="16">
        <f>VLOOKUP($B358,'[2]TK KHOILUONG'!$B:$AT,5,0)</f>
        <v>0</v>
      </c>
      <c r="G358" s="16">
        <f>VLOOKUP($B358,'[2]TK KHOILUONG'!$B:$AT,6,0)</f>
        <v>0</v>
      </c>
      <c r="H358" s="16">
        <f>VLOOKUP($B358,'[2]TK KHOILUONG'!$B:$AT,7,0)</f>
        <v>0</v>
      </c>
      <c r="I358" s="16">
        <f>VLOOKUP($B358,'[2]TK KHOILUONG'!$B:$AT,8,0)</f>
        <v>0</v>
      </c>
      <c r="J358" s="16">
        <f>VLOOKUP($B358,'[2]TK KHOILUONG'!$B:$AT,9,0)</f>
        <v>0</v>
      </c>
      <c r="K358" s="16">
        <f>VLOOKUP($B358,'[2]TK KHOILUONG'!$B:$AT,10,0)</f>
        <v>0</v>
      </c>
      <c r="L358" s="16">
        <f>VLOOKUP($B358,'[2]TK KHOILUONG'!$B:$AT,11,0)</f>
        <v>0</v>
      </c>
      <c r="M358" s="34">
        <f>VLOOKUP($B358,'[2]TK KHOILUONG'!$B:$AT,12,0)</f>
        <v>0</v>
      </c>
      <c r="N358" s="16">
        <f>VLOOKUP($B358,'[2]TK KHOILUONG'!$B:$AT,13,0)</f>
        <v>0</v>
      </c>
      <c r="O358" s="16">
        <f>VLOOKUP($B358,'[2]TK KHOILUONG'!$B:$AT,14,0)</f>
        <v>0</v>
      </c>
      <c r="P358" s="16">
        <f>VLOOKUP($B358,'[2]TK KHOILUONG'!$B:$AT,15,0)</f>
        <v>0</v>
      </c>
      <c r="Q358" s="16">
        <f>VLOOKUP($B358,'[2]TK KHOILUONG'!$B:$AT,16,0)</f>
        <v>0</v>
      </c>
      <c r="R358" s="34">
        <f>VLOOKUP($B358,'[2]TK KHOILUONG'!$B:$AT,17,0)</f>
        <v>0</v>
      </c>
      <c r="S358" s="16">
        <f>VLOOKUP($B358,'[2]TK KHOILUONG'!$B:$AT,18,0)</f>
        <v>0</v>
      </c>
      <c r="T358" s="16">
        <f>VLOOKUP($B358,'[2]TK KHOILUONG'!$B:$AT,19,0)</f>
        <v>0</v>
      </c>
      <c r="U358" s="16">
        <f>VLOOKUP($B358,'[2]TK KHOILUONG'!$B:$AT,20,0)</f>
        <v>0</v>
      </c>
      <c r="V358" s="34">
        <f>VLOOKUP($B358,'[2]TK KHOILUONG'!$B:$AT,21,0)</f>
        <v>0</v>
      </c>
      <c r="W358" s="16">
        <f>VLOOKUP($B358,'[2]TK KHOILUONG'!$B:$AT,22,0)</f>
        <v>0</v>
      </c>
      <c r="X358" s="16">
        <f>VLOOKUP($B358,'[2]TK KHOILUONG'!$B:$AT,23,0)</f>
        <v>0</v>
      </c>
      <c r="Y358" s="16">
        <f>VLOOKUP($B358,'[2]TK KHOILUONG'!$B:$AT,24,0)</f>
        <v>0</v>
      </c>
      <c r="Z358" s="34">
        <f>VLOOKUP($B358,'[2]TK KHOILUONG'!$B:$AT,25,0)</f>
        <v>0</v>
      </c>
      <c r="AA358" s="16">
        <f>VLOOKUP($B358,'[2]TK KHOILUONG'!$B:$AT,26,0)</f>
        <v>0</v>
      </c>
      <c r="AB358" s="16">
        <f>VLOOKUP($B358,'[2]TK KHOILUONG'!$B:$AT,27,0)</f>
        <v>0</v>
      </c>
      <c r="AC358" s="16">
        <f>VLOOKUP($B358,'[2]TK KHOILUONG'!$B:$AT,28,0)</f>
        <v>0</v>
      </c>
      <c r="AD358" s="34">
        <f>VLOOKUP($B358,'[2]TK KHOILUONG'!$B:$AT,29,0)</f>
        <v>0</v>
      </c>
      <c r="AE358" s="16">
        <f>VLOOKUP($B358,'[2]TK KHOILUONG'!$B:$AT,30,0)</f>
        <v>0</v>
      </c>
      <c r="AF358" s="16">
        <f>VLOOKUP($B358,'[2]TK KHOILUONG'!$B:$AT,31,0)</f>
        <v>0</v>
      </c>
      <c r="AG358" s="16">
        <f>VLOOKUP($B358,'[2]TK KHOILUONG'!$B:$AT,32,0)</f>
        <v>0</v>
      </c>
      <c r="AH358" s="34">
        <f>VLOOKUP($B358,'[2]TK KHOILUONG'!$B:$AT,33,0)</f>
        <v>0</v>
      </c>
      <c r="AI358" s="16">
        <f>VLOOKUP($B358,'[2]TK KHOILUONG'!$B:$AT,34,0)</f>
        <v>0</v>
      </c>
      <c r="AJ358" s="16">
        <f>VLOOKUP($B358,'[2]TK KHOILUONG'!$B:$AT,35,0)</f>
        <v>0</v>
      </c>
      <c r="AK358" s="34">
        <f>VLOOKUP($B358,'[2]TK KHOILUONG'!$B:$AT,36,0)</f>
        <v>0</v>
      </c>
      <c r="AL358" s="16">
        <f>VLOOKUP($B358,'[2]TK KHOILUONG'!$B:$AT,37,0)</f>
        <v>0</v>
      </c>
      <c r="AM358" s="16">
        <f>VLOOKUP($B358,'[2]TK KHOILUONG'!$B:$AT,38,0)</f>
        <v>0</v>
      </c>
      <c r="AN358" s="34">
        <f>VLOOKUP($B358,'[2]TK KHOILUONG'!$B:$AT,39,0)</f>
        <v>0</v>
      </c>
      <c r="AO358" s="16">
        <f>VLOOKUP($B358,'[2]TK KHOILUONG'!$B:$AT,40,0)</f>
        <v>0</v>
      </c>
      <c r="AP358" s="16">
        <f>VLOOKUP($B358,'[2]TK KHOILUONG'!$B:$AT,41,0)</f>
        <v>0</v>
      </c>
      <c r="AQ358" s="34">
        <f>VLOOKUP($B358,'[2]TK KHOILUONG'!$B:$AT,42,0)</f>
        <v>0</v>
      </c>
      <c r="AR358" s="34">
        <f>VLOOKUP($B358,'[2]TK KHOILUONG'!$B:$AT,43,0)</f>
        <v>0</v>
      </c>
      <c r="AS358" s="34">
        <f>VLOOKUP($B358,'[2]TK KHOILUONG'!$B:$AT,44,0)</f>
        <v>0</v>
      </c>
      <c r="AT358" s="44">
        <f t="shared" si="6"/>
        <v>0</v>
      </c>
      <c r="AU358" s="5"/>
    </row>
    <row r="359" spans="1:47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>
        <f>VLOOKUP($B359,'[2]TK KHOILUONG'!$B:$AT,4,0)</f>
        <v>0</v>
      </c>
      <c r="F359" s="16">
        <f>VLOOKUP($B359,'[2]TK KHOILUONG'!$B:$AT,5,0)</f>
        <v>0</v>
      </c>
      <c r="G359" s="16">
        <f>VLOOKUP($B359,'[2]TK KHOILUONG'!$B:$AT,6,0)</f>
        <v>0</v>
      </c>
      <c r="H359" s="16">
        <f>VLOOKUP($B359,'[2]TK KHOILUONG'!$B:$AT,7,0)</f>
        <v>0</v>
      </c>
      <c r="I359" s="16">
        <f>VLOOKUP($B359,'[2]TK KHOILUONG'!$B:$AT,8,0)</f>
        <v>0</v>
      </c>
      <c r="J359" s="16">
        <f>VLOOKUP($B359,'[2]TK KHOILUONG'!$B:$AT,9,0)</f>
        <v>0</v>
      </c>
      <c r="K359" s="16">
        <f>VLOOKUP($B359,'[2]TK KHOILUONG'!$B:$AT,10,0)</f>
        <v>0</v>
      </c>
      <c r="L359" s="16">
        <f>VLOOKUP($B359,'[2]TK KHOILUONG'!$B:$AT,11,0)</f>
        <v>0</v>
      </c>
      <c r="M359" s="34">
        <f>VLOOKUP($B359,'[2]TK KHOILUONG'!$B:$AT,12,0)</f>
        <v>0</v>
      </c>
      <c r="N359" s="16">
        <f>VLOOKUP($B359,'[2]TK KHOILUONG'!$B:$AT,13,0)</f>
        <v>0</v>
      </c>
      <c r="O359" s="16">
        <f>VLOOKUP($B359,'[2]TK KHOILUONG'!$B:$AT,14,0)</f>
        <v>0</v>
      </c>
      <c r="P359" s="16">
        <f>VLOOKUP($B359,'[2]TK KHOILUONG'!$B:$AT,15,0)</f>
        <v>0</v>
      </c>
      <c r="Q359" s="16">
        <f>VLOOKUP($B359,'[2]TK KHOILUONG'!$B:$AT,16,0)</f>
        <v>0</v>
      </c>
      <c r="R359" s="34">
        <f>VLOOKUP($B359,'[2]TK KHOILUONG'!$B:$AT,17,0)</f>
        <v>0</v>
      </c>
      <c r="S359" s="16">
        <f>VLOOKUP($B359,'[2]TK KHOILUONG'!$B:$AT,18,0)</f>
        <v>0</v>
      </c>
      <c r="T359" s="16">
        <f>VLOOKUP($B359,'[2]TK KHOILUONG'!$B:$AT,19,0)</f>
        <v>0</v>
      </c>
      <c r="U359" s="16">
        <f>VLOOKUP($B359,'[2]TK KHOILUONG'!$B:$AT,20,0)</f>
        <v>0</v>
      </c>
      <c r="V359" s="34">
        <f>VLOOKUP($B359,'[2]TK KHOILUONG'!$B:$AT,21,0)</f>
        <v>0</v>
      </c>
      <c r="W359" s="16">
        <f>VLOOKUP($B359,'[2]TK KHOILUONG'!$B:$AT,22,0)</f>
        <v>0</v>
      </c>
      <c r="X359" s="16">
        <f>VLOOKUP($B359,'[2]TK KHOILUONG'!$B:$AT,23,0)</f>
        <v>0</v>
      </c>
      <c r="Y359" s="16">
        <f>VLOOKUP($B359,'[2]TK KHOILUONG'!$B:$AT,24,0)</f>
        <v>0</v>
      </c>
      <c r="Z359" s="34">
        <f>VLOOKUP($B359,'[2]TK KHOILUONG'!$B:$AT,25,0)</f>
        <v>0</v>
      </c>
      <c r="AA359" s="16">
        <f>VLOOKUP($B359,'[2]TK KHOILUONG'!$B:$AT,26,0)</f>
        <v>0</v>
      </c>
      <c r="AB359" s="16">
        <f>VLOOKUP($B359,'[2]TK KHOILUONG'!$B:$AT,27,0)</f>
        <v>0</v>
      </c>
      <c r="AC359" s="16">
        <f>VLOOKUP($B359,'[2]TK KHOILUONG'!$B:$AT,28,0)</f>
        <v>0</v>
      </c>
      <c r="AD359" s="34">
        <f>VLOOKUP($B359,'[2]TK KHOILUONG'!$B:$AT,29,0)</f>
        <v>0</v>
      </c>
      <c r="AE359" s="16">
        <f>VLOOKUP($B359,'[2]TK KHOILUONG'!$B:$AT,30,0)</f>
        <v>0</v>
      </c>
      <c r="AF359" s="16">
        <f>VLOOKUP($B359,'[2]TK KHOILUONG'!$B:$AT,31,0)</f>
        <v>0</v>
      </c>
      <c r="AG359" s="16">
        <f>VLOOKUP($B359,'[2]TK KHOILUONG'!$B:$AT,32,0)</f>
        <v>0</v>
      </c>
      <c r="AH359" s="34">
        <f>VLOOKUP($B359,'[2]TK KHOILUONG'!$B:$AT,33,0)</f>
        <v>0</v>
      </c>
      <c r="AI359" s="16">
        <f>VLOOKUP($B359,'[2]TK KHOILUONG'!$B:$AT,34,0)</f>
        <v>0</v>
      </c>
      <c r="AJ359" s="16">
        <f>VLOOKUP($B359,'[2]TK KHOILUONG'!$B:$AT,35,0)</f>
        <v>0</v>
      </c>
      <c r="AK359" s="34">
        <f>VLOOKUP($B359,'[2]TK KHOILUONG'!$B:$AT,36,0)</f>
        <v>0</v>
      </c>
      <c r="AL359" s="16">
        <f>VLOOKUP($B359,'[2]TK KHOILUONG'!$B:$AT,37,0)</f>
        <v>0</v>
      </c>
      <c r="AM359" s="16">
        <f>VLOOKUP($B359,'[2]TK KHOILUONG'!$B:$AT,38,0)</f>
        <v>0</v>
      </c>
      <c r="AN359" s="34">
        <f>VLOOKUP($B359,'[2]TK KHOILUONG'!$B:$AT,39,0)</f>
        <v>0</v>
      </c>
      <c r="AO359" s="16">
        <f>VLOOKUP($B359,'[2]TK KHOILUONG'!$B:$AT,40,0)</f>
        <v>0</v>
      </c>
      <c r="AP359" s="16">
        <f>VLOOKUP($B359,'[2]TK KHOILUONG'!$B:$AT,41,0)</f>
        <v>0</v>
      </c>
      <c r="AQ359" s="34">
        <f>VLOOKUP($B359,'[2]TK KHOILUONG'!$B:$AT,42,0)</f>
        <v>0</v>
      </c>
      <c r="AR359" s="34">
        <f>VLOOKUP($B359,'[2]TK KHOILUONG'!$B:$AT,43,0)</f>
        <v>0</v>
      </c>
      <c r="AS359" s="34">
        <f>VLOOKUP($B359,'[2]TK KHOILUONG'!$B:$AT,44,0)</f>
        <v>0</v>
      </c>
      <c r="AT359" s="44">
        <f t="shared" si="6"/>
        <v>0</v>
      </c>
      <c r="AU359" s="5"/>
    </row>
    <row r="360" spans="1:47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>
        <f>VLOOKUP($B360,'[2]TK KHOILUONG'!$B:$AT,4,0)</f>
        <v>0</v>
      </c>
      <c r="F360" s="16">
        <f>VLOOKUP($B360,'[2]TK KHOILUONG'!$B:$AT,5,0)</f>
        <v>0</v>
      </c>
      <c r="G360" s="16">
        <f>VLOOKUP($B360,'[2]TK KHOILUONG'!$B:$AT,6,0)</f>
        <v>0</v>
      </c>
      <c r="H360" s="16">
        <f>VLOOKUP($B360,'[2]TK KHOILUONG'!$B:$AT,7,0)</f>
        <v>0</v>
      </c>
      <c r="I360" s="16">
        <f>VLOOKUP($B360,'[2]TK KHOILUONG'!$B:$AT,8,0)</f>
        <v>0</v>
      </c>
      <c r="J360" s="16">
        <f>VLOOKUP($B360,'[2]TK KHOILUONG'!$B:$AT,9,0)</f>
        <v>0</v>
      </c>
      <c r="K360" s="16">
        <f>VLOOKUP($B360,'[2]TK KHOILUONG'!$B:$AT,10,0)</f>
        <v>0</v>
      </c>
      <c r="L360" s="16">
        <f>VLOOKUP($B360,'[2]TK KHOILUONG'!$B:$AT,11,0)</f>
        <v>0</v>
      </c>
      <c r="M360" s="34">
        <f>VLOOKUP($B360,'[2]TK KHOILUONG'!$B:$AT,12,0)</f>
        <v>0</v>
      </c>
      <c r="N360" s="16">
        <f>VLOOKUP($B360,'[2]TK KHOILUONG'!$B:$AT,13,0)</f>
        <v>0</v>
      </c>
      <c r="O360" s="16">
        <f>VLOOKUP($B360,'[2]TK KHOILUONG'!$B:$AT,14,0)</f>
        <v>0</v>
      </c>
      <c r="P360" s="16">
        <f>VLOOKUP($B360,'[2]TK KHOILUONG'!$B:$AT,15,0)</f>
        <v>0</v>
      </c>
      <c r="Q360" s="16">
        <f>VLOOKUP($B360,'[2]TK KHOILUONG'!$B:$AT,16,0)</f>
        <v>0</v>
      </c>
      <c r="R360" s="34">
        <f>VLOOKUP($B360,'[2]TK KHOILUONG'!$B:$AT,17,0)</f>
        <v>0</v>
      </c>
      <c r="S360" s="16">
        <f>VLOOKUP($B360,'[2]TK KHOILUONG'!$B:$AT,18,0)</f>
        <v>0</v>
      </c>
      <c r="T360" s="16">
        <f>VLOOKUP($B360,'[2]TK KHOILUONG'!$B:$AT,19,0)</f>
        <v>0</v>
      </c>
      <c r="U360" s="16">
        <f>VLOOKUP($B360,'[2]TK KHOILUONG'!$B:$AT,20,0)</f>
        <v>0</v>
      </c>
      <c r="V360" s="34">
        <f>VLOOKUP($B360,'[2]TK KHOILUONG'!$B:$AT,21,0)</f>
        <v>0</v>
      </c>
      <c r="W360" s="16">
        <f>VLOOKUP($B360,'[2]TK KHOILUONG'!$B:$AT,22,0)</f>
        <v>0</v>
      </c>
      <c r="X360" s="16">
        <f>VLOOKUP($B360,'[2]TK KHOILUONG'!$B:$AT,23,0)</f>
        <v>0</v>
      </c>
      <c r="Y360" s="16">
        <f>VLOOKUP($B360,'[2]TK KHOILUONG'!$B:$AT,24,0)</f>
        <v>0</v>
      </c>
      <c r="Z360" s="34">
        <f>VLOOKUP($B360,'[2]TK KHOILUONG'!$B:$AT,25,0)</f>
        <v>0</v>
      </c>
      <c r="AA360" s="16">
        <f>VLOOKUP($B360,'[2]TK KHOILUONG'!$B:$AT,26,0)</f>
        <v>0</v>
      </c>
      <c r="AB360" s="16">
        <f>VLOOKUP($B360,'[2]TK KHOILUONG'!$B:$AT,27,0)</f>
        <v>0</v>
      </c>
      <c r="AC360" s="16">
        <f>VLOOKUP($B360,'[2]TK KHOILUONG'!$B:$AT,28,0)</f>
        <v>0</v>
      </c>
      <c r="AD360" s="34">
        <f>VLOOKUP($B360,'[2]TK KHOILUONG'!$B:$AT,29,0)</f>
        <v>0</v>
      </c>
      <c r="AE360" s="16">
        <f>VLOOKUP($B360,'[2]TK KHOILUONG'!$B:$AT,30,0)</f>
        <v>0</v>
      </c>
      <c r="AF360" s="16">
        <f>VLOOKUP($B360,'[2]TK KHOILUONG'!$B:$AT,31,0)</f>
        <v>0</v>
      </c>
      <c r="AG360" s="16">
        <f>VLOOKUP($B360,'[2]TK KHOILUONG'!$B:$AT,32,0)</f>
        <v>0</v>
      </c>
      <c r="AH360" s="34">
        <f>VLOOKUP($B360,'[2]TK KHOILUONG'!$B:$AT,33,0)</f>
        <v>0</v>
      </c>
      <c r="AI360" s="16">
        <f>VLOOKUP($B360,'[2]TK KHOILUONG'!$B:$AT,34,0)</f>
        <v>0</v>
      </c>
      <c r="AJ360" s="16">
        <f>VLOOKUP($B360,'[2]TK KHOILUONG'!$B:$AT,35,0)</f>
        <v>0</v>
      </c>
      <c r="AK360" s="34">
        <f>VLOOKUP($B360,'[2]TK KHOILUONG'!$B:$AT,36,0)</f>
        <v>0</v>
      </c>
      <c r="AL360" s="16">
        <f>VLOOKUP($B360,'[2]TK KHOILUONG'!$B:$AT,37,0)</f>
        <v>0</v>
      </c>
      <c r="AM360" s="16">
        <f>VLOOKUP($B360,'[2]TK KHOILUONG'!$B:$AT,38,0)</f>
        <v>0</v>
      </c>
      <c r="AN360" s="34">
        <f>VLOOKUP($B360,'[2]TK KHOILUONG'!$B:$AT,39,0)</f>
        <v>0</v>
      </c>
      <c r="AO360" s="16">
        <f>VLOOKUP($B360,'[2]TK KHOILUONG'!$B:$AT,40,0)</f>
        <v>0</v>
      </c>
      <c r="AP360" s="16">
        <f>VLOOKUP($B360,'[2]TK KHOILUONG'!$B:$AT,41,0)</f>
        <v>0</v>
      </c>
      <c r="AQ360" s="34">
        <f>VLOOKUP($B360,'[2]TK KHOILUONG'!$B:$AT,42,0)</f>
        <v>0</v>
      </c>
      <c r="AR360" s="34">
        <f>VLOOKUP($B360,'[2]TK KHOILUONG'!$B:$AT,43,0)</f>
        <v>0</v>
      </c>
      <c r="AS360" s="34">
        <f>VLOOKUP($B360,'[2]TK KHOILUONG'!$B:$AT,44,0)</f>
        <v>0</v>
      </c>
      <c r="AT360" s="44">
        <f t="shared" si="6"/>
        <v>0</v>
      </c>
      <c r="AU360" s="5"/>
    </row>
    <row r="361" spans="1:47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>
        <f>VLOOKUP($B361,'[2]TK KHOILUONG'!$B:$AT,4,0)</f>
        <v>0</v>
      </c>
      <c r="F361" s="16">
        <f>VLOOKUP($B361,'[2]TK KHOILUONG'!$B:$AT,5,0)</f>
        <v>0</v>
      </c>
      <c r="G361" s="16">
        <f>VLOOKUP($B361,'[2]TK KHOILUONG'!$B:$AT,6,0)</f>
        <v>0</v>
      </c>
      <c r="H361" s="16">
        <f>VLOOKUP($B361,'[2]TK KHOILUONG'!$B:$AT,7,0)</f>
        <v>0</v>
      </c>
      <c r="I361" s="16">
        <f>VLOOKUP($B361,'[2]TK KHOILUONG'!$B:$AT,8,0)</f>
        <v>0</v>
      </c>
      <c r="J361" s="16">
        <f>VLOOKUP($B361,'[2]TK KHOILUONG'!$B:$AT,9,0)</f>
        <v>0</v>
      </c>
      <c r="K361" s="16">
        <f>VLOOKUP($B361,'[2]TK KHOILUONG'!$B:$AT,10,0)</f>
        <v>0</v>
      </c>
      <c r="L361" s="16">
        <f>VLOOKUP($B361,'[2]TK KHOILUONG'!$B:$AT,11,0)</f>
        <v>0</v>
      </c>
      <c r="M361" s="34">
        <f>VLOOKUP($B361,'[2]TK KHOILUONG'!$B:$AT,12,0)</f>
        <v>0</v>
      </c>
      <c r="N361" s="16">
        <f>VLOOKUP($B361,'[2]TK KHOILUONG'!$B:$AT,13,0)</f>
        <v>0</v>
      </c>
      <c r="O361" s="16">
        <f>VLOOKUP($B361,'[2]TK KHOILUONG'!$B:$AT,14,0)</f>
        <v>0</v>
      </c>
      <c r="P361" s="16">
        <f>VLOOKUP($B361,'[2]TK KHOILUONG'!$B:$AT,15,0)</f>
        <v>0</v>
      </c>
      <c r="Q361" s="16">
        <f>VLOOKUP($B361,'[2]TK KHOILUONG'!$B:$AT,16,0)</f>
        <v>0</v>
      </c>
      <c r="R361" s="34">
        <f>VLOOKUP($B361,'[2]TK KHOILUONG'!$B:$AT,17,0)</f>
        <v>0</v>
      </c>
      <c r="S361" s="16">
        <f>VLOOKUP($B361,'[2]TK KHOILUONG'!$B:$AT,18,0)</f>
        <v>0</v>
      </c>
      <c r="T361" s="16">
        <f>VLOOKUP($B361,'[2]TK KHOILUONG'!$B:$AT,19,0)</f>
        <v>0</v>
      </c>
      <c r="U361" s="16">
        <f>VLOOKUP($B361,'[2]TK KHOILUONG'!$B:$AT,20,0)</f>
        <v>0</v>
      </c>
      <c r="V361" s="34">
        <f>VLOOKUP($B361,'[2]TK KHOILUONG'!$B:$AT,21,0)</f>
        <v>0</v>
      </c>
      <c r="W361" s="16">
        <f>VLOOKUP($B361,'[2]TK KHOILUONG'!$B:$AT,22,0)</f>
        <v>0</v>
      </c>
      <c r="X361" s="16">
        <f>VLOOKUP($B361,'[2]TK KHOILUONG'!$B:$AT,23,0)</f>
        <v>0</v>
      </c>
      <c r="Y361" s="16">
        <f>VLOOKUP($B361,'[2]TK KHOILUONG'!$B:$AT,24,0)</f>
        <v>0</v>
      </c>
      <c r="Z361" s="34">
        <f>VLOOKUP($B361,'[2]TK KHOILUONG'!$B:$AT,25,0)</f>
        <v>0</v>
      </c>
      <c r="AA361" s="16">
        <f>VLOOKUP($B361,'[2]TK KHOILUONG'!$B:$AT,26,0)</f>
        <v>0</v>
      </c>
      <c r="AB361" s="16">
        <f>VLOOKUP($B361,'[2]TK KHOILUONG'!$B:$AT,27,0)</f>
        <v>0</v>
      </c>
      <c r="AC361" s="16">
        <f>VLOOKUP($B361,'[2]TK KHOILUONG'!$B:$AT,28,0)</f>
        <v>0</v>
      </c>
      <c r="AD361" s="34">
        <f>VLOOKUP($B361,'[2]TK KHOILUONG'!$B:$AT,29,0)</f>
        <v>0</v>
      </c>
      <c r="AE361" s="16">
        <f>VLOOKUP($B361,'[2]TK KHOILUONG'!$B:$AT,30,0)</f>
        <v>0</v>
      </c>
      <c r="AF361" s="16">
        <f>VLOOKUP($B361,'[2]TK KHOILUONG'!$B:$AT,31,0)</f>
        <v>0</v>
      </c>
      <c r="AG361" s="16">
        <f>VLOOKUP($B361,'[2]TK KHOILUONG'!$B:$AT,32,0)</f>
        <v>0</v>
      </c>
      <c r="AH361" s="34">
        <f>VLOOKUP($B361,'[2]TK KHOILUONG'!$B:$AT,33,0)</f>
        <v>0</v>
      </c>
      <c r="AI361" s="16">
        <f>VLOOKUP($B361,'[2]TK KHOILUONG'!$B:$AT,34,0)</f>
        <v>0</v>
      </c>
      <c r="AJ361" s="16">
        <f>VLOOKUP($B361,'[2]TK KHOILUONG'!$B:$AT,35,0)</f>
        <v>0</v>
      </c>
      <c r="AK361" s="34">
        <f>VLOOKUP($B361,'[2]TK KHOILUONG'!$B:$AT,36,0)</f>
        <v>0</v>
      </c>
      <c r="AL361" s="16">
        <f>VLOOKUP($B361,'[2]TK KHOILUONG'!$B:$AT,37,0)</f>
        <v>0</v>
      </c>
      <c r="AM361" s="16">
        <f>VLOOKUP($B361,'[2]TK KHOILUONG'!$B:$AT,38,0)</f>
        <v>0</v>
      </c>
      <c r="AN361" s="34">
        <f>VLOOKUP($B361,'[2]TK KHOILUONG'!$B:$AT,39,0)</f>
        <v>0</v>
      </c>
      <c r="AO361" s="16">
        <f>VLOOKUP($B361,'[2]TK KHOILUONG'!$B:$AT,40,0)</f>
        <v>0</v>
      </c>
      <c r="AP361" s="16">
        <f>VLOOKUP($B361,'[2]TK KHOILUONG'!$B:$AT,41,0)</f>
        <v>0</v>
      </c>
      <c r="AQ361" s="34">
        <f>VLOOKUP($B361,'[2]TK KHOILUONG'!$B:$AT,42,0)</f>
        <v>0</v>
      </c>
      <c r="AR361" s="34">
        <f>VLOOKUP($B361,'[2]TK KHOILUONG'!$B:$AT,43,0)</f>
        <v>0</v>
      </c>
      <c r="AS361" s="34">
        <f>VLOOKUP($B361,'[2]TK KHOILUONG'!$B:$AT,44,0)</f>
        <v>0</v>
      </c>
      <c r="AT361" s="44">
        <f t="shared" si="6"/>
        <v>0</v>
      </c>
      <c r="AU361" s="5"/>
    </row>
    <row r="362" spans="1:47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>
        <f>VLOOKUP($B362,'[2]TK KHOILUONG'!$B:$AT,4,0)</f>
        <v>0</v>
      </c>
      <c r="F362" s="16">
        <f>VLOOKUP($B362,'[2]TK KHOILUONG'!$B:$AT,5,0)</f>
        <v>0</v>
      </c>
      <c r="G362" s="16">
        <f>VLOOKUP($B362,'[2]TK KHOILUONG'!$B:$AT,6,0)</f>
        <v>0</v>
      </c>
      <c r="H362" s="16">
        <f>VLOOKUP($B362,'[2]TK KHOILUONG'!$B:$AT,7,0)</f>
        <v>0</v>
      </c>
      <c r="I362" s="16">
        <f>VLOOKUP($B362,'[2]TK KHOILUONG'!$B:$AT,8,0)</f>
        <v>0</v>
      </c>
      <c r="J362" s="16">
        <f>VLOOKUP($B362,'[2]TK KHOILUONG'!$B:$AT,9,0)</f>
        <v>0</v>
      </c>
      <c r="K362" s="16">
        <f>VLOOKUP($B362,'[2]TK KHOILUONG'!$B:$AT,10,0)</f>
        <v>0</v>
      </c>
      <c r="L362" s="16">
        <f>VLOOKUP($B362,'[2]TK KHOILUONG'!$B:$AT,11,0)</f>
        <v>0</v>
      </c>
      <c r="M362" s="34">
        <f>VLOOKUP($B362,'[2]TK KHOILUONG'!$B:$AT,12,0)</f>
        <v>0</v>
      </c>
      <c r="N362" s="16">
        <f>VLOOKUP($B362,'[2]TK KHOILUONG'!$B:$AT,13,0)</f>
        <v>0</v>
      </c>
      <c r="O362" s="16">
        <f>VLOOKUP($B362,'[2]TK KHOILUONG'!$B:$AT,14,0)</f>
        <v>0</v>
      </c>
      <c r="P362" s="16">
        <f>VLOOKUP($B362,'[2]TK KHOILUONG'!$B:$AT,15,0)</f>
        <v>0</v>
      </c>
      <c r="Q362" s="16">
        <f>VLOOKUP($B362,'[2]TK KHOILUONG'!$B:$AT,16,0)</f>
        <v>0</v>
      </c>
      <c r="R362" s="34">
        <f>VLOOKUP($B362,'[2]TK KHOILUONG'!$B:$AT,17,0)</f>
        <v>0</v>
      </c>
      <c r="S362" s="16">
        <f>VLOOKUP($B362,'[2]TK KHOILUONG'!$B:$AT,18,0)</f>
        <v>0</v>
      </c>
      <c r="T362" s="16">
        <f>VLOOKUP($B362,'[2]TK KHOILUONG'!$B:$AT,19,0)</f>
        <v>0</v>
      </c>
      <c r="U362" s="16">
        <f>VLOOKUP($B362,'[2]TK KHOILUONG'!$B:$AT,20,0)</f>
        <v>0</v>
      </c>
      <c r="V362" s="34">
        <f>VLOOKUP($B362,'[2]TK KHOILUONG'!$B:$AT,21,0)</f>
        <v>0</v>
      </c>
      <c r="W362" s="16">
        <f>VLOOKUP($B362,'[2]TK KHOILUONG'!$B:$AT,22,0)</f>
        <v>0</v>
      </c>
      <c r="X362" s="16">
        <f>VLOOKUP($B362,'[2]TK KHOILUONG'!$B:$AT,23,0)</f>
        <v>0</v>
      </c>
      <c r="Y362" s="16">
        <f>VLOOKUP($B362,'[2]TK KHOILUONG'!$B:$AT,24,0)</f>
        <v>0</v>
      </c>
      <c r="Z362" s="34">
        <f>VLOOKUP($B362,'[2]TK KHOILUONG'!$B:$AT,25,0)</f>
        <v>0</v>
      </c>
      <c r="AA362" s="16">
        <f>VLOOKUP($B362,'[2]TK KHOILUONG'!$B:$AT,26,0)</f>
        <v>0</v>
      </c>
      <c r="AB362" s="16">
        <f>VLOOKUP($B362,'[2]TK KHOILUONG'!$B:$AT,27,0)</f>
        <v>0</v>
      </c>
      <c r="AC362" s="16">
        <f>VLOOKUP($B362,'[2]TK KHOILUONG'!$B:$AT,28,0)</f>
        <v>0</v>
      </c>
      <c r="AD362" s="34">
        <f>VLOOKUP($B362,'[2]TK KHOILUONG'!$B:$AT,29,0)</f>
        <v>0</v>
      </c>
      <c r="AE362" s="16">
        <f>VLOOKUP($B362,'[2]TK KHOILUONG'!$B:$AT,30,0)</f>
        <v>0</v>
      </c>
      <c r="AF362" s="16">
        <f>VLOOKUP($B362,'[2]TK KHOILUONG'!$B:$AT,31,0)</f>
        <v>0</v>
      </c>
      <c r="AG362" s="16">
        <f>VLOOKUP($B362,'[2]TK KHOILUONG'!$B:$AT,32,0)</f>
        <v>0</v>
      </c>
      <c r="AH362" s="34">
        <f>VLOOKUP($B362,'[2]TK KHOILUONG'!$B:$AT,33,0)</f>
        <v>0</v>
      </c>
      <c r="AI362" s="16">
        <f>VLOOKUP($B362,'[2]TK KHOILUONG'!$B:$AT,34,0)</f>
        <v>0</v>
      </c>
      <c r="AJ362" s="16">
        <f>VLOOKUP($B362,'[2]TK KHOILUONG'!$B:$AT,35,0)</f>
        <v>0</v>
      </c>
      <c r="AK362" s="34">
        <f>VLOOKUP($B362,'[2]TK KHOILUONG'!$B:$AT,36,0)</f>
        <v>0</v>
      </c>
      <c r="AL362" s="16">
        <f>VLOOKUP($B362,'[2]TK KHOILUONG'!$B:$AT,37,0)</f>
        <v>0</v>
      </c>
      <c r="AM362" s="16">
        <f>VLOOKUP($B362,'[2]TK KHOILUONG'!$B:$AT,38,0)</f>
        <v>0</v>
      </c>
      <c r="AN362" s="34">
        <f>VLOOKUP($B362,'[2]TK KHOILUONG'!$B:$AT,39,0)</f>
        <v>0</v>
      </c>
      <c r="AO362" s="16">
        <f>VLOOKUP($B362,'[2]TK KHOILUONG'!$B:$AT,40,0)</f>
        <v>0</v>
      </c>
      <c r="AP362" s="16">
        <f>VLOOKUP($B362,'[2]TK KHOILUONG'!$B:$AT,41,0)</f>
        <v>0</v>
      </c>
      <c r="AQ362" s="34">
        <f>VLOOKUP($B362,'[2]TK KHOILUONG'!$B:$AT,42,0)</f>
        <v>0</v>
      </c>
      <c r="AR362" s="34">
        <f>VLOOKUP($B362,'[2]TK KHOILUONG'!$B:$AT,43,0)</f>
        <v>0</v>
      </c>
      <c r="AS362" s="34">
        <f>VLOOKUP($B362,'[2]TK KHOILUONG'!$B:$AT,44,0)</f>
        <v>0</v>
      </c>
      <c r="AT362" s="44">
        <f t="shared" si="6"/>
        <v>0</v>
      </c>
      <c r="AU362" s="5"/>
    </row>
    <row r="363" spans="1:47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>
        <f>VLOOKUP($B363,'[2]TK KHOILUONG'!$B:$AT,4,0)</f>
        <v>0</v>
      </c>
      <c r="F363" s="16">
        <f>VLOOKUP($B363,'[2]TK KHOILUONG'!$B:$AT,5,0)</f>
        <v>0</v>
      </c>
      <c r="G363" s="16">
        <f>VLOOKUP($B363,'[2]TK KHOILUONG'!$B:$AT,6,0)</f>
        <v>0</v>
      </c>
      <c r="H363" s="16">
        <f>VLOOKUP($B363,'[2]TK KHOILUONG'!$B:$AT,7,0)</f>
        <v>0</v>
      </c>
      <c r="I363" s="16">
        <f>VLOOKUP($B363,'[2]TK KHOILUONG'!$B:$AT,8,0)</f>
        <v>0</v>
      </c>
      <c r="J363" s="16">
        <f>VLOOKUP($B363,'[2]TK KHOILUONG'!$B:$AT,9,0)</f>
        <v>0</v>
      </c>
      <c r="K363" s="16">
        <f>VLOOKUP($B363,'[2]TK KHOILUONG'!$B:$AT,10,0)</f>
        <v>0</v>
      </c>
      <c r="L363" s="16">
        <f>VLOOKUP($B363,'[2]TK KHOILUONG'!$B:$AT,11,0)</f>
        <v>0</v>
      </c>
      <c r="M363" s="34">
        <f>VLOOKUP($B363,'[2]TK KHOILUONG'!$B:$AT,12,0)</f>
        <v>0</v>
      </c>
      <c r="N363" s="16">
        <f>VLOOKUP($B363,'[2]TK KHOILUONG'!$B:$AT,13,0)</f>
        <v>0</v>
      </c>
      <c r="O363" s="16">
        <f>VLOOKUP($B363,'[2]TK KHOILUONG'!$B:$AT,14,0)</f>
        <v>0</v>
      </c>
      <c r="P363" s="16">
        <f>VLOOKUP($B363,'[2]TK KHOILUONG'!$B:$AT,15,0)</f>
        <v>0</v>
      </c>
      <c r="Q363" s="16">
        <f>VLOOKUP($B363,'[2]TK KHOILUONG'!$B:$AT,16,0)</f>
        <v>0</v>
      </c>
      <c r="R363" s="34">
        <f>VLOOKUP($B363,'[2]TK KHOILUONG'!$B:$AT,17,0)</f>
        <v>0</v>
      </c>
      <c r="S363" s="16">
        <f>VLOOKUP($B363,'[2]TK KHOILUONG'!$B:$AT,18,0)</f>
        <v>0</v>
      </c>
      <c r="T363" s="16">
        <f>VLOOKUP($B363,'[2]TK KHOILUONG'!$B:$AT,19,0)</f>
        <v>0</v>
      </c>
      <c r="U363" s="16">
        <f>VLOOKUP($B363,'[2]TK KHOILUONG'!$B:$AT,20,0)</f>
        <v>0</v>
      </c>
      <c r="V363" s="34">
        <f>VLOOKUP($B363,'[2]TK KHOILUONG'!$B:$AT,21,0)</f>
        <v>0</v>
      </c>
      <c r="W363" s="16">
        <f>VLOOKUP($B363,'[2]TK KHOILUONG'!$B:$AT,22,0)</f>
        <v>0</v>
      </c>
      <c r="X363" s="16">
        <f>VLOOKUP($B363,'[2]TK KHOILUONG'!$B:$AT,23,0)</f>
        <v>0</v>
      </c>
      <c r="Y363" s="16">
        <f>VLOOKUP($B363,'[2]TK KHOILUONG'!$B:$AT,24,0)</f>
        <v>0</v>
      </c>
      <c r="Z363" s="34">
        <f>VLOOKUP($B363,'[2]TK KHOILUONG'!$B:$AT,25,0)</f>
        <v>0</v>
      </c>
      <c r="AA363" s="16">
        <f>VLOOKUP($B363,'[2]TK KHOILUONG'!$B:$AT,26,0)</f>
        <v>0</v>
      </c>
      <c r="AB363" s="16">
        <f>VLOOKUP($B363,'[2]TK KHOILUONG'!$B:$AT,27,0)</f>
        <v>0</v>
      </c>
      <c r="AC363" s="16">
        <f>VLOOKUP($B363,'[2]TK KHOILUONG'!$B:$AT,28,0)</f>
        <v>0</v>
      </c>
      <c r="AD363" s="34">
        <f>VLOOKUP($B363,'[2]TK KHOILUONG'!$B:$AT,29,0)</f>
        <v>0</v>
      </c>
      <c r="AE363" s="16">
        <f>VLOOKUP($B363,'[2]TK KHOILUONG'!$B:$AT,30,0)</f>
        <v>0</v>
      </c>
      <c r="AF363" s="16">
        <f>VLOOKUP($B363,'[2]TK KHOILUONG'!$B:$AT,31,0)</f>
        <v>0</v>
      </c>
      <c r="AG363" s="16">
        <f>VLOOKUP($B363,'[2]TK KHOILUONG'!$B:$AT,32,0)</f>
        <v>0</v>
      </c>
      <c r="AH363" s="34">
        <f>VLOOKUP($B363,'[2]TK KHOILUONG'!$B:$AT,33,0)</f>
        <v>0</v>
      </c>
      <c r="AI363" s="16">
        <f>VLOOKUP($B363,'[2]TK KHOILUONG'!$B:$AT,34,0)</f>
        <v>0</v>
      </c>
      <c r="AJ363" s="16">
        <f>VLOOKUP($B363,'[2]TK KHOILUONG'!$B:$AT,35,0)</f>
        <v>0</v>
      </c>
      <c r="AK363" s="34">
        <f>VLOOKUP($B363,'[2]TK KHOILUONG'!$B:$AT,36,0)</f>
        <v>0</v>
      </c>
      <c r="AL363" s="16">
        <f>VLOOKUP($B363,'[2]TK KHOILUONG'!$B:$AT,37,0)</f>
        <v>0</v>
      </c>
      <c r="AM363" s="16">
        <f>VLOOKUP($B363,'[2]TK KHOILUONG'!$B:$AT,38,0)</f>
        <v>0</v>
      </c>
      <c r="AN363" s="34">
        <f>VLOOKUP($B363,'[2]TK KHOILUONG'!$B:$AT,39,0)</f>
        <v>0</v>
      </c>
      <c r="AO363" s="16">
        <f>VLOOKUP($B363,'[2]TK KHOILUONG'!$B:$AT,40,0)</f>
        <v>0</v>
      </c>
      <c r="AP363" s="16">
        <f>VLOOKUP($B363,'[2]TK KHOILUONG'!$B:$AT,41,0)</f>
        <v>0</v>
      </c>
      <c r="AQ363" s="34">
        <f>VLOOKUP($B363,'[2]TK KHOILUONG'!$B:$AT,42,0)</f>
        <v>0</v>
      </c>
      <c r="AR363" s="34">
        <f>VLOOKUP($B363,'[2]TK KHOILUONG'!$B:$AT,43,0)</f>
        <v>0</v>
      </c>
      <c r="AS363" s="34">
        <f>VLOOKUP($B363,'[2]TK KHOILUONG'!$B:$AT,44,0)</f>
        <v>0</v>
      </c>
      <c r="AT363" s="44">
        <f t="shared" si="6"/>
        <v>0</v>
      </c>
      <c r="AU363" s="5"/>
    </row>
    <row r="364" spans="1:47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>
        <f>VLOOKUP($B364,'[2]TK KHOILUONG'!$B:$AT,4,0)</f>
        <v>0</v>
      </c>
      <c r="F364" s="16">
        <f>VLOOKUP($B364,'[2]TK KHOILUONG'!$B:$AT,5,0)</f>
        <v>0</v>
      </c>
      <c r="G364" s="16">
        <f>VLOOKUP($B364,'[2]TK KHOILUONG'!$B:$AT,6,0)</f>
        <v>0</v>
      </c>
      <c r="H364" s="16">
        <f>VLOOKUP($B364,'[2]TK KHOILUONG'!$B:$AT,7,0)</f>
        <v>0</v>
      </c>
      <c r="I364" s="16">
        <f>VLOOKUP($B364,'[2]TK KHOILUONG'!$B:$AT,8,0)</f>
        <v>0</v>
      </c>
      <c r="J364" s="16">
        <f>VLOOKUP($B364,'[2]TK KHOILUONG'!$B:$AT,9,0)</f>
        <v>0</v>
      </c>
      <c r="K364" s="16">
        <f>VLOOKUP($B364,'[2]TK KHOILUONG'!$B:$AT,10,0)</f>
        <v>0</v>
      </c>
      <c r="L364" s="16">
        <f>VLOOKUP($B364,'[2]TK KHOILUONG'!$B:$AT,11,0)</f>
        <v>0</v>
      </c>
      <c r="M364" s="34">
        <f>VLOOKUP($B364,'[2]TK KHOILUONG'!$B:$AT,12,0)</f>
        <v>0</v>
      </c>
      <c r="N364" s="16">
        <f>VLOOKUP($B364,'[2]TK KHOILUONG'!$B:$AT,13,0)</f>
        <v>0</v>
      </c>
      <c r="O364" s="16">
        <f>VLOOKUP($B364,'[2]TK KHOILUONG'!$B:$AT,14,0)</f>
        <v>0</v>
      </c>
      <c r="P364" s="16">
        <f>VLOOKUP($B364,'[2]TK KHOILUONG'!$B:$AT,15,0)</f>
        <v>0</v>
      </c>
      <c r="Q364" s="16">
        <f>VLOOKUP($B364,'[2]TK KHOILUONG'!$B:$AT,16,0)</f>
        <v>0</v>
      </c>
      <c r="R364" s="34">
        <f>VLOOKUP($B364,'[2]TK KHOILUONG'!$B:$AT,17,0)</f>
        <v>0</v>
      </c>
      <c r="S364" s="16">
        <f>VLOOKUP($B364,'[2]TK KHOILUONG'!$B:$AT,18,0)</f>
        <v>0</v>
      </c>
      <c r="T364" s="16">
        <f>VLOOKUP($B364,'[2]TK KHOILUONG'!$B:$AT,19,0)</f>
        <v>0</v>
      </c>
      <c r="U364" s="16">
        <f>VLOOKUP($B364,'[2]TK KHOILUONG'!$B:$AT,20,0)</f>
        <v>0</v>
      </c>
      <c r="V364" s="34">
        <f>VLOOKUP($B364,'[2]TK KHOILUONG'!$B:$AT,21,0)</f>
        <v>0</v>
      </c>
      <c r="W364" s="16">
        <f>VLOOKUP($B364,'[2]TK KHOILUONG'!$B:$AT,22,0)</f>
        <v>0</v>
      </c>
      <c r="X364" s="16">
        <f>VLOOKUP($B364,'[2]TK KHOILUONG'!$B:$AT,23,0)</f>
        <v>0</v>
      </c>
      <c r="Y364" s="16">
        <f>VLOOKUP($B364,'[2]TK KHOILUONG'!$B:$AT,24,0)</f>
        <v>0</v>
      </c>
      <c r="Z364" s="34">
        <f>VLOOKUP($B364,'[2]TK KHOILUONG'!$B:$AT,25,0)</f>
        <v>0</v>
      </c>
      <c r="AA364" s="16">
        <f>VLOOKUP($B364,'[2]TK KHOILUONG'!$B:$AT,26,0)</f>
        <v>0</v>
      </c>
      <c r="AB364" s="16">
        <f>VLOOKUP($B364,'[2]TK KHOILUONG'!$B:$AT,27,0)</f>
        <v>0</v>
      </c>
      <c r="AC364" s="16">
        <f>VLOOKUP($B364,'[2]TK KHOILUONG'!$B:$AT,28,0)</f>
        <v>0</v>
      </c>
      <c r="AD364" s="34">
        <f>VLOOKUP($B364,'[2]TK KHOILUONG'!$B:$AT,29,0)</f>
        <v>0</v>
      </c>
      <c r="AE364" s="16">
        <f>VLOOKUP($B364,'[2]TK KHOILUONG'!$B:$AT,30,0)</f>
        <v>0</v>
      </c>
      <c r="AF364" s="16">
        <f>VLOOKUP($B364,'[2]TK KHOILUONG'!$B:$AT,31,0)</f>
        <v>0</v>
      </c>
      <c r="AG364" s="16">
        <f>VLOOKUP($B364,'[2]TK KHOILUONG'!$B:$AT,32,0)</f>
        <v>0</v>
      </c>
      <c r="AH364" s="34">
        <f>VLOOKUP($B364,'[2]TK KHOILUONG'!$B:$AT,33,0)</f>
        <v>0</v>
      </c>
      <c r="AI364" s="16">
        <f>VLOOKUP($B364,'[2]TK KHOILUONG'!$B:$AT,34,0)</f>
        <v>0</v>
      </c>
      <c r="AJ364" s="16">
        <f>VLOOKUP($B364,'[2]TK KHOILUONG'!$B:$AT,35,0)</f>
        <v>0</v>
      </c>
      <c r="AK364" s="34">
        <f>VLOOKUP($B364,'[2]TK KHOILUONG'!$B:$AT,36,0)</f>
        <v>0</v>
      </c>
      <c r="AL364" s="16">
        <f>VLOOKUP($B364,'[2]TK KHOILUONG'!$B:$AT,37,0)</f>
        <v>0</v>
      </c>
      <c r="AM364" s="16">
        <f>VLOOKUP($B364,'[2]TK KHOILUONG'!$B:$AT,38,0)</f>
        <v>0</v>
      </c>
      <c r="AN364" s="34">
        <f>VLOOKUP($B364,'[2]TK KHOILUONG'!$B:$AT,39,0)</f>
        <v>0</v>
      </c>
      <c r="AO364" s="16">
        <f>VLOOKUP($B364,'[2]TK KHOILUONG'!$B:$AT,40,0)</f>
        <v>0</v>
      </c>
      <c r="AP364" s="16">
        <f>VLOOKUP($B364,'[2]TK KHOILUONG'!$B:$AT,41,0)</f>
        <v>0</v>
      </c>
      <c r="AQ364" s="34">
        <f>VLOOKUP($B364,'[2]TK KHOILUONG'!$B:$AT,42,0)</f>
        <v>0</v>
      </c>
      <c r="AR364" s="34">
        <f>VLOOKUP($B364,'[2]TK KHOILUONG'!$B:$AT,43,0)</f>
        <v>0</v>
      </c>
      <c r="AS364" s="34">
        <f>VLOOKUP($B364,'[2]TK KHOILUONG'!$B:$AT,44,0)</f>
        <v>0</v>
      </c>
      <c r="AT364" s="44">
        <f t="shared" si="6"/>
        <v>0</v>
      </c>
      <c r="AU364" s="5"/>
    </row>
    <row r="365" spans="1:47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>
        <f>VLOOKUP($B365,'[2]TK KHOILUONG'!$B:$AT,4,0)</f>
        <v>0</v>
      </c>
      <c r="F365" s="16">
        <f>VLOOKUP($B365,'[2]TK KHOILUONG'!$B:$AT,5,0)</f>
        <v>0</v>
      </c>
      <c r="G365" s="16">
        <f>VLOOKUP($B365,'[2]TK KHOILUONG'!$B:$AT,6,0)</f>
        <v>0</v>
      </c>
      <c r="H365" s="16">
        <f>VLOOKUP($B365,'[2]TK KHOILUONG'!$B:$AT,7,0)</f>
        <v>0</v>
      </c>
      <c r="I365" s="16">
        <f>VLOOKUP($B365,'[2]TK KHOILUONG'!$B:$AT,8,0)</f>
        <v>0</v>
      </c>
      <c r="J365" s="16">
        <f>VLOOKUP($B365,'[2]TK KHOILUONG'!$B:$AT,9,0)</f>
        <v>0</v>
      </c>
      <c r="K365" s="16">
        <f>VLOOKUP($B365,'[2]TK KHOILUONG'!$B:$AT,10,0)</f>
        <v>0</v>
      </c>
      <c r="L365" s="16">
        <f>VLOOKUP($B365,'[2]TK KHOILUONG'!$B:$AT,11,0)</f>
        <v>0</v>
      </c>
      <c r="M365" s="34">
        <f>VLOOKUP($B365,'[2]TK KHOILUONG'!$B:$AT,12,0)</f>
        <v>0</v>
      </c>
      <c r="N365" s="16">
        <f>VLOOKUP($B365,'[2]TK KHOILUONG'!$B:$AT,13,0)</f>
        <v>0</v>
      </c>
      <c r="O365" s="16">
        <f>VLOOKUP($B365,'[2]TK KHOILUONG'!$B:$AT,14,0)</f>
        <v>0</v>
      </c>
      <c r="P365" s="16">
        <f>VLOOKUP($B365,'[2]TK KHOILUONG'!$B:$AT,15,0)</f>
        <v>0</v>
      </c>
      <c r="Q365" s="16">
        <f>VLOOKUP($B365,'[2]TK KHOILUONG'!$B:$AT,16,0)</f>
        <v>0</v>
      </c>
      <c r="R365" s="34">
        <f>VLOOKUP($B365,'[2]TK KHOILUONG'!$B:$AT,17,0)</f>
        <v>0</v>
      </c>
      <c r="S365" s="16">
        <f>VLOOKUP($B365,'[2]TK KHOILUONG'!$B:$AT,18,0)</f>
        <v>0</v>
      </c>
      <c r="T365" s="16">
        <f>VLOOKUP($B365,'[2]TK KHOILUONG'!$B:$AT,19,0)</f>
        <v>0</v>
      </c>
      <c r="U365" s="16">
        <f>VLOOKUP($B365,'[2]TK KHOILUONG'!$B:$AT,20,0)</f>
        <v>0</v>
      </c>
      <c r="V365" s="34">
        <f>VLOOKUP($B365,'[2]TK KHOILUONG'!$B:$AT,21,0)</f>
        <v>0</v>
      </c>
      <c r="W365" s="16">
        <f>VLOOKUP($B365,'[2]TK KHOILUONG'!$B:$AT,22,0)</f>
        <v>0</v>
      </c>
      <c r="X365" s="16">
        <f>VLOOKUP($B365,'[2]TK KHOILUONG'!$B:$AT,23,0)</f>
        <v>0</v>
      </c>
      <c r="Y365" s="16">
        <f>VLOOKUP($B365,'[2]TK KHOILUONG'!$B:$AT,24,0)</f>
        <v>0</v>
      </c>
      <c r="Z365" s="34">
        <f>VLOOKUP($B365,'[2]TK KHOILUONG'!$B:$AT,25,0)</f>
        <v>0</v>
      </c>
      <c r="AA365" s="16">
        <f>VLOOKUP($B365,'[2]TK KHOILUONG'!$B:$AT,26,0)</f>
        <v>0</v>
      </c>
      <c r="AB365" s="16">
        <f>VLOOKUP($B365,'[2]TK KHOILUONG'!$B:$AT,27,0)</f>
        <v>0</v>
      </c>
      <c r="AC365" s="16">
        <f>VLOOKUP($B365,'[2]TK KHOILUONG'!$B:$AT,28,0)</f>
        <v>0</v>
      </c>
      <c r="AD365" s="34">
        <f>VLOOKUP($B365,'[2]TK KHOILUONG'!$B:$AT,29,0)</f>
        <v>0</v>
      </c>
      <c r="AE365" s="16">
        <f>VLOOKUP($B365,'[2]TK KHOILUONG'!$B:$AT,30,0)</f>
        <v>0</v>
      </c>
      <c r="AF365" s="16">
        <f>VLOOKUP($B365,'[2]TK KHOILUONG'!$B:$AT,31,0)</f>
        <v>0</v>
      </c>
      <c r="AG365" s="16">
        <f>VLOOKUP($B365,'[2]TK KHOILUONG'!$B:$AT,32,0)</f>
        <v>0</v>
      </c>
      <c r="AH365" s="34">
        <f>VLOOKUP($B365,'[2]TK KHOILUONG'!$B:$AT,33,0)</f>
        <v>0</v>
      </c>
      <c r="AI365" s="16">
        <f>VLOOKUP($B365,'[2]TK KHOILUONG'!$B:$AT,34,0)</f>
        <v>0</v>
      </c>
      <c r="AJ365" s="16">
        <f>VLOOKUP($B365,'[2]TK KHOILUONG'!$B:$AT,35,0)</f>
        <v>0</v>
      </c>
      <c r="AK365" s="34">
        <f>VLOOKUP($B365,'[2]TK KHOILUONG'!$B:$AT,36,0)</f>
        <v>0</v>
      </c>
      <c r="AL365" s="16">
        <f>VLOOKUP($B365,'[2]TK KHOILUONG'!$B:$AT,37,0)</f>
        <v>0</v>
      </c>
      <c r="AM365" s="16">
        <f>VLOOKUP($B365,'[2]TK KHOILUONG'!$B:$AT,38,0)</f>
        <v>0</v>
      </c>
      <c r="AN365" s="34">
        <f>VLOOKUP($B365,'[2]TK KHOILUONG'!$B:$AT,39,0)</f>
        <v>0</v>
      </c>
      <c r="AO365" s="16">
        <f>VLOOKUP($B365,'[2]TK KHOILUONG'!$B:$AT,40,0)</f>
        <v>0</v>
      </c>
      <c r="AP365" s="16">
        <f>VLOOKUP($B365,'[2]TK KHOILUONG'!$B:$AT,41,0)</f>
        <v>0</v>
      </c>
      <c r="AQ365" s="34">
        <f>VLOOKUP($B365,'[2]TK KHOILUONG'!$B:$AT,42,0)</f>
        <v>0</v>
      </c>
      <c r="AR365" s="34">
        <f>VLOOKUP($B365,'[2]TK KHOILUONG'!$B:$AT,43,0)</f>
        <v>0</v>
      </c>
      <c r="AS365" s="34">
        <f>VLOOKUP($B365,'[2]TK KHOILUONG'!$B:$AT,44,0)</f>
        <v>0</v>
      </c>
      <c r="AT365" s="44">
        <f t="shared" si="6"/>
        <v>0</v>
      </c>
      <c r="AU365" s="5"/>
    </row>
    <row r="366" spans="1:47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>
        <f>VLOOKUP($B366,'[2]TK KHOILUONG'!$B:$AT,4,0)</f>
        <v>0</v>
      </c>
      <c r="F366" s="16">
        <f>VLOOKUP($B366,'[2]TK KHOILUONG'!$B:$AT,5,0)</f>
        <v>0</v>
      </c>
      <c r="G366" s="16">
        <f>VLOOKUP($B366,'[2]TK KHOILUONG'!$B:$AT,6,0)</f>
        <v>0</v>
      </c>
      <c r="H366" s="16">
        <f>VLOOKUP($B366,'[2]TK KHOILUONG'!$B:$AT,7,0)</f>
        <v>0</v>
      </c>
      <c r="I366" s="16">
        <f>VLOOKUP($B366,'[2]TK KHOILUONG'!$B:$AT,8,0)</f>
        <v>0</v>
      </c>
      <c r="J366" s="16">
        <f>VLOOKUP($B366,'[2]TK KHOILUONG'!$B:$AT,9,0)</f>
        <v>0</v>
      </c>
      <c r="K366" s="16">
        <f>VLOOKUP($B366,'[2]TK KHOILUONG'!$B:$AT,10,0)</f>
        <v>0</v>
      </c>
      <c r="L366" s="16">
        <f>VLOOKUP($B366,'[2]TK KHOILUONG'!$B:$AT,11,0)</f>
        <v>0</v>
      </c>
      <c r="M366" s="34">
        <f>VLOOKUP($B366,'[2]TK KHOILUONG'!$B:$AT,12,0)</f>
        <v>0</v>
      </c>
      <c r="N366" s="16">
        <f>VLOOKUP($B366,'[2]TK KHOILUONG'!$B:$AT,13,0)</f>
        <v>0</v>
      </c>
      <c r="O366" s="16">
        <f>VLOOKUP($B366,'[2]TK KHOILUONG'!$B:$AT,14,0)</f>
        <v>0</v>
      </c>
      <c r="P366" s="16">
        <f>VLOOKUP($B366,'[2]TK KHOILUONG'!$B:$AT,15,0)</f>
        <v>0</v>
      </c>
      <c r="Q366" s="16">
        <f>VLOOKUP($B366,'[2]TK KHOILUONG'!$B:$AT,16,0)</f>
        <v>0</v>
      </c>
      <c r="R366" s="34">
        <f>VLOOKUP($B366,'[2]TK KHOILUONG'!$B:$AT,17,0)</f>
        <v>0</v>
      </c>
      <c r="S366" s="16">
        <f>VLOOKUP($B366,'[2]TK KHOILUONG'!$B:$AT,18,0)</f>
        <v>0</v>
      </c>
      <c r="T366" s="16">
        <f>VLOOKUP($B366,'[2]TK KHOILUONG'!$B:$AT,19,0)</f>
        <v>0</v>
      </c>
      <c r="U366" s="16">
        <f>VLOOKUP($B366,'[2]TK KHOILUONG'!$B:$AT,20,0)</f>
        <v>0</v>
      </c>
      <c r="V366" s="34">
        <f>VLOOKUP($B366,'[2]TK KHOILUONG'!$B:$AT,21,0)</f>
        <v>0</v>
      </c>
      <c r="W366" s="16">
        <f>VLOOKUP($B366,'[2]TK KHOILUONG'!$B:$AT,22,0)</f>
        <v>0</v>
      </c>
      <c r="X366" s="16">
        <f>VLOOKUP($B366,'[2]TK KHOILUONG'!$B:$AT,23,0)</f>
        <v>0</v>
      </c>
      <c r="Y366" s="16">
        <f>VLOOKUP($B366,'[2]TK KHOILUONG'!$B:$AT,24,0)</f>
        <v>0</v>
      </c>
      <c r="Z366" s="34">
        <f>VLOOKUP($B366,'[2]TK KHOILUONG'!$B:$AT,25,0)</f>
        <v>0</v>
      </c>
      <c r="AA366" s="16">
        <f>VLOOKUP($B366,'[2]TK KHOILUONG'!$B:$AT,26,0)</f>
        <v>0</v>
      </c>
      <c r="AB366" s="16">
        <f>VLOOKUP($B366,'[2]TK KHOILUONG'!$B:$AT,27,0)</f>
        <v>0</v>
      </c>
      <c r="AC366" s="16">
        <f>VLOOKUP($B366,'[2]TK KHOILUONG'!$B:$AT,28,0)</f>
        <v>0</v>
      </c>
      <c r="AD366" s="34">
        <f>VLOOKUP($B366,'[2]TK KHOILUONG'!$B:$AT,29,0)</f>
        <v>0</v>
      </c>
      <c r="AE366" s="16">
        <f>VLOOKUP($B366,'[2]TK KHOILUONG'!$B:$AT,30,0)</f>
        <v>0</v>
      </c>
      <c r="AF366" s="16">
        <f>VLOOKUP($B366,'[2]TK KHOILUONG'!$B:$AT,31,0)</f>
        <v>0</v>
      </c>
      <c r="AG366" s="16">
        <f>VLOOKUP($B366,'[2]TK KHOILUONG'!$B:$AT,32,0)</f>
        <v>0</v>
      </c>
      <c r="AH366" s="34">
        <f>VLOOKUP($B366,'[2]TK KHOILUONG'!$B:$AT,33,0)</f>
        <v>0</v>
      </c>
      <c r="AI366" s="16">
        <f>VLOOKUP($B366,'[2]TK KHOILUONG'!$B:$AT,34,0)</f>
        <v>0</v>
      </c>
      <c r="AJ366" s="16">
        <f>VLOOKUP($B366,'[2]TK KHOILUONG'!$B:$AT,35,0)</f>
        <v>0</v>
      </c>
      <c r="AK366" s="34">
        <f>VLOOKUP($B366,'[2]TK KHOILUONG'!$B:$AT,36,0)</f>
        <v>0</v>
      </c>
      <c r="AL366" s="16">
        <f>VLOOKUP($B366,'[2]TK KHOILUONG'!$B:$AT,37,0)</f>
        <v>0</v>
      </c>
      <c r="AM366" s="16">
        <f>VLOOKUP($B366,'[2]TK KHOILUONG'!$B:$AT,38,0)</f>
        <v>0</v>
      </c>
      <c r="AN366" s="34">
        <f>VLOOKUP($B366,'[2]TK KHOILUONG'!$B:$AT,39,0)</f>
        <v>0</v>
      </c>
      <c r="AO366" s="16">
        <f>VLOOKUP($B366,'[2]TK KHOILUONG'!$B:$AT,40,0)</f>
        <v>0</v>
      </c>
      <c r="AP366" s="16">
        <f>VLOOKUP($B366,'[2]TK KHOILUONG'!$B:$AT,41,0)</f>
        <v>0</v>
      </c>
      <c r="AQ366" s="34">
        <f>VLOOKUP($B366,'[2]TK KHOILUONG'!$B:$AT,42,0)</f>
        <v>0</v>
      </c>
      <c r="AR366" s="34">
        <f>VLOOKUP($B366,'[2]TK KHOILUONG'!$B:$AT,43,0)</f>
        <v>0</v>
      </c>
      <c r="AS366" s="34">
        <f>VLOOKUP($B366,'[2]TK KHOILUONG'!$B:$AT,44,0)</f>
        <v>0</v>
      </c>
      <c r="AT366" s="44">
        <f t="shared" si="6"/>
        <v>0</v>
      </c>
      <c r="AU366" s="5"/>
    </row>
    <row r="367" spans="1:47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>
        <f>VLOOKUP($B367,'[2]TK KHOILUONG'!$B:$AT,4,0)</f>
        <v>0</v>
      </c>
      <c r="F367" s="16">
        <f>VLOOKUP($B367,'[2]TK KHOILUONG'!$B:$AT,5,0)</f>
        <v>0</v>
      </c>
      <c r="G367" s="16">
        <f>VLOOKUP($B367,'[2]TK KHOILUONG'!$B:$AT,6,0)</f>
        <v>0</v>
      </c>
      <c r="H367" s="16">
        <f>VLOOKUP($B367,'[2]TK KHOILUONG'!$B:$AT,7,0)</f>
        <v>0</v>
      </c>
      <c r="I367" s="16">
        <f>VLOOKUP($B367,'[2]TK KHOILUONG'!$B:$AT,8,0)</f>
        <v>0</v>
      </c>
      <c r="J367" s="16">
        <f>VLOOKUP($B367,'[2]TK KHOILUONG'!$B:$AT,9,0)</f>
        <v>0</v>
      </c>
      <c r="K367" s="16">
        <f>VLOOKUP($B367,'[2]TK KHOILUONG'!$B:$AT,10,0)</f>
        <v>0</v>
      </c>
      <c r="L367" s="16">
        <f>VLOOKUP($B367,'[2]TK KHOILUONG'!$B:$AT,11,0)</f>
        <v>0</v>
      </c>
      <c r="M367" s="34">
        <f>VLOOKUP($B367,'[2]TK KHOILUONG'!$B:$AT,12,0)</f>
        <v>0</v>
      </c>
      <c r="N367" s="16">
        <f>VLOOKUP($B367,'[2]TK KHOILUONG'!$B:$AT,13,0)</f>
        <v>0</v>
      </c>
      <c r="O367" s="16">
        <f>VLOOKUP($B367,'[2]TK KHOILUONG'!$B:$AT,14,0)</f>
        <v>0</v>
      </c>
      <c r="P367" s="16">
        <f>VLOOKUP($B367,'[2]TK KHOILUONG'!$B:$AT,15,0)</f>
        <v>0</v>
      </c>
      <c r="Q367" s="16">
        <f>VLOOKUP($B367,'[2]TK KHOILUONG'!$B:$AT,16,0)</f>
        <v>0</v>
      </c>
      <c r="R367" s="34">
        <f>VLOOKUP($B367,'[2]TK KHOILUONG'!$B:$AT,17,0)</f>
        <v>0</v>
      </c>
      <c r="S367" s="16">
        <f>VLOOKUP($B367,'[2]TK KHOILUONG'!$B:$AT,18,0)</f>
        <v>0</v>
      </c>
      <c r="T367" s="16">
        <f>VLOOKUP($B367,'[2]TK KHOILUONG'!$B:$AT,19,0)</f>
        <v>0</v>
      </c>
      <c r="U367" s="16">
        <f>VLOOKUP($B367,'[2]TK KHOILUONG'!$B:$AT,20,0)</f>
        <v>0</v>
      </c>
      <c r="V367" s="34">
        <f>VLOOKUP($B367,'[2]TK KHOILUONG'!$B:$AT,21,0)</f>
        <v>0</v>
      </c>
      <c r="W367" s="16">
        <f>VLOOKUP($B367,'[2]TK KHOILUONG'!$B:$AT,22,0)</f>
        <v>0</v>
      </c>
      <c r="X367" s="16">
        <f>VLOOKUP($B367,'[2]TK KHOILUONG'!$B:$AT,23,0)</f>
        <v>0</v>
      </c>
      <c r="Y367" s="16">
        <f>VLOOKUP($B367,'[2]TK KHOILUONG'!$B:$AT,24,0)</f>
        <v>0</v>
      </c>
      <c r="Z367" s="34">
        <f>VLOOKUP($B367,'[2]TK KHOILUONG'!$B:$AT,25,0)</f>
        <v>0</v>
      </c>
      <c r="AA367" s="16">
        <f>VLOOKUP($B367,'[2]TK KHOILUONG'!$B:$AT,26,0)</f>
        <v>0</v>
      </c>
      <c r="AB367" s="16">
        <f>VLOOKUP($B367,'[2]TK KHOILUONG'!$B:$AT,27,0)</f>
        <v>0</v>
      </c>
      <c r="AC367" s="16">
        <f>VLOOKUP($B367,'[2]TK KHOILUONG'!$B:$AT,28,0)</f>
        <v>0</v>
      </c>
      <c r="AD367" s="34">
        <f>VLOOKUP($B367,'[2]TK KHOILUONG'!$B:$AT,29,0)</f>
        <v>0</v>
      </c>
      <c r="AE367" s="16">
        <f>VLOOKUP($B367,'[2]TK KHOILUONG'!$B:$AT,30,0)</f>
        <v>0</v>
      </c>
      <c r="AF367" s="16">
        <f>VLOOKUP($B367,'[2]TK KHOILUONG'!$B:$AT,31,0)</f>
        <v>0</v>
      </c>
      <c r="AG367" s="16">
        <f>VLOOKUP($B367,'[2]TK KHOILUONG'!$B:$AT,32,0)</f>
        <v>0</v>
      </c>
      <c r="AH367" s="34">
        <f>VLOOKUP($B367,'[2]TK KHOILUONG'!$B:$AT,33,0)</f>
        <v>0</v>
      </c>
      <c r="AI367" s="16">
        <f>VLOOKUP($B367,'[2]TK KHOILUONG'!$B:$AT,34,0)</f>
        <v>0</v>
      </c>
      <c r="AJ367" s="16">
        <f>VLOOKUP($B367,'[2]TK KHOILUONG'!$B:$AT,35,0)</f>
        <v>0</v>
      </c>
      <c r="AK367" s="34">
        <f>VLOOKUP($B367,'[2]TK KHOILUONG'!$B:$AT,36,0)</f>
        <v>0</v>
      </c>
      <c r="AL367" s="16">
        <f>VLOOKUP($B367,'[2]TK KHOILUONG'!$B:$AT,37,0)</f>
        <v>0</v>
      </c>
      <c r="AM367" s="16">
        <f>VLOOKUP($B367,'[2]TK KHOILUONG'!$B:$AT,38,0)</f>
        <v>0</v>
      </c>
      <c r="AN367" s="34">
        <f>VLOOKUP($B367,'[2]TK KHOILUONG'!$B:$AT,39,0)</f>
        <v>0</v>
      </c>
      <c r="AO367" s="16">
        <f>VLOOKUP($B367,'[2]TK KHOILUONG'!$B:$AT,40,0)</f>
        <v>0</v>
      </c>
      <c r="AP367" s="16">
        <f>VLOOKUP($B367,'[2]TK KHOILUONG'!$B:$AT,41,0)</f>
        <v>0</v>
      </c>
      <c r="AQ367" s="34">
        <f>VLOOKUP($B367,'[2]TK KHOILUONG'!$B:$AT,42,0)</f>
        <v>0</v>
      </c>
      <c r="AR367" s="34">
        <f>VLOOKUP($B367,'[2]TK KHOILUONG'!$B:$AT,43,0)</f>
        <v>0</v>
      </c>
      <c r="AS367" s="34">
        <f>VLOOKUP($B367,'[2]TK KHOILUONG'!$B:$AT,44,0)</f>
        <v>0</v>
      </c>
      <c r="AT367" s="44">
        <f t="shared" si="6"/>
        <v>0</v>
      </c>
      <c r="AU367" s="5"/>
    </row>
    <row r="368" spans="1:47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>
        <f>VLOOKUP($B368,'[2]TK KHOILUONG'!$B:$AT,4,0)</f>
        <v>0</v>
      </c>
      <c r="F368" s="16">
        <f>VLOOKUP($B368,'[2]TK KHOILUONG'!$B:$AT,5,0)</f>
        <v>0</v>
      </c>
      <c r="G368" s="16">
        <f>VLOOKUP($B368,'[2]TK KHOILUONG'!$B:$AT,6,0)</f>
        <v>0</v>
      </c>
      <c r="H368" s="16">
        <f>VLOOKUP($B368,'[2]TK KHOILUONG'!$B:$AT,7,0)</f>
        <v>0</v>
      </c>
      <c r="I368" s="16">
        <f>VLOOKUP($B368,'[2]TK KHOILUONG'!$B:$AT,8,0)</f>
        <v>0</v>
      </c>
      <c r="J368" s="16">
        <f>VLOOKUP($B368,'[2]TK KHOILUONG'!$B:$AT,9,0)</f>
        <v>0</v>
      </c>
      <c r="K368" s="16">
        <f>VLOOKUP($B368,'[2]TK KHOILUONG'!$B:$AT,10,0)</f>
        <v>0</v>
      </c>
      <c r="L368" s="16">
        <f>VLOOKUP($B368,'[2]TK KHOILUONG'!$B:$AT,11,0)</f>
        <v>0</v>
      </c>
      <c r="M368" s="34">
        <f>VLOOKUP($B368,'[2]TK KHOILUONG'!$B:$AT,12,0)</f>
        <v>0</v>
      </c>
      <c r="N368" s="16">
        <f>VLOOKUP($B368,'[2]TK KHOILUONG'!$B:$AT,13,0)</f>
        <v>0</v>
      </c>
      <c r="O368" s="16">
        <f>VLOOKUP($B368,'[2]TK KHOILUONG'!$B:$AT,14,0)</f>
        <v>0</v>
      </c>
      <c r="P368" s="16">
        <f>VLOOKUP($B368,'[2]TK KHOILUONG'!$B:$AT,15,0)</f>
        <v>0</v>
      </c>
      <c r="Q368" s="16">
        <f>VLOOKUP($B368,'[2]TK KHOILUONG'!$B:$AT,16,0)</f>
        <v>0</v>
      </c>
      <c r="R368" s="34">
        <f>VLOOKUP($B368,'[2]TK KHOILUONG'!$B:$AT,17,0)</f>
        <v>0</v>
      </c>
      <c r="S368" s="16">
        <f>VLOOKUP($B368,'[2]TK KHOILUONG'!$B:$AT,18,0)</f>
        <v>0</v>
      </c>
      <c r="T368" s="16">
        <f>VLOOKUP($B368,'[2]TK KHOILUONG'!$B:$AT,19,0)</f>
        <v>0</v>
      </c>
      <c r="U368" s="16">
        <f>VLOOKUP($B368,'[2]TK KHOILUONG'!$B:$AT,20,0)</f>
        <v>0</v>
      </c>
      <c r="V368" s="34">
        <f>VLOOKUP($B368,'[2]TK KHOILUONG'!$B:$AT,21,0)</f>
        <v>0</v>
      </c>
      <c r="W368" s="16">
        <f>VLOOKUP($B368,'[2]TK KHOILUONG'!$B:$AT,22,0)</f>
        <v>0</v>
      </c>
      <c r="X368" s="16">
        <f>VLOOKUP($B368,'[2]TK KHOILUONG'!$B:$AT,23,0)</f>
        <v>0</v>
      </c>
      <c r="Y368" s="16">
        <f>VLOOKUP($B368,'[2]TK KHOILUONG'!$B:$AT,24,0)</f>
        <v>0</v>
      </c>
      <c r="Z368" s="34">
        <f>VLOOKUP($B368,'[2]TK KHOILUONG'!$B:$AT,25,0)</f>
        <v>0</v>
      </c>
      <c r="AA368" s="16">
        <f>VLOOKUP($B368,'[2]TK KHOILUONG'!$B:$AT,26,0)</f>
        <v>0</v>
      </c>
      <c r="AB368" s="16">
        <f>VLOOKUP($B368,'[2]TK KHOILUONG'!$B:$AT,27,0)</f>
        <v>0</v>
      </c>
      <c r="AC368" s="16">
        <f>VLOOKUP($B368,'[2]TK KHOILUONG'!$B:$AT,28,0)</f>
        <v>0</v>
      </c>
      <c r="AD368" s="34">
        <f>VLOOKUP($B368,'[2]TK KHOILUONG'!$B:$AT,29,0)</f>
        <v>0</v>
      </c>
      <c r="AE368" s="16">
        <f>VLOOKUP($B368,'[2]TK KHOILUONG'!$B:$AT,30,0)</f>
        <v>0</v>
      </c>
      <c r="AF368" s="16">
        <f>VLOOKUP($B368,'[2]TK KHOILUONG'!$B:$AT,31,0)</f>
        <v>0</v>
      </c>
      <c r="AG368" s="16">
        <f>VLOOKUP($B368,'[2]TK KHOILUONG'!$B:$AT,32,0)</f>
        <v>0</v>
      </c>
      <c r="AH368" s="34">
        <f>VLOOKUP($B368,'[2]TK KHOILUONG'!$B:$AT,33,0)</f>
        <v>0</v>
      </c>
      <c r="AI368" s="16">
        <f>VLOOKUP($B368,'[2]TK KHOILUONG'!$B:$AT,34,0)</f>
        <v>0</v>
      </c>
      <c r="AJ368" s="16">
        <f>VLOOKUP($B368,'[2]TK KHOILUONG'!$B:$AT,35,0)</f>
        <v>0</v>
      </c>
      <c r="AK368" s="34">
        <f>VLOOKUP($B368,'[2]TK KHOILUONG'!$B:$AT,36,0)</f>
        <v>0</v>
      </c>
      <c r="AL368" s="16">
        <f>VLOOKUP($B368,'[2]TK KHOILUONG'!$B:$AT,37,0)</f>
        <v>0</v>
      </c>
      <c r="AM368" s="16">
        <f>VLOOKUP($B368,'[2]TK KHOILUONG'!$B:$AT,38,0)</f>
        <v>0</v>
      </c>
      <c r="AN368" s="34">
        <f>VLOOKUP($B368,'[2]TK KHOILUONG'!$B:$AT,39,0)</f>
        <v>0</v>
      </c>
      <c r="AO368" s="16">
        <f>VLOOKUP($B368,'[2]TK KHOILUONG'!$B:$AT,40,0)</f>
        <v>0</v>
      </c>
      <c r="AP368" s="16">
        <f>VLOOKUP($B368,'[2]TK KHOILUONG'!$B:$AT,41,0)</f>
        <v>0</v>
      </c>
      <c r="AQ368" s="34">
        <f>VLOOKUP($B368,'[2]TK KHOILUONG'!$B:$AT,42,0)</f>
        <v>0</v>
      </c>
      <c r="AR368" s="34">
        <f>VLOOKUP($B368,'[2]TK KHOILUONG'!$B:$AT,43,0)</f>
        <v>0</v>
      </c>
      <c r="AS368" s="34">
        <f>VLOOKUP($B368,'[2]TK KHOILUONG'!$B:$AT,44,0)</f>
        <v>0</v>
      </c>
      <c r="AT368" s="44">
        <f t="shared" si="6"/>
        <v>0</v>
      </c>
      <c r="AU368" s="5"/>
    </row>
    <row r="369" spans="1:47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>
        <f>VLOOKUP($B369,'[2]TK KHOILUONG'!$B:$AT,4,0)</f>
        <v>0</v>
      </c>
      <c r="F369" s="16">
        <f>VLOOKUP($B369,'[2]TK KHOILUONG'!$B:$AT,5,0)</f>
        <v>0</v>
      </c>
      <c r="G369" s="16">
        <f>VLOOKUP($B369,'[2]TK KHOILUONG'!$B:$AT,6,0)</f>
        <v>0</v>
      </c>
      <c r="H369" s="16">
        <f>VLOOKUP($B369,'[2]TK KHOILUONG'!$B:$AT,7,0)</f>
        <v>0</v>
      </c>
      <c r="I369" s="16">
        <f>VLOOKUP($B369,'[2]TK KHOILUONG'!$B:$AT,8,0)</f>
        <v>0</v>
      </c>
      <c r="J369" s="16">
        <f>VLOOKUP($B369,'[2]TK KHOILUONG'!$B:$AT,9,0)</f>
        <v>0</v>
      </c>
      <c r="K369" s="16">
        <f>VLOOKUP($B369,'[2]TK KHOILUONG'!$B:$AT,10,0)</f>
        <v>0</v>
      </c>
      <c r="L369" s="16">
        <f>VLOOKUP($B369,'[2]TK KHOILUONG'!$B:$AT,11,0)</f>
        <v>0</v>
      </c>
      <c r="M369" s="34">
        <f>VLOOKUP($B369,'[2]TK KHOILUONG'!$B:$AT,12,0)</f>
        <v>0</v>
      </c>
      <c r="N369" s="16">
        <f>VLOOKUP($B369,'[2]TK KHOILUONG'!$B:$AT,13,0)</f>
        <v>0</v>
      </c>
      <c r="O369" s="16">
        <f>VLOOKUP($B369,'[2]TK KHOILUONG'!$B:$AT,14,0)</f>
        <v>0</v>
      </c>
      <c r="P369" s="16">
        <f>VLOOKUP($B369,'[2]TK KHOILUONG'!$B:$AT,15,0)</f>
        <v>0</v>
      </c>
      <c r="Q369" s="16">
        <f>VLOOKUP($B369,'[2]TK KHOILUONG'!$B:$AT,16,0)</f>
        <v>0</v>
      </c>
      <c r="R369" s="34">
        <f>VLOOKUP($B369,'[2]TK KHOILUONG'!$B:$AT,17,0)</f>
        <v>0</v>
      </c>
      <c r="S369" s="16">
        <f>VLOOKUP($B369,'[2]TK KHOILUONG'!$B:$AT,18,0)</f>
        <v>0</v>
      </c>
      <c r="T369" s="16">
        <f>VLOOKUP($B369,'[2]TK KHOILUONG'!$B:$AT,19,0)</f>
        <v>0</v>
      </c>
      <c r="U369" s="16">
        <f>VLOOKUP($B369,'[2]TK KHOILUONG'!$B:$AT,20,0)</f>
        <v>0</v>
      </c>
      <c r="V369" s="34">
        <f>VLOOKUP($B369,'[2]TK KHOILUONG'!$B:$AT,21,0)</f>
        <v>0</v>
      </c>
      <c r="W369" s="16">
        <f>VLOOKUP($B369,'[2]TK KHOILUONG'!$B:$AT,22,0)</f>
        <v>0</v>
      </c>
      <c r="X369" s="16">
        <f>VLOOKUP($B369,'[2]TK KHOILUONG'!$B:$AT,23,0)</f>
        <v>0</v>
      </c>
      <c r="Y369" s="16">
        <f>VLOOKUP($B369,'[2]TK KHOILUONG'!$B:$AT,24,0)</f>
        <v>0</v>
      </c>
      <c r="Z369" s="34">
        <f>VLOOKUP($B369,'[2]TK KHOILUONG'!$B:$AT,25,0)</f>
        <v>0</v>
      </c>
      <c r="AA369" s="16">
        <f>VLOOKUP($B369,'[2]TK KHOILUONG'!$B:$AT,26,0)</f>
        <v>0</v>
      </c>
      <c r="AB369" s="16">
        <f>VLOOKUP($B369,'[2]TK KHOILUONG'!$B:$AT,27,0)</f>
        <v>0</v>
      </c>
      <c r="AC369" s="16">
        <f>VLOOKUP($B369,'[2]TK KHOILUONG'!$B:$AT,28,0)</f>
        <v>0</v>
      </c>
      <c r="AD369" s="34">
        <f>VLOOKUP($B369,'[2]TK KHOILUONG'!$B:$AT,29,0)</f>
        <v>0</v>
      </c>
      <c r="AE369" s="16">
        <f>VLOOKUP($B369,'[2]TK KHOILUONG'!$B:$AT,30,0)</f>
        <v>0</v>
      </c>
      <c r="AF369" s="16">
        <f>VLOOKUP($B369,'[2]TK KHOILUONG'!$B:$AT,31,0)</f>
        <v>0</v>
      </c>
      <c r="AG369" s="16">
        <f>VLOOKUP($B369,'[2]TK KHOILUONG'!$B:$AT,32,0)</f>
        <v>0</v>
      </c>
      <c r="AH369" s="34">
        <f>VLOOKUP($B369,'[2]TK KHOILUONG'!$B:$AT,33,0)</f>
        <v>0</v>
      </c>
      <c r="AI369" s="16">
        <f>VLOOKUP($B369,'[2]TK KHOILUONG'!$B:$AT,34,0)</f>
        <v>0</v>
      </c>
      <c r="AJ369" s="16">
        <f>VLOOKUP($B369,'[2]TK KHOILUONG'!$B:$AT,35,0)</f>
        <v>0</v>
      </c>
      <c r="AK369" s="34">
        <f>VLOOKUP($B369,'[2]TK KHOILUONG'!$B:$AT,36,0)</f>
        <v>0</v>
      </c>
      <c r="AL369" s="16">
        <f>VLOOKUP($B369,'[2]TK KHOILUONG'!$B:$AT,37,0)</f>
        <v>0</v>
      </c>
      <c r="AM369" s="16">
        <f>VLOOKUP($B369,'[2]TK KHOILUONG'!$B:$AT,38,0)</f>
        <v>0</v>
      </c>
      <c r="AN369" s="34">
        <f>VLOOKUP($B369,'[2]TK KHOILUONG'!$B:$AT,39,0)</f>
        <v>0</v>
      </c>
      <c r="AO369" s="16">
        <f>VLOOKUP($B369,'[2]TK KHOILUONG'!$B:$AT,40,0)</f>
        <v>0</v>
      </c>
      <c r="AP369" s="16">
        <f>VLOOKUP($B369,'[2]TK KHOILUONG'!$B:$AT,41,0)</f>
        <v>0</v>
      </c>
      <c r="AQ369" s="34">
        <f>VLOOKUP($B369,'[2]TK KHOILUONG'!$B:$AT,42,0)</f>
        <v>0</v>
      </c>
      <c r="AR369" s="34">
        <f>VLOOKUP($B369,'[2]TK KHOILUONG'!$B:$AT,43,0)</f>
        <v>0</v>
      </c>
      <c r="AS369" s="34">
        <f>VLOOKUP($B369,'[2]TK KHOILUONG'!$B:$AT,44,0)</f>
        <v>0</v>
      </c>
      <c r="AT369" s="44">
        <f t="shared" si="6"/>
        <v>0</v>
      </c>
      <c r="AU369" s="5"/>
    </row>
    <row r="370" spans="1:47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>
        <f>VLOOKUP($B370,'[2]TK KHOILUONG'!$B:$AT,4,0)</f>
        <v>0</v>
      </c>
      <c r="F370" s="16">
        <f>VLOOKUP($B370,'[2]TK KHOILUONG'!$B:$AT,5,0)</f>
        <v>0</v>
      </c>
      <c r="G370" s="16">
        <f>VLOOKUP($B370,'[2]TK KHOILUONG'!$B:$AT,6,0)</f>
        <v>0</v>
      </c>
      <c r="H370" s="16">
        <f>VLOOKUP($B370,'[2]TK KHOILUONG'!$B:$AT,7,0)</f>
        <v>0</v>
      </c>
      <c r="I370" s="16">
        <f>VLOOKUP($B370,'[2]TK KHOILUONG'!$B:$AT,8,0)</f>
        <v>0</v>
      </c>
      <c r="J370" s="16">
        <f>VLOOKUP($B370,'[2]TK KHOILUONG'!$B:$AT,9,0)</f>
        <v>0</v>
      </c>
      <c r="K370" s="16">
        <f>VLOOKUP($B370,'[2]TK KHOILUONG'!$B:$AT,10,0)</f>
        <v>0</v>
      </c>
      <c r="L370" s="16">
        <f>VLOOKUP($B370,'[2]TK KHOILUONG'!$B:$AT,11,0)</f>
        <v>0</v>
      </c>
      <c r="M370" s="34">
        <f>VLOOKUP($B370,'[2]TK KHOILUONG'!$B:$AT,12,0)</f>
        <v>0</v>
      </c>
      <c r="N370" s="16">
        <f>VLOOKUP($B370,'[2]TK KHOILUONG'!$B:$AT,13,0)</f>
        <v>0</v>
      </c>
      <c r="O370" s="16">
        <f>VLOOKUP($B370,'[2]TK KHOILUONG'!$B:$AT,14,0)</f>
        <v>0</v>
      </c>
      <c r="P370" s="16">
        <f>VLOOKUP($B370,'[2]TK KHOILUONG'!$B:$AT,15,0)</f>
        <v>0</v>
      </c>
      <c r="Q370" s="16">
        <f>VLOOKUP($B370,'[2]TK KHOILUONG'!$B:$AT,16,0)</f>
        <v>0</v>
      </c>
      <c r="R370" s="34">
        <f>VLOOKUP($B370,'[2]TK KHOILUONG'!$B:$AT,17,0)</f>
        <v>0</v>
      </c>
      <c r="S370" s="16">
        <f>VLOOKUP($B370,'[2]TK KHOILUONG'!$B:$AT,18,0)</f>
        <v>0</v>
      </c>
      <c r="T370" s="16">
        <f>VLOOKUP($B370,'[2]TK KHOILUONG'!$B:$AT,19,0)</f>
        <v>0</v>
      </c>
      <c r="U370" s="16">
        <f>VLOOKUP($B370,'[2]TK KHOILUONG'!$B:$AT,20,0)</f>
        <v>0</v>
      </c>
      <c r="V370" s="34">
        <f>VLOOKUP($B370,'[2]TK KHOILUONG'!$B:$AT,21,0)</f>
        <v>0</v>
      </c>
      <c r="W370" s="16">
        <f>VLOOKUP($B370,'[2]TK KHOILUONG'!$B:$AT,22,0)</f>
        <v>0</v>
      </c>
      <c r="X370" s="16">
        <f>VLOOKUP($B370,'[2]TK KHOILUONG'!$B:$AT,23,0)</f>
        <v>0</v>
      </c>
      <c r="Y370" s="16">
        <f>VLOOKUP($B370,'[2]TK KHOILUONG'!$B:$AT,24,0)</f>
        <v>0</v>
      </c>
      <c r="Z370" s="34">
        <f>VLOOKUP($B370,'[2]TK KHOILUONG'!$B:$AT,25,0)</f>
        <v>0</v>
      </c>
      <c r="AA370" s="16">
        <f>VLOOKUP($B370,'[2]TK KHOILUONG'!$B:$AT,26,0)</f>
        <v>0</v>
      </c>
      <c r="AB370" s="16">
        <f>VLOOKUP($B370,'[2]TK KHOILUONG'!$B:$AT,27,0)</f>
        <v>0</v>
      </c>
      <c r="AC370" s="16">
        <f>VLOOKUP($B370,'[2]TK KHOILUONG'!$B:$AT,28,0)</f>
        <v>0</v>
      </c>
      <c r="AD370" s="34">
        <f>VLOOKUP($B370,'[2]TK KHOILUONG'!$B:$AT,29,0)</f>
        <v>0</v>
      </c>
      <c r="AE370" s="16">
        <f>VLOOKUP($B370,'[2]TK KHOILUONG'!$B:$AT,30,0)</f>
        <v>0</v>
      </c>
      <c r="AF370" s="16">
        <f>VLOOKUP($B370,'[2]TK KHOILUONG'!$B:$AT,31,0)</f>
        <v>0</v>
      </c>
      <c r="AG370" s="16">
        <f>VLOOKUP($B370,'[2]TK KHOILUONG'!$B:$AT,32,0)</f>
        <v>0</v>
      </c>
      <c r="AH370" s="34">
        <f>VLOOKUP($B370,'[2]TK KHOILUONG'!$B:$AT,33,0)</f>
        <v>0</v>
      </c>
      <c r="AI370" s="16">
        <f>VLOOKUP($B370,'[2]TK KHOILUONG'!$B:$AT,34,0)</f>
        <v>0</v>
      </c>
      <c r="AJ370" s="16">
        <f>VLOOKUP($B370,'[2]TK KHOILUONG'!$B:$AT,35,0)</f>
        <v>0</v>
      </c>
      <c r="AK370" s="34">
        <f>VLOOKUP($B370,'[2]TK KHOILUONG'!$B:$AT,36,0)</f>
        <v>0</v>
      </c>
      <c r="AL370" s="16">
        <f>VLOOKUP($B370,'[2]TK KHOILUONG'!$B:$AT,37,0)</f>
        <v>0</v>
      </c>
      <c r="AM370" s="16">
        <f>VLOOKUP($B370,'[2]TK KHOILUONG'!$B:$AT,38,0)</f>
        <v>0</v>
      </c>
      <c r="AN370" s="34">
        <f>VLOOKUP($B370,'[2]TK KHOILUONG'!$B:$AT,39,0)</f>
        <v>0</v>
      </c>
      <c r="AO370" s="16">
        <f>VLOOKUP($B370,'[2]TK KHOILUONG'!$B:$AT,40,0)</f>
        <v>0</v>
      </c>
      <c r="AP370" s="16">
        <f>VLOOKUP($B370,'[2]TK KHOILUONG'!$B:$AT,41,0)</f>
        <v>0</v>
      </c>
      <c r="AQ370" s="34">
        <f>VLOOKUP($B370,'[2]TK KHOILUONG'!$B:$AT,42,0)</f>
        <v>0</v>
      </c>
      <c r="AR370" s="34">
        <f>VLOOKUP($B370,'[2]TK KHOILUONG'!$B:$AT,43,0)</f>
        <v>0</v>
      </c>
      <c r="AS370" s="34">
        <f>VLOOKUP($B370,'[2]TK KHOILUONG'!$B:$AT,44,0)</f>
        <v>0</v>
      </c>
      <c r="AT370" s="44">
        <f t="shared" si="6"/>
        <v>0</v>
      </c>
      <c r="AU370" s="5"/>
    </row>
    <row r="371" spans="1:47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>
        <f>VLOOKUP($B371,'[2]TK KHOILUONG'!$B:$AT,4,0)</f>
        <v>0</v>
      </c>
      <c r="F371" s="16">
        <f>VLOOKUP($B371,'[2]TK KHOILUONG'!$B:$AT,5,0)</f>
        <v>0</v>
      </c>
      <c r="G371" s="16">
        <f>VLOOKUP($B371,'[2]TK KHOILUONG'!$B:$AT,6,0)</f>
        <v>0</v>
      </c>
      <c r="H371" s="16">
        <f>VLOOKUP($B371,'[2]TK KHOILUONG'!$B:$AT,7,0)</f>
        <v>0</v>
      </c>
      <c r="I371" s="16">
        <f>VLOOKUP($B371,'[2]TK KHOILUONG'!$B:$AT,8,0)</f>
        <v>0</v>
      </c>
      <c r="J371" s="16">
        <f>VLOOKUP($B371,'[2]TK KHOILUONG'!$B:$AT,9,0)</f>
        <v>0</v>
      </c>
      <c r="K371" s="16">
        <f>VLOOKUP($B371,'[2]TK KHOILUONG'!$B:$AT,10,0)</f>
        <v>0</v>
      </c>
      <c r="L371" s="16">
        <f>VLOOKUP($B371,'[2]TK KHOILUONG'!$B:$AT,11,0)</f>
        <v>0</v>
      </c>
      <c r="M371" s="34">
        <f>VLOOKUP($B371,'[2]TK KHOILUONG'!$B:$AT,12,0)</f>
        <v>0</v>
      </c>
      <c r="N371" s="16">
        <f>VLOOKUP($B371,'[2]TK KHOILUONG'!$B:$AT,13,0)</f>
        <v>0</v>
      </c>
      <c r="O371" s="16">
        <f>VLOOKUP($B371,'[2]TK KHOILUONG'!$B:$AT,14,0)</f>
        <v>0</v>
      </c>
      <c r="P371" s="16">
        <f>VLOOKUP($B371,'[2]TK KHOILUONG'!$B:$AT,15,0)</f>
        <v>0</v>
      </c>
      <c r="Q371" s="16">
        <f>VLOOKUP($B371,'[2]TK KHOILUONG'!$B:$AT,16,0)</f>
        <v>0</v>
      </c>
      <c r="R371" s="34">
        <f>VLOOKUP($B371,'[2]TK KHOILUONG'!$B:$AT,17,0)</f>
        <v>0</v>
      </c>
      <c r="S371" s="16">
        <f>VLOOKUP($B371,'[2]TK KHOILUONG'!$B:$AT,18,0)</f>
        <v>0</v>
      </c>
      <c r="T371" s="16">
        <f>VLOOKUP($B371,'[2]TK KHOILUONG'!$B:$AT,19,0)</f>
        <v>0</v>
      </c>
      <c r="U371" s="16">
        <f>VLOOKUP($B371,'[2]TK KHOILUONG'!$B:$AT,20,0)</f>
        <v>0</v>
      </c>
      <c r="V371" s="34">
        <f>VLOOKUP($B371,'[2]TK KHOILUONG'!$B:$AT,21,0)</f>
        <v>0</v>
      </c>
      <c r="W371" s="16">
        <f>VLOOKUP($B371,'[2]TK KHOILUONG'!$B:$AT,22,0)</f>
        <v>0</v>
      </c>
      <c r="X371" s="16">
        <f>VLOOKUP($B371,'[2]TK KHOILUONG'!$B:$AT,23,0)</f>
        <v>0</v>
      </c>
      <c r="Y371" s="16">
        <f>VLOOKUP($B371,'[2]TK KHOILUONG'!$B:$AT,24,0)</f>
        <v>0</v>
      </c>
      <c r="Z371" s="34">
        <f>VLOOKUP($B371,'[2]TK KHOILUONG'!$B:$AT,25,0)</f>
        <v>0</v>
      </c>
      <c r="AA371" s="16">
        <f>VLOOKUP($B371,'[2]TK KHOILUONG'!$B:$AT,26,0)</f>
        <v>0</v>
      </c>
      <c r="AB371" s="16">
        <f>VLOOKUP($B371,'[2]TK KHOILUONG'!$B:$AT,27,0)</f>
        <v>0</v>
      </c>
      <c r="AC371" s="16">
        <f>VLOOKUP($B371,'[2]TK KHOILUONG'!$B:$AT,28,0)</f>
        <v>0</v>
      </c>
      <c r="AD371" s="34">
        <f>VLOOKUP($B371,'[2]TK KHOILUONG'!$B:$AT,29,0)</f>
        <v>0</v>
      </c>
      <c r="AE371" s="16">
        <f>VLOOKUP($B371,'[2]TK KHOILUONG'!$B:$AT,30,0)</f>
        <v>0</v>
      </c>
      <c r="AF371" s="16">
        <f>VLOOKUP($B371,'[2]TK KHOILUONG'!$B:$AT,31,0)</f>
        <v>0</v>
      </c>
      <c r="AG371" s="16">
        <f>VLOOKUP($B371,'[2]TK KHOILUONG'!$B:$AT,32,0)</f>
        <v>0</v>
      </c>
      <c r="AH371" s="34">
        <f>VLOOKUP($B371,'[2]TK KHOILUONG'!$B:$AT,33,0)</f>
        <v>0</v>
      </c>
      <c r="AI371" s="16">
        <f>VLOOKUP($B371,'[2]TK KHOILUONG'!$B:$AT,34,0)</f>
        <v>0</v>
      </c>
      <c r="AJ371" s="16">
        <f>VLOOKUP($B371,'[2]TK KHOILUONG'!$B:$AT,35,0)</f>
        <v>0</v>
      </c>
      <c r="AK371" s="34">
        <f>VLOOKUP($B371,'[2]TK KHOILUONG'!$B:$AT,36,0)</f>
        <v>0</v>
      </c>
      <c r="AL371" s="16">
        <f>VLOOKUP($B371,'[2]TK KHOILUONG'!$B:$AT,37,0)</f>
        <v>0</v>
      </c>
      <c r="AM371" s="16">
        <f>VLOOKUP($B371,'[2]TK KHOILUONG'!$B:$AT,38,0)</f>
        <v>0</v>
      </c>
      <c r="AN371" s="34">
        <f>VLOOKUP($B371,'[2]TK KHOILUONG'!$B:$AT,39,0)</f>
        <v>0</v>
      </c>
      <c r="AO371" s="16">
        <f>VLOOKUP($B371,'[2]TK KHOILUONG'!$B:$AT,40,0)</f>
        <v>0</v>
      </c>
      <c r="AP371" s="16">
        <f>VLOOKUP($B371,'[2]TK KHOILUONG'!$B:$AT,41,0)</f>
        <v>0</v>
      </c>
      <c r="AQ371" s="34">
        <f>VLOOKUP($B371,'[2]TK KHOILUONG'!$B:$AT,42,0)</f>
        <v>0</v>
      </c>
      <c r="AR371" s="34">
        <f>VLOOKUP($B371,'[2]TK KHOILUONG'!$B:$AT,43,0)</f>
        <v>0</v>
      </c>
      <c r="AS371" s="34">
        <f>VLOOKUP($B371,'[2]TK KHOILUONG'!$B:$AT,44,0)</f>
        <v>0</v>
      </c>
      <c r="AT371" s="44">
        <f t="shared" si="6"/>
        <v>0</v>
      </c>
      <c r="AU371" s="5"/>
    </row>
    <row r="372" spans="1:47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>
        <f>VLOOKUP($B372,'[2]TK KHOILUONG'!$B:$AT,4,0)</f>
        <v>2</v>
      </c>
      <c r="F372" s="16">
        <f>VLOOKUP($B372,'[2]TK KHOILUONG'!$B:$AT,5,0)</f>
        <v>0</v>
      </c>
      <c r="G372" s="16">
        <f>VLOOKUP($B372,'[2]TK KHOILUONG'!$B:$AT,6,0)</f>
        <v>0</v>
      </c>
      <c r="H372" s="16">
        <f>VLOOKUP($B372,'[2]TK KHOILUONG'!$B:$AT,7,0)</f>
        <v>0</v>
      </c>
      <c r="I372" s="16">
        <f>VLOOKUP($B372,'[2]TK KHOILUONG'!$B:$AT,8,0)</f>
        <v>0</v>
      </c>
      <c r="J372" s="16">
        <f>VLOOKUP($B372,'[2]TK KHOILUONG'!$B:$AT,9,0)</f>
        <v>0</v>
      </c>
      <c r="K372" s="16">
        <f>VLOOKUP($B372,'[2]TK KHOILUONG'!$B:$AT,10,0)</f>
        <v>0</v>
      </c>
      <c r="L372" s="16">
        <f>VLOOKUP($B372,'[2]TK KHOILUONG'!$B:$AT,11,0)</f>
        <v>0</v>
      </c>
      <c r="M372" s="34">
        <f>VLOOKUP($B372,'[2]TK KHOILUONG'!$B:$AT,12,0)</f>
        <v>2</v>
      </c>
      <c r="N372" s="16">
        <f>VLOOKUP($B372,'[2]TK KHOILUONG'!$B:$AT,13,0)</f>
        <v>0</v>
      </c>
      <c r="O372" s="16">
        <f>VLOOKUP($B372,'[2]TK KHOILUONG'!$B:$AT,14,0)</f>
        <v>0</v>
      </c>
      <c r="P372" s="16">
        <f>VLOOKUP($B372,'[2]TK KHOILUONG'!$B:$AT,15,0)</f>
        <v>0</v>
      </c>
      <c r="Q372" s="16">
        <f>VLOOKUP($B372,'[2]TK KHOILUONG'!$B:$AT,16,0)</f>
        <v>0</v>
      </c>
      <c r="R372" s="34">
        <f>VLOOKUP($B372,'[2]TK KHOILUONG'!$B:$AT,17,0)</f>
        <v>0</v>
      </c>
      <c r="S372" s="16">
        <f>VLOOKUP($B372,'[2]TK KHOILUONG'!$B:$AT,18,0)</f>
        <v>91</v>
      </c>
      <c r="T372" s="16">
        <f>VLOOKUP($B372,'[2]TK KHOILUONG'!$B:$AT,19,0)</f>
        <v>0</v>
      </c>
      <c r="U372" s="16">
        <f>VLOOKUP($B372,'[2]TK KHOILUONG'!$B:$AT,20,0)</f>
        <v>42</v>
      </c>
      <c r="V372" s="34">
        <f>VLOOKUP($B372,'[2]TK KHOILUONG'!$B:$AT,21,0)</f>
        <v>4.9000000000000004</v>
      </c>
      <c r="W372" s="16">
        <f>VLOOKUP($B372,'[2]TK KHOILUONG'!$B:$AT,22,0)</f>
        <v>0</v>
      </c>
      <c r="X372" s="16">
        <f>VLOOKUP($B372,'[2]TK KHOILUONG'!$B:$AT,23,0)</f>
        <v>0</v>
      </c>
      <c r="Y372" s="16">
        <f>VLOOKUP($B372,'[2]TK KHOILUONG'!$B:$AT,24,0)</f>
        <v>0</v>
      </c>
      <c r="Z372" s="34">
        <f>VLOOKUP($B372,'[2]TK KHOILUONG'!$B:$AT,25,0)</f>
        <v>0</v>
      </c>
      <c r="AA372" s="16">
        <f>VLOOKUP($B372,'[2]TK KHOILUONG'!$B:$AT,26,0)</f>
        <v>0</v>
      </c>
      <c r="AB372" s="16">
        <f>VLOOKUP($B372,'[2]TK KHOILUONG'!$B:$AT,27,0)</f>
        <v>0</v>
      </c>
      <c r="AC372" s="16">
        <f>VLOOKUP($B372,'[2]TK KHOILUONG'!$B:$AT,28,0)</f>
        <v>0</v>
      </c>
      <c r="AD372" s="34">
        <f>VLOOKUP($B372,'[2]TK KHOILUONG'!$B:$AT,29,0)</f>
        <v>0</v>
      </c>
      <c r="AE372" s="16">
        <f>VLOOKUP($B372,'[2]TK KHOILUONG'!$B:$AT,30,0)</f>
        <v>0</v>
      </c>
      <c r="AF372" s="16">
        <f>VLOOKUP($B372,'[2]TK KHOILUONG'!$B:$AT,31,0)</f>
        <v>0</v>
      </c>
      <c r="AG372" s="16">
        <f>VLOOKUP($B372,'[2]TK KHOILUONG'!$B:$AT,32,0)</f>
        <v>0</v>
      </c>
      <c r="AH372" s="34">
        <f>VLOOKUP($B372,'[2]TK KHOILUONG'!$B:$AT,33,0)</f>
        <v>0</v>
      </c>
      <c r="AI372" s="16">
        <f>VLOOKUP($B372,'[2]TK KHOILUONG'!$B:$AT,34,0)</f>
        <v>0</v>
      </c>
      <c r="AJ372" s="16">
        <f>VLOOKUP($B372,'[2]TK KHOILUONG'!$B:$AT,35,0)</f>
        <v>0</v>
      </c>
      <c r="AK372" s="34">
        <f>VLOOKUP($B372,'[2]TK KHOILUONG'!$B:$AT,36,0)</f>
        <v>0</v>
      </c>
      <c r="AL372" s="16">
        <f>VLOOKUP($B372,'[2]TK KHOILUONG'!$B:$AT,37,0)</f>
        <v>0</v>
      </c>
      <c r="AM372" s="16">
        <f>VLOOKUP($B372,'[2]TK KHOILUONG'!$B:$AT,38,0)</f>
        <v>0</v>
      </c>
      <c r="AN372" s="34">
        <f>VLOOKUP($B372,'[2]TK KHOILUONG'!$B:$AT,39,0)</f>
        <v>0</v>
      </c>
      <c r="AO372" s="16">
        <f>VLOOKUP($B372,'[2]TK KHOILUONG'!$B:$AT,40,0)</f>
        <v>0</v>
      </c>
      <c r="AP372" s="16">
        <f>VLOOKUP($B372,'[2]TK KHOILUONG'!$B:$AT,41,0)</f>
        <v>0</v>
      </c>
      <c r="AQ372" s="34">
        <f>VLOOKUP($B372,'[2]TK KHOILUONG'!$B:$AT,42,0)</f>
        <v>0</v>
      </c>
      <c r="AR372" s="34">
        <f>VLOOKUP($B372,'[2]TK KHOILUONG'!$B:$AT,43,0)</f>
        <v>0</v>
      </c>
      <c r="AS372" s="34">
        <f>VLOOKUP($B372,'[2]TK KHOILUONG'!$B:$AT,44,0)</f>
        <v>0</v>
      </c>
      <c r="AT372" s="44">
        <f t="shared" si="6"/>
        <v>6.9</v>
      </c>
      <c r="AU372" s="5"/>
    </row>
    <row r="373" spans="1:47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>
        <f>VLOOKUP($B373,'[2]TK KHOILUONG'!$B:$AT,4,0)</f>
        <v>0</v>
      </c>
      <c r="F373" s="16">
        <f>VLOOKUP($B373,'[2]TK KHOILUONG'!$B:$AT,5,0)</f>
        <v>0</v>
      </c>
      <c r="G373" s="16">
        <f>VLOOKUP($B373,'[2]TK KHOILUONG'!$B:$AT,6,0)</f>
        <v>0</v>
      </c>
      <c r="H373" s="16">
        <f>VLOOKUP($B373,'[2]TK KHOILUONG'!$B:$AT,7,0)</f>
        <v>0</v>
      </c>
      <c r="I373" s="16">
        <f>VLOOKUP($B373,'[2]TK KHOILUONG'!$B:$AT,8,0)</f>
        <v>0</v>
      </c>
      <c r="J373" s="16">
        <f>VLOOKUP($B373,'[2]TK KHOILUONG'!$B:$AT,9,0)</f>
        <v>0</v>
      </c>
      <c r="K373" s="16">
        <f>VLOOKUP($B373,'[2]TK KHOILUONG'!$B:$AT,10,0)</f>
        <v>0</v>
      </c>
      <c r="L373" s="16">
        <f>VLOOKUP($B373,'[2]TK KHOILUONG'!$B:$AT,11,0)</f>
        <v>0</v>
      </c>
      <c r="M373" s="34">
        <f>VLOOKUP($B373,'[2]TK KHOILUONG'!$B:$AT,12,0)</f>
        <v>0</v>
      </c>
      <c r="N373" s="16">
        <f>VLOOKUP($B373,'[2]TK KHOILUONG'!$B:$AT,13,0)</f>
        <v>0</v>
      </c>
      <c r="O373" s="16">
        <f>VLOOKUP($B373,'[2]TK KHOILUONG'!$B:$AT,14,0)</f>
        <v>0</v>
      </c>
      <c r="P373" s="16">
        <f>VLOOKUP($B373,'[2]TK KHOILUONG'!$B:$AT,15,0)</f>
        <v>0</v>
      </c>
      <c r="Q373" s="16">
        <f>VLOOKUP($B373,'[2]TK KHOILUONG'!$B:$AT,16,0)</f>
        <v>0</v>
      </c>
      <c r="R373" s="34">
        <f>VLOOKUP($B373,'[2]TK KHOILUONG'!$B:$AT,17,0)</f>
        <v>0</v>
      </c>
      <c r="S373" s="16">
        <f>VLOOKUP($B373,'[2]TK KHOILUONG'!$B:$AT,18,0)</f>
        <v>0</v>
      </c>
      <c r="T373" s="16">
        <f>VLOOKUP($B373,'[2]TK KHOILUONG'!$B:$AT,19,0)</f>
        <v>0</v>
      </c>
      <c r="U373" s="16">
        <f>VLOOKUP($B373,'[2]TK KHOILUONG'!$B:$AT,20,0)</f>
        <v>0</v>
      </c>
      <c r="V373" s="34">
        <f>VLOOKUP($B373,'[2]TK KHOILUONG'!$B:$AT,21,0)</f>
        <v>0</v>
      </c>
      <c r="W373" s="16">
        <f>VLOOKUP($B373,'[2]TK KHOILUONG'!$B:$AT,22,0)</f>
        <v>0</v>
      </c>
      <c r="X373" s="16">
        <f>VLOOKUP($B373,'[2]TK KHOILUONG'!$B:$AT,23,0)</f>
        <v>0</v>
      </c>
      <c r="Y373" s="16">
        <f>VLOOKUP($B373,'[2]TK KHOILUONG'!$B:$AT,24,0)</f>
        <v>0</v>
      </c>
      <c r="Z373" s="34">
        <f>VLOOKUP($B373,'[2]TK KHOILUONG'!$B:$AT,25,0)</f>
        <v>0</v>
      </c>
      <c r="AA373" s="16">
        <f>VLOOKUP($B373,'[2]TK KHOILUONG'!$B:$AT,26,0)</f>
        <v>0</v>
      </c>
      <c r="AB373" s="16">
        <f>VLOOKUP($B373,'[2]TK KHOILUONG'!$B:$AT,27,0)</f>
        <v>0</v>
      </c>
      <c r="AC373" s="16">
        <f>VLOOKUP($B373,'[2]TK KHOILUONG'!$B:$AT,28,0)</f>
        <v>0</v>
      </c>
      <c r="AD373" s="34">
        <f>VLOOKUP($B373,'[2]TK KHOILUONG'!$B:$AT,29,0)</f>
        <v>0</v>
      </c>
      <c r="AE373" s="16">
        <f>VLOOKUP($B373,'[2]TK KHOILUONG'!$B:$AT,30,0)</f>
        <v>0</v>
      </c>
      <c r="AF373" s="16">
        <f>VLOOKUP($B373,'[2]TK KHOILUONG'!$B:$AT,31,0)</f>
        <v>0</v>
      </c>
      <c r="AG373" s="16">
        <f>VLOOKUP($B373,'[2]TK KHOILUONG'!$B:$AT,32,0)</f>
        <v>0</v>
      </c>
      <c r="AH373" s="34">
        <f>VLOOKUP($B373,'[2]TK KHOILUONG'!$B:$AT,33,0)</f>
        <v>0</v>
      </c>
      <c r="AI373" s="16">
        <f>VLOOKUP($B373,'[2]TK KHOILUONG'!$B:$AT,34,0)</f>
        <v>0</v>
      </c>
      <c r="AJ373" s="16">
        <f>VLOOKUP($B373,'[2]TK KHOILUONG'!$B:$AT,35,0)</f>
        <v>0</v>
      </c>
      <c r="AK373" s="34">
        <f>VLOOKUP($B373,'[2]TK KHOILUONG'!$B:$AT,36,0)</f>
        <v>0</v>
      </c>
      <c r="AL373" s="16">
        <f>VLOOKUP($B373,'[2]TK KHOILUONG'!$B:$AT,37,0)</f>
        <v>0</v>
      </c>
      <c r="AM373" s="16">
        <f>VLOOKUP($B373,'[2]TK KHOILUONG'!$B:$AT,38,0)</f>
        <v>0</v>
      </c>
      <c r="AN373" s="34">
        <f>VLOOKUP($B373,'[2]TK KHOILUONG'!$B:$AT,39,0)</f>
        <v>0</v>
      </c>
      <c r="AO373" s="16">
        <f>VLOOKUP($B373,'[2]TK KHOILUONG'!$B:$AT,40,0)</f>
        <v>0</v>
      </c>
      <c r="AP373" s="16">
        <f>VLOOKUP($B373,'[2]TK KHOILUONG'!$B:$AT,41,0)</f>
        <v>0</v>
      </c>
      <c r="AQ373" s="34">
        <f>VLOOKUP($B373,'[2]TK KHOILUONG'!$B:$AT,42,0)</f>
        <v>0</v>
      </c>
      <c r="AR373" s="34">
        <f>VLOOKUP($B373,'[2]TK KHOILUONG'!$B:$AT,43,0)</f>
        <v>0</v>
      </c>
      <c r="AS373" s="34">
        <f>VLOOKUP($B373,'[2]TK KHOILUONG'!$B:$AT,44,0)</f>
        <v>0</v>
      </c>
      <c r="AT373" s="44">
        <f t="shared" si="6"/>
        <v>0</v>
      </c>
      <c r="AU373" s="5"/>
    </row>
    <row r="374" spans="1:47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>
        <f>VLOOKUP($B374,'[2]TK KHOILUONG'!$B:$AT,4,0)</f>
        <v>0</v>
      </c>
      <c r="F374" s="16">
        <f>VLOOKUP($B374,'[2]TK KHOILUONG'!$B:$AT,5,0)</f>
        <v>0</v>
      </c>
      <c r="G374" s="16">
        <f>VLOOKUP($B374,'[2]TK KHOILUONG'!$B:$AT,6,0)</f>
        <v>0</v>
      </c>
      <c r="H374" s="16">
        <f>VLOOKUP($B374,'[2]TK KHOILUONG'!$B:$AT,7,0)</f>
        <v>0</v>
      </c>
      <c r="I374" s="16">
        <f>VLOOKUP($B374,'[2]TK KHOILUONG'!$B:$AT,8,0)</f>
        <v>0</v>
      </c>
      <c r="J374" s="16">
        <f>VLOOKUP($B374,'[2]TK KHOILUONG'!$B:$AT,9,0)</f>
        <v>0</v>
      </c>
      <c r="K374" s="16">
        <f>VLOOKUP($B374,'[2]TK KHOILUONG'!$B:$AT,10,0)</f>
        <v>0</v>
      </c>
      <c r="L374" s="16">
        <f>VLOOKUP($B374,'[2]TK KHOILUONG'!$B:$AT,11,0)</f>
        <v>0</v>
      </c>
      <c r="M374" s="34">
        <f>VLOOKUP($B374,'[2]TK KHOILUONG'!$B:$AT,12,0)</f>
        <v>0</v>
      </c>
      <c r="N374" s="16">
        <f>VLOOKUP($B374,'[2]TK KHOILUONG'!$B:$AT,13,0)</f>
        <v>0</v>
      </c>
      <c r="O374" s="16">
        <f>VLOOKUP($B374,'[2]TK KHOILUONG'!$B:$AT,14,0)</f>
        <v>0</v>
      </c>
      <c r="P374" s="16">
        <f>VLOOKUP($B374,'[2]TK KHOILUONG'!$B:$AT,15,0)</f>
        <v>0</v>
      </c>
      <c r="Q374" s="16">
        <f>VLOOKUP($B374,'[2]TK KHOILUONG'!$B:$AT,16,0)</f>
        <v>0</v>
      </c>
      <c r="R374" s="34">
        <f>VLOOKUP($B374,'[2]TK KHOILUONG'!$B:$AT,17,0)</f>
        <v>0</v>
      </c>
      <c r="S374" s="16">
        <f>VLOOKUP($B374,'[2]TK KHOILUONG'!$B:$AT,18,0)</f>
        <v>0</v>
      </c>
      <c r="T374" s="16">
        <f>VLOOKUP($B374,'[2]TK KHOILUONG'!$B:$AT,19,0)</f>
        <v>0</v>
      </c>
      <c r="U374" s="16">
        <f>VLOOKUP($B374,'[2]TK KHOILUONG'!$B:$AT,20,0)</f>
        <v>0</v>
      </c>
      <c r="V374" s="34">
        <f>VLOOKUP($B374,'[2]TK KHOILUONG'!$B:$AT,21,0)</f>
        <v>0</v>
      </c>
      <c r="W374" s="16">
        <f>VLOOKUP($B374,'[2]TK KHOILUONG'!$B:$AT,22,0)</f>
        <v>0</v>
      </c>
      <c r="X374" s="16">
        <f>VLOOKUP($B374,'[2]TK KHOILUONG'!$B:$AT,23,0)</f>
        <v>0</v>
      </c>
      <c r="Y374" s="16">
        <f>VLOOKUP($B374,'[2]TK KHOILUONG'!$B:$AT,24,0)</f>
        <v>0</v>
      </c>
      <c r="Z374" s="34">
        <f>VLOOKUP($B374,'[2]TK KHOILUONG'!$B:$AT,25,0)</f>
        <v>0</v>
      </c>
      <c r="AA374" s="16">
        <f>VLOOKUP($B374,'[2]TK KHOILUONG'!$B:$AT,26,0)</f>
        <v>0</v>
      </c>
      <c r="AB374" s="16">
        <f>VLOOKUP($B374,'[2]TK KHOILUONG'!$B:$AT,27,0)</f>
        <v>0</v>
      </c>
      <c r="AC374" s="16">
        <f>VLOOKUP($B374,'[2]TK KHOILUONG'!$B:$AT,28,0)</f>
        <v>0</v>
      </c>
      <c r="AD374" s="34">
        <f>VLOOKUP($B374,'[2]TK KHOILUONG'!$B:$AT,29,0)</f>
        <v>0</v>
      </c>
      <c r="AE374" s="16">
        <f>VLOOKUP($B374,'[2]TK KHOILUONG'!$B:$AT,30,0)</f>
        <v>0</v>
      </c>
      <c r="AF374" s="16">
        <f>VLOOKUP($B374,'[2]TK KHOILUONG'!$B:$AT,31,0)</f>
        <v>0</v>
      </c>
      <c r="AG374" s="16">
        <f>VLOOKUP($B374,'[2]TK KHOILUONG'!$B:$AT,32,0)</f>
        <v>0</v>
      </c>
      <c r="AH374" s="34">
        <f>VLOOKUP($B374,'[2]TK KHOILUONG'!$B:$AT,33,0)</f>
        <v>0</v>
      </c>
      <c r="AI374" s="16">
        <f>VLOOKUP($B374,'[2]TK KHOILUONG'!$B:$AT,34,0)</f>
        <v>0</v>
      </c>
      <c r="AJ374" s="16">
        <f>VLOOKUP($B374,'[2]TK KHOILUONG'!$B:$AT,35,0)</f>
        <v>0</v>
      </c>
      <c r="AK374" s="34">
        <f>VLOOKUP($B374,'[2]TK KHOILUONG'!$B:$AT,36,0)</f>
        <v>0</v>
      </c>
      <c r="AL374" s="16">
        <f>VLOOKUP($B374,'[2]TK KHOILUONG'!$B:$AT,37,0)</f>
        <v>0</v>
      </c>
      <c r="AM374" s="16">
        <f>VLOOKUP($B374,'[2]TK KHOILUONG'!$B:$AT,38,0)</f>
        <v>0</v>
      </c>
      <c r="AN374" s="34">
        <f>VLOOKUP($B374,'[2]TK KHOILUONG'!$B:$AT,39,0)</f>
        <v>0</v>
      </c>
      <c r="AO374" s="16">
        <f>VLOOKUP($B374,'[2]TK KHOILUONG'!$B:$AT,40,0)</f>
        <v>0</v>
      </c>
      <c r="AP374" s="16">
        <f>VLOOKUP($B374,'[2]TK KHOILUONG'!$B:$AT,41,0)</f>
        <v>0</v>
      </c>
      <c r="AQ374" s="34">
        <f>VLOOKUP($B374,'[2]TK KHOILUONG'!$B:$AT,42,0)</f>
        <v>0</v>
      </c>
      <c r="AR374" s="34">
        <f>VLOOKUP($B374,'[2]TK KHOILUONG'!$B:$AT,43,0)</f>
        <v>0</v>
      </c>
      <c r="AS374" s="34">
        <f>VLOOKUP($B374,'[2]TK KHOILUONG'!$B:$AT,44,0)</f>
        <v>0</v>
      </c>
      <c r="AT374" s="44">
        <f t="shared" si="6"/>
        <v>0</v>
      </c>
      <c r="AU374" s="5"/>
    </row>
    <row r="375" spans="1:47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>
        <f>VLOOKUP($B375,'[2]TK KHOILUONG'!$B:$AT,4,0)</f>
        <v>0</v>
      </c>
      <c r="F375" s="16">
        <f>VLOOKUP($B375,'[2]TK KHOILUONG'!$B:$AT,5,0)</f>
        <v>0</v>
      </c>
      <c r="G375" s="16">
        <f>VLOOKUP($B375,'[2]TK KHOILUONG'!$B:$AT,6,0)</f>
        <v>0</v>
      </c>
      <c r="H375" s="16">
        <f>VLOOKUP($B375,'[2]TK KHOILUONG'!$B:$AT,7,0)</f>
        <v>0</v>
      </c>
      <c r="I375" s="16">
        <f>VLOOKUP($B375,'[2]TK KHOILUONG'!$B:$AT,8,0)</f>
        <v>0</v>
      </c>
      <c r="J375" s="16">
        <f>VLOOKUP($B375,'[2]TK KHOILUONG'!$B:$AT,9,0)</f>
        <v>0</v>
      </c>
      <c r="K375" s="16">
        <f>VLOOKUP($B375,'[2]TK KHOILUONG'!$B:$AT,10,0)</f>
        <v>0</v>
      </c>
      <c r="L375" s="16">
        <f>VLOOKUP($B375,'[2]TK KHOILUONG'!$B:$AT,11,0)</f>
        <v>0</v>
      </c>
      <c r="M375" s="34">
        <f>VLOOKUP($B375,'[2]TK KHOILUONG'!$B:$AT,12,0)</f>
        <v>0</v>
      </c>
      <c r="N375" s="16">
        <f>VLOOKUP($B375,'[2]TK KHOILUONG'!$B:$AT,13,0)</f>
        <v>0</v>
      </c>
      <c r="O375" s="16">
        <f>VLOOKUP($B375,'[2]TK KHOILUONG'!$B:$AT,14,0)</f>
        <v>0</v>
      </c>
      <c r="P375" s="16">
        <f>VLOOKUP($B375,'[2]TK KHOILUONG'!$B:$AT,15,0)</f>
        <v>0</v>
      </c>
      <c r="Q375" s="16">
        <f>VLOOKUP($B375,'[2]TK KHOILUONG'!$B:$AT,16,0)</f>
        <v>0</v>
      </c>
      <c r="R375" s="34">
        <f>VLOOKUP($B375,'[2]TK KHOILUONG'!$B:$AT,17,0)</f>
        <v>0</v>
      </c>
      <c r="S375" s="16">
        <f>VLOOKUP($B375,'[2]TK KHOILUONG'!$B:$AT,18,0)</f>
        <v>0</v>
      </c>
      <c r="T375" s="16">
        <f>VLOOKUP($B375,'[2]TK KHOILUONG'!$B:$AT,19,0)</f>
        <v>0</v>
      </c>
      <c r="U375" s="16">
        <f>VLOOKUP($B375,'[2]TK KHOILUONG'!$B:$AT,20,0)</f>
        <v>0</v>
      </c>
      <c r="V375" s="34">
        <f>VLOOKUP($B375,'[2]TK KHOILUONG'!$B:$AT,21,0)</f>
        <v>0</v>
      </c>
      <c r="W375" s="16">
        <f>VLOOKUP($B375,'[2]TK KHOILUONG'!$B:$AT,22,0)</f>
        <v>0</v>
      </c>
      <c r="X375" s="16">
        <f>VLOOKUP($B375,'[2]TK KHOILUONG'!$B:$AT,23,0)</f>
        <v>0</v>
      </c>
      <c r="Y375" s="16">
        <f>VLOOKUP($B375,'[2]TK KHOILUONG'!$B:$AT,24,0)</f>
        <v>0</v>
      </c>
      <c r="Z375" s="34">
        <f>VLOOKUP($B375,'[2]TK KHOILUONG'!$B:$AT,25,0)</f>
        <v>0</v>
      </c>
      <c r="AA375" s="16">
        <f>VLOOKUP($B375,'[2]TK KHOILUONG'!$B:$AT,26,0)</f>
        <v>0</v>
      </c>
      <c r="AB375" s="16">
        <f>VLOOKUP($B375,'[2]TK KHOILUONG'!$B:$AT,27,0)</f>
        <v>0</v>
      </c>
      <c r="AC375" s="16">
        <f>VLOOKUP($B375,'[2]TK KHOILUONG'!$B:$AT,28,0)</f>
        <v>0</v>
      </c>
      <c r="AD375" s="34">
        <f>VLOOKUP($B375,'[2]TK KHOILUONG'!$B:$AT,29,0)</f>
        <v>0</v>
      </c>
      <c r="AE375" s="16">
        <f>VLOOKUP($B375,'[2]TK KHOILUONG'!$B:$AT,30,0)</f>
        <v>0</v>
      </c>
      <c r="AF375" s="16">
        <f>VLOOKUP($B375,'[2]TK KHOILUONG'!$B:$AT,31,0)</f>
        <v>0</v>
      </c>
      <c r="AG375" s="16">
        <f>VLOOKUP($B375,'[2]TK KHOILUONG'!$B:$AT,32,0)</f>
        <v>0</v>
      </c>
      <c r="AH375" s="34">
        <f>VLOOKUP($B375,'[2]TK KHOILUONG'!$B:$AT,33,0)</f>
        <v>0</v>
      </c>
      <c r="AI375" s="16">
        <f>VLOOKUP($B375,'[2]TK KHOILUONG'!$B:$AT,34,0)</f>
        <v>0</v>
      </c>
      <c r="AJ375" s="16">
        <f>VLOOKUP($B375,'[2]TK KHOILUONG'!$B:$AT,35,0)</f>
        <v>0</v>
      </c>
      <c r="AK375" s="34">
        <f>VLOOKUP($B375,'[2]TK KHOILUONG'!$B:$AT,36,0)</f>
        <v>0</v>
      </c>
      <c r="AL375" s="16">
        <f>VLOOKUP($B375,'[2]TK KHOILUONG'!$B:$AT,37,0)</f>
        <v>0</v>
      </c>
      <c r="AM375" s="16">
        <f>VLOOKUP($B375,'[2]TK KHOILUONG'!$B:$AT,38,0)</f>
        <v>0</v>
      </c>
      <c r="AN375" s="34">
        <f>VLOOKUP($B375,'[2]TK KHOILUONG'!$B:$AT,39,0)</f>
        <v>0</v>
      </c>
      <c r="AO375" s="16">
        <f>VLOOKUP($B375,'[2]TK KHOILUONG'!$B:$AT,40,0)</f>
        <v>0</v>
      </c>
      <c r="AP375" s="16">
        <f>VLOOKUP($B375,'[2]TK KHOILUONG'!$B:$AT,41,0)</f>
        <v>0</v>
      </c>
      <c r="AQ375" s="34">
        <f>VLOOKUP($B375,'[2]TK KHOILUONG'!$B:$AT,42,0)</f>
        <v>0</v>
      </c>
      <c r="AR375" s="34">
        <f>VLOOKUP($B375,'[2]TK KHOILUONG'!$B:$AT,43,0)</f>
        <v>0</v>
      </c>
      <c r="AS375" s="34">
        <f>VLOOKUP($B375,'[2]TK KHOILUONG'!$B:$AT,44,0)</f>
        <v>0</v>
      </c>
      <c r="AT375" s="44">
        <f t="shared" si="6"/>
        <v>0</v>
      </c>
      <c r="AU375" s="5"/>
    </row>
    <row r="376" spans="1:47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>
        <f>VLOOKUP($B376,'[2]TK KHOILUONG'!$B:$AT,4,0)</f>
        <v>0</v>
      </c>
      <c r="F376" s="16">
        <f>VLOOKUP($B376,'[2]TK KHOILUONG'!$B:$AT,5,0)</f>
        <v>0</v>
      </c>
      <c r="G376" s="16">
        <f>VLOOKUP($B376,'[2]TK KHOILUONG'!$B:$AT,6,0)</f>
        <v>0</v>
      </c>
      <c r="H376" s="16">
        <f>VLOOKUP($B376,'[2]TK KHOILUONG'!$B:$AT,7,0)</f>
        <v>0</v>
      </c>
      <c r="I376" s="16">
        <f>VLOOKUP($B376,'[2]TK KHOILUONG'!$B:$AT,8,0)</f>
        <v>0</v>
      </c>
      <c r="J376" s="16">
        <f>VLOOKUP($B376,'[2]TK KHOILUONG'!$B:$AT,9,0)</f>
        <v>0</v>
      </c>
      <c r="K376" s="16">
        <f>VLOOKUP($B376,'[2]TK KHOILUONG'!$B:$AT,10,0)</f>
        <v>0</v>
      </c>
      <c r="L376" s="16">
        <f>VLOOKUP($B376,'[2]TK KHOILUONG'!$B:$AT,11,0)</f>
        <v>0</v>
      </c>
      <c r="M376" s="34">
        <f>VLOOKUP($B376,'[2]TK KHOILUONG'!$B:$AT,12,0)</f>
        <v>0</v>
      </c>
      <c r="N376" s="16">
        <f>VLOOKUP($B376,'[2]TK KHOILUONG'!$B:$AT,13,0)</f>
        <v>0</v>
      </c>
      <c r="O376" s="16">
        <f>VLOOKUP($B376,'[2]TK KHOILUONG'!$B:$AT,14,0)</f>
        <v>0</v>
      </c>
      <c r="P376" s="16">
        <f>VLOOKUP($B376,'[2]TK KHOILUONG'!$B:$AT,15,0)</f>
        <v>0</v>
      </c>
      <c r="Q376" s="16">
        <f>VLOOKUP($B376,'[2]TK KHOILUONG'!$B:$AT,16,0)</f>
        <v>0</v>
      </c>
      <c r="R376" s="34">
        <f>VLOOKUP($B376,'[2]TK KHOILUONG'!$B:$AT,17,0)</f>
        <v>0</v>
      </c>
      <c r="S376" s="16">
        <f>VLOOKUP($B376,'[2]TK KHOILUONG'!$B:$AT,18,0)</f>
        <v>0</v>
      </c>
      <c r="T376" s="16">
        <f>VLOOKUP($B376,'[2]TK KHOILUONG'!$B:$AT,19,0)</f>
        <v>0</v>
      </c>
      <c r="U376" s="16">
        <f>VLOOKUP($B376,'[2]TK KHOILUONG'!$B:$AT,20,0)</f>
        <v>0</v>
      </c>
      <c r="V376" s="34">
        <f>VLOOKUP($B376,'[2]TK KHOILUONG'!$B:$AT,21,0)</f>
        <v>0</v>
      </c>
      <c r="W376" s="16">
        <f>VLOOKUP($B376,'[2]TK KHOILUONG'!$B:$AT,22,0)</f>
        <v>0</v>
      </c>
      <c r="X376" s="16">
        <f>VLOOKUP($B376,'[2]TK KHOILUONG'!$B:$AT,23,0)</f>
        <v>0</v>
      </c>
      <c r="Y376" s="16">
        <f>VLOOKUP($B376,'[2]TK KHOILUONG'!$B:$AT,24,0)</f>
        <v>0</v>
      </c>
      <c r="Z376" s="34">
        <f>VLOOKUP($B376,'[2]TK KHOILUONG'!$B:$AT,25,0)</f>
        <v>0</v>
      </c>
      <c r="AA376" s="16">
        <f>VLOOKUP($B376,'[2]TK KHOILUONG'!$B:$AT,26,0)</f>
        <v>0</v>
      </c>
      <c r="AB376" s="16">
        <f>VLOOKUP($B376,'[2]TK KHOILUONG'!$B:$AT,27,0)</f>
        <v>0</v>
      </c>
      <c r="AC376" s="16">
        <f>VLOOKUP($B376,'[2]TK KHOILUONG'!$B:$AT,28,0)</f>
        <v>0</v>
      </c>
      <c r="AD376" s="34">
        <f>VLOOKUP($B376,'[2]TK KHOILUONG'!$B:$AT,29,0)</f>
        <v>0</v>
      </c>
      <c r="AE376" s="16">
        <f>VLOOKUP($B376,'[2]TK KHOILUONG'!$B:$AT,30,0)</f>
        <v>0</v>
      </c>
      <c r="AF376" s="16">
        <f>VLOOKUP($B376,'[2]TK KHOILUONG'!$B:$AT,31,0)</f>
        <v>0</v>
      </c>
      <c r="AG376" s="16">
        <f>VLOOKUP($B376,'[2]TK KHOILUONG'!$B:$AT,32,0)</f>
        <v>0</v>
      </c>
      <c r="AH376" s="34">
        <f>VLOOKUP($B376,'[2]TK KHOILUONG'!$B:$AT,33,0)</f>
        <v>0</v>
      </c>
      <c r="AI376" s="16">
        <f>VLOOKUP($B376,'[2]TK KHOILUONG'!$B:$AT,34,0)</f>
        <v>0</v>
      </c>
      <c r="AJ376" s="16">
        <f>VLOOKUP($B376,'[2]TK KHOILUONG'!$B:$AT,35,0)</f>
        <v>0</v>
      </c>
      <c r="AK376" s="34">
        <f>VLOOKUP($B376,'[2]TK KHOILUONG'!$B:$AT,36,0)</f>
        <v>0</v>
      </c>
      <c r="AL376" s="16">
        <f>VLOOKUP($B376,'[2]TK KHOILUONG'!$B:$AT,37,0)</f>
        <v>0</v>
      </c>
      <c r="AM376" s="16">
        <f>VLOOKUP($B376,'[2]TK KHOILUONG'!$B:$AT,38,0)</f>
        <v>0</v>
      </c>
      <c r="AN376" s="34">
        <f>VLOOKUP($B376,'[2]TK KHOILUONG'!$B:$AT,39,0)</f>
        <v>0</v>
      </c>
      <c r="AO376" s="16">
        <f>VLOOKUP($B376,'[2]TK KHOILUONG'!$B:$AT,40,0)</f>
        <v>0</v>
      </c>
      <c r="AP376" s="16">
        <f>VLOOKUP($B376,'[2]TK KHOILUONG'!$B:$AT,41,0)</f>
        <v>0</v>
      </c>
      <c r="AQ376" s="34">
        <f>VLOOKUP($B376,'[2]TK KHOILUONG'!$B:$AT,42,0)</f>
        <v>0</v>
      </c>
      <c r="AR376" s="34">
        <f>VLOOKUP($B376,'[2]TK KHOILUONG'!$B:$AT,43,0)</f>
        <v>0</v>
      </c>
      <c r="AS376" s="34">
        <f>VLOOKUP($B376,'[2]TK KHOILUONG'!$B:$AT,44,0)</f>
        <v>0</v>
      </c>
      <c r="AT376" s="44">
        <f t="shared" si="6"/>
        <v>0</v>
      </c>
      <c r="AU376" s="5"/>
    </row>
    <row r="377" spans="1:47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>
        <f>VLOOKUP($B377,'[2]TK KHOILUONG'!$B:$AT,4,0)</f>
        <v>0</v>
      </c>
      <c r="F377" s="16">
        <f>VLOOKUP($B377,'[2]TK KHOILUONG'!$B:$AT,5,0)</f>
        <v>0</v>
      </c>
      <c r="G377" s="16">
        <f>VLOOKUP($B377,'[2]TK KHOILUONG'!$B:$AT,6,0)</f>
        <v>0</v>
      </c>
      <c r="H377" s="16">
        <f>VLOOKUP($B377,'[2]TK KHOILUONG'!$B:$AT,7,0)</f>
        <v>0</v>
      </c>
      <c r="I377" s="16">
        <f>VLOOKUP($B377,'[2]TK KHOILUONG'!$B:$AT,8,0)</f>
        <v>0</v>
      </c>
      <c r="J377" s="16">
        <f>VLOOKUP($B377,'[2]TK KHOILUONG'!$B:$AT,9,0)</f>
        <v>0</v>
      </c>
      <c r="K377" s="16">
        <f>VLOOKUP($B377,'[2]TK KHOILUONG'!$B:$AT,10,0)</f>
        <v>0</v>
      </c>
      <c r="L377" s="16">
        <f>VLOOKUP($B377,'[2]TK KHOILUONG'!$B:$AT,11,0)</f>
        <v>0</v>
      </c>
      <c r="M377" s="34">
        <f>VLOOKUP($B377,'[2]TK KHOILUONG'!$B:$AT,12,0)</f>
        <v>0</v>
      </c>
      <c r="N377" s="16">
        <f>VLOOKUP($B377,'[2]TK KHOILUONG'!$B:$AT,13,0)</f>
        <v>0</v>
      </c>
      <c r="O377" s="16">
        <f>VLOOKUP($B377,'[2]TK KHOILUONG'!$B:$AT,14,0)</f>
        <v>0</v>
      </c>
      <c r="P377" s="16">
        <f>VLOOKUP($B377,'[2]TK KHOILUONG'!$B:$AT,15,0)</f>
        <v>0</v>
      </c>
      <c r="Q377" s="16">
        <f>VLOOKUP($B377,'[2]TK KHOILUONG'!$B:$AT,16,0)</f>
        <v>0</v>
      </c>
      <c r="R377" s="34">
        <f>VLOOKUP($B377,'[2]TK KHOILUONG'!$B:$AT,17,0)</f>
        <v>0</v>
      </c>
      <c r="S377" s="16">
        <f>VLOOKUP($B377,'[2]TK KHOILUONG'!$B:$AT,18,0)</f>
        <v>0</v>
      </c>
      <c r="T377" s="16">
        <f>VLOOKUP($B377,'[2]TK KHOILUONG'!$B:$AT,19,0)</f>
        <v>0</v>
      </c>
      <c r="U377" s="16">
        <f>VLOOKUP($B377,'[2]TK KHOILUONG'!$B:$AT,20,0)</f>
        <v>0</v>
      </c>
      <c r="V377" s="34">
        <f>VLOOKUP($B377,'[2]TK KHOILUONG'!$B:$AT,21,0)</f>
        <v>0</v>
      </c>
      <c r="W377" s="16">
        <f>VLOOKUP($B377,'[2]TK KHOILUONG'!$B:$AT,22,0)</f>
        <v>0</v>
      </c>
      <c r="X377" s="16">
        <f>VLOOKUP($B377,'[2]TK KHOILUONG'!$B:$AT,23,0)</f>
        <v>0</v>
      </c>
      <c r="Y377" s="16">
        <f>VLOOKUP($B377,'[2]TK KHOILUONG'!$B:$AT,24,0)</f>
        <v>0</v>
      </c>
      <c r="Z377" s="34">
        <f>VLOOKUP($B377,'[2]TK KHOILUONG'!$B:$AT,25,0)</f>
        <v>0</v>
      </c>
      <c r="AA377" s="16">
        <f>VLOOKUP($B377,'[2]TK KHOILUONG'!$B:$AT,26,0)</f>
        <v>0</v>
      </c>
      <c r="AB377" s="16">
        <f>VLOOKUP($B377,'[2]TK KHOILUONG'!$B:$AT,27,0)</f>
        <v>0</v>
      </c>
      <c r="AC377" s="16">
        <f>VLOOKUP($B377,'[2]TK KHOILUONG'!$B:$AT,28,0)</f>
        <v>0</v>
      </c>
      <c r="AD377" s="34">
        <f>VLOOKUP($B377,'[2]TK KHOILUONG'!$B:$AT,29,0)</f>
        <v>0</v>
      </c>
      <c r="AE377" s="16">
        <f>VLOOKUP($B377,'[2]TK KHOILUONG'!$B:$AT,30,0)</f>
        <v>0</v>
      </c>
      <c r="AF377" s="16">
        <f>VLOOKUP($B377,'[2]TK KHOILUONG'!$B:$AT,31,0)</f>
        <v>0</v>
      </c>
      <c r="AG377" s="16">
        <f>VLOOKUP($B377,'[2]TK KHOILUONG'!$B:$AT,32,0)</f>
        <v>0</v>
      </c>
      <c r="AH377" s="34">
        <f>VLOOKUP($B377,'[2]TK KHOILUONG'!$B:$AT,33,0)</f>
        <v>0</v>
      </c>
      <c r="AI377" s="16">
        <f>VLOOKUP($B377,'[2]TK KHOILUONG'!$B:$AT,34,0)</f>
        <v>0</v>
      </c>
      <c r="AJ377" s="16">
        <f>VLOOKUP($B377,'[2]TK KHOILUONG'!$B:$AT,35,0)</f>
        <v>0</v>
      </c>
      <c r="AK377" s="34">
        <f>VLOOKUP($B377,'[2]TK KHOILUONG'!$B:$AT,36,0)</f>
        <v>0</v>
      </c>
      <c r="AL377" s="16">
        <f>VLOOKUP($B377,'[2]TK KHOILUONG'!$B:$AT,37,0)</f>
        <v>0</v>
      </c>
      <c r="AM377" s="16">
        <f>VLOOKUP($B377,'[2]TK KHOILUONG'!$B:$AT,38,0)</f>
        <v>0</v>
      </c>
      <c r="AN377" s="34">
        <f>VLOOKUP($B377,'[2]TK KHOILUONG'!$B:$AT,39,0)</f>
        <v>0</v>
      </c>
      <c r="AO377" s="16">
        <f>VLOOKUP($B377,'[2]TK KHOILUONG'!$B:$AT,40,0)</f>
        <v>0</v>
      </c>
      <c r="AP377" s="16">
        <f>VLOOKUP($B377,'[2]TK KHOILUONG'!$B:$AT,41,0)</f>
        <v>0</v>
      </c>
      <c r="AQ377" s="34">
        <f>VLOOKUP($B377,'[2]TK KHOILUONG'!$B:$AT,42,0)</f>
        <v>0</v>
      </c>
      <c r="AR377" s="34">
        <f>VLOOKUP($B377,'[2]TK KHOILUONG'!$B:$AT,43,0)</f>
        <v>0</v>
      </c>
      <c r="AS377" s="34">
        <f>VLOOKUP($B377,'[2]TK KHOILUONG'!$B:$AT,44,0)</f>
        <v>0</v>
      </c>
      <c r="AT377" s="44">
        <f t="shared" si="6"/>
        <v>0</v>
      </c>
      <c r="AU377" s="5"/>
    </row>
    <row r="378" spans="1:47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>
        <f>VLOOKUP($B378,'[2]TK KHOILUONG'!$B:$AT,4,0)</f>
        <v>0</v>
      </c>
      <c r="F378" s="16">
        <f>VLOOKUP($B378,'[2]TK KHOILUONG'!$B:$AT,5,0)</f>
        <v>0</v>
      </c>
      <c r="G378" s="16">
        <f>VLOOKUP($B378,'[2]TK KHOILUONG'!$B:$AT,6,0)</f>
        <v>0</v>
      </c>
      <c r="H378" s="16">
        <f>VLOOKUP($B378,'[2]TK KHOILUONG'!$B:$AT,7,0)</f>
        <v>0</v>
      </c>
      <c r="I378" s="16">
        <f>VLOOKUP($B378,'[2]TK KHOILUONG'!$B:$AT,8,0)</f>
        <v>0</v>
      </c>
      <c r="J378" s="16">
        <f>VLOOKUP($B378,'[2]TK KHOILUONG'!$B:$AT,9,0)</f>
        <v>0</v>
      </c>
      <c r="K378" s="16">
        <f>VLOOKUP($B378,'[2]TK KHOILUONG'!$B:$AT,10,0)</f>
        <v>0</v>
      </c>
      <c r="L378" s="16">
        <f>VLOOKUP($B378,'[2]TK KHOILUONG'!$B:$AT,11,0)</f>
        <v>0</v>
      </c>
      <c r="M378" s="34">
        <f>VLOOKUP($B378,'[2]TK KHOILUONG'!$B:$AT,12,0)</f>
        <v>0</v>
      </c>
      <c r="N378" s="16">
        <f>VLOOKUP($B378,'[2]TK KHOILUONG'!$B:$AT,13,0)</f>
        <v>0</v>
      </c>
      <c r="O378" s="16">
        <f>VLOOKUP($B378,'[2]TK KHOILUONG'!$B:$AT,14,0)</f>
        <v>0</v>
      </c>
      <c r="P378" s="16">
        <f>VLOOKUP($B378,'[2]TK KHOILUONG'!$B:$AT,15,0)</f>
        <v>0</v>
      </c>
      <c r="Q378" s="16">
        <f>VLOOKUP($B378,'[2]TK KHOILUONG'!$B:$AT,16,0)</f>
        <v>0</v>
      </c>
      <c r="R378" s="34">
        <f>VLOOKUP($B378,'[2]TK KHOILUONG'!$B:$AT,17,0)</f>
        <v>0</v>
      </c>
      <c r="S378" s="16">
        <f>VLOOKUP($B378,'[2]TK KHOILUONG'!$B:$AT,18,0)</f>
        <v>0</v>
      </c>
      <c r="T378" s="16">
        <f>VLOOKUP($B378,'[2]TK KHOILUONG'!$B:$AT,19,0)</f>
        <v>0</v>
      </c>
      <c r="U378" s="16">
        <f>VLOOKUP($B378,'[2]TK KHOILUONG'!$B:$AT,20,0)</f>
        <v>0</v>
      </c>
      <c r="V378" s="34">
        <f>VLOOKUP($B378,'[2]TK KHOILUONG'!$B:$AT,21,0)</f>
        <v>0</v>
      </c>
      <c r="W378" s="16">
        <f>VLOOKUP($B378,'[2]TK KHOILUONG'!$B:$AT,22,0)</f>
        <v>0</v>
      </c>
      <c r="X378" s="16">
        <f>VLOOKUP($B378,'[2]TK KHOILUONG'!$B:$AT,23,0)</f>
        <v>0</v>
      </c>
      <c r="Y378" s="16">
        <f>VLOOKUP($B378,'[2]TK KHOILUONG'!$B:$AT,24,0)</f>
        <v>0</v>
      </c>
      <c r="Z378" s="34">
        <f>VLOOKUP($B378,'[2]TK KHOILUONG'!$B:$AT,25,0)</f>
        <v>0</v>
      </c>
      <c r="AA378" s="16">
        <f>VLOOKUP($B378,'[2]TK KHOILUONG'!$B:$AT,26,0)</f>
        <v>0</v>
      </c>
      <c r="AB378" s="16">
        <f>VLOOKUP($B378,'[2]TK KHOILUONG'!$B:$AT,27,0)</f>
        <v>0</v>
      </c>
      <c r="AC378" s="16">
        <f>VLOOKUP($B378,'[2]TK KHOILUONG'!$B:$AT,28,0)</f>
        <v>0</v>
      </c>
      <c r="AD378" s="34">
        <f>VLOOKUP($B378,'[2]TK KHOILUONG'!$B:$AT,29,0)</f>
        <v>0</v>
      </c>
      <c r="AE378" s="16">
        <f>VLOOKUP($B378,'[2]TK KHOILUONG'!$B:$AT,30,0)</f>
        <v>0</v>
      </c>
      <c r="AF378" s="16">
        <f>VLOOKUP($B378,'[2]TK KHOILUONG'!$B:$AT,31,0)</f>
        <v>0</v>
      </c>
      <c r="AG378" s="16">
        <f>VLOOKUP($B378,'[2]TK KHOILUONG'!$B:$AT,32,0)</f>
        <v>0</v>
      </c>
      <c r="AH378" s="34">
        <f>VLOOKUP($B378,'[2]TK KHOILUONG'!$B:$AT,33,0)</f>
        <v>0</v>
      </c>
      <c r="AI378" s="16">
        <f>VLOOKUP($B378,'[2]TK KHOILUONG'!$B:$AT,34,0)</f>
        <v>0</v>
      </c>
      <c r="AJ378" s="16">
        <f>VLOOKUP($B378,'[2]TK KHOILUONG'!$B:$AT,35,0)</f>
        <v>0</v>
      </c>
      <c r="AK378" s="34">
        <f>VLOOKUP($B378,'[2]TK KHOILUONG'!$B:$AT,36,0)</f>
        <v>0</v>
      </c>
      <c r="AL378" s="16">
        <f>VLOOKUP($B378,'[2]TK KHOILUONG'!$B:$AT,37,0)</f>
        <v>0</v>
      </c>
      <c r="AM378" s="16">
        <f>VLOOKUP($B378,'[2]TK KHOILUONG'!$B:$AT,38,0)</f>
        <v>0</v>
      </c>
      <c r="AN378" s="34">
        <f>VLOOKUP($B378,'[2]TK KHOILUONG'!$B:$AT,39,0)</f>
        <v>0</v>
      </c>
      <c r="AO378" s="16">
        <f>VLOOKUP($B378,'[2]TK KHOILUONG'!$B:$AT,40,0)</f>
        <v>0</v>
      </c>
      <c r="AP378" s="16">
        <f>VLOOKUP($B378,'[2]TK KHOILUONG'!$B:$AT,41,0)</f>
        <v>0</v>
      </c>
      <c r="AQ378" s="34">
        <f>VLOOKUP($B378,'[2]TK KHOILUONG'!$B:$AT,42,0)</f>
        <v>0</v>
      </c>
      <c r="AR378" s="34">
        <f>VLOOKUP($B378,'[2]TK KHOILUONG'!$B:$AT,43,0)</f>
        <v>0</v>
      </c>
      <c r="AS378" s="34">
        <f>VLOOKUP($B378,'[2]TK KHOILUONG'!$B:$AT,44,0)</f>
        <v>0</v>
      </c>
      <c r="AT378" s="44">
        <f t="shared" si="6"/>
        <v>0</v>
      </c>
      <c r="AU378" s="5"/>
    </row>
    <row r="379" spans="1:47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>
        <f>VLOOKUP($B379,'[2]TK KHOILUONG'!$B:$AT,4,0)</f>
        <v>0</v>
      </c>
      <c r="F379" s="16">
        <f>VLOOKUP($B379,'[2]TK KHOILUONG'!$B:$AT,5,0)</f>
        <v>0</v>
      </c>
      <c r="G379" s="16">
        <f>VLOOKUP($B379,'[2]TK KHOILUONG'!$B:$AT,6,0)</f>
        <v>0</v>
      </c>
      <c r="H379" s="16">
        <f>VLOOKUP($B379,'[2]TK KHOILUONG'!$B:$AT,7,0)</f>
        <v>0</v>
      </c>
      <c r="I379" s="16">
        <f>VLOOKUP($B379,'[2]TK KHOILUONG'!$B:$AT,8,0)</f>
        <v>0</v>
      </c>
      <c r="J379" s="16">
        <f>VLOOKUP($B379,'[2]TK KHOILUONG'!$B:$AT,9,0)</f>
        <v>0</v>
      </c>
      <c r="K379" s="16">
        <f>VLOOKUP($B379,'[2]TK KHOILUONG'!$B:$AT,10,0)</f>
        <v>0</v>
      </c>
      <c r="L379" s="16">
        <f>VLOOKUP($B379,'[2]TK KHOILUONG'!$B:$AT,11,0)</f>
        <v>0</v>
      </c>
      <c r="M379" s="34">
        <f>VLOOKUP($B379,'[2]TK KHOILUONG'!$B:$AT,12,0)</f>
        <v>0</v>
      </c>
      <c r="N379" s="16">
        <f>VLOOKUP($B379,'[2]TK KHOILUONG'!$B:$AT,13,0)</f>
        <v>0</v>
      </c>
      <c r="O379" s="16">
        <f>VLOOKUP($B379,'[2]TK KHOILUONG'!$B:$AT,14,0)</f>
        <v>0</v>
      </c>
      <c r="P379" s="16">
        <f>VLOOKUP($B379,'[2]TK KHOILUONG'!$B:$AT,15,0)</f>
        <v>0</v>
      </c>
      <c r="Q379" s="16">
        <f>VLOOKUP($B379,'[2]TK KHOILUONG'!$B:$AT,16,0)</f>
        <v>0</v>
      </c>
      <c r="R379" s="34">
        <f>VLOOKUP($B379,'[2]TK KHOILUONG'!$B:$AT,17,0)</f>
        <v>0</v>
      </c>
      <c r="S379" s="16">
        <f>VLOOKUP($B379,'[2]TK KHOILUONG'!$B:$AT,18,0)</f>
        <v>0</v>
      </c>
      <c r="T379" s="16">
        <f>VLOOKUP($B379,'[2]TK KHOILUONG'!$B:$AT,19,0)</f>
        <v>0</v>
      </c>
      <c r="U379" s="16">
        <f>VLOOKUP($B379,'[2]TK KHOILUONG'!$B:$AT,20,0)</f>
        <v>0</v>
      </c>
      <c r="V379" s="34">
        <f>VLOOKUP($B379,'[2]TK KHOILUONG'!$B:$AT,21,0)</f>
        <v>0</v>
      </c>
      <c r="W379" s="16">
        <f>VLOOKUP($B379,'[2]TK KHOILUONG'!$B:$AT,22,0)</f>
        <v>0</v>
      </c>
      <c r="X379" s="16">
        <f>VLOOKUP($B379,'[2]TK KHOILUONG'!$B:$AT,23,0)</f>
        <v>0</v>
      </c>
      <c r="Y379" s="16">
        <f>VLOOKUP($B379,'[2]TK KHOILUONG'!$B:$AT,24,0)</f>
        <v>0</v>
      </c>
      <c r="Z379" s="34">
        <f>VLOOKUP($B379,'[2]TK KHOILUONG'!$B:$AT,25,0)</f>
        <v>0</v>
      </c>
      <c r="AA379" s="16">
        <f>VLOOKUP($B379,'[2]TK KHOILUONG'!$B:$AT,26,0)</f>
        <v>0</v>
      </c>
      <c r="AB379" s="16">
        <f>VLOOKUP($B379,'[2]TK KHOILUONG'!$B:$AT,27,0)</f>
        <v>0</v>
      </c>
      <c r="AC379" s="16">
        <f>VLOOKUP($B379,'[2]TK KHOILUONG'!$B:$AT,28,0)</f>
        <v>0</v>
      </c>
      <c r="AD379" s="34">
        <f>VLOOKUP($B379,'[2]TK KHOILUONG'!$B:$AT,29,0)</f>
        <v>0</v>
      </c>
      <c r="AE379" s="16">
        <f>VLOOKUP($B379,'[2]TK KHOILUONG'!$B:$AT,30,0)</f>
        <v>0</v>
      </c>
      <c r="AF379" s="16">
        <f>VLOOKUP($B379,'[2]TK KHOILUONG'!$B:$AT,31,0)</f>
        <v>0</v>
      </c>
      <c r="AG379" s="16">
        <f>VLOOKUP($B379,'[2]TK KHOILUONG'!$B:$AT,32,0)</f>
        <v>0</v>
      </c>
      <c r="AH379" s="34">
        <f>VLOOKUP($B379,'[2]TK KHOILUONG'!$B:$AT,33,0)</f>
        <v>0</v>
      </c>
      <c r="AI379" s="16">
        <f>VLOOKUP($B379,'[2]TK KHOILUONG'!$B:$AT,34,0)</f>
        <v>0</v>
      </c>
      <c r="AJ379" s="16">
        <f>VLOOKUP($B379,'[2]TK KHOILUONG'!$B:$AT,35,0)</f>
        <v>0</v>
      </c>
      <c r="AK379" s="34">
        <f>VLOOKUP($B379,'[2]TK KHOILUONG'!$B:$AT,36,0)</f>
        <v>0</v>
      </c>
      <c r="AL379" s="16">
        <f>VLOOKUP($B379,'[2]TK KHOILUONG'!$B:$AT,37,0)</f>
        <v>0</v>
      </c>
      <c r="AM379" s="16">
        <f>VLOOKUP($B379,'[2]TK KHOILUONG'!$B:$AT,38,0)</f>
        <v>0</v>
      </c>
      <c r="AN379" s="34">
        <f>VLOOKUP($B379,'[2]TK KHOILUONG'!$B:$AT,39,0)</f>
        <v>0</v>
      </c>
      <c r="AO379" s="16">
        <f>VLOOKUP($B379,'[2]TK KHOILUONG'!$B:$AT,40,0)</f>
        <v>0</v>
      </c>
      <c r="AP379" s="16">
        <f>VLOOKUP($B379,'[2]TK KHOILUONG'!$B:$AT,41,0)</f>
        <v>0</v>
      </c>
      <c r="AQ379" s="34">
        <f>VLOOKUP($B379,'[2]TK KHOILUONG'!$B:$AT,42,0)</f>
        <v>0</v>
      </c>
      <c r="AR379" s="34">
        <f>VLOOKUP($B379,'[2]TK KHOILUONG'!$B:$AT,43,0)</f>
        <v>0</v>
      </c>
      <c r="AS379" s="34">
        <f>VLOOKUP($B379,'[2]TK KHOILUONG'!$B:$AT,44,0)</f>
        <v>0</v>
      </c>
      <c r="AT379" s="44">
        <f t="shared" si="6"/>
        <v>0</v>
      </c>
      <c r="AU379" s="5"/>
    </row>
    <row r="380" spans="1:47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>
        <f>VLOOKUP($B380,'[2]TK KHOILUONG'!$B:$AT,4,0)</f>
        <v>0</v>
      </c>
      <c r="F380" s="16">
        <f>VLOOKUP($B380,'[2]TK KHOILUONG'!$B:$AT,5,0)</f>
        <v>0</v>
      </c>
      <c r="G380" s="16">
        <f>VLOOKUP($B380,'[2]TK KHOILUONG'!$B:$AT,6,0)</f>
        <v>0</v>
      </c>
      <c r="H380" s="16">
        <f>VLOOKUP($B380,'[2]TK KHOILUONG'!$B:$AT,7,0)</f>
        <v>0</v>
      </c>
      <c r="I380" s="16">
        <f>VLOOKUP($B380,'[2]TK KHOILUONG'!$B:$AT,8,0)</f>
        <v>0</v>
      </c>
      <c r="J380" s="16">
        <f>VLOOKUP($B380,'[2]TK KHOILUONG'!$B:$AT,9,0)</f>
        <v>0</v>
      </c>
      <c r="K380" s="16">
        <f>VLOOKUP($B380,'[2]TK KHOILUONG'!$B:$AT,10,0)</f>
        <v>0</v>
      </c>
      <c r="L380" s="16">
        <f>VLOOKUP($B380,'[2]TK KHOILUONG'!$B:$AT,11,0)</f>
        <v>0</v>
      </c>
      <c r="M380" s="34">
        <f>VLOOKUP($B380,'[2]TK KHOILUONG'!$B:$AT,12,0)</f>
        <v>0</v>
      </c>
      <c r="N380" s="16">
        <f>VLOOKUP($B380,'[2]TK KHOILUONG'!$B:$AT,13,0)</f>
        <v>0</v>
      </c>
      <c r="O380" s="16">
        <f>VLOOKUP($B380,'[2]TK KHOILUONG'!$B:$AT,14,0)</f>
        <v>0</v>
      </c>
      <c r="P380" s="16">
        <f>VLOOKUP($B380,'[2]TK KHOILUONG'!$B:$AT,15,0)</f>
        <v>0</v>
      </c>
      <c r="Q380" s="16">
        <f>VLOOKUP($B380,'[2]TK KHOILUONG'!$B:$AT,16,0)</f>
        <v>0</v>
      </c>
      <c r="R380" s="34">
        <f>VLOOKUP($B380,'[2]TK KHOILUONG'!$B:$AT,17,0)</f>
        <v>0</v>
      </c>
      <c r="S380" s="16">
        <f>VLOOKUP($B380,'[2]TK KHOILUONG'!$B:$AT,18,0)</f>
        <v>0</v>
      </c>
      <c r="T380" s="16">
        <f>VLOOKUP($B380,'[2]TK KHOILUONG'!$B:$AT,19,0)</f>
        <v>0</v>
      </c>
      <c r="U380" s="16">
        <f>VLOOKUP($B380,'[2]TK KHOILUONG'!$B:$AT,20,0)</f>
        <v>0</v>
      </c>
      <c r="V380" s="34">
        <f>VLOOKUP($B380,'[2]TK KHOILUONG'!$B:$AT,21,0)</f>
        <v>0</v>
      </c>
      <c r="W380" s="16">
        <f>VLOOKUP($B380,'[2]TK KHOILUONG'!$B:$AT,22,0)</f>
        <v>0</v>
      </c>
      <c r="X380" s="16">
        <f>VLOOKUP($B380,'[2]TK KHOILUONG'!$B:$AT,23,0)</f>
        <v>0</v>
      </c>
      <c r="Y380" s="16">
        <f>VLOOKUP($B380,'[2]TK KHOILUONG'!$B:$AT,24,0)</f>
        <v>0</v>
      </c>
      <c r="Z380" s="34">
        <f>VLOOKUP($B380,'[2]TK KHOILUONG'!$B:$AT,25,0)</f>
        <v>0</v>
      </c>
      <c r="AA380" s="16">
        <f>VLOOKUP($B380,'[2]TK KHOILUONG'!$B:$AT,26,0)</f>
        <v>0</v>
      </c>
      <c r="AB380" s="16">
        <f>VLOOKUP($B380,'[2]TK KHOILUONG'!$B:$AT,27,0)</f>
        <v>0</v>
      </c>
      <c r="AC380" s="16">
        <f>VLOOKUP($B380,'[2]TK KHOILUONG'!$B:$AT,28,0)</f>
        <v>0</v>
      </c>
      <c r="AD380" s="34">
        <f>VLOOKUP($B380,'[2]TK KHOILUONG'!$B:$AT,29,0)</f>
        <v>0</v>
      </c>
      <c r="AE380" s="16">
        <f>VLOOKUP($B380,'[2]TK KHOILUONG'!$B:$AT,30,0)</f>
        <v>0</v>
      </c>
      <c r="AF380" s="16">
        <f>VLOOKUP($B380,'[2]TK KHOILUONG'!$B:$AT,31,0)</f>
        <v>0</v>
      </c>
      <c r="AG380" s="16">
        <f>VLOOKUP($B380,'[2]TK KHOILUONG'!$B:$AT,32,0)</f>
        <v>0</v>
      </c>
      <c r="AH380" s="34">
        <f>VLOOKUP($B380,'[2]TK KHOILUONG'!$B:$AT,33,0)</f>
        <v>0</v>
      </c>
      <c r="AI380" s="16">
        <f>VLOOKUP($B380,'[2]TK KHOILUONG'!$B:$AT,34,0)</f>
        <v>0</v>
      </c>
      <c r="AJ380" s="16">
        <f>VLOOKUP($B380,'[2]TK KHOILUONG'!$B:$AT,35,0)</f>
        <v>0</v>
      </c>
      <c r="AK380" s="34">
        <f>VLOOKUP($B380,'[2]TK KHOILUONG'!$B:$AT,36,0)</f>
        <v>0</v>
      </c>
      <c r="AL380" s="16">
        <f>VLOOKUP($B380,'[2]TK KHOILUONG'!$B:$AT,37,0)</f>
        <v>0</v>
      </c>
      <c r="AM380" s="16">
        <f>VLOOKUP($B380,'[2]TK KHOILUONG'!$B:$AT,38,0)</f>
        <v>0</v>
      </c>
      <c r="AN380" s="34">
        <f>VLOOKUP($B380,'[2]TK KHOILUONG'!$B:$AT,39,0)</f>
        <v>0</v>
      </c>
      <c r="AO380" s="16">
        <f>VLOOKUP($B380,'[2]TK KHOILUONG'!$B:$AT,40,0)</f>
        <v>0</v>
      </c>
      <c r="AP380" s="16">
        <f>VLOOKUP($B380,'[2]TK KHOILUONG'!$B:$AT,41,0)</f>
        <v>0</v>
      </c>
      <c r="AQ380" s="34">
        <f>VLOOKUP($B380,'[2]TK KHOILUONG'!$B:$AT,42,0)</f>
        <v>0</v>
      </c>
      <c r="AR380" s="34">
        <f>VLOOKUP($B380,'[2]TK KHOILUONG'!$B:$AT,43,0)</f>
        <v>0</v>
      </c>
      <c r="AS380" s="34">
        <f>VLOOKUP($B380,'[2]TK KHOILUONG'!$B:$AT,44,0)</f>
        <v>0</v>
      </c>
      <c r="AT380" s="44">
        <f t="shared" si="6"/>
        <v>0</v>
      </c>
      <c r="AU380" s="5"/>
    </row>
    <row r="381" spans="1:47">
      <c r="A381" s="12">
        <f>IF(D381="","",SUBTOTAL(3,$D$5:D381))</f>
        <v>377</v>
      </c>
      <c r="B381" s="13" t="s">
        <v>806</v>
      </c>
      <c r="C381" s="14" t="s">
        <v>762</v>
      </c>
      <c r="D381" s="15" t="s">
        <v>743</v>
      </c>
      <c r="E381" s="16">
        <f>VLOOKUP($B381,'[2]TK KHOILUONG'!$B:$AT,4,0)</f>
        <v>0</v>
      </c>
      <c r="F381" s="16">
        <f>VLOOKUP($B381,'[2]TK KHOILUONG'!$B:$AT,5,0)</f>
        <v>0</v>
      </c>
      <c r="G381" s="16">
        <f>VLOOKUP($B381,'[2]TK KHOILUONG'!$B:$AT,6,0)</f>
        <v>0</v>
      </c>
      <c r="H381" s="16">
        <f>VLOOKUP($B381,'[2]TK KHOILUONG'!$B:$AT,7,0)</f>
        <v>0</v>
      </c>
      <c r="I381" s="16">
        <f>VLOOKUP($B381,'[2]TK KHOILUONG'!$B:$AT,8,0)</f>
        <v>0</v>
      </c>
      <c r="J381" s="16">
        <f>VLOOKUP($B381,'[2]TK KHOILUONG'!$B:$AT,9,0)</f>
        <v>0</v>
      </c>
      <c r="K381" s="16">
        <f>VLOOKUP($B381,'[2]TK KHOILUONG'!$B:$AT,10,0)</f>
        <v>0</v>
      </c>
      <c r="L381" s="16">
        <f>VLOOKUP($B381,'[2]TK KHOILUONG'!$B:$AT,11,0)</f>
        <v>0</v>
      </c>
      <c r="M381" s="34">
        <f>VLOOKUP($B381,'[2]TK KHOILUONG'!$B:$AT,12,0)</f>
        <v>0</v>
      </c>
      <c r="N381" s="16">
        <f>VLOOKUP($B381,'[2]TK KHOILUONG'!$B:$AT,13,0)</f>
        <v>2.5499999999999998</v>
      </c>
      <c r="O381" s="16">
        <f>VLOOKUP($B381,'[2]TK KHOILUONG'!$B:$AT,14,0)</f>
        <v>1.65</v>
      </c>
      <c r="P381" s="16">
        <f>VLOOKUP($B381,'[2]TK KHOILUONG'!$B:$AT,15,0)</f>
        <v>0</v>
      </c>
      <c r="Q381" s="16">
        <f>VLOOKUP($B381,'[2]TK KHOILUONG'!$B:$AT,16,0)</f>
        <v>0</v>
      </c>
      <c r="R381" s="34">
        <f>VLOOKUP($B381,'[2]TK KHOILUONG'!$B:$AT,17,0)</f>
        <v>4.1999999999999993</v>
      </c>
      <c r="S381" s="16">
        <f>VLOOKUP($B381,'[2]TK KHOILUONG'!$B:$AT,18,0)</f>
        <v>0</v>
      </c>
      <c r="T381" s="16">
        <f>VLOOKUP($B381,'[2]TK KHOILUONG'!$B:$AT,19,0)</f>
        <v>0</v>
      </c>
      <c r="U381" s="16">
        <f>VLOOKUP($B381,'[2]TK KHOILUONG'!$B:$AT,20,0)</f>
        <v>0</v>
      </c>
      <c r="V381" s="34">
        <f>VLOOKUP($B381,'[2]TK KHOILUONG'!$B:$AT,21,0)</f>
        <v>0</v>
      </c>
      <c r="W381" s="16">
        <f>VLOOKUP($B381,'[2]TK KHOILUONG'!$B:$AT,22,0)</f>
        <v>0</v>
      </c>
      <c r="X381" s="16">
        <f>VLOOKUP($B381,'[2]TK KHOILUONG'!$B:$AT,23,0)</f>
        <v>0</v>
      </c>
      <c r="Y381" s="16">
        <f>VLOOKUP($B381,'[2]TK KHOILUONG'!$B:$AT,24,0)</f>
        <v>0</v>
      </c>
      <c r="Z381" s="34">
        <f>VLOOKUP($B381,'[2]TK KHOILUONG'!$B:$AT,25,0)</f>
        <v>0</v>
      </c>
      <c r="AA381" s="16">
        <f>VLOOKUP($B381,'[2]TK KHOILUONG'!$B:$AT,26,0)</f>
        <v>0</v>
      </c>
      <c r="AB381" s="16">
        <f>VLOOKUP($B381,'[2]TK KHOILUONG'!$B:$AT,27,0)</f>
        <v>0</v>
      </c>
      <c r="AC381" s="16">
        <f>VLOOKUP($B381,'[2]TK KHOILUONG'!$B:$AT,28,0)</f>
        <v>0</v>
      </c>
      <c r="AD381" s="34">
        <f>VLOOKUP($B381,'[2]TK KHOILUONG'!$B:$AT,29,0)</f>
        <v>0</v>
      </c>
      <c r="AE381" s="16">
        <f>VLOOKUP($B381,'[2]TK KHOILUONG'!$B:$AT,30,0)</f>
        <v>0</v>
      </c>
      <c r="AF381" s="16">
        <f>VLOOKUP($B381,'[2]TK KHOILUONG'!$B:$AT,31,0)</f>
        <v>0</v>
      </c>
      <c r="AG381" s="16">
        <f>VLOOKUP($B381,'[2]TK KHOILUONG'!$B:$AT,32,0)</f>
        <v>0</v>
      </c>
      <c r="AH381" s="34">
        <f>VLOOKUP($B381,'[2]TK KHOILUONG'!$B:$AT,33,0)</f>
        <v>0</v>
      </c>
      <c r="AI381" s="16">
        <f>VLOOKUP($B381,'[2]TK KHOILUONG'!$B:$AT,34,0)</f>
        <v>0</v>
      </c>
      <c r="AJ381" s="16">
        <f>VLOOKUP($B381,'[2]TK KHOILUONG'!$B:$AT,35,0)</f>
        <v>0</v>
      </c>
      <c r="AK381" s="34">
        <f>VLOOKUP($B381,'[2]TK KHOILUONG'!$B:$AT,36,0)</f>
        <v>0</v>
      </c>
      <c r="AL381" s="16">
        <f>VLOOKUP($B381,'[2]TK KHOILUONG'!$B:$AT,37,0)</f>
        <v>0</v>
      </c>
      <c r="AM381" s="16">
        <f>VLOOKUP($B381,'[2]TK KHOILUONG'!$B:$AT,38,0)</f>
        <v>0</v>
      </c>
      <c r="AN381" s="34">
        <f>VLOOKUP($B381,'[2]TK KHOILUONG'!$B:$AT,39,0)</f>
        <v>0</v>
      </c>
      <c r="AO381" s="16">
        <f>VLOOKUP($B381,'[2]TK KHOILUONG'!$B:$AT,40,0)</f>
        <v>0</v>
      </c>
      <c r="AP381" s="16">
        <f>VLOOKUP($B381,'[2]TK KHOILUONG'!$B:$AT,41,0)</f>
        <v>0</v>
      </c>
      <c r="AQ381" s="34">
        <f>VLOOKUP($B381,'[2]TK KHOILUONG'!$B:$AT,42,0)</f>
        <v>0</v>
      </c>
      <c r="AR381" s="34">
        <f>VLOOKUP($B381,'[2]TK KHOILUONG'!$B:$AT,43,0)</f>
        <v>0</v>
      </c>
      <c r="AS381" s="34">
        <f>VLOOKUP($B381,'[2]TK KHOILUONG'!$B:$AT,44,0)</f>
        <v>0</v>
      </c>
      <c r="AT381" s="44">
        <f t="shared" si="6"/>
        <v>4.2</v>
      </c>
      <c r="AU381" s="5"/>
    </row>
    <row r="382" spans="1:47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>
        <f>VLOOKUP($B382,'[2]TK KHOILUONG'!$B:$AT,4,0)</f>
        <v>0</v>
      </c>
      <c r="F382" s="16">
        <f>VLOOKUP($B382,'[2]TK KHOILUONG'!$B:$AT,5,0)</f>
        <v>0</v>
      </c>
      <c r="G382" s="16">
        <f>VLOOKUP($B382,'[2]TK KHOILUONG'!$B:$AT,6,0)</f>
        <v>0</v>
      </c>
      <c r="H382" s="16">
        <f>VLOOKUP($B382,'[2]TK KHOILUONG'!$B:$AT,7,0)</f>
        <v>0</v>
      </c>
      <c r="I382" s="16">
        <f>VLOOKUP($B382,'[2]TK KHOILUONG'!$B:$AT,8,0)</f>
        <v>0</v>
      </c>
      <c r="J382" s="16">
        <f>VLOOKUP($B382,'[2]TK KHOILUONG'!$B:$AT,9,0)</f>
        <v>0</v>
      </c>
      <c r="K382" s="16">
        <f>VLOOKUP($B382,'[2]TK KHOILUONG'!$B:$AT,10,0)</f>
        <v>0</v>
      </c>
      <c r="L382" s="16">
        <f>VLOOKUP($B382,'[2]TK KHOILUONG'!$B:$AT,11,0)</f>
        <v>0</v>
      </c>
      <c r="M382" s="34">
        <f>VLOOKUP($B382,'[2]TK KHOILUONG'!$B:$AT,12,0)</f>
        <v>0</v>
      </c>
      <c r="N382" s="16">
        <f>VLOOKUP($B382,'[2]TK KHOILUONG'!$B:$AT,13,0)</f>
        <v>0</v>
      </c>
      <c r="O382" s="16">
        <f>VLOOKUP($B382,'[2]TK KHOILUONG'!$B:$AT,14,0)</f>
        <v>0</v>
      </c>
      <c r="P382" s="16">
        <f>VLOOKUP($B382,'[2]TK KHOILUONG'!$B:$AT,15,0)</f>
        <v>0</v>
      </c>
      <c r="Q382" s="16">
        <f>VLOOKUP($B382,'[2]TK KHOILUONG'!$B:$AT,16,0)</f>
        <v>0</v>
      </c>
      <c r="R382" s="34">
        <f>VLOOKUP($B382,'[2]TK KHOILUONG'!$B:$AT,17,0)</f>
        <v>0</v>
      </c>
      <c r="S382" s="16">
        <f>VLOOKUP($B382,'[2]TK KHOILUONG'!$B:$AT,18,0)</f>
        <v>0</v>
      </c>
      <c r="T382" s="16">
        <f>VLOOKUP($B382,'[2]TK KHOILUONG'!$B:$AT,19,0)</f>
        <v>0</v>
      </c>
      <c r="U382" s="16">
        <f>VLOOKUP($B382,'[2]TK KHOILUONG'!$B:$AT,20,0)</f>
        <v>0</v>
      </c>
      <c r="V382" s="34">
        <f>VLOOKUP($B382,'[2]TK KHOILUONG'!$B:$AT,21,0)</f>
        <v>0</v>
      </c>
      <c r="W382" s="16">
        <f>VLOOKUP($B382,'[2]TK KHOILUONG'!$B:$AT,22,0)</f>
        <v>0</v>
      </c>
      <c r="X382" s="16">
        <f>VLOOKUP($B382,'[2]TK KHOILUONG'!$B:$AT,23,0)</f>
        <v>0</v>
      </c>
      <c r="Y382" s="16">
        <f>VLOOKUP($B382,'[2]TK KHOILUONG'!$B:$AT,24,0)</f>
        <v>0</v>
      </c>
      <c r="Z382" s="34">
        <f>VLOOKUP($B382,'[2]TK KHOILUONG'!$B:$AT,25,0)</f>
        <v>0</v>
      </c>
      <c r="AA382" s="16">
        <f>VLOOKUP($B382,'[2]TK KHOILUONG'!$B:$AT,26,0)</f>
        <v>0</v>
      </c>
      <c r="AB382" s="16">
        <f>VLOOKUP($B382,'[2]TK KHOILUONG'!$B:$AT,27,0)</f>
        <v>0</v>
      </c>
      <c r="AC382" s="16">
        <f>VLOOKUP($B382,'[2]TK KHOILUONG'!$B:$AT,28,0)</f>
        <v>0</v>
      </c>
      <c r="AD382" s="34">
        <f>VLOOKUP($B382,'[2]TK KHOILUONG'!$B:$AT,29,0)</f>
        <v>0</v>
      </c>
      <c r="AE382" s="16">
        <f>VLOOKUP($B382,'[2]TK KHOILUONG'!$B:$AT,30,0)</f>
        <v>0</v>
      </c>
      <c r="AF382" s="16">
        <f>VLOOKUP($B382,'[2]TK KHOILUONG'!$B:$AT,31,0)</f>
        <v>0</v>
      </c>
      <c r="AG382" s="16">
        <f>VLOOKUP($B382,'[2]TK KHOILUONG'!$B:$AT,32,0)</f>
        <v>0</v>
      </c>
      <c r="AH382" s="34">
        <f>VLOOKUP($B382,'[2]TK KHOILUONG'!$B:$AT,33,0)</f>
        <v>0</v>
      </c>
      <c r="AI382" s="16">
        <f>VLOOKUP($B382,'[2]TK KHOILUONG'!$B:$AT,34,0)</f>
        <v>0</v>
      </c>
      <c r="AJ382" s="16">
        <f>VLOOKUP($B382,'[2]TK KHOILUONG'!$B:$AT,35,0)</f>
        <v>0</v>
      </c>
      <c r="AK382" s="34">
        <f>VLOOKUP($B382,'[2]TK KHOILUONG'!$B:$AT,36,0)</f>
        <v>0</v>
      </c>
      <c r="AL382" s="16">
        <f>VLOOKUP($B382,'[2]TK KHOILUONG'!$B:$AT,37,0)</f>
        <v>0</v>
      </c>
      <c r="AM382" s="16">
        <f>VLOOKUP($B382,'[2]TK KHOILUONG'!$B:$AT,38,0)</f>
        <v>0</v>
      </c>
      <c r="AN382" s="34">
        <f>VLOOKUP($B382,'[2]TK KHOILUONG'!$B:$AT,39,0)</f>
        <v>0</v>
      </c>
      <c r="AO382" s="16">
        <f>VLOOKUP($B382,'[2]TK KHOILUONG'!$B:$AT,40,0)</f>
        <v>0</v>
      </c>
      <c r="AP382" s="16">
        <f>VLOOKUP($B382,'[2]TK KHOILUONG'!$B:$AT,41,0)</f>
        <v>0</v>
      </c>
      <c r="AQ382" s="34">
        <f>VLOOKUP($B382,'[2]TK KHOILUONG'!$B:$AT,42,0)</f>
        <v>0</v>
      </c>
      <c r="AR382" s="34">
        <f>VLOOKUP($B382,'[2]TK KHOILUONG'!$B:$AT,43,0)</f>
        <v>0</v>
      </c>
      <c r="AS382" s="34">
        <f>VLOOKUP($B382,'[2]TK KHOILUONG'!$B:$AT,44,0)</f>
        <v>0</v>
      </c>
      <c r="AT382" s="44">
        <f t="shared" si="6"/>
        <v>0</v>
      </c>
      <c r="AU382" s="5"/>
    </row>
    <row r="383" spans="1:47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>
        <f>VLOOKUP($B383,'[2]TK KHOILUONG'!$B:$AT,4,0)</f>
        <v>0</v>
      </c>
      <c r="F383" s="16">
        <f>VLOOKUP($B383,'[2]TK KHOILUONG'!$B:$AT,5,0)</f>
        <v>0</v>
      </c>
      <c r="G383" s="16">
        <f>VLOOKUP($B383,'[2]TK KHOILUONG'!$B:$AT,6,0)</f>
        <v>0</v>
      </c>
      <c r="H383" s="16">
        <f>VLOOKUP($B383,'[2]TK KHOILUONG'!$B:$AT,7,0)</f>
        <v>0</v>
      </c>
      <c r="I383" s="16">
        <f>VLOOKUP($B383,'[2]TK KHOILUONG'!$B:$AT,8,0)</f>
        <v>0</v>
      </c>
      <c r="J383" s="16">
        <f>VLOOKUP($B383,'[2]TK KHOILUONG'!$B:$AT,9,0)</f>
        <v>0</v>
      </c>
      <c r="K383" s="16">
        <f>VLOOKUP($B383,'[2]TK KHOILUONG'!$B:$AT,10,0)</f>
        <v>0</v>
      </c>
      <c r="L383" s="16">
        <f>VLOOKUP($B383,'[2]TK KHOILUONG'!$B:$AT,11,0)</f>
        <v>0</v>
      </c>
      <c r="M383" s="34">
        <f>VLOOKUP($B383,'[2]TK KHOILUONG'!$B:$AT,12,0)</f>
        <v>0</v>
      </c>
      <c r="N383" s="16">
        <f>VLOOKUP($B383,'[2]TK KHOILUONG'!$B:$AT,13,0)</f>
        <v>0</v>
      </c>
      <c r="O383" s="16">
        <f>VLOOKUP($B383,'[2]TK KHOILUONG'!$B:$AT,14,0)</f>
        <v>0</v>
      </c>
      <c r="P383" s="16">
        <f>VLOOKUP($B383,'[2]TK KHOILUONG'!$B:$AT,15,0)</f>
        <v>0</v>
      </c>
      <c r="Q383" s="16">
        <f>VLOOKUP($B383,'[2]TK KHOILUONG'!$B:$AT,16,0)</f>
        <v>0</v>
      </c>
      <c r="R383" s="34">
        <f>VLOOKUP($B383,'[2]TK KHOILUONG'!$B:$AT,17,0)</f>
        <v>0</v>
      </c>
      <c r="S383" s="16">
        <f>VLOOKUP($B383,'[2]TK KHOILUONG'!$B:$AT,18,0)</f>
        <v>0</v>
      </c>
      <c r="T383" s="16">
        <f>VLOOKUP($B383,'[2]TK KHOILUONG'!$B:$AT,19,0)</f>
        <v>0</v>
      </c>
      <c r="U383" s="16">
        <f>VLOOKUP($B383,'[2]TK KHOILUONG'!$B:$AT,20,0)</f>
        <v>0</v>
      </c>
      <c r="V383" s="34">
        <f>VLOOKUP($B383,'[2]TK KHOILUONG'!$B:$AT,21,0)</f>
        <v>0</v>
      </c>
      <c r="W383" s="16">
        <f>VLOOKUP($B383,'[2]TK KHOILUONG'!$B:$AT,22,0)</f>
        <v>0</v>
      </c>
      <c r="X383" s="16">
        <f>VLOOKUP($B383,'[2]TK KHOILUONG'!$B:$AT,23,0)</f>
        <v>0</v>
      </c>
      <c r="Y383" s="16">
        <f>VLOOKUP($B383,'[2]TK KHOILUONG'!$B:$AT,24,0)</f>
        <v>0</v>
      </c>
      <c r="Z383" s="34">
        <f>VLOOKUP($B383,'[2]TK KHOILUONG'!$B:$AT,25,0)</f>
        <v>0</v>
      </c>
      <c r="AA383" s="16">
        <f>VLOOKUP($B383,'[2]TK KHOILUONG'!$B:$AT,26,0)</f>
        <v>0</v>
      </c>
      <c r="AB383" s="16">
        <f>VLOOKUP($B383,'[2]TK KHOILUONG'!$B:$AT,27,0)</f>
        <v>0</v>
      </c>
      <c r="AC383" s="16">
        <f>VLOOKUP($B383,'[2]TK KHOILUONG'!$B:$AT,28,0)</f>
        <v>0</v>
      </c>
      <c r="AD383" s="34">
        <f>VLOOKUP($B383,'[2]TK KHOILUONG'!$B:$AT,29,0)</f>
        <v>0</v>
      </c>
      <c r="AE383" s="16">
        <f>VLOOKUP($B383,'[2]TK KHOILUONG'!$B:$AT,30,0)</f>
        <v>0</v>
      </c>
      <c r="AF383" s="16">
        <f>VLOOKUP($B383,'[2]TK KHOILUONG'!$B:$AT,31,0)</f>
        <v>0</v>
      </c>
      <c r="AG383" s="16">
        <f>VLOOKUP($B383,'[2]TK KHOILUONG'!$B:$AT,32,0)</f>
        <v>0</v>
      </c>
      <c r="AH383" s="34">
        <f>VLOOKUP($B383,'[2]TK KHOILUONG'!$B:$AT,33,0)</f>
        <v>0</v>
      </c>
      <c r="AI383" s="16">
        <f>VLOOKUP($B383,'[2]TK KHOILUONG'!$B:$AT,34,0)</f>
        <v>0</v>
      </c>
      <c r="AJ383" s="16">
        <f>VLOOKUP($B383,'[2]TK KHOILUONG'!$B:$AT,35,0)</f>
        <v>0</v>
      </c>
      <c r="AK383" s="34">
        <f>VLOOKUP($B383,'[2]TK KHOILUONG'!$B:$AT,36,0)</f>
        <v>0</v>
      </c>
      <c r="AL383" s="16">
        <f>VLOOKUP($B383,'[2]TK KHOILUONG'!$B:$AT,37,0)</f>
        <v>0</v>
      </c>
      <c r="AM383" s="16">
        <f>VLOOKUP($B383,'[2]TK KHOILUONG'!$B:$AT,38,0)</f>
        <v>0</v>
      </c>
      <c r="AN383" s="34">
        <f>VLOOKUP($B383,'[2]TK KHOILUONG'!$B:$AT,39,0)</f>
        <v>0</v>
      </c>
      <c r="AO383" s="16">
        <f>VLOOKUP($B383,'[2]TK KHOILUONG'!$B:$AT,40,0)</f>
        <v>0</v>
      </c>
      <c r="AP383" s="16">
        <f>VLOOKUP($B383,'[2]TK KHOILUONG'!$B:$AT,41,0)</f>
        <v>0</v>
      </c>
      <c r="AQ383" s="34">
        <f>VLOOKUP($B383,'[2]TK KHOILUONG'!$B:$AT,42,0)</f>
        <v>0</v>
      </c>
      <c r="AR383" s="34">
        <f>VLOOKUP($B383,'[2]TK KHOILUONG'!$B:$AT,43,0)</f>
        <v>0</v>
      </c>
      <c r="AS383" s="34">
        <f>VLOOKUP($B383,'[2]TK KHOILUONG'!$B:$AT,44,0)</f>
        <v>0</v>
      </c>
      <c r="AT383" s="44">
        <f t="shared" si="6"/>
        <v>0</v>
      </c>
      <c r="AU383" s="5"/>
    </row>
    <row r="384" spans="1:47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>
        <f>VLOOKUP($B384,'[2]TK KHOILUONG'!$B:$AT,4,0)</f>
        <v>0</v>
      </c>
      <c r="F384" s="16">
        <f>VLOOKUP($B384,'[2]TK KHOILUONG'!$B:$AT,5,0)</f>
        <v>0</v>
      </c>
      <c r="G384" s="16">
        <f>VLOOKUP($B384,'[2]TK KHOILUONG'!$B:$AT,6,0)</f>
        <v>0</v>
      </c>
      <c r="H384" s="16">
        <f>VLOOKUP($B384,'[2]TK KHOILUONG'!$B:$AT,7,0)</f>
        <v>0</v>
      </c>
      <c r="I384" s="16">
        <f>VLOOKUP($B384,'[2]TK KHOILUONG'!$B:$AT,8,0)</f>
        <v>0</v>
      </c>
      <c r="J384" s="16">
        <f>VLOOKUP($B384,'[2]TK KHOILUONG'!$B:$AT,9,0)</f>
        <v>0</v>
      </c>
      <c r="K384" s="16">
        <f>VLOOKUP($B384,'[2]TK KHOILUONG'!$B:$AT,10,0)</f>
        <v>0</v>
      </c>
      <c r="L384" s="16">
        <f>VLOOKUP($B384,'[2]TK KHOILUONG'!$B:$AT,11,0)</f>
        <v>0</v>
      </c>
      <c r="M384" s="34">
        <f>VLOOKUP($B384,'[2]TK KHOILUONG'!$B:$AT,12,0)</f>
        <v>0</v>
      </c>
      <c r="N384" s="16">
        <f>VLOOKUP($B384,'[2]TK KHOILUONG'!$B:$AT,13,0)</f>
        <v>0</v>
      </c>
      <c r="O384" s="16">
        <f>VLOOKUP($B384,'[2]TK KHOILUONG'!$B:$AT,14,0)</f>
        <v>0</v>
      </c>
      <c r="P384" s="16">
        <f>VLOOKUP($B384,'[2]TK KHOILUONG'!$B:$AT,15,0)</f>
        <v>0</v>
      </c>
      <c r="Q384" s="16">
        <f>VLOOKUP($B384,'[2]TK KHOILUONG'!$B:$AT,16,0)</f>
        <v>0</v>
      </c>
      <c r="R384" s="34">
        <f>VLOOKUP($B384,'[2]TK KHOILUONG'!$B:$AT,17,0)</f>
        <v>0</v>
      </c>
      <c r="S384" s="16">
        <f>VLOOKUP($B384,'[2]TK KHOILUONG'!$B:$AT,18,0)</f>
        <v>0</v>
      </c>
      <c r="T384" s="16">
        <f>VLOOKUP($B384,'[2]TK KHOILUONG'!$B:$AT,19,0)</f>
        <v>0</v>
      </c>
      <c r="U384" s="16">
        <f>VLOOKUP($B384,'[2]TK KHOILUONG'!$B:$AT,20,0)</f>
        <v>0</v>
      </c>
      <c r="V384" s="34">
        <f>VLOOKUP($B384,'[2]TK KHOILUONG'!$B:$AT,21,0)</f>
        <v>0</v>
      </c>
      <c r="W384" s="16">
        <f>VLOOKUP($B384,'[2]TK KHOILUONG'!$B:$AT,22,0)</f>
        <v>0</v>
      </c>
      <c r="X384" s="16">
        <f>VLOOKUP($B384,'[2]TK KHOILUONG'!$B:$AT,23,0)</f>
        <v>0</v>
      </c>
      <c r="Y384" s="16">
        <f>VLOOKUP($B384,'[2]TK KHOILUONG'!$B:$AT,24,0)</f>
        <v>0</v>
      </c>
      <c r="Z384" s="34">
        <f>VLOOKUP($B384,'[2]TK KHOILUONG'!$B:$AT,25,0)</f>
        <v>0</v>
      </c>
      <c r="AA384" s="16">
        <f>VLOOKUP($B384,'[2]TK KHOILUONG'!$B:$AT,26,0)</f>
        <v>43</v>
      </c>
      <c r="AB384" s="16">
        <f>VLOOKUP($B384,'[2]TK KHOILUONG'!$B:$AT,27,0)</f>
        <v>0</v>
      </c>
      <c r="AC384" s="16">
        <f>VLOOKUP($B384,'[2]TK KHOILUONG'!$B:$AT,28,0)</f>
        <v>43</v>
      </c>
      <c r="AD384" s="34">
        <f>VLOOKUP($B384,'[2]TK KHOILUONG'!$B:$AT,29,0)</f>
        <v>0</v>
      </c>
      <c r="AE384" s="16">
        <f>VLOOKUP($B384,'[2]TK KHOILUONG'!$B:$AT,30,0)</f>
        <v>0</v>
      </c>
      <c r="AF384" s="16">
        <f>VLOOKUP($B384,'[2]TK KHOILUONG'!$B:$AT,31,0)</f>
        <v>0</v>
      </c>
      <c r="AG384" s="16">
        <f>VLOOKUP($B384,'[2]TK KHOILUONG'!$B:$AT,32,0)</f>
        <v>0</v>
      </c>
      <c r="AH384" s="34">
        <f>VLOOKUP($B384,'[2]TK KHOILUONG'!$B:$AT,33,0)</f>
        <v>0</v>
      </c>
      <c r="AI384" s="16">
        <f>VLOOKUP($B384,'[2]TK KHOILUONG'!$B:$AT,34,0)</f>
        <v>0</v>
      </c>
      <c r="AJ384" s="16">
        <f>VLOOKUP($B384,'[2]TK KHOILUONG'!$B:$AT,35,0)</f>
        <v>0</v>
      </c>
      <c r="AK384" s="34">
        <f>VLOOKUP($B384,'[2]TK KHOILUONG'!$B:$AT,36,0)</f>
        <v>0</v>
      </c>
      <c r="AL384" s="16">
        <f>VLOOKUP($B384,'[2]TK KHOILUONG'!$B:$AT,37,0)</f>
        <v>0</v>
      </c>
      <c r="AM384" s="16">
        <f>VLOOKUP($B384,'[2]TK KHOILUONG'!$B:$AT,38,0)</f>
        <v>0</v>
      </c>
      <c r="AN384" s="34">
        <f>VLOOKUP($B384,'[2]TK KHOILUONG'!$B:$AT,39,0)</f>
        <v>0</v>
      </c>
      <c r="AO384" s="16">
        <f>VLOOKUP($B384,'[2]TK KHOILUONG'!$B:$AT,40,0)</f>
        <v>0</v>
      </c>
      <c r="AP384" s="16">
        <f>VLOOKUP($B384,'[2]TK KHOILUONG'!$B:$AT,41,0)</f>
        <v>0</v>
      </c>
      <c r="AQ384" s="34">
        <f>VLOOKUP($B384,'[2]TK KHOILUONG'!$B:$AT,42,0)</f>
        <v>0</v>
      </c>
      <c r="AR384" s="34">
        <f>VLOOKUP($B384,'[2]TK KHOILUONG'!$B:$AT,43,0)</f>
        <v>0</v>
      </c>
      <c r="AS384" s="34">
        <f>VLOOKUP($B384,'[2]TK KHOILUONG'!$B:$AT,44,0)</f>
        <v>0</v>
      </c>
      <c r="AT384" s="44">
        <f t="shared" si="6"/>
        <v>0</v>
      </c>
      <c r="AU384" s="5"/>
    </row>
    <row r="385" spans="1:47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>
        <f>VLOOKUP($B385,'[2]TK KHOILUONG'!$B:$AT,4,0)</f>
        <v>0</v>
      </c>
      <c r="F385" s="16">
        <f>VLOOKUP($B385,'[2]TK KHOILUONG'!$B:$AT,5,0)</f>
        <v>0</v>
      </c>
      <c r="G385" s="16">
        <f>VLOOKUP($B385,'[2]TK KHOILUONG'!$B:$AT,6,0)</f>
        <v>0</v>
      </c>
      <c r="H385" s="16">
        <f>VLOOKUP($B385,'[2]TK KHOILUONG'!$B:$AT,7,0)</f>
        <v>0</v>
      </c>
      <c r="I385" s="16">
        <f>VLOOKUP($B385,'[2]TK KHOILUONG'!$B:$AT,8,0)</f>
        <v>0</v>
      </c>
      <c r="J385" s="16">
        <f>VLOOKUP($B385,'[2]TK KHOILUONG'!$B:$AT,9,0)</f>
        <v>0</v>
      </c>
      <c r="K385" s="16">
        <f>VLOOKUP($B385,'[2]TK KHOILUONG'!$B:$AT,10,0)</f>
        <v>0</v>
      </c>
      <c r="L385" s="16">
        <f>VLOOKUP($B385,'[2]TK KHOILUONG'!$B:$AT,11,0)</f>
        <v>0</v>
      </c>
      <c r="M385" s="34">
        <f>VLOOKUP($B385,'[2]TK KHOILUONG'!$B:$AT,12,0)</f>
        <v>0</v>
      </c>
      <c r="N385" s="16">
        <f>VLOOKUP($B385,'[2]TK KHOILUONG'!$B:$AT,13,0)</f>
        <v>0</v>
      </c>
      <c r="O385" s="16">
        <f>VLOOKUP($B385,'[2]TK KHOILUONG'!$B:$AT,14,0)</f>
        <v>0</v>
      </c>
      <c r="P385" s="16">
        <f>VLOOKUP($B385,'[2]TK KHOILUONG'!$B:$AT,15,0)</f>
        <v>0</v>
      </c>
      <c r="Q385" s="16">
        <f>VLOOKUP($B385,'[2]TK KHOILUONG'!$B:$AT,16,0)</f>
        <v>0</v>
      </c>
      <c r="R385" s="34">
        <f>VLOOKUP($B385,'[2]TK KHOILUONG'!$B:$AT,17,0)</f>
        <v>0</v>
      </c>
      <c r="S385" s="16">
        <f>VLOOKUP($B385,'[2]TK KHOILUONG'!$B:$AT,18,0)</f>
        <v>0</v>
      </c>
      <c r="T385" s="16">
        <f>VLOOKUP($B385,'[2]TK KHOILUONG'!$B:$AT,19,0)</f>
        <v>0</v>
      </c>
      <c r="U385" s="16">
        <f>VLOOKUP($B385,'[2]TK KHOILUONG'!$B:$AT,20,0)</f>
        <v>0</v>
      </c>
      <c r="V385" s="34">
        <f>VLOOKUP($B385,'[2]TK KHOILUONG'!$B:$AT,21,0)</f>
        <v>0</v>
      </c>
      <c r="W385" s="16">
        <f>VLOOKUP($B385,'[2]TK KHOILUONG'!$B:$AT,22,0)</f>
        <v>0</v>
      </c>
      <c r="X385" s="16">
        <f>VLOOKUP($B385,'[2]TK KHOILUONG'!$B:$AT,23,0)</f>
        <v>0</v>
      </c>
      <c r="Y385" s="16">
        <f>VLOOKUP($B385,'[2]TK KHOILUONG'!$B:$AT,24,0)</f>
        <v>0</v>
      </c>
      <c r="Z385" s="34">
        <f>VLOOKUP($B385,'[2]TK KHOILUONG'!$B:$AT,25,0)</f>
        <v>0</v>
      </c>
      <c r="AA385" s="16">
        <f>VLOOKUP($B385,'[2]TK KHOILUONG'!$B:$AT,26,0)</f>
        <v>0</v>
      </c>
      <c r="AB385" s="16">
        <f>VLOOKUP($B385,'[2]TK KHOILUONG'!$B:$AT,27,0)</f>
        <v>0</v>
      </c>
      <c r="AC385" s="16">
        <f>VLOOKUP($B385,'[2]TK KHOILUONG'!$B:$AT,28,0)</f>
        <v>0</v>
      </c>
      <c r="AD385" s="34">
        <f>VLOOKUP($B385,'[2]TK KHOILUONG'!$B:$AT,29,0)</f>
        <v>0</v>
      </c>
      <c r="AE385" s="16">
        <f>VLOOKUP($B385,'[2]TK KHOILUONG'!$B:$AT,30,0)</f>
        <v>0</v>
      </c>
      <c r="AF385" s="16">
        <f>VLOOKUP($B385,'[2]TK KHOILUONG'!$B:$AT,31,0)</f>
        <v>0</v>
      </c>
      <c r="AG385" s="16">
        <f>VLOOKUP($B385,'[2]TK KHOILUONG'!$B:$AT,32,0)</f>
        <v>0</v>
      </c>
      <c r="AH385" s="34">
        <f>VLOOKUP($B385,'[2]TK KHOILUONG'!$B:$AT,33,0)</f>
        <v>0</v>
      </c>
      <c r="AI385" s="16">
        <f>VLOOKUP($B385,'[2]TK KHOILUONG'!$B:$AT,34,0)</f>
        <v>0</v>
      </c>
      <c r="AJ385" s="16">
        <f>VLOOKUP($B385,'[2]TK KHOILUONG'!$B:$AT,35,0)</f>
        <v>0</v>
      </c>
      <c r="AK385" s="34">
        <f>VLOOKUP($B385,'[2]TK KHOILUONG'!$B:$AT,36,0)</f>
        <v>0</v>
      </c>
      <c r="AL385" s="16">
        <f>VLOOKUP($B385,'[2]TK KHOILUONG'!$B:$AT,37,0)</f>
        <v>0</v>
      </c>
      <c r="AM385" s="16">
        <f>VLOOKUP($B385,'[2]TK KHOILUONG'!$B:$AT,38,0)</f>
        <v>0</v>
      </c>
      <c r="AN385" s="34">
        <f>VLOOKUP($B385,'[2]TK KHOILUONG'!$B:$AT,39,0)</f>
        <v>0</v>
      </c>
      <c r="AO385" s="16">
        <f>VLOOKUP($B385,'[2]TK KHOILUONG'!$B:$AT,40,0)</f>
        <v>0</v>
      </c>
      <c r="AP385" s="16">
        <f>VLOOKUP($B385,'[2]TK KHOILUONG'!$B:$AT,41,0)</f>
        <v>0</v>
      </c>
      <c r="AQ385" s="34">
        <f>VLOOKUP($B385,'[2]TK KHOILUONG'!$B:$AT,42,0)</f>
        <v>0</v>
      </c>
      <c r="AR385" s="34">
        <f>VLOOKUP($B385,'[2]TK KHOILUONG'!$B:$AT,43,0)</f>
        <v>0</v>
      </c>
      <c r="AS385" s="34">
        <f>VLOOKUP($B385,'[2]TK KHOILUONG'!$B:$AT,44,0)</f>
        <v>0</v>
      </c>
      <c r="AT385" s="44">
        <f t="shared" si="6"/>
        <v>0</v>
      </c>
      <c r="AU385" s="5"/>
    </row>
    <row r="386" spans="1:47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>
        <f>VLOOKUP($B386,'[2]TK KHOILUONG'!$B:$AT,4,0)</f>
        <v>0</v>
      </c>
      <c r="F386" s="16">
        <f>VLOOKUP($B386,'[2]TK KHOILUONG'!$B:$AT,5,0)</f>
        <v>0</v>
      </c>
      <c r="G386" s="16">
        <f>VLOOKUP($B386,'[2]TK KHOILUONG'!$B:$AT,6,0)</f>
        <v>0</v>
      </c>
      <c r="H386" s="16">
        <f>VLOOKUP($B386,'[2]TK KHOILUONG'!$B:$AT,7,0)</f>
        <v>0</v>
      </c>
      <c r="I386" s="16">
        <f>VLOOKUP($B386,'[2]TK KHOILUONG'!$B:$AT,8,0)</f>
        <v>0</v>
      </c>
      <c r="J386" s="16">
        <f>VLOOKUP($B386,'[2]TK KHOILUONG'!$B:$AT,9,0)</f>
        <v>0</v>
      </c>
      <c r="K386" s="16">
        <f>VLOOKUP($B386,'[2]TK KHOILUONG'!$B:$AT,10,0)</f>
        <v>0</v>
      </c>
      <c r="L386" s="16">
        <f>VLOOKUP($B386,'[2]TK KHOILUONG'!$B:$AT,11,0)</f>
        <v>0</v>
      </c>
      <c r="M386" s="34">
        <f>VLOOKUP($B386,'[2]TK KHOILUONG'!$B:$AT,12,0)</f>
        <v>0</v>
      </c>
      <c r="N386" s="16">
        <f>VLOOKUP($B386,'[2]TK KHOILUONG'!$B:$AT,13,0)</f>
        <v>0</v>
      </c>
      <c r="O386" s="16">
        <f>VLOOKUP($B386,'[2]TK KHOILUONG'!$B:$AT,14,0)</f>
        <v>0</v>
      </c>
      <c r="P386" s="16">
        <f>VLOOKUP($B386,'[2]TK KHOILUONG'!$B:$AT,15,0)</f>
        <v>0</v>
      </c>
      <c r="Q386" s="16">
        <f>VLOOKUP($B386,'[2]TK KHOILUONG'!$B:$AT,16,0)</f>
        <v>0</v>
      </c>
      <c r="R386" s="34">
        <f>VLOOKUP($B386,'[2]TK KHOILUONG'!$B:$AT,17,0)</f>
        <v>0</v>
      </c>
      <c r="S386" s="16">
        <f>VLOOKUP($B386,'[2]TK KHOILUONG'!$B:$AT,18,0)</f>
        <v>0</v>
      </c>
      <c r="T386" s="16">
        <f>VLOOKUP($B386,'[2]TK KHOILUONG'!$B:$AT,19,0)</f>
        <v>0</v>
      </c>
      <c r="U386" s="16">
        <f>VLOOKUP($B386,'[2]TK KHOILUONG'!$B:$AT,20,0)</f>
        <v>0</v>
      </c>
      <c r="V386" s="34">
        <f>VLOOKUP($B386,'[2]TK KHOILUONG'!$B:$AT,21,0)</f>
        <v>0</v>
      </c>
      <c r="W386" s="16">
        <f>VLOOKUP($B386,'[2]TK KHOILUONG'!$B:$AT,22,0)</f>
        <v>0</v>
      </c>
      <c r="X386" s="16">
        <f>VLOOKUP($B386,'[2]TK KHOILUONG'!$B:$AT,23,0)</f>
        <v>0</v>
      </c>
      <c r="Y386" s="16">
        <f>VLOOKUP($B386,'[2]TK KHOILUONG'!$B:$AT,24,0)</f>
        <v>0</v>
      </c>
      <c r="Z386" s="34">
        <f>VLOOKUP($B386,'[2]TK KHOILUONG'!$B:$AT,25,0)</f>
        <v>0</v>
      </c>
      <c r="AA386" s="16">
        <f>VLOOKUP($B386,'[2]TK KHOILUONG'!$B:$AT,26,0)</f>
        <v>0</v>
      </c>
      <c r="AB386" s="16">
        <f>VLOOKUP($B386,'[2]TK KHOILUONG'!$B:$AT,27,0)</f>
        <v>0</v>
      </c>
      <c r="AC386" s="16">
        <f>VLOOKUP($B386,'[2]TK KHOILUONG'!$B:$AT,28,0)</f>
        <v>0</v>
      </c>
      <c r="AD386" s="34">
        <f>VLOOKUP($B386,'[2]TK KHOILUONG'!$B:$AT,29,0)</f>
        <v>0</v>
      </c>
      <c r="AE386" s="16">
        <f>VLOOKUP($B386,'[2]TK KHOILUONG'!$B:$AT,30,0)</f>
        <v>0</v>
      </c>
      <c r="AF386" s="16">
        <f>VLOOKUP($B386,'[2]TK KHOILUONG'!$B:$AT,31,0)</f>
        <v>0</v>
      </c>
      <c r="AG386" s="16">
        <f>VLOOKUP($B386,'[2]TK KHOILUONG'!$B:$AT,32,0)</f>
        <v>0</v>
      </c>
      <c r="AH386" s="34">
        <f>VLOOKUP($B386,'[2]TK KHOILUONG'!$B:$AT,33,0)</f>
        <v>0</v>
      </c>
      <c r="AI386" s="16">
        <f>VLOOKUP($B386,'[2]TK KHOILUONG'!$B:$AT,34,0)</f>
        <v>0</v>
      </c>
      <c r="AJ386" s="16">
        <f>VLOOKUP($B386,'[2]TK KHOILUONG'!$B:$AT,35,0)</f>
        <v>0</v>
      </c>
      <c r="AK386" s="34">
        <f>VLOOKUP($B386,'[2]TK KHOILUONG'!$B:$AT,36,0)</f>
        <v>0</v>
      </c>
      <c r="AL386" s="16">
        <f>VLOOKUP($B386,'[2]TK KHOILUONG'!$B:$AT,37,0)</f>
        <v>0</v>
      </c>
      <c r="AM386" s="16">
        <f>VLOOKUP($B386,'[2]TK KHOILUONG'!$B:$AT,38,0)</f>
        <v>0</v>
      </c>
      <c r="AN386" s="34">
        <f>VLOOKUP($B386,'[2]TK KHOILUONG'!$B:$AT,39,0)</f>
        <v>0</v>
      </c>
      <c r="AO386" s="16">
        <f>VLOOKUP($B386,'[2]TK KHOILUONG'!$B:$AT,40,0)</f>
        <v>0</v>
      </c>
      <c r="AP386" s="16">
        <f>VLOOKUP($B386,'[2]TK KHOILUONG'!$B:$AT,41,0)</f>
        <v>0</v>
      </c>
      <c r="AQ386" s="34">
        <f>VLOOKUP($B386,'[2]TK KHOILUONG'!$B:$AT,42,0)</f>
        <v>0</v>
      </c>
      <c r="AR386" s="34">
        <f>VLOOKUP($B386,'[2]TK KHOILUONG'!$B:$AT,43,0)</f>
        <v>0</v>
      </c>
      <c r="AS386" s="34">
        <f>VLOOKUP($B386,'[2]TK KHOILUONG'!$B:$AT,44,0)</f>
        <v>0</v>
      </c>
      <c r="AT386" s="44">
        <f t="shared" si="6"/>
        <v>0</v>
      </c>
      <c r="AU386" s="5"/>
    </row>
    <row r="387" spans="1:47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>
        <f>VLOOKUP($B387,'[2]TK KHOILUONG'!$B:$AT,4,0)</f>
        <v>0</v>
      </c>
      <c r="F387" s="16">
        <f>VLOOKUP($B387,'[2]TK KHOILUONG'!$B:$AT,5,0)</f>
        <v>0</v>
      </c>
      <c r="G387" s="16">
        <f>VLOOKUP($B387,'[2]TK KHOILUONG'!$B:$AT,6,0)</f>
        <v>0</v>
      </c>
      <c r="H387" s="16">
        <f>VLOOKUP($B387,'[2]TK KHOILUONG'!$B:$AT,7,0)</f>
        <v>0</v>
      </c>
      <c r="I387" s="16">
        <f>VLOOKUP($B387,'[2]TK KHOILUONG'!$B:$AT,8,0)</f>
        <v>0</v>
      </c>
      <c r="J387" s="16">
        <f>VLOOKUP($B387,'[2]TK KHOILUONG'!$B:$AT,9,0)</f>
        <v>0</v>
      </c>
      <c r="K387" s="16">
        <f>VLOOKUP($B387,'[2]TK KHOILUONG'!$B:$AT,10,0)</f>
        <v>0</v>
      </c>
      <c r="L387" s="16">
        <f>VLOOKUP($B387,'[2]TK KHOILUONG'!$B:$AT,11,0)</f>
        <v>0</v>
      </c>
      <c r="M387" s="34">
        <f>VLOOKUP($B387,'[2]TK KHOILUONG'!$B:$AT,12,0)</f>
        <v>0</v>
      </c>
      <c r="N387" s="16">
        <f>VLOOKUP($B387,'[2]TK KHOILUONG'!$B:$AT,13,0)</f>
        <v>0</v>
      </c>
      <c r="O387" s="16">
        <f>VLOOKUP($B387,'[2]TK KHOILUONG'!$B:$AT,14,0)</f>
        <v>0</v>
      </c>
      <c r="P387" s="16">
        <f>VLOOKUP($B387,'[2]TK KHOILUONG'!$B:$AT,15,0)</f>
        <v>0</v>
      </c>
      <c r="Q387" s="16">
        <f>VLOOKUP($B387,'[2]TK KHOILUONG'!$B:$AT,16,0)</f>
        <v>0</v>
      </c>
      <c r="R387" s="34">
        <f>VLOOKUP($B387,'[2]TK KHOILUONG'!$B:$AT,17,0)</f>
        <v>0</v>
      </c>
      <c r="S387" s="16">
        <f>VLOOKUP($B387,'[2]TK KHOILUONG'!$B:$AT,18,0)</f>
        <v>0</v>
      </c>
      <c r="T387" s="16">
        <f>VLOOKUP($B387,'[2]TK KHOILUONG'!$B:$AT,19,0)</f>
        <v>0</v>
      </c>
      <c r="U387" s="16">
        <f>VLOOKUP($B387,'[2]TK KHOILUONG'!$B:$AT,20,0)</f>
        <v>0</v>
      </c>
      <c r="V387" s="34">
        <f>VLOOKUP($B387,'[2]TK KHOILUONG'!$B:$AT,21,0)</f>
        <v>0</v>
      </c>
      <c r="W387" s="16">
        <f>VLOOKUP($B387,'[2]TK KHOILUONG'!$B:$AT,22,0)</f>
        <v>0</v>
      </c>
      <c r="X387" s="16">
        <f>VLOOKUP($B387,'[2]TK KHOILUONG'!$B:$AT,23,0)</f>
        <v>0</v>
      </c>
      <c r="Y387" s="16">
        <f>VLOOKUP($B387,'[2]TK KHOILUONG'!$B:$AT,24,0)</f>
        <v>0</v>
      </c>
      <c r="Z387" s="34">
        <f>VLOOKUP($B387,'[2]TK KHOILUONG'!$B:$AT,25,0)</f>
        <v>0</v>
      </c>
      <c r="AA387" s="16">
        <f>VLOOKUP($B387,'[2]TK KHOILUONG'!$B:$AT,26,0)</f>
        <v>0</v>
      </c>
      <c r="AB387" s="16">
        <f>VLOOKUP($B387,'[2]TK KHOILUONG'!$B:$AT,27,0)</f>
        <v>0</v>
      </c>
      <c r="AC387" s="16">
        <f>VLOOKUP($B387,'[2]TK KHOILUONG'!$B:$AT,28,0)</f>
        <v>0</v>
      </c>
      <c r="AD387" s="34">
        <f>VLOOKUP($B387,'[2]TK KHOILUONG'!$B:$AT,29,0)</f>
        <v>0</v>
      </c>
      <c r="AE387" s="16">
        <f>VLOOKUP($B387,'[2]TK KHOILUONG'!$B:$AT,30,0)</f>
        <v>0</v>
      </c>
      <c r="AF387" s="16">
        <f>VLOOKUP($B387,'[2]TK KHOILUONG'!$B:$AT,31,0)</f>
        <v>0</v>
      </c>
      <c r="AG387" s="16">
        <f>VLOOKUP($B387,'[2]TK KHOILUONG'!$B:$AT,32,0)</f>
        <v>0</v>
      </c>
      <c r="AH387" s="34">
        <f>VLOOKUP($B387,'[2]TK KHOILUONG'!$B:$AT,33,0)</f>
        <v>0</v>
      </c>
      <c r="AI387" s="16">
        <f>VLOOKUP($B387,'[2]TK KHOILUONG'!$B:$AT,34,0)</f>
        <v>0</v>
      </c>
      <c r="AJ387" s="16">
        <f>VLOOKUP($B387,'[2]TK KHOILUONG'!$B:$AT,35,0)</f>
        <v>0</v>
      </c>
      <c r="AK387" s="34">
        <f>VLOOKUP($B387,'[2]TK KHOILUONG'!$B:$AT,36,0)</f>
        <v>0</v>
      </c>
      <c r="AL387" s="16">
        <f>VLOOKUP($B387,'[2]TK KHOILUONG'!$B:$AT,37,0)</f>
        <v>0</v>
      </c>
      <c r="AM387" s="16">
        <f>VLOOKUP($B387,'[2]TK KHOILUONG'!$B:$AT,38,0)</f>
        <v>0</v>
      </c>
      <c r="AN387" s="34">
        <f>VLOOKUP($B387,'[2]TK KHOILUONG'!$B:$AT,39,0)</f>
        <v>0</v>
      </c>
      <c r="AO387" s="16">
        <f>VLOOKUP($B387,'[2]TK KHOILUONG'!$B:$AT,40,0)</f>
        <v>0</v>
      </c>
      <c r="AP387" s="16">
        <f>VLOOKUP($B387,'[2]TK KHOILUONG'!$B:$AT,41,0)</f>
        <v>0</v>
      </c>
      <c r="AQ387" s="34">
        <f>VLOOKUP($B387,'[2]TK KHOILUONG'!$B:$AT,42,0)</f>
        <v>0</v>
      </c>
      <c r="AR387" s="34">
        <f>VLOOKUP($B387,'[2]TK KHOILUONG'!$B:$AT,43,0)</f>
        <v>0</v>
      </c>
      <c r="AS387" s="34">
        <f>VLOOKUP($B387,'[2]TK KHOILUONG'!$B:$AT,44,0)</f>
        <v>0</v>
      </c>
      <c r="AT387" s="44">
        <f t="shared" si="6"/>
        <v>0</v>
      </c>
      <c r="AU387" s="5"/>
    </row>
    <row r="388" spans="1:47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>
        <f>VLOOKUP($B388,'[2]TK KHOILUONG'!$B:$AT,4,0)</f>
        <v>0</v>
      </c>
      <c r="F388" s="16">
        <f>VLOOKUP($B388,'[2]TK KHOILUONG'!$B:$AT,5,0)</f>
        <v>0</v>
      </c>
      <c r="G388" s="16">
        <f>VLOOKUP($B388,'[2]TK KHOILUONG'!$B:$AT,6,0)</f>
        <v>0</v>
      </c>
      <c r="H388" s="16">
        <f>VLOOKUP($B388,'[2]TK KHOILUONG'!$B:$AT,7,0)</f>
        <v>0</v>
      </c>
      <c r="I388" s="16">
        <f>VLOOKUP($B388,'[2]TK KHOILUONG'!$B:$AT,8,0)</f>
        <v>0</v>
      </c>
      <c r="J388" s="16">
        <f>VLOOKUP($B388,'[2]TK KHOILUONG'!$B:$AT,9,0)</f>
        <v>0</v>
      </c>
      <c r="K388" s="16">
        <f>VLOOKUP($B388,'[2]TK KHOILUONG'!$B:$AT,10,0)</f>
        <v>0</v>
      </c>
      <c r="L388" s="16">
        <f>VLOOKUP($B388,'[2]TK KHOILUONG'!$B:$AT,11,0)</f>
        <v>0</v>
      </c>
      <c r="M388" s="34">
        <f>VLOOKUP($B388,'[2]TK KHOILUONG'!$B:$AT,12,0)</f>
        <v>0</v>
      </c>
      <c r="N388" s="16">
        <f>VLOOKUP($B388,'[2]TK KHOILUONG'!$B:$AT,13,0)</f>
        <v>0</v>
      </c>
      <c r="O388" s="16">
        <f>VLOOKUP($B388,'[2]TK KHOILUONG'!$B:$AT,14,0)</f>
        <v>0</v>
      </c>
      <c r="P388" s="16">
        <f>VLOOKUP($B388,'[2]TK KHOILUONG'!$B:$AT,15,0)</f>
        <v>0</v>
      </c>
      <c r="Q388" s="16">
        <f>VLOOKUP($B388,'[2]TK KHOILUONG'!$B:$AT,16,0)</f>
        <v>0</v>
      </c>
      <c r="R388" s="34">
        <f>VLOOKUP($B388,'[2]TK KHOILUONG'!$B:$AT,17,0)</f>
        <v>0</v>
      </c>
      <c r="S388" s="16">
        <f>VLOOKUP($B388,'[2]TK KHOILUONG'!$B:$AT,18,0)</f>
        <v>0</v>
      </c>
      <c r="T388" s="16">
        <f>VLOOKUP($B388,'[2]TK KHOILUONG'!$B:$AT,19,0)</f>
        <v>0</v>
      </c>
      <c r="U388" s="16">
        <f>VLOOKUP($B388,'[2]TK KHOILUONG'!$B:$AT,20,0)</f>
        <v>0</v>
      </c>
      <c r="V388" s="34">
        <f>VLOOKUP($B388,'[2]TK KHOILUONG'!$B:$AT,21,0)</f>
        <v>0</v>
      </c>
      <c r="W388" s="16">
        <f>VLOOKUP($B388,'[2]TK KHOILUONG'!$B:$AT,22,0)</f>
        <v>0</v>
      </c>
      <c r="X388" s="16">
        <f>VLOOKUP($B388,'[2]TK KHOILUONG'!$B:$AT,23,0)</f>
        <v>0</v>
      </c>
      <c r="Y388" s="16">
        <f>VLOOKUP($B388,'[2]TK KHOILUONG'!$B:$AT,24,0)</f>
        <v>0</v>
      </c>
      <c r="Z388" s="34">
        <f>VLOOKUP($B388,'[2]TK KHOILUONG'!$B:$AT,25,0)</f>
        <v>0</v>
      </c>
      <c r="AA388" s="16">
        <f>VLOOKUP($B388,'[2]TK KHOILUONG'!$B:$AT,26,0)</f>
        <v>0</v>
      </c>
      <c r="AB388" s="16">
        <f>VLOOKUP($B388,'[2]TK KHOILUONG'!$B:$AT,27,0)</f>
        <v>0</v>
      </c>
      <c r="AC388" s="16">
        <f>VLOOKUP($B388,'[2]TK KHOILUONG'!$B:$AT,28,0)</f>
        <v>0</v>
      </c>
      <c r="AD388" s="34">
        <f>VLOOKUP($B388,'[2]TK KHOILUONG'!$B:$AT,29,0)</f>
        <v>0</v>
      </c>
      <c r="AE388" s="16">
        <f>VLOOKUP($B388,'[2]TK KHOILUONG'!$B:$AT,30,0)</f>
        <v>0</v>
      </c>
      <c r="AF388" s="16">
        <f>VLOOKUP($B388,'[2]TK KHOILUONG'!$B:$AT,31,0)</f>
        <v>0</v>
      </c>
      <c r="AG388" s="16">
        <f>VLOOKUP($B388,'[2]TK KHOILUONG'!$B:$AT,32,0)</f>
        <v>0</v>
      </c>
      <c r="AH388" s="34">
        <f>VLOOKUP($B388,'[2]TK KHOILUONG'!$B:$AT,33,0)</f>
        <v>0</v>
      </c>
      <c r="AI388" s="16">
        <f>VLOOKUP($B388,'[2]TK KHOILUONG'!$B:$AT,34,0)</f>
        <v>0</v>
      </c>
      <c r="AJ388" s="16">
        <f>VLOOKUP($B388,'[2]TK KHOILUONG'!$B:$AT,35,0)</f>
        <v>0</v>
      </c>
      <c r="AK388" s="34">
        <f>VLOOKUP($B388,'[2]TK KHOILUONG'!$B:$AT,36,0)</f>
        <v>0</v>
      </c>
      <c r="AL388" s="16">
        <f>VLOOKUP($B388,'[2]TK KHOILUONG'!$B:$AT,37,0)</f>
        <v>0</v>
      </c>
      <c r="AM388" s="16">
        <f>VLOOKUP($B388,'[2]TK KHOILUONG'!$B:$AT,38,0)</f>
        <v>0</v>
      </c>
      <c r="AN388" s="34">
        <f>VLOOKUP($B388,'[2]TK KHOILUONG'!$B:$AT,39,0)</f>
        <v>0</v>
      </c>
      <c r="AO388" s="16">
        <f>VLOOKUP($B388,'[2]TK KHOILUONG'!$B:$AT,40,0)</f>
        <v>0</v>
      </c>
      <c r="AP388" s="16">
        <f>VLOOKUP($B388,'[2]TK KHOILUONG'!$B:$AT,41,0)</f>
        <v>0</v>
      </c>
      <c r="AQ388" s="34">
        <f>VLOOKUP($B388,'[2]TK KHOILUONG'!$B:$AT,42,0)</f>
        <v>0</v>
      </c>
      <c r="AR388" s="34">
        <f>VLOOKUP($B388,'[2]TK KHOILUONG'!$B:$AT,43,0)</f>
        <v>0</v>
      </c>
      <c r="AS388" s="34">
        <f>VLOOKUP($B388,'[2]TK KHOILUONG'!$B:$AT,44,0)</f>
        <v>0</v>
      </c>
      <c r="AT388" s="44">
        <f t="shared" si="6"/>
        <v>0</v>
      </c>
      <c r="AU388" s="5"/>
    </row>
    <row r="389" spans="1:47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>
        <f>VLOOKUP($B389,'[2]TK KHOILUONG'!$B:$AT,4,0)</f>
        <v>0</v>
      </c>
      <c r="F389" s="16">
        <f>VLOOKUP($B389,'[2]TK KHOILUONG'!$B:$AT,5,0)</f>
        <v>0</v>
      </c>
      <c r="G389" s="16">
        <f>VLOOKUP($B389,'[2]TK KHOILUONG'!$B:$AT,6,0)</f>
        <v>0</v>
      </c>
      <c r="H389" s="16">
        <f>VLOOKUP($B389,'[2]TK KHOILUONG'!$B:$AT,7,0)</f>
        <v>0</v>
      </c>
      <c r="I389" s="16">
        <f>VLOOKUP($B389,'[2]TK KHOILUONG'!$B:$AT,8,0)</f>
        <v>0</v>
      </c>
      <c r="J389" s="16">
        <f>VLOOKUP($B389,'[2]TK KHOILUONG'!$B:$AT,9,0)</f>
        <v>0</v>
      </c>
      <c r="K389" s="16">
        <f>VLOOKUP($B389,'[2]TK KHOILUONG'!$B:$AT,10,0)</f>
        <v>0</v>
      </c>
      <c r="L389" s="16">
        <f>VLOOKUP($B389,'[2]TK KHOILUONG'!$B:$AT,11,0)</f>
        <v>0</v>
      </c>
      <c r="M389" s="34">
        <f>VLOOKUP($B389,'[2]TK KHOILUONG'!$B:$AT,12,0)</f>
        <v>0</v>
      </c>
      <c r="N389" s="16">
        <f>VLOOKUP($B389,'[2]TK KHOILUONG'!$B:$AT,13,0)</f>
        <v>0</v>
      </c>
      <c r="O389" s="16">
        <f>VLOOKUP($B389,'[2]TK KHOILUONG'!$B:$AT,14,0)</f>
        <v>0</v>
      </c>
      <c r="P389" s="16">
        <f>VLOOKUP($B389,'[2]TK KHOILUONG'!$B:$AT,15,0)</f>
        <v>0</v>
      </c>
      <c r="Q389" s="16">
        <f>VLOOKUP($B389,'[2]TK KHOILUONG'!$B:$AT,16,0)</f>
        <v>0</v>
      </c>
      <c r="R389" s="34">
        <f>VLOOKUP($B389,'[2]TK KHOILUONG'!$B:$AT,17,0)</f>
        <v>0</v>
      </c>
      <c r="S389" s="16">
        <f>VLOOKUP($B389,'[2]TK KHOILUONG'!$B:$AT,18,0)</f>
        <v>0</v>
      </c>
      <c r="T389" s="16">
        <f>VLOOKUP($B389,'[2]TK KHOILUONG'!$B:$AT,19,0)</f>
        <v>0</v>
      </c>
      <c r="U389" s="16">
        <f>VLOOKUP($B389,'[2]TK KHOILUONG'!$B:$AT,20,0)</f>
        <v>0</v>
      </c>
      <c r="V389" s="34">
        <f>VLOOKUP($B389,'[2]TK KHOILUONG'!$B:$AT,21,0)</f>
        <v>0</v>
      </c>
      <c r="W389" s="16">
        <f>VLOOKUP($B389,'[2]TK KHOILUONG'!$B:$AT,22,0)</f>
        <v>0</v>
      </c>
      <c r="X389" s="16">
        <f>VLOOKUP($B389,'[2]TK KHOILUONG'!$B:$AT,23,0)</f>
        <v>0</v>
      </c>
      <c r="Y389" s="16">
        <f>VLOOKUP($B389,'[2]TK KHOILUONG'!$B:$AT,24,0)</f>
        <v>0</v>
      </c>
      <c r="Z389" s="34">
        <f>VLOOKUP($B389,'[2]TK KHOILUONG'!$B:$AT,25,0)</f>
        <v>0</v>
      </c>
      <c r="AA389" s="16">
        <f>VLOOKUP($B389,'[2]TK KHOILUONG'!$B:$AT,26,0)</f>
        <v>0</v>
      </c>
      <c r="AB389" s="16">
        <f>VLOOKUP($B389,'[2]TK KHOILUONG'!$B:$AT,27,0)</f>
        <v>0</v>
      </c>
      <c r="AC389" s="16">
        <f>VLOOKUP($B389,'[2]TK KHOILUONG'!$B:$AT,28,0)</f>
        <v>0</v>
      </c>
      <c r="AD389" s="34">
        <f>VLOOKUP($B389,'[2]TK KHOILUONG'!$B:$AT,29,0)</f>
        <v>0</v>
      </c>
      <c r="AE389" s="16">
        <f>VLOOKUP($B389,'[2]TK KHOILUONG'!$B:$AT,30,0)</f>
        <v>0</v>
      </c>
      <c r="AF389" s="16">
        <f>VLOOKUP($B389,'[2]TK KHOILUONG'!$B:$AT,31,0)</f>
        <v>0</v>
      </c>
      <c r="AG389" s="16">
        <f>VLOOKUP($B389,'[2]TK KHOILUONG'!$B:$AT,32,0)</f>
        <v>0</v>
      </c>
      <c r="AH389" s="34">
        <f>VLOOKUP($B389,'[2]TK KHOILUONG'!$B:$AT,33,0)</f>
        <v>0</v>
      </c>
      <c r="AI389" s="16">
        <f>VLOOKUP($B389,'[2]TK KHOILUONG'!$B:$AT,34,0)</f>
        <v>0</v>
      </c>
      <c r="AJ389" s="16">
        <f>VLOOKUP($B389,'[2]TK KHOILUONG'!$B:$AT,35,0)</f>
        <v>0</v>
      </c>
      <c r="AK389" s="34">
        <f>VLOOKUP($B389,'[2]TK KHOILUONG'!$B:$AT,36,0)</f>
        <v>0</v>
      </c>
      <c r="AL389" s="16">
        <f>VLOOKUP($B389,'[2]TK KHOILUONG'!$B:$AT,37,0)</f>
        <v>0</v>
      </c>
      <c r="AM389" s="16">
        <f>VLOOKUP($B389,'[2]TK KHOILUONG'!$B:$AT,38,0)</f>
        <v>0</v>
      </c>
      <c r="AN389" s="34">
        <f>VLOOKUP($B389,'[2]TK KHOILUONG'!$B:$AT,39,0)</f>
        <v>0</v>
      </c>
      <c r="AO389" s="16">
        <f>VLOOKUP($B389,'[2]TK KHOILUONG'!$B:$AT,40,0)</f>
        <v>0</v>
      </c>
      <c r="AP389" s="16">
        <f>VLOOKUP($B389,'[2]TK KHOILUONG'!$B:$AT,41,0)</f>
        <v>0</v>
      </c>
      <c r="AQ389" s="34">
        <f>VLOOKUP($B389,'[2]TK KHOILUONG'!$B:$AT,42,0)</f>
        <v>0</v>
      </c>
      <c r="AR389" s="34">
        <f>VLOOKUP($B389,'[2]TK KHOILUONG'!$B:$AT,43,0)</f>
        <v>0</v>
      </c>
      <c r="AS389" s="34">
        <f>VLOOKUP($B389,'[2]TK KHOILUONG'!$B:$AT,44,0)</f>
        <v>0</v>
      </c>
      <c r="AT389" s="44">
        <f t="shared" si="6"/>
        <v>0</v>
      </c>
      <c r="AU389" s="5"/>
    </row>
    <row r="390" spans="1:47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>
        <f>VLOOKUP($B390,'[2]TK KHOILUONG'!$B:$AT,4,0)</f>
        <v>0</v>
      </c>
      <c r="F390" s="16">
        <f>VLOOKUP($B390,'[2]TK KHOILUONG'!$B:$AT,5,0)</f>
        <v>0</v>
      </c>
      <c r="G390" s="16">
        <f>VLOOKUP($B390,'[2]TK KHOILUONG'!$B:$AT,6,0)</f>
        <v>0</v>
      </c>
      <c r="H390" s="16">
        <f>VLOOKUP($B390,'[2]TK KHOILUONG'!$B:$AT,7,0)</f>
        <v>0</v>
      </c>
      <c r="I390" s="16">
        <f>VLOOKUP($B390,'[2]TK KHOILUONG'!$B:$AT,8,0)</f>
        <v>0</v>
      </c>
      <c r="J390" s="16">
        <f>VLOOKUP($B390,'[2]TK KHOILUONG'!$B:$AT,9,0)</f>
        <v>0</v>
      </c>
      <c r="K390" s="16">
        <f>VLOOKUP($B390,'[2]TK KHOILUONG'!$B:$AT,10,0)</f>
        <v>0</v>
      </c>
      <c r="L390" s="16">
        <f>VLOOKUP($B390,'[2]TK KHOILUONG'!$B:$AT,11,0)</f>
        <v>0</v>
      </c>
      <c r="M390" s="34">
        <f>VLOOKUP($B390,'[2]TK KHOILUONG'!$B:$AT,12,0)</f>
        <v>0</v>
      </c>
      <c r="N390" s="16">
        <f>VLOOKUP($B390,'[2]TK KHOILUONG'!$B:$AT,13,0)</f>
        <v>0</v>
      </c>
      <c r="O390" s="16">
        <f>VLOOKUP($B390,'[2]TK KHOILUONG'!$B:$AT,14,0)</f>
        <v>0</v>
      </c>
      <c r="P390" s="16">
        <f>VLOOKUP($B390,'[2]TK KHOILUONG'!$B:$AT,15,0)</f>
        <v>0</v>
      </c>
      <c r="Q390" s="16">
        <f>VLOOKUP($B390,'[2]TK KHOILUONG'!$B:$AT,16,0)</f>
        <v>0</v>
      </c>
      <c r="R390" s="34">
        <f>VLOOKUP($B390,'[2]TK KHOILUONG'!$B:$AT,17,0)</f>
        <v>0</v>
      </c>
      <c r="S390" s="16">
        <f>VLOOKUP($B390,'[2]TK KHOILUONG'!$B:$AT,18,0)</f>
        <v>0</v>
      </c>
      <c r="T390" s="16">
        <f>VLOOKUP($B390,'[2]TK KHOILUONG'!$B:$AT,19,0)</f>
        <v>0</v>
      </c>
      <c r="U390" s="16">
        <f>VLOOKUP($B390,'[2]TK KHOILUONG'!$B:$AT,20,0)</f>
        <v>0</v>
      </c>
      <c r="V390" s="34">
        <f>VLOOKUP($B390,'[2]TK KHOILUONG'!$B:$AT,21,0)</f>
        <v>0</v>
      </c>
      <c r="W390" s="16">
        <f>VLOOKUP($B390,'[2]TK KHOILUONG'!$B:$AT,22,0)</f>
        <v>0</v>
      </c>
      <c r="X390" s="16">
        <f>VLOOKUP($B390,'[2]TK KHOILUONG'!$B:$AT,23,0)</f>
        <v>0</v>
      </c>
      <c r="Y390" s="16">
        <f>VLOOKUP($B390,'[2]TK KHOILUONG'!$B:$AT,24,0)</f>
        <v>0</v>
      </c>
      <c r="Z390" s="34">
        <f>VLOOKUP($B390,'[2]TK KHOILUONG'!$B:$AT,25,0)</f>
        <v>0</v>
      </c>
      <c r="AA390" s="16">
        <f>VLOOKUP($B390,'[2]TK KHOILUONG'!$B:$AT,26,0)</f>
        <v>0</v>
      </c>
      <c r="AB390" s="16">
        <f>VLOOKUP($B390,'[2]TK KHOILUONG'!$B:$AT,27,0)</f>
        <v>0</v>
      </c>
      <c r="AC390" s="16">
        <f>VLOOKUP($B390,'[2]TK KHOILUONG'!$B:$AT,28,0)</f>
        <v>0</v>
      </c>
      <c r="AD390" s="34">
        <f>VLOOKUP($B390,'[2]TK KHOILUONG'!$B:$AT,29,0)</f>
        <v>0</v>
      </c>
      <c r="AE390" s="16">
        <f>VLOOKUP($B390,'[2]TK KHOILUONG'!$B:$AT,30,0)</f>
        <v>0</v>
      </c>
      <c r="AF390" s="16">
        <f>VLOOKUP($B390,'[2]TK KHOILUONG'!$B:$AT,31,0)</f>
        <v>0</v>
      </c>
      <c r="AG390" s="16">
        <f>VLOOKUP($B390,'[2]TK KHOILUONG'!$B:$AT,32,0)</f>
        <v>0</v>
      </c>
      <c r="AH390" s="34">
        <f>VLOOKUP($B390,'[2]TK KHOILUONG'!$B:$AT,33,0)</f>
        <v>0</v>
      </c>
      <c r="AI390" s="16">
        <f>VLOOKUP($B390,'[2]TK KHOILUONG'!$B:$AT,34,0)</f>
        <v>0</v>
      </c>
      <c r="AJ390" s="16">
        <f>VLOOKUP($B390,'[2]TK KHOILUONG'!$B:$AT,35,0)</f>
        <v>0</v>
      </c>
      <c r="AK390" s="34">
        <f>VLOOKUP($B390,'[2]TK KHOILUONG'!$B:$AT,36,0)</f>
        <v>0</v>
      </c>
      <c r="AL390" s="16">
        <f>VLOOKUP($B390,'[2]TK KHOILUONG'!$B:$AT,37,0)</f>
        <v>0</v>
      </c>
      <c r="AM390" s="16">
        <f>VLOOKUP($B390,'[2]TK KHOILUONG'!$B:$AT,38,0)</f>
        <v>0</v>
      </c>
      <c r="AN390" s="34">
        <f>VLOOKUP($B390,'[2]TK KHOILUONG'!$B:$AT,39,0)</f>
        <v>0</v>
      </c>
      <c r="AO390" s="16">
        <f>VLOOKUP($B390,'[2]TK KHOILUONG'!$B:$AT,40,0)</f>
        <v>0</v>
      </c>
      <c r="AP390" s="16">
        <f>VLOOKUP($B390,'[2]TK KHOILUONG'!$B:$AT,41,0)</f>
        <v>0</v>
      </c>
      <c r="AQ390" s="34">
        <f>VLOOKUP($B390,'[2]TK KHOILUONG'!$B:$AT,42,0)</f>
        <v>0</v>
      </c>
      <c r="AR390" s="34">
        <f>VLOOKUP($B390,'[2]TK KHOILUONG'!$B:$AT,43,0)</f>
        <v>0</v>
      </c>
      <c r="AS390" s="34">
        <f>VLOOKUP($B390,'[2]TK KHOILUONG'!$B:$AT,44,0)</f>
        <v>0</v>
      </c>
      <c r="AT390" s="44">
        <f t="shared" ref="AT390:AT453" si="7">IF(D390="","",ROUND(M390+R390+V390+Z390+AD390+AH390+AK390+AN390+AQ390+SUM(AR390:AS390),2))</f>
        <v>0</v>
      </c>
      <c r="AU390" s="5"/>
    </row>
    <row r="391" spans="1:47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>
        <f>VLOOKUP($B391,'[2]TK KHOILUONG'!$B:$AT,4,0)</f>
        <v>0</v>
      </c>
      <c r="F391" s="16">
        <f>VLOOKUP($B391,'[2]TK KHOILUONG'!$B:$AT,5,0)</f>
        <v>0</v>
      </c>
      <c r="G391" s="16">
        <f>VLOOKUP($B391,'[2]TK KHOILUONG'!$B:$AT,6,0)</f>
        <v>0</v>
      </c>
      <c r="H391" s="16">
        <f>VLOOKUP($B391,'[2]TK KHOILUONG'!$B:$AT,7,0)</f>
        <v>0</v>
      </c>
      <c r="I391" s="16">
        <f>VLOOKUP($B391,'[2]TK KHOILUONG'!$B:$AT,8,0)</f>
        <v>0</v>
      </c>
      <c r="J391" s="16">
        <f>VLOOKUP($B391,'[2]TK KHOILUONG'!$B:$AT,9,0)</f>
        <v>0</v>
      </c>
      <c r="K391" s="16">
        <f>VLOOKUP($B391,'[2]TK KHOILUONG'!$B:$AT,10,0)</f>
        <v>0</v>
      </c>
      <c r="L391" s="16">
        <f>VLOOKUP($B391,'[2]TK KHOILUONG'!$B:$AT,11,0)</f>
        <v>0</v>
      </c>
      <c r="M391" s="34">
        <f>VLOOKUP($B391,'[2]TK KHOILUONG'!$B:$AT,12,0)</f>
        <v>0</v>
      </c>
      <c r="N391" s="16">
        <f>VLOOKUP($B391,'[2]TK KHOILUONG'!$B:$AT,13,0)</f>
        <v>0</v>
      </c>
      <c r="O391" s="16">
        <f>VLOOKUP($B391,'[2]TK KHOILUONG'!$B:$AT,14,0)</f>
        <v>0</v>
      </c>
      <c r="P391" s="16">
        <f>VLOOKUP($B391,'[2]TK KHOILUONG'!$B:$AT,15,0)</f>
        <v>0</v>
      </c>
      <c r="Q391" s="16">
        <f>VLOOKUP($B391,'[2]TK KHOILUONG'!$B:$AT,16,0)</f>
        <v>0</v>
      </c>
      <c r="R391" s="34">
        <f>VLOOKUP($B391,'[2]TK KHOILUONG'!$B:$AT,17,0)</f>
        <v>0</v>
      </c>
      <c r="S391" s="16">
        <f>VLOOKUP($B391,'[2]TK KHOILUONG'!$B:$AT,18,0)</f>
        <v>0</v>
      </c>
      <c r="T391" s="16">
        <f>VLOOKUP($B391,'[2]TK KHOILUONG'!$B:$AT,19,0)</f>
        <v>0</v>
      </c>
      <c r="U391" s="16">
        <f>VLOOKUP($B391,'[2]TK KHOILUONG'!$B:$AT,20,0)</f>
        <v>0</v>
      </c>
      <c r="V391" s="34">
        <f>VLOOKUP($B391,'[2]TK KHOILUONG'!$B:$AT,21,0)</f>
        <v>0</v>
      </c>
      <c r="W391" s="16">
        <f>VLOOKUP($B391,'[2]TK KHOILUONG'!$B:$AT,22,0)</f>
        <v>0</v>
      </c>
      <c r="X391" s="16">
        <f>VLOOKUP($B391,'[2]TK KHOILUONG'!$B:$AT,23,0)</f>
        <v>0</v>
      </c>
      <c r="Y391" s="16">
        <f>VLOOKUP($B391,'[2]TK KHOILUONG'!$B:$AT,24,0)</f>
        <v>0</v>
      </c>
      <c r="Z391" s="34">
        <f>VLOOKUP($B391,'[2]TK KHOILUONG'!$B:$AT,25,0)</f>
        <v>0</v>
      </c>
      <c r="AA391" s="16">
        <f>VLOOKUP($B391,'[2]TK KHOILUONG'!$B:$AT,26,0)</f>
        <v>0</v>
      </c>
      <c r="AB391" s="16">
        <f>VLOOKUP($B391,'[2]TK KHOILUONG'!$B:$AT,27,0)</f>
        <v>0</v>
      </c>
      <c r="AC391" s="16">
        <f>VLOOKUP($B391,'[2]TK KHOILUONG'!$B:$AT,28,0)</f>
        <v>0</v>
      </c>
      <c r="AD391" s="34">
        <f>VLOOKUP($B391,'[2]TK KHOILUONG'!$B:$AT,29,0)</f>
        <v>0</v>
      </c>
      <c r="AE391" s="16">
        <f>VLOOKUP($B391,'[2]TK KHOILUONG'!$B:$AT,30,0)</f>
        <v>0</v>
      </c>
      <c r="AF391" s="16">
        <f>VLOOKUP($B391,'[2]TK KHOILUONG'!$B:$AT,31,0)</f>
        <v>0</v>
      </c>
      <c r="AG391" s="16">
        <f>VLOOKUP($B391,'[2]TK KHOILUONG'!$B:$AT,32,0)</f>
        <v>0</v>
      </c>
      <c r="AH391" s="34">
        <f>VLOOKUP($B391,'[2]TK KHOILUONG'!$B:$AT,33,0)</f>
        <v>0</v>
      </c>
      <c r="AI391" s="16">
        <f>VLOOKUP($B391,'[2]TK KHOILUONG'!$B:$AT,34,0)</f>
        <v>0</v>
      </c>
      <c r="AJ391" s="16">
        <f>VLOOKUP($B391,'[2]TK KHOILUONG'!$B:$AT,35,0)</f>
        <v>0</v>
      </c>
      <c r="AK391" s="34">
        <f>VLOOKUP($B391,'[2]TK KHOILUONG'!$B:$AT,36,0)</f>
        <v>0</v>
      </c>
      <c r="AL391" s="16">
        <f>VLOOKUP($B391,'[2]TK KHOILUONG'!$B:$AT,37,0)</f>
        <v>0</v>
      </c>
      <c r="AM391" s="16">
        <f>VLOOKUP($B391,'[2]TK KHOILUONG'!$B:$AT,38,0)</f>
        <v>0</v>
      </c>
      <c r="AN391" s="34">
        <f>VLOOKUP($B391,'[2]TK KHOILUONG'!$B:$AT,39,0)</f>
        <v>0</v>
      </c>
      <c r="AO391" s="16">
        <f>VLOOKUP($B391,'[2]TK KHOILUONG'!$B:$AT,40,0)</f>
        <v>0</v>
      </c>
      <c r="AP391" s="16">
        <f>VLOOKUP($B391,'[2]TK KHOILUONG'!$B:$AT,41,0)</f>
        <v>0</v>
      </c>
      <c r="AQ391" s="34">
        <f>VLOOKUP($B391,'[2]TK KHOILUONG'!$B:$AT,42,0)</f>
        <v>0</v>
      </c>
      <c r="AR391" s="34">
        <f>VLOOKUP($B391,'[2]TK KHOILUONG'!$B:$AT,43,0)</f>
        <v>0</v>
      </c>
      <c r="AS391" s="34">
        <f>VLOOKUP($B391,'[2]TK KHOILUONG'!$B:$AT,44,0)</f>
        <v>0</v>
      </c>
      <c r="AT391" s="44">
        <f t="shared" si="7"/>
        <v>0</v>
      </c>
      <c r="AU391" s="5"/>
    </row>
    <row r="392" spans="1:47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>
        <f>VLOOKUP($B392,'[2]TK KHOILUONG'!$B:$AT,4,0)</f>
        <v>0</v>
      </c>
      <c r="F392" s="16">
        <f>VLOOKUP($B392,'[2]TK KHOILUONG'!$B:$AT,5,0)</f>
        <v>0</v>
      </c>
      <c r="G392" s="16">
        <f>VLOOKUP($B392,'[2]TK KHOILUONG'!$B:$AT,6,0)</f>
        <v>0</v>
      </c>
      <c r="H392" s="16">
        <f>VLOOKUP($B392,'[2]TK KHOILUONG'!$B:$AT,7,0)</f>
        <v>0</v>
      </c>
      <c r="I392" s="16">
        <f>VLOOKUP($B392,'[2]TK KHOILUONG'!$B:$AT,8,0)</f>
        <v>0</v>
      </c>
      <c r="J392" s="16">
        <f>VLOOKUP($B392,'[2]TK KHOILUONG'!$B:$AT,9,0)</f>
        <v>0</v>
      </c>
      <c r="K392" s="16">
        <f>VLOOKUP($B392,'[2]TK KHOILUONG'!$B:$AT,10,0)</f>
        <v>0</v>
      </c>
      <c r="L392" s="16">
        <f>VLOOKUP($B392,'[2]TK KHOILUONG'!$B:$AT,11,0)</f>
        <v>0</v>
      </c>
      <c r="M392" s="34">
        <f>VLOOKUP($B392,'[2]TK KHOILUONG'!$B:$AT,12,0)</f>
        <v>0</v>
      </c>
      <c r="N392" s="16">
        <f>VLOOKUP($B392,'[2]TK KHOILUONG'!$B:$AT,13,0)</f>
        <v>0</v>
      </c>
      <c r="O392" s="16">
        <f>VLOOKUP($B392,'[2]TK KHOILUONG'!$B:$AT,14,0)</f>
        <v>0</v>
      </c>
      <c r="P392" s="16">
        <f>VLOOKUP($B392,'[2]TK KHOILUONG'!$B:$AT,15,0)</f>
        <v>0</v>
      </c>
      <c r="Q392" s="16">
        <f>VLOOKUP($B392,'[2]TK KHOILUONG'!$B:$AT,16,0)</f>
        <v>0</v>
      </c>
      <c r="R392" s="34">
        <f>VLOOKUP($B392,'[2]TK KHOILUONG'!$B:$AT,17,0)</f>
        <v>0</v>
      </c>
      <c r="S392" s="16">
        <f>VLOOKUP($B392,'[2]TK KHOILUONG'!$B:$AT,18,0)</f>
        <v>0</v>
      </c>
      <c r="T392" s="16">
        <f>VLOOKUP($B392,'[2]TK KHOILUONG'!$B:$AT,19,0)</f>
        <v>0</v>
      </c>
      <c r="U392" s="16">
        <f>VLOOKUP($B392,'[2]TK KHOILUONG'!$B:$AT,20,0)</f>
        <v>0</v>
      </c>
      <c r="V392" s="34">
        <f>VLOOKUP($B392,'[2]TK KHOILUONG'!$B:$AT,21,0)</f>
        <v>0</v>
      </c>
      <c r="W392" s="16">
        <f>VLOOKUP($B392,'[2]TK KHOILUONG'!$B:$AT,22,0)</f>
        <v>0</v>
      </c>
      <c r="X392" s="16">
        <f>VLOOKUP($B392,'[2]TK KHOILUONG'!$B:$AT,23,0)</f>
        <v>0</v>
      </c>
      <c r="Y392" s="16">
        <f>VLOOKUP($B392,'[2]TK KHOILUONG'!$B:$AT,24,0)</f>
        <v>0</v>
      </c>
      <c r="Z392" s="34">
        <f>VLOOKUP($B392,'[2]TK KHOILUONG'!$B:$AT,25,0)</f>
        <v>0</v>
      </c>
      <c r="AA392" s="16">
        <f>VLOOKUP($B392,'[2]TK KHOILUONG'!$B:$AT,26,0)</f>
        <v>0</v>
      </c>
      <c r="AB392" s="16">
        <f>VLOOKUP($B392,'[2]TK KHOILUONG'!$B:$AT,27,0)</f>
        <v>0</v>
      </c>
      <c r="AC392" s="16">
        <f>VLOOKUP($B392,'[2]TK KHOILUONG'!$B:$AT,28,0)</f>
        <v>0</v>
      </c>
      <c r="AD392" s="34">
        <f>VLOOKUP($B392,'[2]TK KHOILUONG'!$B:$AT,29,0)</f>
        <v>0</v>
      </c>
      <c r="AE392" s="16">
        <f>VLOOKUP($B392,'[2]TK KHOILUONG'!$B:$AT,30,0)</f>
        <v>0</v>
      </c>
      <c r="AF392" s="16">
        <f>VLOOKUP($B392,'[2]TK KHOILUONG'!$B:$AT,31,0)</f>
        <v>0</v>
      </c>
      <c r="AG392" s="16">
        <f>VLOOKUP($B392,'[2]TK KHOILUONG'!$B:$AT,32,0)</f>
        <v>0</v>
      </c>
      <c r="AH392" s="34">
        <f>VLOOKUP($B392,'[2]TK KHOILUONG'!$B:$AT,33,0)</f>
        <v>0</v>
      </c>
      <c r="AI392" s="16">
        <f>VLOOKUP($B392,'[2]TK KHOILUONG'!$B:$AT,34,0)</f>
        <v>0</v>
      </c>
      <c r="AJ392" s="16">
        <f>VLOOKUP($B392,'[2]TK KHOILUONG'!$B:$AT,35,0)</f>
        <v>0</v>
      </c>
      <c r="AK392" s="34">
        <f>VLOOKUP($B392,'[2]TK KHOILUONG'!$B:$AT,36,0)</f>
        <v>0</v>
      </c>
      <c r="AL392" s="16">
        <f>VLOOKUP($B392,'[2]TK KHOILUONG'!$B:$AT,37,0)</f>
        <v>0</v>
      </c>
      <c r="AM392" s="16">
        <f>VLOOKUP($B392,'[2]TK KHOILUONG'!$B:$AT,38,0)</f>
        <v>0</v>
      </c>
      <c r="AN392" s="34">
        <f>VLOOKUP($B392,'[2]TK KHOILUONG'!$B:$AT,39,0)</f>
        <v>0</v>
      </c>
      <c r="AO392" s="16">
        <f>VLOOKUP($B392,'[2]TK KHOILUONG'!$B:$AT,40,0)</f>
        <v>0</v>
      </c>
      <c r="AP392" s="16">
        <f>VLOOKUP($B392,'[2]TK KHOILUONG'!$B:$AT,41,0)</f>
        <v>0</v>
      </c>
      <c r="AQ392" s="34">
        <f>VLOOKUP($B392,'[2]TK KHOILUONG'!$B:$AT,42,0)</f>
        <v>0</v>
      </c>
      <c r="AR392" s="34">
        <f>VLOOKUP($B392,'[2]TK KHOILUONG'!$B:$AT,43,0)</f>
        <v>0</v>
      </c>
      <c r="AS392" s="34">
        <f>VLOOKUP($B392,'[2]TK KHOILUONG'!$B:$AT,44,0)</f>
        <v>0</v>
      </c>
      <c r="AT392" s="44">
        <f t="shared" si="7"/>
        <v>0</v>
      </c>
      <c r="AU392" s="5"/>
    </row>
    <row r="393" spans="1:47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>
        <f>VLOOKUP($B393,'[2]TK KHOILUONG'!$B:$AT,4,0)</f>
        <v>0</v>
      </c>
      <c r="F393" s="16">
        <f>VLOOKUP($B393,'[2]TK KHOILUONG'!$B:$AT,5,0)</f>
        <v>0</v>
      </c>
      <c r="G393" s="16">
        <f>VLOOKUP($B393,'[2]TK KHOILUONG'!$B:$AT,6,0)</f>
        <v>0</v>
      </c>
      <c r="H393" s="16">
        <f>VLOOKUP($B393,'[2]TK KHOILUONG'!$B:$AT,7,0)</f>
        <v>0</v>
      </c>
      <c r="I393" s="16">
        <f>VLOOKUP($B393,'[2]TK KHOILUONG'!$B:$AT,8,0)</f>
        <v>0</v>
      </c>
      <c r="J393" s="16">
        <f>VLOOKUP($B393,'[2]TK KHOILUONG'!$B:$AT,9,0)</f>
        <v>0</v>
      </c>
      <c r="K393" s="16">
        <f>VLOOKUP($B393,'[2]TK KHOILUONG'!$B:$AT,10,0)</f>
        <v>0</v>
      </c>
      <c r="L393" s="16">
        <f>VLOOKUP($B393,'[2]TK KHOILUONG'!$B:$AT,11,0)</f>
        <v>0</v>
      </c>
      <c r="M393" s="34">
        <f>VLOOKUP($B393,'[2]TK KHOILUONG'!$B:$AT,12,0)</f>
        <v>0</v>
      </c>
      <c r="N393" s="16">
        <f>VLOOKUP($B393,'[2]TK KHOILUONG'!$B:$AT,13,0)</f>
        <v>0</v>
      </c>
      <c r="O393" s="16">
        <f>VLOOKUP($B393,'[2]TK KHOILUONG'!$B:$AT,14,0)</f>
        <v>0</v>
      </c>
      <c r="P393" s="16">
        <f>VLOOKUP($B393,'[2]TK KHOILUONG'!$B:$AT,15,0)</f>
        <v>0</v>
      </c>
      <c r="Q393" s="16">
        <f>VLOOKUP($B393,'[2]TK KHOILUONG'!$B:$AT,16,0)</f>
        <v>0</v>
      </c>
      <c r="R393" s="34">
        <f>VLOOKUP($B393,'[2]TK KHOILUONG'!$B:$AT,17,0)</f>
        <v>0</v>
      </c>
      <c r="S393" s="16">
        <f>VLOOKUP($B393,'[2]TK KHOILUONG'!$B:$AT,18,0)</f>
        <v>0</v>
      </c>
      <c r="T393" s="16">
        <f>VLOOKUP($B393,'[2]TK KHOILUONG'!$B:$AT,19,0)</f>
        <v>0</v>
      </c>
      <c r="U393" s="16">
        <f>VLOOKUP($B393,'[2]TK KHOILUONG'!$B:$AT,20,0)</f>
        <v>0</v>
      </c>
      <c r="V393" s="34">
        <f>VLOOKUP($B393,'[2]TK KHOILUONG'!$B:$AT,21,0)</f>
        <v>0</v>
      </c>
      <c r="W393" s="16">
        <f>VLOOKUP($B393,'[2]TK KHOILUONG'!$B:$AT,22,0)</f>
        <v>0</v>
      </c>
      <c r="X393" s="16">
        <f>VLOOKUP($B393,'[2]TK KHOILUONG'!$B:$AT,23,0)</f>
        <v>0</v>
      </c>
      <c r="Y393" s="16">
        <f>VLOOKUP($B393,'[2]TK KHOILUONG'!$B:$AT,24,0)</f>
        <v>0</v>
      </c>
      <c r="Z393" s="34">
        <f>VLOOKUP($B393,'[2]TK KHOILUONG'!$B:$AT,25,0)</f>
        <v>0</v>
      </c>
      <c r="AA393" s="16">
        <f>VLOOKUP($B393,'[2]TK KHOILUONG'!$B:$AT,26,0)</f>
        <v>0</v>
      </c>
      <c r="AB393" s="16">
        <f>VLOOKUP($B393,'[2]TK KHOILUONG'!$B:$AT,27,0)</f>
        <v>0</v>
      </c>
      <c r="AC393" s="16">
        <f>VLOOKUP($B393,'[2]TK KHOILUONG'!$B:$AT,28,0)</f>
        <v>0</v>
      </c>
      <c r="AD393" s="34">
        <f>VLOOKUP($B393,'[2]TK KHOILUONG'!$B:$AT,29,0)</f>
        <v>0</v>
      </c>
      <c r="AE393" s="16">
        <f>VLOOKUP($B393,'[2]TK KHOILUONG'!$B:$AT,30,0)</f>
        <v>0</v>
      </c>
      <c r="AF393" s="16">
        <f>VLOOKUP($B393,'[2]TK KHOILUONG'!$B:$AT,31,0)</f>
        <v>0</v>
      </c>
      <c r="AG393" s="16">
        <f>VLOOKUP($B393,'[2]TK KHOILUONG'!$B:$AT,32,0)</f>
        <v>0</v>
      </c>
      <c r="AH393" s="34">
        <f>VLOOKUP($B393,'[2]TK KHOILUONG'!$B:$AT,33,0)</f>
        <v>0</v>
      </c>
      <c r="AI393" s="16">
        <f>VLOOKUP($B393,'[2]TK KHOILUONG'!$B:$AT,34,0)</f>
        <v>0</v>
      </c>
      <c r="AJ393" s="16">
        <f>VLOOKUP($B393,'[2]TK KHOILUONG'!$B:$AT,35,0)</f>
        <v>0</v>
      </c>
      <c r="AK393" s="34">
        <f>VLOOKUP($B393,'[2]TK KHOILUONG'!$B:$AT,36,0)</f>
        <v>0</v>
      </c>
      <c r="AL393" s="16">
        <f>VLOOKUP($B393,'[2]TK KHOILUONG'!$B:$AT,37,0)</f>
        <v>0</v>
      </c>
      <c r="AM393" s="16">
        <f>VLOOKUP($B393,'[2]TK KHOILUONG'!$B:$AT,38,0)</f>
        <v>0</v>
      </c>
      <c r="AN393" s="34">
        <f>VLOOKUP($B393,'[2]TK KHOILUONG'!$B:$AT,39,0)</f>
        <v>0</v>
      </c>
      <c r="AO393" s="16">
        <f>VLOOKUP($B393,'[2]TK KHOILUONG'!$B:$AT,40,0)</f>
        <v>0</v>
      </c>
      <c r="AP393" s="16">
        <f>VLOOKUP($B393,'[2]TK KHOILUONG'!$B:$AT,41,0)</f>
        <v>0</v>
      </c>
      <c r="AQ393" s="34">
        <f>VLOOKUP($B393,'[2]TK KHOILUONG'!$B:$AT,42,0)</f>
        <v>0</v>
      </c>
      <c r="AR393" s="34">
        <f>VLOOKUP($B393,'[2]TK KHOILUONG'!$B:$AT,43,0)</f>
        <v>0</v>
      </c>
      <c r="AS393" s="34">
        <f>VLOOKUP($B393,'[2]TK KHOILUONG'!$B:$AT,44,0)</f>
        <v>0</v>
      </c>
      <c r="AT393" s="44">
        <f t="shared" si="7"/>
        <v>0</v>
      </c>
      <c r="AU393" s="5"/>
    </row>
    <row r="394" spans="1:47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>
        <f>VLOOKUP($B394,'[2]TK KHOILUONG'!$B:$AT,4,0)</f>
        <v>0</v>
      </c>
      <c r="F394" s="16">
        <f>VLOOKUP($B394,'[2]TK KHOILUONG'!$B:$AT,5,0)</f>
        <v>0</v>
      </c>
      <c r="G394" s="16">
        <f>VLOOKUP($B394,'[2]TK KHOILUONG'!$B:$AT,6,0)</f>
        <v>0</v>
      </c>
      <c r="H394" s="16">
        <f>VLOOKUP($B394,'[2]TK KHOILUONG'!$B:$AT,7,0)</f>
        <v>0</v>
      </c>
      <c r="I394" s="16">
        <f>VLOOKUP($B394,'[2]TK KHOILUONG'!$B:$AT,8,0)</f>
        <v>0</v>
      </c>
      <c r="J394" s="16">
        <f>VLOOKUP($B394,'[2]TK KHOILUONG'!$B:$AT,9,0)</f>
        <v>0</v>
      </c>
      <c r="K394" s="16">
        <f>VLOOKUP($B394,'[2]TK KHOILUONG'!$B:$AT,10,0)</f>
        <v>0</v>
      </c>
      <c r="L394" s="16">
        <f>VLOOKUP($B394,'[2]TK KHOILUONG'!$B:$AT,11,0)</f>
        <v>0</v>
      </c>
      <c r="M394" s="34">
        <f>VLOOKUP($B394,'[2]TK KHOILUONG'!$B:$AT,12,0)</f>
        <v>0</v>
      </c>
      <c r="N394" s="16">
        <f>VLOOKUP($B394,'[2]TK KHOILUONG'!$B:$AT,13,0)</f>
        <v>0</v>
      </c>
      <c r="O394" s="16">
        <f>VLOOKUP($B394,'[2]TK KHOILUONG'!$B:$AT,14,0)</f>
        <v>0</v>
      </c>
      <c r="P394" s="16">
        <f>VLOOKUP($B394,'[2]TK KHOILUONG'!$B:$AT,15,0)</f>
        <v>0</v>
      </c>
      <c r="Q394" s="16">
        <f>VLOOKUP($B394,'[2]TK KHOILUONG'!$B:$AT,16,0)</f>
        <v>0</v>
      </c>
      <c r="R394" s="34">
        <f>VLOOKUP($B394,'[2]TK KHOILUONG'!$B:$AT,17,0)</f>
        <v>0</v>
      </c>
      <c r="S394" s="16">
        <f>VLOOKUP($B394,'[2]TK KHOILUONG'!$B:$AT,18,0)</f>
        <v>0</v>
      </c>
      <c r="T394" s="16">
        <f>VLOOKUP($B394,'[2]TK KHOILUONG'!$B:$AT,19,0)</f>
        <v>0</v>
      </c>
      <c r="U394" s="16">
        <f>VLOOKUP($B394,'[2]TK KHOILUONG'!$B:$AT,20,0)</f>
        <v>0</v>
      </c>
      <c r="V394" s="34">
        <f>VLOOKUP($B394,'[2]TK KHOILUONG'!$B:$AT,21,0)</f>
        <v>0</v>
      </c>
      <c r="W394" s="16">
        <f>VLOOKUP($B394,'[2]TK KHOILUONG'!$B:$AT,22,0)</f>
        <v>0</v>
      </c>
      <c r="X394" s="16">
        <f>VLOOKUP($B394,'[2]TK KHOILUONG'!$B:$AT,23,0)</f>
        <v>0</v>
      </c>
      <c r="Y394" s="16">
        <f>VLOOKUP($B394,'[2]TK KHOILUONG'!$B:$AT,24,0)</f>
        <v>0</v>
      </c>
      <c r="Z394" s="34">
        <f>VLOOKUP($B394,'[2]TK KHOILUONG'!$B:$AT,25,0)</f>
        <v>0</v>
      </c>
      <c r="AA394" s="16">
        <f>VLOOKUP($B394,'[2]TK KHOILUONG'!$B:$AT,26,0)</f>
        <v>0</v>
      </c>
      <c r="AB394" s="16">
        <f>VLOOKUP($B394,'[2]TK KHOILUONG'!$B:$AT,27,0)</f>
        <v>0</v>
      </c>
      <c r="AC394" s="16">
        <f>VLOOKUP($B394,'[2]TK KHOILUONG'!$B:$AT,28,0)</f>
        <v>0</v>
      </c>
      <c r="AD394" s="34">
        <f>VLOOKUP($B394,'[2]TK KHOILUONG'!$B:$AT,29,0)</f>
        <v>0</v>
      </c>
      <c r="AE394" s="16">
        <f>VLOOKUP($B394,'[2]TK KHOILUONG'!$B:$AT,30,0)</f>
        <v>0</v>
      </c>
      <c r="AF394" s="16">
        <f>VLOOKUP($B394,'[2]TK KHOILUONG'!$B:$AT,31,0)</f>
        <v>0</v>
      </c>
      <c r="AG394" s="16">
        <f>VLOOKUP($B394,'[2]TK KHOILUONG'!$B:$AT,32,0)</f>
        <v>0</v>
      </c>
      <c r="AH394" s="34">
        <f>VLOOKUP($B394,'[2]TK KHOILUONG'!$B:$AT,33,0)</f>
        <v>0</v>
      </c>
      <c r="AI394" s="16">
        <f>VLOOKUP($B394,'[2]TK KHOILUONG'!$B:$AT,34,0)</f>
        <v>0</v>
      </c>
      <c r="AJ394" s="16">
        <f>VLOOKUP($B394,'[2]TK KHOILUONG'!$B:$AT,35,0)</f>
        <v>0</v>
      </c>
      <c r="AK394" s="34">
        <f>VLOOKUP($B394,'[2]TK KHOILUONG'!$B:$AT,36,0)</f>
        <v>0</v>
      </c>
      <c r="AL394" s="16">
        <f>VLOOKUP($B394,'[2]TK KHOILUONG'!$B:$AT,37,0)</f>
        <v>0</v>
      </c>
      <c r="AM394" s="16">
        <f>VLOOKUP($B394,'[2]TK KHOILUONG'!$B:$AT,38,0)</f>
        <v>0</v>
      </c>
      <c r="AN394" s="34">
        <f>VLOOKUP($B394,'[2]TK KHOILUONG'!$B:$AT,39,0)</f>
        <v>0</v>
      </c>
      <c r="AO394" s="16">
        <f>VLOOKUP($B394,'[2]TK KHOILUONG'!$B:$AT,40,0)</f>
        <v>0</v>
      </c>
      <c r="AP394" s="16">
        <f>VLOOKUP($B394,'[2]TK KHOILUONG'!$B:$AT,41,0)</f>
        <v>0</v>
      </c>
      <c r="AQ394" s="34">
        <f>VLOOKUP($B394,'[2]TK KHOILUONG'!$B:$AT,42,0)</f>
        <v>0</v>
      </c>
      <c r="AR394" s="34">
        <f>VLOOKUP($B394,'[2]TK KHOILUONG'!$B:$AT,43,0)</f>
        <v>0</v>
      </c>
      <c r="AS394" s="34">
        <f>VLOOKUP($B394,'[2]TK KHOILUONG'!$B:$AT,44,0)</f>
        <v>0</v>
      </c>
      <c r="AT394" s="44">
        <f t="shared" si="7"/>
        <v>0</v>
      </c>
      <c r="AU394" s="5"/>
    </row>
    <row r="395" spans="1:47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>
        <f>VLOOKUP($B395,'[2]TK KHOILUONG'!$B:$AT,4,0)</f>
        <v>0</v>
      </c>
      <c r="F395" s="16">
        <f>VLOOKUP($B395,'[2]TK KHOILUONG'!$B:$AT,5,0)</f>
        <v>0</v>
      </c>
      <c r="G395" s="16">
        <f>VLOOKUP($B395,'[2]TK KHOILUONG'!$B:$AT,6,0)</f>
        <v>0</v>
      </c>
      <c r="H395" s="16">
        <f>VLOOKUP($B395,'[2]TK KHOILUONG'!$B:$AT,7,0)</f>
        <v>0</v>
      </c>
      <c r="I395" s="16">
        <f>VLOOKUP($B395,'[2]TK KHOILUONG'!$B:$AT,8,0)</f>
        <v>0</v>
      </c>
      <c r="J395" s="16">
        <f>VLOOKUP($B395,'[2]TK KHOILUONG'!$B:$AT,9,0)</f>
        <v>0</v>
      </c>
      <c r="K395" s="16">
        <f>VLOOKUP($B395,'[2]TK KHOILUONG'!$B:$AT,10,0)</f>
        <v>0</v>
      </c>
      <c r="L395" s="16">
        <f>VLOOKUP($B395,'[2]TK KHOILUONG'!$B:$AT,11,0)</f>
        <v>0</v>
      </c>
      <c r="M395" s="34">
        <f>VLOOKUP($B395,'[2]TK KHOILUONG'!$B:$AT,12,0)</f>
        <v>0</v>
      </c>
      <c r="N395" s="16">
        <f>VLOOKUP($B395,'[2]TK KHOILUONG'!$B:$AT,13,0)</f>
        <v>0</v>
      </c>
      <c r="O395" s="16">
        <f>VLOOKUP($B395,'[2]TK KHOILUONG'!$B:$AT,14,0)</f>
        <v>0</v>
      </c>
      <c r="P395" s="16">
        <f>VLOOKUP($B395,'[2]TK KHOILUONG'!$B:$AT,15,0)</f>
        <v>0</v>
      </c>
      <c r="Q395" s="16">
        <f>VLOOKUP($B395,'[2]TK KHOILUONG'!$B:$AT,16,0)</f>
        <v>0</v>
      </c>
      <c r="R395" s="34">
        <f>VLOOKUP($B395,'[2]TK KHOILUONG'!$B:$AT,17,0)</f>
        <v>0</v>
      </c>
      <c r="S395" s="16">
        <f>VLOOKUP($B395,'[2]TK KHOILUONG'!$B:$AT,18,0)</f>
        <v>0</v>
      </c>
      <c r="T395" s="16">
        <f>VLOOKUP($B395,'[2]TK KHOILUONG'!$B:$AT,19,0)</f>
        <v>0</v>
      </c>
      <c r="U395" s="16">
        <f>VLOOKUP($B395,'[2]TK KHOILUONG'!$B:$AT,20,0)</f>
        <v>0</v>
      </c>
      <c r="V395" s="34">
        <f>VLOOKUP($B395,'[2]TK KHOILUONG'!$B:$AT,21,0)</f>
        <v>0</v>
      </c>
      <c r="W395" s="16">
        <f>VLOOKUP($B395,'[2]TK KHOILUONG'!$B:$AT,22,0)</f>
        <v>0</v>
      </c>
      <c r="X395" s="16">
        <f>VLOOKUP($B395,'[2]TK KHOILUONG'!$B:$AT,23,0)</f>
        <v>0</v>
      </c>
      <c r="Y395" s="16">
        <f>VLOOKUP($B395,'[2]TK KHOILUONG'!$B:$AT,24,0)</f>
        <v>0</v>
      </c>
      <c r="Z395" s="34">
        <f>VLOOKUP($B395,'[2]TK KHOILUONG'!$B:$AT,25,0)</f>
        <v>0</v>
      </c>
      <c r="AA395" s="16">
        <f>VLOOKUP($B395,'[2]TK KHOILUONG'!$B:$AT,26,0)</f>
        <v>0</v>
      </c>
      <c r="AB395" s="16">
        <f>VLOOKUP($B395,'[2]TK KHOILUONG'!$B:$AT,27,0)</f>
        <v>0</v>
      </c>
      <c r="AC395" s="16">
        <f>VLOOKUP($B395,'[2]TK KHOILUONG'!$B:$AT,28,0)</f>
        <v>0</v>
      </c>
      <c r="AD395" s="34">
        <f>VLOOKUP($B395,'[2]TK KHOILUONG'!$B:$AT,29,0)</f>
        <v>0</v>
      </c>
      <c r="AE395" s="16">
        <f>VLOOKUP($B395,'[2]TK KHOILUONG'!$B:$AT,30,0)</f>
        <v>0</v>
      </c>
      <c r="AF395" s="16">
        <f>VLOOKUP($B395,'[2]TK KHOILUONG'!$B:$AT,31,0)</f>
        <v>0</v>
      </c>
      <c r="AG395" s="16">
        <f>VLOOKUP($B395,'[2]TK KHOILUONG'!$B:$AT,32,0)</f>
        <v>0</v>
      </c>
      <c r="AH395" s="34">
        <f>VLOOKUP($B395,'[2]TK KHOILUONG'!$B:$AT,33,0)</f>
        <v>0</v>
      </c>
      <c r="AI395" s="16">
        <f>VLOOKUP($B395,'[2]TK KHOILUONG'!$B:$AT,34,0)</f>
        <v>0</v>
      </c>
      <c r="AJ395" s="16">
        <f>VLOOKUP($B395,'[2]TK KHOILUONG'!$B:$AT,35,0)</f>
        <v>0</v>
      </c>
      <c r="AK395" s="34">
        <f>VLOOKUP($B395,'[2]TK KHOILUONG'!$B:$AT,36,0)</f>
        <v>0</v>
      </c>
      <c r="AL395" s="16">
        <f>VLOOKUP($B395,'[2]TK KHOILUONG'!$B:$AT,37,0)</f>
        <v>0</v>
      </c>
      <c r="AM395" s="16">
        <f>VLOOKUP($B395,'[2]TK KHOILUONG'!$B:$AT,38,0)</f>
        <v>0</v>
      </c>
      <c r="AN395" s="34">
        <f>VLOOKUP($B395,'[2]TK KHOILUONG'!$B:$AT,39,0)</f>
        <v>0</v>
      </c>
      <c r="AO395" s="16">
        <f>VLOOKUP($B395,'[2]TK KHOILUONG'!$B:$AT,40,0)</f>
        <v>0</v>
      </c>
      <c r="AP395" s="16">
        <f>VLOOKUP($B395,'[2]TK KHOILUONG'!$B:$AT,41,0)</f>
        <v>0</v>
      </c>
      <c r="AQ395" s="34">
        <f>VLOOKUP($B395,'[2]TK KHOILUONG'!$B:$AT,42,0)</f>
        <v>0</v>
      </c>
      <c r="AR395" s="34">
        <f>VLOOKUP($B395,'[2]TK KHOILUONG'!$B:$AT,43,0)</f>
        <v>0</v>
      </c>
      <c r="AS395" s="34">
        <f>VLOOKUP($B395,'[2]TK KHOILUONG'!$B:$AT,44,0)</f>
        <v>0</v>
      </c>
      <c r="AT395" s="44">
        <f t="shared" si="7"/>
        <v>0</v>
      </c>
      <c r="AU395" s="5"/>
    </row>
    <row r="396" spans="1:47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>
        <f>VLOOKUP($B396,'[2]TK KHOILUONG'!$B:$AT,4,0)</f>
        <v>0</v>
      </c>
      <c r="F396" s="16">
        <f>VLOOKUP($B396,'[2]TK KHOILUONG'!$B:$AT,5,0)</f>
        <v>0</v>
      </c>
      <c r="G396" s="16">
        <f>VLOOKUP($B396,'[2]TK KHOILUONG'!$B:$AT,6,0)</f>
        <v>0</v>
      </c>
      <c r="H396" s="16">
        <f>VLOOKUP($B396,'[2]TK KHOILUONG'!$B:$AT,7,0)</f>
        <v>0</v>
      </c>
      <c r="I396" s="16">
        <f>VLOOKUP($B396,'[2]TK KHOILUONG'!$B:$AT,8,0)</f>
        <v>0</v>
      </c>
      <c r="J396" s="16">
        <f>VLOOKUP($B396,'[2]TK KHOILUONG'!$B:$AT,9,0)</f>
        <v>0</v>
      </c>
      <c r="K396" s="16">
        <f>VLOOKUP($B396,'[2]TK KHOILUONG'!$B:$AT,10,0)</f>
        <v>0</v>
      </c>
      <c r="L396" s="16">
        <f>VLOOKUP($B396,'[2]TK KHOILUONG'!$B:$AT,11,0)</f>
        <v>0</v>
      </c>
      <c r="M396" s="34">
        <f>VLOOKUP($B396,'[2]TK KHOILUONG'!$B:$AT,12,0)</f>
        <v>0</v>
      </c>
      <c r="N396" s="16">
        <f>VLOOKUP($B396,'[2]TK KHOILUONG'!$B:$AT,13,0)</f>
        <v>0</v>
      </c>
      <c r="O396" s="16">
        <f>VLOOKUP($B396,'[2]TK KHOILUONG'!$B:$AT,14,0)</f>
        <v>0</v>
      </c>
      <c r="P396" s="16">
        <f>VLOOKUP($B396,'[2]TK KHOILUONG'!$B:$AT,15,0)</f>
        <v>0</v>
      </c>
      <c r="Q396" s="16">
        <f>VLOOKUP($B396,'[2]TK KHOILUONG'!$B:$AT,16,0)</f>
        <v>0</v>
      </c>
      <c r="R396" s="34">
        <f>VLOOKUP($B396,'[2]TK KHOILUONG'!$B:$AT,17,0)</f>
        <v>0</v>
      </c>
      <c r="S396" s="16">
        <f>VLOOKUP($B396,'[2]TK KHOILUONG'!$B:$AT,18,0)</f>
        <v>0</v>
      </c>
      <c r="T396" s="16">
        <f>VLOOKUP($B396,'[2]TK KHOILUONG'!$B:$AT,19,0)</f>
        <v>0</v>
      </c>
      <c r="U396" s="16">
        <f>VLOOKUP($B396,'[2]TK KHOILUONG'!$B:$AT,20,0)</f>
        <v>0</v>
      </c>
      <c r="V396" s="34">
        <f>VLOOKUP($B396,'[2]TK KHOILUONG'!$B:$AT,21,0)</f>
        <v>0</v>
      </c>
      <c r="W396" s="16">
        <f>VLOOKUP($B396,'[2]TK KHOILUONG'!$B:$AT,22,0)</f>
        <v>0</v>
      </c>
      <c r="X396" s="16">
        <f>VLOOKUP($B396,'[2]TK KHOILUONG'!$B:$AT,23,0)</f>
        <v>0</v>
      </c>
      <c r="Y396" s="16">
        <f>VLOOKUP($B396,'[2]TK KHOILUONG'!$B:$AT,24,0)</f>
        <v>0</v>
      </c>
      <c r="Z396" s="34">
        <f>VLOOKUP($B396,'[2]TK KHOILUONG'!$B:$AT,25,0)</f>
        <v>0</v>
      </c>
      <c r="AA396" s="16">
        <f>VLOOKUP($B396,'[2]TK KHOILUONG'!$B:$AT,26,0)</f>
        <v>0</v>
      </c>
      <c r="AB396" s="16">
        <f>VLOOKUP($B396,'[2]TK KHOILUONG'!$B:$AT,27,0)</f>
        <v>0</v>
      </c>
      <c r="AC396" s="16">
        <f>VLOOKUP($B396,'[2]TK KHOILUONG'!$B:$AT,28,0)</f>
        <v>0</v>
      </c>
      <c r="AD396" s="34">
        <f>VLOOKUP($B396,'[2]TK KHOILUONG'!$B:$AT,29,0)</f>
        <v>0</v>
      </c>
      <c r="AE396" s="16">
        <f>VLOOKUP($B396,'[2]TK KHOILUONG'!$B:$AT,30,0)</f>
        <v>0</v>
      </c>
      <c r="AF396" s="16">
        <f>VLOOKUP($B396,'[2]TK KHOILUONG'!$B:$AT,31,0)</f>
        <v>0</v>
      </c>
      <c r="AG396" s="16">
        <f>VLOOKUP($B396,'[2]TK KHOILUONG'!$B:$AT,32,0)</f>
        <v>0</v>
      </c>
      <c r="AH396" s="34">
        <f>VLOOKUP($B396,'[2]TK KHOILUONG'!$B:$AT,33,0)</f>
        <v>0</v>
      </c>
      <c r="AI396" s="16">
        <f>VLOOKUP($B396,'[2]TK KHOILUONG'!$B:$AT,34,0)</f>
        <v>0</v>
      </c>
      <c r="AJ396" s="16">
        <f>VLOOKUP($B396,'[2]TK KHOILUONG'!$B:$AT,35,0)</f>
        <v>0</v>
      </c>
      <c r="AK396" s="34">
        <f>VLOOKUP($B396,'[2]TK KHOILUONG'!$B:$AT,36,0)</f>
        <v>0</v>
      </c>
      <c r="AL396" s="16">
        <f>VLOOKUP($B396,'[2]TK KHOILUONG'!$B:$AT,37,0)</f>
        <v>0</v>
      </c>
      <c r="AM396" s="16">
        <f>VLOOKUP($B396,'[2]TK KHOILUONG'!$B:$AT,38,0)</f>
        <v>0</v>
      </c>
      <c r="AN396" s="34">
        <f>VLOOKUP($B396,'[2]TK KHOILUONG'!$B:$AT,39,0)</f>
        <v>0</v>
      </c>
      <c r="AO396" s="16">
        <f>VLOOKUP($B396,'[2]TK KHOILUONG'!$B:$AT,40,0)</f>
        <v>0</v>
      </c>
      <c r="AP396" s="16">
        <f>VLOOKUP($B396,'[2]TK KHOILUONG'!$B:$AT,41,0)</f>
        <v>0</v>
      </c>
      <c r="AQ396" s="34">
        <f>VLOOKUP($B396,'[2]TK KHOILUONG'!$B:$AT,42,0)</f>
        <v>0</v>
      </c>
      <c r="AR396" s="34">
        <f>VLOOKUP($B396,'[2]TK KHOILUONG'!$B:$AT,43,0)</f>
        <v>0</v>
      </c>
      <c r="AS396" s="34">
        <f>VLOOKUP($B396,'[2]TK KHOILUONG'!$B:$AT,44,0)</f>
        <v>0</v>
      </c>
      <c r="AT396" s="44">
        <f t="shared" si="7"/>
        <v>0</v>
      </c>
      <c r="AU396" s="5"/>
    </row>
    <row r="397" spans="1:47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>
        <f>VLOOKUP($B397,'[2]TK KHOILUONG'!$B:$AT,4,0)</f>
        <v>0</v>
      </c>
      <c r="F397" s="16">
        <f>VLOOKUP($B397,'[2]TK KHOILUONG'!$B:$AT,5,0)</f>
        <v>0</v>
      </c>
      <c r="G397" s="16">
        <f>VLOOKUP($B397,'[2]TK KHOILUONG'!$B:$AT,6,0)</f>
        <v>0</v>
      </c>
      <c r="H397" s="16">
        <f>VLOOKUP($B397,'[2]TK KHOILUONG'!$B:$AT,7,0)</f>
        <v>0</v>
      </c>
      <c r="I397" s="16">
        <f>VLOOKUP($B397,'[2]TK KHOILUONG'!$B:$AT,8,0)</f>
        <v>0</v>
      </c>
      <c r="J397" s="16">
        <f>VLOOKUP($B397,'[2]TK KHOILUONG'!$B:$AT,9,0)</f>
        <v>0</v>
      </c>
      <c r="K397" s="16">
        <f>VLOOKUP($B397,'[2]TK KHOILUONG'!$B:$AT,10,0)</f>
        <v>0</v>
      </c>
      <c r="L397" s="16">
        <f>VLOOKUP($B397,'[2]TK KHOILUONG'!$B:$AT,11,0)</f>
        <v>0</v>
      </c>
      <c r="M397" s="34">
        <f>VLOOKUP($B397,'[2]TK KHOILUONG'!$B:$AT,12,0)</f>
        <v>0</v>
      </c>
      <c r="N397" s="16">
        <f>VLOOKUP($B397,'[2]TK KHOILUONG'!$B:$AT,13,0)</f>
        <v>0</v>
      </c>
      <c r="O397" s="16">
        <f>VLOOKUP($B397,'[2]TK KHOILUONG'!$B:$AT,14,0)</f>
        <v>0</v>
      </c>
      <c r="P397" s="16">
        <f>VLOOKUP($B397,'[2]TK KHOILUONG'!$B:$AT,15,0)</f>
        <v>0</v>
      </c>
      <c r="Q397" s="16">
        <f>VLOOKUP($B397,'[2]TK KHOILUONG'!$B:$AT,16,0)</f>
        <v>0</v>
      </c>
      <c r="R397" s="34">
        <f>VLOOKUP($B397,'[2]TK KHOILUONG'!$B:$AT,17,0)</f>
        <v>0</v>
      </c>
      <c r="S397" s="16">
        <f>VLOOKUP($B397,'[2]TK KHOILUONG'!$B:$AT,18,0)</f>
        <v>0</v>
      </c>
      <c r="T397" s="16">
        <f>VLOOKUP($B397,'[2]TK KHOILUONG'!$B:$AT,19,0)</f>
        <v>0</v>
      </c>
      <c r="U397" s="16">
        <f>VLOOKUP($B397,'[2]TK KHOILUONG'!$B:$AT,20,0)</f>
        <v>0</v>
      </c>
      <c r="V397" s="34">
        <f>VLOOKUP($B397,'[2]TK KHOILUONG'!$B:$AT,21,0)</f>
        <v>0</v>
      </c>
      <c r="W397" s="16">
        <f>VLOOKUP($B397,'[2]TK KHOILUONG'!$B:$AT,22,0)</f>
        <v>0</v>
      </c>
      <c r="X397" s="16">
        <f>VLOOKUP($B397,'[2]TK KHOILUONG'!$B:$AT,23,0)</f>
        <v>0</v>
      </c>
      <c r="Y397" s="16">
        <f>VLOOKUP($B397,'[2]TK KHOILUONG'!$B:$AT,24,0)</f>
        <v>0</v>
      </c>
      <c r="Z397" s="34">
        <f>VLOOKUP($B397,'[2]TK KHOILUONG'!$B:$AT,25,0)</f>
        <v>0</v>
      </c>
      <c r="AA397" s="16">
        <f>VLOOKUP($B397,'[2]TK KHOILUONG'!$B:$AT,26,0)</f>
        <v>0</v>
      </c>
      <c r="AB397" s="16">
        <f>VLOOKUP($B397,'[2]TK KHOILUONG'!$B:$AT,27,0)</f>
        <v>0</v>
      </c>
      <c r="AC397" s="16">
        <f>VLOOKUP($B397,'[2]TK KHOILUONG'!$B:$AT,28,0)</f>
        <v>0</v>
      </c>
      <c r="AD397" s="34">
        <f>VLOOKUP($B397,'[2]TK KHOILUONG'!$B:$AT,29,0)</f>
        <v>0</v>
      </c>
      <c r="AE397" s="16">
        <f>VLOOKUP($B397,'[2]TK KHOILUONG'!$B:$AT,30,0)</f>
        <v>0</v>
      </c>
      <c r="AF397" s="16">
        <f>VLOOKUP($B397,'[2]TK KHOILUONG'!$B:$AT,31,0)</f>
        <v>0</v>
      </c>
      <c r="AG397" s="16">
        <f>VLOOKUP($B397,'[2]TK KHOILUONG'!$B:$AT,32,0)</f>
        <v>0</v>
      </c>
      <c r="AH397" s="34">
        <f>VLOOKUP($B397,'[2]TK KHOILUONG'!$B:$AT,33,0)</f>
        <v>0</v>
      </c>
      <c r="AI397" s="16">
        <f>VLOOKUP($B397,'[2]TK KHOILUONG'!$B:$AT,34,0)</f>
        <v>0</v>
      </c>
      <c r="AJ397" s="16">
        <f>VLOOKUP($B397,'[2]TK KHOILUONG'!$B:$AT,35,0)</f>
        <v>0</v>
      </c>
      <c r="AK397" s="34">
        <f>VLOOKUP($B397,'[2]TK KHOILUONG'!$B:$AT,36,0)</f>
        <v>0</v>
      </c>
      <c r="AL397" s="16">
        <f>VLOOKUP($B397,'[2]TK KHOILUONG'!$B:$AT,37,0)</f>
        <v>0</v>
      </c>
      <c r="AM397" s="16">
        <f>VLOOKUP($B397,'[2]TK KHOILUONG'!$B:$AT,38,0)</f>
        <v>0</v>
      </c>
      <c r="AN397" s="34">
        <f>VLOOKUP($B397,'[2]TK KHOILUONG'!$B:$AT,39,0)</f>
        <v>0</v>
      </c>
      <c r="AO397" s="16">
        <f>VLOOKUP($B397,'[2]TK KHOILUONG'!$B:$AT,40,0)</f>
        <v>0</v>
      </c>
      <c r="AP397" s="16">
        <f>VLOOKUP($B397,'[2]TK KHOILUONG'!$B:$AT,41,0)</f>
        <v>0</v>
      </c>
      <c r="AQ397" s="34">
        <f>VLOOKUP($B397,'[2]TK KHOILUONG'!$B:$AT,42,0)</f>
        <v>0</v>
      </c>
      <c r="AR397" s="34">
        <f>VLOOKUP($B397,'[2]TK KHOILUONG'!$B:$AT,43,0)</f>
        <v>0</v>
      </c>
      <c r="AS397" s="34">
        <f>VLOOKUP($B397,'[2]TK KHOILUONG'!$B:$AT,44,0)</f>
        <v>0</v>
      </c>
      <c r="AT397" s="44">
        <f t="shared" si="7"/>
        <v>0</v>
      </c>
      <c r="AU397" s="5"/>
    </row>
    <row r="398" spans="1:47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>
        <f>VLOOKUP($B398,'[2]TK KHOILUONG'!$B:$AT,4,0)</f>
        <v>0</v>
      </c>
      <c r="F398" s="16">
        <f>VLOOKUP($B398,'[2]TK KHOILUONG'!$B:$AT,5,0)</f>
        <v>0</v>
      </c>
      <c r="G398" s="16">
        <f>VLOOKUP($B398,'[2]TK KHOILUONG'!$B:$AT,6,0)</f>
        <v>0</v>
      </c>
      <c r="H398" s="16">
        <f>VLOOKUP($B398,'[2]TK KHOILUONG'!$B:$AT,7,0)</f>
        <v>0</v>
      </c>
      <c r="I398" s="16">
        <f>VLOOKUP($B398,'[2]TK KHOILUONG'!$B:$AT,8,0)</f>
        <v>0</v>
      </c>
      <c r="J398" s="16">
        <f>VLOOKUP($B398,'[2]TK KHOILUONG'!$B:$AT,9,0)</f>
        <v>0</v>
      </c>
      <c r="K398" s="16">
        <f>VLOOKUP($B398,'[2]TK KHOILUONG'!$B:$AT,10,0)</f>
        <v>0</v>
      </c>
      <c r="L398" s="16">
        <f>VLOOKUP($B398,'[2]TK KHOILUONG'!$B:$AT,11,0)</f>
        <v>0</v>
      </c>
      <c r="M398" s="34">
        <f>VLOOKUP($B398,'[2]TK KHOILUONG'!$B:$AT,12,0)</f>
        <v>0</v>
      </c>
      <c r="N398" s="16">
        <f>VLOOKUP($B398,'[2]TK KHOILUONG'!$B:$AT,13,0)</f>
        <v>0</v>
      </c>
      <c r="O398" s="16">
        <f>VLOOKUP($B398,'[2]TK KHOILUONG'!$B:$AT,14,0)</f>
        <v>0</v>
      </c>
      <c r="P398" s="16">
        <f>VLOOKUP($B398,'[2]TK KHOILUONG'!$B:$AT,15,0)</f>
        <v>0</v>
      </c>
      <c r="Q398" s="16">
        <f>VLOOKUP($B398,'[2]TK KHOILUONG'!$B:$AT,16,0)</f>
        <v>0</v>
      </c>
      <c r="R398" s="34">
        <f>VLOOKUP($B398,'[2]TK KHOILUONG'!$B:$AT,17,0)</f>
        <v>0</v>
      </c>
      <c r="S398" s="16">
        <f>VLOOKUP($B398,'[2]TK KHOILUONG'!$B:$AT,18,0)</f>
        <v>0</v>
      </c>
      <c r="T398" s="16">
        <f>VLOOKUP($B398,'[2]TK KHOILUONG'!$B:$AT,19,0)</f>
        <v>0</v>
      </c>
      <c r="U398" s="16">
        <f>VLOOKUP($B398,'[2]TK KHOILUONG'!$B:$AT,20,0)</f>
        <v>0</v>
      </c>
      <c r="V398" s="34">
        <f>VLOOKUP($B398,'[2]TK KHOILUONG'!$B:$AT,21,0)</f>
        <v>0</v>
      </c>
      <c r="W398" s="16">
        <f>VLOOKUP($B398,'[2]TK KHOILUONG'!$B:$AT,22,0)</f>
        <v>0</v>
      </c>
      <c r="X398" s="16">
        <f>VLOOKUP($B398,'[2]TK KHOILUONG'!$B:$AT,23,0)</f>
        <v>0</v>
      </c>
      <c r="Y398" s="16">
        <f>VLOOKUP($B398,'[2]TK KHOILUONG'!$B:$AT,24,0)</f>
        <v>0</v>
      </c>
      <c r="Z398" s="34">
        <f>VLOOKUP($B398,'[2]TK KHOILUONG'!$B:$AT,25,0)</f>
        <v>0</v>
      </c>
      <c r="AA398" s="16">
        <f>VLOOKUP($B398,'[2]TK KHOILUONG'!$B:$AT,26,0)</f>
        <v>0</v>
      </c>
      <c r="AB398" s="16">
        <f>VLOOKUP($B398,'[2]TK KHOILUONG'!$B:$AT,27,0)</f>
        <v>0</v>
      </c>
      <c r="AC398" s="16">
        <f>VLOOKUP($B398,'[2]TK KHOILUONG'!$B:$AT,28,0)</f>
        <v>0</v>
      </c>
      <c r="AD398" s="34">
        <f>VLOOKUP($B398,'[2]TK KHOILUONG'!$B:$AT,29,0)</f>
        <v>0</v>
      </c>
      <c r="AE398" s="16">
        <f>VLOOKUP($B398,'[2]TK KHOILUONG'!$B:$AT,30,0)</f>
        <v>0</v>
      </c>
      <c r="AF398" s="16">
        <f>VLOOKUP($B398,'[2]TK KHOILUONG'!$B:$AT,31,0)</f>
        <v>0</v>
      </c>
      <c r="AG398" s="16">
        <f>VLOOKUP($B398,'[2]TK KHOILUONG'!$B:$AT,32,0)</f>
        <v>0</v>
      </c>
      <c r="AH398" s="34">
        <f>VLOOKUP($B398,'[2]TK KHOILUONG'!$B:$AT,33,0)</f>
        <v>0</v>
      </c>
      <c r="AI398" s="16">
        <f>VLOOKUP($B398,'[2]TK KHOILUONG'!$B:$AT,34,0)</f>
        <v>0</v>
      </c>
      <c r="AJ398" s="16">
        <f>VLOOKUP($B398,'[2]TK KHOILUONG'!$B:$AT,35,0)</f>
        <v>0</v>
      </c>
      <c r="AK398" s="34">
        <f>VLOOKUP($B398,'[2]TK KHOILUONG'!$B:$AT,36,0)</f>
        <v>0</v>
      </c>
      <c r="AL398" s="16">
        <f>VLOOKUP($B398,'[2]TK KHOILUONG'!$B:$AT,37,0)</f>
        <v>0</v>
      </c>
      <c r="AM398" s="16">
        <f>VLOOKUP($B398,'[2]TK KHOILUONG'!$B:$AT,38,0)</f>
        <v>0</v>
      </c>
      <c r="AN398" s="34">
        <f>VLOOKUP($B398,'[2]TK KHOILUONG'!$B:$AT,39,0)</f>
        <v>0</v>
      </c>
      <c r="AO398" s="16">
        <f>VLOOKUP($B398,'[2]TK KHOILUONG'!$B:$AT,40,0)</f>
        <v>0</v>
      </c>
      <c r="AP398" s="16">
        <f>VLOOKUP($B398,'[2]TK KHOILUONG'!$B:$AT,41,0)</f>
        <v>0</v>
      </c>
      <c r="AQ398" s="34">
        <f>VLOOKUP($B398,'[2]TK KHOILUONG'!$B:$AT,42,0)</f>
        <v>0</v>
      </c>
      <c r="AR398" s="34">
        <f>VLOOKUP($B398,'[2]TK KHOILUONG'!$B:$AT,43,0)</f>
        <v>0</v>
      </c>
      <c r="AS398" s="34">
        <f>VLOOKUP($B398,'[2]TK KHOILUONG'!$B:$AT,44,0)</f>
        <v>0</v>
      </c>
      <c r="AT398" s="44">
        <f t="shared" si="7"/>
        <v>0</v>
      </c>
      <c r="AU398" s="5"/>
    </row>
    <row r="399" spans="1:47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>
        <f>VLOOKUP($B399,'[2]TK KHOILUONG'!$B:$AT,4,0)</f>
        <v>0</v>
      </c>
      <c r="F399" s="16">
        <f>VLOOKUP($B399,'[2]TK KHOILUONG'!$B:$AT,5,0)</f>
        <v>0</v>
      </c>
      <c r="G399" s="16">
        <f>VLOOKUP($B399,'[2]TK KHOILUONG'!$B:$AT,6,0)</f>
        <v>0</v>
      </c>
      <c r="H399" s="16">
        <f>VLOOKUP($B399,'[2]TK KHOILUONG'!$B:$AT,7,0)</f>
        <v>0</v>
      </c>
      <c r="I399" s="16">
        <f>VLOOKUP($B399,'[2]TK KHOILUONG'!$B:$AT,8,0)</f>
        <v>0</v>
      </c>
      <c r="J399" s="16">
        <f>VLOOKUP($B399,'[2]TK KHOILUONG'!$B:$AT,9,0)</f>
        <v>0</v>
      </c>
      <c r="K399" s="16">
        <f>VLOOKUP($B399,'[2]TK KHOILUONG'!$B:$AT,10,0)</f>
        <v>0</v>
      </c>
      <c r="L399" s="16">
        <f>VLOOKUP($B399,'[2]TK KHOILUONG'!$B:$AT,11,0)</f>
        <v>0</v>
      </c>
      <c r="M399" s="34">
        <f>VLOOKUP($B399,'[2]TK KHOILUONG'!$B:$AT,12,0)</f>
        <v>0</v>
      </c>
      <c r="N399" s="16">
        <f>VLOOKUP($B399,'[2]TK KHOILUONG'!$B:$AT,13,0)</f>
        <v>1.2</v>
      </c>
      <c r="O399" s="16">
        <f>VLOOKUP($B399,'[2]TK KHOILUONG'!$B:$AT,14,0)</f>
        <v>3.3000000000000003</v>
      </c>
      <c r="P399" s="16">
        <f>VLOOKUP($B399,'[2]TK KHOILUONG'!$B:$AT,15,0)</f>
        <v>0</v>
      </c>
      <c r="Q399" s="16">
        <f>VLOOKUP($B399,'[2]TK KHOILUONG'!$B:$AT,16,0)</f>
        <v>0</v>
      </c>
      <c r="R399" s="34">
        <f>VLOOKUP($B399,'[2]TK KHOILUONG'!$B:$AT,17,0)</f>
        <v>4.5</v>
      </c>
      <c r="S399" s="16">
        <f>VLOOKUP($B399,'[2]TK KHOILUONG'!$B:$AT,18,0)</f>
        <v>0</v>
      </c>
      <c r="T399" s="16">
        <f>VLOOKUP($B399,'[2]TK KHOILUONG'!$B:$AT,19,0)</f>
        <v>0</v>
      </c>
      <c r="U399" s="16">
        <f>VLOOKUP($B399,'[2]TK KHOILUONG'!$B:$AT,20,0)</f>
        <v>0</v>
      </c>
      <c r="V399" s="34">
        <f>VLOOKUP($B399,'[2]TK KHOILUONG'!$B:$AT,21,0)</f>
        <v>0</v>
      </c>
      <c r="W399" s="16">
        <f>VLOOKUP($B399,'[2]TK KHOILUONG'!$B:$AT,22,0)</f>
        <v>0</v>
      </c>
      <c r="X399" s="16">
        <f>VLOOKUP($B399,'[2]TK KHOILUONG'!$B:$AT,23,0)</f>
        <v>0</v>
      </c>
      <c r="Y399" s="16">
        <f>VLOOKUP($B399,'[2]TK KHOILUONG'!$B:$AT,24,0)</f>
        <v>0</v>
      </c>
      <c r="Z399" s="34">
        <f>VLOOKUP($B399,'[2]TK KHOILUONG'!$B:$AT,25,0)</f>
        <v>0</v>
      </c>
      <c r="AA399" s="16">
        <f>VLOOKUP($B399,'[2]TK KHOILUONG'!$B:$AT,26,0)</f>
        <v>0</v>
      </c>
      <c r="AB399" s="16">
        <f>VLOOKUP($B399,'[2]TK KHOILUONG'!$B:$AT,27,0)</f>
        <v>0</v>
      </c>
      <c r="AC399" s="16">
        <f>VLOOKUP($B399,'[2]TK KHOILUONG'!$B:$AT,28,0)</f>
        <v>0</v>
      </c>
      <c r="AD399" s="34">
        <f>VLOOKUP($B399,'[2]TK KHOILUONG'!$B:$AT,29,0)</f>
        <v>0</v>
      </c>
      <c r="AE399" s="16">
        <f>VLOOKUP($B399,'[2]TK KHOILUONG'!$B:$AT,30,0)</f>
        <v>0</v>
      </c>
      <c r="AF399" s="16">
        <f>VLOOKUP($B399,'[2]TK KHOILUONG'!$B:$AT,31,0)</f>
        <v>0</v>
      </c>
      <c r="AG399" s="16">
        <f>VLOOKUP($B399,'[2]TK KHOILUONG'!$B:$AT,32,0)</f>
        <v>0</v>
      </c>
      <c r="AH399" s="34">
        <f>VLOOKUP($B399,'[2]TK KHOILUONG'!$B:$AT,33,0)</f>
        <v>0</v>
      </c>
      <c r="AI399" s="16">
        <f>VLOOKUP($B399,'[2]TK KHOILUONG'!$B:$AT,34,0)</f>
        <v>0</v>
      </c>
      <c r="AJ399" s="16">
        <f>VLOOKUP($B399,'[2]TK KHOILUONG'!$B:$AT,35,0)</f>
        <v>0</v>
      </c>
      <c r="AK399" s="34">
        <f>VLOOKUP($B399,'[2]TK KHOILUONG'!$B:$AT,36,0)</f>
        <v>0</v>
      </c>
      <c r="AL399" s="16">
        <f>VLOOKUP($B399,'[2]TK KHOILUONG'!$B:$AT,37,0)</f>
        <v>0</v>
      </c>
      <c r="AM399" s="16">
        <f>VLOOKUP($B399,'[2]TK KHOILUONG'!$B:$AT,38,0)</f>
        <v>0</v>
      </c>
      <c r="AN399" s="34">
        <f>VLOOKUP($B399,'[2]TK KHOILUONG'!$B:$AT,39,0)</f>
        <v>0</v>
      </c>
      <c r="AO399" s="16">
        <f>VLOOKUP($B399,'[2]TK KHOILUONG'!$B:$AT,40,0)</f>
        <v>0</v>
      </c>
      <c r="AP399" s="16">
        <f>VLOOKUP($B399,'[2]TK KHOILUONG'!$B:$AT,41,0)</f>
        <v>0</v>
      </c>
      <c r="AQ399" s="34">
        <f>VLOOKUP($B399,'[2]TK KHOILUONG'!$B:$AT,42,0)</f>
        <v>0</v>
      </c>
      <c r="AR399" s="34">
        <f>VLOOKUP($B399,'[2]TK KHOILUONG'!$B:$AT,43,0)</f>
        <v>0</v>
      </c>
      <c r="AS399" s="34">
        <f>VLOOKUP($B399,'[2]TK KHOILUONG'!$B:$AT,44,0)</f>
        <v>0</v>
      </c>
      <c r="AT399" s="44">
        <f t="shared" si="7"/>
        <v>4.5</v>
      </c>
      <c r="AU399" s="5"/>
    </row>
    <row r="400" spans="1:47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>
        <f>VLOOKUP($B400,'[2]TK KHOILUONG'!$B:$AT,4,0)</f>
        <v>0</v>
      </c>
      <c r="F400" s="16">
        <f>VLOOKUP($B400,'[2]TK KHOILUONG'!$B:$AT,5,0)</f>
        <v>0</v>
      </c>
      <c r="G400" s="16">
        <f>VLOOKUP($B400,'[2]TK KHOILUONG'!$B:$AT,6,0)</f>
        <v>0</v>
      </c>
      <c r="H400" s="16">
        <f>VLOOKUP($B400,'[2]TK KHOILUONG'!$B:$AT,7,0)</f>
        <v>0</v>
      </c>
      <c r="I400" s="16">
        <f>VLOOKUP($B400,'[2]TK KHOILUONG'!$B:$AT,8,0)</f>
        <v>0</v>
      </c>
      <c r="J400" s="16">
        <f>VLOOKUP($B400,'[2]TK KHOILUONG'!$B:$AT,9,0)</f>
        <v>0</v>
      </c>
      <c r="K400" s="16">
        <f>VLOOKUP($B400,'[2]TK KHOILUONG'!$B:$AT,10,0)</f>
        <v>0</v>
      </c>
      <c r="L400" s="16">
        <f>VLOOKUP($B400,'[2]TK KHOILUONG'!$B:$AT,11,0)</f>
        <v>0</v>
      </c>
      <c r="M400" s="34">
        <f>VLOOKUP($B400,'[2]TK KHOILUONG'!$B:$AT,12,0)</f>
        <v>0</v>
      </c>
      <c r="N400" s="16">
        <f>VLOOKUP($B400,'[2]TK KHOILUONG'!$B:$AT,13,0)</f>
        <v>0</v>
      </c>
      <c r="O400" s="16">
        <f>VLOOKUP($B400,'[2]TK KHOILUONG'!$B:$AT,14,0)</f>
        <v>0</v>
      </c>
      <c r="P400" s="16">
        <f>VLOOKUP($B400,'[2]TK KHOILUONG'!$B:$AT,15,0)</f>
        <v>0</v>
      </c>
      <c r="Q400" s="16">
        <f>VLOOKUP($B400,'[2]TK KHOILUONG'!$B:$AT,16,0)</f>
        <v>0</v>
      </c>
      <c r="R400" s="34">
        <f>VLOOKUP($B400,'[2]TK KHOILUONG'!$B:$AT,17,0)</f>
        <v>0</v>
      </c>
      <c r="S400" s="16">
        <f>VLOOKUP($B400,'[2]TK KHOILUONG'!$B:$AT,18,0)</f>
        <v>0</v>
      </c>
      <c r="T400" s="16">
        <f>VLOOKUP($B400,'[2]TK KHOILUONG'!$B:$AT,19,0)</f>
        <v>0</v>
      </c>
      <c r="U400" s="16">
        <f>VLOOKUP($B400,'[2]TK KHOILUONG'!$B:$AT,20,0)</f>
        <v>0</v>
      </c>
      <c r="V400" s="34">
        <f>VLOOKUP($B400,'[2]TK KHOILUONG'!$B:$AT,21,0)</f>
        <v>0</v>
      </c>
      <c r="W400" s="16">
        <f>VLOOKUP($B400,'[2]TK KHOILUONG'!$B:$AT,22,0)</f>
        <v>0</v>
      </c>
      <c r="X400" s="16">
        <f>VLOOKUP($B400,'[2]TK KHOILUONG'!$B:$AT,23,0)</f>
        <v>0</v>
      </c>
      <c r="Y400" s="16">
        <f>VLOOKUP($B400,'[2]TK KHOILUONG'!$B:$AT,24,0)</f>
        <v>0</v>
      </c>
      <c r="Z400" s="34">
        <f>VLOOKUP($B400,'[2]TK KHOILUONG'!$B:$AT,25,0)</f>
        <v>0</v>
      </c>
      <c r="AA400" s="16">
        <f>VLOOKUP($B400,'[2]TK KHOILUONG'!$B:$AT,26,0)</f>
        <v>0</v>
      </c>
      <c r="AB400" s="16">
        <f>VLOOKUP($B400,'[2]TK KHOILUONG'!$B:$AT,27,0)</f>
        <v>0</v>
      </c>
      <c r="AC400" s="16">
        <f>VLOOKUP($B400,'[2]TK KHOILUONG'!$B:$AT,28,0)</f>
        <v>0</v>
      </c>
      <c r="AD400" s="34">
        <f>VLOOKUP($B400,'[2]TK KHOILUONG'!$B:$AT,29,0)</f>
        <v>0</v>
      </c>
      <c r="AE400" s="16">
        <f>VLOOKUP($B400,'[2]TK KHOILUONG'!$B:$AT,30,0)</f>
        <v>0</v>
      </c>
      <c r="AF400" s="16">
        <f>VLOOKUP($B400,'[2]TK KHOILUONG'!$B:$AT,31,0)</f>
        <v>0</v>
      </c>
      <c r="AG400" s="16">
        <f>VLOOKUP($B400,'[2]TK KHOILUONG'!$B:$AT,32,0)</f>
        <v>0</v>
      </c>
      <c r="AH400" s="34">
        <f>VLOOKUP($B400,'[2]TK KHOILUONG'!$B:$AT,33,0)</f>
        <v>0</v>
      </c>
      <c r="AI400" s="16">
        <f>VLOOKUP($B400,'[2]TK KHOILUONG'!$B:$AT,34,0)</f>
        <v>0</v>
      </c>
      <c r="AJ400" s="16">
        <f>VLOOKUP($B400,'[2]TK KHOILUONG'!$B:$AT,35,0)</f>
        <v>0</v>
      </c>
      <c r="AK400" s="34">
        <f>VLOOKUP($B400,'[2]TK KHOILUONG'!$B:$AT,36,0)</f>
        <v>0</v>
      </c>
      <c r="AL400" s="16">
        <f>VLOOKUP($B400,'[2]TK KHOILUONG'!$B:$AT,37,0)</f>
        <v>0</v>
      </c>
      <c r="AM400" s="16">
        <f>VLOOKUP($B400,'[2]TK KHOILUONG'!$B:$AT,38,0)</f>
        <v>0</v>
      </c>
      <c r="AN400" s="34">
        <f>VLOOKUP($B400,'[2]TK KHOILUONG'!$B:$AT,39,0)</f>
        <v>0</v>
      </c>
      <c r="AO400" s="16">
        <f>VLOOKUP($B400,'[2]TK KHOILUONG'!$B:$AT,40,0)</f>
        <v>0</v>
      </c>
      <c r="AP400" s="16">
        <f>VLOOKUP($B400,'[2]TK KHOILUONG'!$B:$AT,41,0)</f>
        <v>0</v>
      </c>
      <c r="AQ400" s="34">
        <f>VLOOKUP($B400,'[2]TK KHOILUONG'!$B:$AT,42,0)</f>
        <v>0</v>
      </c>
      <c r="AR400" s="34">
        <f>VLOOKUP($B400,'[2]TK KHOILUONG'!$B:$AT,43,0)</f>
        <v>0</v>
      </c>
      <c r="AS400" s="34">
        <f>VLOOKUP($B400,'[2]TK KHOILUONG'!$B:$AT,44,0)</f>
        <v>0</v>
      </c>
      <c r="AT400" s="44">
        <f t="shared" si="7"/>
        <v>0</v>
      </c>
      <c r="AU400" s="5"/>
    </row>
    <row r="401" spans="1:47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>
        <f>VLOOKUP($B401,'[2]TK KHOILUONG'!$B:$AT,4,0)</f>
        <v>0</v>
      </c>
      <c r="F401" s="16">
        <f>VLOOKUP($B401,'[2]TK KHOILUONG'!$B:$AT,5,0)</f>
        <v>0</v>
      </c>
      <c r="G401" s="16">
        <f>VLOOKUP($B401,'[2]TK KHOILUONG'!$B:$AT,6,0)</f>
        <v>0</v>
      </c>
      <c r="H401" s="16">
        <f>VLOOKUP($B401,'[2]TK KHOILUONG'!$B:$AT,7,0)</f>
        <v>0</v>
      </c>
      <c r="I401" s="16">
        <f>VLOOKUP($B401,'[2]TK KHOILUONG'!$B:$AT,8,0)</f>
        <v>0</v>
      </c>
      <c r="J401" s="16">
        <f>VLOOKUP($B401,'[2]TK KHOILUONG'!$B:$AT,9,0)</f>
        <v>0</v>
      </c>
      <c r="K401" s="16">
        <f>VLOOKUP($B401,'[2]TK KHOILUONG'!$B:$AT,10,0)</f>
        <v>0</v>
      </c>
      <c r="L401" s="16">
        <f>VLOOKUP($B401,'[2]TK KHOILUONG'!$B:$AT,11,0)</f>
        <v>0</v>
      </c>
      <c r="M401" s="34">
        <f>VLOOKUP($B401,'[2]TK KHOILUONG'!$B:$AT,12,0)</f>
        <v>0</v>
      </c>
      <c r="N401" s="16">
        <f>VLOOKUP($B401,'[2]TK KHOILUONG'!$B:$AT,13,0)</f>
        <v>0</v>
      </c>
      <c r="O401" s="16">
        <f>VLOOKUP($B401,'[2]TK KHOILUONG'!$B:$AT,14,0)</f>
        <v>0</v>
      </c>
      <c r="P401" s="16">
        <f>VLOOKUP($B401,'[2]TK KHOILUONG'!$B:$AT,15,0)</f>
        <v>0</v>
      </c>
      <c r="Q401" s="16">
        <f>VLOOKUP($B401,'[2]TK KHOILUONG'!$B:$AT,16,0)</f>
        <v>0</v>
      </c>
      <c r="R401" s="34">
        <f>VLOOKUP($B401,'[2]TK KHOILUONG'!$B:$AT,17,0)</f>
        <v>0</v>
      </c>
      <c r="S401" s="16">
        <f>VLOOKUP($B401,'[2]TK KHOILUONG'!$B:$AT,18,0)</f>
        <v>0</v>
      </c>
      <c r="T401" s="16">
        <f>VLOOKUP($B401,'[2]TK KHOILUONG'!$B:$AT,19,0)</f>
        <v>0</v>
      </c>
      <c r="U401" s="16">
        <f>VLOOKUP($B401,'[2]TK KHOILUONG'!$B:$AT,20,0)</f>
        <v>0</v>
      </c>
      <c r="V401" s="34">
        <f>VLOOKUP($B401,'[2]TK KHOILUONG'!$B:$AT,21,0)</f>
        <v>0</v>
      </c>
      <c r="W401" s="16">
        <f>VLOOKUP($B401,'[2]TK KHOILUONG'!$B:$AT,22,0)</f>
        <v>0</v>
      </c>
      <c r="X401" s="16">
        <f>VLOOKUP($B401,'[2]TK KHOILUONG'!$B:$AT,23,0)</f>
        <v>0</v>
      </c>
      <c r="Y401" s="16">
        <f>VLOOKUP($B401,'[2]TK KHOILUONG'!$B:$AT,24,0)</f>
        <v>0</v>
      </c>
      <c r="Z401" s="34">
        <f>VLOOKUP($B401,'[2]TK KHOILUONG'!$B:$AT,25,0)</f>
        <v>0</v>
      </c>
      <c r="AA401" s="16">
        <f>VLOOKUP($B401,'[2]TK KHOILUONG'!$B:$AT,26,0)</f>
        <v>0</v>
      </c>
      <c r="AB401" s="16">
        <f>VLOOKUP($B401,'[2]TK KHOILUONG'!$B:$AT,27,0)</f>
        <v>0</v>
      </c>
      <c r="AC401" s="16">
        <f>VLOOKUP($B401,'[2]TK KHOILUONG'!$B:$AT,28,0)</f>
        <v>0</v>
      </c>
      <c r="AD401" s="34">
        <f>VLOOKUP($B401,'[2]TK KHOILUONG'!$B:$AT,29,0)</f>
        <v>0</v>
      </c>
      <c r="AE401" s="16">
        <f>VLOOKUP($B401,'[2]TK KHOILUONG'!$B:$AT,30,0)</f>
        <v>0</v>
      </c>
      <c r="AF401" s="16">
        <f>VLOOKUP($B401,'[2]TK KHOILUONG'!$B:$AT,31,0)</f>
        <v>0</v>
      </c>
      <c r="AG401" s="16">
        <f>VLOOKUP($B401,'[2]TK KHOILUONG'!$B:$AT,32,0)</f>
        <v>0</v>
      </c>
      <c r="AH401" s="34">
        <f>VLOOKUP($B401,'[2]TK KHOILUONG'!$B:$AT,33,0)</f>
        <v>0</v>
      </c>
      <c r="AI401" s="16">
        <f>VLOOKUP($B401,'[2]TK KHOILUONG'!$B:$AT,34,0)</f>
        <v>0</v>
      </c>
      <c r="AJ401" s="16">
        <f>VLOOKUP($B401,'[2]TK KHOILUONG'!$B:$AT,35,0)</f>
        <v>0</v>
      </c>
      <c r="AK401" s="34">
        <f>VLOOKUP($B401,'[2]TK KHOILUONG'!$B:$AT,36,0)</f>
        <v>0</v>
      </c>
      <c r="AL401" s="16">
        <f>VLOOKUP($B401,'[2]TK KHOILUONG'!$B:$AT,37,0)</f>
        <v>0</v>
      </c>
      <c r="AM401" s="16">
        <f>VLOOKUP($B401,'[2]TK KHOILUONG'!$B:$AT,38,0)</f>
        <v>0</v>
      </c>
      <c r="AN401" s="34">
        <f>VLOOKUP($B401,'[2]TK KHOILUONG'!$B:$AT,39,0)</f>
        <v>0</v>
      </c>
      <c r="AO401" s="16">
        <f>VLOOKUP($B401,'[2]TK KHOILUONG'!$B:$AT,40,0)</f>
        <v>0</v>
      </c>
      <c r="AP401" s="16">
        <f>VLOOKUP($B401,'[2]TK KHOILUONG'!$B:$AT,41,0)</f>
        <v>0</v>
      </c>
      <c r="AQ401" s="34">
        <f>VLOOKUP($B401,'[2]TK KHOILUONG'!$B:$AT,42,0)</f>
        <v>0</v>
      </c>
      <c r="AR401" s="34">
        <f>VLOOKUP($B401,'[2]TK KHOILUONG'!$B:$AT,43,0)</f>
        <v>0</v>
      </c>
      <c r="AS401" s="34">
        <f>VLOOKUP($B401,'[2]TK KHOILUONG'!$B:$AT,44,0)</f>
        <v>0</v>
      </c>
      <c r="AT401" s="44">
        <f t="shared" si="7"/>
        <v>0</v>
      </c>
      <c r="AU401" s="5"/>
    </row>
    <row r="402" spans="1:47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>
        <f>VLOOKUP($B402,'[2]TK KHOILUONG'!$B:$AT,4,0)</f>
        <v>0</v>
      </c>
      <c r="F402" s="16">
        <f>VLOOKUP($B402,'[2]TK KHOILUONG'!$B:$AT,5,0)</f>
        <v>0</v>
      </c>
      <c r="G402" s="16">
        <f>VLOOKUP($B402,'[2]TK KHOILUONG'!$B:$AT,6,0)</f>
        <v>0</v>
      </c>
      <c r="H402" s="16">
        <f>VLOOKUP($B402,'[2]TK KHOILUONG'!$B:$AT,7,0)</f>
        <v>0</v>
      </c>
      <c r="I402" s="16">
        <f>VLOOKUP($B402,'[2]TK KHOILUONG'!$B:$AT,8,0)</f>
        <v>0</v>
      </c>
      <c r="J402" s="16">
        <f>VLOOKUP($B402,'[2]TK KHOILUONG'!$B:$AT,9,0)</f>
        <v>0</v>
      </c>
      <c r="K402" s="16">
        <f>VLOOKUP($B402,'[2]TK KHOILUONG'!$B:$AT,10,0)</f>
        <v>0</v>
      </c>
      <c r="L402" s="16">
        <f>VLOOKUP($B402,'[2]TK KHOILUONG'!$B:$AT,11,0)</f>
        <v>0</v>
      </c>
      <c r="M402" s="34">
        <f>VLOOKUP($B402,'[2]TK KHOILUONG'!$B:$AT,12,0)</f>
        <v>0</v>
      </c>
      <c r="N402" s="16">
        <f>VLOOKUP($B402,'[2]TK KHOILUONG'!$B:$AT,13,0)</f>
        <v>0</v>
      </c>
      <c r="O402" s="16">
        <f>VLOOKUP($B402,'[2]TK KHOILUONG'!$B:$AT,14,0)</f>
        <v>0</v>
      </c>
      <c r="P402" s="16">
        <f>VLOOKUP($B402,'[2]TK KHOILUONG'!$B:$AT,15,0)</f>
        <v>0</v>
      </c>
      <c r="Q402" s="16">
        <f>VLOOKUP($B402,'[2]TK KHOILUONG'!$B:$AT,16,0)</f>
        <v>0</v>
      </c>
      <c r="R402" s="34">
        <f>VLOOKUP($B402,'[2]TK KHOILUONG'!$B:$AT,17,0)</f>
        <v>0</v>
      </c>
      <c r="S402" s="16">
        <f>VLOOKUP($B402,'[2]TK KHOILUONG'!$B:$AT,18,0)</f>
        <v>0</v>
      </c>
      <c r="T402" s="16">
        <f>VLOOKUP($B402,'[2]TK KHOILUONG'!$B:$AT,19,0)</f>
        <v>0</v>
      </c>
      <c r="U402" s="16">
        <f>VLOOKUP($B402,'[2]TK KHOILUONG'!$B:$AT,20,0)</f>
        <v>0</v>
      </c>
      <c r="V402" s="34">
        <f>VLOOKUP($B402,'[2]TK KHOILUONG'!$B:$AT,21,0)</f>
        <v>0</v>
      </c>
      <c r="W402" s="16">
        <f>VLOOKUP($B402,'[2]TK KHOILUONG'!$B:$AT,22,0)</f>
        <v>0</v>
      </c>
      <c r="X402" s="16">
        <f>VLOOKUP($B402,'[2]TK KHOILUONG'!$B:$AT,23,0)</f>
        <v>0</v>
      </c>
      <c r="Y402" s="16">
        <f>VLOOKUP($B402,'[2]TK KHOILUONG'!$B:$AT,24,0)</f>
        <v>0</v>
      </c>
      <c r="Z402" s="34">
        <f>VLOOKUP($B402,'[2]TK KHOILUONG'!$B:$AT,25,0)</f>
        <v>0</v>
      </c>
      <c r="AA402" s="16">
        <f>VLOOKUP($B402,'[2]TK KHOILUONG'!$B:$AT,26,0)</f>
        <v>0</v>
      </c>
      <c r="AB402" s="16">
        <f>VLOOKUP($B402,'[2]TK KHOILUONG'!$B:$AT,27,0)</f>
        <v>0</v>
      </c>
      <c r="AC402" s="16">
        <f>VLOOKUP($B402,'[2]TK KHOILUONG'!$B:$AT,28,0)</f>
        <v>0</v>
      </c>
      <c r="AD402" s="34">
        <f>VLOOKUP($B402,'[2]TK KHOILUONG'!$B:$AT,29,0)</f>
        <v>0</v>
      </c>
      <c r="AE402" s="16">
        <f>VLOOKUP($B402,'[2]TK KHOILUONG'!$B:$AT,30,0)</f>
        <v>0</v>
      </c>
      <c r="AF402" s="16">
        <f>VLOOKUP($B402,'[2]TK KHOILUONG'!$B:$AT,31,0)</f>
        <v>0</v>
      </c>
      <c r="AG402" s="16">
        <f>VLOOKUP($B402,'[2]TK KHOILUONG'!$B:$AT,32,0)</f>
        <v>0</v>
      </c>
      <c r="AH402" s="34">
        <f>VLOOKUP($B402,'[2]TK KHOILUONG'!$B:$AT,33,0)</f>
        <v>0</v>
      </c>
      <c r="AI402" s="16">
        <f>VLOOKUP($B402,'[2]TK KHOILUONG'!$B:$AT,34,0)</f>
        <v>0</v>
      </c>
      <c r="AJ402" s="16">
        <f>VLOOKUP($B402,'[2]TK KHOILUONG'!$B:$AT,35,0)</f>
        <v>0</v>
      </c>
      <c r="AK402" s="34">
        <f>VLOOKUP($B402,'[2]TK KHOILUONG'!$B:$AT,36,0)</f>
        <v>0</v>
      </c>
      <c r="AL402" s="16">
        <f>VLOOKUP($B402,'[2]TK KHOILUONG'!$B:$AT,37,0)</f>
        <v>0</v>
      </c>
      <c r="AM402" s="16">
        <f>VLOOKUP($B402,'[2]TK KHOILUONG'!$B:$AT,38,0)</f>
        <v>0</v>
      </c>
      <c r="AN402" s="34">
        <f>VLOOKUP($B402,'[2]TK KHOILUONG'!$B:$AT,39,0)</f>
        <v>0</v>
      </c>
      <c r="AO402" s="16">
        <f>VLOOKUP($B402,'[2]TK KHOILUONG'!$B:$AT,40,0)</f>
        <v>0</v>
      </c>
      <c r="AP402" s="16">
        <f>VLOOKUP($B402,'[2]TK KHOILUONG'!$B:$AT,41,0)</f>
        <v>0</v>
      </c>
      <c r="AQ402" s="34">
        <f>VLOOKUP($B402,'[2]TK KHOILUONG'!$B:$AT,42,0)</f>
        <v>0</v>
      </c>
      <c r="AR402" s="34">
        <f>VLOOKUP($B402,'[2]TK KHOILUONG'!$B:$AT,43,0)</f>
        <v>0</v>
      </c>
      <c r="AS402" s="34">
        <f>VLOOKUP($B402,'[2]TK KHOILUONG'!$B:$AT,44,0)</f>
        <v>0</v>
      </c>
      <c r="AT402" s="44">
        <f t="shared" si="7"/>
        <v>0</v>
      </c>
      <c r="AU402" s="5"/>
    </row>
    <row r="403" spans="1:47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>
        <f>VLOOKUP($B403,'[2]TK KHOILUONG'!$B:$AT,4,0)</f>
        <v>0</v>
      </c>
      <c r="F403" s="16">
        <f>VLOOKUP($B403,'[2]TK KHOILUONG'!$B:$AT,5,0)</f>
        <v>0</v>
      </c>
      <c r="G403" s="16">
        <f>VLOOKUP($B403,'[2]TK KHOILUONG'!$B:$AT,6,0)</f>
        <v>0</v>
      </c>
      <c r="H403" s="16">
        <f>VLOOKUP($B403,'[2]TK KHOILUONG'!$B:$AT,7,0)</f>
        <v>0</v>
      </c>
      <c r="I403" s="16">
        <f>VLOOKUP($B403,'[2]TK KHOILUONG'!$B:$AT,8,0)</f>
        <v>0</v>
      </c>
      <c r="J403" s="16">
        <f>VLOOKUP($B403,'[2]TK KHOILUONG'!$B:$AT,9,0)</f>
        <v>0</v>
      </c>
      <c r="K403" s="16">
        <f>VLOOKUP($B403,'[2]TK KHOILUONG'!$B:$AT,10,0)</f>
        <v>0</v>
      </c>
      <c r="L403" s="16">
        <f>VLOOKUP($B403,'[2]TK KHOILUONG'!$B:$AT,11,0)</f>
        <v>0</v>
      </c>
      <c r="M403" s="34">
        <f>VLOOKUP($B403,'[2]TK KHOILUONG'!$B:$AT,12,0)</f>
        <v>0</v>
      </c>
      <c r="N403" s="16">
        <f>VLOOKUP($B403,'[2]TK KHOILUONG'!$B:$AT,13,0)</f>
        <v>0</v>
      </c>
      <c r="O403" s="16">
        <f>VLOOKUP($B403,'[2]TK KHOILUONG'!$B:$AT,14,0)</f>
        <v>0</v>
      </c>
      <c r="P403" s="16">
        <f>VLOOKUP($B403,'[2]TK KHOILUONG'!$B:$AT,15,0)</f>
        <v>0</v>
      </c>
      <c r="Q403" s="16">
        <f>VLOOKUP($B403,'[2]TK KHOILUONG'!$B:$AT,16,0)</f>
        <v>0</v>
      </c>
      <c r="R403" s="34">
        <f>VLOOKUP($B403,'[2]TK KHOILUONG'!$B:$AT,17,0)</f>
        <v>0</v>
      </c>
      <c r="S403" s="16">
        <f>VLOOKUP($B403,'[2]TK KHOILUONG'!$B:$AT,18,0)</f>
        <v>0</v>
      </c>
      <c r="T403" s="16">
        <f>VLOOKUP($B403,'[2]TK KHOILUONG'!$B:$AT,19,0)</f>
        <v>0</v>
      </c>
      <c r="U403" s="16">
        <f>VLOOKUP($B403,'[2]TK KHOILUONG'!$B:$AT,20,0)</f>
        <v>0</v>
      </c>
      <c r="V403" s="34">
        <f>VLOOKUP($B403,'[2]TK KHOILUONG'!$B:$AT,21,0)</f>
        <v>0</v>
      </c>
      <c r="W403" s="16">
        <f>VLOOKUP($B403,'[2]TK KHOILUONG'!$B:$AT,22,0)</f>
        <v>0</v>
      </c>
      <c r="X403" s="16">
        <f>VLOOKUP($B403,'[2]TK KHOILUONG'!$B:$AT,23,0)</f>
        <v>0</v>
      </c>
      <c r="Y403" s="16">
        <f>VLOOKUP($B403,'[2]TK KHOILUONG'!$B:$AT,24,0)</f>
        <v>0</v>
      </c>
      <c r="Z403" s="34">
        <f>VLOOKUP($B403,'[2]TK KHOILUONG'!$B:$AT,25,0)</f>
        <v>0</v>
      </c>
      <c r="AA403" s="16">
        <f>VLOOKUP($B403,'[2]TK KHOILUONG'!$B:$AT,26,0)</f>
        <v>0</v>
      </c>
      <c r="AB403" s="16">
        <f>VLOOKUP($B403,'[2]TK KHOILUONG'!$B:$AT,27,0)</f>
        <v>0</v>
      </c>
      <c r="AC403" s="16">
        <f>VLOOKUP($B403,'[2]TK KHOILUONG'!$B:$AT,28,0)</f>
        <v>0</v>
      </c>
      <c r="AD403" s="34">
        <f>VLOOKUP($B403,'[2]TK KHOILUONG'!$B:$AT,29,0)</f>
        <v>0</v>
      </c>
      <c r="AE403" s="16">
        <f>VLOOKUP($B403,'[2]TK KHOILUONG'!$B:$AT,30,0)</f>
        <v>0</v>
      </c>
      <c r="AF403" s="16">
        <f>VLOOKUP($B403,'[2]TK KHOILUONG'!$B:$AT,31,0)</f>
        <v>0</v>
      </c>
      <c r="AG403" s="16">
        <f>VLOOKUP($B403,'[2]TK KHOILUONG'!$B:$AT,32,0)</f>
        <v>0</v>
      </c>
      <c r="AH403" s="34">
        <f>VLOOKUP($B403,'[2]TK KHOILUONG'!$B:$AT,33,0)</f>
        <v>0</v>
      </c>
      <c r="AI403" s="16">
        <f>VLOOKUP($B403,'[2]TK KHOILUONG'!$B:$AT,34,0)</f>
        <v>0</v>
      </c>
      <c r="AJ403" s="16">
        <f>VLOOKUP($B403,'[2]TK KHOILUONG'!$B:$AT,35,0)</f>
        <v>0</v>
      </c>
      <c r="AK403" s="34">
        <f>VLOOKUP($B403,'[2]TK KHOILUONG'!$B:$AT,36,0)</f>
        <v>0</v>
      </c>
      <c r="AL403" s="16">
        <f>VLOOKUP($B403,'[2]TK KHOILUONG'!$B:$AT,37,0)</f>
        <v>0</v>
      </c>
      <c r="AM403" s="16">
        <f>VLOOKUP($B403,'[2]TK KHOILUONG'!$B:$AT,38,0)</f>
        <v>0</v>
      </c>
      <c r="AN403" s="34">
        <f>VLOOKUP($B403,'[2]TK KHOILUONG'!$B:$AT,39,0)</f>
        <v>0</v>
      </c>
      <c r="AO403" s="16">
        <f>VLOOKUP($B403,'[2]TK KHOILUONG'!$B:$AT,40,0)</f>
        <v>0</v>
      </c>
      <c r="AP403" s="16">
        <f>VLOOKUP($B403,'[2]TK KHOILUONG'!$B:$AT,41,0)</f>
        <v>0</v>
      </c>
      <c r="AQ403" s="34">
        <f>VLOOKUP($B403,'[2]TK KHOILUONG'!$B:$AT,42,0)</f>
        <v>0</v>
      </c>
      <c r="AR403" s="34">
        <f>VLOOKUP($B403,'[2]TK KHOILUONG'!$B:$AT,43,0)</f>
        <v>0</v>
      </c>
      <c r="AS403" s="34">
        <f>VLOOKUP($B403,'[2]TK KHOILUONG'!$B:$AT,44,0)</f>
        <v>0</v>
      </c>
      <c r="AT403" s="44">
        <f t="shared" si="7"/>
        <v>0</v>
      </c>
      <c r="AU403" s="5"/>
    </row>
    <row r="404" spans="1:47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>
        <f>VLOOKUP($B404,'[2]TK KHOILUONG'!$B:$AT,4,0)</f>
        <v>0</v>
      </c>
      <c r="F404" s="16">
        <f>VLOOKUP($B404,'[2]TK KHOILUONG'!$B:$AT,5,0)</f>
        <v>0</v>
      </c>
      <c r="G404" s="16">
        <f>VLOOKUP($B404,'[2]TK KHOILUONG'!$B:$AT,6,0)</f>
        <v>0</v>
      </c>
      <c r="H404" s="16">
        <f>VLOOKUP($B404,'[2]TK KHOILUONG'!$B:$AT,7,0)</f>
        <v>0</v>
      </c>
      <c r="I404" s="16">
        <f>VLOOKUP($B404,'[2]TK KHOILUONG'!$B:$AT,8,0)</f>
        <v>0</v>
      </c>
      <c r="J404" s="16">
        <f>VLOOKUP($B404,'[2]TK KHOILUONG'!$B:$AT,9,0)</f>
        <v>0</v>
      </c>
      <c r="K404" s="16">
        <f>VLOOKUP($B404,'[2]TK KHOILUONG'!$B:$AT,10,0)</f>
        <v>0</v>
      </c>
      <c r="L404" s="16">
        <f>VLOOKUP($B404,'[2]TK KHOILUONG'!$B:$AT,11,0)</f>
        <v>0</v>
      </c>
      <c r="M404" s="34">
        <f>VLOOKUP($B404,'[2]TK KHOILUONG'!$B:$AT,12,0)</f>
        <v>0</v>
      </c>
      <c r="N404" s="16">
        <f>VLOOKUP($B404,'[2]TK KHOILUONG'!$B:$AT,13,0)</f>
        <v>0</v>
      </c>
      <c r="O404" s="16">
        <f>VLOOKUP($B404,'[2]TK KHOILUONG'!$B:$AT,14,0)</f>
        <v>0</v>
      </c>
      <c r="P404" s="16">
        <f>VLOOKUP($B404,'[2]TK KHOILUONG'!$B:$AT,15,0)</f>
        <v>0</v>
      </c>
      <c r="Q404" s="16">
        <f>VLOOKUP($B404,'[2]TK KHOILUONG'!$B:$AT,16,0)</f>
        <v>0</v>
      </c>
      <c r="R404" s="34">
        <f>VLOOKUP($B404,'[2]TK KHOILUONG'!$B:$AT,17,0)</f>
        <v>0</v>
      </c>
      <c r="S404" s="16">
        <f>VLOOKUP($B404,'[2]TK KHOILUONG'!$B:$AT,18,0)</f>
        <v>0</v>
      </c>
      <c r="T404" s="16">
        <f>VLOOKUP($B404,'[2]TK KHOILUONG'!$B:$AT,19,0)</f>
        <v>0</v>
      </c>
      <c r="U404" s="16">
        <f>VLOOKUP($B404,'[2]TK KHOILUONG'!$B:$AT,20,0)</f>
        <v>0</v>
      </c>
      <c r="V404" s="34">
        <f>VLOOKUP($B404,'[2]TK KHOILUONG'!$B:$AT,21,0)</f>
        <v>0</v>
      </c>
      <c r="W404" s="16">
        <f>VLOOKUP($B404,'[2]TK KHOILUONG'!$B:$AT,22,0)</f>
        <v>0</v>
      </c>
      <c r="X404" s="16">
        <f>VLOOKUP($B404,'[2]TK KHOILUONG'!$B:$AT,23,0)</f>
        <v>0</v>
      </c>
      <c r="Y404" s="16">
        <f>VLOOKUP($B404,'[2]TK KHOILUONG'!$B:$AT,24,0)</f>
        <v>0</v>
      </c>
      <c r="Z404" s="34">
        <f>VLOOKUP($B404,'[2]TK KHOILUONG'!$B:$AT,25,0)</f>
        <v>0</v>
      </c>
      <c r="AA404" s="16">
        <f>VLOOKUP($B404,'[2]TK KHOILUONG'!$B:$AT,26,0)</f>
        <v>0</v>
      </c>
      <c r="AB404" s="16">
        <f>VLOOKUP($B404,'[2]TK KHOILUONG'!$B:$AT,27,0)</f>
        <v>0</v>
      </c>
      <c r="AC404" s="16">
        <f>VLOOKUP($B404,'[2]TK KHOILUONG'!$B:$AT,28,0)</f>
        <v>0</v>
      </c>
      <c r="AD404" s="34">
        <f>VLOOKUP($B404,'[2]TK KHOILUONG'!$B:$AT,29,0)</f>
        <v>0</v>
      </c>
      <c r="AE404" s="16">
        <f>VLOOKUP($B404,'[2]TK KHOILUONG'!$B:$AT,30,0)</f>
        <v>0</v>
      </c>
      <c r="AF404" s="16">
        <f>VLOOKUP($B404,'[2]TK KHOILUONG'!$B:$AT,31,0)</f>
        <v>0</v>
      </c>
      <c r="AG404" s="16">
        <f>VLOOKUP($B404,'[2]TK KHOILUONG'!$B:$AT,32,0)</f>
        <v>0</v>
      </c>
      <c r="AH404" s="34">
        <f>VLOOKUP($B404,'[2]TK KHOILUONG'!$B:$AT,33,0)</f>
        <v>0</v>
      </c>
      <c r="AI404" s="16">
        <f>VLOOKUP($B404,'[2]TK KHOILUONG'!$B:$AT,34,0)</f>
        <v>0</v>
      </c>
      <c r="AJ404" s="16">
        <f>VLOOKUP($B404,'[2]TK KHOILUONG'!$B:$AT,35,0)</f>
        <v>0</v>
      </c>
      <c r="AK404" s="34">
        <f>VLOOKUP($B404,'[2]TK KHOILUONG'!$B:$AT,36,0)</f>
        <v>0</v>
      </c>
      <c r="AL404" s="16">
        <f>VLOOKUP($B404,'[2]TK KHOILUONG'!$B:$AT,37,0)</f>
        <v>0</v>
      </c>
      <c r="AM404" s="16">
        <f>VLOOKUP($B404,'[2]TK KHOILUONG'!$B:$AT,38,0)</f>
        <v>0</v>
      </c>
      <c r="AN404" s="34">
        <f>VLOOKUP($B404,'[2]TK KHOILUONG'!$B:$AT,39,0)</f>
        <v>0</v>
      </c>
      <c r="AO404" s="16">
        <f>VLOOKUP($B404,'[2]TK KHOILUONG'!$B:$AT,40,0)</f>
        <v>0</v>
      </c>
      <c r="AP404" s="16">
        <f>VLOOKUP($B404,'[2]TK KHOILUONG'!$B:$AT,41,0)</f>
        <v>0</v>
      </c>
      <c r="AQ404" s="34">
        <f>VLOOKUP($B404,'[2]TK KHOILUONG'!$B:$AT,42,0)</f>
        <v>0</v>
      </c>
      <c r="AR404" s="34">
        <f>VLOOKUP($B404,'[2]TK KHOILUONG'!$B:$AT,43,0)</f>
        <v>0</v>
      </c>
      <c r="AS404" s="34">
        <f>VLOOKUP($B404,'[2]TK KHOILUONG'!$B:$AT,44,0)</f>
        <v>0</v>
      </c>
      <c r="AT404" s="44">
        <f t="shared" si="7"/>
        <v>0</v>
      </c>
      <c r="AU404" s="5"/>
    </row>
    <row r="405" spans="1:47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>
        <f>VLOOKUP($B405,'[2]TK KHOILUONG'!$B:$AT,4,0)</f>
        <v>0</v>
      </c>
      <c r="F405" s="16">
        <f>VLOOKUP($B405,'[2]TK KHOILUONG'!$B:$AT,5,0)</f>
        <v>0</v>
      </c>
      <c r="G405" s="16">
        <f>VLOOKUP($B405,'[2]TK KHOILUONG'!$B:$AT,6,0)</f>
        <v>0</v>
      </c>
      <c r="H405" s="16">
        <f>VLOOKUP($B405,'[2]TK KHOILUONG'!$B:$AT,7,0)</f>
        <v>0</v>
      </c>
      <c r="I405" s="16">
        <f>VLOOKUP($B405,'[2]TK KHOILUONG'!$B:$AT,8,0)</f>
        <v>0</v>
      </c>
      <c r="J405" s="16">
        <f>VLOOKUP($B405,'[2]TK KHOILUONG'!$B:$AT,9,0)</f>
        <v>0</v>
      </c>
      <c r="K405" s="16">
        <f>VLOOKUP($B405,'[2]TK KHOILUONG'!$B:$AT,10,0)</f>
        <v>0</v>
      </c>
      <c r="L405" s="16">
        <f>VLOOKUP($B405,'[2]TK KHOILUONG'!$B:$AT,11,0)</f>
        <v>0</v>
      </c>
      <c r="M405" s="34">
        <f>VLOOKUP($B405,'[2]TK KHOILUONG'!$B:$AT,12,0)</f>
        <v>0</v>
      </c>
      <c r="N405" s="16">
        <f>VLOOKUP($B405,'[2]TK KHOILUONG'!$B:$AT,13,0)</f>
        <v>0</v>
      </c>
      <c r="O405" s="16">
        <f>VLOOKUP($B405,'[2]TK KHOILUONG'!$B:$AT,14,0)</f>
        <v>0</v>
      </c>
      <c r="P405" s="16">
        <f>VLOOKUP($B405,'[2]TK KHOILUONG'!$B:$AT,15,0)</f>
        <v>0</v>
      </c>
      <c r="Q405" s="16">
        <f>VLOOKUP($B405,'[2]TK KHOILUONG'!$B:$AT,16,0)</f>
        <v>0</v>
      </c>
      <c r="R405" s="34">
        <f>VLOOKUP($B405,'[2]TK KHOILUONG'!$B:$AT,17,0)</f>
        <v>0</v>
      </c>
      <c r="S405" s="16">
        <f>VLOOKUP($B405,'[2]TK KHOILUONG'!$B:$AT,18,0)</f>
        <v>0</v>
      </c>
      <c r="T405" s="16">
        <f>VLOOKUP($B405,'[2]TK KHOILUONG'!$B:$AT,19,0)</f>
        <v>0</v>
      </c>
      <c r="U405" s="16">
        <f>VLOOKUP($B405,'[2]TK KHOILUONG'!$B:$AT,20,0)</f>
        <v>0</v>
      </c>
      <c r="V405" s="34">
        <f>VLOOKUP($B405,'[2]TK KHOILUONG'!$B:$AT,21,0)</f>
        <v>0</v>
      </c>
      <c r="W405" s="16">
        <f>VLOOKUP($B405,'[2]TK KHOILUONG'!$B:$AT,22,0)</f>
        <v>0</v>
      </c>
      <c r="X405" s="16">
        <f>VLOOKUP($B405,'[2]TK KHOILUONG'!$B:$AT,23,0)</f>
        <v>0</v>
      </c>
      <c r="Y405" s="16">
        <f>VLOOKUP($B405,'[2]TK KHOILUONG'!$B:$AT,24,0)</f>
        <v>0</v>
      </c>
      <c r="Z405" s="34">
        <f>VLOOKUP($B405,'[2]TK KHOILUONG'!$B:$AT,25,0)</f>
        <v>0</v>
      </c>
      <c r="AA405" s="16">
        <f>VLOOKUP($B405,'[2]TK KHOILUONG'!$B:$AT,26,0)</f>
        <v>0</v>
      </c>
      <c r="AB405" s="16">
        <f>VLOOKUP($B405,'[2]TK KHOILUONG'!$B:$AT,27,0)</f>
        <v>0</v>
      </c>
      <c r="AC405" s="16">
        <f>VLOOKUP($B405,'[2]TK KHOILUONG'!$B:$AT,28,0)</f>
        <v>0</v>
      </c>
      <c r="AD405" s="34">
        <f>VLOOKUP($B405,'[2]TK KHOILUONG'!$B:$AT,29,0)</f>
        <v>0</v>
      </c>
      <c r="AE405" s="16">
        <f>VLOOKUP($B405,'[2]TK KHOILUONG'!$B:$AT,30,0)</f>
        <v>0</v>
      </c>
      <c r="AF405" s="16">
        <f>VLOOKUP($B405,'[2]TK KHOILUONG'!$B:$AT,31,0)</f>
        <v>0</v>
      </c>
      <c r="AG405" s="16">
        <f>VLOOKUP($B405,'[2]TK KHOILUONG'!$B:$AT,32,0)</f>
        <v>0</v>
      </c>
      <c r="AH405" s="34">
        <f>VLOOKUP($B405,'[2]TK KHOILUONG'!$B:$AT,33,0)</f>
        <v>0</v>
      </c>
      <c r="AI405" s="16">
        <f>VLOOKUP($B405,'[2]TK KHOILUONG'!$B:$AT,34,0)</f>
        <v>0</v>
      </c>
      <c r="AJ405" s="16">
        <f>VLOOKUP($B405,'[2]TK KHOILUONG'!$B:$AT,35,0)</f>
        <v>0</v>
      </c>
      <c r="AK405" s="34">
        <f>VLOOKUP($B405,'[2]TK KHOILUONG'!$B:$AT,36,0)</f>
        <v>0</v>
      </c>
      <c r="AL405" s="16">
        <f>VLOOKUP($B405,'[2]TK KHOILUONG'!$B:$AT,37,0)</f>
        <v>0</v>
      </c>
      <c r="AM405" s="16">
        <f>VLOOKUP($B405,'[2]TK KHOILUONG'!$B:$AT,38,0)</f>
        <v>0</v>
      </c>
      <c r="AN405" s="34">
        <f>VLOOKUP($B405,'[2]TK KHOILUONG'!$B:$AT,39,0)</f>
        <v>0</v>
      </c>
      <c r="AO405" s="16">
        <f>VLOOKUP($B405,'[2]TK KHOILUONG'!$B:$AT,40,0)</f>
        <v>0</v>
      </c>
      <c r="AP405" s="16">
        <f>VLOOKUP($B405,'[2]TK KHOILUONG'!$B:$AT,41,0)</f>
        <v>0</v>
      </c>
      <c r="AQ405" s="34">
        <f>VLOOKUP($B405,'[2]TK KHOILUONG'!$B:$AT,42,0)</f>
        <v>0</v>
      </c>
      <c r="AR405" s="34">
        <f>VLOOKUP($B405,'[2]TK KHOILUONG'!$B:$AT,43,0)</f>
        <v>0</v>
      </c>
      <c r="AS405" s="34">
        <f>VLOOKUP($B405,'[2]TK KHOILUONG'!$B:$AT,44,0)</f>
        <v>0</v>
      </c>
      <c r="AT405" s="44">
        <f t="shared" si="7"/>
        <v>0</v>
      </c>
      <c r="AU405" s="5"/>
    </row>
    <row r="406" spans="1:47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>
        <f>VLOOKUP($B406,'[2]TK KHOILUONG'!$B:$AT,4,0)</f>
        <v>0</v>
      </c>
      <c r="F406" s="16">
        <f>VLOOKUP($B406,'[2]TK KHOILUONG'!$B:$AT,5,0)</f>
        <v>0</v>
      </c>
      <c r="G406" s="16">
        <f>VLOOKUP($B406,'[2]TK KHOILUONG'!$B:$AT,6,0)</f>
        <v>0</v>
      </c>
      <c r="H406" s="16">
        <f>VLOOKUP($B406,'[2]TK KHOILUONG'!$B:$AT,7,0)</f>
        <v>0</v>
      </c>
      <c r="I406" s="16">
        <f>VLOOKUP($B406,'[2]TK KHOILUONG'!$B:$AT,8,0)</f>
        <v>0</v>
      </c>
      <c r="J406" s="16">
        <f>VLOOKUP($B406,'[2]TK KHOILUONG'!$B:$AT,9,0)</f>
        <v>0</v>
      </c>
      <c r="K406" s="16">
        <f>VLOOKUP($B406,'[2]TK KHOILUONG'!$B:$AT,10,0)</f>
        <v>0</v>
      </c>
      <c r="L406" s="16">
        <f>VLOOKUP($B406,'[2]TK KHOILUONG'!$B:$AT,11,0)</f>
        <v>0</v>
      </c>
      <c r="M406" s="34">
        <f>VLOOKUP($B406,'[2]TK KHOILUONG'!$B:$AT,12,0)</f>
        <v>0</v>
      </c>
      <c r="N406" s="16">
        <f>VLOOKUP($B406,'[2]TK KHOILUONG'!$B:$AT,13,0)</f>
        <v>0</v>
      </c>
      <c r="O406" s="16">
        <f>VLOOKUP($B406,'[2]TK KHOILUONG'!$B:$AT,14,0)</f>
        <v>0</v>
      </c>
      <c r="P406" s="16">
        <f>VLOOKUP($B406,'[2]TK KHOILUONG'!$B:$AT,15,0)</f>
        <v>0</v>
      </c>
      <c r="Q406" s="16">
        <f>VLOOKUP($B406,'[2]TK KHOILUONG'!$B:$AT,16,0)</f>
        <v>0</v>
      </c>
      <c r="R406" s="34">
        <f>VLOOKUP($B406,'[2]TK KHOILUONG'!$B:$AT,17,0)</f>
        <v>0</v>
      </c>
      <c r="S406" s="16">
        <f>VLOOKUP($B406,'[2]TK KHOILUONG'!$B:$AT,18,0)</f>
        <v>0</v>
      </c>
      <c r="T406" s="16">
        <f>VLOOKUP($B406,'[2]TK KHOILUONG'!$B:$AT,19,0)</f>
        <v>0</v>
      </c>
      <c r="U406" s="16">
        <f>VLOOKUP($B406,'[2]TK KHOILUONG'!$B:$AT,20,0)</f>
        <v>0</v>
      </c>
      <c r="V406" s="34">
        <f>VLOOKUP($B406,'[2]TK KHOILUONG'!$B:$AT,21,0)</f>
        <v>0</v>
      </c>
      <c r="W406" s="16">
        <f>VLOOKUP($B406,'[2]TK KHOILUONG'!$B:$AT,22,0)</f>
        <v>0</v>
      </c>
      <c r="X406" s="16">
        <f>VLOOKUP($B406,'[2]TK KHOILUONG'!$B:$AT,23,0)</f>
        <v>0</v>
      </c>
      <c r="Y406" s="16">
        <f>VLOOKUP($B406,'[2]TK KHOILUONG'!$B:$AT,24,0)</f>
        <v>0</v>
      </c>
      <c r="Z406" s="34">
        <f>VLOOKUP($B406,'[2]TK KHOILUONG'!$B:$AT,25,0)</f>
        <v>0</v>
      </c>
      <c r="AA406" s="16">
        <f>VLOOKUP($B406,'[2]TK KHOILUONG'!$B:$AT,26,0)</f>
        <v>0</v>
      </c>
      <c r="AB406" s="16">
        <f>VLOOKUP($B406,'[2]TK KHOILUONG'!$B:$AT,27,0)</f>
        <v>0</v>
      </c>
      <c r="AC406" s="16">
        <f>VLOOKUP($B406,'[2]TK KHOILUONG'!$B:$AT,28,0)</f>
        <v>0</v>
      </c>
      <c r="AD406" s="34">
        <f>VLOOKUP($B406,'[2]TK KHOILUONG'!$B:$AT,29,0)</f>
        <v>0</v>
      </c>
      <c r="AE406" s="16">
        <f>VLOOKUP($B406,'[2]TK KHOILUONG'!$B:$AT,30,0)</f>
        <v>0</v>
      </c>
      <c r="AF406" s="16">
        <f>VLOOKUP($B406,'[2]TK KHOILUONG'!$B:$AT,31,0)</f>
        <v>0</v>
      </c>
      <c r="AG406" s="16">
        <f>VLOOKUP($B406,'[2]TK KHOILUONG'!$B:$AT,32,0)</f>
        <v>0</v>
      </c>
      <c r="AH406" s="34">
        <f>VLOOKUP($B406,'[2]TK KHOILUONG'!$B:$AT,33,0)</f>
        <v>0</v>
      </c>
      <c r="AI406" s="16">
        <f>VLOOKUP($B406,'[2]TK KHOILUONG'!$B:$AT,34,0)</f>
        <v>0</v>
      </c>
      <c r="AJ406" s="16">
        <f>VLOOKUP($B406,'[2]TK KHOILUONG'!$B:$AT,35,0)</f>
        <v>0</v>
      </c>
      <c r="AK406" s="34">
        <f>VLOOKUP($B406,'[2]TK KHOILUONG'!$B:$AT,36,0)</f>
        <v>0</v>
      </c>
      <c r="AL406" s="16">
        <f>VLOOKUP($B406,'[2]TK KHOILUONG'!$B:$AT,37,0)</f>
        <v>0</v>
      </c>
      <c r="AM406" s="16">
        <f>VLOOKUP($B406,'[2]TK KHOILUONG'!$B:$AT,38,0)</f>
        <v>0</v>
      </c>
      <c r="AN406" s="34">
        <f>VLOOKUP($B406,'[2]TK KHOILUONG'!$B:$AT,39,0)</f>
        <v>0</v>
      </c>
      <c r="AO406" s="16">
        <f>VLOOKUP($B406,'[2]TK KHOILUONG'!$B:$AT,40,0)</f>
        <v>0</v>
      </c>
      <c r="AP406" s="16">
        <f>VLOOKUP($B406,'[2]TK KHOILUONG'!$B:$AT,41,0)</f>
        <v>0</v>
      </c>
      <c r="AQ406" s="34">
        <f>VLOOKUP($B406,'[2]TK KHOILUONG'!$B:$AT,42,0)</f>
        <v>0</v>
      </c>
      <c r="AR406" s="34">
        <f>VLOOKUP($B406,'[2]TK KHOILUONG'!$B:$AT,43,0)</f>
        <v>0</v>
      </c>
      <c r="AS406" s="34">
        <f>VLOOKUP($B406,'[2]TK KHOILUONG'!$B:$AT,44,0)</f>
        <v>0</v>
      </c>
      <c r="AT406" s="44">
        <f t="shared" si="7"/>
        <v>0</v>
      </c>
      <c r="AU406" s="5"/>
    </row>
    <row r="407" spans="1:47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>
        <f>VLOOKUP($B407,'[2]TK KHOILUONG'!$B:$AT,4,0)</f>
        <v>0</v>
      </c>
      <c r="F407" s="16">
        <f>VLOOKUP($B407,'[2]TK KHOILUONG'!$B:$AT,5,0)</f>
        <v>0</v>
      </c>
      <c r="G407" s="16">
        <f>VLOOKUP($B407,'[2]TK KHOILUONG'!$B:$AT,6,0)</f>
        <v>0</v>
      </c>
      <c r="H407" s="16">
        <f>VLOOKUP($B407,'[2]TK KHOILUONG'!$B:$AT,7,0)</f>
        <v>0</v>
      </c>
      <c r="I407" s="16">
        <f>VLOOKUP($B407,'[2]TK KHOILUONG'!$B:$AT,8,0)</f>
        <v>0</v>
      </c>
      <c r="J407" s="16">
        <f>VLOOKUP($B407,'[2]TK KHOILUONG'!$B:$AT,9,0)</f>
        <v>0</v>
      </c>
      <c r="K407" s="16">
        <f>VLOOKUP($B407,'[2]TK KHOILUONG'!$B:$AT,10,0)</f>
        <v>0</v>
      </c>
      <c r="L407" s="16">
        <f>VLOOKUP($B407,'[2]TK KHOILUONG'!$B:$AT,11,0)</f>
        <v>0</v>
      </c>
      <c r="M407" s="34">
        <f>VLOOKUP($B407,'[2]TK KHOILUONG'!$B:$AT,12,0)</f>
        <v>0</v>
      </c>
      <c r="N407" s="16">
        <f>VLOOKUP($B407,'[2]TK KHOILUONG'!$B:$AT,13,0)</f>
        <v>0</v>
      </c>
      <c r="O407" s="16">
        <f>VLOOKUP($B407,'[2]TK KHOILUONG'!$B:$AT,14,0)</f>
        <v>0</v>
      </c>
      <c r="P407" s="16">
        <f>VLOOKUP($B407,'[2]TK KHOILUONG'!$B:$AT,15,0)</f>
        <v>0</v>
      </c>
      <c r="Q407" s="16">
        <f>VLOOKUP($B407,'[2]TK KHOILUONG'!$B:$AT,16,0)</f>
        <v>0</v>
      </c>
      <c r="R407" s="34">
        <f>VLOOKUP($B407,'[2]TK KHOILUONG'!$B:$AT,17,0)</f>
        <v>0</v>
      </c>
      <c r="S407" s="16">
        <f>VLOOKUP($B407,'[2]TK KHOILUONG'!$B:$AT,18,0)</f>
        <v>0</v>
      </c>
      <c r="T407" s="16">
        <f>VLOOKUP($B407,'[2]TK KHOILUONG'!$B:$AT,19,0)</f>
        <v>0</v>
      </c>
      <c r="U407" s="16">
        <f>VLOOKUP($B407,'[2]TK KHOILUONG'!$B:$AT,20,0)</f>
        <v>0</v>
      </c>
      <c r="V407" s="34">
        <f>VLOOKUP($B407,'[2]TK KHOILUONG'!$B:$AT,21,0)</f>
        <v>0</v>
      </c>
      <c r="W407" s="16">
        <f>VLOOKUP($B407,'[2]TK KHOILUONG'!$B:$AT,22,0)</f>
        <v>0</v>
      </c>
      <c r="X407" s="16">
        <f>VLOOKUP($B407,'[2]TK KHOILUONG'!$B:$AT,23,0)</f>
        <v>0</v>
      </c>
      <c r="Y407" s="16">
        <f>VLOOKUP($B407,'[2]TK KHOILUONG'!$B:$AT,24,0)</f>
        <v>0</v>
      </c>
      <c r="Z407" s="34">
        <f>VLOOKUP($B407,'[2]TK KHOILUONG'!$B:$AT,25,0)</f>
        <v>0</v>
      </c>
      <c r="AA407" s="16">
        <f>VLOOKUP($B407,'[2]TK KHOILUONG'!$B:$AT,26,0)</f>
        <v>0</v>
      </c>
      <c r="AB407" s="16">
        <f>VLOOKUP($B407,'[2]TK KHOILUONG'!$B:$AT,27,0)</f>
        <v>0</v>
      </c>
      <c r="AC407" s="16">
        <f>VLOOKUP($B407,'[2]TK KHOILUONG'!$B:$AT,28,0)</f>
        <v>0</v>
      </c>
      <c r="AD407" s="34">
        <f>VLOOKUP($B407,'[2]TK KHOILUONG'!$B:$AT,29,0)</f>
        <v>0</v>
      </c>
      <c r="AE407" s="16">
        <f>VLOOKUP($B407,'[2]TK KHOILUONG'!$B:$AT,30,0)</f>
        <v>0</v>
      </c>
      <c r="AF407" s="16">
        <f>VLOOKUP($B407,'[2]TK KHOILUONG'!$B:$AT,31,0)</f>
        <v>0</v>
      </c>
      <c r="AG407" s="16">
        <f>VLOOKUP($B407,'[2]TK KHOILUONG'!$B:$AT,32,0)</f>
        <v>0</v>
      </c>
      <c r="AH407" s="34">
        <f>VLOOKUP($B407,'[2]TK KHOILUONG'!$B:$AT,33,0)</f>
        <v>0</v>
      </c>
      <c r="AI407" s="16">
        <f>VLOOKUP($B407,'[2]TK KHOILUONG'!$B:$AT,34,0)</f>
        <v>0</v>
      </c>
      <c r="AJ407" s="16">
        <f>VLOOKUP($B407,'[2]TK KHOILUONG'!$B:$AT,35,0)</f>
        <v>0</v>
      </c>
      <c r="AK407" s="34">
        <f>VLOOKUP($B407,'[2]TK KHOILUONG'!$B:$AT,36,0)</f>
        <v>0</v>
      </c>
      <c r="AL407" s="16">
        <f>VLOOKUP($B407,'[2]TK KHOILUONG'!$B:$AT,37,0)</f>
        <v>0</v>
      </c>
      <c r="AM407" s="16">
        <f>VLOOKUP($B407,'[2]TK KHOILUONG'!$B:$AT,38,0)</f>
        <v>0</v>
      </c>
      <c r="AN407" s="34">
        <f>VLOOKUP($B407,'[2]TK KHOILUONG'!$B:$AT,39,0)</f>
        <v>0</v>
      </c>
      <c r="AO407" s="16">
        <f>VLOOKUP($B407,'[2]TK KHOILUONG'!$B:$AT,40,0)</f>
        <v>0</v>
      </c>
      <c r="AP407" s="16">
        <f>VLOOKUP($B407,'[2]TK KHOILUONG'!$B:$AT,41,0)</f>
        <v>0</v>
      </c>
      <c r="AQ407" s="34">
        <f>VLOOKUP($B407,'[2]TK KHOILUONG'!$B:$AT,42,0)</f>
        <v>0</v>
      </c>
      <c r="AR407" s="34">
        <f>VLOOKUP($B407,'[2]TK KHOILUONG'!$B:$AT,43,0)</f>
        <v>0</v>
      </c>
      <c r="AS407" s="34">
        <f>VLOOKUP($B407,'[2]TK KHOILUONG'!$B:$AT,44,0)</f>
        <v>0</v>
      </c>
      <c r="AT407" s="44">
        <f t="shared" si="7"/>
        <v>0</v>
      </c>
      <c r="AU407" s="5"/>
    </row>
    <row r="408" spans="1:47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>
        <f>VLOOKUP($B408,'[2]TK KHOILUONG'!$B:$AT,4,0)</f>
        <v>0</v>
      </c>
      <c r="F408" s="16">
        <f>VLOOKUP($B408,'[2]TK KHOILUONG'!$B:$AT,5,0)</f>
        <v>0</v>
      </c>
      <c r="G408" s="16">
        <f>VLOOKUP($B408,'[2]TK KHOILUONG'!$B:$AT,6,0)</f>
        <v>0</v>
      </c>
      <c r="H408" s="16">
        <f>VLOOKUP($B408,'[2]TK KHOILUONG'!$B:$AT,7,0)</f>
        <v>0</v>
      </c>
      <c r="I408" s="16">
        <f>VLOOKUP($B408,'[2]TK KHOILUONG'!$B:$AT,8,0)</f>
        <v>0</v>
      </c>
      <c r="J408" s="16">
        <f>VLOOKUP($B408,'[2]TK KHOILUONG'!$B:$AT,9,0)</f>
        <v>0</v>
      </c>
      <c r="K408" s="16">
        <f>VLOOKUP($B408,'[2]TK KHOILUONG'!$B:$AT,10,0)</f>
        <v>0</v>
      </c>
      <c r="L408" s="16">
        <f>VLOOKUP($B408,'[2]TK KHOILUONG'!$B:$AT,11,0)</f>
        <v>0</v>
      </c>
      <c r="M408" s="34">
        <f>VLOOKUP($B408,'[2]TK KHOILUONG'!$B:$AT,12,0)</f>
        <v>0</v>
      </c>
      <c r="N408" s="16">
        <f>VLOOKUP($B408,'[2]TK KHOILUONG'!$B:$AT,13,0)</f>
        <v>0</v>
      </c>
      <c r="O408" s="16">
        <f>VLOOKUP($B408,'[2]TK KHOILUONG'!$B:$AT,14,0)</f>
        <v>0</v>
      </c>
      <c r="P408" s="16">
        <f>VLOOKUP($B408,'[2]TK KHOILUONG'!$B:$AT,15,0)</f>
        <v>0</v>
      </c>
      <c r="Q408" s="16">
        <f>VLOOKUP($B408,'[2]TK KHOILUONG'!$B:$AT,16,0)</f>
        <v>0</v>
      </c>
      <c r="R408" s="34">
        <f>VLOOKUP($B408,'[2]TK KHOILUONG'!$B:$AT,17,0)</f>
        <v>0</v>
      </c>
      <c r="S408" s="16">
        <f>VLOOKUP($B408,'[2]TK KHOILUONG'!$B:$AT,18,0)</f>
        <v>0</v>
      </c>
      <c r="T408" s="16">
        <f>VLOOKUP($B408,'[2]TK KHOILUONG'!$B:$AT,19,0)</f>
        <v>0</v>
      </c>
      <c r="U408" s="16">
        <f>VLOOKUP($B408,'[2]TK KHOILUONG'!$B:$AT,20,0)</f>
        <v>0</v>
      </c>
      <c r="V408" s="34">
        <f>VLOOKUP($B408,'[2]TK KHOILUONG'!$B:$AT,21,0)</f>
        <v>0</v>
      </c>
      <c r="W408" s="16">
        <f>VLOOKUP($B408,'[2]TK KHOILUONG'!$B:$AT,22,0)</f>
        <v>0</v>
      </c>
      <c r="X408" s="16">
        <f>VLOOKUP($B408,'[2]TK KHOILUONG'!$B:$AT,23,0)</f>
        <v>0</v>
      </c>
      <c r="Y408" s="16">
        <f>VLOOKUP($B408,'[2]TK KHOILUONG'!$B:$AT,24,0)</f>
        <v>0</v>
      </c>
      <c r="Z408" s="34">
        <f>VLOOKUP($B408,'[2]TK KHOILUONG'!$B:$AT,25,0)</f>
        <v>0</v>
      </c>
      <c r="AA408" s="16">
        <f>VLOOKUP($B408,'[2]TK KHOILUONG'!$B:$AT,26,0)</f>
        <v>0</v>
      </c>
      <c r="AB408" s="16">
        <f>VLOOKUP($B408,'[2]TK KHOILUONG'!$B:$AT,27,0)</f>
        <v>0</v>
      </c>
      <c r="AC408" s="16">
        <f>VLOOKUP($B408,'[2]TK KHOILUONG'!$B:$AT,28,0)</f>
        <v>0</v>
      </c>
      <c r="AD408" s="34">
        <f>VLOOKUP($B408,'[2]TK KHOILUONG'!$B:$AT,29,0)</f>
        <v>0</v>
      </c>
      <c r="AE408" s="16">
        <f>VLOOKUP($B408,'[2]TK KHOILUONG'!$B:$AT,30,0)</f>
        <v>0</v>
      </c>
      <c r="AF408" s="16">
        <f>VLOOKUP($B408,'[2]TK KHOILUONG'!$B:$AT,31,0)</f>
        <v>0</v>
      </c>
      <c r="AG408" s="16">
        <f>VLOOKUP($B408,'[2]TK KHOILUONG'!$B:$AT,32,0)</f>
        <v>0</v>
      </c>
      <c r="AH408" s="34">
        <f>VLOOKUP($B408,'[2]TK KHOILUONG'!$B:$AT,33,0)</f>
        <v>0</v>
      </c>
      <c r="AI408" s="16">
        <f>VLOOKUP($B408,'[2]TK KHOILUONG'!$B:$AT,34,0)</f>
        <v>0</v>
      </c>
      <c r="AJ408" s="16">
        <f>VLOOKUP($B408,'[2]TK KHOILUONG'!$B:$AT,35,0)</f>
        <v>0</v>
      </c>
      <c r="AK408" s="34">
        <f>VLOOKUP($B408,'[2]TK KHOILUONG'!$B:$AT,36,0)</f>
        <v>0</v>
      </c>
      <c r="AL408" s="16">
        <f>VLOOKUP($B408,'[2]TK KHOILUONG'!$B:$AT,37,0)</f>
        <v>0</v>
      </c>
      <c r="AM408" s="16">
        <f>VLOOKUP($B408,'[2]TK KHOILUONG'!$B:$AT,38,0)</f>
        <v>0</v>
      </c>
      <c r="AN408" s="34">
        <f>VLOOKUP($B408,'[2]TK KHOILUONG'!$B:$AT,39,0)</f>
        <v>0</v>
      </c>
      <c r="AO408" s="16">
        <f>VLOOKUP($B408,'[2]TK KHOILUONG'!$B:$AT,40,0)</f>
        <v>0</v>
      </c>
      <c r="AP408" s="16">
        <f>VLOOKUP($B408,'[2]TK KHOILUONG'!$B:$AT,41,0)</f>
        <v>0</v>
      </c>
      <c r="AQ408" s="34">
        <f>VLOOKUP($B408,'[2]TK KHOILUONG'!$B:$AT,42,0)</f>
        <v>0</v>
      </c>
      <c r="AR408" s="34">
        <f>VLOOKUP($B408,'[2]TK KHOILUONG'!$B:$AT,43,0)</f>
        <v>0</v>
      </c>
      <c r="AS408" s="34">
        <f>VLOOKUP($B408,'[2]TK KHOILUONG'!$B:$AT,44,0)</f>
        <v>0</v>
      </c>
      <c r="AT408" s="44">
        <f t="shared" si="7"/>
        <v>0</v>
      </c>
      <c r="AU408" s="5"/>
    </row>
    <row r="409" spans="1:47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>
        <f>VLOOKUP($B409,'[2]TK KHOILUONG'!$B:$AT,4,0)</f>
        <v>0</v>
      </c>
      <c r="F409" s="16">
        <f>VLOOKUP($B409,'[2]TK KHOILUONG'!$B:$AT,5,0)</f>
        <v>0</v>
      </c>
      <c r="G409" s="16">
        <f>VLOOKUP($B409,'[2]TK KHOILUONG'!$B:$AT,6,0)</f>
        <v>0</v>
      </c>
      <c r="H409" s="16">
        <f>VLOOKUP($B409,'[2]TK KHOILUONG'!$B:$AT,7,0)</f>
        <v>0</v>
      </c>
      <c r="I409" s="16">
        <f>VLOOKUP($B409,'[2]TK KHOILUONG'!$B:$AT,8,0)</f>
        <v>0</v>
      </c>
      <c r="J409" s="16">
        <f>VLOOKUP($B409,'[2]TK KHOILUONG'!$B:$AT,9,0)</f>
        <v>0</v>
      </c>
      <c r="K409" s="16">
        <f>VLOOKUP($B409,'[2]TK KHOILUONG'!$B:$AT,10,0)</f>
        <v>0</v>
      </c>
      <c r="L409" s="16">
        <f>VLOOKUP($B409,'[2]TK KHOILUONG'!$B:$AT,11,0)</f>
        <v>0</v>
      </c>
      <c r="M409" s="34">
        <f>VLOOKUP($B409,'[2]TK KHOILUONG'!$B:$AT,12,0)</f>
        <v>0</v>
      </c>
      <c r="N409" s="16">
        <f>VLOOKUP($B409,'[2]TK KHOILUONG'!$B:$AT,13,0)</f>
        <v>0</v>
      </c>
      <c r="O409" s="16">
        <f>VLOOKUP($B409,'[2]TK KHOILUONG'!$B:$AT,14,0)</f>
        <v>0</v>
      </c>
      <c r="P409" s="16">
        <f>VLOOKUP($B409,'[2]TK KHOILUONG'!$B:$AT,15,0)</f>
        <v>0</v>
      </c>
      <c r="Q409" s="16">
        <f>VLOOKUP($B409,'[2]TK KHOILUONG'!$B:$AT,16,0)</f>
        <v>0</v>
      </c>
      <c r="R409" s="34">
        <f>VLOOKUP($B409,'[2]TK KHOILUONG'!$B:$AT,17,0)</f>
        <v>0</v>
      </c>
      <c r="S409" s="16">
        <f>VLOOKUP($B409,'[2]TK KHOILUONG'!$B:$AT,18,0)</f>
        <v>0</v>
      </c>
      <c r="T409" s="16">
        <f>VLOOKUP($B409,'[2]TK KHOILUONG'!$B:$AT,19,0)</f>
        <v>0</v>
      </c>
      <c r="U409" s="16">
        <f>VLOOKUP($B409,'[2]TK KHOILUONG'!$B:$AT,20,0)</f>
        <v>0</v>
      </c>
      <c r="V409" s="34">
        <f>VLOOKUP($B409,'[2]TK KHOILUONG'!$B:$AT,21,0)</f>
        <v>0</v>
      </c>
      <c r="W409" s="16">
        <f>VLOOKUP($B409,'[2]TK KHOILUONG'!$B:$AT,22,0)</f>
        <v>0</v>
      </c>
      <c r="X409" s="16">
        <f>VLOOKUP($B409,'[2]TK KHOILUONG'!$B:$AT,23,0)</f>
        <v>0</v>
      </c>
      <c r="Y409" s="16">
        <f>VLOOKUP($B409,'[2]TK KHOILUONG'!$B:$AT,24,0)</f>
        <v>0</v>
      </c>
      <c r="Z409" s="34">
        <f>VLOOKUP($B409,'[2]TK KHOILUONG'!$B:$AT,25,0)</f>
        <v>0</v>
      </c>
      <c r="AA409" s="16">
        <f>VLOOKUP($B409,'[2]TK KHOILUONG'!$B:$AT,26,0)</f>
        <v>0</v>
      </c>
      <c r="AB409" s="16">
        <f>VLOOKUP($B409,'[2]TK KHOILUONG'!$B:$AT,27,0)</f>
        <v>0</v>
      </c>
      <c r="AC409" s="16">
        <f>VLOOKUP($B409,'[2]TK KHOILUONG'!$B:$AT,28,0)</f>
        <v>0</v>
      </c>
      <c r="AD409" s="34">
        <f>VLOOKUP($B409,'[2]TK KHOILUONG'!$B:$AT,29,0)</f>
        <v>0</v>
      </c>
      <c r="AE409" s="16">
        <f>VLOOKUP($B409,'[2]TK KHOILUONG'!$B:$AT,30,0)</f>
        <v>0</v>
      </c>
      <c r="AF409" s="16">
        <f>VLOOKUP($B409,'[2]TK KHOILUONG'!$B:$AT,31,0)</f>
        <v>0</v>
      </c>
      <c r="AG409" s="16">
        <f>VLOOKUP($B409,'[2]TK KHOILUONG'!$B:$AT,32,0)</f>
        <v>0</v>
      </c>
      <c r="AH409" s="34">
        <f>VLOOKUP($B409,'[2]TK KHOILUONG'!$B:$AT,33,0)</f>
        <v>0</v>
      </c>
      <c r="AI409" s="16">
        <f>VLOOKUP($B409,'[2]TK KHOILUONG'!$B:$AT,34,0)</f>
        <v>0</v>
      </c>
      <c r="AJ409" s="16">
        <f>VLOOKUP($B409,'[2]TK KHOILUONG'!$B:$AT,35,0)</f>
        <v>0</v>
      </c>
      <c r="AK409" s="34">
        <f>VLOOKUP($B409,'[2]TK KHOILUONG'!$B:$AT,36,0)</f>
        <v>0</v>
      </c>
      <c r="AL409" s="16">
        <f>VLOOKUP($B409,'[2]TK KHOILUONG'!$B:$AT,37,0)</f>
        <v>0</v>
      </c>
      <c r="AM409" s="16">
        <f>VLOOKUP($B409,'[2]TK KHOILUONG'!$B:$AT,38,0)</f>
        <v>0</v>
      </c>
      <c r="AN409" s="34">
        <f>VLOOKUP($B409,'[2]TK KHOILUONG'!$B:$AT,39,0)</f>
        <v>0</v>
      </c>
      <c r="AO409" s="16">
        <f>VLOOKUP($B409,'[2]TK KHOILUONG'!$B:$AT,40,0)</f>
        <v>0</v>
      </c>
      <c r="AP409" s="16">
        <f>VLOOKUP($B409,'[2]TK KHOILUONG'!$B:$AT,41,0)</f>
        <v>0</v>
      </c>
      <c r="AQ409" s="34">
        <f>VLOOKUP($B409,'[2]TK KHOILUONG'!$B:$AT,42,0)</f>
        <v>0</v>
      </c>
      <c r="AR409" s="34">
        <f>VLOOKUP($B409,'[2]TK KHOILUONG'!$B:$AT,43,0)</f>
        <v>0</v>
      </c>
      <c r="AS409" s="34">
        <f>VLOOKUP($B409,'[2]TK KHOILUONG'!$B:$AT,44,0)</f>
        <v>0</v>
      </c>
      <c r="AT409" s="44">
        <f t="shared" si="7"/>
        <v>0</v>
      </c>
      <c r="AU409" s="5"/>
    </row>
    <row r="410" spans="1:47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>
        <f>VLOOKUP($B410,'[2]TK KHOILUONG'!$B:$AT,4,0)</f>
        <v>0</v>
      </c>
      <c r="F410" s="16">
        <f>VLOOKUP($B410,'[2]TK KHOILUONG'!$B:$AT,5,0)</f>
        <v>0</v>
      </c>
      <c r="G410" s="16">
        <f>VLOOKUP($B410,'[2]TK KHOILUONG'!$B:$AT,6,0)</f>
        <v>0</v>
      </c>
      <c r="H410" s="16">
        <f>VLOOKUP($B410,'[2]TK KHOILUONG'!$B:$AT,7,0)</f>
        <v>0</v>
      </c>
      <c r="I410" s="16">
        <f>VLOOKUP($B410,'[2]TK KHOILUONG'!$B:$AT,8,0)</f>
        <v>0</v>
      </c>
      <c r="J410" s="16">
        <f>VLOOKUP($B410,'[2]TK KHOILUONG'!$B:$AT,9,0)</f>
        <v>0</v>
      </c>
      <c r="K410" s="16">
        <f>VLOOKUP($B410,'[2]TK KHOILUONG'!$B:$AT,10,0)</f>
        <v>0</v>
      </c>
      <c r="L410" s="16">
        <f>VLOOKUP($B410,'[2]TK KHOILUONG'!$B:$AT,11,0)</f>
        <v>0</v>
      </c>
      <c r="M410" s="34">
        <f>VLOOKUP($B410,'[2]TK KHOILUONG'!$B:$AT,12,0)</f>
        <v>0</v>
      </c>
      <c r="N410" s="16">
        <f>VLOOKUP($B410,'[2]TK KHOILUONG'!$B:$AT,13,0)</f>
        <v>0</v>
      </c>
      <c r="O410" s="16">
        <f>VLOOKUP($B410,'[2]TK KHOILUONG'!$B:$AT,14,0)</f>
        <v>0</v>
      </c>
      <c r="P410" s="16">
        <f>VLOOKUP($B410,'[2]TK KHOILUONG'!$B:$AT,15,0)</f>
        <v>0</v>
      </c>
      <c r="Q410" s="16">
        <f>VLOOKUP($B410,'[2]TK KHOILUONG'!$B:$AT,16,0)</f>
        <v>0</v>
      </c>
      <c r="R410" s="34">
        <f>VLOOKUP($B410,'[2]TK KHOILUONG'!$B:$AT,17,0)</f>
        <v>0</v>
      </c>
      <c r="S410" s="16">
        <f>VLOOKUP($B410,'[2]TK KHOILUONG'!$B:$AT,18,0)</f>
        <v>0</v>
      </c>
      <c r="T410" s="16">
        <f>VLOOKUP($B410,'[2]TK KHOILUONG'!$B:$AT,19,0)</f>
        <v>0</v>
      </c>
      <c r="U410" s="16">
        <f>VLOOKUP($B410,'[2]TK KHOILUONG'!$B:$AT,20,0)</f>
        <v>0</v>
      </c>
      <c r="V410" s="34">
        <f>VLOOKUP($B410,'[2]TK KHOILUONG'!$B:$AT,21,0)</f>
        <v>0</v>
      </c>
      <c r="W410" s="16">
        <f>VLOOKUP($B410,'[2]TK KHOILUONG'!$B:$AT,22,0)</f>
        <v>0</v>
      </c>
      <c r="X410" s="16">
        <f>VLOOKUP($B410,'[2]TK KHOILUONG'!$B:$AT,23,0)</f>
        <v>0</v>
      </c>
      <c r="Y410" s="16">
        <f>VLOOKUP($B410,'[2]TK KHOILUONG'!$B:$AT,24,0)</f>
        <v>0</v>
      </c>
      <c r="Z410" s="34">
        <f>VLOOKUP($B410,'[2]TK KHOILUONG'!$B:$AT,25,0)</f>
        <v>0</v>
      </c>
      <c r="AA410" s="16">
        <f>VLOOKUP($B410,'[2]TK KHOILUONG'!$B:$AT,26,0)</f>
        <v>0</v>
      </c>
      <c r="AB410" s="16">
        <f>VLOOKUP($B410,'[2]TK KHOILUONG'!$B:$AT,27,0)</f>
        <v>0</v>
      </c>
      <c r="AC410" s="16">
        <f>VLOOKUP($B410,'[2]TK KHOILUONG'!$B:$AT,28,0)</f>
        <v>0</v>
      </c>
      <c r="AD410" s="34">
        <f>VLOOKUP($B410,'[2]TK KHOILUONG'!$B:$AT,29,0)</f>
        <v>0</v>
      </c>
      <c r="AE410" s="16">
        <f>VLOOKUP($B410,'[2]TK KHOILUONG'!$B:$AT,30,0)</f>
        <v>0</v>
      </c>
      <c r="AF410" s="16">
        <f>VLOOKUP($B410,'[2]TK KHOILUONG'!$B:$AT,31,0)</f>
        <v>0</v>
      </c>
      <c r="AG410" s="16">
        <f>VLOOKUP($B410,'[2]TK KHOILUONG'!$B:$AT,32,0)</f>
        <v>0</v>
      </c>
      <c r="AH410" s="34">
        <f>VLOOKUP($B410,'[2]TK KHOILUONG'!$B:$AT,33,0)</f>
        <v>0</v>
      </c>
      <c r="AI410" s="16">
        <f>VLOOKUP($B410,'[2]TK KHOILUONG'!$B:$AT,34,0)</f>
        <v>0</v>
      </c>
      <c r="AJ410" s="16">
        <f>VLOOKUP($B410,'[2]TK KHOILUONG'!$B:$AT,35,0)</f>
        <v>0</v>
      </c>
      <c r="AK410" s="34">
        <f>VLOOKUP($B410,'[2]TK KHOILUONG'!$B:$AT,36,0)</f>
        <v>0</v>
      </c>
      <c r="AL410" s="16">
        <f>VLOOKUP($B410,'[2]TK KHOILUONG'!$B:$AT,37,0)</f>
        <v>0</v>
      </c>
      <c r="AM410" s="16">
        <f>VLOOKUP($B410,'[2]TK KHOILUONG'!$B:$AT,38,0)</f>
        <v>0</v>
      </c>
      <c r="AN410" s="34">
        <f>VLOOKUP($B410,'[2]TK KHOILUONG'!$B:$AT,39,0)</f>
        <v>0</v>
      </c>
      <c r="AO410" s="16">
        <f>VLOOKUP($B410,'[2]TK KHOILUONG'!$B:$AT,40,0)</f>
        <v>0</v>
      </c>
      <c r="AP410" s="16">
        <f>VLOOKUP($B410,'[2]TK KHOILUONG'!$B:$AT,41,0)</f>
        <v>0</v>
      </c>
      <c r="AQ410" s="34">
        <f>VLOOKUP($B410,'[2]TK KHOILUONG'!$B:$AT,42,0)</f>
        <v>0</v>
      </c>
      <c r="AR410" s="34">
        <f>VLOOKUP($B410,'[2]TK KHOILUONG'!$B:$AT,43,0)</f>
        <v>0</v>
      </c>
      <c r="AS410" s="34">
        <f>VLOOKUP($B410,'[2]TK KHOILUONG'!$B:$AT,44,0)</f>
        <v>0</v>
      </c>
      <c r="AT410" s="44">
        <f t="shared" si="7"/>
        <v>0</v>
      </c>
      <c r="AU410" s="5"/>
    </row>
    <row r="411" spans="1:47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>
        <f>VLOOKUP($B411,'[2]TK KHOILUONG'!$B:$AT,4,0)</f>
        <v>0</v>
      </c>
      <c r="F411" s="16">
        <f>VLOOKUP($B411,'[2]TK KHOILUONG'!$B:$AT,5,0)</f>
        <v>0</v>
      </c>
      <c r="G411" s="16">
        <f>VLOOKUP($B411,'[2]TK KHOILUONG'!$B:$AT,6,0)</f>
        <v>0</v>
      </c>
      <c r="H411" s="16">
        <f>VLOOKUP($B411,'[2]TK KHOILUONG'!$B:$AT,7,0)</f>
        <v>0</v>
      </c>
      <c r="I411" s="16">
        <f>VLOOKUP($B411,'[2]TK KHOILUONG'!$B:$AT,8,0)</f>
        <v>0</v>
      </c>
      <c r="J411" s="16">
        <f>VLOOKUP($B411,'[2]TK KHOILUONG'!$B:$AT,9,0)</f>
        <v>0</v>
      </c>
      <c r="K411" s="16">
        <f>VLOOKUP($B411,'[2]TK KHOILUONG'!$B:$AT,10,0)</f>
        <v>0</v>
      </c>
      <c r="L411" s="16">
        <f>VLOOKUP($B411,'[2]TK KHOILUONG'!$B:$AT,11,0)</f>
        <v>0</v>
      </c>
      <c r="M411" s="34">
        <f>VLOOKUP($B411,'[2]TK KHOILUONG'!$B:$AT,12,0)</f>
        <v>0</v>
      </c>
      <c r="N411" s="16">
        <f>VLOOKUP($B411,'[2]TK KHOILUONG'!$B:$AT,13,0)</f>
        <v>0</v>
      </c>
      <c r="O411" s="16">
        <f>VLOOKUP($B411,'[2]TK KHOILUONG'!$B:$AT,14,0)</f>
        <v>0</v>
      </c>
      <c r="P411" s="16">
        <f>VLOOKUP($B411,'[2]TK KHOILUONG'!$B:$AT,15,0)</f>
        <v>0</v>
      </c>
      <c r="Q411" s="16">
        <f>VLOOKUP($B411,'[2]TK KHOILUONG'!$B:$AT,16,0)</f>
        <v>0</v>
      </c>
      <c r="R411" s="34">
        <f>VLOOKUP($B411,'[2]TK KHOILUONG'!$B:$AT,17,0)</f>
        <v>0</v>
      </c>
      <c r="S411" s="16">
        <f>VLOOKUP($B411,'[2]TK KHOILUONG'!$B:$AT,18,0)</f>
        <v>0</v>
      </c>
      <c r="T411" s="16">
        <f>VLOOKUP($B411,'[2]TK KHOILUONG'!$B:$AT,19,0)</f>
        <v>0</v>
      </c>
      <c r="U411" s="16">
        <f>VLOOKUP($B411,'[2]TK KHOILUONG'!$B:$AT,20,0)</f>
        <v>0</v>
      </c>
      <c r="V411" s="34">
        <f>VLOOKUP($B411,'[2]TK KHOILUONG'!$B:$AT,21,0)</f>
        <v>0</v>
      </c>
      <c r="W411" s="16">
        <f>VLOOKUP($B411,'[2]TK KHOILUONG'!$B:$AT,22,0)</f>
        <v>0</v>
      </c>
      <c r="X411" s="16">
        <f>VLOOKUP($B411,'[2]TK KHOILUONG'!$B:$AT,23,0)</f>
        <v>0</v>
      </c>
      <c r="Y411" s="16">
        <f>VLOOKUP($B411,'[2]TK KHOILUONG'!$B:$AT,24,0)</f>
        <v>0</v>
      </c>
      <c r="Z411" s="34">
        <f>VLOOKUP($B411,'[2]TK KHOILUONG'!$B:$AT,25,0)</f>
        <v>0</v>
      </c>
      <c r="AA411" s="16">
        <f>VLOOKUP($B411,'[2]TK KHOILUONG'!$B:$AT,26,0)</f>
        <v>0</v>
      </c>
      <c r="AB411" s="16">
        <f>VLOOKUP($B411,'[2]TK KHOILUONG'!$B:$AT,27,0)</f>
        <v>0</v>
      </c>
      <c r="AC411" s="16">
        <f>VLOOKUP($B411,'[2]TK KHOILUONG'!$B:$AT,28,0)</f>
        <v>0</v>
      </c>
      <c r="AD411" s="34">
        <f>VLOOKUP($B411,'[2]TK KHOILUONG'!$B:$AT,29,0)</f>
        <v>0</v>
      </c>
      <c r="AE411" s="16">
        <f>VLOOKUP($B411,'[2]TK KHOILUONG'!$B:$AT,30,0)</f>
        <v>0</v>
      </c>
      <c r="AF411" s="16">
        <f>VLOOKUP($B411,'[2]TK KHOILUONG'!$B:$AT,31,0)</f>
        <v>0</v>
      </c>
      <c r="AG411" s="16">
        <f>VLOOKUP($B411,'[2]TK KHOILUONG'!$B:$AT,32,0)</f>
        <v>0</v>
      </c>
      <c r="AH411" s="34">
        <f>VLOOKUP($B411,'[2]TK KHOILUONG'!$B:$AT,33,0)</f>
        <v>0</v>
      </c>
      <c r="AI411" s="16">
        <f>VLOOKUP($B411,'[2]TK KHOILUONG'!$B:$AT,34,0)</f>
        <v>0</v>
      </c>
      <c r="AJ411" s="16">
        <f>VLOOKUP($B411,'[2]TK KHOILUONG'!$B:$AT,35,0)</f>
        <v>0</v>
      </c>
      <c r="AK411" s="34">
        <f>VLOOKUP($B411,'[2]TK KHOILUONG'!$B:$AT,36,0)</f>
        <v>0</v>
      </c>
      <c r="AL411" s="16">
        <f>VLOOKUP($B411,'[2]TK KHOILUONG'!$B:$AT,37,0)</f>
        <v>0</v>
      </c>
      <c r="AM411" s="16">
        <f>VLOOKUP($B411,'[2]TK KHOILUONG'!$B:$AT,38,0)</f>
        <v>0</v>
      </c>
      <c r="AN411" s="34">
        <f>VLOOKUP($B411,'[2]TK KHOILUONG'!$B:$AT,39,0)</f>
        <v>0</v>
      </c>
      <c r="AO411" s="16">
        <f>VLOOKUP($B411,'[2]TK KHOILUONG'!$B:$AT,40,0)</f>
        <v>0</v>
      </c>
      <c r="AP411" s="16">
        <f>VLOOKUP($B411,'[2]TK KHOILUONG'!$B:$AT,41,0)</f>
        <v>0</v>
      </c>
      <c r="AQ411" s="34">
        <f>VLOOKUP($B411,'[2]TK KHOILUONG'!$B:$AT,42,0)</f>
        <v>0</v>
      </c>
      <c r="AR411" s="34">
        <f>VLOOKUP($B411,'[2]TK KHOILUONG'!$B:$AT,43,0)</f>
        <v>0</v>
      </c>
      <c r="AS411" s="34">
        <f>VLOOKUP($B411,'[2]TK KHOILUONG'!$B:$AT,44,0)</f>
        <v>0</v>
      </c>
      <c r="AT411" s="44">
        <f t="shared" si="7"/>
        <v>0</v>
      </c>
      <c r="AU411" s="5"/>
    </row>
    <row r="412" spans="1:47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>
        <f>VLOOKUP($B412,'[2]TK KHOILUONG'!$B:$AT,4,0)</f>
        <v>0</v>
      </c>
      <c r="F412" s="16">
        <f>VLOOKUP($B412,'[2]TK KHOILUONG'!$B:$AT,5,0)</f>
        <v>0</v>
      </c>
      <c r="G412" s="16">
        <f>VLOOKUP($B412,'[2]TK KHOILUONG'!$B:$AT,6,0)</f>
        <v>0</v>
      </c>
      <c r="H412" s="16">
        <f>VLOOKUP($B412,'[2]TK KHOILUONG'!$B:$AT,7,0)</f>
        <v>0</v>
      </c>
      <c r="I412" s="16">
        <f>VLOOKUP($B412,'[2]TK KHOILUONG'!$B:$AT,8,0)</f>
        <v>0</v>
      </c>
      <c r="J412" s="16">
        <f>VLOOKUP($B412,'[2]TK KHOILUONG'!$B:$AT,9,0)</f>
        <v>0</v>
      </c>
      <c r="K412" s="16">
        <f>VLOOKUP($B412,'[2]TK KHOILUONG'!$B:$AT,10,0)</f>
        <v>0</v>
      </c>
      <c r="L412" s="16">
        <f>VLOOKUP($B412,'[2]TK KHOILUONG'!$B:$AT,11,0)</f>
        <v>0</v>
      </c>
      <c r="M412" s="34">
        <f>VLOOKUP($B412,'[2]TK KHOILUONG'!$B:$AT,12,0)</f>
        <v>0</v>
      </c>
      <c r="N412" s="16">
        <f>VLOOKUP($B412,'[2]TK KHOILUONG'!$B:$AT,13,0)</f>
        <v>0</v>
      </c>
      <c r="O412" s="16">
        <f>VLOOKUP($B412,'[2]TK KHOILUONG'!$B:$AT,14,0)</f>
        <v>0</v>
      </c>
      <c r="P412" s="16">
        <f>VLOOKUP($B412,'[2]TK KHOILUONG'!$B:$AT,15,0)</f>
        <v>0</v>
      </c>
      <c r="Q412" s="16">
        <f>VLOOKUP($B412,'[2]TK KHOILUONG'!$B:$AT,16,0)</f>
        <v>0</v>
      </c>
      <c r="R412" s="34">
        <f>VLOOKUP($B412,'[2]TK KHOILUONG'!$B:$AT,17,0)</f>
        <v>0</v>
      </c>
      <c r="S412" s="16">
        <f>VLOOKUP($B412,'[2]TK KHOILUONG'!$B:$AT,18,0)</f>
        <v>0</v>
      </c>
      <c r="T412" s="16">
        <f>VLOOKUP($B412,'[2]TK KHOILUONG'!$B:$AT,19,0)</f>
        <v>0</v>
      </c>
      <c r="U412" s="16">
        <f>VLOOKUP($B412,'[2]TK KHOILUONG'!$B:$AT,20,0)</f>
        <v>0</v>
      </c>
      <c r="V412" s="34">
        <f>VLOOKUP($B412,'[2]TK KHOILUONG'!$B:$AT,21,0)</f>
        <v>0</v>
      </c>
      <c r="W412" s="16">
        <f>VLOOKUP($B412,'[2]TK KHOILUONG'!$B:$AT,22,0)</f>
        <v>0</v>
      </c>
      <c r="X412" s="16">
        <f>VLOOKUP($B412,'[2]TK KHOILUONG'!$B:$AT,23,0)</f>
        <v>0</v>
      </c>
      <c r="Y412" s="16">
        <f>VLOOKUP($B412,'[2]TK KHOILUONG'!$B:$AT,24,0)</f>
        <v>0</v>
      </c>
      <c r="Z412" s="34">
        <f>VLOOKUP($B412,'[2]TK KHOILUONG'!$B:$AT,25,0)</f>
        <v>0</v>
      </c>
      <c r="AA412" s="16">
        <f>VLOOKUP($B412,'[2]TK KHOILUONG'!$B:$AT,26,0)</f>
        <v>0</v>
      </c>
      <c r="AB412" s="16">
        <f>VLOOKUP($B412,'[2]TK KHOILUONG'!$B:$AT,27,0)</f>
        <v>0</v>
      </c>
      <c r="AC412" s="16">
        <f>VLOOKUP($B412,'[2]TK KHOILUONG'!$B:$AT,28,0)</f>
        <v>0</v>
      </c>
      <c r="AD412" s="34">
        <f>VLOOKUP($B412,'[2]TK KHOILUONG'!$B:$AT,29,0)</f>
        <v>0</v>
      </c>
      <c r="AE412" s="16">
        <f>VLOOKUP($B412,'[2]TK KHOILUONG'!$B:$AT,30,0)</f>
        <v>0</v>
      </c>
      <c r="AF412" s="16">
        <f>VLOOKUP($B412,'[2]TK KHOILUONG'!$B:$AT,31,0)</f>
        <v>0</v>
      </c>
      <c r="AG412" s="16">
        <f>VLOOKUP($B412,'[2]TK KHOILUONG'!$B:$AT,32,0)</f>
        <v>0</v>
      </c>
      <c r="AH412" s="34">
        <f>VLOOKUP($B412,'[2]TK KHOILUONG'!$B:$AT,33,0)</f>
        <v>0</v>
      </c>
      <c r="AI412" s="16">
        <f>VLOOKUP($B412,'[2]TK KHOILUONG'!$B:$AT,34,0)</f>
        <v>0</v>
      </c>
      <c r="AJ412" s="16">
        <f>VLOOKUP($B412,'[2]TK KHOILUONG'!$B:$AT,35,0)</f>
        <v>0</v>
      </c>
      <c r="AK412" s="34">
        <f>VLOOKUP($B412,'[2]TK KHOILUONG'!$B:$AT,36,0)</f>
        <v>0</v>
      </c>
      <c r="AL412" s="16">
        <f>VLOOKUP($B412,'[2]TK KHOILUONG'!$B:$AT,37,0)</f>
        <v>0</v>
      </c>
      <c r="AM412" s="16">
        <f>VLOOKUP($B412,'[2]TK KHOILUONG'!$B:$AT,38,0)</f>
        <v>0</v>
      </c>
      <c r="AN412" s="34">
        <f>VLOOKUP($B412,'[2]TK KHOILUONG'!$B:$AT,39,0)</f>
        <v>0</v>
      </c>
      <c r="AO412" s="16">
        <f>VLOOKUP($B412,'[2]TK KHOILUONG'!$B:$AT,40,0)</f>
        <v>0</v>
      </c>
      <c r="AP412" s="16">
        <f>VLOOKUP($B412,'[2]TK KHOILUONG'!$B:$AT,41,0)</f>
        <v>0</v>
      </c>
      <c r="AQ412" s="34">
        <f>VLOOKUP($B412,'[2]TK KHOILUONG'!$B:$AT,42,0)</f>
        <v>0</v>
      </c>
      <c r="AR412" s="34">
        <f>VLOOKUP($B412,'[2]TK KHOILUONG'!$B:$AT,43,0)</f>
        <v>0</v>
      </c>
      <c r="AS412" s="34">
        <f>VLOOKUP($B412,'[2]TK KHOILUONG'!$B:$AT,44,0)</f>
        <v>0</v>
      </c>
      <c r="AT412" s="44">
        <f t="shared" si="7"/>
        <v>0</v>
      </c>
      <c r="AU412" s="5"/>
    </row>
    <row r="413" spans="1:47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>
        <f>VLOOKUP($B413,'[2]TK KHOILUONG'!$B:$AT,4,0)</f>
        <v>4</v>
      </c>
      <c r="F413" s="16">
        <f>VLOOKUP($B413,'[2]TK KHOILUONG'!$B:$AT,5,0)</f>
        <v>0</v>
      </c>
      <c r="G413" s="16">
        <f>VLOOKUP($B413,'[2]TK KHOILUONG'!$B:$AT,6,0)</f>
        <v>0</v>
      </c>
      <c r="H413" s="16">
        <f>VLOOKUP($B413,'[2]TK KHOILUONG'!$B:$AT,7,0)</f>
        <v>0</v>
      </c>
      <c r="I413" s="16">
        <f>VLOOKUP($B413,'[2]TK KHOILUONG'!$B:$AT,8,0)</f>
        <v>0</v>
      </c>
      <c r="J413" s="16">
        <f>VLOOKUP($B413,'[2]TK KHOILUONG'!$B:$AT,9,0)</f>
        <v>0</v>
      </c>
      <c r="K413" s="16">
        <f>VLOOKUP($B413,'[2]TK KHOILUONG'!$B:$AT,10,0)</f>
        <v>0</v>
      </c>
      <c r="L413" s="16">
        <f>VLOOKUP($B413,'[2]TK KHOILUONG'!$B:$AT,11,0)</f>
        <v>0</v>
      </c>
      <c r="M413" s="34">
        <f>VLOOKUP($B413,'[2]TK KHOILUONG'!$B:$AT,12,0)</f>
        <v>4</v>
      </c>
      <c r="N413" s="16">
        <f>VLOOKUP($B413,'[2]TK KHOILUONG'!$B:$AT,13,0)</f>
        <v>0</v>
      </c>
      <c r="O413" s="16">
        <f>VLOOKUP($B413,'[2]TK KHOILUONG'!$B:$AT,14,0)</f>
        <v>0</v>
      </c>
      <c r="P413" s="16">
        <f>VLOOKUP($B413,'[2]TK KHOILUONG'!$B:$AT,15,0)</f>
        <v>0</v>
      </c>
      <c r="Q413" s="16">
        <f>VLOOKUP($B413,'[2]TK KHOILUONG'!$B:$AT,16,0)</f>
        <v>0</v>
      </c>
      <c r="R413" s="34">
        <f>VLOOKUP($B413,'[2]TK KHOILUONG'!$B:$AT,17,0)</f>
        <v>0</v>
      </c>
      <c r="S413" s="16">
        <f>VLOOKUP($B413,'[2]TK KHOILUONG'!$B:$AT,18,0)</f>
        <v>41</v>
      </c>
      <c r="T413" s="16">
        <f>VLOOKUP($B413,'[2]TK KHOILUONG'!$B:$AT,19,0)</f>
        <v>0</v>
      </c>
      <c r="U413" s="16">
        <f>VLOOKUP($B413,'[2]TK KHOILUONG'!$B:$AT,20,0)</f>
        <v>41</v>
      </c>
      <c r="V413" s="34">
        <f>VLOOKUP($B413,'[2]TK KHOILUONG'!$B:$AT,21,0)</f>
        <v>0</v>
      </c>
      <c r="W413" s="16">
        <f>VLOOKUP($B413,'[2]TK KHOILUONG'!$B:$AT,22,0)</f>
        <v>0</v>
      </c>
      <c r="X413" s="16">
        <f>VLOOKUP($B413,'[2]TK KHOILUONG'!$B:$AT,23,0)</f>
        <v>0</v>
      </c>
      <c r="Y413" s="16">
        <f>VLOOKUP($B413,'[2]TK KHOILUONG'!$B:$AT,24,0)</f>
        <v>0</v>
      </c>
      <c r="Z413" s="34">
        <f>VLOOKUP($B413,'[2]TK KHOILUONG'!$B:$AT,25,0)</f>
        <v>0</v>
      </c>
      <c r="AA413" s="16">
        <f>VLOOKUP($B413,'[2]TK KHOILUONG'!$B:$AT,26,0)</f>
        <v>0</v>
      </c>
      <c r="AB413" s="16">
        <f>VLOOKUP($B413,'[2]TK KHOILUONG'!$B:$AT,27,0)</f>
        <v>0</v>
      </c>
      <c r="AC413" s="16">
        <f>VLOOKUP($B413,'[2]TK KHOILUONG'!$B:$AT,28,0)</f>
        <v>0</v>
      </c>
      <c r="AD413" s="34">
        <f>VLOOKUP($B413,'[2]TK KHOILUONG'!$B:$AT,29,0)</f>
        <v>0</v>
      </c>
      <c r="AE413" s="16">
        <f>VLOOKUP($B413,'[2]TK KHOILUONG'!$B:$AT,30,0)</f>
        <v>0</v>
      </c>
      <c r="AF413" s="16">
        <f>VLOOKUP($B413,'[2]TK KHOILUONG'!$B:$AT,31,0)</f>
        <v>0</v>
      </c>
      <c r="AG413" s="16">
        <f>VLOOKUP($B413,'[2]TK KHOILUONG'!$B:$AT,32,0)</f>
        <v>0</v>
      </c>
      <c r="AH413" s="34">
        <f>VLOOKUP($B413,'[2]TK KHOILUONG'!$B:$AT,33,0)</f>
        <v>0</v>
      </c>
      <c r="AI413" s="16">
        <f>VLOOKUP($B413,'[2]TK KHOILUONG'!$B:$AT,34,0)</f>
        <v>0</v>
      </c>
      <c r="AJ413" s="16">
        <f>VLOOKUP($B413,'[2]TK KHOILUONG'!$B:$AT,35,0)</f>
        <v>0</v>
      </c>
      <c r="AK413" s="34">
        <f>VLOOKUP($B413,'[2]TK KHOILUONG'!$B:$AT,36,0)</f>
        <v>0</v>
      </c>
      <c r="AL413" s="16">
        <f>VLOOKUP($B413,'[2]TK KHOILUONG'!$B:$AT,37,0)</f>
        <v>0</v>
      </c>
      <c r="AM413" s="16">
        <f>VLOOKUP($B413,'[2]TK KHOILUONG'!$B:$AT,38,0)</f>
        <v>0</v>
      </c>
      <c r="AN413" s="34">
        <f>VLOOKUP($B413,'[2]TK KHOILUONG'!$B:$AT,39,0)</f>
        <v>0</v>
      </c>
      <c r="AO413" s="16">
        <f>VLOOKUP($B413,'[2]TK KHOILUONG'!$B:$AT,40,0)</f>
        <v>0</v>
      </c>
      <c r="AP413" s="16">
        <f>VLOOKUP($B413,'[2]TK KHOILUONG'!$B:$AT,41,0)</f>
        <v>0</v>
      </c>
      <c r="AQ413" s="34">
        <f>VLOOKUP($B413,'[2]TK KHOILUONG'!$B:$AT,42,0)</f>
        <v>0</v>
      </c>
      <c r="AR413" s="34">
        <f>VLOOKUP($B413,'[2]TK KHOILUONG'!$B:$AT,43,0)</f>
        <v>0</v>
      </c>
      <c r="AS413" s="34">
        <f>VLOOKUP($B413,'[2]TK KHOILUONG'!$B:$AT,44,0)</f>
        <v>0</v>
      </c>
      <c r="AT413" s="44">
        <f t="shared" si="7"/>
        <v>4</v>
      </c>
      <c r="AU413" s="5"/>
    </row>
    <row r="414" spans="1:47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>
        <f>VLOOKUP($B414,'[2]TK KHOILUONG'!$B:$AT,4,0)</f>
        <v>0</v>
      </c>
      <c r="F414" s="16">
        <f>VLOOKUP($B414,'[2]TK KHOILUONG'!$B:$AT,5,0)</f>
        <v>0</v>
      </c>
      <c r="G414" s="16">
        <f>VLOOKUP($B414,'[2]TK KHOILUONG'!$B:$AT,6,0)</f>
        <v>0</v>
      </c>
      <c r="H414" s="16">
        <f>VLOOKUP($B414,'[2]TK KHOILUONG'!$B:$AT,7,0)</f>
        <v>0</v>
      </c>
      <c r="I414" s="16">
        <f>VLOOKUP($B414,'[2]TK KHOILUONG'!$B:$AT,8,0)</f>
        <v>0</v>
      </c>
      <c r="J414" s="16">
        <f>VLOOKUP($B414,'[2]TK KHOILUONG'!$B:$AT,9,0)</f>
        <v>0</v>
      </c>
      <c r="K414" s="16">
        <f>VLOOKUP($B414,'[2]TK KHOILUONG'!$B:$AT,10,0)</f>
        <v>0</v>
      </c>
      <c r="L414" s="16">
        <f>VLOOKUP($B414,'[2]TK KHOILUONG'!$B:$AT,11,0)</f>
        <v>0</v>
      </c>
      <c r="M414" s="34">
        <f>VLOOKUP($B414,'[2]TK KHOILUONG'!$B:$AT,12,0)</f>
        <v>0</v>
      </c>
      <c r="N414" s="16">
        <f>VLOOKUP($B414,'[2]TK KHOILUONG'!$B:$AT,13,0)</f>
        <v>0</v>
      </c>
      <c r="O414" s="16">
        <f>VLOOKUP($B414,'[2]TK KHOILUONG'!$B:$AT,14,0)</f>
        <v>0</v>
      </c>
      <c r="P414" s="16">
        <f>VLOOKUP($B414,'[2]TK KHOILUONG'!$B:$AT,15,0)</f>
        <v>0</v>
      </c>
      <c r="Q414" s="16">
        <f>VLOOKUP($B414,'[2]TK KHOILUONG'!$B:$AT,16,0)</f>
        <v>0</v>
      </c>
      <c r="R414" s="34">
        <f>VLOOKUP($B414,'[2]TK KHOILUONG'!$B:$AT,17,0)</f>
        <v>0</v>
      </c>
      <c r="S414" s="16">
        <f>VLOOKUP($B414,'[2]TK KHOILUONG'!$B:$AT,18,0)</f>
        <v>0</v>
      </c>
      <c r="T414" s="16">
        <f>VLOOKUP($B414,'[2]TK KHOILUONG'!$B:$AT,19,0)</f>
        <v>0</v>
      </c>
      <c r="U414" s="16">
        <f>VLOOKUP($B414,'[2]TK KHOILUONG'!$B:$AT,20,0)</f>
        <v>0</v>
      </c>
      <c r="V414" s="34">
        <f>VLOOKUP($B414,'[2]TK KHOILUONG'!$B:$AT,21,0)</f>
        <v>0</v>
      </c>
      <c r="W414" s="16">
        <f>VLOOKUP($B414,'[2]TK KHOILUONG'!$B:$AT,22,0)</f>
        <v>0</v>
      </c>
      <c r="X414" s="16">
        <f>VLOOKUP($B414,'[2]TK KHOILUONG'!$B:$AT,23,0)</f>
        <v>0</v>
      </c>
      <c r="Y414" s="16">
        <f>VLOOKUP($B414,'[2]TK KHOILUONG'!$B:$AT,24,0)</f>
        <v>0</v>
      </c>
      <c r="Z414" s="34">
        <f>VLOOKUP($B414,'[2]TK KHOILUONG'!$B:$AT,25,0)</f>
        <v>0</v>
      </c>
      <c r="AA414" s="16">
        <f>VLOOKUP($B414,'[2]TK KHOILUONG'!$B:$AT,26,0)</f>
        <v>0</v>
      </c>
      <c r="AB414" s="16">
        <f>VLOOKUP($B414,'[2]TK KHOILUONG'!$B:$AT,27,0)</f>
        <v>0</v>
      </c>
      <c r="AC414" s="16">
        <f>VLOOKUP($B414,'[2]TK KHOILUONG'!$B:$AT,28,0)</f>
        <v>0</v>
      </c>
      <c r="AD414" s="34">
        <f>VLOOKUP($B414,'[2]TK KHOILUONG'!$B:$AT,29,0)</f>
        <v>0</v>
      </c>
      <c r="AE414" s="16">
        <f>VLOOKUP($B414,'[2]TK KHOILUONG'!$B:$AT,30,0)</f>
        <v>0</v>
      </c>
      <c r="AF414" s="16">
        <f>VLOOKUP($B414,'[2]TK KHOILUONG'!$B:$AT,31,0)</f>
        <v>0</v>
      </c>
      <c r="AG414" s="16">
        <f>VLOOKUP($B414,'[2]TK KHOILUONG'!$B:$AT,32,0)</f>
        <v>0</v>
      </c>
      <c r="AH414" s="34">
        <f>VLOOKUP($B414,'[2]TK KHOILUONG'!$B:$AT,33,0)</f>
        <v>0</v>
      </c>
      <c r="AI414" s="16">
        <f>VLOOKUP($B414,'[2]TK KHOILUONG'!$B:$AT,34,0)</f>
        <v>0</v>
      </c>
      <c r="AJ414" s="16">
        <f>VLOOKUP($B414,'[2]TK KHOILUONG'!$B:$AT,35,0)</f>
        <v>0</v>
      </c>
      <c r="AK414" s="34">
        <f>VLOOKUP($B414,'[2]TK KHOILUONG'!$B:$AT,36,0)</f>
        <v>0</v>
      </c>
      <c r="AL414" s="16">
        <f>VLOOKUP($B414,'[2]TK KHOILUONG'!$B:$AT,37,0)</f>
        <v>0</v>
      </c>
      <c r="AM414" s="16">
        <f>VLOOKUP($B414,'[2]TK KHOILUONG'!$B:$AT,38,0)</f>
        <v>0</v>
      </c>
      <c r="AN414" s="34">
        <f>VLOOKUP($B414,'[2]TK KHOILUONG'!$B:$AT,39,0)</f>
        <v>0</v>
      </c>
      <c r="AO414" s="16">
        <f>VLOOKUP($B414,'[2]TK KHOILUONG'!$B:$AT,40,0)</f>
        <v>0</v>
      </c>
      <c r="AP414" s="16">
        <f>VLOOKUP($B414,'[2]TK KHOILUONG'!$B:$AT,41,0)</f>
        <v>0</v>
      </c>
      <c r="AQ414" s="34">
        <f>VLOOKUP($B414,'[2]TK KHOILUONG'!$B:$AT,42,0)</f>
        <v>0</v>
      </c>
      <c r="AR414" s="34">
        <f>VLOOKUP($B414,'[2]TK KHOILUONG'!$B:$AT,43,0)</f>
        <v>0</v>
      </c>
      <c r="AS414" s="34">
        <f>VLOOKUP($B414,'[2]TK KHOILUONG'!$B:$AT,44,0)</f>
        <v>0</v>
      </c>
      <c r="AT414" s="44">
        <f t="shared" si="7"/>
        <v>0</v>
      </c>
      <c r="AU414" s="5"/>
    </row>
    <row r="415" spans="1:47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>
        <f>VLOOKUP($B415,'[2]TK KHOILUONG'!$B:$AT,4,0)</f>
        <v>0</v>
      </c>
      <c r="F415" s="16">
        <f>VLOOKUP($B415,'[2]TK KHOILUONG'!$B:$AT,5,0)</f>
        <v>0</v>
      </c>
      <c r="G415" s="16">
        <f>VLOOKUP($B415,'[2]TK KHOILUONG'!$B:$AT,6,0)</f>
        <v>0</v>
      </c>
      <c r="H415" s="16">
        <f>VLOOKUP($B415,'[2]TK KHOILUONG'!$B:$AT,7,0)</f>
        <v>0</v>
      </c>
      <c r="I415" s="16">
        <f>VLOOKUP($B415,'[2]TK KHOILUONG'!$B:$AT,8,0)</f>
        <v>0</v>
      </c>
      <c r="J415" s="16">
        <f>VLOOKUP($B415,'[2]TK KHOILUONG'!$B:$AT,9,0)</f>
        <v>0</v>
      </c>
      <c r="K415" s="16">
        <f>VLOOKUP($B415,'[2]TK KHOILUONG'!$B:$AT,10,0)</f>
        <v>0</v>
      </c>
      <c r="L415" s="16">
        <f>VLOOKUP($B415,'[2]TK KHOILUONG'!$B:$AT,11,0)</f>
        <v>0</v>
      </c>
      <c r="M415" s="34">
        <f>VLOOKUP($B415,'[2]TK KHOILUONG'!$B:$AT,12,0)</f>
        <v>0</v>
      </c>
      <c r="N415" s="16">
        <f>VLOOKUP($B415,'[2]TK KHOILUONG'!$B:$AT,13,0)</f>
        <v>0</v>
      </c>
      <c r="O415" s="16">
        <f>VLOOKUP($B415,'[2]TK KHOILUONG'!$B:$AT,14,0)</f>
        <v>0</v>
      </c>
      <c r="P415" s="16">
        <f>VLOOKUP($B415,'[2]TK KHOILUONG'!$B:$AT,15,0)</f>
        <v>0</v>
      </c>
      <c r="Q415" s="16">
        <f>VLOOKUP($B415,'[2]TK KHOILUONG'!$B:$AT,16,0)</f>
        <v>0</v>
      </c>
      <c r="R415" s="34">
        <f>VLOOKUP($B415,'[2]TK KHOILUONG'!$B:$AT,17,0)</f>
        <v>0</v>
      </c>
      <c r="S415" s="16">
        <f>VLOOKUP($B415,'[2]TK KHOILUONG'!$B:$AT,18,0)</f>
        <v>0</v>
      </c>
      <c r="T415" s="16">
        <f>VLOOKUP($B415,'[2]TK KHOILUONG'!$B:$AT,19,0)</f>
        <v>0</v>
      </c>
      <c r="U415" s="16">
        <f>VLOOKUP($B415,'[2]TK KHOILUONG'!$B:$AT,20,0)</f>
        <v>0</v>
      </c>
      <c r="V415" s="34">
        <f>VLOOKUP($B415,'[2]TK KHOILUONG'!$B:$AT,21,0)</f>
        <v>0</v>
      </c>
      <c r="W415" s="16">
        <f>VLOOKUP($B415,'[2]TK KHOILUONG'!$B:$AT,22,0)</f>
        <v>0</v>
      </c>
      <c r="X415" s="16">
        <f>VLOOKUP($B415,'[2]TK KHOILUONG'!$B:$AT,23,0)</f>
        <v>0</v>
      </c>
      <c r="Y415" s="16">
        <f>VLOOKUP($B415,'[2]TK KHOILUONG'!$B:$AT,24,0)</f>
        <v>0</v>
      </c>
      <c r="Z415" s="34">
        <f>VLOOKUP($B415,'[2]TK KHOILUONG'!$B:$AT,25,0)</f>
        <v>0</v>
      </c>
      <c r="AA415" s="16">
        <f>VLOOKUP($B415,'[2]TK KHOILUONG'!$B:$AT,26,0)</f>
        <v>0</v>
      </c>
      <c r="AB415" s="16">
        <f>VLOOKUP($B415,'[2]TK KHOILUONG'!$B:$AT,27,0)</f>
        <v>0</v>
      </c>
      <c r="AC415" s="16">
        <f>VLOOKUP($B415,'[2]TK KHOILUONG'!$B:$AT,28,0)</f>
        <v>0</v>
      </c>
      <c r="AD415" s="34">
        <f>VLOOKUP($B415,'[2]TK KHOILUONG'!$B:$AT,29,0)</f>
        <v>0</v>
      </c>
      <c r="AE415" s="16">
        <f>VLOOKUP($B415,'[2]TK KHOILUONG'!$B:$AT,30,0)</f>
        <v>0</v>
      </c>
      <c r="AF415" s="16">
        <f>VLOOKUP($B415,'[2]TK KHOILUONG'!$B:$AT,31,0)</f>
        <v>0</v>
      </c>
      <c r="AG415" s="16">
        <f>VLOOKUP($B415,'[2]TK KHOILUONG'!$B:$AT,32,0)</f>
        <v>0</v>
      </c>
      <c r="AH415" s="34">
        <f>VLOOKUP($B415,'[2]TK KHOILUONG'!$B:$AT,33,0)</f>
        <v>0</v>
      </c>
      <c r="AI415" s="16">
        <f>VLOOKUP($B415,'[2]TK KHOILUONG'!$B:$AT,34,0)</f>
        <v>0</v>
      </c>
      <c r="AJ415" s="16">
        <f>VLOOKUP($B415,'[2]TK KHOILUONG'!$B:$AT,35,0)</f>
        <v>0</v>
      </c>
      <c r="AK415" s="34">
        <f>VLOOKUP($B415,'[2]TK KHOILUONG'!$B:$AT,36,0)</f>
        <v>0</v>
      </c>
      <c r="AL415" s="16">
        <f>VLOOKUP($B415,'[2]TK KHOILUONG'!$B:$AT,37,0)</f>
        <v>0</v>
      </c>
      <c r="AM415" s="16">
        <f>VLOOKUP($B415,'[2]TK KHOILUONG'!$B:$AT,38,0)</f>
        <v>0</v>
      </c>
      <c r="AN415" s="34">
        <f>VLOOKUP($B415,'[2]TK KHOILUONG'!$B:$AT,39,0)</f>
        <v>0</v>
      </c>
      <c r="AO415" s="16">
        <f>VLOOKUP($B415,'[2]TK KHOILUONG'!$B:$AT,40,0)</f>
        <v>0</v>
      </c>
      <c r="AP415" s="16">
        <f>VLOOKUP($B415,'[2]TK KHOILUONG'!$B:$AT,41,0)</f>
        <v>0</v>
      </c>
      <c r="AQ415" s="34">
        <f>VLOOKUP($B415,'[2]TK KHOILUONG'!$B:$AT,42,0)</f>
        <v>0</v>
      </c>
      <c r="AR415" s="34">
        <f>VLOOKUP($B415,'[2]TK KHOILUONG'!$B:$AT,43,0)</f>
        <v>0</v>
      </c>
      <c r="AS415" s="34">
        <f>VLOOKUP($B415,'[2]TK KHOILUONG'!$B:$AT,44,0)</f>
        <v>0</v>
      </c>
      <c r="AT415" s="44">
        <f t="shared" si="7"/>
        <v>0</v>
      </c>
      <c r="AU415" s="5"/>
    </row>
    <row r="416" spans="1:47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>
        <f>VLOOKUP($B416,'[2]TK KHOILUONG'!$B:$AT,4,0)</f>
        <v>0</v>
      </c>
      <c r="F416" s="16">
        <f>VLOOKUP($B416,'[2]TK KHOILUONG'!$B:$AT,5,0)</f>
        <v>0</v>
      </c>
      <c r="G416" s="16">
        <f>VLOOKUP($B416,'[2]TK KHOILUONG'!$B:$AT,6,0)</f>
        <v>0</v>
      </c>
      <c r="H416" s="16">
        <f>VLOOKUP($B416,'[2]TK KHOILUONG'!$B:$AT,7,0)</f>
        <v>0</v>
      </c>
      <c r="I416" s="16">
        <f>VLOOKUP($B416,'[2]TK KHOILUONG'!$B:$AT,8,0)</f>
        <v>0</v>
      </c>
      <c r="J416" s="16">
        <f>VLOOKUP($B416,'[2]TK KHOILUONG'!$B:$AT,9,0)</f>
        <v>0</v>
      </c>
      <c r="K416" s="16">
        <f>VLOOKUP($B416,'[2]TK KHOILUONG'!$B:$AT,10,0)</f>
        <v>0</v>
      </c>
      <c r="L416" s="16">
        <f>VLOOKUP($B416,'[2]TK KHOILUONG'!$B:$AT,11,0)</f>
        <v>0</v>
      </c>
      <c r="M416" s="34">
        <f>VLOOKUP($B416,'[2]TK KHOILUONG'!$B:$AT,12,0)</f>
        <v>0</v>
      </c>
      <c r="N416" s="16">
        <f>VLOOKUP($B416,'[2]TK KHOILUONG'!$B:$AT,13,0)</f>
        <v>0</v>
      </c>
      <c r="O416" s="16">
        <f>VLOOKUP($B416,'[2]TK KHOILUONG'!$B:$AT,14,0)</f>
        <v>0</v>
      </c>
      <c r="P416" s="16">
        <f>VLOOKUP($B416,'[2]TK KHOILUONG'!$B:$AT,15,0)</f>
        <v>0</v>
      </c>
      <c r="Q416" s="16">
        <f>VLOOKUP($B416,'[2]TK KHOILUONG'!$B:$AT,16,0)</f>
        <v>0</v>
      </c>
      <c r="R416" s="34">
        <f>VLOOKUP($B416,'[2]TK KHOILUONG'!$B:$AT,17,0)</f>
        <v>0</v>
      </c>
      <c r="S416" s="16">
        <f>VLOOKUP($B416,'[2]TK KHOILUONG'!$B:$AT,18,0)</f>
        <v>0</v>
      </c>
      <c r="T416" s="16">
        <f>VLOOKUP($B416,'[2]TK KHOILUONG'!$B:$AT,19,0)</f>
        <v>0</v>
      </c>
      <c r="U416" s="16">
        <f>VLOOKUP($B416,'[2]TK KHOILUONG'!$B:$AT,20,0)</f>
        <v>0</v>
      </c>
      <c r="V416" s="34">
        <f>VLOOKUP($B416,'[2]TK KHOILUONG'!$B:$AT,21,0)</f>
        <v>0</v>
      </c>
      <c r="W416" s="16">
        <f>VLOOKUP($B416,'[2]TK KHOILUONG'!$B:$AT,22,0)</f>
        <v>0</v>
      </c>
      <c r="X416" s="16">
        <f>VLOOKUP($B416,'[2]TK KHOILUONG'!$B:$AT,23,0)</f>
        <v>0</v>
      </c>
      <c r="Y416" s="16">
        <f>VLOOKUP($B416,'[2]TK KHOILUONG'!$B:$AT,24,0)</f>
        <v>0</v>
      </c>
      <c r="Z416" s="34">
        <f>VLOOKUP($B416,'[2]TK KHOILUONG'!$B:$AT,25,0)</f>
        <v>0</v>
      </c>
      <c r="AA416" s="16">
        <f>VLOOKUP($B416,'[2]TK KHOILUONG'!$B:$AT,26,0)</f>
        <v>0</v>
      </c>
      <c r="AB416" s="16">
        <f>VLOOKUP($B416,'[2]TK KHOILUONG'!$B:$AT,27,0)</f>
        <v>0</v>
      </c>
      <c r="AC416" s="16">
        <f>VLOOKUP($B416,'[2]TK KHOILUONG'!$B:$AT,28,0)</f>
        <v>0</v>
      </c>
      <c r="AD416" s="34">
        <f>VLOOKUP($B416,'[2]TK KHOILUONG'!$B:$AT,29,0)</f>
        <v>0</v>
      </c>
      <c r="AE416" s="16">
        <f>VLOOKUP($B416,'[2]TK KHOILUONG'!$B:$AT,30,0)</f>
        <v>0</v>
      </c>
      <c r="AF416" s="16">
        <f>VLOOKUP($B416,'[2]TK KHOILUONG'!$B:$AT,31,0)</f>
        <v>0</v>
      </c>
      <c r="AG416" s="16">
        <f>VLOOKUP($B416,'[2]TK KHOILUONG'!$B:$AT,32,0)</f>
        <v>0</v>
      </c>
      <c r="AH416" s="34">
        <f>VLOOKUP($B416,'[2]TK KHOILUONG'!$B:$AT,33,0)</f>
        <v>0</v>
      </c>
      <c r="AI416" s="16">
        <f>VLOOKUP($B416,'[2]TK KHOILUONG'!$B:$AT,34,0)</f>
        <v>0</v>
      </c>
      <c r="AJ416" s="16">
        <f>VLOOKUP($B416,'[2]TK KHOILUONG'!$B:$AT,35,0)</f>
        <v>0</v>
      </c>
      <c r="AK416" s="34">
        <f>VLOOKUP($B416,'[2]TK KHOILUONG'!$B:$AT,36,0)</f>
        <v>0</v>
      </c>
      <c r="AL416" s="16">
        <f>VLOOKUP($B416,'[2]TK KHOILUONG'!$B:$AT,37,0)</f>
        <v>0</v>
      </c>
      <c r="AM416" s="16">
        <f>VLOOKUP($B416,'[2]TK KHOILUONG'!$B:$AT,38,0)</f>
        <v>0</v>
      </c>
      <c r="AN416" s="34">
        <f>VLOOKUP($B416,'[2]TK KHOILUONG'!$B:$AT,39,0)</f>
        <v>0</v>
      </c>
      <c r="AO416" s="16">
        <f>VLOOKUP($B416,'[2]TK KHOILUONG'!$B:$AT,40,0)</f>
        <v>0</v>
      </c>
      <c r="AP416" s="16">
        <f>VLOOKUP($B416,'[2]TK KHOILUONG'!$B:$AT,41,0)</f>
        <v>0</v>
      </c>
      <c r="AQ416" s="34">
        <f>VLOOKUP($B416,'[2]TK KHOILUONG'!$B:$AT,42,0)</f>
        <v>0</v>
      </c>
      <c r="AR416" s="34">
        <f>VLOOKUP($B416,'[2]TK KHOILUONG'!$B:$AT,43,0)</f>
        <v>0</v>
      </c>
      <c r="AS416" s="34">
        <f>VLOOKUP($B416,'[2]TK KHOILUONG'!$B:$AT,44,0)</f>
        <v>0</v>
      </c>
      <c r="AT416" s="44">
        <f t="shared" si="7"/>
        <v>0</v>
      </c>
      <c r="AU416" s="5"/>
    </row>
    <row r="417" spans="1:47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>
        <f>VLOOKUP($B417,'[2]TK KHOILUONG'!$B:$AT,4,0)</f>
        <v>0</v>
      </c>
      <c r="F417" s="16">
        <f>VLOOKUP($B417,'[2]TK KHOILUONG'!$B:$AT,5,0)</f>
        <v>0</v>
      </c>
      <c r="G417" s="16">
        <f>VLOOKUP($B417,'[2]TK KHOILUONG'!$B:$AT,6,0)</f>
        <v>0</v>
      </c>
      <c r="H417" s="16">
        <f>VLOOKUP($B417,'[2]TK KHOILUONG'!$B:$AT,7,0)</f>
        <v>0</v>
      </c>
      <c r="I417" s="16">
        <f>VLOOKUP($B417,'[2]TK KHOILUONG'!$B:$AT,8,0)</f>
        <v>0</v>
      </c>
      <c r="J417" s="16">
        <f>VLOOKUP($B417,'[2]TK KHOILUONG'!$B:$AT,9,0)</f>
        <v>0</v>
      </c>
      <c r="K417" s="16">
        <f>VLOOKUP($B417,'[2]TK KHOILUONG'!$B:$AT,10,0)</f>
        <v>0</v>
      </c>
      <c r="L417" s="16">
        <f>VLOOKUP($B417,'[2]TK KHOILUONG'!$B:$AT,11,0)</f>
        <v>0</v>
      </c>
      <c r="M417" s="34">
        <f>VLOOKUP($B417,'[2]TK KHOILUONG'!$B:$AT,12,0)</f>
        <v>0</v>
      </c>
      <c r="N417" s="16">
        <f>VLOOKUP($B417,'[2]TK KHOILUONG'!$B:$AT,13,0)</f>
        <v>0</v>
      </c>
      <c r="O417" s="16">
        <f>VLOOKUP($B417,'[2]TK KHOILUONG'!$B:$AT,14,0)</f>
        <v>0</v>
      </c>
      <c r="P417" s="16">
        <f>VLOOKUP($B417,'[2]TK KHOILUONG'!$B:$AT,15,0)</f>
        <v>0</v>
      </c>
      <c r="Q417" s="16">
        <f>VLOOKUP($B417,'[2]TK KHOILUONG'!$B:$AT,16,0)</f>
        <v>0</v>
      </c>
      <c r="R417" s="34">
        <f>VLOOKUP($B417,'[2]TK KHOILUONG'!$B:$AT,17,0)</f>
        <v>0</v>
      </c>
      <c r="S417" s="16">
        <f>VLOOKUP($B417,'[2]TK KHOILUONG'!$B:$AT,18,0)</f>
        <v>0</v>
      </c>
      <c r="T417" s="16">
        <f>VLOOKUP($B417,'[2]TK KHOILUONG'!$B:$AT,19,0)</f>
        <v>0</v>
      </c>
      <c r="U417" s="16">
        <f>VLOOKUP($B417,'[2]TK KHOILUONG'!$B:$AT,20,0)</f>
        <v>0</v>
      </c>
      <c r="V417" s="34">
        <f>VLOOKUP($B417,'[2]TK KHOILUONG'!$B:$AT,21,0)</f>
        <v>0</v>
      </c>
      <c r="W417" s="16">
        <f>VLOOKUP($B417,'[2]TK KHOILUONG'!$B:$AT,22,0)</f>
        <v>0</v>
      </c>
      <c r="X417" s="16">
        <f>VLOOKUP($B417,'[2]TK KHOILUONG'!$B:$AT,23,0)</f>
        <v>0</v>
      </c>
      <c r="Y417" s="16">
        <f>VLOOKUP($B417,'[2]TK KHOILUONG'!$B:$AT,24,0)</f>
        <v>0</v>
      </c>
      <c r="Z417" s="34">
        <f>VLOOKUP($B417,'[2]TK KHOILUONG'!$B:$AT,25,0)</f>
        <v>0</v>
      </c>
      <c r="AA417" s="16">
        <f>VLOOKUP($B417,'[2]TK KHOILUONG'!$B:$AT,26,0)</f>
        <v>0</v>
      </c>
      <c r="AB417" s="16">
        <f>VLOOKUP($B417,'[2]TK KHOILUONG'!$B:$AT,27,0)</f>
        <v>0</v>
      </c>
      <c r="AC417" s="16">
        <f>VLOOKUP($B417,'[2]TK KHOILUONG'!$B:$AT,28,0)</f>
        <v>0</v>
      </c>
      <c r="AD417" s="34">
        <f>VLOOKUP($B417,'[2]TK KHOILUONG'!$B:$AT,29,0)</f>
        <v>0</v>
      </c>
      <c r="AE417" s="16">
        <f>VLOOKUP($B417,'[2]TK KHOILUONG'!$B:$AT,30,0)</f>
        <v>0</v>
      </c>
      <c r="AF417" s="16">
        <f>VLOOKUP($B417,'[2]TK KHOILUONG'!$B:$AT,31,0)</f>
        <v>0</v>
      </c>
      <c r="AG417" s="16">
        <f>VLOOKUP($B417,'[2]TK KHOILUONG'!$B:$AT,32,0)</f>
        <v>0</v>
      </c>
      <c r="AH417" s="34">
        <f>VLOOKUP($B417,'[2]TK KHOILUONG'!$B:$AT,33,0)</f>
        <v>0</v>
      </c>
      <c r="AI417" s="16">
        <f>VLOOKUP($B417,'[2]TK KHOILUONG'!$B:$AT,34,0)</f>
        <v>0</v>
      </c>
      <c r="AJ417" s="16">
        <f>VLOOKUP($B417,'[2]TK KHOILUONG'!$B:$AT,35,0)</f>
        <v>0</v>
      </c>
      <c r="AK417" s="34">
        <f>VLOOKUP($B417,'[2]TK KHOILUONG'!$B:$AT,36,0)</f>
        <v>0</v>
      </c>
      <c r="AL417" s="16">
        <f>VLOOKUP($B417,'[2]TK KHOILUONG'!$B:$AT,37,0)</f>
        <v>0</v>
      </c>
      <c r="AM417" s="16">
        <f>VLOOKUP($B417,'[2]TK KHOILUONG'!$B:$AT,38,0)</f>
        <v>0</v>
      </c>
      <c r="AN417" s="34">
        <f>VLOOKUP($B417,'[2]TK KHOILUONG'!$B:$AT,39,0)</f>
        <v>0</v>
      </c>
      <c r="AO417" s="16">
        <f>VLOOKUP($B417,'[2]TK KHOILUONG'!$B:$AT,40,0)</f>
        <v>0</v>
      </c>
      <c r="AP417" s="16">
        <f>VLOOKUP($B417,'[2]TK KHOILUONG'!$B:$AT,41,0)</f>
        <v>0</v>
      </c>
      <c r="AQ417" s="34">
        <f>VLOOKUP($B417,'[2]TK KHOILUONG'!$B:$AT,42,0)</f>
        <v>0</v>
      </c>
      <c r="AR417" s="34">
        <f>VLOOKUP($B417,'[2]TK KHOILUONG'!$B:$AT,43,0)</f>
        <v>0</v>
      </c>
      <c r="AS417" s="34">
        <f>VLOOKUP($B417,'[2]TK KHOILUONG'!$B:$AT,44,0)</f>
        <v>0</v>
      </c>
      <c r="AT417" s="44">
        <f t="shared" si="7"/>
        <v>0</v>
      </c>
      <c r="AU417" s="5"/>
    </row>
    <row r="418" spans="1:47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>
        <f>VLOOKUP($B418,'[2]TK KHOILUONG'!$B:$AT,4,0)</f>
        <v>0</v>
      </c>
      <c r="F418" s="16">
        <f>VLOOKUP($B418,'[2]TK KHOILUONG'!$B:$AT,5,0)</f>
        <v>0</v>
      </c>
      <c r="G418" s="16">
        <f>VLOOKUP($B418,'[2]TK KHOILUONG'!$B:$AT,6,0)</f>
        <v>0</v>
      </c>
      <c r="H418" s="16">
        <f>VLOOKUP($B418,'[2]TK KHOILUONG'!$B:$AT,7,0)</f>
        <v>0</v>
      </c>
      <c r="I418" s="16">
        <f>VLOOKUP($B418,'[2]TK KHOILUONG'!$B:$AT,8,0)</f>
        <v>0</v>
      </c>
      <c r="J418" s="16">
        <f>VLOOKUP($B418,'[2]TK KHOILUONG'!$B:$AT,9,0)</f>
        <v>0</v>
      </c>
      <c r="K418" s="16">
        <f>VLOOKUP($B418,'[2]TK KHOILUONG'!$B:$AT,10,0)</f>
        <v>0</v>
      </c>
      <c r="L418" s="16">
        <f>VLOOKUP($B418,'[2]TK KHOILUONG'!$B:$AT,11,0)</f>
        <v>0</v>
      </c>
      <c r="M418" s="34">
        <f>VLOOKUP($B418,'[2]TK KHOILUONG'!$B:$AT,12,0)</f>
        <v>0</v>
      </c>
      <c r="N418" s="16">
        <f>VLOOKUP($B418,'[2]TK KHOILUONG'!$B:$AT,13,0)</f>
        <v>0</v>
      </c>
      <c r="O418" s="16">
        <f>VLOOKUP($B418,'[2]TK KHOILUONG'!$B:$AT,14,0)</f>
        <v>0</v>
      </c>
      <c r="P418" s="16">
        <f>VLOOKUP($B418,'[2]TK KHOILUONG'!$B:$AT,15,0)</f>
        <v>0</v>
      </c>
      <c r="Q418" s="16">
        <f>VLOOKUP($B418,'[2]TK KHOILUONG'!$B:$AT,16,0)</f>
        <v>0</v>
      </c>
      <c r="R418" s="34">
        <f>VLOOKUP($B418,'[2]TK KHOILUONG'!$B:$AT,17,0)</f>
        <v>0</v>
      </c>
      <c r="S418" s="16">
        <f>VLOOKUP($B418,'[2]TK KHOILUONG'!$B:$AT,18,0)</f>
        <v>0</v>
      </c>
      <c r="T418" s="16">
        <f>VLOOKUP($B418,'[2]TK KHOILUONG'!$B:$AT,19,0)</f>
        <v>0</v>
      </c>
      <c r="U418" s="16">
        <f>VLOOKUP($B418,'[2]TK KHOILUONG'!$B:$AT,20,0)</f>
        <v>0</v>
      </c>
      <c r="V418" s="34">
        <f>VLOOKUP($B418,'[2]TK KHOILUONG'!$B:$AT,21,0)</f>
        <v>0</v>
      </c>
      <c r="W418" s="16">
        <f>VLOOKUP($B418,'[2]TK KHOILUONG'!$B:$AT,22,0)</f>
        <v>0</v>
      </c>
      <c r="X418" s="16">
        <f>VLOOKUP($B418,'[2]TK KHOILUONG'!$B:$AT,23,0)</f>
        <v>0</v>
      </c>
      <c r="Y418" s="16">
        <f>VLOOKUP($B418,'[2]TK KHOILUONG'!$B:$AT,24,0)</f>
        <v>0</v>
      </c>
      <c r="Z418" s="34">
        <f>VLOOKUP($B418,'[2]TK KHOILUONG'!$B:$AT,25,0)</f>
        <v>0</v>
      </c>
      <c r="AA418" s="16">
        <f>VLOOKUP($B418,'[2]TK KHOILUONG'!$B:$AT,26,0)</f>
        <v>0</v>
      </c>
      <c r="AB418" s="16">
        <f>VLOOKUP($B418,'[2]TK KHOILUONG'!$B:$AT,27,0)</f>
        <v>0</v>
      </c>
      <c r="AC418" s="16">
        <f>VLOOKUP($B418,'[2]TK KHOILUONG'!$B:$AT,28,0)</f>
        <v>0</v>
      </c>
      <c r="AD418" s="34">
        <f>VLOOKUP($B418,'[2]TK KHOILUONG'!$B:$AT,29,0)</f>
        <v>0</v>
      </c>
      <c r="AE418" s="16">
        <f>VLOOKUP($B418,'[2]TK KHOILUONG'!$B:$AT,30,0)</f>
        <v>0</v>
      </c>
      <c r="AF418" s="16">
        <f>VLOOKUP($B418,'[2]TK KHOILUONG'!$B:$AT,31,0)</f>
        <v>0</v>
      </c>
      <c r="AG418" s="16">
        <f>VLOOKUP($B418,'[2]TK KHOILUONG'!$B:$AT,32,0)</f>
        <v>0</v>
      </c>
      <c r="AH418" s="34">
        <f>VLOOKUP($B418,'[2]TK KHOILUONG'!$B:$AT,33,0)</f>
        <v>0</v>
      </c>
      <c r="AI418" s="16">
        <f>VLOOKUP($B418,'[2]TK KHOILUONG'!$B:$AT,34,0)</f>
        <v>0</v>
      </c>
      <c r="AJ418" s="16">
        <f>VLOOKUP($B418,'[2]TK KHOILUONG'!$B:$AT,35,0)</f>
        <v>0</v>
      </c>
      <c r="AK418" s="34">
        <f>VLOOKUP($B418,'[2]TK KHOILUONG'!$B:$AT,36,0)</f>
        <v>0</v>
      </c>
      <c r="AL418" s="16">
        <f>VLOOKUP($B418,'[2]TK KHOILUONG'!$B:$AT,37,0)</f>
        <v>0</v>
      </c>
      <c r="AM418" s="16">
        <f>VLOOKUP($B418,'[2]TK KHOILUONG'!$B:$AT,38,0)</f>
        <v>0</v>
      </c>
      <c r="AN418" s="34">
        <f>VLOOKUP($B418,'[2]TK KHOILUONG'!$B:$AT,39,0)</f>
        <v>0</v>
      </c>
      <c r="AO418" s="16">
        <f>VLOOKUP($B418,'[2]TK KHOILUONG'!$B:$AT,40,0)</f>
        <v>0</v>
      </c>
      <c r="AP418" s="16">
        <f>VLOOKUP($B418,'[2]TK KHOILUONG'!$B:$AT,41,0)</f>
        <v>0</v>
      </c>
      <c r="AQ418" s="34">
        <f>VLOOKUP($B418,'[2]TK KHOILUONG'!$B:$AT,42,0)</f>
        <v>0</v>
      </c>
      <c r="AR418" s="34">
        <f>VLOOKUP($B418,'[2]TK KHOILUONG'!$B:$AT,43,0)</f>
        <v>0</v>
      </c>
      <c r="AS418" s="34">
        <f>VLOOKUP($B418,'[2]TK KHOILUONG'!$B:$AT,44,0)</f>
        <v>0</v>
      </c>
      <c r="AT418" s="44">
        <f t="shared" si="7"/>
        <v>0</v>
      </c>
      <c r="AU418" s="5"/>
    </row>
    <row r="419" spans="1:47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>
        <f>VLOOKUP($B419,'[2]TK KHOILUONG'!$B:$AT,4,0)</f>
        <v>0</v>
      </c>
      <c r="F419" s="16">
        <f>VLOOKUP($B419,'[2]TK KHOILUONG'!$B:$AT,5,0)</f>
        <v>0</v>
      </c>
      <c r="G419" s="16">
        <f>VLOOKUP($B419,'[2]TK KHOILUONG'!$B:$AT,6,0)</f>
        <v>0</v>
      </c>
      <c r="H419" s="16">
        <f>VLOOKUP($B419,'[2]TK KHOILUONG'!$B:$AT,7,0)</f>
        <v>0</v>
      </c>
      <c r="I419" s="16">
        <f>VLOOKUP($B419,'[2]TK KHOILUONG'!$B:$AT,8,0)</f>
        <v>0</v>
      </c>
      <c r="J419" s="16">
        <f>VLOOKUP($B419,'[2]TK KHOILUONG'!$B:$AT,9,0)</f>
        <v>0</v>
      </c>
      <c r="K419" s="16">
        <f>VLOOKUP($B419,'[2]TK KHOILUONG'!$B:$AT,10,0)</f>
        <v>0</v>
      </c>
      <c r="L419" s="16">
        <f>VLOOKUP($B419,'[2]TK KHOILUONG'!$B:$AT,11,0)</f>
        <v>0</v>
      </c>
      <c r="M419" s="34">
        <f>VLOOKUP($B419,'[2]TK KHOILUONG'!$B:$AT,12,0)</f>
        <v>0</v>
      </c>
      <c r="N419" s="16">
        <f>VLOOKUP($B419,'[2]TK KHOILUONG'!$B:$AT,13,0)</f>
        <v>0</v>
      </c>
      <c r="O419" s="16">
        <f>VLOOKUP($B419,'[2]TK KHOILUONG'!$B:$AT,14,0)</f>
        <v>0</v>
      </c>
      <c r="P419" s="16">
        <f>VLOOKUP($B419,'[2]TK KHOILUONG'!$B:$AT,15,0)</f>
        <v>0</v>
      </c>
      <c r="Q419" s="16">
        <f>VLOOKUP($B419,'[2]TK KHOILUONG'!$B:$AT,16,0)</f>
        <v>0</v>
      </c>
      <c r="R419" s="34">
        <f>VLOOKUP($B419,'[2]TK KHOILUONG'!$B:$AT,17,0)</f>
        <v>0</v>
      </c>
      <c r="S419" s="16">
        <f>VLOOKUP($B419,'[2]TK KHOILUONG'!$B:$AT,18,0)</f>
        <v>0</v>
      </c>
      <c r="T419" s="16">
        <f>VLOOKUP($B419,'[2]TK KHOILUONG'!$B:$AT,19,0)</f>
        <v>0</v>
      </c>
      <c r="U419" s="16">
        <f>VLOOKUP($B419,'[2]TK KHOILUONG'!$B:$AT,20,0)</f>
        <v>0</v>
      </c>
      <c r="V419" s="34">
        <f>VLOOKUP($B419,'[2]TK KHOILUONG'!$B:$AT,21,0)</f>
        <v>0</v>
      </c>
      <c r="W419" s="16">
        <f>VLOOKUP($B419,'[2]TK KHOILUONG'!$B:$AT,22,0)</f>
        <v>0</v>
      </c>
      <c r="X419" s="16">
        <f>VLOOKUP($B419,'[2]TK KHOILUONG'!$B:$AT,23,0)</f>
        <v>0</v>
      </c>
      <c r="Y419" s="16">
        <f>VLOOKUP($B419,'[2]TK KHOILUONG'!$B:$AT,24,0)</f>
        <v>0</v>
      </c>
      <c r="Z419" s="34">
        <f>VLOOKUP($B419,'[2]TK KHOILUONG'!$B:$AT,25,0)</f>
        <v>0</v>
      </c>
      <c r="AA419" s="16">
        <f>VLOOKUP($B419,'[2]TK KHOILUONG'!$B:$AT,26,0)</f>
        <v>0</v>
      </c>
      <c r="AB419" s="16">
        <f>VLOOKUP($B419,'[2]TK KHOILUONG'!$B:$AT,27,0)</f>
        <v>0</v>
      </c>
      <c r="AC419" s="16">
        <f>VLOOKUP($B419,'[2]TK KHOILUONG'!$B:$AT,28,0)</f>
        <v>0</v>
      </c>
      <c r="AD419" s="34">
        <f>VLOOKUP($B419,'[2]TK KHOILUONG'!$B:$AT,29,0)</f>
        <v>0</v>
      </c>
      <c r="AE419" s="16">
        <f>VLOOKUP($B419,'[2]TK KHOILUONG'!$B:$AT,30,0)</f>
        <v>0</v>
      </c>
      <c r="AF419" s="16">
        <f>VLOOKUP($B419,'[2]TK KHOILUONG'!$B:$AT,31,0)</f>
        <v>0</v>
      </c>
      <c r="AG419" s="16">
        <f>VLOOKUP($B419,'[2]TK KHOILUONG'!$B:$AT,32,0)</f>
        <v>0</v>
      </c>
      <c r="AH419" s="34">
        <f>VLOOKUP($B419,'[2]TK KHOILUONG'!$B:$AT,33,0)</f>
        <v>0</v>
      </c>
      <c r="AI419" s="16">
        <f>VLOOKUP($B419,'[2]TK KHOILUONG'!$B:$AT,34,0)</f>
        <v>0</v>
      </c>
      <c r="AJ419" s="16">
        <f>VLOOKUP($B419,'[2]TK KHOILUONG'!$B:$AT,35,0)</f>
        <v>0</v>
      </c>
      <c r="AK419" s="34">
        <f>VLOOKUP($B419,'[2]TK KHOILUONG'!$B:$AT,36,0)</f>
        <v>0</v>
      </c>
      <c r="AL419" s="16">
        <f>VLOOKUP($B419,'[2]TK KHOILUONG'!$B:$AT,37,0)</f>
        <v>0</v>
      </c>
      <c r="AM419" s="16">
        <f>VLOOKUP($B419,'[2]TK KHOILUONG'!$B:$AT,38,0)</f>
        <v>0</v>
      </c>
      <c r="AN419" s="34">
        <f>VLOOKUP($B419,'[2]TK KHOILUONG'!$B:$AT,39,0)</f>
        <v>0</v>
      </c>
      <c r="AO419" s="16">
        <f>VLOOKUP($B419,'[2]TK KHOILUONG'!$B:$AT,40,0)</f>
        <v>0</v>
      </c>
      <c r="AP419" s="16">
        <f>VLOOKUP($B419,'[2]TK KHOILUONG'!$B:$AT,41,0)</f>
        <v>0</v>
      </c>
      <c r="AQ419" s="34">
        <f>VLOOKUP($B419,'[2]TK KHOILUONG'!$B:$AT,42,0)</f>
        <v>0</v>
      </c>
      <c r="AR419" s="34">
        <f>VLOOKUP($B419,'[2]TK KHOILUONG'!$B:$AT,43,0)</f>
        <v>0</v>
      </c>
      <c r="AS419" s="34">
        <f>VLOOKUP($B419,'[2]TK KHOILUONG'!$B:$AT,44,0)</f>
        <v>0</v>
      </c>
      <c r="AT419" s="44">
        <f t="shared" si="7"/>
        <v>0</v>
      </c>
      <c r="AU419" s="5"/>
    </row>
    <row r="420" spans="1:47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>
        <f>VLOOKUP($B420,'[2]TK KHOILUONG'!$B:$AT,4,0)</f>
        <v>0</v>
      </c>
      <c r="F420" s="16">
        <f>VLOOKUP($B420,'[2]TK KHOILUONG'!$B:$AT,5,0)</f>
        <v>0</v>
      </c>
      <c r="G420" s="16">
        <f>VLOOKUP($B420,'[2]TK KHOILUONG'!$B:$AT,6,0)</f>
        <v>0</v>
      </c>
      <c r="H420" s="16">
        <f>VLOOKUP($B420,'[2]TK KHOILUONG'!$B:$AT,7,0)</f>
        <v>0</v>
      </c>
      <c r="I420" s="16">
        <f>VLOOKUP($B420,'[2]TK KHOILUONG'!$B:$AT,8,0)</f>
        <v>0</v>
      </c>
      <c r="J420" s="16">
        <f>VLOOKUP($B420,'[2]TK KHOILUONG'!$B:$AT,9,0)</f>
        <v>0</v>
      </c>
      <c r="K420" s="16">
        <f>VLOOKUP($B420,'[2]TK KHOILUONG'!$B:$AT,10,0)</f>
        <v>0</v>
      </c>
      <c r="L420" s="16">
        <f>VLOOKUP($B420,'[2]TK KHOILUONG'!$B:$AT,11,0)</f>
        <v>0</v>
      </c>
      <c r="M420" s="34">
        <f>VLOOKUP($B420,'[2]TK KHOILUONG'!$B:$AT,12,0)</f>
        <v>0</v>
      </c>
      <c r="N420" s="16">
        <f>VLOOKUP($B420,'[2]TK KHOILUONG'!$B:$AT,13,0)</f>
        <v>0</v>
      </c>
      <c r="O420" s="16">
        <f>VLOOKUP($B420,'[2]TK KHOILUONG'!$B:$AT,14,0)</f>
        <v>0</v>
      </c>
      <c r="P420" s="16">
        <f>VLOOKUP($B420,'[2]TK KHOILUONG'!$B:$AT,15,0)</f>
        <v>0</v>
      </c>
      <c r="Q420" s="16">
        <f>VLOOKUP($B420,'[2]TK KHOILUONG'!$B:$AT,16,0)</f>
        <v>0</v>
      </c>
      <c r="R420" s="34">
        <f>VLOOKUP($B420,'[2]TK KHOILUONG'!$B:$AT,17,0)</f>
        <v>0</v>
      </c>
      <c r="S420" s="16">
        <f>VLOOKUP($B420,'[2]TK KHOILUONG'!$B:$AT,18,0)</f>
        <v>0</v>
      </c>
      <c r="T420" s="16">
        <f>VLOOKUP($B420,'[2]TK KHOILUONG'!$B:$AT,19,0)</f>
        <v>0</v>
      </c>
      <c r="U420" s="16">
        <f>VLOOKUP($B420,'[2]TK KHOILUONG'!$B:$AT,20,0)</f>
        <v>0</v>
      </c>
      <c r="V420" s="34">
        <f>VLOOKUP($B420,'[2]TK KHOILUONG'!$B:$AT,21,0)</f>
        <v>0</v>
      </c>
      <c r="W420" s="16">
        <f>VLOOKUP($B420,'[2]TK KHOILUONG'!$B:$AT,22,0)</f>
        <v>0</v>
      </c>
      <c r="X420" s="16">
        <f>VLOOKUP($B420,'[2]TK KHOILUONG'!$B:$AT,23,0)</f>
        <v>0</v>
      </c>
      <c r="Y420" s="16">
        <f>VLOOKUP($B420,'[2]TK KHOILUONG'!$B:$AT,24,0)</f>
        <v>0</v>
      </c>
      <c r="Z420" s="34">
        <f>VLOOKUP($B420,'[2]TK KHOILUONG'!$B:$AT,25,0)</f>
        <v>0</v>
      </c>
      <c r="AA420" s="16">
        <f>VLOOKUP($B420,'[2]TK KHOILUONG'!$B:$AT,26,0)</f>
        <v>0</v>
      </c>
      <c r="AB420" s="16">
        <f>VLOOKUP($B420,'[2]TK KHOILUONG'!$B:$AT,27,0)</f>
        <v>0</v>
      </c>
      <c r="AC420" s="16">
        <f>VLOOKUP($B420,'[2]TK KHOILUONG'!$B:$AT,28,0)</f>
        <v>0</v>
      </c>
      <c r="AD420" s="34">
        <f>VLOOKUP($B420,'[2]TK KHOILUONG'!$B:$AT,29,0)</f>
        <v>0</v>
      </c>
      <c r="AE420" s="16">
        <f>VLOOKUP($B420,'[2]TK KHOILUONG'!$B:$AT,30,0)</f>
        <v>0</v>
      </c>
      <c r="AF420" s="16">
        <f>VLOOKUP($B420,'[2]TK KHOILUONG'!$B:$AT,31,0)</f>
        <v>0</v>
      </c>
      <c r="AG420" s="16">
        <f>VLOOKUP($B420,'[2]TK KHOILUONG'!$B:$AT,32,0)</f>
        <v>0</v>
      </c>
      <c r="AH420" s="34">
        <f>VLOOKUP($B420,'[2]TK KHOILUONG'!$B:$AT,33,0)</f>
        <v>0</v>
      </c>
      <c r="AI420" s="16">
        <f>VLOOKUP($B420,'[2]TK KHOILUONG'!$B:$AT,34,0)</f>
        <v>0</v>
      </c>
      <c r="AJ420" s="16">
        <f>VLOOKUP($B420,'[2]TK KHOILUONG'!$B:$AT,35,0)</f>
        <v>0</v>
      </c>
      <c r="AK420" s="34">
        <f>VLOOKUP($B420,'[2]TK KHOILUONG'!$B:$AT,36,0)</f>
        <v>0</v>
      </c>
      <c r="AL420" s="16">
        <f>VLOOKUP($B420,'[2]TK KHOILUONG'!$B:$AT,37,0)</f>
        <v>0</v>
      </c>
      <c r="AM420" s="16">
        <f>VLOOKUP($B420,'[2]TK KHOILUONG'!$B:$AT,38,0)</f>
        <v>0</v>
      </c>
      <c r="AN420" s="34">
        <f>VLOOKUP($B420,'[2]TK KHOILUONG'!$B:$AT,39,0)</f>
        <v>0</v>
      </c>
      <c r="AO420" s="16">
        <f>VLOOKUP($B420,'[2]TK KHOILUONG'!$B:$AT,40,0)</f>
        <v>0</v>
      </c>
      <c r="AP420" s="16">
        <f>VLOOKUP($B420,'[2]TK KHOILUONG'!$B:$AT,41,0)</f>
        <v>0</v>
      </c>
      <c r="AQ420" s="34">
        <f>VLOOKUP($B420,'[2]TK KHOILUONG'!$B:$AT,42,0)</f>
        <v>0</v>
      </c>
      <c r="AR420" s="34">
        <f>VLOOKUP($B420,'[2]TK KHOILUONG'!$B:$AT,43,0)</f>
        <v>0</v>
      </c>
      <c r="AS420" s="34">
        <f>VLOOKUP($B420,'[2]TK KHOILUONG'!$B:$AT,44,0)</f>
        <v>0</v>
      </c>
      <c r="AT420" s="44">
        <f t="shared" si="7"/>
        <v>0</v>
      </c>
      <c r="AU420" s="5"/>
    </row>
    <row r="421" spans="1:47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>
        <f>VLOOKUP($B421,'[2]TK KHOILUONG'!$B:$AT,4,0)</f>
        <v>0</v>
      </c>
      <c r="F421" s="16">
        <f>VLOOKUP($B421,'[2]TK KHOILUONG'!$B:$AT,5,0)</f>
        <v>0</v>
      </c>
      <c r="G421" s="16">
        <f>VLOOKUP($B421,'[2]TK KHOILUONG'!$B:$AT,6,0)</f>
        <v>0</v>
      </c>
      <c r="H421" s="16">
        <f>VLOOKUP($B421,'[2]TK KHOILUONG'!$B:$AT,7,0)</f>
        <v>0</v>
      </c>
      <c r="I421" s="16">
        <f>VLOOKUP($B421,'[2]TK KHOILUONG'!$B:$AT,8,0)</f>
        <v>0</v>
      </c>
      <c r="J421" s="16">
        <f>VLOOKUP($B421,'[2]TK KHOILUONG'!$B:$AT,9,0)</f>
        <v>0</v>
      </c>
      <c r="K421" s="16">
        <f>VLOOKUP($B421,'[2]TK KHOILUONG'!$B:$AT,10,0)</f>
        <v>0</v>
      </c>
      <c r="L421" s="16">
        <f>VLOOKUP($B421,'[2]TK KHOILUONG'!$B:$AT,11,0)</f>
        <v>0</v>
      </c>
      <c r="M421" s="34">
        <f>VLOOKUP($B421,'[2]TK KHOILUONG'!$B:$AT,12,0)</f>
        <v>0</v>
      </c>
      <c r="N421" s="16">
        <f>VLOOKUP($B421,'[2]TK KHOILUONG'!$B:$AT,13,0)</f>
        <v>0</v>
      </c>
      <c r="O421" s="16">
        <f>VLOOKUP($B421,'[2]TK KHOILUONG'!$B:$AT,14,0)</f>
        <v>0</v>
      </c>
      <c r="P421" s="16">
        <f>VLOOKUP($B421,'[2]TK KHOILUONG'!$B:$AT,15,0)</f>
        <v>0</v>
      </c>
      <c r="Q421" s="16">
        <f>VLOOKUP($B421,'[2]TK KHOILUONG'!$B:$AT,16,0)</f>
        <v>0</v>
      </c>
      <c r="R421" s="34">
        <f>VLOOKUP($B421,'[2]TK KHOILUONG'!$B:$AT,17,0)</f>
        <v>0</v>
      </c>
      <c r="S421" s="16">
        <f>VLOOKUP($B421,'[2]TK KHOILUONG'!$B:$AT,18,0)</f>
        <v>0</v>
      </c>
      <c r="T421" s="16">
        <f>VLOOKUP($B421,'[2]TK KHOILUONG'!$B:$AT,19,0)</f>
        <v>0</v>
      </c>
      <c r="U421" s="16">
        <f>VLOOKUP($B421,'[2]TK KHOILUONG'!$B:$AT,20,0)</f>
        <v>0</v>
      </c>
      <c r="V421" s="34">
        <f>VLOOKUP($B421,'[2]TK KHOILUONG'!$B:$AT,21,0)</f>
        <v>0</v>
      </c>
      <c r="W421" s="16">
        <f>VLOOKUP($B421,'[2]TK KHOILUONG'!$B:$AT,22,0)</f>
        <v>0</v>
      </c>
      <c r="X421" s="16">
        <f>VLOOKUP($B421,'[2]TK KHOILUONG'!$B:$AT,23,0)</f>
        <v>0</v>
      </c>
      <c r="Y421" s="16">
        <f>VLOOKUP($B421,'[2]TK KHOILUONG'!$B:$AT,24,0)</f>
        <v>0</v>
      </c>
      <c r="Z421" s="34">
        <f>VLOOKUP($B421,'[2]TK KHOILUONG'!$B:$AT,25,0)</f>
        <v>0</v>
      </c>
      <c r="AA421" s="16">
        <f>VLOOKUP($B421,'[2]TK KHOILUONG'!$B:$AT,26,0)</f>
        <v>0</v>
      </c>
      <c r="AB421" s="16">
        <f>VLOOKUP($B421,'[2]TK KHOILUONG'!$B:$AT,27,0)</f>
        <v>0</v>
      </c>
      <c r="AC421" s="16">
        <f>VLOOKUP($B421,'[2]TK KHOILUONG'!$B:$AT,28,0)</f>
        <v>0</v>
      </c>
      <c r="AD421" s="34">
        <f>VLOOKUP($B421,'[2]TK KHOILUONG'!$B:$AT,29,0)</f>
        <v>0</v>
      </c>
      <c r="AE421" s="16">
        <f>VLOOKUP($B421,'[2]TK KHOILUONG'!$B:$AT,30,0)</f>
        <v>0</v>
      </c>
      <c r="AF421" s="16">
        <f>VLOOKUP($B421,'[2]TK KHOILUONG'!$B:$AT,31,0)</f>
        <v>0</v>
      </c>
      <c r="AG421" s="16">
        <f>VLOOKUP($B421,'[2]TK KHOILUONG'!$B:$AT,32,0)</f>
        <v>0</v>
      </c>
      <c r="AH421" s="34">
        <f>VLOOKUP($B421,'[2]TK KHOILUONG'!$B:$AT,33,0)</f>
        <v>0</v>
      </c>
      <c r="AI421" s="16">
        <f>VLOOKUP($B421,'[2]TK KHOILUONG'!$B:$AT,34,0)</f>
        <v>0</v>
      </c>
      <c r="AJ421" s="16">
        <f>VLOOKUP($B421,'[2]TK KHOILUONG'!$B:$AT,35,0)</f>
        <v>0</v>
      </c>
      <c r="AK421" s="34">
        <f>VLOOKUP($B421,'[2]TK KHOILUONG'!$B:$AT,36,0)</f>
        <v>0</v>
      </c>
      <c r="AL421" s="16">
        <f>VLOOKUP($B421,'[2]TK KHOILUONG'!$B:$AT,37,0)</f>
        <v>0</v>
      </c>
      <c r="AM421" s="16">
        <f>VLOOKUP($B421,'[2]TK KHOILUONG'!$B:$AT,38,0)</f>
        <v>0</v>
      </c>
      <c r="AN421" s="34">
        <f>VLOOKUP($B421,'[2]TK KHOILUONG'!$B:$AT,39,0)</f>
        <v>0</v>
      </c>
      <c r="AO421" s="16">
        <f>VLOOKUP($B421,'[2]TK KHOILUONG'!$B:$AT,40,0)</f>
        <v>0</v>
      </c>
      <c r="AP421" s="16">
        <f>VLOOKUP($B421,'[2]TK KHOILUONG'!$B:$AT,41,0)</f>
        <v>0</v>
      </c>
      <c r="AQ421" s="34">
        <f>VLOOKUP($B421,'[2]TK KHOILUONG'!$B:$AT,42,0)</f>
        <v>0</v>
      </c>
      <c r="AR421" s="34">
        <f>VLOOKUP($B421,'[2]TK KHOILUONG'!$B:$AT,43,0)</f>
        <v>0</v>
      </c>
      <c r="AS421" s="34">
        <f>VLOOKUP($B421,'[2]TK KHOILUONG'!$B:$AT,44,0)</f>
        <v>0</v>
      </c>
      <c r="AT421" s="44">
        <f t="shared" si="7"/>
        <v>0</v>
      </c>
      <c r="AU421" s="5"/>
    </row>
    <row r="422" spans="1:47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>
        <f>VLOOKUP($B422,'[2]TK KHOILUONG'!$B:$AT,4,0)</f>
        <v>0</v>
      </c>
      <c r="F422" s="16">
        <f>VLOOKUP($B422,'[2]TK KHOILUONG'!$B:$AT,5,0)</f>
        <v>0</v>
      </c>
      <c r="G422" s="16">
        <f>VLOOKUP($B422,'[2]TK KHOILUONG'!$B:$AT,6,0)</f>
        <v>0</v>
      </c>
      <c r="H422" s="16">
        <f>VLOOKUP($B422,'[2]TK KHOILUONG'!$B:$AT,7,0)</f>
        <v>0</v>
      </c>
      <c r="I422" s="16">
        <f>VLOOKUP($B422,'[2]TK KHOILUONG'!$B:$AT,8,0)</f>
        <v>0</v>
      </c>
      <c r="J422" s="16">
        <f>VLOOKUP($B422,'[2]TK KHOILUONG'!$B:$AT,9,0)</f>
        <v>0</v>
      </c>
      <c r="K422" s="16">
        <f>VLOOKUP($B422,'[2]TK KHOILUONG'!$B:$AT,10,0)</f>
        <v>0</v>
      </c>
      <c r="L422" s="16">
        <f>VLOOKUP($B422,'[2]TK KHOILUONG'!$B:$AT,11,0)</f>
        <v>0</v>
      </c>
      <c r="M422" s="34">
        <f>VLOOKUP($B422,'[2]TK KHOILUONG'!$B:$AT,12,0)</f>
        <v>0</v>
      </c>
      <c r="N422" s="16">
        <f>VLOOKUP($B422,'[2]TK KHOILUONG'!$B:$AT,13,0)</f>
        <v>0</v>
      </c>
      <c r="O422" s="16">
        <f>VLOOKUP($B422,'[2]TK KHOILUONG'!$B:$AT,14,0)</f>
        <v>0</v>
      </c>
      <c r="P422" s="16">
        <f>VLOOKUP($B422,'[2]TK KHOILUONG'!$B:$AT,15,0)</f>
        <v>0</v>
      </c>
      <c r="Q422" s="16">
        <f>VLOOKUP($B422,'[2]TK KHOILUONG'!$B:$AT,16,0)</f>
        <v>0</v>
      </c>
      <c r="R422" s="34">
        <f>VLOOKUP($B422,'[2]TK KHOILUONG'!$B:$AT,17,0)</f>
        <v>0</v>
      </c>
      <c r="S422" s="16">
        <f>VLOOKUP($B422,'[2]TK KHOILUONG'!$B:$AT,18,0)</f>
        <v>0</v>
      </c>
      <c r="T422" s="16">
        <f>VLOOKUP($B422,'[2]TK KHOILUONG'!$B:$AT,19,0)</f>
        <v>0</v>
      </c>
      <c r="U422" s="16">
        <f>VLOOKUP($B422,'[2]TK KHOILUONG'!$B:$AT,20,0)</f>
        <v>0</v>
      </c>
      <c r="V422" s="34">
        <f>VLOOKUP($B422,'[2]TK KHOILUONG'!$B:$AT,21,0)</f>
        <v>0</v>
      </c>
      <c r="W422" s="16">
        <f>VLOOKUP($B422,'[2]TK KHOILUONG'!$B:$AT,22,0)</f>
        <v>0</v>
      </c>
      <c r="X422" s="16">
        <f>VLOOKUP($B422,'[2]TK KHOILUONG'!$B:$AT,23,0)</f>
        <v>0</v>
      </c>
      <c r="Y422" s="16">
        <f>VLOOKUP($B422,'[2]TK KHOILUONG'!$B:$AT,24,0)</f>
        <v>0</v>
      </c>
      <c r="Z422" s="34">
        <f>VLOOKUP($B422,'[2]TK KHOILUONG'!$B:$AT,25,0)</f>
        <v>0</v>
      </c>
      <c r="AA422" s="16">
        <f>VLOOKUP($B422,'[2]TK KHOILUONG'!$B:$AT,26,0)</f>
        <v>0</v>
      </c>
      <c r="AB422" s="16">
        <f>VLOOKUP($B422,'[2]TK KHOILUONG'!$B:$AT,27,0)</f>
        <v>0</v>
      </c>
      <c r="AC422" s="16">
        <f>VLOOKUP($B422,'[2]TK KHOILUONG'!$B:$AT,28,0)</f>
        <v>0</v>
      </c>
      <c r="AD422" s="34">
        <f>VLOOKUP($B422,'[2]TK KHOILUONG'!$B:$AT,29,0)</f>
        <v>0</v>
      </c>
      <c r="AE422" s="16">
        <f>VLOOKUP($B422,'[2]TK KHOILUONG'!$B:$AT,30,0)</f>
        <v>0</v>
      </c>
      <c r="AF422" s="16">
        <f>VLOOKUP($B422,'[2]TK KHOILUONG'!$B:$AT,31,0)</f>
        <v>0</v>
      </c>
      <c r="AG422" s="16">
        <f>VLOOKUP($B422,'[2]TK KHOILUONG'!$B:$AT,32,0)</f>
        <v>0</v>
      </c>
      <c r="AH422" s="34">
        <f>VLOOKUP($B422,'[2]TK KHOILUONG'!$B:$AT,33,0)</f>
        <v>0</v>
      </c>
      <c r="AI422" s="16">
        <f>VLOOKUP($B422,'[2]TK KHOILUONG'!$B:$AT,34,0)</f>
        <v>0</v>
      </c>
      <c r="AJ422" s="16">
        <f>VLOOKUP($B422,'[2]TK KHOILUONG'!$B:$AT,35,0)</f>
        <v>0</v>
      </c>
      <c r="AK422" s="34">
        <f>VLOOKUP($B422,'[2]TK KHOILUONG'!$B:$AT,36,0)</f>
        <v>0</v>
      </c>
      <c r="AL422" s="16">
        <f>VLOOKUP($B422,'[2]TK KHOILUONG'!$B:$AT,37,0)</f>
        <v>0</v>
      </c>
      <c r="AM422" s="16">
        <f>VLOOKUP($B422,'[2]TK KHOILUONG'!$B:$AT,38,0)</f>
        <v>0</v>
      </c>
      <c r="AN422" s="34">
        <f>VLOOKUP($B422,'[2]TK KHOILUONG'!$B:$AT,39,0)</f>
        <v>0</v>
      </c>
      <c r="AO422" s="16">
        <f>VLOOKUP($B422,'[2]TK KHOILUONG'!$B:$AT,40,0)</f>
        <v>0</v>
      </c>
      <c r="AP422" s="16">
        <f>VLOOKUP($B422,'[2]TK KHOILUONG'!$B:$AT,41,0)</f>
        <v>0</v>
      </c>
      <c r="AQ422" s="34">
        <f>VLOOKUP($B422,'[2]TK KHOILUONG'!$B:$AT,42,0)</f>
        <v>0</v>
      </c>
      <c r="AR422" s="34">
        <f>VLOOKUP($B422,'[2]TK KHOILUONG'!$B:$AT,43,0)</f>
        <v>0</v>
      </c>
      <c r="AS422" s="34">
        <f>VLOOKUP($B422,'[2]TK KHOILUONG'!$B:$AT,44,0)</f>
        <v>0</v>
      </c>
      <c r="AT422" s="44">
        <f t="shared" si="7"/>
        <v>0</v>
      </c>
      <c r="AU422" s="5"/>
    </row>
    <row r="423" spans="1:47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>
        <f>VLOOKUP($B423,'[2]TK KHOILUONG'!$B:$AT,4,0)</f>
        <v>0</v>
      </c>
      <c r="F423" s="16">
        <f>VLOOKUP($B423,'[2]TK KHOILUONG'!$B:$AT,5,0)</f>
        <v>0</v>
      </c>
      <c r="G423" s="16">
        <f>VLOOKUP($B423,'[2]TK KHOILUONG'!$B:$AT,6,0)</f>
        <v>0</v>
      </c>
      <c r="H423" s="16">
        <f>VLOOKUP($B423,'[2]TK KHOILUONG'!$B:$AT,7,0)</f>
        <v>0</v>
      </c>
      <c r="I423" s="16">
        <f>VLOOKUP($B423,'[2]TK KHOILUONG'!$B:$AT,8,0)</f>
        <v>0</v>
      </c>
      <c r="J423" s="16">
        <f>VLOOKUP($B423,'[2]TK KHOILUONG'!$B:$AT,9,0)</f>
        <v>0</v>
      </c>
      <c r="K423" s="16">
        <f>VLOOKUP($B423,'[2]TK KHOILUONG'!$B:$AT,10,0)</f>
        <v>0</v>
      </c>
      <c r="L423" s="16">
        <f>VLOOKUP($B423,'[2]TK KHOILUONG'!$B:$AT,11,0)</f>
        <v>0</v>
      </c>
      <c r="M423" s="34">
        <f>VLOOKUP($B423,'[2]TK KHOILUONG'!$B:$AT,12,0)</f>
        <v>0</v>
      </c>
      <c r="N423" s="16">
        <f>VLOOKUP($B423,'[2]TK KHOILUONG'!$B:$AT,13,0)</f>
        <v>0</v>
      </c>
      <c r="O423" s="16">
        <f>VLOOKUP($B423,'[2]TK KHOILUONG'!$B:$AT,14,0)</f>
        <v>0</v>
      </c>
      <c r="P423" s="16">
        <f>VLOOKUP($B423,'[2]TK KHOILUONG'!$B:$AT,15,0)</f>
        <v>0</v>
      </c>
      <c r="Q423" s="16">
        <f>VLOOKUP($B423,'[2]TK KHOILUONG'!$B:$AT,16,0)</f>
        <v>0</v>
      </c>
      <c r="R423" s="34">
        <f>VLOOKUP($B423,'[2]TK KHOILUONG'!$B:$AT,17,0)</f>
        <v>0</v>
      </c>
      <c r="S423" s="16">
        <f>VLOOKUP($B423,'[2]TK KHOILUONG'!$B:$AT,18,0)</f>
        <v>0</v>
      </c>
      <c r="T423" s="16">
        <f>VLOOKUP($B423,'[2]TK KHOILUONG'!$B:$AT,19,0)</f>
        <v>0</v>
      </c>
      <c r="U423" s="16">
        <f>VLOOKUP($B423,'[2]TK KHOILUONG'!$B:$AT,20,0)</f>
        <v>0</v>
      </c>
      <c r="V423" s="34">
        <f>VLOOKUP($B423,'[2]TK KHOILUONG'!$B:$AT,21,0)</f>
        <v>0</v>
      </c>
      <c r="W423" s="16">
        <f>VLOOKUP($B423,'[2]TK KHOILUONG'!$B:$AT,22,0)</f>
        <v>0</v>
      </c>
      <c r="X423" s="16">
        <f>VLOOKUP($B423,'[2]TK KHOILUONG'!$B:$AT,23,0)</f>
        <v>0</v>
      </c>
      <c r="Y423" s="16">
        <f>VLOOKUP($B423,'[2]TK KHOILUONG'!$B:$AT,24,0)</f>
        <v>0</v>
      </c>
      <c r="Z423" s="34">
        <f>VLOOKUP($B423,'[2]TK KHOILUONG'!$B:$AT,25,0)</f>
        <v>0</v>
      </c>
      <c r="AA423" s="16">
        <f>VLOOKUP($B423,'[2]TK KHOILUONG'!$B:$AT,26,0)</f>
        <v>0</v>
      </c>
      <c r="AB423" s="16">
        <f>VLOOKUP($B423,'[2]TK KHOILUONG'!$B:$AT,27,0)</f>
        <v>0</v>
      </c>
      <c r="AC423" s="16">
        <f>VLOOKUP($B423,'[2]TK KHOILUONG'!$B:$AT,28,0)</f>
        <v>0</v>
      </c>
      <c r="AD423" s="34">
        <f>VLOOKUP($B423,'[2]TK KHOILUONG'!$B:$AT,29,0)</f>
        <v>0</v>
      </c>
      <c r="AE423" s="16">
        <f>VLOOKUP($B423,'[2]TK KHOILUONG'!$B:$AT,30,0)</f>
        <v>0</v>
      </c>
      <c r="AF423" s="16">
        <f>VLOOKUP($B423,'[2]TK KHOILUONG'!$B:$AT,31,0)</f>
        <v>0</v>
      </c>
      <c r="AG423" s="16">
        <f>VLOOKUP($B423,'[2]TK KHOILUONG'!$B:$AT,32,0)</f>
        <v>0</v>
      </c>
      <c r="AH423" s="34">
        <f>VLOOKUP($B423,'[2]TK KHOILUONG'!$B:$AT,33,0)</f>
        <v>0</v>
      </c>
      <c r="AI423" s="16">
        <f>VLOOKUP($B423,'[2]TK KHOILUONG'!$B:$AT,34,0)</f>
        <v>0</v>
      </c>
      <c r="AJ423" s="16">
        <f>VLOOKUP($B423,'[2]TK KHOILUONG'!$B:$AT,35,0)</f>
        <v>0</v>
      </c>
      <c r="AK423" s="34">
        <f>VLOOKUP($B423,'[2]TK KHOILUONG'!$B:$AT,36,0)</f>
        <v>0</v>
      </c>
      <c r="AL423" s="16">
        <f>VLOOKUP($B423,'[2]TK KHOILUONG'!$B:$AT,37,0)</f>
        <v>0</v>
      </c>
      <c r="AM423" s="16">
        <f>VLOOKUP($B423,'[2]TK KHOILUONG'!$B:$AT,38,0)</f>
        <v>0</v>
      </c>
      <c r="AN423" s="34">
        <f>VLOOKUP($B423,'[2]TK KHOILUONG'!$B:$AT,39,0)</f>
        <v>0</v>
      </c>
      <c r="AO423" s="16">
        <f>VLOOKUP($B423,'[2]TK KHOILUONG'!$B:$AT,40,0)</f>
        <v>0</v>
      </c>
      <c r="AP423" s="16">
        <f>VLOOKUP($B423,'[2]TK KHOILUONG'!$B:$AT,41,0)</f>
        <v>0</v>
      </c>
      <c r="AQ423" s="34">
        <f>VLOOKUP($B423,'[2]TK KHOILUONG'!$B:$AT,42,0)</f>
        <v>0</v>
      </c>
      <c r="AR423" s="34">
        <f>VLOOKUP($B423,'[2]TK KHOILUONG'!$B:$AT,43,0)</f>
        <v>0</v>
      </c>
      <c r="AS423" s="34">
        <f>VLOOKUP($B423,'[2]TK KHOILUONG'!$B:$AT,44,0)</f>
        <v>0</v>
      </c>
      <c r="AT423" s="44">
        <f t="shared" si="7"/>
        <v>0</v>
      </c>
      <c r="AU423" s="5"/>
    </row>
    <row r="424" spans="1:47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>
        <f>VLOOKUP($B424,'[2]TK KHOILUONG'!$B:$AT,4,0)</f>
        <v>0</v>
      </c>
      <c r="F424" s="16">
        <f>VLOOKUP($B424,'[2]TK KHOILUONG'!$B:$AT,5,0)</f>
        <v>0</v>
      </c>
      <c r="G424" s="16">
        <f>VLOOKUP($B424,'[2]TK KHOILUONG'!$B:$AT,6,0)</f>
        <v>0</v>
      </c>
      <c r="H424" s="16">
        <f>VLOOKUP($B424,'[2]TK KHOILUONG'!$B:$AT,7,0)</f>
        <v>0</v>
      </c>
      <c r="I424" s="16">
        <f>VLOOKUP($B424,'[2]TK KHOILUONG'!$B:$AT,8,0)</f>
        <v>0</v>
      </c>
      <c r="J424" s="16">
        <f>VLOOKUP($B424,'[2]TK KHOILUONG'!$B:$AT,9,0)</f>
        <v>0</v>
      </c>
      <c r="K424" s="16">
        <f>VLOOKUP($B424,'[2]TK KHOILUONG'!$B:$AT,10,0)</f>
        <v>0</v>
      </c>
      <c r="L424" s="16">
        <f>VLOOKUP($B424,'[2]TK KHOILUONG'!$B:$AT,11,0)</f>
        <v>0</v>
      </c>
      <c r="M424" s="34">
        <f>VLOOKUP($B424,'[2]TK KHOILUONG'!$B:$AT,12,0)</f>
        <v>0</v>
      </c>
      <c r="N424" s="16">
        <f>VLOOKUP($B424,'[2]TK KHOILUONG'!$B:$AT,13,0)</f>
        <v>0</v>
      </c>
      <c r="O424" s="16">
        <f>VLOOKUP($B424,'[2]TK KHOILUONG'!$B:$AT,14,0)</f>
        <v>0</v>
      </c>
      <c r="P424" s="16">
        <f>VLOOKUP($B424,'[2]TK KHOILUONG'!$B:$AT,15,0)</f>
        <v>0</v>
      </c>
      <c r="Q424" s="16">
        <f>VLOOKUP($B424,'[2]TK KHOILUONG'!$B:$AT,16,0)</f>
        <v>0</v>
      </c>
      <c r="R424" s="34">
        <f>VLOOKUP($B424,'[2]TK KHOILUONG'!$B:$AT,17,0)</f>
        <v>0</v>
      </c>
      <c r="S424" s="16">
        <f>VLOOKUP($B424,'[2]TK KHOILUONG'!$B:$AT,18,0)</f>
        <v>0</v>
      </c>
      <c r="T424" s="16">
        <f>VLOOKUP($B424,'[2]TK KHOILUONG'!$B:$AT,19,0)</f>
        <v>0</v>
      </c>
      <c r="U424" s="16">
        <f>VLOOKUP($B424,'[2]TK KHOILUONG'!$B:$AT,20,0)</f>
        <v>0</v>
      </c>
      <c r="V424" s="34">
        <f>VLOOKUP($B424,'[2]TK KHOILUONG'!$B:$AT,21,0)</f>
        <v>0</v>
      </c>
      <c r="W424" s="16">
        <f>VLOOKUP($B424,'[2]TK KHOILUONG'!$B:$AT,22,0)</f>
        <v>0</v>
      </c>
      <c r="X424" s="16">
        <f>VLOOKUP($B424,'[2]TK KHOILUONG'!$B:$AT,23,0)</f>
        <v>0</v>
      </c>
      <c r="Y424" s="16">
        <f>VLOOKUP($B424,'[2]TK KHOILUONG'!$B:$AT,24,0)</f>
        <v>0</v>
      </c>
      <c r="Z424" s="34">
        <f>VLOOKUP($B424,'[2]TK KHOILUONG'!$B:$AT,25,0)</f>
        <v>0</v>
      </c>
      <c r="AA424" s="16">
        <f>VLOOKUP($B424,'[2]TK KHOILUONG'!$B:$AT,26,0)</f>
        <v>0</v>
      </c>
      <c r="AB424" s="16">
        <f>VLOOKUP($B424,'[2]TK KHOILUONG'!$B:$AT,27,0)</f>
        <v>0</v>
      </c>
      <c r="AC424" s="16">
        <f>VLOOKUP($B424,'[2]TK KHOILUONG'!$B:$AT,28,0)</f>
        <v>0</v>
      </c>
      <c r="AD424" s="34">
        <f>VLOOKUP($B424,'[2]TK KHOILUONG'!$B:$AT,29,0)</f>
        <v>0</v>
      </c>
      <c r="AE424" s="16">
        <f>VLOOKUP($B424,'[2]TK KHOILUONG'!$B:$AT,30,0)</f>
        <v>0</v>
      </c>
      <c r="AF424" s="16">
        <f>VLOOKUP($B424,'[2]TK KHOILUONG'!$B:$AT,31,0)</f>
        <v>0</v>
      </c>
      <c r="AG424" s="16">
        <f>VLOOKUP($B424,'[2]TK KHOILUONG'!$B:$AT,32,0)</f>
        <v>0</v>
      </c>
      <c r="AH424" s="34">
        <f>VLOOKUP($B424,'[2]TK KHOILUONG'!$B:$AT,33,0)</f>
        <v>0</v>
      </c>
      <c r="AI424" s="16">
        <f>VLOOKUP($B424,'[2]TK KHOILUONG'!$B:$AT,34,0)</f>
        <v>0</v>
      </c>
      <c r="AJ424" s="16">
        <f>VLOOKUP($B424,'[2]TK KHOILUONG'!$B:$AT,35,0)</f>
        <v>0</v>
      </c>
      <c r="AK424" s="34">
        <f>VLOOKUP($B424,'[2]TK KHOILUONG'!$B:$AT,36,0)</f>
        <v>0</v>
      </c>
      <c r="AL424" s="16">
        <f>VLOOKUP($B424,'[2]TK KHOILUONG'!$B:$AT,37,0)</f>
        <v>0</v>
      </c>
      <c r="AM424" s="16">
        <f>VLOOKUP($B424,'[2]TK KHOILUONG'!$B:$AT,38,0)</f>
        <v>0</v>
      </c>
      <c r="AN424" s="34">
        <f>VLOOKUP($B424,'[2]TK KHOILUONG'!$B:$AT,39,0)</f>
        <v>0</v>
      </c>
      <c r="AO424" s="16">
        <f>VLOOKUP($B424,'[2]TK KHOILUONG'!$B:$AT,40,0)</f>
        <v>0</v>
      </c>
      <c r="AP424" s="16">
        <f>VLOOKUP($B424,'[2]TK KHOILUONG'!$B:$AT,41,0)</f>
        <v>0</v>
      </c>
      <c r="AQ424" s="34">
        <f>VLOOKUP($B424,'[2]TK KHOILUONG'!$B:$AT,42,0)</f>
        <v>0</v>
      </c>
      <c r="AR424" s="34">
        <f>VLOOKUP($B424,'[2]TK KHOILUONG'!$B:$AT,43,0)</f>
        <v>0</v>
      </c>
      <c r="AS424" s="34">
        <f>VLOOKUP($B424,'[2]TK KHOILUONG'!$B:$AT,44,0)</f>
        <v>0</v>
      </c>
      <c r="AT424" s="44">
        <f t="shared" si="7"/>
        <v>0</v>
      </c>
      <c r="AU424" s="5"/>
    </row>
    <row r="425" spans="1:47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>
        <f>VLOOKUP($B425,'[2]TK KHOILUONG'!$B:$AT,4,0)</f>
        <v>0</v>
      </c>
      <c r="F425" s="16">
        <f>VLOOKUP($B425,'[2]TK KHOILUONG'!$B:$AT,5,0)</f>
        <v>0</v>
      </c>
      <c r="G425" s="16">
        <f>VLOOKUP($B425,'[2]TK KHOILUONG'!$B:$AT,6,0)</f>
        <v>0</v>
      </c>
      <c r="H425" s="16">
        <f>VLOOKUP($B425,'[2]TK KHOILUONG'!$B:$AT,7,0)</f>
        <v>0</v>
      </c>
      <c r="I425" s="16">
        <f>VLOOKUP($B425,'[2]TK KHOILUONG'!$B:$AT,8,0)</f>
        <v>0</v>
      </c>
      <c r="J425" s="16">
        <f>VLOOKUP($B425,'[2]TK KHOILUONG'!$B:$AT,9,0)</f>
        <v>0</v>
      </c>
      <c r="K425" s="16">
        <f>VLOOKUP($B425,'[2]TK KHOILUONG'!$B:$AT,10,0)</f>
        <v>0</v>
      </c>
      <c r="L425" s="16">
        <f>VLOOKUP($B425,'[2]TK KHOILUONG'!$B:$AT,11,0)</f>
        <v>0</v>
      </c>
      <c r="M425" s="34">
        <f>VLOOKUP($B425,'[2]TK KHOILUONG'!$B:$AT,12,0)</f>
        <v>0</v>
      </c>
      <c r="N425" s="16">
        <f>VLOOKUP($B425,'[2]TK KHOILUONG'!$B:$AT,13,0)</f>
        <v>0</v>
      </c>
      <c r="O425" s="16">
        <f>VLOOKUP($B425,'[2]TK KHOILUONG'!$B:$AT,14,0)</f>
        <v>0</v>
      </c>
      <c r="P425" s="16">
        <f>VLOOKUP($B425,'[2]TK KHOILUONG'!$B:$AT,15,0)</f>
        <v>0</v>
      </c>
      <c r="Q425" s="16">
        <f>VLOOKUP($B425,'[2]TK KHOILUONG'!$B:$AT,16,0)</f>
        <v>0</v>
      </c>
      <c r="R425" s="34">
        <f>VLOOKUP($B425,'[2]TK KHOILUONG'!$B:$AT,17,0)</f>
        <v>0</v>
      </c>
      <c r="S425" s="16">
        <f>VLOOKUP($B425,'[2]TK KHOILUONG'!$B:$AT,18,0)</f>
        <v>0</v>
      </c>
      <c r="T425" s="16">
        <f>VLOOKUP($B425,'[2]TK KHOILUONG'!$B:$AT,19,0)</f>
        <v>0</v>
      </c>
      <c r="U425" s="16">
        <f>VLOOKUP($B425,'[2]TK KHOILUONG'!$B:$AT,20,0)</f>
        <v>0</v>
      </c>
      <c r="V425" s="34">
        <f>VLOOKUP($B425,'[2]TK KHOILUONG'!$B:$AT,21,0)</f>
        <v>0</v>
      </c>
      <c r="W425" s="16">
        <f>VLOOKUP($B425,'[2]TK KHOILUONG'!$B:$AT,22,0)</f>
        <v>0</v>
      </c>
      <c r="X425" s="16">
        <f>VLOOKUP($B425,'[2]TK KHOILUONG'!$B:$AT,23,0)</f>
        <v>0</v>
      </c>
      <c r="Y425" s="16">
        <f>VLOOKUP($B425,'[2]TK KHOILUONG'!$B:$AT,24,0)</f>
        <v>0</v>
      </c>
      <c r="Z425" s="34">
        <f>VLOOKUP($B425,'[2]TK KHOILUONG'!$B:$AT,25,0)</f>
        <v>0</v>
      </c>
      <c r="AA425" s="16">
        <f>VLOOKUP($B425,'[2]TK KHOILUONG'!$B:$AT,26,0)</f>
        <v>0</v>
      </c>
      <c r="AB425" s="16">
        <f>VLOOKUP($B425,'[2]TK KHOILUONG'!$B:$AT,27,0)</f>
        <v>0</v>
      </c>
      <c r="AC425" s="16">
        <f>VLOOKUP($B425,'[2]TK KHOILUONG'!$B:$AT,28,0)</f>
        <v>0</v>
      </c>
      <c r="AD425" s="34">
        <f>VLOOKUP($B425,'[2]TK KHOILUONG'!$B:$AT,29,0)</f>
        <v>0</v>
      </c>
      <c r="AE425" s="16">
        <f>VLOOKUP($B425,'[2]TK KHOILUONG'!$B:$AT,30,0)</f>
        <v>0</v>
      </c>
      <c r="AF425" s="16">
        <f>VLOOKUP($B425,'[2]TK KHOILUONG'!$B:$AT,31,0)</f>
        <v>0</v>
      </c>
      <c r="AG425" s="16">
        <f>VLOOKUP($B425,'[2]TK KHOILUONG'!$B:$AT,32,0)</f>
        <v>0</v>
      </c>
      <c r="AH425" s="34">
        <f>VLOOKUP($B425,'[2]TK KHOILUONG'!$B:$AT,33,0)</f>
        <v>0</v>
      </c>
      <c r="AI425" s="16">
        <f>VLOOKUP($B425,'[2]TK KHOILUONG'!$B:$AT,34,0)</f>
        <v>0</v>
      </c>
      <c r="AJ425" s="16">
        <f>VLOOKUP($B425,'[2]TK KHOILUONG'!$B:$AT,35,0)</f>
        <v>0</v>
      </c>
      <c r="AK425" s="34">
        <f>VLOOKUP($B425,'[2]TK KHOILUONG'!$B:$AT,36,0)</f>
        <v>0</v>
      </c>
      <c r="AL425" s="16">
        <f>VLOOKUP($B425,'[2]TK KHOILUONG'!$B:$AT,37,0)</f>
        <v>0</v>
      </c>
      <c r="AM425" s="16">
        <f>VLOOKUP($B425,'[2]TK KHOILUONG'!$B:$AT,38,0)</f>
        <v>0</v>
      </c>
      <c r="AN425" s="34">
        <f>VLOOKUP($B425,'[2]TK KHOILUONG'!$B:$AT,39,0)</f>
        <v>0</v>
      </c>
      <c r="AO425" s="16">
        <f>VLOOKUP($B425,'[2]TK KHOILUONG'!$B:$AT,40,0)</f>
        <v>0</v>
      </c>
      <c r="AP425" s="16">
        <f>VLOOKUP($B425,'[2]TK KHOILUONG'!$B:$AT,41,0)</f>
        <v>0</v>
      </c>
      <c r="AQ425" s="34">
        <f>VLOOKUP($B425,'[2]TK KHOILUONG'!$B:$AT,42,0)</f>
        <v>0</v>
      </c>
      <c r="AR425" s="34">
        <f>VLOOKUP($B425,'[2]TK KHOILUONG'!$B:$AT,43,0)</f>
        <v>0</v>
      </c>
      <c r="AS425" s="34">
        <f>VLOOKUP($B425,'[2]TK KHOILUONG'!$B:$AT,44,0)</f>
        <v>0</v>
      </c>
      <c r="AT425" s="44">
        <f t="shared" si="7"/>
        <v>0</v>
      </c>
      <c r="AU425" s="5"/>
    </row>
    <row r="426" spans="1:47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>
        <f>VLOOKUP($B426,'[2]TK KHOILUONG'!$B:$AT,4,0)</f>
        <v>0</v>
      </c>
      <c r="F426" s="16">
        <f>VLOOKUP($B426,'[2]TK KHOILUONG'!$B:$AT,5,0)</f>
        <v>0</v>
      </c>
      <c r="G426" s="16">
        <f>VLOOKUP($B426,'[2]TK KHOILUONG'!$B:$AT,6,0)</f>
        <v>0</v>
      </c>
      <c r="H426" s="16">
        <f>VLOOKUP($B426,'[2]TK KHOILUONG'!$B:$AT,7,0)</f>
        <v>0</v>
      </c>
      <c r="I426" s="16">
        <f>VLOOKUP($B426,'[2]TK KHOILUONG'!$B:$AT,8,0)</f>
        <v>0</v>
      </c>
      <c r="J426" s="16">
        <f>VLOOKUP($B426,'[2]TK KHOILUONG'!$B:$AT,9,0)</f>
        <v>0</v>
      </c>
      <c r="K426" s="16">
        <f>VLOOKUP($B426,'[2]TK KHOILUONG'!$B:$AT,10,0)</f>
        <v>0</v>
      </c>
      <c r="L426" s="16">
        <f>VLOOKUP($B426,'[2]TK KHOILUONG'!$B:$AT,11,0)</f>
        <v>0</v>
      </c>
      <c r="M426" s="34">
        <f>VLOOKUP($B426,'[2]TK KHOILUONG'!$B:$AT,12,0)</f>
        <v>0</v>
      </c>
      <c r="N426" s="16">
        <f>VLOOKUP($B426,'[2]TK KHOILUONG'!$B:$AT,13,0)</f>
        <v>0</v>
      </c>
      <c r="O426" s="16">
        <f>VLOOKUP($B426,'[2]TK KHOILUONG'!$B:$AT,14,0)</f>
        <v>0</v>
      </c>
      <c r="P426" s="16">
        <f>VLOOKUP($B426,'[2]TK KHOILUONG'!$B:$AT,15,0)</f>
        <v>0</v>
      </c>
      <c r="Q426" s="16">
        <f>VLOOKUP($B426,'[2]TK KHOILUONG'!$B:$AT,16,0)</f>
        <v>0</v>
      </c>
      <c r="R426" s="34">
        <f>VLOOKUP($B426,'[2]TK KHOILUONG'!$B:$AT,17,0)</f>
        <v>0</v>
      </c>
      <c r="S426" s="16">
        <f>VLOOKUP($B426,'[2]TK KHOILUONG'!$B:$AT,18,0)</f>
        <v>0</v>
      </c>
      <c r="T426" s="16">
        <f>VLOOKUP($B426,'[2]TK KHOILUONG'!$B:$AT,19,0)</f>
        <v>0</v>
      </c>
      <c r="U426" s="16">
        <f>VLOOKUP($B426,'[2]TK KHOILUONG'!$B:$AT,20,0)</f>
        <v>0</v>
      </c>
      <c r="V426" s="34">
        <f>VLOOKUP($B426,'[2]TK KHOILUONG'!$B:$AT,21,0)</f>
        <v>0</v>
      </c>
      <c r="W426" s="16">
        <f>VLOOKUP($B426,'[2]TK KHOILUONG'!$B:$AT,22,0)</f>
        <v>0</v>
      </c>
      <c r="X426" s="16">
        <f>VLOOKUP($B426,'[2]TK KHOILUONG'!$B:$AT,23,0)</f>
        <v>0</v>
      </c>
      <c r="Y426" s="16">
        <f>VLOOKUP($B426,'[2]TK KHOILUONG'!$B:$AT,24,0)</f>
        <v>0</v>
      </c>
      <c r="Z426" s="34">
        <f>VLOOKUP($B426,'[2]TK KHOILUONG'!$B:$AT,25,0)</f>
        <v>0</v>
      </c>
      <c r="AA426" s="16">
        <f>VLOOKUP($B426,'[2]TK KHOILUONG'!$B:$AT,26,0)</f>
        <v>0</v>
      </c>
      <c r="AB426" s="16">
        <f>VLOOKUP($B426,'[2]TK KHOILUONG'!$B:$AT,27,0)</f>
        <v>0</v>
      </c>
      <c r="AC426" s="16">
        <f>VLOOKUP($B426,'[2]TK KHOILUONG'!$B:$AT,28,0)</f>
        <v>0</v>
      </c>
      <c r="AD426" s="34">
        <f>VLOOKUP($B426,'[2]TK KHOILUONG'!$B:$AT,29,0)</f>
        <v>0</v>
      </c>
      <c r="AE426" s="16">
        <f>VLOOKUP($B426,'[2]TK KHOILUONG'!$B:$AT,30,0)</f>
        <v>0</v>
      </c>
      <c r="AF426" s="16">
        <f>VLOOKUP($B426,'[2]TK KHOILUONG'!$B:$AT,31,0)</f>
        <v>0</v>
      </c>
      <c r="AG426" s="16">
        <f>VLOOKUP($B426,'[2]TK KHOILUONG'!$B:$AT,32,0)</f>
        <v>0</v>
      </c>
      <c r="AH426" s="34">
        <f>VLOOKUP($B426,'[2]TK KHOILUONG'!$B:$AT,33,0)</f>
        <v>0</v>
      </c>
      <c r="AI426" s="16">
        <f>VLOOKUP($B426,'[2]TK KHOILUONG'!$B:$AT,34,0)</f>
        <v>0</v>
      </c>
      <c r="AJ426" s="16">
        <f>VLOOKUP($B426,'[2]TK KHOILUONG'!$B:$AT,35,0)</f>
        <v>0</v>
      </c>
      <c r="AK426" s="34">
        <f>VLOOKUP($B426,'[2]TK KHOILUONG'!$B:$AT,36,0)</f>
        <v>0</v>
      </c>
      <c r="AL426" s="16">
        <f>VLOOKUP($B426,'[2]TK KHOILUONG'!$B:$AT,37,0)</f>
        <v>0</v>
      </c>
      <c r="AM426" s="16">
        <f>VLOOKUP($B426,'[2]TK KHOILUONG'!$B:$AT,38,0)</f>
        <v>0</v>
      </c>
      <c r="AN426" s="34">
        <f>VLOOKUP($B426,'[2]TK KHOILUONG'!$B:$AT,39,0)</f>
        <v>0</v>
      </c>
      <c r="AO426" s="16">
        <f>VLOOKUP($B426,'[2]TK KHOILUONG'!$B:$AT,40,0)</f>
        <v>0</v>
      </c>
      <c r="AP426" s="16">
        <f>VLOOKUP($B426,'[2]TK KHOILUONG'!$B:$AT,41,0)</f>
        <v>0</v>
      </c>
      <c r="AQ426" s="34">
        <f>VLOOKUP($B426,'[2]TK KHOILUONG'!$B:$AT,42,0)</f>
        <v>0</v>
      </c>
      <c r="AR426" s="34">
        <f>VLOOKUP($B426,'[2]TK KHOILUONG'!$B:$AT,43,0)</f>
        <v>0</v>
      </c>
      <c r="AS426" s="34">
        <f>VLOOKUP($B426,'[2]TK KHOILUONG'!$B:$AT,44,0)</f>
        <v>0</v>
      </c>
      <c r="AT426" s="44">
        <f t="shared" si="7"/>
        <v>0</v>
      </c>
      <c r="AU426" s="5"/>
    </row>
    <row r="427" spans="1:47">
      <c r="A427" s="12">
        <f>IF(D427="","",SUBTOTAL(3,$D$5:D427))</f>
        <v>423</v>
      </c>
      <c r="B427" s="18" t="s">
        <v>899</v>
      </c>
      <c r="C427" s="14" t="s">
        <v>851</v>
      </c>
      <c r="D427" s="19" t="s">
        <v>900</v>
      </c>
      <c r="E427" s="16">
        <f>VLOOKUP($B427,'[2]TK KHOILUONG'!$B:$AT,4,0)</f>
        <v>0</v>
      </c>
      <c r="F427" s="16">
        <f>VLOOKUP($B427,'[2]TK KHOILUONG'!$B:$AT,5,0)</f>
        <v>0</v>
      </c>
      <c r="G427" s="16">
        <f>VLOOKUP($B427,'[2]TK KHOILUONG'!$B:$AT,6,0)</f>
        <v>0</v>
      </c>
      <c r="H427" s="16">
        <f>VLOOKUP($B427,'[2]TK KHOILUONG'!$B:$AT,7,0)</f>
        <v>0</v>
      </c>
      <c r="I427" s="16">
        <f>VLOOKUP($B427,'[2]TK KHOILUONG'!$B:$AT,8,0)</f>
        <v>0</v>
      </c>
      <c r="J427" s="16">
        <f>VLOOKUP($B427,'[2]TK KHOILUONG'!$B:$AT,9,0)</f>
        <v>0</v>
      </c>
      <c r="K427" s="16">
        <f>VLOOKUP($B427,'[2]TK KHOILUONG'!$B:$AT,10,0)</f>
        <v>0</v>
      </c>
      <c r="L427" s="16">
        <f>VLOOKUP($B427,'[2]TK KHOILUONG'!$B:$AT,11,0)</f>
        <v>0</v>
      </c>
      <c r="M427" s="34">
        <f>VLOOKUP($B427,'[2]TK KHOILUONG'!$B:$AT,12,0)</f>
        <v>0</v>
      </c>
      <c r="N427" s="16">
        <f>VLOOKUP($B427,'[2]TK KHOILUONG'!$B:$AT,13,0)</f>
        <v>0</v>
      </c>
      <c r="O427" s="16">
        <f>VLOOKUP($B427,'[2]TK KHOILUONG'!$B:$AT,14,0)</f>
        <v>0</v>
      </c>
      <c r="P427" s="16">
        <f>VLOOKUP($B427,'[2]TK KHOILUONG'!$B:$AT,15,0)</f>
        <v>0</v>
      </c>
      <c r="Q427" s="16">
        <f>VLOOKUP($B427,'[2]TK KHOILUONG'!$B:$AT,16,0)</f>
        <v>0</v>
      </c>
      <c r="R427" s="34">
        <f>VLOOKUP($B427,'[2]TK KHOILUONG'!$B:$AT,17,0)</f>
        <v>0</v>
      </c>
      <c r="S427" s="16">
        <f>VLOOKUP($B427,'[2]TK KHOILUONG'!$B:$AT,18,0)</f>
        <v>0</v>
      </c>
      <c r="T427" s="16">
        <f>VLOOKUP($B427,'[2]TK KHOILUONG'!$B:$AT,19,0)</f>
        <v>0</v>
      </c>
      <c r="U427" s="16">
        <f>VLOOKUP($B427,'[2]TK KHOILUONG'!$B:$AT,20,0)</f>
        <v>0</v>
      </c>
      <c r="V427" s="34">
        <f>VLOOKUP($B427,'[2]TK KHOILUONG'!$B:$AT,21,0)</f>
        <v>0</v>
      </c>
      <c r="W427" s="16">
        <f>VLOOKUP($B427,'[2]TK KHOILUONG'!$B:$AT,22,0)</f>
        <v>0</v>
      </c>
      <c r="X427" s="16">
        <f>VLOOKUP($B427,'[2]TK KHOILUONG'!$B:$AT,23,0)</f>
        <v>0</v>
      </c>
      <c r="Y427" s="16">
        <f>VLOOKUP($B427,'[2]TK KHOILUONG'!$B:$AT,24,0)</f>
        <v>0</v>
      </c>
      <c r="Z427" s="34">
        <f>VLOOKUP($B427,'[2]TK KHOILUONG'!$B:$AT,25,0)</f>
        <v>0</v>
      </c>
      <c r="AA427" s="16">
        <f>VLOOKUP($B427,'[2]TK KHOILUONG'!$B:$AT,26,0)</f>
        <v>0</v>
      </c>
      <c r="AB427" s="16">
        <f>VLOOKUP($B427,'[2]TK KHOILUONG'!$B:$AT,27,0)</f>
        <v>0</v>
      </c>
      <c r="AC427" s="16">
        <f>VLOOKUP($B427,'[2]TK KHOILUONG'!$B:$AT,28,0)</f>
        <v>0</v>
      </c>
      <c r="AD427" s="34">
        <f>VLOOKUP($B427,'[2]TK KHOILUONG'!$B:$AT,29,0)</f>
        <v>0</v>
      </c>
      <c r="AE427" s="16">
        <f>VLOOKUP($B427,'[2]TK KHOILUONG'!$B:$AT,30,0)</f>
        <v>0</v>
      </c>
      <c r="AF427" s="16">
        <f>VLOOKUP($B427,'[2]TK KHOILUONG'!$B:$AT,31,0)</f>
        <v>0</v>
      </c>
      <c r="AG427" s="16">
        <f>VLOOKUP($B427,'[2]TK KHOILUONG'!$B:$AT,32,0)</f>
        <v>0</v>
      </c>
      <c r="AH427" s="34">
        <f>VLOOKUP($B427,'[2]TK KHOILUONG'!$B:$AT,33,0)</f>
        <v>0</v>
      </c>
      <c r="AI427" s="16">
        <f>VLOOKUP($B427,'[2]TK KHOILUONG'!$B:$AT,34,0)</f>
        <v>0</v>
      </c>
      <c r="AJ427" s="16">
        <f>VLOOKUP($B427,'[2]TK KHOILUONG'!$B:$AT,35,0)</f>
        <v>0</v>
      </c>
      <c r="AK427" s="34">
        <f>VLOOKUP($B427,'[2]TK KHOILUONG'!$B:$AT,36,0)</f>
        <v>0</v>
      </c>
      <c r="AL427" s="16">
        <f>VLOOKUP($B427,'[2]TK KHOILUONG'!$B:$AT,37,0)</f>
        <v>0</v>
      </c>
      <c r="AM427" s="16">
        <f>VLOOKUP($B427,'[2]TK KHOILUONG'!$B:$AT,38,0)</f>
        <v>0</v>
      </c>
      <c r="AN427" s="34">
        <f>VLOOKUP($B427,'[2]TK KHOILUONG'!$B:$AT,39,0)</f>
        <v>0</v>
      </c>
      <c r="AO427" s="16">
        <f>VLOOKUP($B427,'[2]TK KHOILUONG'!$B:$AT,40,0)</f>
        <v>0</v>
      </c>
      <c r="AP427" s="16">
        <f>VLOOKUP($B427,'[2]TK KHOILUONG'!$B:$AT,41,0)</f>
        <v>0</v>
      </c>
      <c r="AQ427" s="34">
        <f>VLOOKUP($B427,'[2]TK KHOILUONG'!$B:$AT,42,0)</f>
        <v>0</v>
      </c>
      <c r="AR427" s="34">
        <f>VLOOKUP($B427,'[2]TK KHOILUONG'!$B:$AT,43,0)</f>
        <v>0</v>
      </c>
      <c r="AS427" s="34">
        <f>VLOOKUP($B427,'[2]TK KHOILUONG'!$B:$AT,44,0)</f>
        <v>0</v>
      </c>
      <c r="AT427" s="44">
        <f t="shared" si="7"/>
        <v>0</v>
      </c>
      <c r="AU427" s="5"/>
    </row>
    <row r="428" spans="1:47">
      <c r="A428" s="12">
        <f>IF(D428="","",SUBTOTAL(3,$D$5:D428))</f>
        <v>424</v>
      </c>
      <c r="B428" s="18" t="s">
        <v>901</v>
      </c>
      <c r="C428" s="14" t="s">
        <v>902</v>
      </c>
      <c r="D428" s="19" t="s">
        <v>903</v>
      </c>
      <c r="E428" s="16">
        <f>VLOOKUP($B428,'[2]TK KHOILUONG'!$B:$AT,4,0)</f>
        <v>0</v>
      </c>
      <c r="F428" s="16">
        <f>VLOOKUP($B428,'[2]TK KHOILUONG'!$B:$AT,5,0)</f>
        <v>0</v>
      </c>
      <c r="G428" s="16">
        <f>VLOOKUP($B428,'[2]TK KHOILUONG'!$B:$AT,6,0)</f>
        <v>0</v>
      </c>
      <c r="H428" s="16">
        <f>VLOOKUP($B428,'[2]TK KHOILUONG'!$B:$AT,7,0)</f>
        <v>0</v>
      </c>
      <c r="I428" s="16">
        <f>VLOOKUP($B428,'[2]TK KHOILUONG'!$B:$AT,8,0)</f>
        <v>0</v>
      </c>
      <c r="J428" s="16">
        <f>VLOOKUP($B428,'[2]TK KHOILUONG'!$B:$AT,9,0)</f>
        <v>0</v>
      </c>
      <c r="K428" s="16">
        <f>VLOOKUP($B428,'[2]TK KHOILUONG'!$B:$AT,10,0)</f>
        <v>0</v>
      </c>
      <c r="L428" s="16">
        <f>VLOOKUP($B428,'[2]TK KHOILUONG'!$B:$AT,11,0)</f>
        <v>0</v>
      </c>
      <c r="M428" s="34">
        <f>VLOOKUP($B428,'[2]TK KHOILUONG'!$B:$AT,12,0)</f>
        <v>0</v>
      </c>
      <c r="N428" s="16">
        <f>VLOOKUP($B428,'[2]TK KHOILUONG'!$B:$AT,13,0)</f>
        <v>0</v>
      </c>
      <c r="O428" s="16">
        <f>VLOOKUP($B428,'[2]TK KHOILUONG'!$B:$AT,14,0)</f>
        <v>0</v>
      </c>
      <c r="P428" s="16">
        <f>VLOOKUP($B428,'[2]TK KHOILUONG'!$B:$AT,15,0)</f>
        <v>0</v>
      </c>
      <c r="Q428" s="16">
        <f>VLOOKUP($B428,'[2]TK KHOILUONG'!$B:$AT,16,0)</f>
        <v>0</v>
      </c>
      <c r="R428" s="34">
        <f>VLOOKUP($B428,'[2]TK KHOILUONG'!$B:$AT,17,0)</f>
        <v>0</v>
      </c>
      <c r="S428" s="16">
        <f>VLOOKUP($B428,'[2]TK KHOILUONG'!$B:$AT,18,0)</f>
        <v>0</v>
      </c>
      <c r="T428" s="16">
        <f>VLOOKUP($B428,'[2]TK KHOILUONG'!$B:$AT,19,0)</f>
        <v>0</v>
      </c>
      <c r="U428" s="16">
        <f>VLOOKUP($B428,'[2]TK KHOILUONG'!$B:$AT,20,0)</f>
        <v>0</v>
      </c>
      <c r="V428" s="34">
        <f>VLOOKUP($B428,'[2]TK KHOILUONG'!$B:$AT,21,0)</f>
        <v>0</v>
      </c>
      <c r="W428" s="16">
        <f>VLOOKUP($B428,'[2]TK KHOILUONG'!$B:$AT,22,0)</f>
        <v>0</v>
      </c>
      <c r="X428" s="16">
        <f>VLOOKUP($B428,'[2]TK KHOILUONG'!$B:$AT,23,0)</f>
        <v>0</v>
      </c>
      <c r="Y428" s="16">
        <f>VLOOKUP($B428,'[2]TK KHOILUONG'!$B:$AT,24,0)</f>
        <v>0</v>
      </c>
      <c r="Z428" s="34">
        <f>VLOOKUP($B428,'[2]TK KHOILUONG'!$B:$AT,25,0)</f>
        <v>0</v>
      </c>
      <c r="AA428" s="16">
        <f>VLOOKUP($B428,'[2]TK KHOILUONG'!$B:$AT,26,0)</f>
        <v>0</v>
      </c>
      <c r="AB428" s="16">
        <f>VLOOKUP($B428,'[2]TK KHOILUONG'!$B:$AT,27,0)</f>
        <v>0</v>
      </c>
      <c r="AC428" s="16">
        <f>VLOOKUP($B428,'[2]TK KHOILUONG'!$B:$AT,28,0)</f>
        <v>0</v>
      </c>
      <c r="AD428" s="34">
        <f>VLOOKUP($B428,'[2]TK KHOILUONG'!$B:$AT,29,0)</f>
        <v>0</v>
      </c>
      <c r="AE428" s="16">
        <f>VLOOKUP($B428,'[2]TK KHOILUONG'!$B:$AT,30,0)</f>
        <v>0</v>
      </c>
      <c r="AF428" s="16">
        <f>VLOOKUP($B428,'[2]TK KHOILUONG'!$B:$AT,31,0)</f>
        <v>0</v>
      </c>
      <c r="AG428" s="16">
        <f>VLOOKUP($B428,'[2]TK KHOILUONG'!$B:$AT,32,0)</f>
        <v>0</v>
      </c>
      <c r="AH428" s="34">
        <f>VLOOKUP($B428,'[2]TK KHOILUONG'!$B:$AT,33,0)</f>
        <v>0</v>
      </c>
      <c r="AI428" s="16">
        <f>VLOOKUP($B428,'[2]TK KHOILUONG'!$B:$AT,34,0)</f>
        <v>0</v>
      </c>
      <c r="AJ428" s="16">
        <f>VLOOKUP($B428,'[2]TK KHOILUONG'!$B:$AT,35,0)</f>
        <v>0</v>
      </c>
      <c r="AK428" s="34">
        <f>VLOOKUP($B428,'[2]TK KHOILUONG'!$B:$AT,36,0)</f>
        <v>0</v>
      </c>
      <c r="AL428" s="16">
        <f>VLOOKUP($B428,'[2]TK KHOILUONG'!$B:$AT,37,0)</f>
        <v>0</v>
      </c>
      <c r="AM428" s="16">
        <f>VLOOKUP($B428,'[2]TK KHOILUONG'!$B:$AT,38,0)</f>
        <v>0</v>
      </c>
      <c r="AN428" s="34">
        <f>VLOOKUP($B428,'[2]TK KHOILUONG'!$B:$AT,39,0)</f>
        <v>0</v>
      </c>
      <c r="AO428" s="16">
        <f>VLOOKUP($B428,'[2]TK KHOILUONG'!$B:$AT,40,0)</f>
        <v>0</v>
      </c>
      <c r="AP428" s="16">
        <f>VLOOKUP($B428,'[2]TK KHOILUONG'!$B:$AT,41,0)</f>
        <v>0</v>
      </c>
      <c r="AQ428" s="34">
        <f>VLOOKUP($B428,'[2]TK KHOILUONG'!$B:$AT,42,0)</f>
        <v>0</v>
      </c>
      <c r="AR428" s="34">
        <f>VLOOKUP($B428,'[2]TK KHOILUONG'!$B:$AT,43,0)</f>
        <v>0</v>
      </c>
      <c r="AS428" s="34">
        <f>VLOOKUP($B428,'[2]TK KHOILUONG'!$B:$AT,44,0)</f>
        <v>0</v>
      </c>
      <c r="AT428" s="44">
        <f t="shared" si="7"/>
        <v>0</v>
      </c>
      <c r="AU428" s="5"/>
    </row>
    <row r="429" spans="1:47">
      <c r="A429" s="12">
        <f>IF(D429="","",SUBTOTAL(3,$D$5:D429))</f>
        <v>425</v>
      </c>
      <c r="B429" s="18" t="s">
        <v>904</v>
      </c>
      <c r="C429" s="14" t="s">
        <v>902</v>
      </c>
      <c r="D429" s="19" t="s">
        <v>905</v>
      </c>
      <c r="E429" s="16">
        <f>VLOOKUP($B429,'[2]TK KHOILUONG'!$B:$AT,4,0)</f>
        <v>0</v>
      </c>
      <c r="F429" s="16">
        <f>VLOOKUP($B429,'[2]TK KHOILUONG'!$B:$AT,5,0)</f>
        <v>0</v>
      </c>
      <c r="G429" s="16">
        <f>VLOOKUP($B429,'[2]TK KHOILUONG'!$B:$AT,6,0)</f>
        <v>0</v>
      </c>
      <c r="H429" s="16">
        <f>VLOOKUP($B429,'[2]TK KHOILUONG'!$B:$AT,7,0)</f>
        <v>0</v>
      </c>
      <c r="I429" s="16">
        <f>VLOOKUP($B429,'[2]TK KHOILUONG'!$B:$AT,8,0)</f>
        <v>0</v>
      </c>
      <c r="J429" s="16">
        <f>VLOOKUP($B429,'[2]TK KHOILUONG'!$B:$AT,9,0)</f>
        <v>0</v>
      </c>
      <c r="K429" s="16">
        <f>VLOOKUP($B429,'[2]TK KHOILUONG'!$B:$AT,10,0)</f>
        <v>0</v>
      </c>
      <c r="L429" s="16">
        <f>VLOOKUP($B429,'[2]TK KHOILUONG'!$B:$AT,11,0)</f>
        <v>0</v>
      </c>
      <c r="M429" s="34">
        <f>VLOOKUP($B429,'[2]TK KHOILUONG'!$B:$AT,12,0)</f>
        <v>0</v>
      </c>
      <c r="N429" s="16">
        <f>VLOOKUP($B429,'[2]TK KHOILUONG'!$B:$AT,13,0)</f>
        <v>0</v>
      </c>
      <c r="O429" s="16">
        <f>VLOOKUP($B429,'[2]TK KHOILUONG'!$B:$AT,14,0)</f>
        <v>0</v>
      </c>
      <c r="P429" s="16">
        <f>VLOOKUP($B429,'[2]TK KHOILUONG'!$B:$AT,15,0)</f>
        <v>0</v>
      </c>
      <c r="Q429" s="16">
        <f>VLOOKUP($B429,'[2]TK KHOILUONG'!$B:$AT,16,0)</f>
        <v>0</v>
      </c>
      <c r="R429" s="34">
        <f>VLOOKUP($B429,'[2]TK KHOILUONG'!$B:$AT,17,0)</f>
        <v>0</v>
      </c>
      <c r="S429" s="16">
        <f>VLOOKUP($B429,'[2]TK KHOILUONG'!$B:$AT,18,0)</f>
        <v>0</v>
      </c>
      <c r="T429" s="16">
        <f>VLOOKUP($B429,'[2]TK KHOILUONG'!$B:$AT,19,0)</f>
        <v>0</v>
      </c>
      <c r="U429" s="16">
        <f>VLOOKUP($B429,'[2]TK KHOILUONG'!$B:$AT,20,0)</f>
        <v>0</v>
      </c>
      <c r="V429" s="34">
        <f>VLOOKUP($B429,'[2]TK KHOILUONG'!$B:$AT,21,0)</f>
        <v>0</v>
      </c>
      <c r="W429" s="16">
        <f>VLOOKUP($B429,'[2]TK KHOILUONG'!$B:$AT,22,0)</f>
        <v>0</v>
      </c>
      <c r="X429" s="16">
        <f>VLOOKUP($B429,'[2]TK KHOILUONG'!$B:$AT,23,0)</f>
        <v>0</v>
      </c>
      <c r="Y429" s="16">
        <f>VLOOKUP($B429,'[2]TK KHOILUONG'!$B:$AT,24,0)</f>
        <v>0</v>
      </c>
      <c r="Z429" s="34">
        <f>VLOOKUP($B429,'[2]TK KHOILUONG'!$B:$AT,25,0)</f>
        <v>0</v>
      </c>
      <c r="AA429" s="16">
        <f>VLOOKUP($B429,'[2]TK KHOILUONG'!$B:$AT,26,0)</f>
        <v>0</v>
      </c>
      <c r="AB429" s="16">
        <f>VLOOKUP($B429,'[2]TK KHOILUONG'!$B:$AT,27,0)</f>
        <v>0</v>
      </c>
      <c r="AC429" s="16">
        <f>VLOOKUP($B429,'[2]TK KHOILUONG'!$B:$AT,28,0)</f>
        <v>0</v>
      </c>
      <c r="AD429" s="34">
        <f>VLOOKUP($B429,'[2]TK KHOILUONG'!$B:$AT,29,0)</f>
        <v>0</v>
      </c>
      <c r="AE429" s="16">
        <f>VLOOKUP($B429,'[2]TK KHOILUONG'!$B:$AT,30,0)</f>
        <v>0</v>
      </c>
      <c r="AF429" s="16">
        <f>VLOOKUP($B429,'[2]TK KHOILUONG'!$B:$AT,31,0)</f>
        <v>0</v>
      </c>
      <c r="AG429" s="16">
        <f>VLOOKUP($B429,'[2]TK KHOILUONG'!$B:$AT,32,0)</f>
        <v>0</v>
      </c>
      <c r="AH429" s="34">
        <f>VLOOKUP($B429,'[2]TK KHOILUONG'!$B:$AT,33,0)</f>
        <v>0</v>
      </c>
      <c r="AI429" s="16">
        <f>VLOOKUP($B429,'[2]TK KHOILUONG'!$B:$AT,34,0)</f>
        <v>0</v>
      </c>
      <c r="AJ429" s="16">
        <f>VLOOKUP($B429,'[2]TK KHOILUONG'!$B:$AT,35,0)</f>
        <v>0</v>
      </c>
      <c r="AK429" s="34">
        <f>VLOOKUP($B429,'[2]TK KHOILUONG'!$B:$AT,36,0)</f>
        <v>0</v>
      </c>
      <c r="AL429" s="16">
        <f>VLOOKUP($B429,'[2]TK KHOILUONG'!$B:$AT,37,0)</f>
        <v>0</v>
      </c>
      <c r="AM429" s="16">
        <f>VLOOKUP($B429,'[2]TK KHOILUONG'!$B:$AT,38,0)</f>
        <v>0</v>
      </c>
      <c r="AN429" s="34">
        <f>VLOOKUP($B429,'[2]TK KHOILUONG'!$B:$AT,39,0)</f>
        <v>0</v>
      </c>
      <c r="AO429" s="16">
        <f>VLOOKUP($B429,'[2]TK KHOILUONG'!$B:$AT,40,0)</f>
        <v>0</v>
      </c>
      <c r="AP429" s="16">
        <f>VLOOKUP($B429,'[2]TK KHOILUONG'!$B:$AT,41,0)</f>
        <v>0</v>
      </c>
      <c r="AQ429" s="34">
        <f>VLOOKUP($B429,'[2]TK KHOILUONG'!$B:$AT,42,0)</f>
        <v>0</v>
      </c>
      <c r="AR429" s="34">
        <f>VLOOKUP($B429,'[2]TK KHOILUONG'!$B:$AT,43,0)</f>
        <v>0</v>
      </c>
      <c r="AS429" s="34">
        <f>VLOOKUP($B429,'[2]TK KHOILUONG'!$B:$AT,44,0)</f>
        <v>0</v>
      </c>
      <c r="AT429" s="44">
        <f t="shared" si="7"/>
        <v>0</v>
      </c>
      <c r="AU429" s="5"/>
    </row>
    <row r="430" spans="1:47">
      <c r="A430" s="12">
        <f>IF(D430="","",SUBTOTAL(3,$D$5:D430))</f>
        <v>426</v>
      </c>
      <c r="B430" s="18" t="s">
        <v>906</v>
      </c>
      <c r="C430" s="14" t="s">
        <v>902</v>
      </c>
      <c r="D430" s="19" t="s">
        <v>907</v>
      </c>
      <c r="E430" s="16">
        <f>VLOOKUP($B430,'[2]TK KHOILUONG'!$B:$AT,4,0)</f>
        <v>0</v>
      </c>
      <c r="F430" s="16">
        <f>VLOOKUP($B430,'[2]TK KHOILUONG'!$B:$AT,5,0)</f>
        <v>0</v>
      </c>
      <c r="G430" s="16">
        <f>VLOOKUP($B430,'[2]TK KHOILUONG'!$B:$AT,6,0)</f>
        <v>0</v>
      </c>
      <c r="H430" s="16">
        <f>VLOOKUP($B430,'[2]TK KHOILUONG'!$B:$AT,7,0)</f>
        <v>0</v>
      </c>
      <c r="I430" s="16">
        <f>VLOOKUP($B430,'[2]TK KHOILUONG'!$B:$AT,8,0)</f>
        <v>0</v>
      </c>
      <c r="J430" s="16">
        <f>VLOOKUP($B430,'[2]TK KHOILUONG'!$B:$AT,9,0)</f>
        <v>0</v>
      </c>
      <c r="K430" s="16">
        <f>VLOOKUP($B430,'[2]TK KHOILUONG'!$B:$AT,10,0)</f>
        <v>0</v>
      </c>
      <c r="L430" s="16">
        <f>VLOOKUP($B430,'[2]TK KHOILUONG'!$B:$AT,11,0)</f>
        <v>0</v>
      </c>
      <c r="M430" s="34">
        <f>VLOOKUP($B430,'[2]TK KHOILUONG'!$B:$AT,12,0)</f>
        <v>0</v>
      </c>
      <c r="N430" s="16">
        <f>VLOOKUP($B430,'[2]TK KHOILUONG'!$B:$AT,13,0)</f>
        <v>0</v>
      </c>
      <c r="O430" s="16">
        <f>VLOOKUP($B430,'[2]TK KHOILUONG'!$B:$AT,14,0)</f>
        <v>0</v>
      </c>
      <c r="P430" s="16">
        <f>VLOOKUP($B430,'[2]TK KHOILUONG'!$B:$AT,15,0)</f>
        <v>0</v>
      </c>
      <c r="Q430" s="16">
        <f>VLOOKUP($B430,'[2]TK KHOILUONG'!$B:$AT,16,0)</f>
        <v>0</v>
      </c>
      <c r="R430" s="34">
        <f>VLOOKUP($B430,'[2]TK KHOILUONG'!$B:$AT,17,0)</f>
        <v>0</v>
      </c>
      <c r="S430" s="16">
        <f>VLOOKUP($B430,'[2]TK KHOILUONG'!$B:$AT,18,0)</f>
        <v>0</v>
      </c>
      <c r="T430" s="16">
        <f>VLOOKUP($B430,'[2]TK KHOILUONG'!$B:$AT,19,0)</f>
        <v>0</v>
      </c>
      <c r="U430" s="16">
        <f>VLOOKUP($B430,'[2]TK KHOILUONG'!$B:$AT,20,0)</f>
        <v>0</v>
      </c>
      <c r="V430" s="34">
        <f>VLOOKUP($B430,'[2]TK KHOILUONG'!$B:$AT,21,0)</f>
        <v>0</v>
      </c>
      <c r="W430" s="16">
        <f>VLOOKUP($B430,'[2]TK KHOILUONG'!$B:$AT,22,0)</f>
        <v>0</v>
      </c>
      <c r="X430" s="16">
        <f>VLOOKUP($B430,'[2]TK KHOILUONG'!$B:$AT,23,0)</f>
        <v>0</v>
      </c>
      <c r="Y430" s="16">
        <f>VLOOKUP($B430,'[2]TK KHOILUONG'!$B:$AT,24,0)</f>
        <v>0</v>
      </c>
      <c r="Z430" s="34">
        <f>VLOOKUP($B430,'[2]TK KHOILUONG'!$B:$AT,25,0)</f>
        <v>0</v>
      </c>
      <c r="AA430" s="16">
        <f>VLOOKUP($B430,'[2]TK KHOILUONG'!$B:$AT,26,0)</f>
        <v>0</v>
      </c>
      <c r="AB430" s="16">
        <f>VLOOKUP($B430,'[2]TK KHOILUONG'!$B:$AT,27,0)</f>
        <v>0</v>
      </c>
      <c r="AC430" s="16">
        <f>VLOOKUP($B430,'[2]TK KHOILUONG'!$B:$AT,28,0)</f>
        <v>0</v>
      </c>
      <c r="AD430" s="34">
        <f>VLOOKUP($B430,'[2]TK KHOILUONG'!$B:$AT,29,0)</f>
        <v>0</v>
      </c>
      <c r="AE430" s="16">
        <f>VLOOKUP($B430,'[2]TK KHOILUONG'!$B:$AT,30,0)</f>
        <v>0</v>
      </c>
      <c r="AF430" s="16">
        <f>VLOOKUP($B430,'[2]TK KHOILUONG'!$B:$AT,31,0)</f>
        <v>0</v>
      </c>
      <c r="AG430" s="16">
        <f>VLOOKUP($B430,'[2]TK KHOILUONG'!$B:$AT,32,0)</f>
        <v>0</v>
      </c>
      <c r="AH430" s="34">
        <f>VLOOKUP($B430,'[2]TK KHOILUONG'!$B:$AT,33,0)</f>
        <v>0</v>
      </c>
      <c r="AI430" s="16">
        <f>VLOOKUP($B430,'[2]TK KHOILUONG'!$B:$AT,34,0)</f>
        <v>0</v>
      </c>
      <c r="AJ430" s="16">
        <f>VLOOKUP($B430,'[2]TK KHOILUONG'!$B:$AT,35,0)</f>
        <v>0</v>
      </c>
      <c r="AK430" s="34">
        <f>VLOOKUP($B430,'[2]TK KHOILUONG'!$B:$AT,36,0)</f>
        <v>0</v>
      </c>
      <c r="AL430" s="16">
        <f>VLOOKUP($B430,'[2]TK KHOILUONG'!$B:$AT,37,0)</f>
        <v>0</v>
      </c>
      <c r="AM430" s="16">
        <f>VLOOKUP($B430,'[2]TK KHOILUONG'!$B:$AT,38,0)</f>
        <v>0</v>
      </c>
      <c r="AN430" s="34">
        <f>VLOOKUP($B430,'[2]TK KHOILUONG'!$B:$AT,39,0)</f>
        <v>0</v>
      </c>
      <c r="AO430" s="16">
        <f>VLOOKUP($B430,'[2]TK KHOILUONG'!$B:$AT,40,0)</f>
        <v>0</v>
      </c>
      <c r="AP430" s="16">
        <f>VLOOKUP($B430,'[2]TK KHOILUONG'!$B:$AT,41,0)</f>
        <v>0</v>
      </c>
      <c r="AQ430" s="34">
        <f>VLOOKUP($B430,'[2]TK KHOILUONG'!$B:$AT,42,0)</f>
        <v>0</v>
      </c>
      <c r="AR430" s="34">
        <f>VLOOKUP($B430,'[2]TK KHOILUONG'!$B:$AT,43,0)</f>
        <v>0</v>
      </c>
      <c r="AS430" s="34">
        <f>VLOOKUP($B430,'[2]TK KHOILUONG'!$B:$AT,44,0)</f>
        <v>0</v>
      </c>
      <c r="AT430" s="44">
        <f t="shared" si="7"/>
        <v>0</v>
      </c>
      <c r="AU430" s="5"/>
    </row>
    <row r="431" spans="1:47">
      <c r="A431" s="12">
        <f>IF(D431="","",SUBTOTAL(3,$D$5:D431))</f>
        <v>427</v>
      </c>
      <c r="B431" s="20" t="s">
        <v>908</v>
      </c>
      <c r="C431" s="29" t="s">
        <v>902</v>
      </c>
      <c r="D431" s="30" t="s">
        <v>909</v>
      </c>
      <c r="E431" s="16">
        <f>VLOOKUP($B431,'[2]TK KHOILUONG'!$B:$AT,4,0)</f>
        <v>0</v>
      </c>
      <c r="F431" s="16">
        <f>VLOOKUP($B431,'[2]TK KHOILUONG'!$B:$AT,5,0)</f>
        <v>0</v>
      </c>
      <c r="G431" s="16">
        <f>VLOOKUP($B431,'[2]TK KHOILUONG'!$B:$AT,6,0)</f>
        <v>0</v>
      </c>
      <c r="H431" s="16">
        <f>VLOOKUP($B431,'[2]TK KHOILUONG'!$B:$AT,7,0)</f>
        <v>0</v>
      </c>
      <c r="I431" s="16">
        <f>VLOOKUP($B431,'[2]TK KHOILUONG'!$B:$AT,8,0)</f>
        <v>0</v>
      </c>
      <c r="J431" s="16">
        <f>VLOOKUP($B431,'[2]TK KHOILUONG'!$B:$AT,9,0)</f>
        <v>0</v>
      </c>
      <c r="K431" s="16">
        <f>VLOOKUP($B431,'[2]TK KHOILUONG'!$B:$AT,10,0)</f>
        <v>0</v>
      </c>
      <c r="L431" s="16">
        <f>VLOOKUP($B431,'[2]TK KHOILUONG'!$B:$AT,11,0)</f>
        <v>0</v>
      </c>
      <c r="M431" s="34">
        <f>VLOOKUP($B431,'[2]TK KHOILUONG'!$B:$AT,12,0)</f>
        <v>0</v>
      </c>
      <c r="N431" s="16">
        <f>VLOOKUP($B431,'[2]TK KHOILUONG'!$B:$AT,13,0)</f>
        <v>0.6</v>
      </c>
      <c r="O431" s="16">
        <f>VLOOKUP($B431,'[2]TK KHOILUONG'!$B:$AT,14,0)</f>
        <v>2.4</v>
      </c>
      <c r="P431" s="16">
        <f>VLOOKUP($B431,'[2]TK KHOILUONG'!$B:$AT,15,0)</f>
        <v>0</v>
      </c>
      <c r="Q431" s="16">
        <f>VLOOKUP($B431,'[2]TK KHOILUONG'!$B:$AT,16,0)</f>
        <v>0</v>
      </c>
      <c r="R431" s="34">
        <f>VLOOKUP($B431,'[2]TK KHOILUONG'!$B:$AT,17,0)</f>
        <v>3</v>
      </c>
      <c r="S431" s="16">
        <f>VLOOKUP($B431,'[2]TK KHOILUONG'!$B:$AT,18,0)</f>
        <v>0</v>
      </c>
      <c r="T431" s="16">
        <f>VLOOKUP($B431,'[2]TK KHOILUONG'!$B:$AT,19,0)</f>
        <v>0</v>
      </c>
      <c r="U431" s="16">
        <f>VLOOKUP($B431,'[2]TK KHOILUONG'!$B:$AT,20,0)</f>
        <v>0</v>
      </c>
      <c r="V431" s="34">
        <f>VLOOKUP($B431,'[2]TK KHOILUONG'!$B:$AT,21,0)</f>
        <v>0</v>
      </c>
      <c r="W431" s="16">
        <f>VLOOKUP($B431,'[2]TK KHOILUONG'!$B:$AT,22,0)</f>
        <v>0</v>
      </c>
      <c r="X431" s="16">
        <f>VLOOKUP($B431,'[2]TK KHOILUONG'!$B:$AT,23,0)</f>
        <v>0</v>
      </c>
      <c r="Y431" s="16">
        <f>VLOOKUP($B431,'[2]TK KHOILUONG'!$B:$AT,24,0)</f>
        <v>0</v>
      </c>
      <c r="Z431" s="34">
        <f>VLOOKUP($B431,'[2]TK KHOILUONG'!$B:$AT,25,0)</f>
        <v>0</v>
      </c>
      <c r="AA431" s="16">
        <f>VLOOKUP($B431,'[2]TK KHOILUONG'!$B:$AT,26,0)</f>
        <v>0</v>
      </c>
      <c r="AB431" s="16">
        <f>VLOOKUP($B431,'[2]TK KHOILUONG'!$B:$AT,27,0)</f>
        <v>0</v>
      </c>
      <c r="AC431" s="16">
        <f>VLOOKUP($B431,'[2]TK KHOILUONG'!$B:$AT,28,0)</f>
        <v>0</v>
      </c>
      <c r="AD431" s="34">
        <f>VLOOKUP($B431,'[2]TK KHOILUONG'!$B:$AT,29,0)</f>
        <v>0</v>
      </c>
      <c r="AE431" s="16">
        <f>VLOOKUP($B431,'[2]TK KHOILUONG'!$B:$AT,30,0)</f>
        <v>0</v>
      </c>
      <c r="AF431" s="16">
        <f>VLOOKUP($B431,'[2]TK KHOILUONG'!$B:$AT,31,0)</f>
        <v>0</v>
      </c>
      <c r="AG431" s="16">
        <f>VLOOKUP($B431,'[2]TK KHOILUONG'!$B:$AT,32,0)</f>
        <v>0</v>
      </c>
      <c r="AH431" s="34">
        <f>VLOOKUP($B431,'[2]TK KHOILUONG'!$B:$AT,33,0)</f>
        <v>0</v>
      </c>
      <c r="AI431" s="16">
        <f>VLOOKUP($B431,'[2]TK KHOILUONG'!$B:$AT,34,0)</f>
        <v>0</v>
      </c>
      <c r="AJ431" s="16">
        <f>VLOOKUP($B431,'[2]TK KHOILUONG'!$B:$AT,35,0)</f>
        <v>0</v>
      </c>
      <c r="AK431" s="34">
        <f>VLOOKUP($B431,'[2]TK KHOILUONG'!$B:$AT,36,0)</f>
        <v>0</v>
      </c>
      <c r="AL431" s="16">
        <f>VLOOKUP($B431,'[2]TK KHOILUONG'!$B:$AT,37,0)</f>
        <v>0</v>
      </c>
      <c r="AM431" s="16">
        <f>VLOOKUP($B431,'[2]TK KHOILUONG'!$B:$AT,38,0)</f>
        <v>0</v>
      </c>
      <c r="AN431" s="34">
        <f>VLOOKUP($B431,'[2]TK KHOILUONG'!$B:$AT,39,0)</f>
        <v>0</v>
      </c>
      <c r="AO431" s="16">
        <f>VLOOKUP($B431,'[2]TK KHOILUONG'!$B:$AT,40,0)</f>
        <v>0</v>
      </c>
      <c r="AP431" s="16">
        <f>VLOOKUP($B431,'[2]TK KHOILUONG'!$B:$AT,41,0)</f>
        <v>0</v>
      </c>
      <c r="AQ431" s="34">
        <f>VLOOKUP($B431,'[2]TK KHOILUONG'!$B:$AT,42,0)</f>
        <v>0</v>
      </c>
      <c r="AR431" s="34">
        <f>VLOOKUP($B431,'[2]TK KHOILUONG'!$B:$AT,43,0)</f>
        <v>0</v>
      </c>
      <c r="AS431" s="34">
        <f>VLOOKUP($B431,'[2]TK KHOILUONG'!$B:$AT,44,0)</f>
        <v>0</v>
      </c>
      <c r="AT431" s="44">
        <f t="shared" si="7"/>
        <v>3</v>
      </c>
      <c r="AU431" s="5"/>
    </row>
    <row r="432" spans="1:47">
      <c r="A432" s="12">
        <f>IF(D432="","",SUBTOTAL(3,$D$5:D432))</f>
        <v>428</v>
      </c>
      <c r="B432" s="31" t="s">
        <v>910</v>
      </c>
      <c r="C432" s="32" t="s">
        <v>902</v>
      </c>
      <c r="D432" s="33" t="s">
        <v>911</v>
      </c>
      <c r="E432" s="16">
        <f>VLOOKUP($B432,'[2]TK KHOILUONG'!$B:$AT,4,0)</f>
        <v>0</v>
      </c>
      <c r="F432" s="16">
        <f>VLOOKUP($B432,'[2]TK KHOILUONG'!$B:$AT,5,0)</f>
        <v>0</v>
      </c>
      <c r="G432" s="16">
        <f>VLOOKUP($B432,'[2]TK KHOILUONG'!$B:$AT,6,0)</f>
        <v>0</v>
      </c>
      <c r="H432" s="16">
        <f>VLOOKUP($B432,'[2]TK KHOILUONG'!$B:$AT,7,0)</f>
        <v>0</v>
      </c>
      <c r="I432" s="16">
        <f>VLOOKUP($B432,'[2]TK KHOILUONG'!$B:$AT,8,0)</f>
        <v>0</v>
      </c>
      <c r="J432" s="16">
        <f>VLOOKUP($B432,'[2]TK KHOILUONG'!$B:$AT,9,0)</f>
        <v>0</v>
      </c>
      <c r="K432" s="16">
        <f>VLOOKUP($B432,'[2]TK KHOILUONG'!$B:$AT,10,0)</f>
        <v>0</v>
      </c>
      <c r="L432" s="16">
        <f>VLOOKUP($B432,'[2]TK KHOILUONG'!$B:$AT,11,0)</f>
        <v>0</v>
      </c>
      <c r="M432" s="34">
        <f>VLOOKUP($B432,'[2]TK KHOILUONG'!$B:$AT,12,0)</f>
        <v>0</v>
      </c>
      <c r="N432" s="16">
        <f>VLOOKUP($B432,'[2]TK KHOILUONG'!$B:$AT,13,0)</f>
        <v>0</v>
      </c>
      <c r="O432" s="16">
        <f>VLOOKUP($B432,'[2]TK KHOILUONG'!$B:$AT,14,0)</f>
        <v>0.6</v>
      </c>
      <c r="P432" s="16">
        <f>VLOOKUP($B432,'[2]TK KHOILUONG'!$B:$AT,15,0)</f>
        <v>0</v>
      </c>
      <c r="Q432" s="16">
        <f>VLOOKUP($B432,'[2]TK KHOILUONG'!$B:$AT,16,0)</f>
        <v>0</v>
      </c>
      <c r="R432" s="34">
        <f>VLOOKUP($B432,'[2]TK KHOILUONG'!$B:$AT,17,0)</f>
        <v>0.6</v>
      </c>
      <c r="S432" s="16">
        <f>VLOOKUP($B432,'[2]TK KHOILUONG'!$B:$AT,18,0)</f>
        <v>0</v>
      </c>
      <c r="T432" s="16">
        <f>VLOOKUP($B432,'[2]TK KHOILUONG'!$B:$AT,19,0)</f>
        <v>0</v>
      </c>
      <c r="U432" s="16">
        <f>VLOOKUP($B432,'[2]TK KHOILUONG'!$B:$AT,20,0)</f>
        <v>0</v>
      </c>
      <c r="V432" s="34">
        <f>VLOOKUP($B432,'[2]TK KHOILUONG'!$B:$AT,21,0)</f>
        <v>0</v>
      </c>
      <c r="W432" s="16">
        <f>VLOOKUP($B432,'[2]TK KHOILUONG'!$B:$AT,22,0)</f>
        <v>0</v>
      </c>
      <c r="X432" s="16">
        <f>VLOOKUP($B432,'[2]TK KHOILUONG'!$B:$AT,23,0)</f>
        <v>0</v>
      </c>
      <c r="Y432" s="16">
        <f>VLOOKUP($B432,'[2]TK KHOILUONG'!$B:$AT,24,0)</f>
        <v>0</v>
      </c>
      <c r="Z432" s="34">
        <f>VLOOKUP($B432,'[2]TK KHOILUONG'!$B:$AT,25,0)</f>
        <v>0</v>
      </c>
      <c r="AA432" s="16">
        <f>VLOOKUP($B432,'[2]TK KHOILUONG'!$B:$AT,26,0)</f>
        <v>0</v>
      </c>
      <c r="AB432" s="16">
        <f>VLOOKUP($B432,'[2]TK KHOILUONG'!$B:$AT,27,0)</f>
        <v>0</v>
      </c>
      <c r="AC432" s="16">
        <f>VLOOKUP($B432,'[2]TK KHOILUONG'!$B:$AT,28,0)</f>
        <v>0</v>
      </c>
      <c r="AD432" s="34">
        <f>VLOOKUP($B432,'[2]TK KHOILUONG'!$B:$AT,29,0)</f>
        <v>0</v>
      </c>
      <c r="AE432" s="16">
        <f>VLOOKUP($B432,'[2]TK KHOILUONG'!$B:$AT,30,0)</f>
        <v>0</v>
      </c>
      <c r="AF432" s="16">
        <f>VLOOKUP($B432,'[2]TK KHOILUONG'!$B:$AT,31,0)</f>
        <v>0</v>
      </c>
      <c r="AG432" s="16">
        <f>VLOOKUP($B432,'[2]TK KHOILUONG'!$B:$AT,32,0)</f>
        <v>0</v>
      </c>
      <c r="AH432" s="34">
        <f>VLOOKUP($B432,'[2]TK KHOILUONG'!$B:$AT,33,0)</f>
        <v>0</v>
      </c>
      <c r="AI432" s="16">
        <f>VLOOKUP($B432,'[2]TK KHOILUONG'!$B:$AT,34,0)</f>
        <v>0</v>
      </c>
      <c r="AJ432" s="16">
        <f>VLOOKUP($B432,'[2]TK KHOILUONG'!$B:$AT,35,0)</f>
        <v>0</v>
      </c>
      <c r="AK432" s="34">
        <f>VLOOKUP($B432,'[2]TK KHOILUONG'!$B:$AT,36,0)</f>
        <v>0</v>
      </c>
      <c r="AL432" s="16">
        <f>VLOOKUP($B432,'[2]TK KHOILUONG'!$B:$AT,37,0)</f>
        <v>0</v>
      </c>
      <c r="AM432" s="16">
        <f>VLOOKUP($B432,'[2]TK KHOILUONG'!$B:$AT,38,0)</f>
        <v>0</v>
      </c>
      <c r="AN432" s="34">
        <f>VLOOKUP($B432,'[2]TK KHOILUONG'!$B:$AT,39,0)</f>
        <v>0</v>
      </c>
      <c r="AO432" s="16">
        <f>VLOOKUP($B432,'[2]TK KHOILUONG'!$B:$AT,40,0)</f>
        <v>0</v>
      </c>
      <c r="AP432" s="16">
        <f>VLOOKUP($B432,'[2]TK KHOILUONG'!$B:$AT,41,0)</f>
        <v>0</v>
      </c>
      <c r="AQ432" s="34">
        <f>VLOOKUP($B432,'[2]TK KHOILUONG'!$B:$AT,42,0)</f>
        <v>0</v>
      </c>
      <c r="AR432" s="34">
        <f>VLOOKUP($B432,'[2]TK KHOILUONG'!$B:$AT,43,0)</f>
        <v>0</v>
      </c>
      <c r="AS432" s="34">
        <f>VLOOKUP($B432,'[2]TK KHOILUONG'!$B:$AT,44,0)</f>
        <v>0</v>
      </c>
      <c r="AT432" s="44">
        <f t="shared" si="7"/>
        <v>0.6</v>
      </c>
      <c r="AU432" s="5"/>
    </row>
    <row r="433" spans="1:47">
      <c r="A433" s="12">
        <f>IF(D433="","",SUBTOTAL(3,$D$5:D433))</f>
        <v>429</v>
      </c>
      <c r="B433" s="31" t="s">
        <v>912</v>
      </c>
      <c r="C433" s="32" t="s">
        <v>902</v>
      </c>
      <c r="D433" s="33" t="s">
        <v>913</v>
      </c>
      <c r="E433" s="16">
        <f>VLOOKUP($B433,'[2]TK KHOILUONG'!$B:$AT,4,0)</f>
        <v>0</v>
      </c>
      <c r="F433" s="16">
        <f>VLOOKUP($B433,'[2]TK KHOILUONG'!$B:$AT,5,0)</f>
        <v>0</v>
      </c>
      <c r="G433" s="16">
        <f>VLOOKUP($B433,'[2]TK KHOILUONG'!$B:$AT,6,0)</f>
        <v>0</v>
      </c>
      <c r="H433" s="16">
        <f>VLOOKUP($B433,'[2]TK KHOILUONG'!$B:$AT,7,0)</f>
        <v>0</v>
      </c>
      <c r="I433" s="16">
        <f>VLOOKUP($B433,'[2]TK KHOILUONG'!$B:$AT,8,0)</f>
        <v>0</v>
      </c>
      <c r="J433" s="16">
        <f>VLOOKUP($B433,'[2]TK KHOILUONG'!$B:$AT,9,0)</f>
        <v>0</v>
      </c>
      <c r="K433" s="16">
        <f>VLOOKUP($B433,'[2]TK KHOILUONG'!$B:$AT,10,0)</f>
        <v>0</v>
      </c>
      <c r="L433" s="16">
        <f>VLOOKUP($B433,'[2]TK KHOILUONG'!$B:$AT,11,0)</f>
        <v>0</v>
      </c>
      <c r="M433" s="34">
        <f>VLOOKUP($B433,'[2]TK KHOILUONG'!$B:$AT,12,0)</f>
        <v>0</v>
      </c>
      <c r="N433" s="16">
        <f>VLOOKUP($B433,'[2]TK KHOILUONG'!$B:$AT,13,0)</f>
        <v>0</v>
      </c>
      <c r="O433" s="16">
        <f>VLOOKUP($B433,'[2]TK KHOILUONG'!$B:$AT,14,0)</f>
        <v>0</v>
      </c>
      <c r="P433" s="16">
        <f>VLOOKUP($B433,'[2]TK KHOILUONG'!$B:$AT,15,0)</f>
        <v>0</v>
      </c>
      <c r="Q433" s="16">
        <f>VLOOKUP($B433,'[2]TK KHOILUONG'!$B:$AT,16,0)</f>
        <v>0</v>
      </c>
      <c r="R433" s="34">
        <f>VLOOKUP($B433,'[2]TK KHOILUONG'!$B:$AT,17,0)</f>
        <v>0</v>
      </c>
      <c r="S433" s="16">
        <f>VLOOKUP($B433,'[2]TK KHOILUONG'!$B:$AT,18,0)</f>
        <v>0</v>
      </c>
      <c r="T433" s="16">
        <f>VLOOKUP($B433,'[2]TK KHOILUONG'!$B:$AT,19,0)</f>
        <v>0</v>
      </c>
      <c r="U433" s="16">
        <f>VLOOKUP($B433,'[2]TK KHOILUONG'!$B:$AT,20,0)</f>
        <v>0</v>
      </c>
      <c r="V433" s="34">
        <f>VLOOKUP($B433,'[2]TK KHOILUONG'!$B:$AT,21,0)</f>
        <v>0</v>
      </c>
      <c r="W433" s="16">
        <f>VLOOKUP($B433,'[2]TK KHOILUONG'!$B:$AT,22,0)</f>
        <v>0</v>
      </c>
      <c r="X433" s="16">
        <f>VLOOKUP($B433,'[2]TK KHOILUONG'!$B:$AT,23,0)</f>
        <v>0</v>
      </c>
      <c r="Y433" s="16">
        <f>VLOOKUP($B433,'[2]TK KHOILUONG'!$B:$AT,24,0)</f>
        <v>0</v>
      </c>
      <c r="Z433" s="34">
        <f>VLOOKUP($B433,'[2]TK KHOILUONG'!$B:$AT,25,0)</f>
        <v>0</v>
      </c>
      <c r="AA433" s="16">
        <f>VLOOKUP($B433,'[2]TK KHOILUONG'!$B:$AT,26,0)</f>
        <v>0</v>
      </c>
      <c r="AB433" s="16">
        <f>VLOOKUP($B433,'[2]TK KHOILUONG'!$B:$AT,27,0)</f>
        <v>0</v>
      </c>
      <c r="AC433" s="16">
        <f>VLOOKUP($B433,'[2]TK KHOILUONG'!$B:$AT,28,0)</f>
        <v>0</v>
      </c>
      <c r="AD433" s="34">
        <f>VLOOKUP($B433,'[2]TK KHOILUONG'!$B:$AT,29,0)</f>
        <v>0</v>
      </c>
      <c r="AE433" s="16">
        <f>VLOOKUP($B433,'[2]TK KHOILUONG'!$B:$AT,30,0)</f>
        <v>0</v>
      </c>
      <c r="AF433" s="16">
        <f>VLOOKUP($B433,'[2]TK KHOILUONG'!$B:$AT,31,0)</f>
        <v>0</v>
      </c>
      <c r="AG433" s="16">
        <f>VLOOKUP($B433,'[2]TK KHOILUONG'!$B:$AT,32,0)</f>
        <v>0</v>
      </c>
      <c r="AH433" s="34">
        <f>VLOOKUP($B433,'[2]TK KHOILUONG'!$B:$AT,33,0)</f>
        <v>0</v>
      </c>
      <c r="AI433" s="16">
        <f>VLOOKUP($B433,'[2]TK KHOILUONG'!$B:$AT,34,0)</f>
        <v>0</v>
      </c>
      <c r="AJ433" s="16">
        <f>VLOOKUP($B433,'[2]TK KHOILUONG'!$B:$AT,35,0)</f>
        <v>0</v>
      </c>
      <c r="AK433" s="34">
        <f>VLOOKUP($B433,'[2]TK KHOILUONG'!$B:$AT,36,0)</f>
        <v>0</v>
      </c>
      <c r="AL433" s="16">
        <f>VLOOKUP($B433,'[2]TK KHOILUONG'!$B:$AT,37,0)</f>
        <v>0</v>
      </c>
      <c r="AM433" s="16">
        <f>VLOOKUP($B433,'[2]TK KHOILUONG'!$B:$AT,38,0)</f>
        <v>0</v>
      </c>
      <c r="AN433" s="34">
        <f>VLOOKUP($B433,'[2]TK KHOILUONG'!$B:$AT,39,0)</f>
        <v>0</v>
      </c>
      <c r="AO433" s="16">
        <f>VLOOKUP($B433,'[2]TK KHOILUONG'!$B:$AT,40,0)</f>
        <v>0</v>
      </c>
      <c r="AP433" s="16">
        <f>VLOOKUP($B433,'[2]TK KHOILUONG'!$B:$AT,41,0)</f>
        <v>0</v>
      </c>
      <c r="AQ433" s="34">
        <f>VLOOKUP($B433,'[2]TK KHOILUONG'!$B:$AT,42,0)</f>
        <v>0</v>
      </c>
      <c r="AR433" s="34">
        <f>VLOOKUP($B433,'[2]TK KHOILUONG'!$B:$AT,43,0)</f>
        <v>0</v>
      </c>
      <c r="AS433" s="34">
        <f>VLOOKUP($B433,'[2]TK KHOILUONG'!$B:$AT,44,0)</f>
        <v>0</v>
      </c>
      <c r="AT433" s="44">
        <f t="shared" si="7"/>
        <v>0</v>
      </c>
      <c r="AU433" s="5"/>
    </row>
    <row r="434" spans="1:47">
      <c r="A434" s="12">
        <f>IF(D434="","",SUBTOTAL(3,$D$5:D434))</f>
        <v>430</v>
      </c>
      <c r="B434" s="31" t="s">
        <v>914</v>
      </c>
      <c r="C434" s="32" t="s">
        <v>902</v>
      </c>
      <c r="D434" s="33" t="s">
        <v>915</v>
      </c>
      <c r="E434" s="16">
        <f>VLOOKUP($B434,'[2]TK KHOILUONG'!$B:$AT,4,0)</f>
        <v>0</v>
      </c>
      <c r="F434" s="16">
        <f>VLOOKUP($B434,'[2]TK KHOILUONG'!$B:$AT,5,0)</f>
        <v>0</v>
      </c>
      <c r="G434" s="16">
        <f>VLOOKUP($B434,'[2]TK KHOILUONG'!$B:$AT,6,0)</f>
        <v>0</v>
      </c>
      <c r="H434" s="16">
        <f>VLOOKUP($B434,'[2]TK KHOILUONG'!$B:$AT,7,0)</f>
        <v>0</v>
      </c>
      <c r="I434" s="16">
        <f>VLOOKUP($B434,'[2]TK KHOILUONG'!$B:$AT,8,0)</f>
        <v>0</v>
      </c>
      <c r="J434" s="16">
        <f>VLOOKUP($B434,'[2]TK KHOILUONG'!$B:$AT,9,0)</f>
        <v>0</v>
      </c>
      <c r="K434" s="16">
        <f>VLOOKUP($B434,'[2]TK KHOILUONG'!$B:$AT,10,0)</f>
        <v>0</v>
      </c>
      <c r="L434" s="16">
        <f>VLOOKUP($B434,'[2]TK KHOILUONG'!$B:$AT,11,0)</f>
        <v>0</v>
      </c>
      <c r="M434" s="34">
        <f>VLOOKUP($B434,'[2]TK KHOILUONG'!$B:$AT,12,0)</f>
        <v>0</v>
      </c>
      <c r="N434" s="16">
        <f>VLOOKUP($B434,'[2]TK KHOILUONG'!$B:$AT,13,0)</f>
        <v>1.7999999999999998</v>
      </c>
      <c r="O434" s="16">
        <f>VLOOKUP($B434,'[2]TK KHOILUONG'!$B:$AT,14,0)</f>
        <v>1.9500000000000002</v>
      </c>
      <c r="P434" s="16">
        <f>VLOOKUP($B434,'[2]TK KHOILUONG'!$B:$AT,15,0)</f>
        <v>0</v>
      </c>
      <c r="Q434" s="16">
        <f>VLOOKUP($B434,'[2]TK KHOILUONG'!$B:$AT,16,0)</f>
        <v>0</v>
      </c>
      <c r="R434" s="34">
        <f>VLOOKUP($B434,'[2]TK KHOILUONG'!$B:$AT,17,0)</f>
        <v>3.75</v>
      </c>
      <c r="S434" s="16">
        <f>VLOOKUP($B434,'[2]TK KHOILUONG'!$B:$AT,18,0)</f>
        <v>0</v>
      </c>
      <c r="T434" s="16">
        <f>VLOOKUP($B434,'[2]TK KHOILUONG'!$B:$AT,19,0)</f>
        <v>0</v>
      </c>
      <c r="U434" s="16">
        <f>VLOOKUP($B434,'[2]TK KHOILUONG'!$B:$AT,20,0)</f>
        <v>0</v>
      </c>
      <c r="V434" s="34">
        <f>VLOOKUP($B434,'[2]TK KHOILUONG'!$B:$AT,21,0)</f>
        <v>0</v>
      </c>
      <c r="W434" s="16">
        <f>VLOOKUP($B434,'[2]TK KHOILUONG'!$B:$AT,22,0)</f>
        <v>0</v>
      </c>
      <c r="X434" s="16">
        <f>VLOOKUP($B434,'[2]TK KHOILUONG'!$B:$AT,23,0)</f>
        <v>0</v>
      </c>
      <c r="Y434" s="16">
        <f>VLOOKUP($B434,'[2]TK KHOILUONG'!$B:$AT,24,0)</f>
        <v>0</v>
      </c>
      <c r="Z434" s="34">
        <f>VLOOKUP($B434,'[2]TK KHOILUONG'!$B:$AT,25,0)</f>
        <v>0</v>
      </c>
      <c r="AA434" s="16">
        <f>VLOOKUP($B434,'[2]TK KHOILUONG'!$B:$AT,26,0)</f>
        <v>0</v>
      </c>
      <c r="AB434" s="16">
        <f>VLOOKUP($B434,'[2]TK KHOILUONG'!$B:$AT,27,0)</f>
        <v>0</v>
      </c>
      <c r="AC434" s="16">
        <f>VLOOKUP($B434,'[2]TK KHOILUONG'!$B:$AT,28,0)</f>
        <v>0</v>
      </c>
      <c r="AD434" s="34">
        <f>VLOOKUP($B434,'[2]TK KHOILUONG'!$B:$AT,29,0)</f>
        <v>0</v>
      </c>
      <c r="AE434" s="16">
        <f>VLOOKUP($B434,'[2]TK KHOILUONG'!$B:$AT,30,0)</f>
        <v>0</v>
      </c>
      <c r="AF434" s="16">
        <f>VLOOKUP($B434,'[2]TK KHOILUONG'!$B:$AT,31,0)</f>
        <v>0</v>
      </c>
      <c r="AG434" s="16">
        <f>VLOOKUP($B434,'[2]TK KHOILUONG'!$B:$AT,32,0)</f>
        <v>0</v>
      </c>
      <c r="AH434" s="34">
        <f>VLOOKUP($B434,'[2]TK KHOILUONG'!$B:$AT,33,0)</f>
        <v>0</v>
      </c>
      <c r="AI434" s="16">
        <f>VLOOKUP($B434,'[2]TK KHOILUONG'!$B:$AT,34,0)</f>
        <v>0</v>
      </c>
      <c r="AJ434" s="16">
        <f>VLOOKUP($B434,'[2]TK KHOILUONG'!$B:$AT,35,0)</f>
        <v>0</v>
      </c>
      <c r="AK434" s="34">
        <f>VLOOKUP($B434,'[2]TK KHOILUONG'!$B:$AT,36,0)</f>
        <v>0</v>
      </c>
      <c r="AL434" s="16">
        <f>VLOOKUP($B434,'[2]TK KHOILUONG'!$B:$AT,37,0)</f>
        <v>0</v>
      </c>
      <c r="AM434" s="16">
        <f>VLOOKUP($B434,'[2]TK KHOILUONG'!$B:$AT,38,0)</f>
        <v>0</v>
      </c>
      <c r="AN434" s="34">
        <f>VLOOKUP($B434,'[2]TK KHOILUONG'!$B:$AT,39,0)</f>
        <v>0</v>
      </c>
      <c r="AO434" s="16">
        <f>VLOOKUP($B434,'[2]TK KHOILUONG'!$B:$AT,40,0)</f>
        <v>0</v>
      </c>
      <c r="AP434" s="16">
        <f>VLOOKUP($B434,'[2]TK KHOILUONG'!$B:$AT,41,0)</f>
        <v>0</v>
      </c>
      <c r="AQ434" s="34">
        <f>VLOOKUP($B434,'[2]TK KHOILUONG'!$B:$AT,42,0)</f>
        <v>0</v>
      </c>
      <c r="AR434" s="34">
        <f>VLOOKUP($B434,'[2]TK KHOILUONG'!$B:$AT,43,0)</f>
        <v>0</v>
      </c>
      <c r="AS434" s="34">
        <f>VLOOKUP($B434,'[2]TK KHOILUONG'!$B:$AT,44,0)</f>
        <v>0</v>
      </c>
      <c r="AT434" s="44">
        <f t="shared" si="7"/>
        <v>3.75</v>
      </c>
      <c r="AU434" s="5"/>
    </row>
    <row r="435" spans="1:47">
      <c r="A435" s="12">
        <f>IF(D435="","",SUBTOTAL(3,$D$5:D435))</f>
        <v>431</v>
      </c>
      <c r="B435" s="31" t="s">
        <v>916</v>
      </c>
      <c r="C435" s="32" t="s">
        <v>902</v>
      </c>
      <c r="D435" s="33" t="s">
        <v>917</v>
      </c>
      <c r="E435" s="16">
        <f>VLOOKUP($B435,'[2]TK KHOILUONG'!$B:$AT,4,0)</f>
        <v>0</v>
      </c>
      <c r="F435" s="16">
        <f>VLOOKUP($B435,'[2]TK KHOILUONG'!$B:$AT,5,0)</f>
        <v>0</v>
      </c>
      <c r="G435" s="16">
        <f>VLOOKUP($B435,'[2]TK KHOILUONG'!$B:$AT,6,0)</f>
        <v>0</v>
      </c>
      <c r="H435" s="16">
        <f>VLOOKUP($B435,'[2]TK KHOILUONG'!$B:$AT,7,0)</f>
        <v>0</v>
      </c>
      <c r="I435" s="16">
        <f>VLOOKUP($B435,'[2]TK KHOILUONG'!$B:$AT,8,0)</f>
        <v>0</v>
      </c>
      <c r="J435" s="16">
        <f>VLOOKUP($B435,'[2]TK KHOILUONG'!$B:$AT,9,0)</f>
        <v>0</v>
      </c>
      <c r="K435" s="16">
        <f>VLOOKUP($B435,'[2]TK KHOILUONG'!$B:$AT,10,0)</f>
        <v>0</v>
      </c>
      <c r="L435" s="16">
        <f>VLOOKUP($B435,'[2]TK KHOILUONG'!$B:$AT,11,0)</f>
        <v>0</v>
      </c>
      <c r="M435" s="34">
        <f>VLOOKUP($B435,'[2]TK KHOILUONG'!$B:$AT,12,0)</f>
        <v>0</v>
      </c>
      <c r="N435" s="16">
        <f>VLOOKUP($B435,'[2]TK KHOILUONG'!$B:$AT,13,0)</f>
        <v>0</v>
      </c>
      <c r="O435" s="16">
        <f>VLOOKUP($B435,'[2]TK KHOILUONG'!$B:$AT,14,0)</f>
        <v>0</v>
      </c>
      <c r="P435" s="16">
        <f>VLOOKUP($B435,'[2]TK KHOILUONG'!$B:$AT,15,0)</f>
        <v>0</v>
      </c>
      <c r="Q435" s="16">
        <f>VLOOKUP($B435,'[2]TK KHOILUONG'!$B:$AT,16,0)</f>
        <v>0</v>
      </c>
      <c r="R435" s="34">
        <f>VLOOKUP($B435,'[2]TK KHOILUONG'!$B:$AT,17,0)</f>
        <v>0</v>
      </c>
      <c r="S435" s="16">
        <f>VLOOKUP($B435,'[2]TK KHOILUONG'!$B:$AT,18,0)</f>
        <v>0</v>
      </c>
      <c r="T435" s="16">
        <f>VLOOKUP($B435,'[2]TK KHOILUONG'!$B:$AT,19,0)</f>
        <v>0</v>
      </c>
      <c r="U435" s="16">
        <f>VLOOKUP($B435,'[2]TK KHOILUONG'!$B:$AT,20,0)</f>
        <v>0</v>
      </c>
      <c r="V435" s="34">
        <f>VLOOKUP($B435,'[2]TK KHOILUONG'!$B:$AT,21,0)</f>
        <v>0</v>
      </c>
      <c r="W435" s="16">
        <f>VLOOKUP($B435,'[2]TK KHOILUONG'!$B:$AT,22,0)</f>
        <v>0</v>
      </c>
      <c r="X435" s="16">
        <f>VLOOKUP($B435,'[2]TK KHOILUONG'!$B:$AT,23,0)</f>
        <v>0</v>
      </c>
      <c r="Y435" s="16">
        <f>VLOOKUP($B435,'[2]TK KHOILUONG'!$B:$AT,24,0)</f>
        <v>0</v>
      </c>
      <c r="Z435" s="34">
        <f>VLOOKUP($B435,'[2]TK KHOILUONG'!$B:$AT,25,0)</f>
        <v>0</v>
      </c>
      <c r="AA435" s="16">
        <f>VLOOKUP($B435,'[2]TK KHOILUONG'!$B:$AT,26,0)</f>
        <v>0</v>
      </c>
      <c r="AB435" s="16">
        <f>VLOOKUP($B435,'[2]TK KHOILUONG'!$B:$AT,27,0)</f>
        <v>0</v>
      </c>
      <c r="AC435" s="16">
        <f>VLOOKUP($B435,'[2]TK KHOILUONG'!$B:$AT,28,0)</f>
        <v>0</v>
      </c>
      <c r="AD435" s="34">
        <f>VLOOKUP($B435,'[2]TK KHOILUONG'!$B:$AT,29,0)</f>
        <v>0</v>
      </c>
      <c r="AE435" s="16">
        <f>VLOOKUP($B435,'[2]TK KHOILUONG'!$B:$AT,30,0)</f>
        <v>0</v>
      </c>
      <c r="AF435" s="16">
        <f>VLOOKUP($B435,'[2]TK KHOILUONG'!$B:$AT,31,0)</f>
        <v>0</v>
      </c>
      <c r="AG435" s="16">
        <f>VLOOKUP($B435,'[2]TK KHOILUONG'!$B:$AT,32,0)</f>
        <v>0</v>
      </c>
      <c r="AH435" s="34">
        <f>VLOOKUP($B435,'[2]TK KHOILUONG'!$B:$AT,33,0)</f>
        <v>0</v>
      </c>
      <c r="AI435" s="16">
        <f>VLOOKUP($B435,'[2]TK KHOILUONG'!$B:$AT,34,0)</f>
        <v>0</v>
      </c>
      <c r="AJ435" s="16">
        <f>VLOOKUP($B435,'[2]TK KHOILUONG'!$B:$AT,35,0)</f>
        <v>0</v>
      </c>
      <c r="AK435" s="34">
        <f>VLOOKUP($B435,'[2]TK KHOILUONG'!$B:$AT,36,0)</f>
        <v>0</v>
      </c>
      <c r="AL435" s="16">
        <f>VLOOKUP($B435,'[2]TK KHOILUONG'!$B:$AT,37,0)</f>
        <v>0</v>
      </c>
      <c r="AM435" s="16">
        <f>VLOOKUP($B435,'[2]TK KHOILUONG'!$B:$AT,38,0)</f>
        <v>0</v>
      </c>
      <c r="AN435" s="34">
        <f>VLOOKUP($B435,'[2]TK KHOILUONG'!$B:$AT,39,0)</f>
        <v>0</v>
      </c>
      <c r="AO435" s="16">
        <f>VLOOKUP($B435,'[2]TK KHOILUONG'!$B:$AT,40,0)</f>
        <v>0</v>
      </c>
      <c r="AP435" s="16">
        <f>VLOOKUP($B435,'[2]TK KHOILUONG'!$B:$AT,41,0)</f>
        <v>0</v>
      </c>
      <c r="AQ435" s="34">
        <f>VLOOKUP($B435,'[2]TK KHOILUONG'!$B:$AT,42,0)</f>
        <v>0</v>
      </c>
      <c r="AR435" s="34">
        <f>VLOOKUP($B435,'[2]TK KHOILUONG'!$B:$AT,43,0)</f>
        <v>0</v>
      </c>
      <c r="AS435" s="34">
        <f>VLOOKUP($B435,'[2]TK KHOILUONG'!$B:$AT,44,0)</f>
        <v>0</v>
      </c>
      <c r="AT435" s="44">
        <f t="shared" si="7"/>
        <v>0</v>
      </c>
      <c r="AU435" s="5"/>
    </row>
    <row r="436" spans="1:47">
      <c r="A436" s="12">
        <f>IF(D436="","",SUBTOTAL(3,$D$5:D436))</f>
        <v>432</v>
      </c>
      <c r="B436" s="31" t="s">
        <v>918</v>
      </c>
      <c r="C436" s="32" t="s">
        <v>902</v>
      </c>
      <c r="D436" s="33" t="s">
        <v>919</v>
      </c>
      <c r="E436" s="16">
        <f>VLOOKUP($B436,'[2]TK KHOILUONG'!$B:$AT,4,0)</f>
        <v>0</v>
      </c>
      <c r="F436" s="16">
        <f>VLOOKUP($B436,'[2]TK KHOILUONG'!$B:$AT,5,0)</f>
        <v>0</v>
      </c>
      <c r="G436" s="16">
        <f>VLOOKUP($B436,'[2]TK KHOILUONG'!$B:$AT,6,0)</f>
        <v>0</v>
      </c>
      <c r="H436" s="16">
        <f>VLOOKUP($B436,'[2]TK KHOILUONG'!$B:$AT,7,0)</f>
        <v>0</v>
      </c>
      <c r="I436" s="16">
        <f>VLOOKUP($B436,'[2]TK KHOILUONG'!$B:$AT,8,0)</f>
        <v>0</v>
      </c>
      <c r="J436" s="16">
        <f>VLOOKUP($B436,'[2]TK KHOILUONG'!$B:$AT,9,0)</f>
        <v>0</v>
      </c>
      <c r="K436" s="16">
        <f>VLOOKUP($B436,'[2]TK KHOILUONG'!$B:$AT,10,0)</f>
        <v>0</v>
      </c>
      <c r="L436" s="16">
        <f>VLOOKUP($B436,'[2]TK KHOILUONG'!$B:$AT,11,0)</f>
        <v>0</v>
      </c>
      <c r="M436" s="34">
        <f>VLOOKUP($B436,'[2]TK KHOILUONG'!$B:$AT,12,0)</f>
        <v>0</v>
      </c>
      <c r="N436" s="16">
        <f>VLOOKUP($B436,'[2]TK KHOILUONG'!$B:$AT,13,0)</f>
        <v>0</v>
      </c>
      <c r="O436" s="16">
        <f>VLOOKUP($B436,'[2]TK KHOILUONG'!$B:$AT,14,0)</f>
        <v>0</v>
      </c>
      <c r="P436" s="16">
        <f>VLOOKUP($B436,'[2]TK KHOILUONG'!$B:$AT,15,0)</f>
        <v>0</v>
      </c>
      <c r="Q436" s="16">
        <f>VLOOKUP($B436,'[2]TK KHOILUONG'!$B:$AT,16,0)</f>
        <v>0</v>
      </c>
      <c r="R436" s="34">
        <f>VLOOKUP($B436,'[2]TK KHOILUONG'!$B:$AT,17,0)</f>
        <v>0</v>
      </c>
      <c r="S436" s="16">
        <f>VLOOKUP($B436,'[2]TK KHOILUONG'!$B:$AT,18,0)</f>
        <v>0</v>
      </c>
      <c r="T436" s="16">
        <f>VLOOKUP($B436,'[2]TK KHOILUONG'!$B:$AT,19,0)</f>
        <v>0</v>
      </c>
      <c r="U436" s="16">
        <f>VLOOKUP($B436,'[2]TK KHOILUONG'!$B:$AT,20,0)</f>
        <v>0</v>
      </c>
      <c r="V436" s="34">
        <f>VLOOKUP($B436,'[2]TK KHOILUONG'!$B:$AT,21,0)</f>
        <v>0</v>
      </c>
      <c r="W436" s="16">
        <f>VLOOKUP($B436,'[2]TK KHOILUONG'!$B:$AT,22,0)</f>
        <v>0</v>
      </c>
      <c r="X436" s="16">
        <f>VLOOKUP($B436,'[2]TK KHOILUONG'!$B:$AT,23,0)</f>
        <v>0</v>
      </c>
      <c r="Y436" s="16">
        <f>VLOOKUP($B436,'[2]TK KHOILUONG'!$B:$AT,24,0)</f>
        <v>0</v>
      </c>
      <c r="Z436" s="34">
        <f>VLOOKUP($B436,'[2]TK KHOILUONG'!$B:$AT,25,0)</f>
        <v>0</v>
      </c>
      <c r="AA436" s="16">
        <f>VLOOKUP($B436,'[2]TK KHOILUONG'!$B:$AT,26,0)</f>
        <v>0</v>
      </c>
      <c r="AB436" s="16">
        <f>VLOOKUP($B436,'[2]TK KHOILUONG'!$B:$AT,27,0)</f>
        <v>0</v>
      </c>
      <c r="AC436" s="16">
        <f>VLOOKUP($B436,'[2]TK KHOILUONG'!$B:$AT,28,0)</f>
        <v>0</v>
      </c>
      <c r="AD436" s="34">
        <f>VLOOKUP($B436,'[2]TK KHOILUONG'!$B:$AT,29,0)</f>
        <v>0</v>
      </c>
      <c r="AE436" s="16">
        <f>VLOOKUP($B436,'[2]TK KHOILUONG'!$B:$AT,30,0)</f>
        <v>0</v>
      </c>
      <c r="AF436" s="16">
        <f>VLOOKUP($B436,'[2]TK KHOILUONG'!$B:$AT,31,0)</f>
        <v>0</v>
      </c>
      <c r="AG436" s="16">
        <f>VLOOKUP($B436,'[2]TK KHOILUONG'!$B:$AT,32,0)</f>
        <v>0</v>
      </c>
      <c r="AH436" s="34">
        <f>VLOOKUP($B436,'[2]TK KHOILUONG'!$B:$AT,33,0)</f>
        <v>0</v>
      </c>
      <c r="AI436" s="16">
        <f>VLOOKUP($B436,'[2]TK KHOILUONG'!$B:$AT,34,0)</f>
        <v>0</v>
      </c>
      <c r="AJ436" s="16">
        <f>VLOOKUP($B436,'[2]TK KHOILUONG'!$B:$AT,35,0)</f>
        <v>0</v>
      </c>
      <c r="AK436" s="34">
        <f>VLOOKUP($B436,'[2]TK KHOILUONG'!$B:$AT,36,0)</f>
        <v>0</v>
      </c>
      <c r="AL436" s="16">
        <f>VLOOKUP($B436,'[2]TK KHOILUONG'!$B:$AT,37,0)</f>
        <v>0</v>
      </c>
      <c r="AM436" s="16">
        <f>VLOOKUP($B436,'[2]TK KHOILUONG'!$B:$AT,38,0)</f>
        <v>0</v>
      </c>
      <c r="AN436" s="34">
        <f>VLOOKUP($B436,'[2]TK KHOILUONG'!$B:$AT,39,0)</f>
        <v>0</v>
      </c>
      <c r="AO436" s="16">
        <f>VLOOKUP($B436,'[2]TK KHOILUONG'!$B:$AT,40,0)</f>
        <v>0</v>
      </c>
      <c r="AP436" s="16">
        <f>VLOOKUP($B436,'[2]TK KHOILUONG'!$B:$AT,41,0)</f>
        <v>0</v>
      </c>
      <c r="AQ436" s="34">
        <f>VLOOKUP($B436,'[2]TK KHOILUONG'!$B:$AT,42,0)</f>
        <v>0</v>
      </c>
      <c r="AR436" s="34">
        <f>VLOOKUP($B436,'[2]TK KHOILUONG'!$B:$AT,43,0)</f>
        <v>0</v>
      </c>
      <c r="AS436" s="34">
        <f>VLOOKUP($B436,'[2]TK KHOILUONG'!$B:$AT,44,0)</f>
        <v>0</v>
      </c>
      <c r="AT436" s="44">
        <f t="shared" si="7"/>
        <v>0</v>
      </c>
      <c r="AU436" s="5"/>
    </row>
    <row r="437" spans="1:47">
      <c r="A437" s="12">
        <f>IF(D437="","",SUBTOTAL(3,$D$5:D437))</f>
        <v>433</v>
      </c>
      <c r="B437" s="31" t="s">
        <v>920</v>
      </c>
      <c r="C437" s="32" t="s">
        <v>902</v>
      </c>
      <c r="D437" s="33" t="s">
        <v>921</v>
      </c>
      <c r="E437" s="16">
        <f>VLOOKUP($B437,'[2]TK KHOILUONG'!$B:$AT,4,0)</f>
        <v>0</v>
      </c>
      <c r="F437" s="16">
        <f>VLOOKUP($B437,'[2]TK KHOILUONG'!$B:$AT,5,0)</f>
        <v>0</v>
      </c>
      <c r="G437" s="16">
        <f>VLOOKUP($B437,'[2]TK KHOILUONG'!$B:$AT,6,0)</f>
        <v>0</v>
      </c>
      <c r="H437" s="16">
        <f>VLOOKUP($B437,'[2]TK KHOILUONG'!$B:$AT,7,0)</f>
        <v>0</v>
      </c>
      <c r="I437" s="16">
        <f>VLOOKUP($B437,'[2]TK KHOILUONG'!$B:$AT,8,0)</f>
        <v>0</v>
      </c>
      <c r="J437" s="16">
        <f>VLOOKUP($B437,'[2]TK KHOILUONG'!$B:$AT,9,0)</f>
        <v>0</v>
      </c>
      <c r="K437" s="16">
        <f>VLOOKUP($B437,'[2]TK KHOILUONG'!$B:$AT,10,0)</f>
        <v>0</v>
      </c>
      <c r="L437" s="16">
        <f>VLOOKUP($B437,'[2]TK KHOILUONG'!$B:$AT,11,0)</f>
        <v>0</v>
      </c>
      <c r="M437" s="34">
        <f>VLOOKUP($B437,'[2]TK KHOILUONG'!$B:$AT,12,0)</f>
        <v>0</v>
      </c>
      <c r="N437" s="16">
        <f>VLOOKUP($B437,'[2]TK KHOILUONG'!$B:$AT,13,0)</f>
        <v>0</v>
      </c>
      <c r="O437" s="16">
        <f>VLOOKUP($B437,'[2]TK KHOILUONG'!$B:$AT,14,0)</f>
        <v>0</v>
      </c>
      <c r="P437" s="16">
        <f>VLOOKUP($B437,'[2]TK KHOILUONG'!$B:$AT,15,0)</f>
        <v>0</v>
      </c>
      <c r="Q437" s="16">
        <f>VLOOKUP($B437,'[2]TK KHOILUONG'!$B:$AT,16,0)</f>
        <v>0</v>
      </c>
      <c r="R437" s="34">
        <f>VLOOKUP($B437,'[2]TK KHOILUONG'!$B:$AT,17,0)</f>
        <v>0</v>
      </c>
      <c r="S437" s="16">
        <f>VLOOKUP($B437,'[2]TK KHOILUONG'!$B:$AT,18,0)</f>
        <v>0</v>
      </c>
      <c r="T437" s="16">
        <f>VLOOKUP($B437,'[2]TK KHOILUONG'!$B:$AT,19,0)</f>
        <v>0</v>
      </c>
      <c r="U437" s="16">
        <f>VLOOKUP($B437,'[2]TK KHOILUONG'!$B:$AT,20,0)</f>
        <v>0</v>
      </c>
      <c r="V437" s="34">
        <f>VLOOKUP($B437,'[2]TK KHOILUONG'!$B:$AT,21,0)</f>
        <v>0</v>
      </c>
      <c r="W437" s="16">
        <f>VLOOKUP($B437,'[2]TK KHOILUONG'!$B:$AT,22,0)</f>
        <v>0</v>
      </c>
      <c r="X437" s="16">
        <f>VLOOKUP($B437,'[2]TK KHOILUONG'!$B:$AT,23,0)</f>
        <v>0</v>
      </c>
      <c r="Y437" s="16">
        <f>VLOOKUP($B437,'[2]TK KHOILUONG'!$B:$AT,24,0)</f>
        <v>0</v>
      </c>
      <c r="Z437" s="34">
        <f>VLOOKUP($B437,'[2]TK KHOILUONG'!$B:$AT,25,0)</f>
        <v>0</v>
      </c>
      <c r="AA437" s="16">
        <f>VLOOKUP($B437,'[2]TK KHOILUONG'!$B:$AT,26,0)</f>
        <v>0</v>
      </c>
      <c r="AB437" s="16">
        <f>VLOOKUP($B437,'[2]TK KHOILUONG'!$B:$AT,27,0)</f>
        <v>0</v>
      </c>
      <c r="AC437" s="16">
        <f>VLOOKUP($B437,'[2]TK KHOILUONG'!$B:$AT,28,0)</f>
        <v>0</v>
      </c>
      <c r="AD437" s="34">
        <f>VLOOKUP($B437,'[2]TK KHOILUONG'!$B:$AT,29,0)</f>
        <v>0</v>
      </c>
      <c r="AE437" s="16">
        <f>VLOOKUP($B437,'[2]TK KHOILUONG'!$B:$AT,30,0)</f>
        <v>0</v>
      </c>
      <c r="AF437" s="16">
        <f>VLOOKUP($B437,'[2]TK KHOILUONG'!$B:$AT,31,0)</f>
        <v>0</v>
      </c>
      <c r="AG437" s="16">
        <f>VLOOKUP($B437,'[2]TK KHOILUONG'!$B:$AT,32,0)</f>
        <v>0</v>
      </c>
      <c r="AH437" s="34">
        <f>VLOOKUP($B437,'[2]TK KHOILUONG'!$B:$AT,33,0)</f>
        <v>0</v>
      </c>
      <c r="AI437" s="16">
        <f>VLOOKUP($B437,'[2]TK KHOILUONG'!$B:$AT,34,0)</f>
        <v>0</v>
      </c>
      <c r="AJ437" s="16">
        <f>VLOOKUP($B437,'[2]TK KHOILUONG'!$B:$AT,35,0)</f>
        <v>0</v>
      </c>
      <c r="AK437" s="34">
        <f>VLOOKUP($B437,'[2]TK KHOILUONG'!$B:$AT,36,0)</f>
        <v>0</v>
      </c>
      <c r="AL437" s="16">
        <f>VLOOKUP($B437,'[2]TK KHOILUONG'!$B:$AT,37,0)</f>
        <v>0</v>
      </c>
      <c r="AM437" s="16">
        <f>VLOOKUP($B437,'[2]TK KHOILUONG'!$B:$AT,38,0)</f>
        <v>0</v>
      </c>
      <c r="AN437" s="34">
        <f>VLOOKUP($B437,'[2]TK KHOILUONG'!$B:$AT,39,0)</f>
        <v>0</v>
      </c>
      <c r="AO437" s="16">
        <f>VLOOKUP($B437,'[2]TK KHOILUONG'!$B:$AT,40,0)</f>
        <v>0</v>
      </c>
      <c r="AP437" s="16">
        <f>VLOOKUP($B437,'[2]TK KHOILUONG'!$B:$AT,41,0)</f>
        <v>0</v>
      </c>
      <c r="AQ437" s="34">
        <f>VLOOKUP($B437,'[2]TK KHOILUONG'!$B:$AT,42,0)</f>
        <v>0</v>
      </c>
      <c r="AR437" s="34">
        <f>VLOOKUP($B437,'[2]TK KHOILUONG'!$B:$AT,43,0)</f>
        <v>0</v>
      </c>
      <c r="AS437" s="34">
        <f>VLOOKUP($B437,'[2]TK KHOILUONG'!$B:$AT,44,0)</f>
        <v>0</v>
      </c>
      <c r="AT437" s="44">
        <f t="shared" si="7"/>
        <v>0</v>
      </c>
      <c r="AU437" s="5"/>
    </row>
    <row r="438" spans="1:47">
      <c r="A438" s="12">
        <f>IF(D438="","",SUBTOTAL(3,$D$5:D438))</f>
        <v>434</v>
      </c>
      <c r="B438" s="31" t="s">
        <v>922</v>
      </c>
      <c r="C438" s="32" t="s">
        <v>902</v>
      </c>
      <c r="D438" s="33" t="s">
        <v>923</v>
      </c>
      <c r="E438" s="16">
        <f>VLOOKUP($B438,'[2]TK KHOILUONG'!$B:$AT,4,0)</f>
        <v>0</v>
      </c>
      <c r="F438" s="16">
        <f>VLOOKUP($B438,'[2]TK KHOILUONG'!$B:$AT,5,0)</f>
        <v>0</v>
      </c>
      <c r="G438" s="16">
        <f>VLOOKUP($B438,'[2]TK KHOILUONG'!$B:$AT,6,0)</f>
        <v>0</v>
      </c>
      <c r="H438" s="16">
        <f>VLOOKUP($B438,'[2]TK KHOILUONG'!$B:$AT,7,0)</f>
        <v>0</v>
      </c>
      <c r="I438" s="16">
        <f>VLOOKUP($B438,'[2]TK KHOILUONG'!$B:$AT,8,0)</f>
        <v>0</v>
      </c>
      <c r="J438" s="16">
        <f>VLOOKUP($B438,'[2]TK KHOILUONG'!$B:$AT,9,0)</f>
        <v>0</v>
      </c>
      <c r="K438" s="16">
        <f>VLOOKUP($B438,'[2]TK KHOILUONG'!$B:$AT,10,0)</f>
        <v>0</v>
      </c>
      <c r="L438" s="16">
        <f>VLOOKUP($B438,'[2]TK KHOILUONG'!$B:$AT,11,0)</f>
        <v>0</v>
      </c>
      <c r="M438" s="34">
        <f>VLOOKUP($B438,'[2]TK KHOILUONG'!$B:$AT,12,0)</f>
        <v>0</v>
      </c>
      <c r="N438" s="16">
        <f>VLOOKUP($B438,'[2]TK KHOILUONG'!$B:$AT,13,0)</f>
        <v>0</v>
      </c>
      <c r="O438" s="16">
        <f>VLOOKUP($B438,'[2]TK KHOILUONG'!$B:$AT,14,0)</f>
        <v>0</v>
      </c>
      <c r="P438" s="16">
        <f>VLOOKUP($B438,'[2]TK KHOILUONG'!$B:$AT,15,0)</f>
        <v>0</v>
      </c>
      <c r="Q438" s="16">
        <f>VLOOKUP($B438,'[2]TK KHOILUONG'!$B:$AT,16,0)</f>
        <v>0</v>
      </c>
      <c r="R438" s="34">
        <f>VLOOKUP($B438,'[2]TK KHOILUONG'!$B:$AT,17,0)</f>
        <v>0</v>
      </c>
      <c r="S438" s="16">
        <f>VLOOKUP($B438,'[2]TK KHOILUONG'!$B:$AT,18,0)</f>
        <v>0</v>
      </c>
      <c r="T438" s="16">
        <f>VLOOKUP($B438,'[2]TK KHOILUONG'!$B:$AT,19,0)</f>
        <v>0</v>
      </c>
      <c r="U438" s="16">
        <f>VLOOKUP($B438,'[2]TK KHOILUONG'!$B:$AT,20,0)</f>
        <v>0</v>
      </c>
      <c r="V438" s="34">
        <f>VLOOKUP($B438,'[2]TK KHOILUONG'!$B:$AT,21,0)</f>
        <v>0</v>
      </c>
      <c r="W438" s="16">
        <f>VLOOKUP($B438,'[2]TK KHOILUONG'!$B:$AT,22,0)</f>
        <v>0</v>
      </c>
      <c r="X438" s="16">
        <f>VLOOKUP($B438,'[2]TK KHOILUONG'!$B:$AT,23,0)</f>
        <v>0</v>
      </c>
      <c r="Y438" s="16">
        <f>VLOOKUP($B438,'[2]TK KHOILUONG'!$B:$AT,24,0)</f>
        <v>0</v>
      </c>
      <c r="Z438" s="34">
        <f>VLOOKUP($B438,'[2]TK KHOILUONG'!$B:$AT,25,0)</f>
        <v>0</v>
      </c>
      <c r="AA438" s="16">
        <f>VLOOKUP($B438,'[2]TK KHOILUONG'!$B:$AT,26,0)</f>
        <v>0</v>
      </c>
      <c r="AB438" s="16">
        <f>VLOOKUP($B438,'[2]TK KHOILUONG'!$B:$AT,27,0)</f>
        <v>0</v>
      </c>
      <c r="AC438" s="16">
        <f>VLOOKUP($B438,'[2]TK KHOILUONG'!$B:$AT,28,0)</f>
        <v>0</v>
      </c>
      <c r="AD438" s="34">
        <f>VLOOKUP($B438,'[2]TK KHOILUONG'!$B:$AT,29,0)</f>
        <v>0</v>
      </c>
      <c r="AE438" s="16">
        <f>VLOOKUP($B438,'[2]TK KHOILUONG'!$B:$AT,30,0)</f>
        <v>0</v>
      </c>
      <c r="AF438" s="16">
        <f>VLOOKUP($B438,'[2]TK KHOILUONG'!$B:$AT,31,0)</f>
        <v>0</v>
      </c>
      <c r="AG438" s="16">
        <f>VLOOKUP($B438,'[2]TK KHOILUONG'!$B:$AT,32,0)</f>
        <v>0</v>
      </c>
      <c r="AH438" s="34">
        <f>VLOOKUP($B438,'[2]TK KHOILUONG'!$B:$AT,33,0)</f>
        <v>0</v>
      </c>
      <c r="AI438" s="16">
        <f>VLOOKUP($B438,'[2]TK KHOILUONG'!$B:$AT,34,0)</f>
        <v>0</v>
      </c>
      <c r="AJ438" s="16">
        <f>VLOOKUP($B438,'[2]TK KHOILUONG'!$B:$AT,35,0)</f>
        <v>0</v>
      </c>
      <c r="AK438" s="34">
        <f>VLOOKUP($B438,'[2]TK KHOILUONG'!$B:$AT,36,0)</f>
        <v>0</v>
      </c>
      <c r="AL438" s="16">
        <f>VLOOKUP($B438,'[2]TK KHOILUONG'!$B:$AT,37,0)</f>
        <v>0</v>
      </c>
      <c r="AM438" s="16">
        <f>VLOOKUP($B438,'[2]TK KHOILUONG'!$B:$AT,38,0)</f>
        <v>0</v>
      </c>
      <c r="AN438" s="34">
        <f>VLOOKUP($B438,'[2]TK KHOILUONG'!$B:$AT,39,0)</f>
        <v>0</v>
      </c>
      <c r="AO438" s="16">
        <f>VLOOKUP($B438,'[2]TK KHOILUONG'!$B:$AT,40,0)</f>
        <v>0</v>
      </c>
      <c r="AP438" s="16">
        <f>VLOOKUP($B438,'[2]TK KHOILUONG'!$B:$AT,41,0)</f>
        <v>0</v>
      </c>
      <c r="AQ438" s="34">
        <f>VLOOKUP($B438,'[2]TK KHOILUONG'!$B:$AT,42,0)</f>
        <v>0</v>
      </c>
      <c r="AR438" s="34">
        <f>VLOOKUP($B438,'[2]TK KHOILUONG'!$B:$AT,43,0)</f>
        <v>0</v>
      </c>
      <c r="AS438" s="34">
        <f>VLOOKUP($B438,'[2]TK KHOILUONG'!$B:$AT,44,0)</f>
        <v>0</v>
      </c>
      <c r="AT438" s="44">
        <f t="shared" si="7"/>
        <v>0</v>
      </c>
      <c r="AU438" s="5"/>
    </row>
    <row r="439" spans="1:47">
      <c r="A439" s="12">
        <f>IF(D439="","",SUBTOTAL(3,$D$5:D439))</f>
        <v>435</v>
      </c>
      <c r="B439" s="31" t="s">
        <v>924</v>
      </c>
      <c r="C439" s="32" t="s">
        <v>902</v>
      </c>
      <c r="D439" s="33" t="s">
        <v>925</v>
      </c>
      <c r="E439" s="16">
        <f>VLOOKUP($B439,'[2]TK KHOILUONG'!$B:$AT,4,0)</f>
        <v>0</v>
      </c>
      <c r="F439" s="16">
        <f>VLOOKUP($B439,'[2]TK KHOILUONG'!$B:$AT,5,0)</f>
        <v>0</v>
      </c>
      <c r="G439" s="16">
        <f>VLOOKUP($B439,'[2]TK KHOILUONG'!$B:$AT,6,0)</f>
        <v>0</v>
      </c>
      <c r="H439" s="16">
        <f>VLOOKUP($B439,'[2]TK KHOILUONG'!$B:$AT,7,0)</f>
        <v>0</v>
      </c>
      <c r="I439" s="16">
        <f>VLOOKUP($B439,'[2]TK KHOILUONG'!$B:$AT,8,0)</f>
        <v>0</v>
      </c>
      <c r="J439" s="16">
        <f>VLOOKUP($B439,'[2]TK KHOILUONG'!$B:$AT,9,0)</f>
        <v>0</v>
      </c>
      <c r="K439" s="16">
        <f>VLOOKUP($B439,'[2]TK KHOILUONG'!$B:$AT,10,0)</f>
        <v>0</v>
      </c>
      <c r="L439" s="16">
        <f>VLOOKUP($B439,'[2]TK KHOILUONG'!$B:$AT,11,0)</f>
        <v>0</v>
      </c>
      <c r="M439" s="34">
        <f>VLOOKUP($B439,'[2]TK KHOILUONG'!$B:$AT,12,0)</f>
        <v>0</v>
      </c>
      <c r="N439" s="16">
        <f>VLOOKUP($B439,'[2]TK KHOILUONG'!$B:$AT,13,0)</f>
        <v>0</v>
      </c>
      <c r="O439" s="16">
        <f>VLOOKUP($B439,'[2]TK KHOILUONG'!$B:$AT,14,0)</f>
        <v>0</v>
      </c>
      <c r="P439" s="16">
        <f>VLOOKUP($B439,'[2]TK KHOILUONG'!$B:$AT,15,0)</f>
        <v>0</v>
      </c>
      <c r="Q439" s="16">
        <f>VLOOKUP($B439,'[2]TK KHOILUONG'!$B:$AT,16,0)</f>
        <v>0</v>
      </c>
      <c r="R439" s="34">
        <f>VLOOKUP($B439,'[2]TK KHOILUONG'!$B:$AT,17,0)</f>
        <v>0</v>
      </c>
      <c r="S439" s="16">
        <f>VLOOKUP($B439,'[2]TK KHOILUONG'!$B:$AT,18,0)</f>
        <v>0</v>
      </c>
      <c r="T439" s="16">
        <f>VLOOKUP($B439,'[2]TK KHOILUONG'!$B:$AT,19,0)</f>
        <v>0</v>
      </c>
      <c r="U439" s="16">
        <f>VLOOKUP($B439,'[2]TK KHOILUONG'!$B:$AT,20,0)</f>
        <v>0</v>
      </c>
      <c r="V439" s="34">
        <f>VLOOKUP($B439,'[2]TK KHOILUONG'!$B:$AT,21,0)</f>
        <v>0</v>
      </c>
      <c r="W439" s="16">
        <f>VLOOKUP($B439,'[2]TK KHOILUONG'!$B:$AT,22,0)</f>
        <v>0</v>
      </c>
      <c r="X439" s="16">
        <f>VLOOKUP($B439,'[2]TK KHOILUONG'!$B:$AT,23,0)</f>
        <v>0</v>
      </c>
      <c r="Y439" s="16">
        <f>VLOOKUP($B439,'[2]TK KHOILUONG'!$B:$AT,24,0)</f>
        <v>0</v>
      </c>
      <c r="Z439" s="34">
        <f>VLOOKUP($B439,'[2]TK KHOILUONG'!$B:$AT,25,0)</f>
        <v>0</v>
      </c>
      <c r="AA439" s="16">
        <f>VLOOKUP($B439,'[2]TK KHOILUONG'!$B:$AT,26,0)</f>
        <v>0</v>
      </c>
      <c r="AB439" s="16">
        <f>VLOOKUP($B439,'[2]TK KHOILUONG'!$B:$AT,27,0)</f>
        <v>0</v>
      </c>
      <c r="AC439" s="16">
        <f>VLOOKUP($B439,'[2]TK KHOILUONG'!$B:$AT,28,0)</f>
        <v>0</v>
      </c>
      <c r="AD439" s="34">
        <f>VLOOKUP($B439,'[2]TK KHOILUONG'!$B:$AT,29,0)</f>
        <v>0</v>
      </c>
      <c r="AE439" s="16">
        <f>VLOOKUP($B439,'[2]TK KHOILUONG'!$B:$AT,30,0)</f>
        <v>0</v>
      </c>
      <c r="AF439" s="16">
        <f>VLOOKUP($B439,'[2]TK KHOILUONG'!$B:$AT,31,0)</f>
        <v>0</v>
      </c>
      <c r="AG439" s="16">
        <f>VLOOKUP($B439,'[2]TK KHOILUONG'!$B:$AT,32,0)</f>
        <v>0</v>
      </c>
      <c r="AH439" s="34">
        <f>VLOOKUP($B439,'[2]TK KHOILUONG'!$B:$AT,33,0)</f>
        <v>0</v>
      </c>
      <c r="AI439" s="16">
        <f>VLOOKUP($B439,'[2]TK KHOILUONG'!$B:$AT,34,0)</f>
        <v>0</v>
      </c>
      <c r="AJ439" s="16">
        <f>VLOOKUP($B439,'[2]TK KHOILUONG'!$B:$AT,35,0)</f>
        <v>0</v>
      </c>
      <c r="AK439" s="34">
        <f>VLOOKUP($B439,'[2]TK KHOILUONG'!$B:$AT,36,0)</f>
        <v>0</v>
      </c>
      <c r="AL439" s="16">
        <f>VLOOKUP($B439,'[2]TK KHOILUONG'!$B:$AT,37,0)</f>
        <v>0</v>
      </c>
      <c r="AM439" s="16">
        <f>VLOOKUP($B439,'[2]TK KHOILUONG'!$B:$AT,38,0)</f>
        <v>0</v>
      </c>
      <c r="AN439" s="34">
        <f>VLOOKUP($B439,'[2]TK KHOILUONG'!$B:$AT,39,0)</f>
        <v>0</v>
      </c>
      <c r="AO439" s="16">
        <f>VLOOKUP($B439,'[2]TK KHOILUONG'!$B:$AT,40,0)</f>
        <v>0</v>
      </c>
      <c r="AP439" s="16">
        <f>VLOOKUP($B439,'[2]TK KHOILUONG'!$B:$AT,41,0)</f>
        <v>0</v>
      </c>
      <c r="AQ439" s="34">
        <f>VLOOKUP($B439,'[2]TK KHOILUONG'!$B:$AT,42,0)</f>
        <v>0</v>
      </c>
      <c r="AR439" s="34">
        <f>VLOOKUP($B439,'[2]TK KHOILUONG'!$B:$AT,43,0)</f>
        <v>0</v>
      </c>
      <c r="AS439" s="34">
        <f>VLOOKUP($B439,'[2]TK KHOILUONG'!$B:$AT,44,0)</f>
        <v>0</v>
      </c>
      <c r="AT439" s="44">
        <f t="shared" si="7"/>
        <v>0</v>
      </c>
      <c r="AU439" s="5"/>
    </row>
    <row r="440" spans="1:47">
      <c r="A440" s="12">
        <f>IF(D440="","",SUBTOTAL(3,$D$5:D440))</f>
        <v>436</v>
      </c>
      <c r="B440" s="31" t="s">
        <v>926</v>
      </c>
      <c r="C440" s="32" t="s">
        <v>902</v>
      </c>
      <c r="D440" s="33" t="s">
        <v>927</v>
      </c>
      <c r="E440" s="16">
        <f>VLOOKUP($B440,'[2]TK KHOILUONG'!$B:$AT,4,0)</f>
        <v>0</v>
      </c>
      <c r="F440" s="16">
        <f>VLOOKUP($B440,'[2]TK KHOILUONG'!$B:$AT,5,0)</f>
        <v>0</v>
      </c>
      <c r="G440" s="16">
        <f>VLOOKUP($B440,'[2]TK KHOILUONG'!$B:$AT,6,0)</f>
        <v>0</v>
      </c>
      <c r="H440" s="16">
        <f>VLOOKUP($B440,'[2]TK KHOILUONG'!$B:$AT,7,0)</f>
        <v>0</v>
      </c>
      <c r="I440" s="16">
        <f>VLOOKUP($B440,'[2]TK KHOILUONG'!$B:$AT,8,0)</f>
        <v>0</v>
      </c>
      <c r="J440" s="16">
        <f>VLOOKUP($B440,'[2]TK KHOILUONG'!$B:$AT,9,0)</f>
        <v>0</v>
      </c>
      <c r="K440" s="16">
        <f>VLOOKUP($B440,'[2]TK KHOILUONG'!$B:$AT,10,0)</f>
        <v>0</v>
      </c>
      <c r="L440" s="16">
        <f>VLOOKUP($B440,'[2]TK KHOILUONG'!$B:$AT,11,0)</f>
        <v>0</v>
      </c>
      <c r="M440" s="34">
        <f>VLOOKUP($B440,'[2]TK KHOILUONG'!$B:$AT,12,0)</f>
        <v>0</v>
      </c>
      <c r="N440" s="16">
        <f>VLOOKUP($B440,'[2]TK KHOILUONG'!$B:$AT,13,0)</f>
        <v>3</v>
      </c>
      <c r="O440" s="16">
        <f>VLOOKUP($B440,'[2]TK KHOILUONG'!$B:$AT,14,0)</f>
        <v>1.65</v>
      </c>
      <c r="P440" s="16">
        <f>VLOOKUP($B440,'[2]TK KHOILUONG'!$B:$AT,15,0)</f>
        <v>0</v>
      </c>
      <c r="Q440" s="16">
        <f>VLOOKUP($B440,'[2]TK KHOILUONG'!$B:$AT,16,0)</f>
        <v>0</v>
      </c>
      <c r="R440" s="34">
        <f>VLOOKUP($B440,'[2]TK KHOILUONG'!$B:$AT,17,0)</f>
        <v>4.6500000000000004</v>
      </c>
      <c r="S440" s="16">
        <f>VLOOKUP($B440,'[2]TK KHOILUONG'!$B:$AT,18,0)</f>
        <v>0</v>
      </c>
      <c r="T440" s="16">
        <f>VLOOKUP($B440,'[2]TK KHOILUONG'!$B:$AT,19,0)</f>
        <v>0</v>
      </c>
      <c r="U440" s="16">
        <f>VLOOKUP($B440,'[2]TK KHOILUONG'!$B:$AT,20,0)</f>
        <v>0</v>
      </c>
      <c r="V440" s="34">
        <f>VLOOKUP($B440,'[2]TK KHOILUONG'!$B:$AT,21,0)</f>
        <v>0</v>
      </c>
      <c r="W440" s="16">
        <f>VLOOKUP($B440,'[2]TK KHOILUONG'!$B:$AT,22,0)</f>
        <v>0</v>
      </c>
      <c r="X440" s="16">
        <f>VLOOKUP($B440,'[2]TK KHOILUONG'!$B:$AT,23,0)</f>
        <v>0</v>
      </c>
      <c r="Y440" s="16">
        <f>VLOOKUP($B440,'[2]TK KHOILUONG'!$B:$AT,24,0)</f>
        <v>0</v>
      </c>
      <c r="Z440" s="34">
        <f>VLOOKUP($B440,'[2]TK KHOILUONG'!$B:$AT,25,0)</f>
        <v>0</v>
      </c>
      <c r="AA440" s="16">
        <f>VLOOKUP($B440,'[2]TK KHOILUONG'!$B:$AT,26,0)</f>
        <v>0</v>
      </c>
      <c r="AB440" s="16">
        <f>VLOOKUP($B440,'[2]TK KHOILUONG'!$B:$AT,27,0)</f>
        <v>0</v>
      </c>
      <c r="AC440" s="16">
        <f>VLOOKUP($B440,'[2]TK KHOILUONG'!$B:$AT,28,0)</f>
        <v>0</v>
      </c>
      <c r="AD440" s="34">
        <f>VLOOKUP($B440,'[2]TK KHOILUONG'!$B:$AT,29,0)</f>
        <v>0</v>
      </c>
      <c r="AE440" s="16">
        <f>VLOOKUP($B440,'[2]TK KHOILUONG'!$B:$AT,30,0)</f>
        <v>0</v>
      </c>
      <c r="AF440" s="16">
        <f>VLOOKUP($B440,'[2]TK KHOILUONG'!$B:$AT,31,0)</f>
        <v>0</v>
      </c>
      <c r="AG440" s="16">
        <f>VLOOKUP($B440,'[2]TK KHOILUONG'!$B:$AT,32,0)</f>
        <v>0</v>
      </c>
      <c r="AH440" s="34">
        <f>VLOOKUP($B440,'[2]TK KHOILUONG'!$B:$AT,33,0)</f>
        <v>0</v>
      </c>
      <c r="AI440" s="16">
        <f>VLOOKUP($B440,'[2]TK KHOILUONG'!$B:$AT,34,0)</f>
        <v>0</v>
      </c>
      <c r="AJ440" s="16">
        <f>VLOOKUP($B440,'[2]TK KHOILUONG'!$B:$AT,35,0)</f>
        <v>0</v>
      </c>
      <c r="AK440" s="34">
        <f>VLOOKUP($B440,'[2]TK KHOILUONG'!$B:$AT,36,0)</f>
        <v>0</v>
      </c>
      <c r="AL440" s="16">
        <f>VLOOKUP($B440,'[2]TK KHOILUONG'!$B:$AT,37,0)</f>
        <v>0</v>
      </c>
      <c r="AM440" s="16">
        <f>VLOOKUP($B440,'[2]TK KHOILUONG'!$B:$AT,38,0)</f>
        <v>0</v>
      </c>
      <c r="AN440" s="34">
        <f>VLOOKUP($B440,'[2]TK KHOILUONG'!$B:$AT,39,0)</f>
        <v>0</v>
      </c>
      <c r="AO440" s="16">
        <f>VLOOKUP($B440,'[2]TK KHOILUONG'!$B:$AT,40,0)</f>
        <v>0</v>
      </c>
      <c r="AP440" s="16">
        <f>VLOOKUP($B440,'[2]TK KHOILUONG'!$B:$AT,41,0)</f>
        <v>0</v>
      </c>
      <c r="AQ440" s="34">
        <f>VLOOKUP($B440,'[2]TK KHOILUONG'!$B:$AT,42,0)</f>
        <v>0</v>
      </c>
      <c r="AR440" s="34">
        <f>VLOOKUP($B440,'[2]TK KHOILUONG'!$B:$AT,43,0)</f>
        <v>0</v>
      </c>
      <c r="AS440" s="34">
        <f>VLOOKUP($B440,'[2]TK KHOILUONG'!$B:$AT,44,0)</f>
        <v>0</v>
      </c>
      <c r="AT440" s="44">
        <f t="shared" si="7"/>
        <v>4.6500000000000004</v>
      </c>
      <c r="AU440" s="5"/>
    </row>
    <row r="441" spans="1:47">
      <c r="A441" s="12">
        <f>IF(D441="","",SUBTOTAL(3,$D$5:D441))</f>
        <v>437</v>
      </c>
      <c r="B441" s="31" t="s">
        <v>928</v>
      </c>
      <c r="C441" s="32" t="s">
        <v>902</v>
      </c>
      <c r="D441" s="33" t="s">
        <v>929</v>
      </c>
      <c r="E441" s="16">
        <f>VLOOKUP($B441,'[2]TK KHOILUONG'!$B:$AT,4,0)</f>
        <v>0</v>
      </c>
      <c r="F441" s="16">
        <f>VLOOKUP($B441,'[2]TK KHOILUONG'!$B:$AT,5,0)</f>
        <v>0</v>
      </c>
      <c r="G441" s="16">
        <f>VLOOKUP($B441,'[2]TK KHOILUONG'!$B:$AT,6,0)</f>
        <v>0</v>
      </c>
      <c r="H441" s="16">
        <f>VLOOKUP($B441,'[2]TK KHOILUONG'!$B:$AT,7,0)</f>
        <v>0</v>
      </c>
      <c r="I441" s="16">
        <f>VLOOKUP($B441,'[2]TK KHOILUONG'!$B:$AT,8,0)</f>
        <v>0</v>
      </c>
      <c r="J441" s="16">
        <f>VLOOKUP($B441,'[2]TK KHOILUONG'!$B:$AT,9,0)</f>
        <v>0</v>
      </c>
      <c r="K441" s="16">
        <f>VLOOKUP($B441,'[2]TK KHOILUONG'!$B:$AT,10,0)</f>
        <v>0</v>
      </c>
      <c r="L441" s="16">
        <f>VLOOKUP($B441,'[2]TK KHOILUONG'!$B:$AT,11,0)</f>
        <v>0</v>
      </c>
      <c r="M441" s="34">
        <f>VLOOKUP($B441,'[2]TK KHOILUONG'!$B:$AT,12,0)</f>
        <v>0</v>
      </c>
      <c r="N441" s="16">
        <f>VLOOKUP($B441,'[2]TK KHOILUONG'!$B:$AT,13,0)</f>
        <v>0</v>
      </c>
      <c r="O441" s="16">
        <f>VLOOKUP($B441,'[2]TK KHOILUONG'!$B:$AT,14,0)</f>
        <v>0</v>
      </c>
      <c r="P441" s="16">
        <f>VLOOKUP($B441,'[2]TK KHOILUONG'!$B:$AT,15,0)</f>
        <v>0</v>
      </c>
      <c r="Q441" s="16">
        <f>VLOOKUP($B441,'[2]TK KHOILUONG'!$B:$AT,16,0)</f>
        <v>0</v>
      </c>
      <c r="R441" s="34">
        <f>VLOOKUP($B441,'[2]TK KHOILUONG'!$B:$AT,17,0)</f>
        <v>0</v>
      </c>
      <c r="S441" s="16">
        <f>VLOOKUP($B441,'[2]TK KHOILUONG'!$B:$AT,18,0)</f>
        <v>0</v>
      </c>
      <c r="T441" s="16">
        <f>VLOOKUP($B441,'[2]TK KHOILUONG'!$B:$AT,19,0)</f>
        <v>0</v>
      </c>
      <c r="U441" s="16">
        <f>VLOOKUP($B441,'[2]TK KHOILUONG'!$B:$AT,20,0)</f>
        <v>0</v>
      </c>
      <c r="V441" s="34">
        <f>VLOOKUP($B441,'[2]TK KHOILUONG'!$B:$AT,21,0)</f>
        <v>0</v>
      </c>
      <c r="W441" s="16">
        <f>VLOOKUP($B441,'[2]TK KHOILUONG'!$B:$AT,22,0)</f>
        <v>0</v>
      </c>
      <c r="X441" s="16">
        <f>VLOOKUP($B441,'[2]TK KHOILUONG'!$B:$AT,23,0)</f>
        <v>0</v>
      </c>
      <c r="Y441" s="16">
        <f>VLOOKUP($B441,'[2]TK KHOILUONG'!$B:$AT,24,0)</f>
        <v>0</v>
      </c>
      <c r="Z441" s="34">
        <f>VLOOKUP($B441,'[2]TK KHOILUONG'!$B:$AT,25,0)</f>
        <v>0</v>
      </c>
      <c r="AA441" s="16">
        <f>VLOOKUP($B441,'[2]TK KHOILUONG'!$B:$AT,26,0)</f>
        <v>0</v>
      </c>
      <c r="AB441" s="16">
        <f>VLOOKUP($B441,'[2]TK KHOILUONG'!$B:$AT,27,0)</f>
        <v>0</v>
      </c>
      <c r="AC441" s="16">
        <f>VLOOKUP($B441,'[2]TK KHOILUONG'!$B:$AT,28,0)</f>
        <v>0</v>
      </c>
      <c r="AD441" s="34">
        <f>VLOOKUP($B441,'[2]TK KHOILUONG'!$B:$AT,29,0)</f>
        <v>0</v>
      </c>
      <c r="AE441" s="16">
        <f>VLOOKUP($B441,'[2]TK KHOILUONG'!$B:$AT,30,0)</f>
        <v>0</v>
      </c>
      <c r="AF441" s="16">
        <f>VLOOKUP($B441,'[2]TK KHOILUONG'!$B:$AT,31,0)</f>
        <v>0</v>
      </c>
      <c r="AG441" s="16">
        <f>VLOOKUP($B441,'[2]TK KHOILUONG'!$B:$AT,32,0)</f>
        <v>0</v>
      </c>
      <c r="AH441" s="34">
        <f>VLOOKUP($B441,'[2]TK KHOILUONG'!$B:$AT,33,0)</f>
        <v>0</v>
      </c>
      <c r="AI441" s="16">
        <f>VLOOKUP($B441,'[2]TK KHOILUONG'!$B:$AT,34,0)</f>
        <v>0</v>
      </c>
      <c r="AJ441" s="16">
        <f>VLOOKUP($B441,'[2]TK KHOILUONG'!$B:$AT,35,0)</f>
        <v>0</v>
      </c>
      <c r="AK441" s="34">
        <f>VLOOKUP($B441,'[2]TK KHOILUONG'!$B:$AT,36,0)</f>
        <v>0</v>
      </c>
      <c r="AL441" s="16">
        <f>VLOOKUP($B441,'[2]TK KHOILUONG'!$B:$AT,37,0)</f>
        <v>0</v>
      </c>
      <c r="AM441" s="16">
        <f>VLOOKUP($B441,'[2]TK KHOILUONG'!$B:$AT,38,0)</f>
        <v>0</v>
      </c>
      <c r="AN441" s="34">
        <f>VLOOKUP($B441,'[2]TK KHOILUONG'!$B:$AT,39,0)</f>
        <v>0</v>
      </c>
      <c r="AO441" s="16">
        <f>VLOOKUP($B441,'[2]TK KHOILUONG'!$B:$AT,40,0)</f>
        <v>0</v>
      </c>
      <c r="AP441" s="16">
        <f>VLOOKUP($B441,'[2]TK KHOILUONG'!$B:$AT,41,0)</f>
        <v>0</v>
      </c>
      <c r="AQ441" s="34">
        <f>VLOOKUP($B441,'[2]TK KHOILUONG'!$B:$AT,42,0)</f>
        <v>0</v>
      </c>
      <c r="AR441" s="34">
        <f>VLOOKUP($B441,'[2]TK KHOILUONG'!$B:$AT,43,0)</f>
        <v>0</v>
      </c>
      <c r="AS441" s="34">
        <f>VLOOKUP($B441,'[2]TK KHOILUONG'!$B:$AT,44,0)</f>
        <v>0</v>
      </c>
      <c r="AT441" s="44">
        <f t="shared" si="7"/>
        <v>0</v>
      </c>
      <c r="AU441" s="5"/>
    </row>
    <row r="442" spans="1:47">
      <c r="A442" s="12">
        <f>IF(D442="","",SUBTOTAL(3,$D$5:D442))</f>
        <v>438</v>
      </c>
      <c r="B442" s="31" t="s">
        <v>930</v>
      </c>
      <c r="C442" s="32" t="s">
        <v>902</v>
      </c>
      <c r="D442" s="33" t="s">
        <v>931</v>
      </c>
      <c r="E442" s="16">
        <f>VLOOKUP($B442,'[2]TK KHOILUONG'!$B:$AT,4,0)</f>
        <v>0</v>
      </c>
      <c r="F442" s="16">
        <f>VLOOKUP($B442,'[2]TK KHOILUONG'!$B:$AT,5,0)</f>
        <v>0</v>
      </c>
      <c r="G442" s="16">
        <f>VLOOKUP($B442,'[2]TK KHOILUONG'!$B:$AT,6,0)</f>
        <v>0</v>
      </c>
      <c r="H442" s="16">
        <f>VLOOKUP($B442,'[2]TK KHOILUONG'!$B:$AT,7,0)</f>
        <v>0</v>
      </c>
      <c r="I442" s="16">
        <f>VLOOKUP($B442,'[2]TK KHOILUONG'!$B:$AT,8,0)</f>
        <v>0</v>
      </c>
      <c r="J442" s="16">
        <f>VLOOKUP($B442,'[2]TK KHOILUONG'!$B:$AT,9,0)</f>
        <v>0</v>
      </c>
      <c r="K442" s="16">
        <f>VLOOKUP($B442,'[2]TK KHOILUONG'!$B:$AT,10,0)</f>
        <v>0</v>
      </c>
      <c r="L442" s="16">
        <f>VLOOKUP($B442,'[2]TK KHOILUONG'!$B:$AT,11,0)</f>
        <v>0</v>
      </c>
      <c r="M442" s="34">
        <f>VLOOKUP($B442,'[2]TK KHOILUONG'!$B:$AT,12,0)</f>
        <v>0</v>
      </c>
      <c r="N442" s="16">
        <f>VLOOKUP($B442,'[2]TK KHOILUONG'!$B:$AT,13,0)</f>
        <v>0</v>
      </c>
      <c r="O442" s="16">
        <f>VLOOKUP($B442,'[2]TK KHOILUONG'!$B:$AT,14,0)</f>
        <v>0</v>
      </c>
      <c r="P442" s="16">
        <f>VLOOKUP($B442,'[2]TK KHOILUONG'!$B:$AT,15,0)</f>
        <v>0</v>
      </c>
      <c r="Q442" s="16">
        <f>VLOOKUP($B442,'[2]TK KHOILUONG'!$B:$AT,16,0)</f>
        <v>0</v>
      </c>
      <c r="R442" s="34">
        <f>VLOOKUP($B442,'[2]TK KHOILUONG'!$B:$AT,17,0)</f>
        <v>0</v>
      </c>
      <c r="S442" s="16">
        <f>VLOOKUP($B442,'[2]TK KHOILUONG'!$B:$AT,18,0)</f>
        <v>0</v>
      </c>
      <c r="T442" s="16">
        <f>VLOOKUP($B442,'[2]TK KHOILUONG'!$B:$AT,19,0)</f>
        <v>0</v>
      </c>
      <c r="U442" s="16">
        <f>VLOOKUP($B442,'[2]TK KHOILUONG'!$B:$AT,20,0)</f>
        <v>0</v>
      </c>
      <c r="V442" s="34">
        <f>VLOOKUP($B442,'[2]TK KHOILUONG'!$B:$AT,21,0)</f>
        <v>0</v>
      </c>
      <c r="W442" s="16">
        <f>VLOOKUP($B442,'[2]TK KHOILUONG'!$B:$AT,22,0)</f>
        <v>0</v>
      </c>
      <c r="X442" s="16">
        <f>VLOOKUP($B442,'[2]TK KHOILUONG'!$B:$AT,23,0)</f>
        <v>0</v>
      </c>
      <c r="Y442" s="16">
        <f>VLOOKUP($B442,'[2]TK KHOILUONG'!$B:$AT,24,0)</f>
        <v>0</v>
      </c>
      <c r="Z442" s="34">
        <f>VLOOKUP($B442,'[2]TK KHOILUONG'!$B:$AT,25,0)</f>
        <v>0</v>
      </c>
      <c r="AA442" s="16">
        <f>VLOOKUP($B442,'[2]TK KHOILUONG'!$B:$AT,26,0)</f>
        <v>0</v>
      </c>
      <c r="AB442" s="16">
        <f>VLOOKUP($B442,'[2]TK KHOILUONG'!$B:$AT,27,0)</f>
        <v>0</v>
      </c>
      <c r="AC442" s="16">
        <f>VLOOKUP($B442,'[2]TK KHOILUONG'!$B:$AT,28,0)</f>
        <v>0</v>
      </c>
      <c r="AD442" s="34">
        <f>VLOOKUP($B442,'[2]TK KHOILUONG'!$B:$AT,29,0)</f>
        <v>0</v>
      </c>
      <c r="AE442" s="16">
        <f>VLOOKUP($B442,'[2]TK KHOILUONG'!$B:$AT,30,0)</f>
        <v>0</v>
      </c>
      <c r="AF442" s="16">
        <f>VLOOKUP($B442,'[2]TK KHOILUONG'!$B:$AT,31,0)</f>
        <v>0</v>
      </c>
      <c r="AG442" s="16">
        <f>VLOOKUP($B442,'[2]TK KHOILUONG'!$B:$AT,32,0)</f>
        <v>0</v>
      </c>
      <c r="AH442" s="34">
        <f>VLOOKUP($B442,'[2]TK KHOILUONG'!$B:$AT,33,0)</f>
        <v>0</v>
      </c>
      <c r="AI442" s="16">
        <f>VLOOKUP($B442,'[2]TK KHOILUONG'!$B:$AT,34,0)</f>
        <v>0</v>
      </c>
      <c r="AJ442" s="16">
        <f>VLOOKUP($B442,'[2]TK KHOILUONG'!$B:$AT,35,0)</f>
        <v>0</v>
      </c>
      <c r="AK442" s="34">
        <f>VLOOKUP($B442,'[2]TK KHOILUONG'!$B:$AT,36,0)</f>
        <v>0</v>
      </c>
      <c r="AL442" s="16">
        <f>VLOOKUP($B442,'[2]TK KHOILUONG'!$B:$AT,37,0)</f>
        <v>0</v>
      </c>
      <c r="AM442" s="16">
        <f>VLOOKUP($B442,'[2]TK KHOILUONG'!$B:$AT,38,0)</f>
        <v>0</v>
      </c>
      <c r="AN442" s="34">
        <f>VLOOKUP($B442,'[2]TK KHOILUONG'!$B:$AT,39,0)</f>
        <v>0</v>
      </c>
      <c r="AO442" s="16">
        <f>VLOOKUP($B442,'[2]TK KHOILUONG'!$B:$AT,40,0)</f>
        <v>0</v>
      </c>
      <c r="AP442" s="16">
        <f>VLOOKUP($B442,'[2]TK KHOILUONG'!$B:$AT,41,0)</f>
        <v>0</v>
      </c>
      <c r="AQ442" s="34">
        <f>VLOOKUP($B442,'[2]TK KHOILUONG'!$B:$AT,42,0)</f>
        <v>0</v>
      </c>
      <c r="AR442" s="34">
        <f>VLOOKUP($B442,'[2]TK KHOILUONG'!$B:$AT,43,0)</f>
        <v>0</v>
      </c>
      <c r="AS442" s="34">
        <f>VLOOKUP($B442,'[2]TK KHOILUONG'!$B:$AT,44,0)</f>
        <v>0</v>
      </c>
      <c r="AT442" s="44">
        <f t="shared" si="7"/>
        <v>0</v>
      </c>
      <c r="AU442" s="5"/>
    </row>
    <row r="443" spans="1:47">
      <c r="A443" s="12">
        <f>IF(D443="","",SUBTOTAL(3,$D$5:D443))</f>
        <v>439</v>
      </c>
      <c r="B443" s="31" t="s">
        <v>932</v>
      </c>
      <c r="C443" s="32" t="s">
        <v>902</v>
      </c>
      <c r="D443" s="33" t="s">
        <v>933</v>
      </c>
      <c r="E443" s="16">
        <f>VLOOKUP($B443,'[2]TK KHOILUONG'!$B:$AT,4,0)</f>
        <v>0</v>
      </c>
      <c r="F443" s="16">
        <f>VLOOKUP($B443,'[2]TK KHOILUONG'!$B:$AT,5,0)</f>
        <v>0</v>
      </c>
      <c r="G443" s="16">
        <f>VLOOKUP($B443,'[2]TK KHOILUONG'!$B:$AT,6,0)</f>
        <v>0</v>
      </c>
      <c r="H443" s="16">
        <f>VLOOKUP($B443,'[2]TK KHOILUONG'!$B:$AT,7,0)</f>
        <v>0</v>
      </c>
      <c r="I443" s="16">
        <f>VLOOKUP($B443,'[2]TK KHOILUONG'!$B:$AT,8,0)</f>
        <v>0</v>
      </c>
      <c r="J443" s="16">
        <f>VLOOKUP($B443,'[2]TK KHOILUONG'!$B:$AT,9,0)</f>
        <v>0</v>
      </c>
      <c r="K443" s="16">
        <f>VLOOKUP($B443,'[2]TK KHOILUONG'!$B:$AT,10,0)</f>
        <v>0</v>
      </c>
      <c r="L443" s="16">
        <f>VLOOKUP($B443,'[2]TK KHOILUONG'!$B:$AT,11,0)</f>
        <v>0</v>
      </c>
      <c r="M443" s="34">
        <f>VLOOKUP($B443,'[2]TK KHOILUONG'!$B:$AT,12,0)</f>
        <v>0</v>
      </c>
      <c r="N443" s="16">
        <f>VLOOKUP($B443,'[2]TK KHOILUONG'!$B:$AT,13,0)</f>
        <v>0</v>
      </c>
      <c r="O443" s="16">
        <f>VLOOKUP($B443,'[2]TK KHOILUONG'!$B:$AT,14,0)</f>
        <v>0</v>
      </c>
      <c r="P443" s="16">
        <f>VLOOKUP($B443,'[2]TK KHOILUONG'!$B:$AT,15,0)</f>
        <v>0</v>
      </c>
      <c r="Q443" s="16">
        <f>VLOOKUP($B443,'[2]TK KHOILUONG'!$B:$AT,16,0)</f>
        <v>0</v>
      </c>
      <c r="R443" s="34">
        <f>VLOOKUP($B443,'[2]TK KHOILUONG'!$B:$AT,17,0)</f>
        <v>0</v>
      </c>
      <c r="S443" s="16">
        <f>VLOOKUP($B443,'[2]TK KHOILUONG'!$B:$AT,18,0)</f>
        <v>0</v>
      </c>
      <c r="T443" s="16">
        <f>VLOOKUP($B443,'[2]TK KHOILUONG'!$B:$AT,19,0)</f>
        <v>0</v>
      </c>
      <c r="U443" s="16">
        <f>VLOOKUP($B443,'[2]TK KHOILUONG'!$B:$AT,20,0)</f>
        <v>0</v>
      </c>
      <c r="V443" s="34">
        <f>VLOOKUP($B443,'[2]TK KHOILUONG'!$B:$AT,21,0)</f>
        <v>0</v>
      </c>
      <c r="W443" s="16">
        <f>VLOOKUP($B443,'[2]TK KHOILUONG'!$B:$AT,22,0)</f>
        <v>0</v>
      </c>
      <c r="X443" s="16">
        <f>VLOOKUP($B443,'[2]TK KHOILUONG'!$B:$AT,23,0)</f>
        <v>0</v>
      </c>
      <c r="Y443" s="16">
        <f>VLOOKUP($B443,'[2]TK KHOILUONG'!$B:$AT,24,0)</f>
        <v>0</v>
      </c>
      <c r="Z443" s="34">
        <f>VLOOKUP($B443,'[2]TK KHOILUONG'!$B:$AT,25,0)</f>
        <v>0</v>
      </c>
      <c r="AA443" s="16">
        <f>VLOOKUP($B443,'[2]TK KHOILUONG'!$B:$AT,26,0)</f>
        <v>0</v>
      </c>
      <c r="AB443" s="16">
        <f>VLOOKUP($B443,'[2]TK KHOILUONG'!$B:$AT,27,0)</f>
        <v>0</v>
      </c>
      <c r="AC443" s="16">
        <f>VLOOKUP($B443,'[2]TK KHOILUONG'!$B:$AT,28,0)</f>
        <v>0</v>
      </c>
      <c r="AD443" s="34">
        <f>VLOOKUP($B443,'[2]TK KHOILUONG'!$B:$AT,29,0)</f>
        <v>0</v>
      </c>
      <c r="AE443" s="16">
        <f>VLOOKUP($B443,'[2]TK KHOILUONG'!$B:$AT,30,0)</f>
        <v>0</v>
      </c>
      <c r="AF443" s="16">
        <f>VLOOKUP($B443,'[2]TK KHOILUONG'!$B:$AT,31,0)</f>
        <v>0</v>
      </c>
      <c r="AG443" s="16">
        <f>VLOOKUP($B443,'[2]TK KHOILUONG'!$B:$AT,32,0)</f>
        <v>0</v>
      </c>
      <c r="AH443" s="34">
        <f>VLOOKUP($B443,'[2]TK KHOILUONG'!$B:$AT,33,0)</f>
        <v>0</v>
      </c>
      <c r="AI443" s="16">
        <f>VLOOKUP($B443,'[2]TK KHOILUONG'!$B:$AT,34,0)</f>
        <v>0</v>
      </c>
      <c r="AJ443" s="16">
        <f>VLOOKUP($B443,'[2]TK KHOILUONG'!$B:$AT,35,0)</f>
        <v>0</v>
      </c>
      <c r="AK443" s="34">
        <f>VLOOKUP($B443,'[2]TK KHOILUONG'!$B:$AT,36,0)</f>
        <v>0</v>
      </c>
      <c r="AL443" s="16">
        <f>VLOOKUP($B443,'[2]TK KHOILUONG'!$B:$AT,37,0)</f>
        <v>0</v>
      </c>
      <c r="AM443" s="16">
        <f>VLOOKUP($B443,'[2]TK KHOILUONG'!$B:$AT,38,0)</f>
        <v>0</v>
      </c>
      <c r="AN443" s="34">
        <f>VLOOKUP($B443,'[2]TK KHOILUONG'!$B:$AT,39,0)</f>
        <v>0</v>
      </c>
      <c r="AO443" s="16">
        <f>VLOOKUP($B443,'[2]TK KHOILUONG'!$B:$AT,40,0)</f>
        <v>0</v>
      </c>
      <c r="AP443" s="16">
        <f>VLOOKUP($B443,'[2]TK KHOILUONG'!$B:$AT,41,0)</f>
        <v>0</v>
      </c>
      <c r="AQ443" s="34">
        <f>VLOOKUP($B443,'[2]TK KHOILUONG'!$B:$AT,42,0)</f>
        <v>0</v>
      </c>
      <c r="AR443" s="34">
        <f>VLOOKUP($B443,'[2]TK KHOILUONG'!$B:$AT,43,0)</f>
        <v>0</v>
      </c>
      <c r="AS443" s="34">
        <f>VLOOKUP($B443,'[2]TK KHOILUONG'!$B:$AT,44,0)</f>
        <v>0</v>
      </c>
      <c r="AT443" s="44">
        <f t="shared" si="7"/>
        <v>0</v>
      </c>
      <c r="AU443" s="5"/>
    </row>
    <row r="444" spans="1:47">
      <c r="A444" s="12">
        <f>IF(D444="","",SUBTOTAL(3,$D$5:D444))</f>
        <v>440</v>
      </c>
      <c r="B444" s="31" t="s">
        <v>934</v>
      </c>
      <c r="C444" s="32" t="s">
        <v>902</v>
      </c>
      <c r="D444" s="33" t="s">
        <v>935</v>
      </c>
      <c r="E444" s="16">
        <f>VLOOKUP($B444,'[2]TK KHOILUONG'!$B:$AT,4,0)</f>
        <v>0</v>
      </c>
      <c r="F444" s="16">
        <f>VLOOKUP($B444,'[2]TK KHOILUONG'!$B:$AT,5,0)</f>
        <v>0</v>
      </c>
      <c r="G444" s="16">
        <f>VLOOKUP($B444,'[2]TK KHOILUONG'!$B:$AT,6,0)</f>
        <v>0</v>
      </c>
      <c r="H444" s="16">
        <f>VLOOKUP($B444,'[2]TK KHOILUONG'!$B:$AT,7,0)</f>
        <v>0</v>
      </c>
      <c r="I444" s="16">
        <f>VLOOKUP($B444,'[2]TK KHOILUONG'!$B:$AT,8,0)</f>
        <v>0</v>
      </c>
      <c r="J444" s="16">
        <f>VLOOKUP($B444,'[2]TK KHOILUONG'!$B:$AT,9,0)</f>
        <v>0</v>
      </c>
      <c r="K444" s="16">
        <f>VLOOKUP($B444,'[2]TK KHOILUONG'!$B:$AT,10,0)</f>
        <v>0</v>
      </c>
      <c r="L444" s="16">
        <f>VLOOKUP($B444,'[2]TK KHOILUONG'!$B:$AT,11,0)</f>
        <v>0</v>
      </c>
      <c r="M444" s="34">
        <f>VLOOKUP($B444,'[2]TK KHOILUONG'!$B:$AT,12,0)</f>
        <v>0</v>
      </c>
      <c r="N444" s="16">
        <f>VLOOKUP($B444,'[2]TK KHOILUONG'!$B:$AT,13,0)</f>
        <v>0</v>
      </c>
      <c r="O444" s="16">
        <f>VLOOKUP($B444,'[2]TK KHOILUONG'!$B:$AT,14,0)</f>
        <v>0</v>
      </c>
      <c r="P444" s="16">
        <f>VLOOKUP($B444,'[2]TK KHOILUONG'!$B:$AT,15,0)</f>
        <v>0</v>
      </c>
      <c r="Q444" s="16">
        <f>VLOOKUP($B444,'[2]TK KHOILUONG'!$B:$AT,16,0)</f>
        <v>0</v>
      </c>
      <c r="R444" s="34">
        <f>VLOOKUP($B444,'[2]TK KHOILUONG'!$B:$AT,17,0)</f>
        <v>0</v>
      </c>
      <c r="S444" s="16">
        <f>VLOOKUP($B444,'[2]TK KHOILUONG'!$B:$AT,18,0)</f>
        <v>0</v>
      </c>
      <c r="T444" s="16">
        <f>VLOOKUP($B444,'[2]TK KHOILUONG'!$B:$AT,19,0)</f>
        <v>0</v>
      </c>
      <c r="U444" s="16">
        <f>VLOOKUP($B444,'[2]TK KHOILUONG'!$B:$AT,20,0)</f>
        <v>0</v>
      </c>
      <c r="V444" s="34">
        <f>VLOOKUP($B444,'[2]TK KHOILUONG'!$B:$AT,21,0)</f>
        <v>0</v>
      </c>
      <c r="W444" s="16">
        <f>VLOOKUP($B444,'[2]TK KHOILUONG'!$B:$AT,22,0)</f>
        <v>0</v>
      </c>
      <c r="X444" s="16">
        <f>VLOOKUP($B444,'[2]TK KHOILUONG'!$B:$AT,23,0)</f>
        <v>0</v>
      </c>
      <c r="Y444" s="16">
        <f>VLOOKUP($B444,'[2]TK KHOILUONG'!$B:$AT,24,0)</f>
        <v>0</v>
      </c>
      <c r="Z444" s="34">
        <f>VLOOKUP($B444,'[2]TK KHOILUONG'!$B:$AT,25,0)</f>
        <v>0</v>
      </c>
      <c r="AA444" s="16">
        <f>VLOOKUP($B444,'[2]TK KHOILUONG'!$B:$AT,26,0)</f>
        <v>0</v>
      </c>
      <c r="AB444" s="16">
        <f>VLOOKUP($B444,'[2]TK KHOILUONG'!$B:$AT,27,0)</f>
        <v>0</v>
      </c>
      <c r="AC444" s="16">
        <f>VLOOKUP($B444,'[2]TK KHOILUONG'!$B:$AT,28,0)</f>
        <v>0</v>
      </c>
      <c r="AD444" s="34">
        <f>VLOOKUP($B444,'[2]TK KHOILUONG'!$B:$AT,29,0)</f>
        <v>0</v>
      </c>
      <c r="AE444" s="16">
        <f>VLOOKUP($B444,'[2]TK KHOILUONG'!$B:$AT,30,0)</f>
        <v>0</v>
      </c>
      <c r="AF444" s="16">
        <f>VLOOKUP($B444,'[2]TK KHOILUONG'!$B:$AT,31,0)</f>
        <v>0</v>
      </c>
      <c r="AG444" s="16">
        <f>VLOOKUP($B444,'[2]TK KHOILUONG'!$B:$AT,32,0)</f>
        <v>0</v>
      </c>
      <c r="AH444" s="34">
        <f>VLOOKUP($B444,'[2]TK KHOILUONG'!$B:$AT,33,0)</f>
        <v>0</v>
      </c>
      <c r="AI444" s="16">
        <f>VLOOKUP($B444,'[2]TK KHOILUONG'!$B:$AT,34,0)</f>
        <v>0</v>
      </c>
      <c r="AJ444" s="16">
        <f>VLOOKUP($B444,'[2]TK KHOILUONG'!$B:$AT,35,0)</f>
        <v>0</v>
      </c>
      <c r="AK444" s="34">
        <f>VLOOKUP($B444,'[2]TK KHOILUONG'!$B:$AT,36,0)</f>
        <v>0</v>
      </c>
      <c r="AL444" s="16">
        <f>VLOOKUP($B444,'[2]TK KHOILUONG'!$B:$AT,37,0)</f>
        <v>0</v>
      </c>
      <c r="AM444" s="16">
        <f>VLOOKUP($B444,'[2]TK KHOILUONG'!$B:$AT,38,0)</f>
        <v>0</v>
      </c>
      <c r="AN444" s="34">
        <f>VLOOKUP($B444,'[2]TK KHOILUONG'!$B:$AT,39,0)</f>
        <v>0</v>
      </c>
      <c r="AO444" s="16">
        <f>VLOOKUP($B444,'[2]TK KHOILUONG'!$B:$AT,40,0)</f>
        <v>0</v>
      </c>
      <c r="AP444" s="16">
        <f>VLOOKUP($B444,'[2]TK KHOILUONG'!$B:$AT,41,0)</f>
        <v>0</v>
      </c>
      <c r="AQ444" s="34">
        <f>VLOOKUP($B444,'[2]TK KHOILUONG'!$B:$AT,42,0)</f>
        <v>0</v>
      </c>
      <c r="AR444" s="34">
        <f>VLOOKUP($B444,'[2]TK KHOILUONG'!$B:$AT,43,0)</f>
        <v>0</v>
      </c>
      <c r="AS444" s="34">
        <f>VLOOKUP($B444,'[2]TK KHOILUONG'!$B:$AT,44,0)</f>
        <v>0</v>
      </c>
      <c r="AT444" s="44">
        <f t="shared" si="7"/>
        <v>0</v>
      </c>
      <c r="AU444" s="5"/>
    </row>
    <row r="445" spans="1:47">
      <c r="A445" s="12">
        <f>IF(D445="","",SUBTOTAL(3,$D$5:D445))</f>
        <v>441</v>
      </c>
      <c r="B445" s="31" t="s">
        <v>936</v>
      </c>
      <c r="C445" s="32" t="s">
        <v>902</v>
      </c>
      <c r="D445" s="33" t="s">
        <v>937</v>
      </c>
      <c r="E445" s="16">
        <f>VLOOKUP($B445,'[2]TK KHOILUONG'!$B:$AT,4,0)</f>
        <v>0</v>
      </c>
      <c r="F445" s="16">
        <f>VLOOKUP($B445,'[2]TK KHOILUONG'!$B:$AT,5,0)</f>
        <v>0</v>
      </c>
      <c r="G445" s="16">
        <f>VLOOKUP($B445,'[2]TK KHOILUONG'!$B:$AT,6,0)</f>
        <v>0</v>
      </c>
      <c r="H445" s="16">
        <f>VLOOKUP($B445,'[2]TK KHOILUONG'!$B:$AT,7,0)</f>
        <v>0</v>
      </c>
      <c r="I445" s="16">
        <f>VLOOKUP($B445,'[2]TK KHOILUONG'!$B:$AT,8,0)</f>
        <v>0</v>
      </c>
      <c r="J445" s="16">
        <f>VLOOKUP($B445,'[2]TK KHOILUONG'!$B:$AT,9,0)</f>
        <v>0</v>
      </c>
      <c r="K445" s="16">
        <f>VLOOKUP($B445,'[2]TK KHOILUONG'!$B:$AT,10,0)</f>
        <v>0</v>
      </c>
      <c r="L445" s="16">
        <f>VLOOKUP($B445,'[2]TK KHOILUONG'!$B:$AT,11,0)</f>
        <v>0</v>
      </c>
      <c r="M445" s="34">
        <f>VLOOKUP($B445,'[2]TK KHOILUONG'!$B:$AT,12,0)</f>
        <v>0</v>
      </c>
      <c r="N445" s="16">
        <f>VLOOKUP($B445,'[2]TK KHOILUONG'!$B:$AT,13,0)</f>
        <v>0</v>
      </c>
      <c r="O445" s="16">
        <f>VLOOKUP($B445,'[2]TK KHOILUONG'!$B:$AT,14,0)</f>
        <v>0</v>
      </c>
      <c r="P445" s="16">
        <f>VLOOKUP($B445,'[2]TK KHOILUONG'!$B:$AT,15,0)</f>
        <v>0</v>
      </c>
      <c r="Q445" s="16">
        <f>VLOOKUP($B445,'[2]TK KHOILUONG'!$B:$AT,16,0)</f>
        <v>0</v>
      </c>
      <c r="R445" s="34">
        <f>VLOOKUP($B445,'[2]TK KHOILUONG'!$B:$AT,17,0)</f>
        <v>0</v>
      </c>
      <c r="S445" s="16">
        <f>VLOOKUP($B445,'[2]TK KHOILUONG'!$B:$AT,18,0)</f>
        <v>0</v>
      </c>
      <c r="T445" s="16">
        <f>VLOOKUP($B445,'[2]TK KHOILUONG'!$B:$AT,19,0)</f>
        <v>0</v>
      </c>
      <c r="U445" s="16">
        <f>VLOOKUP($B445,'[2]TK KHOILUONG'!$B:$AT,20,0)</f>
        <v>0</v>
      </c>
      <c r="V445" s="34">
        <f>VLOOKUP($B445,'[2]TK KHOILUONG'!$B:$AT,21,0)</f>
        <v>0</v>
      </c>
      <c r="W445" s="16">
        <f>VLOOKUP($B445,'[2]TK KHOILUONG'!$B:$AT,22,0)</f>
        <v>0</v>
      </c>
      <c r="X445" s="16">
        <f>VLOOKUP($B445,'[2]TK KHOILUONG'!$B:$AT,23,0)</f>
        <v>0</v>
      </c>
      <c r="Y445" s="16">
        <f>VLOOKUP($B445,'[2]TK KHOILUONG'!$B:$AT,24,0)</f>
        <v>0</v>
      </c>
      <c r="Z445" s="34">
        <f>VLOOKUP($B445,'[2]TK KHOILUONG'!$B:$AT,25,0)</f>
        <v>0</v>
      </c>
      <c r="AA445" s="16">
        <f>VLOOKUP($B445,'[2]TK KHOILUONG'!$B:$AT,26,0)</f>
        <v>0</v>
      </c>
      <c r="AB445" s="16">
        <f>VLOOKUP($B445,'[2]TK KHOILUONG'!$B:$AT,27,0)</f>
        <v>0</v>
      </c>
      <c r="AC445" s="16">
        <f>VLOOKUP($B445,'[2]TK KHOILUONG'!$B:$AT,28,0)</f>
        <v>0</v>
      </c>
      <c r="AD445" s="34">
        <f>VLOOKUP($B445,'[2]TK KHOILUONG'!$B:$AT,29,0)</f>
        <v>0</v>
      </c>
      <c r="AE445" s="16">
        <f>VLOOKUP($B445,'[2]TK KHOILUONG'!$B:$AT,30,0)</f>
        <v>0</v>
      </c>
      <c r="AF445" s="16">
        <f>VLOOKUP($B445,'[2]TK KHOILUONG'!$B:$AT,31,0)</f>
        <v>0</v>
      </c>
      <c r="AG445" s="16">
        <f>VLOOKUP($B445,'[2]TK KHOILUONG'!$B:$AT,32,0)</f>
        <v>0</v>
      </c>
      <c r="AH445" s="34">
        <f>VLOOKUP($B445,'[2]TK KHOILUONG'!$B:$AT,33,0)</f>
        <v>0</v>
      </c>
      <c r="AI445" s="16">
        <f>VLOOKUP($B445,'[2]TK KHOILUONG'!$B:$AT,34,0)</f>
        <v>0</v>
      </c>
      <c r="AJ445" s="16">
        <f>VLOOKUP($B445,'[2]TK KHOILUONG'!$B:$AT,35,0)</f>
        <v>0</v>
      </c>
      <c r="AK445" s="34">
        <f>VLOOKUP($B445,'[2]TK KHOILUONG'!$B:$AT,36,0)</f>
        <v>0</v>
      </c>
      <c r="AL445" s="16">
        <f>VLOOKUP($B445,'[2]TK KHOILUONG'!$B:$AT,37,0)</f>
        <v>0</v>
      </c>
      <c r="AM445" s="16">
        <f>VLOOKUP($B445,'[2]TK KHOILUONG'!$B:$AT,38,0)</f>
        <v>0</v>
      </c>
      <c r="AN445" s="34">
        <f>VLOOKUP($B445,'[2]TK KHOILUONG'!$B:$AT,39,0)</f>
        <v>0</v>
      </c>
      <c r="AO445" s="16">
        <f>VLOOKUP($B445,'[2]TK KHOILUONG'!$B:$AT,40,0)</f>
        <v>0</v>
      </c>
      <c r="AP445" s="16">
        <f>VLOOKUP($B445,'[2]TK KHOILUONG'!$B:$AT,41,0)</f>
        <v>0</v>
      </c>
      <c r="AQ445" s="34">
        <f>VLOOKUP($B445,'[2]TK KHOILUONG'!$B:$AT,42,0)</f>
        <v>0</v>
      </c>
      <c r="AR445" s="34">
        <f>VLOOKUP($B445,'[2]TK KHOILUONG'!$B:$AT,43,0)</f>
        <v>0</v>
      </c>
      <c r="AS445" s="34">
        <f>VLOOKUP($B445,'[2]TK KHOILUONG'!$B:$AT,44,0)</f>
        <v>0</v>
      </c>
      <c r="AT445" s="44">
        <f t="shared" si="7"/>
        <v>0</v>
      </c>
      <c r="AU445" s="5"/>
    </row>
    <row r="446" spans="1:47">
      <c r="A446" s="12">
        <f>IF(D446="","",SUBTOTAL(3,$D$5:D446))</f>
        <v>442</v>
      </c>
      <c r="B446" s="31" t="s">
        <v>938</v>
      </c>
      <c r="C446" s="32" t="s">
        <v>939</v>
      </c>
      <c r="D446" s="33" t="s">
        <v>940</v>
      </c>
      <c r="E446" s="16">
        <f>VLOOKUP($B446,'[2]TK KHOILUONG'!$B:$AT,4,0)</f>
        <v>0</v>
      </c>
      <c r="F446" s="16">
        <f>VLOOKUP($B446,'[2]TK KHOILUONG'!$B:$AT,5,0)</f>
        <v>0</v>
      </c>
      <c r="G446" s="16">
        <f>VLOOKUP($B446,'[2]TK KHOILUONG'!$B:$AT,6,0)</f>
        <v>0</v>
      </c>
      <c r="H446" s="16">
        <f>VLOOKUP($B446,'[2]TK KHOILUONG'!$B:$AT,7,0)</f>
        <v>0</v>
      </c>
      <c r="I446" s="16">
        <f>VLOOKUP($B446,'[2]TK KHOILUONG'!$B:$AT,8,0)</f>
        <v>0</v>
      </c>
      <c r="J446" s="16">
        <f>VLOOKUP($B446,'[2]TK KHOILUONG'!$B:$AT,9,0)</f>
        <v>0</v>
      </c>
      <c r="K446" s="16">
        <f>VLOOKUP($B446,'[2]TK KHOILUONG'!$B:$AT,10,0)</f>
        <v>0</v>
      </c>
      <c r="L446" s="16">
        <f>VLOOKUP($B446,'[2]TK KHOILUONG'!$B:$AT,11,0)</f>
        <v>0</v>
      </c>
      <c r="M446" s="34">
        <f>VLOOKUP($B446,'[2]TK KHOILUONG'!$B:$AT,12,0)</f>
        <v>0</v>
      </c>
      <c r="N446" s="16">
        <f>VLOOKUP($B446,'[2]TK KHOILUONG'!$B:$AT,13,0)</f>
        <v>0</v>
      </c>
      <c r="O446" s="16">
        <f>VLOOKUP($B446,'[2]TK KHOILUONG'!$B:$AT,14,0)</f>
        <v>0</v>
      </c>
      <c r="P446" s="16">
        <f>VLOOKUP($B446,'[2]TK KHOILUONG'!$B:$AT,15,0)</f>
        <v>0</v>
      </c>
      <c r="Q446" s="16">
        <f>VLOOKUP($B446,'[2]TK KHOILUONG'!$B:$AT,16,0)</f>
        <v>0</v>
      </c>
      <c r="R446" s="34">
        <f>VLOOKUP($B446,'[2]TK KHOILUONG'!$B:$AT,17,0)</f>
        <v>0</v>
      </c>
      <c r="S446" s="16">
        <f>VLOOKUP($B446,'[2]TK KHOILUONG'!$B:$AT,18,0)</f>
        <v>0</v>
      </c>
      <c r="T446" s="16">
        <f>VLOOKUP($B446,'[2]TK KHOILUONG'!$B:$AT,19,0)</f>
        <v>0</v>
      </c>
      <c r="U446" s="16">
        <f>VLOOKUP($B446,'[2]TK KHOILUONG'!$B:$AT,20,0)</f>
        <v>0</v>
      </c>
      <c r="V446" s="34">
        <f>VLOOKUP($B446,'[2]TK KHOILUONG'!$B:$AT,21,0)</f>
        <v>0</v>
      </c>
      <c r="W446" s="16">
        <f>VLOOKUP($B446,'[2]TK KHOILUONG'!$B:$AT,22,0)</f>
        <v>0</v>
      </c>
      <c r="X446" s="16">
        <f>VLOOKUP($B446,'[2]TK KHOILUONG'!$B:$AT,23,0)</f>
        <v>0</v>
      </c>
      <c r="Y446" s="16">
        <f>VLOOKUP($B446,'[2]TK KHOILUONG'!$B:$AT,24,0)</f>
        <v>0</v>
      </c>
      <c r="Z446" s="34">
        <f>VLOOKUP($B446,'[2]TK KHOILUONG'!$B:$AT,25,0)</f>
        <v>0</v>
      </c>
      <c r="AA446" s="16">
        <f>VLOOKUP($B446,'[2]TK KHOILUONG'!$B:$AT,26,0)</f>
        <v>0</v>
      </c>
      <c r="AB446" s="16">
        <f>VLOOKUP($B446,'[2]TK KHOILUONG'!$B:$AT,27,0)</f>
        <v>0</v>
      </c>
      <c r="AC446" s="16">
        <f>VLOOKUP($B446,'[2]TK KHOILUONG'!$B:$AT,28,0)</f>
        <v>0</v>
      </c>
      <c r="AD446" s="34">
        <f>VLOOKUP($B446,'[2]TK KHOILUONG'!$B:$AT,29,0)</f>
        <v>0</v>
      </c>
      <c r="AE446" s="16">
        <f>VLOOKUP($B446,'[2]TK KHOILUONG'!$B:$AT,30,0)</f>
        <v>0</v>
      </c>
      <c r="AF446" s="16">
        <f>VLOOKUP($B446,'[2]TK KHOILUONG'!$B:$AT,31,0)</f>
        <v>0</v>
      </c>
      <c r="AG446" s="16">
        <f>VLOOKUP($B446,'[2]TK KHOILUONG'!$B:$AT,32,0)</f>
        <v>0</v>
      </c>
      <c r="AH446" s="34">
        <f>VLOOKUP($B446,'[2]TK KHOILUONG'!$B:$AT,33,0)</f>
        <v>0</v>
      </c>
      <c r="AI446" s="16">
        <f>VLOOKUP($B446,'[2]TK KHOILUONG'!$B:$AT,34,0)</f>
        <v>0</v>
      </c>
      <c r="AJ446" s="16">
        <f>VLOOKUP($B446,'[2]TK KHOILUONG'!$B:$AT,35,0)</f>
        <v>0</v>
      </c>
      <c r="AK446" s="34">
        <f>VLOOKUP($B446,'[2]TK KHOILUONG'!$B:$AT,36,0)</f>
        <v>0</v>
      </c>
      <c r="AL446" s="16">
        <f>VLOOKUP($B446,'[2]TK KHOILUONG'!$B:$AT,37,0)</f>
        <v>0</v>
      </c>
      <c r="AM446" s="16">
        <f>VLOOKUP($B446,'[2]TK KHOILUONG'!$B:$AT,38,0)</f>
        <v>0</v>
      </c>
      <c r="AN446" s="34">
        <f>VLOOKUP($B446,'[2]TK KHOILUONG'!$B:$AT,39,0)</f>
        <v>0</v>
      </c>
      <c r="AO446" s="16">
        <f>VLOOKUP($B446,'[2]TK KHOILUONG'!$B:$AT,40,0)</f>
        <v>0</v>
      </c>
      <c r="AP446" s="16">
        <f>VLOOKUP($B446,'[2]TK KHOILUONG'!$B:$AT,41,0)</f>
        <v>0</v>
      </c>
      <c r="AQ446" s="34">
        <f>VLOOKUP($B446,'[2]TK KHOILUONG'!$B:$AT,42,0)</f>
        <v>0</v>
      </c>
      <c r="AR446" s="34">
        <f>VLOOKUP($B446,'[2]TK KHOILUONG'!$B:$AT,43,0)</f>
        <v>0</v>
      </c>
      <c r="AS446" s="34">
        <f>VLOOKUP($B446,'[2]TK KHOILUONG'!$B:$AT,44,0)</f>
        <v>0</v>
      </c>
      <c r="AT446" s="44">
        <f t="shared" si="7"/>
        <v>0</v>
      </c>
      <c r="AU446" s="5"/>
    </row>
    <row r="447" spans="1:47">
      <c r="A447" s="12">
        <f>IF(D447="","",SUBTOTAL(3,$D$5:D447))</f>
        <v>443</v>
      </c>
      <c r="B447" s="31" t="s">
        <v>941</v>
      </c>
      <c r="C447" s="32" t="s">
        <v>939</v>
      </c>
      <c r="D447" s="33" t="s">
        <v>942</v>
      </c>
      <c r="E447" s="16">
        <f>VLOOKUP($B447,'[2]TK KHOILUONG'!$B:$AT,4,0)</f>
        <v>0</v>
      </c>
      <c r="F447" s="16">
        <f>VLOOKUP($B447,'[2]TK KHOILUONG'!$B:$AT,5,0)</f>
        <v>0</v>
      </c>
      <c r="G447" s="16">
        <f>VLOOKUP($B447,'[2]TK KHOILUONG'!$B:$AT,6,0)</f>
        <v>0</v>
      </c>
      <c r="H447" s="16">
        <f>VLOOKUP($B447,'[2]TK KHOILUONG'!$B:$AT,7,0)</f>
        <v>0</v>
      </c>
      <c r="I447" s="16">
        <f>VLOOKUP($B447,'[2]TK KHOILUONG'!$B:$AT,8,0)</f>
        <v>0</v>
      </c>
      <c r="J447" s="16">
        <f>VLOOKUP($B447,'[2]TK KHOILUONG'!$B:$AT,9,0)</f>
        <v>0</v>
      </c>
      <c r="K447" s="16">
        <f>VLOOKUP($B447,'[2]TK KHOILUONG'!$B:$AT,10,0)</f>
        <v>0</v>
      </c>
      <c r="L447" s="16">
        <f>VLOOKUP($B447,'[2]TK KHOILUONG'!$B:$AT,11,0)</f>
        <v>0</v>
      </c>
      <c r="M447" s="34">
        <f>VLOOKUP($B447,'[2]TK KHOILUONG'!$B:$AT,12,0)</f>
        <v>0</v>
      </c>
      <c r="N447" s="16">
        <f>VLOOKUP($B447,'[2]TK KHOILUONG'!$B:$AT,13,0)</f>
        <v>5.7</v>
      </c>
      <c r="O447" s="16">
        <f>VLOOKUP($B447,'[2]TK KHOILUONG'!$B:$AT,14,0)</f>
        <v>5.0999999999999996</v>
      </c>
      <c r="P447" s="16">
        <f>VLOOKUP($B447,'[2]TK KHOILUONG'!$B:$AT,15,0)</f>
        <v>0</v>
      </c>
      <c r="Q447" s="16">
        <f>VLOOKUP($B447,'[2]TK KHOILUONG'!$B:$AT,16,0)</f>
        <v>0</v>
      </c>
      <c r="R447" s="34">
        <f>VLOOKUP($B447,'[2]TK KHOILUONG'!$B:$AT,17,0)</f>
        <v>10.8</v>
      </c>
      <c r="S447" s="16">
        <f>VLOOKUP($B447,'[2]TK KHOILUONG'!$B:$AT,18,0)</f>
        <v>0</v>
      </c>
      <c r="T447" s="16">
        <f>VLOOKUP($B447,'[2]TK KHOILUONG'!$B:$AT,19,0)</f>
        <v>0</v>
      </c>
      <c r="U447" s="16">
        <f>VLOOKUP($B447,'[2]TK KHOILUONG'!$B:$AT,20,0)</f>
        <v>0</v>
      </c>
      <c r="V447" s="34">
        <f>VLOOKUP($B447,'[2]TK KHOILUONG'!$B:$AT,21,0)</f>
        <v>0</v>
      </c>
      <c r="W447" s="16">
        <f>VLOOKUP($B447,'[2]TK KHOILUONG'!$B:$AT,22,0)</f>
        <v>0</v>
      </c>
      <c r="X447" s="16">
        <f>VLOOKUP($B447,'[2]TK KHOILUONG'!$B:$AT,23,0)</f>
        <v>0</v>
      </c>
      <c r="Y447" s="16">
        <f>VLOOKUP($B447,'[2]TK KHOILUONG'!$B:$AT,24,0)</f>
        <v>0</v>
      </c>
      <c r="Z447" s="34">
        <f>VLOOKUP($B447,'[2]TK KHOILUONG'!$B:$AT,25,0)</f>
        <v>0</v>
      </c>
      <c r="AA447" s="16">
        <f>VLOOKUP($B447,'[2]TK KHOILUONG'!$B:$AT,26,0)</f>
        <v>0</v>
      </c>
      <c r="AB447" s="16">
        <f>VLOOKUP($B447,'[2]TK KHOILUONG'!$B:$AT,27,0)</f>
        <v>0</v>
      </c>
      <c r="AC447" s="16">
        <f>VLOOKUP($B447,'[2]TK KHOILUONG'!$B:$AT,28,0)</f>
        <v>0</v>
      </c>
      <c r="AD447" s="34">
        <f>VLOOKUP($B447,'[2]TK KHOILUONG'!$B:$AT,29,0)</f>
        <v>0</v>
      </c>
      <c r="AE447" s="16">
        <f>VLOOKUP($B447,'[2]TK KHOILUONG'!$B:$AT,30,0)</f>
        <v>0</v>
      </c>
      <c r="AF447" s="16">
        <f>VLOOKUP($B447,'[2]TK KHOILUONG'!$B:$AT,31,0)</f>
        <v>0</v>
      </c>
      <c r="AG447" s="16">
        <f>VLOOKUP($B447,'[2]TK KHOILUONG'!$B:$AT,32,0)</f>
        <v>0</v>
      </c>
      <c r="AH447" s="34">
        <f>VLOOKUP($B447,'[2]TK KHOILUONG'!$B:$AT,33,0)</f>
        <v>0</v>
      </c>
      <c r="AI447" s="16">
        <f>VLOOKUP($B447,'[2]TK KHOILUONG'!$B:$AT,34,0)</f>
        <v>0</v>
      </c>
      <c r="AJ447" s="16">
        <f>VLOOKUP($B447,'[2]TK KHOILUONG'!$B:$AT,35,0)</f>
        <v>0</v>
      </c>
      <c r="AK447" s="34">
        <f>VLOOKUP($B447,'[2]TK KHOILUONG'!$B:$AT,36,0)</f>
        <v>0</v>
      </c>
      <c r="AL447" s="16">
        <f>VLOOKUP($B447,'[2]TK KHOILUONG'!$B:$AT,37,0)</f>
        <v>0</v>
      </c>
      <c r="AM447" s="16">
        <f>VLOOKUP($B447,'[2]TK KHOILUONG'!$B:$AT,38,0)</f>
        <v>0</v>
      </c>
      <c r="AN447" s="34">
        <f>VLOOKUP($B447,'[2]TK KHOILUONG'!$B:$AT,39,0)</f>
        <v>0</v>
      </c>
      <c r="AO447" s="16">
        <f>VLOOKUP($B447,'[2]TK KHOILUONG'!$B:$AT,40,0)</f>
        <v>0</v>
      </c>
      <c r="AP447" s="16">
        <f>VLOOKUP($B447,'[2]TK KHOILUONG'!$B:$AT,41,0)</f>
        <v>0</v>
      </c>
      <c r="AQ447" s="34">
        <f>VLOOKUP($B447,'[2]TK KHOILUONG'!$B:$AT,42,0)</f>
        <v>0</v>
      </c>
      <c r="AR447" s="34">
        <f>VLOOKUP($B447,'[2]TK KHOILUONG'!$B:$AT,43,0)</f>
        <v>0</v>
      </c>
      <c r="AS447" s="34">
        <f>VLOOKUP($B447,'[2]TK KHOILUONG'!$B:$AT,44,0)</f>
        <v>0.6</v>
      </c>
      <c r="AT447" s="44">
        <f t="shared" si="7"/>
        <v>11.4</v>
      </c>
      <c r="AU447" s="5"/>
    </row>
    <row r="448" spans="1:47">
      <c r="A448" s="12">
        <f>IF(D448="","",SUBTOTAL(3,$D$5:D448))</f>
        <v>444</v>
      </c>
      <c r="B448" s="31" t="s">
        <v>943</v>
      </c>
      <c r="C448" s="32" t="s">
        <v>939</v>
      </c>
      <c r="D448" s="33" t="s">
        <v>944</v>
      </c>
      <c r="E448" s="16">
        <f>VLOOKUP($B448,'[2]TK KHOILUONG'!$B:$AT,4,0)</f>
        <v>0</v>
      </c>
      <c r="F448" s="16">
        <f>VLOOKUP($B448,'[2]TK KHOILUONG'!$B:$AT,5,0)</f>
        <v>0</v>
      </c>
      <c r="G448" s="16">
        <f>VLOOKUP($B448,'[2]TK KHOILUONG'!$B:$AT,6,0)</f>
        <v>0</v>
      </c>
      <c r="H448" s="16">
        <f>VLOOKUP($B448,'[2]TK KHOILUONG'!$B:$AT,7,0)</f>
        <v>0</v>
      </c>
      <c r="I448" s="16">
        <f>VLOOKUP($B448,'[2]TK KHOILUONG'!$B:$AT,8,0)</f>
        <v>0</v>
      </c>
      <c r="J448" s="16">
        <f>VLOOKUP($B448,'[2]TK KHOILUONG'!$B:$AT,9,0)</f>
        <v>0</v>
      </c>
      <c r="K448" s="16">
        <f>VLOOKUP($B448,'[2]TK KHOILUONG'!$B:$AT,10,0)</f>
        <v>0</v>
      </c>
      <c r="L448" s="16">
        <f>VLOOKUP($B448,'[2]TK KHOILUONG'!$B:$AT,11,0)</f>
        <v>0</v>
      </c>
      <c r="M448" s="34">
        <f>VLOOKUP($B448,'[2]TK KHOILUONG'!$B:$AT,12,0)</f>
        <v>0</v>
      </c>
      <c r="N448" s="16">
        <f>VLOOKUP($B448,'[2]TK KHOILUONG'!$B:$AT,13,0)</f>
        <v>0</v>
      </c>
      <c r="O448" s="16">
        <f>VLOOKUP($B448,'[2]TK KHOILUONG'!$B:$AT,14,0)</f>
        <v>0</v>
      </c>
      <c r="P448" s="16">
        <f>VLOOKUP($B448,'[2]TK KHOILUONG'!$B:$AT,15,0)</f>
        <v>0</v>
      </c>
      <c r="Q448" s="16">
        <f>VLOOKUP($B448,'[2]TK KHOILUONG'!$B:$AT,16,0)</f>
        <v>0</v>
      </c>
      <c r="R448" s="34">
        <f>VLOOKUP($B448,'[2]TK KHOILUONG'!$B:$AT,17,0)</f>
        <v>0</v>
      </c>
      <c r="S448" s="16">
        <f>VLOOKUP($B448,'[2]TK KHOILUONG'!$B:$AT,18,0)</f>
        <v>0</v>
      </c>
      <c r="T448" s="16">
        <f>VLOOKUP($B448,'[2]TK KHOILUONG'!$B:$AT,19,0)</f>
        <v>0</v>
      </c>
      <c r="U448" s="16">
        <f>VLOOKUP($B448,'[2]TK KHOILUONG'!$B:$AT,20,0)</f>
        <v>0</v>
      </c>
      <c r="V448" s="34">
        <f>VLOOKUP($B448,'[2]TK KHOILUONG'!$B:$AT,21,0)</f>
        <v>0</v>
      </c>
      <c r="W448" s="16">
        <f>VLOOKUP($B448,'[2]TK KHOILUONG'!$B:$AT,22,0)</f>
        <v>0</v>
      </c>
      <c r="X448" s="16">
        <f>VLOOKUP($B448,'[2]TK KHOILUONG'!$B:$AT,23,0)</f>
        <v>0</v>
      </c>
      <c r="Y448" s="16">
        <f>VLOOKUP($B448,'[2]TK KHOILUONG'!$B:$AT,24,0)</f>
        <v>0</v>
      </c>
      <c r="Z448" s="34">
        <f>VLOOKUP($B448,'[2]TK KHOILUONG'!$B:$AT,25,0)</f>
        <v>0</v>
      </c>
      <c r="AA448" s="16">
        <f>VLOOKUP($B448,'[2]TK KHOILUONG'!$B:$AT,26,0)</f>
        <v>59</v>
      </c>
      <c r="AB448" s="16">
        <f>VLOOKUP($B448,'[2]TK KHOILUONG'!$B:$AT,27,0)</f>
        <v>0</v>
      </c>
      <c r="AC448" s="16">
        <f>VLOOKUP($B448,'[2]TK KHOILUONG'!$B:$AT,28,0)</f>
        <v>59</v>
      </c>
      <c r="AD448" s="34">
        <f>VLOOKUP($B448,'[2]TK KHOILUONG'!$B:$AT,29,0)</f>
        <v>0</v>
      </c>
      <c r="AE448" s="16">
        <f>VLOOKUP($B448,'[2]TK KHOILUONG'!$B:$AT,30,0)</f>
        <v>0</v>
      </c>
      <c r="AF448" s="16">
        <f>VLOOKUP($B448,'[2]TK KHOILUONG'!$B:$AT,31,0)</f>
        <v>0</v>
      </c>
      <c r="AG448" s="16">
        <f>VLOOKUP($B448,'[2]TK KHOILUONG'!$B:$AT,32,0)</f>
        <v>0</v>
      </c>
      <c r="AH448" s="34">
        <f>VLOOKUP($B448,'[2]TK KHOILUONG'!$B:$AT,33,0)</f>
        <v>0</v>
      </c>
      <c r="AI448" s="16">
        <f>VLOOKUP($B448,'[2]TK KHOILUONG'!$B:$AT,34,0)</f>
        <v>0</v>
      </c>
      <c r="AJ448" s="16">
        <f>VLOOKUP($B448,'[2]TK KHOILUONG'!$B:$AT,35,0)</f>
        <v>0</v>
      </c>
      <c r="AK448" s="34">
        <f>VLOOKUP($B448,'[2]TK KHOILUONG'!$B:$AT,36,0)</f>
        <v>0</v>
      </c>
      <c r="AL448" s="16">
        <f>VLOOKUP($B448,'[2]TK KHOILUONG'!$B:$AT,37,0)</f>
        <v>0</v>
      </c>
      <c r="AM448" s="16">
        <f>VLOOKUP($B448,'[2]TK KHOILUONG'!$B:$AT,38,0)</f>
        <v>0</v>
      </c>
      <c r="AN448" s="34">
        <f>VLOOKUP($B448,'[2]TK KHOILUONG'!$B:$AT,39,0)</f>
        <v>0</v>
      </c>
      <c r="AO448" s="16">
        <f>VLOOKUP($B448,'[2]TK KHOILUONG'!$B:$AT,40,0)</f>
        <v>0</v>
      </c>
      <c r="AP448" s="16">
        <f>VLOOKUP($B448,'[2]TK KHOILUONG'!$B:$AT,41,0)</f>
        <v>0</v>
      </c>
      <c r="AQ448" s="34">
        <f>VLOOKUP($B448,'[2]TK KHOILUONG'!$B:$AT,42,0)</f>
        <v>0</v>
      </c>
      <c r="AR448" s="34">
        <f>VLOOKUP($B448,'[2]TK KHOILUONG'!$B:$AT,43,0)</f>
        <v>0</v>
      </c>
      <c r="AS448" s="34">
        <f>VLOOKUP($B448,'[2]TK KHOILUONG'!$B:$AT,44,0)</f>
        <v>0</v>
      </c>
      <c r="AT448" s="44">
        <f t="shared" si="7"/>
        <v>0</v>
      </c>
      <c r="AU448" s="5"/>
    </row>
    <row r="449" spans="1:47">
      <c r="A449" s="12">
        <f>IF(D449="","",SUBTOTAL(3,$D$5:D449))</f>
        <v>445</v>
      </c>
      <c r="B449" s="31" t="s">
        <v>945</v>
      </c>
      <c r="C449" s="32" t="s">
        <v>939</v>
      </c>
      <c r="D449" s="33" t="s">
        <v>946</v>
      </c>
      <c r="E449" s="16">
        <f>VLOOKUP($B449,'[2]TK KHOILUONG'!$B:$AT,4,0)</f>
        <v>0</v>
      </c>
      <c r="F449" s="16">
        <f>VLOOKUP($B449,'[2]TK KHOILUONG'!$B:$AT,5,0)</f>
        <v>0</v>
      </c>
      <c r="G449" s="16">
        <f>VLOOKUP($B449,'[2]TK KHOILUONG'!$B:$AT,6,0)</f>
        <v>0</v>
      </c>
      <c r="H449" s="16">
        <f>VLOOKUP($B449,'[2]TK KHOILUONG'!$B:$AT,7,0)</f>
        <v>0</v>
      </c>
      <c r="I449" s="16">
        <f>VLOOKUP($B449,'[2]TK KHOILUONG'!$B:$AT,8,0)</f>
        <v>0</v>
      </c>
      <c r="J449" s="16">
        <f>VLOOKUP($B449,'[2]TK KHOILUONG'!$B:$AT,9,0)</f>
        <v>0</v>
      </c>
      <c r="K449" s="16">
        <f>VLOOKUP($B449,'[2]TK KHOILUONG'!$B:$AT,10,0)</f>
        <v>0</v>
      </c>
      <c r="L449" s="16">
        <f>VLOOKUP($B449,'[2]TK KHOILUONG'!$B:$AT,11,0)</f>
        <v>0</v>
      </c>
      <c r="M449" s="34">
        <f>VLOOKUP($B449,'[2]TK KHOILUONG'!$B:$AT,12,0)</f>
        <v>0</v>
      </c>
      <c r="N449" s="16">
        <f>VLOOKUP($B449,'[2]TK KHOILUONG'!$B:$AT,13,0)</f>
        <v>0</v>
      </c>
      <c r="O449" s="16">
        <f>VLOOKUP($B449,'[2]TK KHOILUONG'!$B:$AT,14,0)</f>
        <v>0</v>
      </c>
      <c r="P449" s="16">
        <f>VLOOKUP($B449,'[2]TK KHOILUONG'!$B:$AT,15,0)</f>
        <v>0</v>
      </c>
      <c r="Q449" s="16">
        <f>VLOOKUP($B449,'[2]TK KHOILUONG'!$B:$AT,16,0)</f>
        <v>0</v>
      </c>
      <c r="R449" s="34">
        <f>VLOOKUP($B449,'[2]TK KHOILUONG'!$B:$AT,17,0)</f>
        <v>0</v>
      </c>
      <c r="S449" s="16">
        <f>VLOOKUP($B449,'[2]TK KHOILUONG'!$B:$AT,18,0)</f>
        <v>0</v>
      </c>
      <c r="T449" s="16">
        <f>VLOOKUP($B449,'[2]TK KHOILUONG'!$B:$AT,19,0)</f>
        <v>0</v>
      </c>
      <c r="U449" s="16">
        <f>VLOOKUP($B449,'[2]TK KHOILUONG'!$B:$AT,20,0)</f>
        <v>0</v>
      </c>
      <c r="V449" s="34">
        <f>VLOOKUP($B449,'[2]TK KHOILUONG'!$B:$AT,21,0)</f>
        <v>0</v>
      </c>
      <c r="W449" s="16">
        <f>VLOOKUP($B449,'[2]TK KHOILUONG'!$B:$AT,22,0)</f>
        <v>0</v>
      </c>
      <c r="X449" s="16">
        <f>VLOOKUP($B449,'[2]TK KHOILUONG'!$B:$AT,23,0)</f>
        <v>0</v>
      </c>
      <c r="Y449" s="16">
        <f>VLOOKUP($B449,'[2]TK KHOILUONG'!$B:$AT,24,0)</f>
        <v>0</v>
      </c>
      <c r="Z449" s="34">
        <f>VLOOKUP($B449,'[2]TK KHOILUONG'!$B:$AT,25,0)</f>
        <v>0</v>
      </c>
      <c r="AA449" s="16">
        <f>VLOOKUP($B449,'[2]TK KHOILUONG'!$B:$AT,26,0)</f>
        <v>0</v>
      </c>
      <c r="AB449" s="16">
        <f>VLOOKUP($B449,'[2]TK KHOILUONG'!$B:$AT,27,0)</f>
        <v>0</v>
      </c>
      <c r="AC449" s="16">
        <f>VLOOKUP($B449,'[2]TK KHOILUONG'!$B:$AT,28,0)</f>
        <v>0</v>
      </c>
      <c r="AD449" s="34">
        <f>VLOOKUP($B449,'[2]TK KHOILUONG'!$B:$AT,29,0)</f>
        <v>0</v>
      </c>
      <c r="AE449" s="16">
        <f>VLOOKUP($B449,'[2]TK KHOILUONG'!$B:$AT,30,0)</f>
        <v>0</v>
      </c>
      <c r="AF449" s="16">
        <f>VLOOKUP($B449,'[2]TK KHOILUONG'!$B:$AT,31,0)</f>
        <v>0</v>
      </c>
      <c r="AG449" s="16">
        <f>VLOOKUP($B449,'[2]TK KHOILUONG'!$B:$AT,32,0)</f>
        <v>0</v>
      </c>
      <c r="AH449" s="34">
        <f>VLOOKUP($B449,'[2]TK KHOILUONG'!$B:$AT,33,0)</f>
        <v>0</v>
      </c>
      <c r="AI449" s="16">
        <f>VLOOKUP($B449,'[2]TK KHOILUONG'!$B:$AT,34,0)</f>
        <v>0</v>
      </c>
      <c r="AJ449" s="16">
        <f>VLOOKUP($B449,'[2]TK KHOILUONG'!$B:$AT,35,0)</f>
        <v>0</v>
      </c>
      <c r="AK449" s="34">
        <f>VLOOKUP($B449,'[2]TK KHOILUONG'!$B:$AT,36,0)</f>
        <v>0</v>
      </c>
      <c r="AL449" s="16">
        <f>VLOOKUP($B449,'[2]TK KHOILUONG'!$B:$AT,37,0)</f>
        <v>0</v>
      </c>
      <c r="AM449" s="16">
        <f>VLOOKUP($B449,'[2]TK KHOILUONG'!$B:$AT,38,0)</f>
        <v>0</v>
      </c>
      <c r="AN449" s="34">
        <f>VLOOKUP($B449,'[2]TK KHOILUONG'!$B:$AT,39,0)</f>
        <v>0</v>
      </c>
      <c r="AO449" s="16">
        <f>VLOOKUP($B449,'[2]TK KHOILUONG'!$B:$AT,40,0)</f>
        <v>0</v>
      </c>
      <c r="AP449" s="16">
        <f>VLOOKUP($B449,'[2]TK KHOILUONG'!$B:$AT,41,0)</f>
        <v>0</v>
      </c>
      <c r="AQ449" s="34">
        <f>VLOOKUP($B449,'[2]TK KHOILUONG'!$B:$AT,42,0)</f>
        <v>0</v>
      </c>
      <c r="AR449" s="34">
        <f>VLOOKUP($B449,'[2]TK KHOILUONG'!$B:$AT,43,0)</f>
        <v>0</v>
      </c>
      <c r="AS449" s="34">
        <f>VLOOKUP($B449,'[2]TK KHOILUONG'!$B:$AT,44,0)</f>
        <v>0</v>
      </c>
      <c r="AT449" s="44">
        <f t="shared" si="7"/>
        <v>0</v>
      </c>
      <c r="AU449" s="5"/>
    </row>
    <row r="450" spans="1:47">
      <c r="A450" s="12">
        <f>IF(D450="","",SUBTOTAL(3,$D$5:D450))</f>
        <v>446</v>
      </c>
      <c r="B450" s="31" t="s">
        <v>947</v>
      </c>
      <c r="C450" s="32" t="s">
        <v>939</v>
      </c>
      <c r="D450" s="33" t="s">
        <v>948</v>
      </c>
      <c r="E450" s="16">
        <f>VLOOKUP($B450,'[2]TK KHOILUONG'!$B:$AT,4,0)</f>
        <v>0</v>
      </c>
      <c r="F450" s="16">
        <f>VLOOKUP($B450,'[2]TK KHOILUONG'!$B:$AT,5,0)</f>
        <v>0</v>
      </c>
      <c r="G450" s="16">
        <f>VLOOKUP($B450,'[2]TK KHOILUONG'!$B:$AT,6,0)</f>
        <v>0</v>
      </c>
      <c r="H450" s="16">
        <f>VLOOKUP($B450,'[2]TK KHOILUONG'!$B:$AT,7,0)</f>
        <v>0</v>
      </c>
      <c r="I450" s="16">
        <f>VLOOKUP($B450,'[2]TK KHOILUONG'!$B:$AT,8,0)</f>
        <v>0</v>
      </c>
      <c r="J450" s="16">
        <f>VLOOKUP($B450,'[2]TK KHOILUONG'!$B:$AT,9,0)</f>
        <v>0</v>
      </c>
      <c r="K450" s="16">
        <f>VLOOKUP($B450,'[2]TK KHOILUONG'!$B:$AT,10,0)</f>
        <v>0</v>
      </c>
      <c r="L450" s="16">
        <f>VLOOKUP($B450,'[2]TK KHOILUONG'!$B:$AT,11,0)</f>
        <v>0</v>
      </c>
      <c r="M450" s="34">
        <f>VLOOKUP($B450,'[2]TK KHOILUONG'!$B:$AT,12,0)</f>
        <v>0</v>
      </c>
      <c r="N450" s="16">
        <f>VLOOKUP($B450,'[2]TK KHOILUONG'!$B:$AT,13,0)</f>
        <v>0</v>
      </c>
      <c r="O450" s="16">
        <f>VLOOKUP($B450,'[2]TK KHOILUONG'!$B:$AT,14,0)</f>
        <v>0</v>
      </c>
      <c r="P450" s="16">
        <f>VLOOKUP($B450,'[2]TK KHOILUONG'!$B:$AT,15,0)</f>
        <v>0</v>
      </c>
      <c r="Q450" s="16">
        <f>VLOOKUP($B450,'[2]TK KHOILUONG'!$B:$AT,16,0)</f>
        <v>0</v>
      </c>
      <c r="R450" s="34">
        <f>VLOOKUP($B450,'[2]TK KHOILUONG'!$B:$AT,17,0)</f>
        <v>0</v>
      </c>
      <c r="S450" s="16">
        <f>VLOOKUP($B450,'[2]TK KHOILUONG'!$B:$AT,18,0)</f>
        <v>0</v>
      </c>
      <c r="T450" s="16">
        <f>VLOOKUP($B450,'[2]TK KHOILUONG'!$B:$AT,19,0)</f>
        <v>0</v>
      </c>
      <c r="U450" s="16">
        <f>VLOOKUP($B450,'[2]TK KHOILUONG'!$B:$AT,20,0)</f>
        <v>0</v>
      </c>
      <c r="V450" s="34">
        <f>VLOOKUP($B450,'[2]TK KHOILUONG'!$B:$AT,21,0)</f>
        <v>0</v>
      </c>
      <c r="W450" s="16">
        <f>VLOOKUP($B450,'[2]TK KHOILUONG'!$B:$AT,22,0)</f>
        <v>0</v>
      </c>
      <c r="X450" s="16">
        <f>VLOOKUP($B450,'[2]TK KHOILUONG'!$B:$AT,23,0)</f>
        <v>0</v>
      </c>
      <c r="Y450" s="16">
        <f>VLOOKUP($B450,'[2]TK KHOILUONG'!$B:$AT,24,0)</f>
        <v>0</v>
      </c>
      <c r="Z450" s="34">
        <f>VLOOKUP($B450,'[2]TK KHOILUONG'!$B:$AT,25,0)</f>
        <v>0</v>
      </c>
      <c r="AA450" s="16">
        <f>VLOOKUP($B450,'[2]TK KHOILUONG'!$B:$AT,26,0)</f>
        <v>0</v>
      </c>
      <c r="AB450" s="16">
        <f>VLOOKUP($B450,'[2]TK KHOILUONG'!$B:$AT,27,0)</f>
        <v>0</v>
      </c>
      <c r="AC450" s="16">
        <f>VLOOKUP($B450,'[2]TK KHOILUONG'!$B:$AT,28,0)</f>
        <v>0</v>
      </c>
      <c r="AD450" s="34">
        <f>VLOOKUP($B450,'[2]TK KHOILUONG'!$B:$AT,29,0)</f>
        <v>0</v>
      </c>
      <c r="AE450" s="16">
        <f>VLOOKUP($B450,'[2]TK KHOILUONG'!$B:$AT,30,0)</f>
        <v>0</v>
      </c>
      <c r="AF450" s="16">
        <f>VLOOKUP($B450,'[2]TK KHOILUONG'!$B:$AT,31,0)</f>
        <v>0</v>
      </c>
      <c r="AG450" s="16">
        <f>VLOOKUP($B450,'[2]TK KHOILUONG'!$B:$AT,32,0)</f>
        <v>0</v>
      </c>
      <c r="AH450" s="34">
        <f>VLOOKUP($B450,'[2]TK KHOILUONG'!$B:$AT,33,0)</f>
        <v>0</v>
      </c>
      <c r="AI450" s="16">
        <f>VLOOKUP($B450,'[2]TK KHOILUONG'!$B:$AT,34,0)</f>
        <v>0</v>
      </c>
      <c r="AJ450" s="16">
        <f>VLOOKUP($B450,'[2]TK KHOILUONG'!$B:$AT,35,0)</f>
        <v>0</v>
      </c>
      <c r="AK450" s="34">
        <f>VLOOKUP($B450,'[2]TK KHOILUONG'!$B:$AT,36,0)</f>
        <v>0</v>
      </c>
      <c r="AL450" s="16">
        <f>VLOOKUP($B450,'[2]TK KHOILUONG'!$B:$AT,37,0)</f>
        <v>0</v>
      </c>
      <c r="AM450" s="16">
        <f>VLOOKUP($B450,'[2]TK KHOILUONG'!$B:$AT,38,0)</f>
        <v>0</v>
      </c>
      <c r="AN450" s="34">
        <f>VLOOKUP($B450,'[2]TK KHOILUONG'!$B:$AT,39,0)</f>
        <v>0</v>
      </c>
      <c r="AO450" s="16">
        <f>VLOOKUP($B450,'[2]TK KHOILUONG'!$B:$AT,40,0)</f>
        <v>0</v>
      </c>
      <c r="AP450" s="16">
        <f>VLOOKUP($B450,'[2]TK KHOILUONG'!$B:$AT,41,0)</f>
        <v>0</v>
      </c>
      <c r="AQ450" s="34">
        <f>VLOOKUP($B450,'[2]TK KHOILUONG'!$B:$AT,42,0)</f>
        <v>0</v>
      </c>
      <c r="AR450" s="34">
        <f>VLOOKUP($B450,'[2]TK KHOILUONG'!$B:$AT,43,0)</f>
        <v>0</v>
      </c>
      <c r="AS450" s="34">
        <f>VLOOKUP($B450,'[2]TK KHOILUONG'!$B:$AT,44,0)</f>
        <v>0</v>
      </c>
      <c r="AT450" s="44">
        <f t="shared" si="7"/>
        <v>0</v>
      </c>
      <c r="AU450" s="5"/>
    </row>
    <row r="451" spans="1:47">
      <c r="A451" s="12">
        <f>IF(D451="","",SUBTOTAL(3,$D$5:D451))</f>
        <v>447</v>
      </c>
      <c r="B451" s="31" t="s">
        <v>949</v>
      </c>
      <c r="C451" s="32" t="s">
        <v>939</v>
      </c>
      <c r="D451" s="33" t="s">
        <v>950</v>
      </c>
      <c r="E451" s="16">
        <f>VLOOKUP($B451,'[2]TK KHOILUONG'!$B:$AT,4,0)</f>
        <v>0</v>
      </c>
      <c r="F451" s="16">
        <f>VLOOKUP($B451,'[2]TK KHOILUONG'!$B:$AT,5,0)</f>
        <v>0</v>
      </c>
      <c r="G451" s="16">
        <f>VLOOKUP($B451,'[2]TK KHOILUONG'!$B:$AT,6,0)</f>
        <v>0</v>
      </c>
      <c r="H451" s="16">
        <f>VLOOKUP($B451,'[2]TK KHOILUONG'!$B:$AT,7,0)</f>
        <v>0</v>
      </c>
      <c r="I451" s="16">
        <f>VLOOKUP($B451,'[2]TK KHOILUONG'!$B:$AT,8,0)</f>
        <v>0</v>
      </c>
      <c r="J451" s="16">
        <f>VLOOKUP($B451,'[2]TK KHOILUONG'!$B:$AT,9,0)</f>
        <v>0</v>
      </c>
      <c r="K451" s="16">
        <f>VLOOKUP($B451,'[2]TK KHOILUONG'!$B:$AT,10,0)</f>
        <v>0</v>
      </c>
      <c r="L451" s="16">
        <f>VLOOKUP($B451,'[2]TK KHOILUONG'!$B:$AT,11,0)</f>
        <v>0</v>
      </c>
      <c r="M451" s="34">
        <f>VLOOKUP($B451,'[2]TK KHOILUONG'!$B:$AT,12,0)</f>
        <v>0</v>
      </c>
      <c r="N451" s="16">
        <f>VLOOKUP($B451,'[2]TK KHOILUONG'!$B:$AT,13,0)</f>
        <v>0</v>
      </c>
      <c r="O451" s="16">
        <f>VLOOKUP($B451,'[2]TK KHOILUONG'!$B:$AT,14,0)</f>
        <v>0</v>
      </c>
      <c r="P451" s="16">
        <f>VLOOKUP($B451,'[2]TK KHOILUONG'!$B:$AT,15,0)</f>
        <v>0</v>
      </c>
      <c r="Q451" s="16">
        <f>VLOOKUP($B451,'[2]TK KHOILUONG'!$B:$AT,16,0)</f>
        <v>0</v>
      </c>
      <c r="R451" s="34">
        <f>VLOOKUP($B451,'[2]TK KHOILUONG'!$B:$AT,17,0)</f>
        <v>0</v>
      </c>
      <c r="S451" s="16">
        <f>VLOOKUP($B451,'[2]TK KHOILUONG'!$B:$AT,18,0)</f>
        <v>0</v>
      </c>
      <c r="T451" s="16">
        <f>VLOOKUP($B451,'[2]TK KHOILUONG'!$B:$AT,19,0)</f>
        <v>0</v>
      </c>
      <c r="U451" s="16">
        <f>VLOOKUP($B451,'[2]TK KHOILUONG'!$B:$AT,20,0)</f>
        <v>0</v>
      </c>
      <c r="V451" s="34">
        <f>VLOOKUP($B451,'[2]TK KHOILUONG'!$B:$AT,21,0)</f>
        <v>0</v>
      </c>
      <c r="W451" s="16">
        <f>VLOOKUP($B451,'[2]TK KHOILUONG'!$B:$AT,22,0)</f>
        <v>0</v>
      </c>
      <c r="X451" s="16">
        <f>VLOOKUP($B451,'[2]TK KHOILUONG'!$B:$AT,23,0)</f>
        <v>0</v>
      </c>
      <c r="Y451" s="16">
        <f>VLOOKUP($B451,'[2]TK KHOILUONG'!$B:$AT,24,0)</f>
        <v>0</v>
      </c>
      <c r="Z451" s="34">
        <f>VLOOKUP($B451,'[2]TK KHOILUONG'!$B:$AT,25,0)</f>
        <v>0</v>
      </c>
      <c r="AA451" s="16">
        <f>VLOOKUP($B451,'[2]TK KHOILUONG'!$B:$AT,26,0)</f>
        <v>0</v>
      </c>
      <c r="AB451" s="16">
        <f>VLOOKUP($B451,'[2]TK KHOILUONG'!$B:$AT,27,0)</f>
        <v>0</v>
      </c>
      <c r="AC451" s="16">
        <f>VLOOKUP($B451,'[2]TK KHOILUONG'!$B:$AT,28,0)</f>
        <v>0</v>
      </c>
      <c r="AD451" s="34">
        <f>VLOOKUP($B451,'[2]TK KHOILUONG'!$B:$AT,29,0)</f>
        <v>0</v>
      </c>
      <c r="AE451" s="16">
        <f>VLOOKUP($B451,'[2]TK KHOILUONG'!$B:$AT,30,0)</f>
        <v>0</v>
      </c>
      <c r="AF451" s="16">
        <f>VLOOKUP($B451,'[2]TK KHOILUONG'!$B:$AT,31,0)</f>
        <v>0</v>
      </c>
      <c r="AG451" s="16">
        <f>VLOOKUP($B451,'[2]TK KHOILUONG'!$B:$AT,32,0)</f>
        <v>0</v>
      </c>
      <c r="AH451" s="34">
        <f>VLOOKUP($B451,'[2]TK KHOILUONG'!$B:$AT,33,0)</f>
        <v>0</v>
      </c>
      <c r="AI451" s="16">
        <f>VLOOKUP($B451,'[2]TK KHOILUONG'!$B:$AT,34,0)</f>
        <v>0</v>
      </c>
      <c r="AJ451" s="16">
        <f>VLOOKUP($B451,'[2]TK KHOILUONG'!$B:$AT,35,0)</f>
        <v>0</v>
      </c>
      <c r="AK451" s="34">
        <f>VLOOKUP($B451,'[2]TK KHOILUONG'!$B:$AT,36,0)</f>
        <v>0</v>
      </c>
      <c r="AL451" s="16">
        <f>VLOOKUP($B451,'[2]TK KHOILUONG'!$B:$AT,37,0)</f>
        <v>0</v>
      </c>
      <c r="AM451" s="16">
        <f>VLOOKUP($B451,'[2]TK KHOILUONG'!$B:$AT,38,0)</f>
        <v>0</v>
      </c>
      <c r="AN451" s="34">
        <f>VLOOKUP($B451,'[2]TK KHOILUONG'!$B:$AT,39,0)</f>
        <v>0</v>
      </c>
      <c r="AO451" s="16">
        <f>VLOOKUP($B451,'[2]TK KHOILUONG'!$B:$AT,40,0)</f>
        <v>0</v>
      </c>
      <c r="AP451" s="16">
        <f>VLOOKUP($B451,'[2]TK KHOILUONG'!$B:$AT,41,0)</f>
        <v>0</v>
      </c>
      <c r="AQ451" s="34">
        <f>VLOOKUP($B451,'[2]TK KHOILUONG'!$B:$AT,42,0)</f>
        <v>0</v>
      </c>
      <c r="AR451" s="34">
        <f>VLOOKUP($B451,'[2]TK KHOILUONG'!$B:$AT,43,0)</f>
        <v>0</v>
      </c>
      <c r="AS451" s="34">
        <f>VLOOKUP($B451,'[2]TK KHOILUONG'!$B:$AT,44,0)</f>
        <v>0</v>
      </c>
      <c r="AT451" s="44">
        <f t="shared" si="7"/>
        <v>0</v>
      </c>
      <c r="AU451" s="5"/>
    </row>
    <row r="452" spans="1:47">
      <c r="A452" s="12">
        <f>IF(D452="","",SUBTOTAL(3,$D$5:D452))</f>
        <v>448</v>
      </c>
      <c r="B452" s="31" t="s">
        <v>951</v>
      </c>
      <c r="C452" s="32" t="s">
        <v>939</v>
      </c>
      <c r="D452" s="33" t="s">
        <v>952</v>
      </c>
      <c r="E452" s="16">
        <f>VLOOKUP($B452,'[2]TK KHOILUONG'!$B:$AT,4,0)</f>
        <v>0</v>
      </c>
      <c r="F452" s="16">
        <f>VLOOKUP($B452,'[2]TK KHOILUONG'!$B:$AT,5,0)</f>
        <v>0</v>
      </c>
      <c r="G452" s="16">
        <f>VLOOKUP($B452,'[2]TK KHOILUONG'!$B:$AT,6,0)</f>
        <v>0</v>
      </c>
      <c r="H452" s="16">
        <f>VLOOKUP($B452,'[2]TK KHOILUONG'!$B:$AT,7,0)</f>
        <v>0</v>
      </c>
      <c r="I452" s="16">
        <f>VLOOKUP($B452,'[2]TK KHOILUONG'!$B:$AT,8,0)</f>
        <v>0</v>
      </c>
      <c r="J452" s="16">
        <f>VLOOKUP($B452,'[2]TK KHOILUONG'!$B:$AT,9,0)</f>
        <v>0</v>
      </c>
      <c r="K452" s="16">
        <f>VLOOKUP($B452,'[2]TK KHOILUONG'!$B:$AT,10,0)</f>
        <v>0</v>
      </c>
      <c r="L452" s="16">
        <f>VLOOKUP($B452,'[2]TK KHOILUONG'!$B:$AT,11,0)</f>
        <v>0</v>
      </c>
      <c r="M452" s="34">
        <f>VLOOKUP($B452,'[2]TK KHOILUONG'!$B:$AT,12,0)</f>
        <v>0</v>
      </c>
      <c r="N452" s="16">
        <f>VLOOKUP($B452,'[2]TK KHOILUONG'!$B:$AT,13,0)</f>
        <v>0.45</v>
      </c>
      <c r="O452" s="16">
        <f>VLOOKUP($B452,'[2]TK KHOILUONG'!$B:$AT,14,0)</f>
        <v>0</v>
      </c>
      <c r="P452" s="16">
        <f>VLOOKUP($B452,'[2]TK KHOILUONG'!$B:$AT,15,0)</f>
        <v>0</v>
      </c>
      <c r="Q452" s="16">
        <f>VLOOKUP($B452,'[2]TK KHOILUONG'!$B:$AT,16,0)</f>
        <v>0</v>
      </c>
      <c r="R452" s="34">
        <f>VLOOKUP($B452,'[2]TK KHOILUONG'!$B:$AT,17,0)</f>
        <v>0.45</v>
      </c>
      <c r="S452" s="16">
        <f>VLOOKUP($B452,'[2]TK KHOILUONG'!$B:$AT,18,0)</f>
        <v>0</v>
      </c>
      <c r="T452" s="16">
        <f>VLOOKUP($B452,'[2]TK KHOILUONG'!$B:$AT,19,0)</f>
        <v>0</v>
      </c>
      <c r="U452" s="16">
        <f>VLOOKUP($B452,'[2]TK KHOILUONG'!$B:$AT,20,0)</f>
        <v>0</v>
      </c>
      <c r="V452" s="34">
        <f>VLOOKUP($B452,'[2]TK KHOILUONG'!$B:$AT,21,0)</f>
        <v>0</v>
      </c>
      <c r="W452" s="16">
        <f>VLOOKUP($B452,'[2]TK KHOILUONG'!$B:$AT,22,0)</f>
        <v>0</v>
      </c>
      <c r="X452" s="16">
        <f>VLOOKUP($B452,'[2]TK KHOILUONG'!$B:$AT,23,0)</f>
        <v>0</v>
      </c>
      <c r="Y452" s="16">
        <f>VLOOKUP($B452,'[2]TK KHOILUONG'!$B:$AT,24,0)</f>
        <v>0</v>
      </c>
      <c r="Z452" s="34">
        <f>VLOOKUP($B452,'[2]TK KHOILUONG'!$B:$AT,25,0)</f>
        <v>0</v>
      </c>
      <c r="AA452" s="16">
        <f>VLOOKUP($B452,'[2]TK KHOILUONG'!$B:$AT,26,0)</f>
        <v>0</v>
      </c>
      <c r="AB452" s="16">
        <f>VLOOKUP($B452,'[2]TK KHOILUONG'!$B:$AT,27,0)</f>
        <v>0</v>
      </c>
      <c r="AC452" s="16">
        <f>VLOOKUP($B452,'[2]TK KHOILUONG'!$B:$AT,28,0)</f>
        <v>0</v>
      </c>
      <c r="AD452" s="34">
        <f>VLOOKUP($B452,'[2]TK KHOILUONG'!$B:$AT,29,0)</f>
        <v>0</v>
      </c>
      <c r="AE452" s="16">
        <f>VLOOKUP($B452,'[2]TK KHOILUONG'!$B:$AT,30,0)</f>
        <v>0</v>
      </c>
      <c r="AF452" s="16">
        <f>VLOOKUP($B452,'[2]TK KHOILUONG'!$B:$AT,31,0)</f>
        <v>0</v>
      </c>
      <c r="AG452" s="16">
        <f>VLOOKUP($B452,'[2]TK KHOILUONG'!$B:$AT,32,0)</f>
        <v>0</v>
      </c>
      <c r="AH452" s="34">
        <f>VLOOKUP($B452,'[2]TK KHOILUONG'!$B:$AT,33,0)</f>
        <v>0</v>
      </c>
      <c r="AI452" s="16">
        <f>VLOOKUP($B452,'[2]TK KHOILUONG'!$B:$AT,34,0)</f>
        <v>0</v>
      </c>
      <c r="AJ452" s="16">
        <f>VLOOKUP($B452,'[2]TK KHOILUONG'!$B:$AT,35,0)</f>
        <v>0</v>
      </c>
      <c r="AK452" s="34">
        <f>VLOOKUP($B452,'[2]TK KHOILUONG'!$B:$AT,36,0)</f>
        <v>0</v>
      </c>
      <c r="AL452" s="16">
        <f>VLOOKUP($B452,'[2]TK KHOILUONG'!$B:$AT,37,0)</f>
        <v>0</v>
      </c>
      <c r="AM452" s="16">
        <f>VLOOKUP($B452,'[2]TK KHOILUONG'!$B:$AT,38,0)</f>
        <v>0</v>
      </c>
      <c r="AN452" s="34">
        <f>VLOOKUP($B452,'[2]TK KHOILUONG'!$B:$AT,39,0)</f>
        <v>0</v>
      </c>
      <c r="AO452" s="16">
        <f>VLOOKUP($B452,'[2]TK KHOILUONG'!$B:$AT,40,0)</f>
        <v>0</v>
      </c>
      <c r="AP452" s="16">
        <f>VLOOKUP($B452,'[2]TK KHOILUONG'!$B:$AT,41,0)</f>
        <v>0</v>
      </c>
      <c r="AQ452" s="34">
        <f>VLOOKUP($B452,'[2]TK KHOILUONG'!$B:$AT,42,0)</f>
        <v>0</v>
      </c>
      <c r="AR452" s="34">
        <f>VLOOKUP($B452,'[2]TK KHOILUONG'!$B:$AT,43,0)</f>
        <v>0</v>
      </c>
      <c r="AS452" s="34">
        <f>VLOOKUP($B452,'[2]TK KHOILUONG'!$B:$AT,44,0)</f>
        <v>0</v>
      </c>
      <c r="AT452" s="44">
        <f t="shared" si="7"/>
        <v>0.45</v>
      </c>
      <c r="AU452" s="5"/>
    </row>
    <row r="453" spans="1:47">
      <c r="A453" s="12">
        <f>IF(D453="","",SUBTOTAL(3,$D$5:D453))</f>
        <v>449</v>
      </c>
      <c r="B453" s="31" t="s">
        <v>953</v>
      </c>
      <c r="C453" s="32" t="s">
        <v>939</v>
      </c>
      <c r="D453" s="33" t="s">
        <v>954</v>
      </c>
      <c r="E453" s="16">
        <f>VLOOKUP($B453,'[2]TK KHOILUONG'!$B:$AT,4,0)</f>
        <v>0</v>
      </c>
      <c r="F453" s="16">
        <f>VLOOKUP($B453,'[2]TK KHOILUONG'!$B:$AT,5,0)</f>
        <v>0</v>
      </c>
      <c r="G453" s="16">
        <f>VLOOKUP($B453,'[2]TK KHOILUONG'!$B:$AT,6,0)</f>
        <v>0</v>
      </c>
      <c r="H453" s="16">
        <f>VLOOKUP($B453,'[2]TK KHOILUONG'!$B:$AT,7,0)</f>
        <v>0</v>
      </c>
      <c r="I453" s="16">
        <f>VLOOKUP($B453,'[2]TK KHOILUONG'!$B:$AT,8,0)</f>
        <v>0</v>
      </c>
      <c r="J453" s="16">
        <f>VLOOKUP($B453,'[2]TK KHOILUONG'!$B:$AT,9,0)</f>
        <v>0</v>
      </c>
      <c r="K453" s="16">
        <f>VLOOKUP($B453,'[2]TK KHOILUONG'!$B:$AT,10,0)</f>
        <v>0</v>
      </c>
      <c r="L453" s="16">
        <f>VLOOKUP($B453,'[2]TK KHOILUONG'!$B:$AT,11,0)</f>
        <v>0</v>
      </c>
      <c r="M453" s="34">
        <f>VLOOKUP($B453,'[2]TK KHOILUONG'!$B:$AT,12,0)</f>
        <v>0</v>
      </c>
      <c r="N453" s="16">
        <f>VLOOKUP($B453,'[2]TK KHOILUONG'!$B:$AT,13,0)</f>
        <v>0</v>
      </c>
      <c r="O453" s="16">
        <f>VLOOKUP($B453,'[2]TK KHOILUONG'!$B:$AT,14,0)</f>
        <v>0</v>
      </c>
      <c r="P453" s="16">
        <f>VLOOKUP($B453,'[2]TK KHOILUONG'!$B:$AT,15,0)</f>
        <v>0</v>
      </c>
      <c r="Q453" s="16">
        <f>VLOOKUP($B453,'[2]TK KHOILUONG'!$B:$AT,16,0)</f>
        <v>0</v>
      </c>
      <c r="R453" s="34">
        <f>VLOOKUP($B453,'[2]TK KHOILUONG'!$B:$AT,17,0)</f>
        <v>0</v>
      </c>
      <c r="S453" s="16">
        <f>VLOOKUP($B453,'[2]TK KHOILUONG'!$B:$AT,18,0)</f>
        <v>0</v>
      </c>
      <c r="T453" s="16">
        <f>VLOOKUP($B453,'[2]TK KHOILUONG'!$B:$AT,19,0)</f>
        <v>0</v>
      </c>
      <c r="U453" s="16">
        <f>VLOOKUP($B453,'[2]TK KHOILUONG'!$B:$AT,20,0)</f>
        <v>0</v>
      </c>
      <c r="V453" s="34">
        <f>VLOOKUP($B453,'[2]TK KHOILUONG'!$B:$AT,21,0)</f>
        <v>0</v>
      </c>
      <c r="W453" s="16">
        <f>VLOOKUP($B453,'[2]TK KHOILUONG'!$B:$AT,22,0)</f>
        <v>0</v>
      </c>
      <c r="X453" s="16">
        <f>VLOOKUP($B453,'[2]TK KHOILUONG'!$B:$AT,23,0)</f>
        <v>0</v>
      </c>
      <c r="Y453" s="16">
        <f>VLOOKUP($B453,'[2]TK KHOILUONG'!$B:$AT,24,0)</f>
        <v>0</v>
      </c>
      <c r="Z453" s="34">
        <f>VLOOKUP($B453,'[2]TK KHOILUONG'!$B:$AT,25,0)</f>
        <v>0</v>
      </c>
      <c r="AA453" s="16">
        <f>VLOOKUP($B453,'[2]TK KHOILUONG'!$B:$AT,26,0)</f>
        <v>0</v>
      </c>
      <c r="AB453" s="16">
        <f>VLOOKUP($B453,'[2]TK KHOILUONG'!$B:$AT,27,0)</f>
        <v>0</v>
      </c>
      <c r="AC453" s="16">
        <f>VLOOKUP($B453,'[2]TK KHOILUONG'!$B:$AT,28,0)</f>
        <v>0</v>
      </c>
      <c r="AD453" s="34">
        <f>VLOOKUP($B453,'[2]TK KHOILUONG'!$B:$AT,29,0)</f>
        <v>0</v>
      </c>
      <c r="AE453" s="16">
        <f>VLOOKUP($B453,'[2]TK KHOILUONG'!$B:$AT,30,0)</f>
        <v>0</v>
      </c>
      <c r="AF453" s="16">
        <f>VLOOKUP($B453,'[2]TK KHOILUONG'!$B:$AT,31,0)</f>
        <v>0</v>
      </c>
      <c r="AG453" s="16">
        <f>VLOOKUP($B453,'[2]TK KHOILUONG'!$B:$AT,32,0)</f>
        <v>0</v>
      </c>
      <c r="AH453" s="34">
        <f>VLOOKUP($B453,'[2]TK KHOILUONG'!$B:$AT,33,0)</f>
        <v>0</v>
      </c>
      <c r="AI453" s="16">
        <f>VLOOKUP($B453,'[2]TK KHOILUONG'!$B:$AT,34,0)</f>
        <v>0</v>
      </c>
      <c r="AJ453" s="16">
        <f>VLOOKUP($B453,'[2]TK KHOILUONG'!$B:$AT,35,0)</f>
        <v>0</v>
      </c>
      <c r="AK453" s="34">
        <f>VLOOKUP($B453,'[2]TK KHOILUONG'!$B:$AT,36,0)</f>
        <v>0</v>
      </c>
      <c r="AL453" s="16">
        <f>VLOOKUP($B453,'[2]TK KHOILUONG'!$B:$AT,37,0)</f>
        <v>0</v>
      </c>
      <c r="AM453" s="16">
        <f>VLOOKUP($B453,'[2]TK KHOILUONG'!$B:$AT,38,0)</f>
        <v>0</v>
      </c>
      <c r="AN453" s="34">
        <f>VLOOKUP($B453,'[2]TK KHOILUONG'!$B:$AT,39,0)</f>
        <v>0</v>
      </c>
      <c r="AO453" s="16">
        <f>VLOOKUP($B453,'[2]TK KHOILUONG'!$B:$AT,40,0)</f>
        <v>0</v>
      </c>
      <c r="AP453" s="16">
        <f>VLOOKUP($B453,'[2]TK KHOILUONG'!$B:$AT,41,0)</f>
        <v>0</v>
      </c>
      <c r="AQ453" s="34">
        <f>VLOOKUP($B453,'[2]TK KHOILUONG'!$B:$AT,42,0)</f>
        <v>0</v>
      </c>
      <c r="AR453" s="34">
        <f>VLOOKUP($B453,'[2]TK KHOILUONG'!$B:$AT,43,0)</f>
        <v>0</v>
      </c>
      <c r="AS453" s="34">
        <f>VLOOKUP($B453,'[2]TK KHOILUONG'!$B:$AT,44,0)</f>
        <v>0</v>
      </c>
      <c r="AT453" s="44">
        <f t="shared" si="7"/>
        <v>0</v>
      </c>
      <c r="AU453" s="5"/>
    </row>
    <row r="454" spans="1:47">
      <c r="A454" s="12">
        <f>IF(D454="","",SUBTOTAL(3,$D$5:D454))</f>
        <v>450</v>
      </c>
      <c r="B454" s="31" t="s">
        <v>955</v>
      </c>
      <c r="C454" s="32" t="s">
        <v>939</v>
      </c>
      <c r="D454" s="33" t="s">
        <v>956</v>
      </c>
      <c r="E454" s="16">
        <f>VLOOKUP($B454,'[2]TK KHOILUONG'!$B:$AT,4,0)</f>
        <v>0</v>
      </c>
      <c r="F454" s="16">
        <f>VLOOKUP($B454,'[2]TK KHOILUONG'!$B:$AT,5,0)</f>
        <v>0</v>
      </c>
      <c r="G454" s="16">
        <f>VLOOKUP($B454,'[2]TK KHOILUONG'!$B:$AT,6,0)</f>
        <v>0</v>
      </c>
      <c r="H454" s="16">
        <f>VLOOKUP($B454,'[2]TK KHOILUONG'!$B:$AT,7,0)</f>
        <v>0</v>
      </c>
      <c r="I454" s="16">
        <f>VLOOKUP($B454,'[2]TK KHOILUONG'!$B:$AT,8,0)</f>
        <v>0</v>
      </c>
      <c r="J454" s="16">
        <f>VLOOKUP($B454,'[2]TK KHOILUONG'!$B:$AT,9,0)</f>
        <v>0</v>
      </c>
      <c r="K454" s="16">
        <f>VLOOKUP($B454,'[2]TK KHOILUONG'!$B:$AT,10,0)</f>
        <v>0</v>
      </c>
      <c r="L454" s="16">
        <f>VLOOKUP($B454,'[2]TK KHOILUONG'!$B:$AT,11,0)</f>
        <v>0</v>
      </c>
      <c r="M454" s="34">
        <f>VLOOKUP($B454,'[2]TK KHOILUONG'!$B:$AT,12,0)</f>
        <v>0</v>
      </c>
      <c r="N454" s="16">
        <f>VLOOKUP($B454,'[2]TK KHOILUONG'!$B:$AT,13,0)</f>
        <v>0</v>
      </c>
      <c r="O454" s="16">
        <f>VLOOKUP($B454,'[2]TK KHOILUONG'!$B:$AT,14,0)</f>
        <v>1.2</v>
      </c>
      <c r="P454" s="16">
        <f>VLOOKUP($B454,'[2]TK KHOILUONG'!$B:$AT,15,0)</f>
        <v>0</v>
      </c>
      <c r="Q454" s="16">
        <f>VLOOKUP($B454,'[2]TK KHOILUONG'!$B:$AT,16,0)</f>
        <v>0</v>
      </c>
      <c r="R454" s="34">
        <f>VLOOKUP($B454,'[2]TK KHOILUONG'!$B:$AT,17,0)</f>
        <v>1.2</v>
      </c>
      <c r="S454" s="16">
        <f>VLOOKUP($B454,'[2]TK KHOILUONG'!$B:$AT,18,0)</f>
        <v>0</v>
      </c>
      <c r="T454" s="16">
        <f>VLOOKUP($B454,'[2]TK KHOILUONG'!$B:$AT,19,0)</f>
        <v>0</v>
      </c>
      <c r="U454" s="16">
        <f>VLOOKUP($B454,'[2]TK KHOILUONG'!$B:$AT,20,0)</f>
        <v>0</v>
      </c>
      <c r="V454" s="34">
        <f>VLOOKUP($B454,'[2]TK KHOILUONG'!$B:$AT,21,0)</f>
        <v>0</v>
      </c>
      <c r="W454" s="16">
        <f>VLOOKUP($B454,'[2]TK KHOILUONG'!$B:$AT,22,0)</f>
        <v>0</v>
      </c>
      <c r="X454" s="16">
        <f>VLOOKUP($B454,'[2]TK KHOILUONG'!$B:$AT,23,0)</f>
        <v>0</v>
      </c>
      <c r="Y454" s="16">
        <f>VLOOKUP($B454,'[2]TK KHOILUONG'!$B:$AT,24,0)</f>
        <v>0</v>
      </c>
      <c r="Z454" s="34">
        <f>VLOOKUP($B454,'[2]TK KHOILUONG'!$B:$AT,25,0)</f>
        <v>0</v>
      </c>
      <c r="AA454" s="16">
        <f>VLOOKUP($B454,'[2]TK KHOILUONG'!$B:$AT,26,0)</f>
        <v>0</v>
      </c>
      <c r="AB454" s="16">
        <f>VLOOKUP($B454,'[2]TK KHOILUONG'!$B:$AT,27,0)</f>
        <v>0</v>
      </c>
      <c r="AC454" s="16">
        <f>VLOOKUP($B454,'[2]TK KHOILUONG'!$B:$AT,28,0)</f>
        <v>0</v>
      </c>
      <c r="AD454" s="34">
        <f>VLOOKUP($B454,'[2]TK KHOILUONG'!$B:$AT,29,0)</f>
        <v>0</v>
      </c>
      <c r="AE454" s="16">
        <f>VLOOKUP($B454,'[2]TK KHOILUONG'!$B:$AT,30,0)</f>
        <v>0</v>
      </c>
      <c r="AF454" s="16">
        <f>VLOOKUP($B454,'[2]TK KHOILUONG'!$B:$AT,31,0)</f>
        <v>0</v>
      </c>
      <c r="AG454" s="16">
        <f>VLOOKUP($B454,'[2]TK KHOILUONG'!$B:$AT,32,0)</f>
        <v>0</v>
      </c>
      <c r="AH454" s="34">
        <f>VLOOKUP($B454,'[2]TK KHOILUONG'!$B:$AT,33,0)</f>
        <v>0</v>
      </c>
      <c r="AI454" s="16">
        <f>VLOOKUP($B454,'[2]TK KHOILUONG'!$B:$AT,34,0)</f>
        <v>0</v>
      </c>
      <c r="AJ454" s="16">
        <f>VLOOKUP($B454,'[2]TK KHOILUONG'!$B:$AT,35,0)</f>
        <v>0</v>
      </c>
      <c r="AK454" s="34">
        <f>VLOOKUP($B454,'[2]TK KHOILUONG'!$B:$AT,36,0)</f>
        <v>0</v>
      </c>
      <c r="AL454" s="16">
        <f>VLOOKUP($B454,'[2]TK KHOILUONG'!$B:$AT,37,0)</f>
        <v>0</v>
      </c>
      <c r="AM454" s="16">
        <f>VLOOKUP($B454,'[2]TK KHOILUONG'!$B:$AT,38,0)</f>
        <v>0</v>
      </c>
      <c r="AN454" s="34">
        <f>VLOOKUP($B454,'[2]TK KHOILUONG'!$B:$AT,39,0)</f>
        <v>0</v>
      </c>
      <c r="AO454" s="16">
        <f>VLOOKUP($B454,'[2]TK KHOILUONG'!$B:$AT,40,0)</f>
        <v>0</v>
      </c>
      <c r="AP454" s="16">
        <f>VLOOKUP($B454,'[2]TK KHOILUONG'!$B:$AT,41,0)</f>
        <v>0</v>
      </c>
      <c r="AQ454" s="34">
        <f>VLOOKUP($B454,'[2]TK KHOILUONG'!$B:$AT,42,0)</f>
        <v>0</v>
      </c>
      <c r="AR454" s="34">
        <f>VLOOKUP($B454,'[2]TK KHOILUONG'!$B:$AT,43,0)</f>
        <v>0</v>
      </c>
      <c r="AS454" s="34">
        <f>VLOOKUP($B454,'[2]TK KHOILUONG'!$B:$AT,44,0)</f>
        <v>0</v>
      </c>
      <c r="AT454" s="44">
        <f t="shared" ref="AT454:AT497" si="8">IF(D454="","",ROUND(M454+R454+V454+Z454+AD454+AH454+AK454+AN454+AQ454+SUM(AR454:AS454),2))</f>
        <v>1.2</v>
      </c>
      <c r="AU454" s="5"/>
    </row>
    <row r="455" spans="1:47">
      <c r="A455" s="12">
        <f>IF(D455="","",SUBTOTAL(3,$D$5:D455))</f>
        <v>451</v>
      </c>
      <c r="B455" s="31" t="s">
        <v>957</v>
      </c>
      <c r="C455" s="32" t="s">
        <v>939</v>
      </c>
      <c r="D455" s="33" t="s">
        <v>958</v>
      </c>
      <c r="E455" s="16">
        <f>VLOOKUP($B455,'[2]TK KHOILUONG'!$B:$AT,4,0)</f>
        <v>0</v>
      </c>
      <c r="F455" s="16">
        <f>VLOOKUP($B455,'[2]TK KHOILUONG'!$B:$AT,5,0)</f>
        <v>0</v>
      </c>
      <c r="G455" s="16">
        <f>VLOOKUP($B455,'[2]TK KHOILUONG'!$B:$AT,6,0)</f>
        <v>0</v>
      </c>
      <c r="H455" s="16">
        <f>VLOOKUP($B455,'[2]TK KHOILUONG'!$B:$AT,7,0)</f>
        <v>0</v>
      </c>
      <c r="I455" s="16">
        <f>VLOOKUP($B455,'[2]TK KHOILUONG'!$B:$AT,8,0)</f>
        <v>0</v>
      </c>
      <c r="J455" s="16">
        <f>VLOOKUP($B455,'[2]TK KHOILUONG'!$B:$AT,9,0)</f>
        <v>0</v>
      </c>
      <c r="K455" s="16">
        <f>VLOOKUP($B455,'[2]TK KHOILUONG'!$B:$AT,10,0)</f>
        <v>0</v>
      </c>
      <c r="L455" s="16">
        <f>VLOOKUP($B455,'[2]TK KHOILUONG'!$B:$AT,11,0)</f>
        <v>0</v>
      </c>
      <c r="M455" s="34">
        <f>VLOOKUP($B455,'[2]TK KHOILUONG'!$B:$AT,12,0)</f>
        <v>0</v>
      </c>
      <c r="N455" s="16">
        <f>VLOOKUP($B455,'[2]TK KHOILUONG'!$B:$AT,13,0)</f>
        <v>0</v>
      </c>
      <c r="O455" s="16">
        <f>VLOOKUP($B455,'[2]TK KHOILUONG'!$B:$AT,14,0)</f>
        <v>0</v>
      </c>
      <c r="P455" s="16">
        <f>VLOOKUP($B455,'[2]TK KHOILUONG'!$B:$AT,15,0)</f>
        <v>0</v>
      </c>
      <c r="Q455" s="16">
        <f>VLOOKUP($B455,'[2]TK KHOILUONG'!$B:$AT,16,0)</f>
        <v>0</v>
      </c>
      <c r="R455" s="34">
        <f>VLOOKUP($B455,'[2]TK KHOILUONG'!$B:$AT,17,0)</f>
        <v>0</v>
      </c>
      <c r="S455" s="16">
        <f>VLOOKUP($B455,'[2]TK KHOILUONG'!$B:$AT,18,0)</f>
        <v>70</v>
      </c>
      <c r="T455" s="16">
        <f>VLOOKUP($B455,'[2]TK KHOILUONG'!$B:$AT,19,0)</f>
        <v>0</v>
      </c>
      <c r="U455" s="16">
        <f>VLOOKUP($B455,'[2]TK KHOILUONG'!$B:$AT,20,0)</f>
        <v>0</v>
      </c>
      <c r="V455" s="34">
        <f>VLOOKUP($B455,'[2]TK KHOILUONG'!$B:$AT,21,0)</f>
        <v>7</v>
      </c>
      <c r="W455" s="16">
        <f>VLOOKUP($B455,'[2]TK KHOILUONG'!$B:$AT,22,0)</f>
        <v>0</v>
      </c>
      <c r="X455" s="16">
        <f>VLOOKUP($B455,'[2]TK KHOILUONG'!$B:$AT,23,0)</f>
        <v>0</v>
      </c>
      <c r="Y455" s="16">
        <f>VLOOKUP($B455,'[2]TK KHOILUONG'!$B:$AT,24,0)</f>
        <v>0</v>
      </c>
      <c r="Z455" s="34">
        <f>VLOOKUP($B455,'[2]TK KHOILUONG'!$B:$AT,25,0)</f>
        <v>0</v>
      </c>
      <c r="AA455" s="16">
        <f>VLOOKUP($B455,'[2]TK KHOILUONG'!$B:$AT,26,0)</f>
        <v>0</v>
      </c>
      <c r="AB455" s="16">
        <f>VLOOKUP($B455,'[2]TK KHOILUONG'!$B:$AT,27,0)</f>
        <v>0</v>
      </c>
      <c r="AC455" s="16">
        <f>VLOOKUP($B455,'[2]TK KHOILUONG'!$B:$AT,28,0)</f>
        <v>0</v>
      </c>
      <c r="AD455" s="34">
        <f>VLOOKUP($B455,'[2]TK KHOILUONG'!$B:$AT,29,0)</f>
        <v>0</v>
      </c>
      <c r="AE455" s="16">
        <f>VLOOKUP($B455,'[2]TK KHOILUONG'!$B:$AT,30,0)</f>
        <v>0</v>
      </c>
      <c r="AF455" s="16">
        <f>VLOOKUP($B455,'[2]TK KHOILUONG'!$B:$AT,31,0)</f>
        <v>0</v>
      </c>
      <c r="AG455" s="16">
        <f>VLOOKUP($B455,'[2]TK KHOILUONG'!$B:$AT,32,0)</f>
        <v>0</v>
      </c>
      <c r="AH455" s="34">
        <f>VLOOKUP($B455,'[2]TK KHOILUONG'!$B:$AT,33,0)</f>
        <v>0</v>
      </c>
      <c r="AI455" s="16">
        <f>VLOOKUP($B455,'[2]TK KHOILUONG'!$B:$AT,34,0)</f>
        <v>0</v>
      </c>
      <c r="AJ455" s="16">
        <f>VLOOKUP($B455,'[2]TK KHOILUONG'!$B:$AT,35,0)</f>
        <v>0</v>
      </c>
      <c r="AK455" s="34">
        <f>VLOOKUP($B455,'[2]TK KHOILUONG'!$B:$AT,36,0)</f>
        <v>0</v>
      </c>
      <c r="AL455" s="16">
        <f>VLOOKUP($B455,'[2]TK KHOILUONG'!$B:$AT,37,0)</f>
        <v>0</v>
      </c>
      <c r="AM455" s="16">
        <f>VLOOKUP($B455,'[2]TK KHOILUONG'!$B:$AT,38,0)</f>
        <v>0</v>
      </c>
      <c r="AN455" s="34">
        <f>VLOOKUP($B455,'[2]TK KHOILUONG'!$B:$AT,39,0)</f>
        <v>0</v>
      </c>
      <c r="AO455" s="16">
        <f>VLOOKUP($B455,'[2]TK KHOILUONG'!$B:$AT,40,0)</f>
        <v>0</v>
      </c>
      <c r="AP455" s="16">
        <f>VLOOKUP($B455,'[2]TK KHOILUONG'!$B:$AT,41,0)</f>
        <v>0</v>
      </c>
      <c r="AQ455" s="34">
        <f>VLOOKUP($B455,'[2]TK KHOILUONG'!$B:$AT,42,0)</f>
        <v>0</v>
      </c>
      <c r="AR455" s="34">
        <f>VLOOKUP($B455,'[2]TK KHOILUONG'!$B:$AT,43,0)</f>
        <v>0</v>
      </c>
      <c r="AS455" s="34">
        <f>VLOOKUP($B455,'[2]TK KHOILUONG'!$B:$AT,44,0)</f>
        <v>0</v>
      </c>
      <c r="AT455" s="44">
        <f t="shared" si="8"/>
        <v>7</v>
      </c>
      <c r="AU455" s="5"/>
    </row>
    <row r="456" spans="1:47">
      <c r="A456" s="12">
        <f>IF(D456="","",SUBTOTAL(3,$D$5:D456))</f>
        <v>452</v>
      </c>
      <c r="B456" s="31" t="s">
        <v>959</v>
      </c>
      <c r="C456" s="32" t="s">
        <v>960</v>
      </c>
      <c r="D456" s="33" t="s">
        <v>961</v>
      </c>
      <c r="E456" s="16">
        <f>VLOOKUP($B456,'[2]TK KHOILUONG'!$B:$AT,4,0)</f>
        <v>0</v>
      </c>
      <c r="F456" s="16">
        <f>VLOOKUP($B456,'[2]TK KHOILUONG'!$B:$AT,5,0)</f>
        <v>0</v>
      </c>
      <c r="G456" s="16">
        <f>VLOOKUP($B456,'[2]TK KHOILUONG'!$B:$AT,6,0)</f>
        <v>0</v>
      </c>
      <c r="H456" s="16">
        <f>VLOOKUP($B456,'[2]TK KHOILUONG'!$B:$AT,7,0)</f>
        <v>0</v>
      </c>
      <c r="I456" s="16">
        <f>VLOOKUP($B456,'[2]TK KHOILUONG'!$B:$AT,8,0)</f>
        <v>0</v>
      </c>
      <c r="J456" s="16">
        <f>VLOOKUP($B456,'[2]TK KHOILUONG'!$B:$AT,9,0)</f>
        <v>0</v>
      </c>
      <c r="K456" s="16">
        <f>VLOOKUP($B456,'[2]TK KHOILUONG'!$B:$AT,10,0)</f>
        <v>0</v>
      </c>
      <c r="L456" s="16">
        <f>VLOOKUP($B456,'[2]TK KHOILUONG'!$B:$AT,11,0)</f>
        <v>0</v>
      </c>
      <c r="M456" s="34">
        <f>VLOOKUP($B456,'[2]TK KHOILUONG'!$B:$AT,12,0)</f>
        <v>0</v>
      </c>
      <c r="N456" s="16">
        <f>VLOOKUP($B456,'[2]TK KHOILUONG'!$B:$AT,13,0)</f>
        <v>0</v>
      </c>
      <c r="O456" s="16">
        <f>VLOOKUP($B456,'[2]TK KHOILUONG'!$B:$AT,14,0)</f>
        <v>0</v>
      </c>
      <c r="P456" s="16">
        <f>VLOOKUP($B456,'[2]TK KHOILUONG'!$B:$AT,15,0)</f>
        <v>0</v>
      </c>
      <c r="Q456" s="16">
        <f>VLOOKUP($B456,'[2]TK KHOILUONG'!$B:$AT,16,0)</f>
        <v>0</v>
      </c>
      <c r="R456" s="34">
        <f>VLOOKUP($B456,'[2]TK KHOILUONG'!$B:$AT,17,0)</f>
        <v>0</v>
      </c>
      <c r="S456" s="16">
        <f>VLOOKUP($B456,'[2]TK KHOILUONG'!$B:$AT,18,0)</f>
        <v>0</v>
      </c>
      <c r="T456" s="16">
        <f>VLOOKUP($B456,'[2]TK KHOILUONG'!$B:$AT,19,0)</f>
        <v>0</v>
      </c>
      <c r="U456" s="16">
        <f>VLOOKUP($B456,'[2]TK KHOILUONG'!$B:$AT,20,0)</f>
        <v>0</v>
      </c>
      <c r="V456" s="34">
        <f>VLOOKUP($B456,'[2]TK KHOILUONG'!$B:$AT,21,0)</f>
        <v>0</v>
      </c>
      <c r="W456" s="16">
        <f>VLOOKUP($B456,'[2]TK KHOILUONG'!$B:$AT,22,0)</f>
        <v>0</v>
      </c>
      <c r="X456" s="16">
        <f>VLOOKUP($B456,'[2]TK KHOILUONG'!$B:$AT,23,0)</f>
        <v>0</v>
      </c>
      <c r="Y456" s="16">
        <f>VLOOKUP($B456,'[2]TK KHOILUONG'!$B:$AT,24,0)</f>
        <v>0</v>
      </c>
      <c r="Z456" s="34">
        <f>VLOOKUP($B456,'[2]TK KHOILUONG'!$B:$AT,25,0)</f>
        <v>0</v>
      </c>
      <c r="AA456" s="16">
        <f>VLOOKUP($B456,'[2]TK KHOILUONG'!$B:$AT,26,0)</f>
        <v>0</v>
      </c>
      <c r="AB456" s="16">
        <f>VLOOKUP($B456,'[2]TK KHOILUONG'!$B:$AT,27,0)</f>
        <v>0</v>
      </c>
      <c r="AC456" s="16">
        <f>VLOOKUP($B456,'[2]TK KHOILUONG'!$B:$AT,28,0)</f>
        <v>0</v>
      </c>
      <c r="AD456" s="34">
        <f>VLOOKUP($B456,'[2]TK KHOILUONG'!$B:$AT,29,0)</f>
        <v>0</v>
      </c>
      <c r="AE456" s="16">
        <f>VLOOKUP($B456,'[2]TK KHOILUONG'!$B:$AT,30,0)</f>
        <v>0</v>
      </c>
      <c r="AF456" s="16">
        <f>VLOOKUP($B456,'[2]TK KHOILUONG'!$B:$AT,31,0)</f>
        <v>0</v>
      </c>
      <c r="AG456" s="16">
        <f>VLOOKUP($B456,'[2]TK KHOILUONG'!$B:$AT,32,0)</f>
        <v>0</v>
      </c>
      <c r="AH456" s="34">
        <f>VLOOKUP($B456,'[2]TK KHOILUONG'!$B:$AT,33,0)</f>
        <v>0</v>
      </c>
      <c r="AI456" s="16">
        <f>VLOOKUP($B456,'[2]TK KHOILUONG'!$B:$AT,34,0)</f>
        <v>0</v>
      </c>
      <c r="AJ456" s="16">
        <f>VLOOKUP($B456,'[2]TK KHOILUONG'!$B:$AT,35,0)</f>
        <v>0</v>
      </c>
      <c r="AK456" s="34">
        <f>VLOOKUP($B456,'[2]TK KHOILUONG'!$B:$AT,36,0)</f>
        <v>0</v>
      </c>
      <c r="AL456" s="16">
        <f>VLOOKUP($B456,'[2]TK KHOILUONG'!$B:$AT,37,0)</f>
        <v>0</v>
      </c>
      <c r="AM456" s="16">
        <f>VLOOKUP($B456,'[2]TK KHOILUONG'!$B:$AT,38,0)</f>
        <v>0</v>
      </c>
      <c r="AN456" s="34">
        <f>VLOOKUP($B456,'[2]TK KHOILUONG'!$B:$AT,39,0)</f>
        <v>0</v>
      </c>
      <c r="AO456" s="16">
        <f>VLOOKUP($B456,'[2]TK KHOILUONG'!$B:$AT,40,0)</f>
        <v>0</v>
      </c>
      <c r="AP456" s="16">
        <f>VLOOKUP($B456,'[2]TK KHOILUONG'!$B:$AT,41,0)</f>
        <v>0</v>
      </c>
      <c r="AQ456" s="34">
        <f>VLOOKUP($B456,'[2]TK KHOILUONG'!$B:$AT,42,0)</f>
        <v>0</v>
      </c>
      <c r="AR456" s="34">
        <f>VLOOKUP($B456,'[2]TK KHOILUONG'!$B:$AT,43,0)</f>
        <v>0</v>
      </c>
      <c r="AS456" s="34">
        <f>VLOOKUP($B456,'[2]TK KHOILUONG'!$B:$AT,44,0)</f>
        <v>0</v>
      </c>
      <c r="AT456" s="44">
        <f t="shared" si="8"/>
        <v>0</v>
      </c>
      <c r="AU456" s="5"/>
    </row>
    <row r="457" spans="1:47">
      <c r="A457" s="12">
        <f>IF(D457="","",SUBTOTAL(3,$D$5:D457))</f>
        <v>453</v>
      </c>
      <c r="B457" s="31" t="s">
        <v>962</v>
      </c>
      <c r="C457" s="32" t="s">
        <v>960</v>
      </c>
      <c r="D457" s="33" t="s">
        <v>963</v>
      </c>
      <c r="E457" s="16">
        <f>VLOOKUP($B457,'[2]TK KHOILUONG'!$B:$AT,4,0)</f>
        <v>0</v>
      </c>
      <c r="F457" s="16">
        <f>VLOOKUP($B457,'[2]TK KHOILUONG'!$B:$AT,5,0)</f>
        <v>0</v>
      </c>
      <c r="G457" s="16">
        <f>VLOOKUP($B457,'[2]TK KHOILUONG'!$B:$AT,6,0)</f>
        <v>0</v>
      </c>
      <c r="H457" s="16">
        <f>VLOOKUP($B457,'[2]TK KHOILUONG'!$B:$AT,7,0)</f>
        <v>0</v>
      </c>
      <c r="I457" s="16">
        <f>VLOOKUP($B457,'[2]TK KHOILUONG'!$B:$AT,8,0)</f>
        <v>0</v>
      </c>
      <c r="J457" s="16">
        <f>VLOOKUP($B457,'[2]TK KHOILUONG'!$B:$AT,9,0)</f>
        <v>0</v>
      </c>
      <c r="K457" s="16">
        <f>VLOOKUP($B457,'[2]TK KHOILUONG'!$B:$AT,10,0)</f>
        <v>0</v>
      </c>
      <c r="L457" s="16">
        <f>VLOOKUP($B457,'[2]TK KHOILUONG'!$B:$AT,11,0)</f>
        <v>0</v>
      </c>
      <c r="M457" s="34">
        <f>VLOOKUP($B457,'[2]TK KHOILUONG'!$B:$AT,12,0)</f>
        <v>0</v>
      </c>
      <c r="N457" s="16">
        <f>VLOOKUP($B457,'[2]TK KHOILUONG'!$B:$AT,13,0)</f>
        <v>0</v>
      </c>
      <c r="O457" s="16">
        <f>VLOOKUP($B457,'[2]TK KHOILUONG'!$B:$AT,14,0)</f>
        <v>0</v>
      </c>
      <c r="P457" s="16">
        <f>VLOOKUP($B457,'[2]TK KHOILUONG'!$B:$AT,15,0)</f>
        <v>0</v>
      </c>
      <c r="Q457" s="16">
        <f>VLOOKUP($B457,'[2]TK KHOILUONG'!$B:$AT,16,0)</f>
        <v>0</v>
      </c>
      <c r="R457" s="34">
        <f>VLOOKUP($B457,'[2]TK KHOILUONG'!$B:$AT,17,0)</f>
        <v>0</v>
      </c>
      <c r="S457" s="16">
        <f>VLOOKUP($B457,'[2]TK KHOILUONG'!$B:$AT,18,0)</f>
        <v>0</v>
      </c>
      <c r="T457" s="16">
        <f>VLOOKUP($B457,'[2]TK KHOILUONG'!$B:$AT,19,0)</f>
        <v>0</v>
      </c>
      <c r="U457" s="16">
        <f>VLOOKUP($B457,'[2]TK KHOILUONG'!$B:$AT,20,0)</f>
        <v>0</v>
      </c>
      <c r="V457" s="34">
        <f>VLOOKUP($B457,'[2]TK KHOILUONG'!$B:$AT,21,0)</f>
        <v>0</v>
      </c>
      <c r="W457" s="16">
        <f>VLOOKUP($B457,'[2]TK KHOILUONG'!$B:$AT,22,0)</f>
        <v>0</v>
      </c>
      <c r="X457" s="16">
        <f>VLOOKUP($B457,'[2]TK KHOILUONG'!$B:$AT,23,0)</f>
        <v>0</v>
      </c>
      <c r="Y457" s="16">
        <f>VLOOKUP($B457,'[2]TK KHOILUONG'!$B:$AT,24,0)</f>
        <v>0</v>
      </c>
      <c r="Z457" s="34">
        <f>VLOOKUP($B457,'[2]TK KHOILUONG'!$B:$AT,25,0)</f>
        <v>0</v>
      </c>
      <c r="AA457" s="16">
        <f>VLOOKUP($B457,'[2]TK KHOILUONG'!$B:$AT,26,0)</f>
        <v>0</v>
      </c>
      <c r="AB457" s="16">
        <f>VLOOKUP($B457,'[2]TK KHOILUONG'!$B:$AT,27,0)</f>
        <v>0</v>
      </c>
      <c r="AC457" s="16">
        <f>VLOOKUP($B457,'[2]TK KHOILUONG'!$B:$AT,28,0)</f>
        <v>0</v>
      </c>
      <c r="AD457" s="34">
        <f>VLOOKUP($B457,'[2]TK KHOILUONG'!$B:$AT,29,0)</f>
        <v>0</v>
      </c>
      <c r="AE457" s="16">
        <f>VLOOKUP($B457,'[2]TK KHOILUONG'!$B:$AT,30,0)</f>
        <v>0</v>
      </c>
      <c r="AF457" s="16">
        <f>VLOOKUP($B457,'[2]TK KHOILUONG'!$B:$AT,31,0)</f>
        <v>0</v>
      </c>
      <c r="AG457" s="16">
        <f>VLOOKUP($B457,'[2]TK KHOILUONG'!$B:$AT,32,0)</f>
        <v>0</v>
      </c>
      <c r="AH457" s="34">
        <f>VLOOKUP($B457,'[2]TK KHOILUONG'!$B:$AT,33,0)</f>
        <v>0</v>
      </c>
      <c r="AI457" s="16">
        <f>VLOOKUP($B457,'[2]TK KHOILUONG'!$B:$AT,34,0)</f>
        <v>0</v>
      </c>
      <c r="AJ457" s="16">
        <f>VLOOKUP($B457,'[2]TK KHOILUONG'!$B:$AT,35,0)</f>
        <v>0</v>
      </c>
      <c r="AK457" s="34">
        <f>VLOOKUP($B457,'[2]TK KHOILUONG'!$B:$AT,36,0)</f>
        <v>0</v>
      </c>
      <c r="AL457" s="16">
        <f>VLOOKUP($B457,'[2]TK KHOILUONG'!$B:$AT,37,0)</f>
        <v>0</v>
      </c>
      <c r="AM457" s="16">
        <f>VLOOKUP($B457,'[2]TK KHOILUONG'!$B:$AT,38,0)</f>
        <v>0</v>
      </c>
      <c r="AN457" s="34">
        <f>VLOOKUP($B457,'[2]TK KHOILUONG'!$B:$AT,39,0)</f>
        <v>0</v>
      </c>
      <c r="AO457" s="16">
        <f>VLOOKUP($B457,'[2]TK KHOILUONG'!$B:$AT,40,0)</f>
        <v>0</v>
      </c>
      <c r="AP457" s="16">
        <f>VLOOKUP($B457,'[2]TK KHOILUONG'!$B:$AT,41,0)</f>
        <v>0</v>
      </c>
      <c r="AQ457" s="34">
        <f>VLOOKUP($B457,'[2]TK KHOILUONG'!$B:$AT,42,0)</f>
        <v>0</v>
      </c>
      <c r="AR457" s="34">
        <f>VLOOKUP($B457,'[2]TK KHOILUONG'!$B:$AT,43,0)</f>
        <v>0</v>
      </c>
      <c r="AS457" s="34">
        <f>VLOOKUP($B457,'[2]TK KHOILUONG'!$B:$AT,44,0)</f>
        <v>0</v>
      </c>
      <c r="AT457" s="44">
        <f t="shared" si="8"/>
        <v>0</v>
      </c>
      <c r="AU457" s="5"/>
    </row>
    <row r="458" spans="1:47">
      <c r="A458" s="12">
        <f>IF(D458="","",SUBTOTAL(3,$D$5:D458))</f>
        <v>454</v>
      </c>
      <c r="B458" s="31" t="s">
        <v>964</v>
      </c>
      <c r="C458" s="32" t="s">
        <v>960</v>
      </c>
      <c r="D458" s="33" t="s">
        <v>965</v>
      </c>
      <c r="E458" s="16">
        <f>VLOOKUP($B458,'[2]TK KHOILUONG'!$B:$AT,4,0)</f>
        <v>0</v>
      </c>
      <c r="F458" s="16">
        <f>VLOOKUP($B458,'[2]TK KHOILUONG'!$B:$AT,5,0)</f>
        <v>0</v>
      </c>
      <c r="G458" s="16">
        <f>VLOOKUP($B458,'[2]TK KHOILUONG'!$B:$AT,6,0)</f>
        <v>0</v>
      </c>
      <c r="H458" s="16">
        <f>VLOOKUP($B458,'[2]TK KHOILUONG'!$B:$AT,7,0)</f>
        <v>0</v>
      </c>
      <c r="I458" s="16">
        <f>VLOOKUP($B458,'[2]TK KHOILUONG'!$B:$AT,8,0)</f>
        <v>0</v>
      </c>
      <c r="J458" s="16">
        <f>VLOOKUP($B458,'[2]TK KHOILUONG'!$B:$AT,9,0)</f>
        <v>0</v>
      </c>
      <c r="K458" s="16">
        <f>VLOOKUP($B458,'[2]TK KHOILUONG'!$B:$AT,10,0)</f>
        <v>0</v>
      </c>
      <c r="L458" s="16">
        <f>VLOOKUP($B458,'[2]TK KHOILUONG'!$B:$AT,11,0)</f>
        <v>0</v>
      </c>
      <c r="M458" s="34">
        <f>VLOOKUP($B458,'[2]TK KHOILUONG'!$B:$AT,12,0)</f>
        <v>0</v>
      </c>
      <c r="N458" s="16">
        <f>VLOOKUP($B458,'[2]TK KHOILUONG'!$B:$AT,13,0)</f>
        <v>0</v>
      </c>
      <c r="O458" s="16">
        <f>VLOOKUP($B458,'[2]TK KHOILUONG'!$B:$AT,14,0)</f>
        <v>0</v>
      </c>
      <c r="P458" s="16">
        <f>VLOOKUP($B458,'[2]TK KHOILUONG'!$B:$AT,15,0)</f>
        <v>0</v>
      </c>
      <c r="Q458" s="16">
        <f>VLOOKUP($B458,'[2]TK KHOILUONG'!$B:$AT,16,0)</f>
        <v>0</v>
      </c>
      <c r="R458" s="34">
        <f>VLOOKUP($B458,'[2]TK KHOILUONG'!$B:$AT,17,0)</f>
        <v>0</v>
      </c>
      <c r="S458" s="16">
        <f>VLOOKUP($B458,'[2]TK KHOILUONG'!$B:$AT,18,0)</f>
        <v>0</v>
      </c>
      <c r="T458" s="16">
        <f>VLOOKUP($B458,'[2]TK KHOILUONG'!$B:$AT,19,0)</f>
        <v>0</v>
      </c>
      <c r="U458" s="16">
        <f>VLOOKUP($B458,'[2]TK KHOILUONG'!$B:$AT,20,0)</f>
        <v>0</v>
      </c>
      <c r="V458" s="34">
        <f>VLOOKUP($B458,'[2]TK KHOILUONG'!$B:$AT,21,0)</f>
        <v>0</v>
      </c>
      <c r="W458" s="16">
        <f>VLOOKUP($B458,'[2]TK KHOILUONG'!$B:$AT,22,0)</f>
        <v>0</v>
      </c>
      <c r="X458" s="16">
        <f>VLOOKUP($B458,'[2]TK KHOILUONG'!$B:$AT,23,0)</f>
        <v>0</v>
      </c>
      <c r="Y458" s="16">
        <f>VLOOKUP($B458,'[2]TK KHOILUONG'!$B:$AT,24,0)</f>
        <v>0</v>
      </c>
      <c r="Z458" s="34">
        <f>VLOOKUP($B458,'[2]TK KHOILUONG'!$B:$AT,25,0)</f>
        <v>0</v>
      </c>
      <c r="AA458" s="16">
        <f>VLOOKUP($B458,'[2]TK KHOILUONG'!$B:$AT,26,0)</f>
        <v>0</v>
      </c>
      <c r="AB458" s="16">
        <f>VLOOKUP($B458,'[2]TK KHOILUONG'!$B:$AT,27,0)</f>
        <v>0</v>
      </c>
      <c r="AC458" s="16">
        <f>VLOOKUP($B458,'[2]TK KHOILUONG'!$B:$AT,28,0)</f>
        <v>0</v>
      </c>
      <c r="AD458" s="34">
        <f>VLOOKUP($B458,'[2]TK KHOILUONG'!$B:$AT,29,0)</f>
        <v>0</v>
      </c>
      <c r="AE458" s="16">
        <f>VLOOKUP($B458,'[2]TK KHOILUONG'!$B:$AT,30,0)</f>
        <v>0</v>
      </c>
      <c r="AF458" s="16">
        <f>VLOOKUP($B458,'[2]TK KHOILUONG'!$B:$AT,31,0)</f>
        <v>0</v>
      </c>
      <c r="AG458" s="16">
        <f>VLOOKUP($B458,'[2]TK KHOILUONG'!$B:$AT,32,0)</f>
        <v>0</v>
      </c>
      <c r="AH458" s="34">
        <f>VLOOKUP($B458,'[2]TK KHOILUONG'!$B:$AT,33,0)</f>
        <v>0</v>
      </c>
      <c r="AI458" s="16">
        <f>VLOOKUP($B458,'[2]TK KHOILUONG'!$B:$AT,34,0)</f>
        <v>0</v>
      </c>
      <c r="AJ458" s="16">
        <f>VLOOKUP($B458,'[2]TK KHOILUONG'!$B:$AT,35,0)</f>
        <v>0</v>
      </c>
      <c r="AK458" s="34">
        <f>VLOOKUP($B458,'[2]TK KHOILUONG'!$B:$AT,36,0)</f>
        <v>0</v>
      </c>
      <c r="AL458" s="16">
        <f>VLOOKUP($B458,'[2]TK KHOILUONG'!$B:$AT,37,0)</f>
        <v>0</v>
      </c>
      <c r="AM458" s="16">
        <f>VLOOKUP($B458,'[2]TK KHOILUONG'!$B:$AT,38,0)</f>
        <v>0</v>
      </c>
      <c r="AN458" s="34">
        <f>VLOOKUP($B458,'[2]TK KHOILUONG'!$B:$AT,39,0)</f>
        <v>0</v>
      </c>
      <c r="AO458" s="16">
        <f>VLOOKUP($B458,'[2]TK KHOILUONG'!$B:$AT,40,0)</f>
        <v>0</v>
      </c>
      <c r="AP458" s="16">
        <f>VLOOKUP($B458,'[2]TK KHOILUONG'!$B:$AT,41,0)</f>
        <v>0</v>
      </c>
      <c r="AQ458" s="34">
        <f>VLOOKUP($B458,'[2]TK KHOILUONG'!$B:$AT,42,0)</f>
        <v>0</v>
      </c>
      <c r="AR458" s="34">
        <f>VLOOKUP($B458,'[2]TK KHOILUONG'!$B:$AT,43,0)</f>
        <v>0</v>
      </c>
      <c r="AS458" s="34">
        <f>VLOOKUP($B458,'[2]TK KHOILUONG'!$B:$AT,44,0)</f>
        <v>0</v>
      </c>
      <c r="AT458" s="44">
        <f t="shared" si="8"/>
        <v>0</v>
      </c>
      <c r="AU458" s="5"/>
    </row>
    <row r="459" spans="1:47">
      <c r="A459" s="12">
        <f>IF(D459="","",SUBTOTAL(3,$D$5:D459))</f>
        <v>455</v>
      </c>
      <c r="B459" s="31" t="s">
        <v>966</v>
      </c>
      <c r="C459" s="32" t="s">
        <v>967</v>
      </c>
      <c r="D459" s="33" t="s">
        <v>968</v>
      </c>
      <c r="E459" s="16">
        <f>VLOOKUP($B459,'[2]TK KHOILUONG'!$B:$AT,4,0)</f>
        <v>0</v>
      </c>
      <c r="F459" s="16">
        <f>VLOOKUP($B459,'[2]TK KHOILUONG'!$B:$AT,5,0)</f>
        <v>0</v>
      </c>
      <c r="G459" s="16">
        <f>VLOOKUP($B459,'[2]TK KHOILUONG'!$B:$AT,6,0)</f>
        <v>0</v>
      </c>
      <c r="H459" s="16">
        <f>VLOOKUP($B459,'[2]TK KHOILUONG'!$B:$AT,7,0)</f>
        <v>0</v>
      </c>
      <c r="I459" s="16">
        <f>VLOOKUP($B459,'[2]TK KHOILUONG'!$B:$AT,8,0)</f>
        <v>0</v>
      </c>
      <c r="J459" s="16">
        <f>VLOOKUP($B459,'[2]TK KHOILUONG'!$B:$AT,9,0)</f>
        <v>0</v>
      </c>
      <c r="K459" s="16">
        <f>VLOOKUP($B459,'[2]TK KHOILUONG'!$B:$AT,10,0)</f>
        <v>0</v>
      </c>
      <c r="L459" s="16">
        <f>VLOOKUP($B459,'[2]TK KHOILUONG'!$B:$AT,11,0)</f>
        <v>0</v>
      </c>
      <c r="M459" s="34">
        <f>VLOOKUP($B459,'[2]TK KHOILUONG'!$B:$AT,12,0)</f>
        <v>0</v>
      </c>
      <c r="N459" s="16">
        <f>VLOOKUP($B459,'[2]TK KHOILUONG'!$B:$AT,13,0)</f>
        <v>0</v>
      </c>
      <c r="O459" s="16">
        <f>VLOOKUP($B459,'[2]TK KHOILUONG'!$B:$AT,14,0)</f>
        <v>0</v>
      </c>
      <c r="P459" s="16">
        <f>VLOOKUP($B459,'[2]TK KHOILUONG'!$B:$AT,15,0)</f>
        <v>0</v>
      </c>
      <c r="Q459" s="16">
        <f>VLOOKUP($B459,'[2]TK KHOILUONG'!$B:$AT,16,0)</f>
        <v>0</v>
      </c>
      <c r="R459" s="34">
        <f>VLOOKUP($B459,'[2]TK KHOILUONG'!$B:$AT,17,0)</f>
        <v>0</v>
      </c>
      <c r="S459" s="16">
        <f>VLOOKUP($B459,'[2]TK KHOILUONG'!$B:$AT,18,0)</f>
        <v>36</v>
      </c>
      <c r="T459" s="16">
        <f>VLOOKUP($B459,'[2]TK KHOILUONG'!$B:$AT,19,0)</f>
        <v>0</v>
      </c>
      <c r="U459" s="16">
        <f>VLOOKUP($B459,'[2]TK KHOILUONG'!$B:$AT,20,0)</f>
        <v>34</v>
      </c>
      <c r="V459" s="34">
        <f>VLOOKUP($B459,'[2]TK KHOILUONG'!$B:$AT,21,0)</f>
        <v>0.2</v>
      </c>
      <c r="W459" s="16">
        <f>VLOOKUP($B459,'[2]TK KHOILUONG'!$B:$AT,22,0)</f>
        <v>0</v>
      </c>
      <c r="X459" s="16">
        <f>VLOOKUP($B459,'[2]TK KHOILUONG'!$B:$AT,23,0)</f>
        <v>0</v>
      </c>
      <c r="Y459" s="16">
        <f>VLOOKUP($B459,'[2]TK KHOILUONG'!$B:$AT,24,0)</f>
        <v>0</v>
      </c>
      <c r="Z459" s="34">
        <f>VLOOKUP($B459,'[2]TK KHOILUONG'!$B:$AT,25,0)</f>
        <v>0</v>
      </c>
      <c r="AA459" s="16">
        <f>VLOOKUP($B459,'[2]TK KHOILUONG'!$B:$AT,26,0)</f>
        <v>0</v>
      </c>
      <c r="AB459" s="16">
        <f>VLOOKUP($B459,'[2]TK KHOILUONG'!$B:$AT,27,0)</f>
        <v>0</v>
      </c>
      <c r="AC459" s="16">
        <f>VLOOKUP($B459,'[2]TK KHOILUONG'!$B:$AT,28,0)</f>
        <v>0</v>
      </c>
      <c r="AD459" s="34">
        <f>VLOOKUP($B459,'[2]TK KHOILUONG'!$B:$AT,29,0)</f>
        <v>0</v>
      </c>
      <c r="AE459" s="16">
        <f>VLOOKUP($B459,'[2]TK KHOILUONG'!$B:$AT,30,0)</f>
        <v>0</v>
      </c>
      <c r="AF459" s="16">
        <f>VLOOKUP($B459,'[2]TK KHOILUONG'!$B:$AT,31,0)</f>
        <v>0</v>
      </c>
      <c r="AG459" s="16">
        <f>VLOOKUP($B459,'[2]TK KHOILUONG'!$B:$AT,32,0)</f>
        <v>0</v>
      </c>
      <c r="AH459" s="34">
        <f>VLOOKUP($B459,'[2]TK KHOILUONG'!$B:$AT,33,0)</f>
        <v>0</v>
      </c>
      <c r="AI459" s="16">
        <f>VLOOKUP($B459,'[2]TK KHOILUONG'!$B:$AT,34,0)</f>
        <v>0</v>
      </c>
      <c r="AJ459" s="16">
        <f>VLOOKUP($B459,'[2]TK KHOILUONG'!$B:$AT,35,0)</f>
        <v>0</v>
      </c>
      <c r="AK459" s="34">
        <f>VLOOKUP($B459,'[2]TK KHOILUONG'!$B:$AT,36,0)</f>
        <v>0</v>
      </c>
      <c r="AL459" s="16">
        <f>VLOOKUP($B459,'[2]TK KHOILUONG'!$B:$AT,37,0)</f>
        <v>0</v>
      </c>
      <c r="AM459" s="16">
        <f>VLOOKUP($B459,'[2]TK KHOILUONG'!$B:$AT,38,0)</f>
        <v>0</v>
      </c>
      <c r="AN459" s="34">
        <f>VLOOKUP($B459,'[2]TK KHOILUONG'!$B:$AT,39,0)</f>
        <v>0</v>
      </c>
      <c r="AO459" s="16">
        <f>VLOOKUP($B459,'[2]TK KHOILUONG'!$B:$AT,40,0)</f>
        <v>0</v>
      </c>
      <c r="AP459" s="16">
        <f>VLOOKUP($B459,'[2]TK KHOILUONG'!$B:$AT,41,0)</f>
        <v>0</v>
      </c>
      <c r="AQ459" s="34">
        <f>VLOOKUP($B459,'[2]TK KHOILUONG'!$B:$AT,42,0)</f>
        <v>0</v>
      </c>
      <c r="AR459" s="34">
        <f>VLOOKUP($B459,'[2]TK KHOILUONG'!$B:$AT,43,0)</f>
        <v>0</v>
      </c>
      <c r="AS459" s="34">
        <f>VLOOKUP($B459,'[2]TK KHOILUONG'!$B:$AT,44,0)</f>
        <v>0</v>
      </c>
      <c r="AT459" s="44">
        <f t="shared" si="8"/>
        <v>0.2</v>
      </c>
      <c r="AU459" s="5"/>
    </row>
    <row r="460" spans="1:47">
      <c r="A460" s="12">
        <f>IF(D460="","",SUBTOTAL(3,$D$5:D460))</f>
        <v>456</v>
      </c>
      <c r="B460" s="31" t="s">
        <v>969</v>
      </c>
      <c r="C460" s="32" t="s">
        <v>970</v>
      </c>
      <c r="D460" s="33" t="s">
        <v>971</v>
      </c>
      <c r="E460" s="16">
        <f>VLOOKUP($B460,'[2]TK KHOILUONG'!$B:$AT,4,0)</f>
        <v>0</v>
      </c>
      <c r="F460" s="16">
        <f>VLOOKUP($B460,'[2]TK KHOILUONG'!$B:$AT,5,0)</f>
        <v>0</v>
      </c>
      <c r="G460" s="16">
        <f>VLOOKUP($B460,'[2]TK KHOILUONG'!$B:$AT,6,0)</f>
        <v>0</v>
      </c>
      <c r="H460" s="16">
        <f>VLOOKUP($B460,'[2]TK KHOILUONG'!$B:$AT,7,0)</f>
        <v>0</v>
      </c>
      <c r="I460" s="16">
        <f>VLOOKUP($B460,'[2]TK KHOILUONG'!$B:$AT,8,0)</f>
        <v>0</v>
      </c>
      <c r="J460" s="16">
        <f>VLOOKUP($B460,'[2]TK KHOILUONG'!$B:$AT,9,0)</f>
        <v>0</v>
      </c>
      <c r="K460" s="16">
        <f>VLOOKUP($B460,'[2]TK KHOILUONG'!$B:$AT,10,0)</f>
        <v>0</v>
      </c>
      <c r="L460" s="16">
        <f>VLOOKUP($B460,'[2]TK KHOILUONG'!$B:$AT,11,0)</f>
        <v>0</v>
      </c>
      <c r="M460" s="34">
        <f>VLOOKUP($B460,'[2]TK KHOILUONG'!$B:$AT,12,0)</f>
        <v>0</v>
      </c>
      <c r="N460" s="16">
        <f>VLOOKUP($B460,'[2]TK KHOILUONG'!$B:$AT,13,0)</f>
        <v>0</v>
      </c>
      <c r="O460" s="16">
        <f>VLOOKUP($B460,'[2]TK KHOILUONG'!$B:$AT,14,0)</f>
        <v>0</v>
      </c>
      <c r="P460" s="16">
        <f>VLOOKUP($B460,'[2]TK KHOILUONG'!$B:$AT,15,0)</f>
        <v>0</v>
      </c>
      <c r="Q460" s="16">
        <f>VLOOKUP($B460,'[2]TK KHOILUONG'!$B:$AT,16,0)</f>
        <v>0</v>
      </c>
      <c r="R460" s="34">
        <f>VLOOKUP($B460,'[2]TK KHOILUONG'!$B:$AT,17,0)</f>
        <v>0</v>
      </c>
      <c r="S460" s="16">
        <f>VLOOKUP($B460,'[2]TK KHOILUONG'!$B:$AT,18,0)</f>
        <v>0</v>
      </c>
      <c r="T460" s="16">
        <f>VLOOKUP($B460,'[2]TK KHOILUONG'!$B:$AT,19,0)</f>
        <v>0</v>
      </c>
      <c r="U460" s="16">
        <f>VLOOKUP($B460,'[2]TK KHOILUONG'!$B:$AT,20,0)</f>
        <v>0</v>
      </c>
      <c r="V460" s="34">
        <f>VLOOKUP($B460,'[2]TK KHOILUONG'!$B:$AT,21,0)</f>
        <v>0</v>
      </c>
      <c r="W460" s="16">
        <f>VLOOKUP($B460,'[2]TK KHOILUONG'!$B:$AT,22,0)</f>
        <v>0</v>
      </c>
      <c r="X460" s="16">
        <f>VLOOKUP($B460,'[2]TK KHOILUONG'!$B:$AT,23,0)</f>
        <v>0</v>
      </c>
      <c r="Y460" s="16">
        <f>VLOOKUP($B460,'[2]TK KHOILUONG'!$B:$AT,24,0)</f>
        <v>0</v>
      </c>
      <c r="Z460" s="34">
        <f>VLOOKUP($B460,'[2]TK KHOILUONG'!$B:$AT,25,0)</f>
        <v>0</v>
      </c>
      <c r="AA460" s="16">
        <f>VLOOKUP($B460,'[2]TK KHOILUONG'!$B:$AT,26,0)</f>
        <v>0</v>
      </c>
      <c r="AB460" s="16">
        <f>VLOOKUP($B460,'[2]TK KHOILUONG'!$B:$AT,27,0)</f>
        <v>0</v>
      </c>
      <c r="AC460" s="16">
        <f>VLOOKUP($B460,'[2]TK KHOILUONG'!$B:$AT,28,0)</f>
        <v>0</v>
      </c>
      <c r="AD460" s="34">
        <f>VLOOKUP($B460,'[2]TK KHOILUONG'!$B:$AT,29,0)</f>
        <v>0</v>
      </c>
      <c r="AE460" s="16">
        <f>VLOOKUP($B460,'[2]TK KHOILUONG'!$B:$AT,30,0)</f>
        <v>0</v>
      </c>
      <c r="AF460" s="16">
        <f>VLOOKUP($B460,'[2]TK KHOILUONG'!$B:$AT,31,0)</f>
        <v>0</v>
      </c>
      <c r="AG460" s="16">
        <f>VLOOKUP($B460,'[2]TK KHOILUONG'!$B:$AT,32,0)</f>
        <v>0</v>
      </c>
      <c r="AH460" s="34">
        <f>VLOOKUP($B460,'[2]TK KHOILUONG'!$B:$AT,33,0)</f>
        <v>0</v>
      </c>
      <c r="AI460" s="16">
        <f>VLOOKUP($B460,'[2]TK KHOILUONG'!$B:$AT,34,0)</f>
        <v>0</v>
      </c>
      <c r="AJ460" s="16">
        <f>VLOOKUP($B460,'[2]TK KHOILUONG'!$B:$AT,35,0)</f>
        <v>0</v>
      </c>
      <c r="AK460" s="34">
        <f>VLOOKUP($B460,'[2]TK KHOILUONG'!$B:$AT,36,0)</f>
        <v>0</v>
      </c>
      <c r="AL460" s="16">
        <f>VLOOKUP($B460,'[2]TK KHOILUONG'!$B:$AT,37,0)</f>
        <v>0</v>
      </c>
      <c r="AM460" s="16">
        <f>VLOOKUP($B460,'[2]TK KHOILUONG'!$B:$AT,38,0)</f>
        <v>0</v>
      </c>
      <c r="AN460" s="34">
        <f>VLOOKUP($B460,'[2]TK KHOILUONG'!$B:$AT,39,0)</f>
        <v>0</v>
      </c>
      <c r="AO460" s="16">
        <f>VLOOKUP($B460,'[2]TK KHOILUONG'!$B:$AT,40,0)</f>
        <v>0</v>
      </c>
      <c r="AP460" s="16">
        <f>VLOOKUP($B460,'[2]TK KHOILUONG'!$B:$AT,41,0)</f>
        <v>0</v>
      </c>
      <c r="AQ460" s="34">
        <f>VLOOKUP($B460,'[2]TK KHOILUONG'!$B:$AT,42,0)</f>
        <v>0</v>
      </c>
      <c r="AR460" s="34">
        <f>VLOOKUP($B460,'[2]TK KHOILUONG'!$B:$AT,43,0)</f>
        <v>0</v>
      </c>
      <c r="AS460" s="34">
        <f>VLOOKUP($B460,'[2]TK KHOILUONG'!$B:$AT,44,0)</f>
        <v>0</v>
      </c>
      <c r="AT460" s="44">
        <f t="shared" si="8"/>
        <v>0</v>
      </c>
      <c r="AU460" s="5"/>
    </row>
    <row r="461" spans="1:47">
      <c r="A461" s="12">
        <f>IF(D461="","",SUBTOTAL(3,$D$5:D461))</f>
        <v>457</v>
      </c>
      <c r="B461" s="31" t="s">
        <v>972</v>
      </c>
      <c r="C461" s="32" t="s">
        <v>970</v>
      </c>
      <c r="D461" s="33" t="s">
        <v>973</v>
      </c>
      <c r="E461" s="16">
        <f>VLOOKUP($B461,'[2]TK KHOILUONG'!$B:$AT,4,0)</f>
        <v>0</v>
      </c>
      <c r="F461" s="16">
        <f>VLOOKUP($B461,'[2]TK KHOILUONG'!$B:$AT,5,0)</f>
        <v>0</v>
      </c>
      <c r="G461" s="16">
        <f>VLOOKUP($B461,'[2]TK KHOILUONG'!$B:$AT,6,0)</f>
        <v>0</v>
      </c>
      <c r="H461" s="16">
        <f>VLOOKUP($B461,'[2]TK KHOILUONG'!$B:$AT,7,0)</f>
        <v>0</v>
      </c>
      <c r="I461" s="16">
        <f>VLOOKUP($B461,'[2]TK KHOILUONG'!$B:$AT,8,0)</f>
        <v>0</v>
      </c>
      <c r="J461" s="16">
        <f>VLOOKUP($B461,'[2]TK KHOILUONG'!$B:$AT,9,0)</f>
        <v>0</v>
      </c>
      <c r="K461" s="16">
        <f>VLOOKUP($B461,'[2]TK KHOILUONG'!$B:$AT,10,0)</f>
        <v>0</v>
      </c>
      <c r="L461" s="16">
        <f>VLOOKUP($B461,'[2]TK KHOILUONG'!$B:$AT,11,0)</f>
        <v>0</v>
      </c>
      <c r="M461" s="34">
        <f>VLOOKUP($B461,'[2]TK KHOILUONG'!$B:$AT,12,0)</f>
        <v>0</v>
      </c>
      <c r="N461" s="16">
        <f>VLOOKUP($B461,'[2]TK KHOILUONG'!$B:$AT,13,0)</f>
        <v>0</v>
      </c>
      <c r="O461" s="16">
        <f>VLOOKUP($B461,'[2]TK KHOILUONG'!$B:$AT,14,0)</f>
        <v>0</v>
      </c>
      <c r="P461" s="16">
        <f>VLOOKUP($B461,'[2]TK KHOILUONG'!$B:$AT,15,0)</f>
        <v>0</v>
      </c>
      <c r="Q461" s="16">
        <f>VLOOKUP($B461,'[2]TK KHOILUONG'!$B:$AT,16,0)</f>
        <v>0</v>
      </c>
      <c r="R461" s="34">
        <f>VLOOKUP($B461,'[2]TK KHOILUONG'!$B:$AT,17,0)</f>
        <v>0</v>
      </c>
      <c r="S461" s="16">
        <f>VLOOKUP($B461,'[2]TK KHOILUONG'!$B:$AT,18,0)</f>
        <v>0</v>
      </c>
      <c r="T461" s="16">
        <f>VLOOKUP($B461,'[2]TK KHOILUONG'!$B:$AT,19,0)</f>
        <v>0</v>
      </c>
      <c r="U461" s="16">
        <f>VLOOKUP($B461,'[2]TK KHOILUONG'!$B:$AT,20,0)</f>
        <v>0</v>
      </c>
      <c r="V461" s="34">
        <f>VLOOKUP($B461,'[2]TK KHOILUONG'!$B:$AT,21,0)</f>
        <v>0</v>
      </c>
      <c r="W461" s="16">
        <f>VLOOKUP($B461,'[2]TK KHOILUONG'!$B:$AT,22,0)</f>
        <v>0</v>
      </c>
      <c r="X461" s="16">
        <f>VLOOKUP($B461,'[2]TK KHOILUONG'!$B:$AT,23,0)</f>
        <v>0</v>
      </c>
      <c r="Y461" s="16">
        <f>VLOOKUP($B461,'[2]TK KHOILUONG'!$B:$AT,24,0)</f>
        <v>0</v>
      </c>
      <c r="Z461" s="34">
        <f>VLOOKUP($B461,'[2]TK KHOILUONG'!$B:$AT,25,0)</f>
        <v>0</v>
      </c>
      <c r="AA461" s="16">
        <f>VLOOKUP($B461,'[2]TK KHOILUONG'!$B:$AT,26,0)</f>
        <v>0</v>
      </c>
      <c r="AB461" s="16">
        <f>VLOOKUP($B461,'[2]TK KHOILUONG'!$B:$AT,27,0)</f>
        <v>0</v>
      </c>
      <c r="AC461" s="16">
        <f>VLOOKUP($B461,'[2]TK KHOILUONG'!$B:$AT,28,0)</f>
        <v>0</v>
      </c>
      <c r="AD461" s="34">
        <f>VLOOKUP($B461,'[2]TK KHOILUONG'!$B:$AT,29,0)</f>
        <v>0</v>
      </c>
      <c r="AE461" s="16">
        <f>VLOOKUP($B461,'[2]TK KHOILUONG'!$B:$AT,30,0)</f>
        <v>0</v>
      </c>
      <c r="AF461" s="16">
        <f>VLOOKUP($B461,'[2]TK KHOILUONG'!$B:$AT,31,0)</f>
        <v>0</v>
      </c>
      <c r="AG461" s="16">
        <f>VLOOKUP($B461,'[2]TK KHOILUONG'!$B:$AT,32,0)</f>
        <v>0</v>
      </c>
      <c r="AH461" s="34">
        <f>VLOOKUP($B461,'[2]TK KHOILUONG'!$B:$AT,33,0)</f>
        <v>0</v>
      </c>
      <c r="AI461" s="16">
        <f>VLOOKUP($B461,'[2]TK KHOILUONG'!$B:$AT,34,0)</f>
        <v>0</v>
      </c>
      <c r="AJ461" s="16">
        <f>VLOOKUP($B461,'[2]TK KHOILUONG'!$B:$AT,35,0)</f>
        <v>0</v>
      </c>
      <c r="AK461" s="34">
        <f>VLOOKUP($B461,'[2]TK KHOILUONG'!$B:$AT,36,0)</f>
        <v>0</v>
      </c>
      <c r="AL461" s="16">
        <f>VLOOKUP($B461,'[2]TK KHOILUONG'!$B:$AT,37,0)</f>
        <v>0</v>
      </c>
      <c r="AM461" s="16">
        <f>VLOOKUP($B461,'[2]TK KHOILUONG'!$B:$AT,38,0)</f>
        <v>0</v>
      </c>
      <c r="AN461" s="34">
        <f>VLOOKUP($B461,'[2]TK KHOILUONG'!$B:$AT,39,0)</f>
        <v>0</v>
      </c>
      <c r="AO461" s="16">
        <f>VLOOKUP($B461,'[2]TK KHOILUONG'!$B:$AT,40,0)</f>
        <v>0</v>
      </c>
      <c r="AP461" s="16">
        <f>VLOOKUP($B461,'[2]TK KHOILUONG'!$B:$AT,41,0)</f>
        <v>0</v>
      </c>
      <c r="AQ461" s="34">
        <f>VLOOKUP($B461,'[2]TK KHOILUONG'!$B:$AT,42,0)</f>
        <v>0</v>
      </c>
      <c r="AR461" s="34">
        <f>VLOOKUP($B461,'[2]TK KHOILUONG'!$B:$AT,43,0)</f>
        <v>0</v>
      </c>
      <c r="AS461" s="34">
        <f>VLOOKUP($B461,'[2]TK KHOILUONG'!$B:$AT,44,0)</f>
        <v>0</v>
      </c>
      <c r="AT461" s="44">
        <f t="shared" si="8"/>
        <v>0</v>
      </c>
      <c r="AU461" s="5"/>
    </row>
    <row r="462" spans="1:47">
      <c r="A462" s="12">
        <f>IF(D462="","",SUBTOTAL(3,$D$5:D462))</f>
        <v>458</v>
      </c>
      <c r="B462" s="31" t="s">
        <v>974</v>
      </c>
      <c r="C462" s="32" t="s">
        <v>970</v>
      </c>
      <c r="D462" s="33" t="s">
        <v>975</v>
      </c>
      <c r="E462" s="16">
        <f>VLOOKUP($B462,'[2]TK KHOILUONG'!$B:$AT,4,0)</f>
        <v>0</v>
      </c>
      <c r="F462" s="16">
        <f>VLOOKUP($B462,'[2]TK KHOILUONG'!$B:$AT,5,0)</f>
        <v>0</v>
      </c>
      <c r="G462" s="16">
        <f>VLOOKUP($B462,'[2]TK KHOILUONG'!$B:$AT,6,0)</f>
        <v>0</v>
      </c>
      <c r="H462" s="16">
        <f>VLOOKUP($B462,'[2]TK KHOILUONG'!$B:$AT,7,0)</f>
        <v>0</v>
      </c>
      <c r="I462" s="16">
        <f>VLOOKUP($B462,'[2]TK KHOILUONG'!$B:$AT,8,0)</f>
        <v>0</v>
      </c>
      <c r="J462" s="16">
        <f>VLOOKUP($B462,'[2]TK KHOILUONG'!$B:$AT,9,0)</f>
        <v>0</v>
      </c>
      <c r="K462" s="16">
        <f>VLOOKUP($B462,'[2]TK KHOILUONG'!$B:$AT,10,0)</f>
        <v>0</v>
      </c>
      <c r="L462" s="16">
        <f>VLOOKUP($B462,'[2]TK KHOILUONG'!$B:$AT,11,0)</f>
        <v>0</v>
      </c>
      <c r="M462" s="34">
        <f>VLOOKUP($B462,'[2]TK KHOILUONG'!$B:$AT,12,0)</f>
        <v>0</v>
      </c>
      <c r="N462" s="16">
        <f>VLOOKUP($B462,'[2]TK KHOILUONG'!$B:$AT,13,0)</f>
        <v>0</v>
      </c>
      <c r="O462" s="16">
        <f>VLOOKUP($B462,'[2]TK KHOILUONG'!$B:$AT,14,0)</f>
        <v>0</v>
      </c>
      <c r="P462" s="16">
        <f>VLOOKUP($B462,'[2]TK KHOILUONG'!$B:$AT,15,0)</f>
        <v>0</v>
      </c>
      <c r="Q462" s="16">
        <f>VLOOKUP($B462,'[2]TK KHOILUONG'!$B:$AT,16,0)</f>
        <v>0</v>
      </c>
      <c r="R462" s="34">
        <f>VLOOKUP($B462,'[2]TK KHOILUONG'!$B:$AT,17,0)</f>
        <v>0</v>
      </c>
      <c r="S462" s="16">
        <f>VLOOKUP($B462,'[2]TK KHOILUONG'!$B:$AT,18,0)</f>
        <v>0</v>
      </c>
      <c r="T462" s="16">
        <f>VLOOKUP($B462,'[2]TK KHOILUONG'!$B:$AT,19,0)</f>
        <v>0</v>
      </c>
      <c r="U462" s="16">
        <f>VLOOKUP($B462,'[2]TK KHOILUONG'!$B:$AT,20,0)</f>
        <v>0</v>
      </c>
      <c r="V462" s="34">
        <f>VLOOKUP($B462,'[2]TK KHOILUONG'!$B:$AT,21,0)</f>
        <v>0</v>
      </c>
      <c r="W462" s="16">
        <f>VLOOKUP($B462,'[2]TK KHOILUONG'!$B:$AT,22,0)</f>
        <v>0</v>
      </c>
      <c r="X462" s="16">
        <f>VLOOKUP($B462,'[2]TK KHOILUONG'!$B:$AT,23,0)</f>
        <v>0</v>
      </c>
      <c r="Y462" s="16">
        <f>VLOOKUP($B462,'[2]TK KHOILUONG'!$B:$AT,24,0)</f>
        <v>0</v>
      </c>
      <c r="Z462" s="34">
        <f>VLOOKUP($B462,'[2]TK KHOILUONG'!$B:$AT,25,0)</f>
        <v>0</v>
      </c>
      <c r="AA462" s="16">
        <f>VLOOKUP($B462,'[2]TK KHOILUONG'!$B:$AT,26,0)</f>
        <v>0</v>
      </c>
      <c r="AB462" s="16">
        <f>VLOOKUP($B462,'[2]TK KHOILUONG'!$B:$AT,27,0)</f>
        <v>0</v>
      </c>
      <c r="AC462" s="16">
        <f>VLOOKUP($B462,'[2]TK KHOILUONG'!$B:$AT,28,0)</f>
        <v>0</v>
      </c>
      <c r="AD462" s="34">
        <f>VLOOKUP($B462,'[2]TK KHOILUONG'!$B:$AT,29,0)</f>
        <v>0</v>
      </c>
      <c r="AE462" s="16">
        <f>VLOOKUP($B462,'[2]TK KHOILUONG'!$B:$AT,30,0)</f>
        <v>0</v>
      </c>
      <c r="AF462" s="16">
        <f>VLOOKUP($B462,'[2]TK KHOILUONG'!$B:$AT,31,0)</f>
        <v>0</v>
      </c>
      <c r="AG462" s="16">
        <f>VLOOKUP($B462,'[2]TK KHOILUONG'!$B:$AT,32,0)</f>
        <v>0</v>
      </c>
      <c r="AH462" s="34">
        <f>VLOOKUP($B462,'[2]TK KHOILUONG'!$B:$AT,33,0)</f>
        <v>0</v>
      </c>
      <c r="AI462" s="16">
        <f>VLOOKUP($B462,'[2]TK KHOILUONG'!$B:$AT,34,0)</f>
        <v>0</v>
      </c>
      <c r="AJ462" s="16">
        <f>VLOOKUP($B462,'[2]TK KHOILUONG'!$B:$AT,35,0)</f>
        <v>0</v>
      </c>
      <c r="AK462" s="34">
        <f>VLOOKUP($B462,'[2]TK KHOILUONG'!$B:$AT,36,0)</f>
        <v>0</v>
      </c>
      <c r="AL462" s="16">
        <f>VLOOKUP($B462,'[2]TK KHOILUONG'!$B:$AT,37,0)</f>
        <v>0</v>
      </c>
      <c r="AM462" s="16">
        <f>VLOOKUP($B462,'[2]TK KHOILUONG'!$B:$AT,38,0)</f>
        <v>0</v>
      </c>
      <c r="AN462" s="34">
        <f>VLOOKUP($B462,'[2]TK KHOILUONG'!$B:$AT,39,0)</f>
        <v>0</v>
      </c>
      <c r="AO462" s="16">
        <f>VLOOKUP($B462,'[2]TK KHOILUONG'!$B:$AT,40,0)</f>
        <v>0</v>
      </c>
      <c r="AP462" s="16">
        <f>VLOOKUP($B462,'[2]TK KHOILUONG'!$B:$AT,41,0)</f>
        <v>0</v>
      </c>
      <c r="AQ462" s="34">
        <f>VLOOKUP($B462,'[2]TK KHOILUONG'!$B:$AT,42,0)</f>
        <v>0</v>
      </c>
      <c r="AR462" s="34">
        <f>VLOOKUP($B462,'[2]TK KHOILUONG'!$B:$AT,43,0)</f>
        <v>0</v>
      </c>
      <c r="AS462" s="34">
        <f>VLOOKUP($B462,'[2]TK KHOILUONG'!$B:$AT,44,0)</f>
        <v>0</v>
      </c>
      <c r="AT462" s="44">
        <f t="shared" si="8"/>
        <v>0</v>
      </c>
      <c r="AU462" s="5"/>
    </row>
    <row r="463" spans="1:47">
      <c r="A463" s="12">
        <f>IF(D463="","",SUBTOTAL(3,$D$5:D463))</f>
        <v>459</v>
      </c>
      <c r="B463" s="31" t="s">
        <v>976</v>
      </c>
      <c r="C463" s="32" t="s">
        <v>977</v>
      </c>
      <c r="D463" s="33" t="s">
        <v>978</v>
      </c>
      <c r="E463" s="16">
        <f>VLOOKUP($B463,'[2]TK KHOILUONG'!$B:$AT,4,0)</f>
        <v>0</v>
      </c>
      <c r="F463" s="16">
        <f>VLOOKUP($B463,'[2]TK KHOILUONG'!$B:$AT,5,0)</f>
        <v>0</v>
      </c>
      <c r="G463" s="16">
        <f>VLOOKUP($B463,'[2]TK KHOILUONG'!$B:$AT,6,0)</f>
        <v>0</v>
      </c>
      <c r="H463" s="16">
        <f>VLOOKUP($B463,'[2]TK KHOILUONG'!$B:$AT,7,0)</f>
        <v>0</v>
      </c>
      <c r="I463" s="16">
        <f>VLOOKUP($B463,'[2]TK KHOILUONG'!$B:$AT,8,0)</f>
        <v>0</v>
      </c>
      <c r="J463" s="16">
        <f>VLOOKUP($B463,'[2]TK KHOILUONG'!$B:$AT,9,0)</f>
        <v>0</v>
      </c>
      <c r="K463" s="16">
        <f>VLOOKUP($B463,'[2]TK KHOILUONG'!$B:$AT,10,0)</f>
        <v>0</v>
      </c>
      <c r="L463" s="16">
        <f>VLOOKUP($B463,'[2]TK KHOILUONG'!$B:$AT,11,0)</f>
        <v>0</v>
      </c>
      <c r="M463" s="34">
        <f>VLOOKUP($B463,'[2]TK KHOILUONG'!$B:$AT,12,0)</f>
        <v>0</v>
      </c>
      <c r="N463" s="16">
        <f>VLOOKUP($B463,'[2]TK KHOILUONG'!$B:$AT,13,0)</f>
        <v>0</v>
      </c>
      <c r="O463" s="16">
        <f>VLOOKUP($B463,'[2]TK KHOILUONG'!$B:$AT,14,0)</f>
        <v>0</v>
      </c>
      <c r="P463" s="16">
        <f>VLOOKUP($B463,'[2]TK KHOILUONG'!$B:$AT,15,0)</f>
        <v>0</v>
      </c>
      <c r="Q463" s="16">
        <f>VLOOKUP($B463,'[2]TK KHOILUONG'!$B:$AT,16,0)</f>
        <v>0</v>
      </c>
      <c r="R463" s="34">
        <f>VLOOKUP($B463,'[2]TK KHOILUONG'!$B:$AT,17,0)</f>
        <v>0</v>
      </c>
      <c r="S463" s="16">
        <f>VLOOKUP($B463,'[2]TK KHOILUONG'!$B:$AT,18,0)</f>
        <v>0</v>
      </c>
      <c r="T463" s="16">
        <f>VLOOKUP($B463,'[2]TK KHOILUONG'!$B:$AT,19,0)</f>
        <v>0</v>
      </c>
      <c r="U463" s="16">
        <f>VLOOKUP($B463,'[2]TK KHOILUONG'!$B:$AT,20,0)</f>
        <v>0</v>
      </c>
      <c r="V463" s="34">
        <f>VLOOKUP($B463,'[2]TK KHOILUONG'!$B:$AT,21,0)</f>
        <v>0</v>
      </c>
      <c r="W463" s="16">
        <f>VLOOKUP($B463,'[2]TK KHOILUONG'!$B:$AT,22,0)</f>
        <v>0</v>
      </c>
      <c r="X463" s="16">
        <f>VLOOKUP($B463,'[2]TK KHOILUONG'!$B:$AT,23,0)</f>
        <v>0</v>
      </c>
      <c r="Y463" s="16">
        <f>VLOOKUP($B463,'[2]TK KHOILUONG'!$B:$AT,24,0)</f>
        <v>0</v>
      </c>
      <c r="Z463" s="34">
        <f>VLOOKUP($B463,'[2]TK KHOILUONG'!$B:$AT,25,0)</f>
        <v>0</v>
      </c>
      <c r="AA463" s="16">
        <f>VLOOKUP($B463,'[2]TK KHOILUONG'!$B:$AT,26,0)</f>
        <v>0</v>
      </c>
      <c r="AB463" s="16">
        <f>VLOOKUP($B463,'[2]TK KHOILUONG'!$B:$AT,27,0)</f>
        <v>0</v>
      </c>
      <c r="AC463" s="16">
        <f>VLOOKUP($B463,'[2]TK KHOILUONG'!$B:$AT,28,0)</f>
        <v>0</v>
      </c>
      <c r="AD463" s="34">
        <f>VLOOKUP($B463,'[2]TK KHOILUONG'!$B:$AT,29,0)</f>
        <v>0</v>
      </c>
      <c r="AE463" s="16">
        <f>VLOOKUP($B463,'[2]TK KHOILUONG'!$B:$AT,30,0)</f>
        <v>0</v>
      </c>
      <c r="AF463" s="16">
        <f>VLOOKUP($B463,'[2]TK KHOILUONG'!$B:$AT,31,0)</f>
        <v>0</v>
      </c>
      <c r="AG463" s="16">
        <f>VLOOKUP($B463,'[2]TK KHOILUONG'!$B:$AT,32,0)</f>
        <v>0</v>
      </c>
      <c r="AH463" s="34">
        <f>VLOOKUP($B463,'[2]TK KHOILUONG'!$B:$AT,33,0)</f>
        <v>0</v>
      </c>
      <c r="AI463" s="16">
        <f>VLOOKUP($B463,'[2]TK KHOILUONG'!$B:$AT,34,0)</f>
        <v>0</v>
      </c>
      <c r="AJ463" s="16">
        <f>VLOOKUP($B463,'[2]TK KHOILUONG'!$B:$AT,35,0)</f>
        <v>0</v>
      </c>
      <c r="AK463" s="34">
        <f>VLOOKUP($B463,'[2]TK KHOILUONG'!$B:$AT,36,0)</f>
        <v>0</v>
      </c>
      <c r="AL463" s="16">
        <f>VLOOKUP($B463,'[2]TK KHOILUONG'!$B:$AT,37,0)</f>
        <v>0</v>
      </c>
      <c r="AM463" s="16">
        <f>VLOOKUP($B463,'[2]TK KHOILUONG'!$B:$AT,38,0)</f>
        <v>0</v>
      </c>
      <c r="AN463" s="34">
        <f>VLOOKUP($B463,'[2]TK KHOILUONG'!$B:$AT,39,0)</f>
        <v>0</v>
      </c>
      <c r="AO463" s="16">
        <f>VLOOKUP($B463,'[2]TK KHOILUONG'!$B:$AT,40,0)</f>
        <v>0</v>
      </c>
      <c r="AP463" s="16">
        <f>VLOOKUP($B463,'[2]TK KHOILUONG'!$B:$AT,41,0)</f>
        <v>0</v>
      </c>
      <c r="AQ463" s="34">
        <f>VLOOKUP($B463,'[2]TK KHOILUONG'!$B:$AT,42,0)</f>
        <v>0</v>
      </c>
      <c r="AR463" s="34">
        <f>VLOOKUP($B463,'[2]TK KHOILUONG'!$B:$AT,43,0)</f>
        <v>0</v>
      </c>
      <c r="AS463" s="34">
        <f>VLOOKUP($B463,'[2]TK KHOILUONG'!$B:$AT,44,0)</f>
        <v>0</v>
      </c>
      <c r="AT463" s="44">
        <f t="shared" si="8"/>
        <v>0</v>
      </c>
      <c r="AU463" s="5"/>
    </row>
    <row r="464" spans="1:47">
      <c r="A464" s="12">
        <f>IF(D464="","",SUBTOTAL(3,$D$5:D464))</f>
        <v>460</v>
      </c>
      <c r="B464" s="31" t="s">
        <v>979</v>
      </c>
      <c r="C464" s="32" t="s">
        <v>977</v>
      </c>
      <c r="D464" s="33" t="s">
        <v>980</v>
      </c>
      <c r="E464" s="16">
        <f>VLOOKUP($B464,'[2]TK KHOILUONG'!$B:$AT,4,0)</f>
        <v>0</v>
      </c>
      <c r="F464" s="16">
        <f>VLOOKUP($B464,'[2]TK KHOILUONG'!$B:$AT,5,0)</f>
        <v>0</v>
      </c>
      <c r="G464" s="16">
        <f>VLOOKUP($B464,'[2]TK KHOILUONG'!$B:$AT,6,0)</f>
        <v>0</v>
      </c>
      <c r="H464" s="16">
        <f>VLOOKUP($B464,'[2]TK KHOILUONG'!$B:$AT,7,0)</f>
        <v>0</v>
      </c>
      <c r="I464" s="16">
        <f>VLOOKUP($B464,'[2]TK KHOILUONG'!$B:$AT,8,0)</f>
        <v>0</v>
      </c>
      <c r="J464" s="16">
        <f>VLOOKUP($B464,'[2]TK KHOILUONG'!$B:$AT,9,0)</f>
        <v>0</v>
      </c>
      <c r="K464" s="16">
        <f>VLOOKUP($B464,'[2]TK KHOILUONG'!$B:$AT,10,0)</f>
        <v>0</v>
      </c>
      <c r="L464" s="16">
        <f>VLOOKUP($B464,'[2]TK KHOILUONG'!$B:$AT,11,0)</f>
        <v>0</v>
      </c>
      <c r="M464" s="34">
        <f>VLOOKUP($B464,'[2]TK KHOILUONG'!$B:$AT,12,0)</f>
        <v>0</v>
      </c>
      <c r="N464" s="16">
        <f>VLOOKUP($B464,'[2]TK KHOILUONG'!$B:$AT,13,0)</f>
        <v>0</v>
      </c>
      <c r="O464" s="16">
        <f>VLOOKUP($B464,'[2]TK KHOILUONG'!$B:$AT,14,0)</f>
        <v>0</v>
      </c>
      <c r="P464" s="16">
        <f>VLOOKUP($B464,'[2]TK KHOILUONG'!$B:$AT,15,0)</f>
        <v>0</v>
      </c>
      <c r="Q464" s="16">
        <f>VLOOKUP($B464,'[2]TK KHOILUONG'!$B:$AT,16,0)</f>
        <v>0</v>
      </c>
      <c r="R464" s="34">
        <f>VLOOKUP($B464,'[2]TK KHOILUONG'!$B:$AT,17,0)</f>
        <v>0</v>
      </c>
      <c r="S464" s="16">
        <f>VLOOKUP($B464,'[2]TK KHOILUONG'!$B:$AT,18,0)</f>
        <v>0</v>
      </c>
      <c r="T464" s="16">
        <f>VLOOKUP($B464,'[2]TK KHOILUONG'!$B:$AT,19,0)</f>
        <v>0</v>
      </c>
      <c r="U464" s="16">
        <f>VLOOKUP($B464,'[2]TK KHOILUONG'!$B:$AT,20,0)</f>
        <v>0</v>
      </c>
      <c r="V464" s="34">
        <f>VLOOKUP($B464,'[2]TK KHOILUONG'!$B:$AT,21,0)</f>
        <v>0</v>
      </c>
      <c r="W464" s="16">
        <f>VLOOKUP($B464,'[2]TK KHOILUONG'!$B:$AT,22,0)</f>
        <v>0</v>
      </c>
      <c r="X464" s="16">
        <f>VLOOKUP($B464,'[2]TK KHOILUONG'!$B:$AT,23,0)</f>
        <v>0</v>
      </c>
      <c r="Y464" s="16">
        <f>VLOOKUP($B464,'[2]TK KHOILUONG'!$B:$AT,24,0)</f>
        <v>0</v>
      </c>
      <c r="Z464" s="34">
        <f>VLOOKUP($B464,'[2]TK KHOILUONG'!$B:$AT,25,0)</f>
        <v>0</v>
      </c>
      <c r="AA464" s="16">
        <f>VLOOKUP($B464,'[2]TK KHOILUONG'!$B:$AT,26,0)</f>
        <v>0</v>
      </c>
      <c r="AB464" s="16">
        <f>VLOOKUP($B464,'[2]TK KHOILUONG'!$B:$AT,27,0)</f>
        <v>0</v>
      </c>
      <c r="AC464" s="16">
        <f>VLOOKUP($B464,'[2]TK KHOILUONG'!$B:$AT,28,0)</f>
        <v>0</v>
      </c>
      <c r="AD464" s="34">
        <f>VLOOKUP($B464,'[2]TK KHOILUONG'!$B:$AT,29,0)</f>
        <v>0</v>
      </c>
      <c r="AE464" s="16">
        <f>VLOOKUP($B464,'[2]TK KHOILUONG'!$B:$AT,30,0)</f>
        <v>0</v>
      </c>
      <c r="AF464" s="16">
        <f>VLOOKUP($B464,'[2]TK KHOILUONG'!$B:$AT,31,0)</f>
        <v>0</v>
      </c>
      <c r="AG464" s="16">
        <f>VLOOKUP($B464,'[2]TK KHOILUONG'!$B:$AT,32,0)</f>
        <v>0</v>
      </c>
      <c r="AH464" s="34">
        <f>VLOOKUP($B464,'[2]TK KHOILUONG'!$B:$AT,33,0)</f>
        <v>0</v>
      </c>
      <c r="AI464" s="16">
        <f>VLOOKUP($B464,'[2]TK KHOILUONG'!$B:$AT,34,0)</f>
        <v>0</v>
      </c>
      <c r="AJ464" s="16">
        <f>VLOOKUP($B464,'[2]TK KHOILUONG'!$B:$AT,35,0)</f>
        <v>0</v>
      </c>
      <c r="AK464" s="34">
        <f>VLOOKUP($B464,'[2]TK KHOILUONG'!$B:$AT,36,0)</f>
        <v>0</v>
      </c>
      <c r="AL464" s="16">
        <f>VLOOKUP($B464,'[2]TK KHOILUONG'!$B:$AT,37,0)</f>
        <v>0</v>
      </c>
      <c r="AM464" s="16">
        <f>VLOOKUP($B464,'[2]TK KHOILUONG'!$B:$AT,38,0)</f>
        <v>0</v>
      </c>
      <c r="AN464" s="34">
        <f>VLOOKUP($B464,'[2]TK KHOILUONG'!$B:$AT,39,0)</f>
        <v>0</v>
      </c>
      <c r="AO464" s="16">
        <f>VLOOKUP($B464,'[2]TK KHOILUONG'!$B:$AT,40,0)</f>
        <v>0</v>
      </c>
      <c r="AP464" s="16">
        <f>VLOOKUP($B464,'[2]TK KHOILUONG'!$B:$AT,41,0)</f>
        <v>0</v>
      </c>
      <c r="AQ464" s="34">
        <f>VLOOKUP($B464,'[2]TK KHOILUONG'!$B:$AT,42,0)</f>
        <v>0</v>
      </c>
      <c r="AR464" s="34">
        <f>VLOOKUP($B464,'[2]TK KHOILUONG'!$B:$AT,43,0)</f>
        <v>0</v>
      </c>
      <c r="AS464" s="34">
        <f>VLOOKUP($B464,'[2]TK KHOILUONG'!$B:$AT,44,0)</f>
        <v>0</v>
      </c>
      <c r="AT464" s="44">
        <f t="shared" si="8"/>
        <v>0</v>
      </c>
      <c r="AU464" s="5"/>
    </row>
    <row r="465" spans="1:47">
      <c r="A465" s="12">
        <f>IF(D465="","",SUBTOTAL(3,$D$5:D465))</f>
        <v>461</v>
      </c>
      <c r="B465" s="31" t="s">
        <v>981</v>
      </c>
      <c r="C465" s="32" t="s">
        <v>977</v>
      </c>
      <c r="D465" s="33" t="s">
        <v>982</v>
      </c>
      <c r="E465" s="16">
        <f>VLOOKUP($B465,'[2]TK KHOILUONG'!$B:$AT,4,0)</f>
        <v>0</v>
      </c>
      <c r="F465" s="16">
        <f>VLOOKUP($B465,'[2]TK KHOILUONG'!$B:$AT,5,0)</f>
        <v>0</v>
      </c>
      <c r="G465" s="16">
        <f>VLOOKUP($B465,'[2]TK KHOILUONG'!$B:$AT,6,0)</f>
        <v>0</v>
      </c>
      <c r="H465" s="16">
        <f>VLOOKUP($B465,'[2]TK KHOILUONG'!$B:$AT,7,0)</f>
        <v>0</v>
      </c>
      <c r="I465" s="16">
        <f>VLOOKUP($B465,'[2]TK KHOILUONG'!$B:$AT,8,0)</f>
        <v>0</v>
      </c>
      <c r="J465" s="16">
        <f>VLOOKUP($B465,'[2]TK KHOILUONG'!$B:$AT,9,0)</f>
        <v>0</v>
      </c>
      <c r="K465" s="16">
        <f>VLOOKUP($B465,'[2]TK KHOILUONG'!$B:$AT,10,0)</f>
        <v>0</v>
      </c>
      <c r="L465" s="16">
        <f>VLOOKUP($B465,'[2]TK KHOILUONG'!$B:$AT,11,0)</f>
        <v>0</v>
      </c>
      <c r="M465" s="34">
        <f>VLOOKUP($B465,'[2]TK KHOILUONG'!$B:$AT,12,0)</f>
        <v>0</v>
      </c>
      <c r="N465" s="16">
        <f>VLOOKUP($B465,'[2]TK KHOILUONG'!$B:$AT,13,0)</f>
        <v>0</v>
      </c>
      <c r="O465" s="16">
        <f>VLOOKUP($B465,'[2]TK KHOILUONG'!$B:$AT,14,0)</f>
        <v>0</v>
      </c>
      <c r="P465" s="16">
        <f>VLOOKUP($B465,'[2]TK KHOILUONG'!$B:$AT,15,0)</f>
        <v>0</v>
      </c>
      <c r="Q465" s="16">
        <f>VLOOKUP($B465,'[2]TK KHOILUONG'!$B:$AT,16,0)</f>
        <v>0</v>
      </c>
      <c r="R465" s="34">
        <f>VLOOKUP($B465,'[2]TK KHOILUONG'!$B:$AT,17,0)</f>
        <v>0</v>
      </c>
      <c r="S465" s="16">
        <f>VLOOKUP($B465,'[2]TK KHOILUONG'!$B:$AT,18,0)</f>
        <v>0</v>
      </c>
      <c r="T465" s="16">
        <f>VLOOKUP($B465,'[2]TK KHOILUONG'!$B:$AT,19,0)</f>
        <v>0</v>
      </c>
      <c r="U465" s="16">
        <f>VLOOKUP($B465,'[2]TK KHOILUONG'!$B:$AT,20,0)</f>
        <v>0</v>
      </c>
      <c r="V465" s="34">
        <f>VLOOKUP($B465,'[2]TK KHOILUONG'!$B:$AT,21,0)</f>
        <v>0</v>
      </c>
      <c r="W465" s="16">
        <f>VLOOKUP($B465,'[2]TK KHOILUONG'!$B:$AT,22,0)</f>
        <v>0</v>
      </c>
      <c r="X465" s="16">
        <f>VLOOKUP($B465,'[2]TK KHOILUONG'!$B:$AT,23,0)</f>
        <v>0</v>
      </c>
      <c r="Y465" s="16">
        <f>VLOOKUP($B465,'[2]TK KHOILUONG'!$B:$AT,24,0)</f>
        <v>0</v>
      </c>
      <c r="Z465" s="34">
        <f>VLOOKUP($B465,'[2]TK KHOILUONG'!$B:$AT,25,0)</f>
        <v>0</v>
      </c>
      <c r="AA465" s="16">
        <f>VLOOKUP($B465,'[2]TK KHOILUONG'!$B:$AT,26,0)</f>
        <v>0</v>
      </c>
      <c r="AB465" s="16">
        <f>VLOOKUP($B465,'[2]TK KHOILUONG'!$B:$AT,27,0)</f>
        <v>0</v>
      </c>
      <c r="AC465" s="16">
        <f>VLOOKUP($B465,'[2]TK KHOILUONG'!$B:$AT,28,0)</f>
        <v>0</v>
      </c>
      <c r="AD465" s="34">
        <f>VLOOKUP($B465,'[2]TK KHOILUONG'!$B:$AT,29,0)</f>
        <v>0</v>
      </c>
      <c r="AE465" s="16">
        <f>VLOOKUP($B465,'[2]TK KHOILUONG'!$B:$AT,30,0)</f>
        <v>0</v>
      </c>
      <c r="AF465" s="16">
        <f>VLOOKUP($B465,'[2]TK KHOILUONG'!$B:$AT,31,0)</f>
        <v>0</v>
      </c>
      <c r="AG465" s="16">
        <f>VLOOKUP($B465,'[2]TK KHOILUONG'!$B:$AT,32,0)</f>
        <v>0</v>
      </c>
      <c r="AH465" s="34">
        <f>VLOOKUP($B465,'[2]TK KHOILUONG'!$B:$AT,33,0)</f>
        <v>0</v>
      </c>
      <c r="AI465" s="16">
        <f>VLOOKUP($B465,'[2]TK KHOILUONG'!$B:$AT,34,0)</f>
        <v>0</v>
      </c>
      <c r="AJ465" s="16">
        <f>VLOOKUP($B465,'[2]TK KHOILUONG'!$B:$AT,35,0)</f>
        <v>0</v>
      </c>
      <c r="AK465" s="34">
        <f>VLOOKUP($B465,'[2]TK KHOILUONG'!$B:$AT,36,0)</f>
        <v>0</v>
      </c>
      <c r="AL465" s="16">
        <f>VLOOKUP($B465,'[2]TK KHOILUONG'!$B:$AT,37,0)</f>
        <v>0</v>
      </c>
      <c r="AM465" s="16">
        <f>VLOOKUP($B465,'[2]TK KHOILUONG'!$B:$AT,38,0)</f>
        <v>0</v>
      </c>
      <c r="AN465" s="34">
        <f>VLOOKUP($B465,'[2]TK KHOILUONG'!$B:$AT,39,0)</f>
        <v>0</v>
      </c>
      <c r="AO465" s="16">
        <f>VLOOKUP($B465,'[2]TK KHOILUONG'!$B:$AT,40,0)</f>
        <v>0</v>
      </c>
      <c r="AP465" s="16">
        <f>VLOOKUP($B465,'[2]TK KHOILUONG'!$B:$AT,41,0)</f>
        <v>0</v>
      </c>
      <c r="AQ465" s="34">
        <f>VLOOKUP($B465,'[2]TK KHOILUONG'!$B:$AT,42,0)</f>
        <v>0</v>
      </c>
      <c r="AR465" s="34">
        <f>VLOOKUP($B465,'[2]TK KHOILUONG'!$B:$AT,43,0)</f>
        <v>0</v>
      </c>
      <c r="AS465" s="34">
        <f>VLOOKUP($B465,'[2]TK KHOILUONG'!$B:$AT,44,0)</f>
        <v>0</v>
      </c>
      <c r="AT465" s="44">
        <f t="shared" si="8"/>
        <v>0</v>
      </c>
      <c r="AU465" s="5"/>
    </row>
    <row r="466" spans="1:47">
      <c r="A466" s="12">
        <f>IF(D466="","",SUBTOTAL(3,$D$5:D466))</f>
        <v>462</v>
      </c>
      <c r="B466" s="31" t="s">
        <v>983</v>
      </c>
      <c r="C466" s="32" t="s">
        <v>977</v>
      </c>
      <c r="D466" s="33" t="s">
        <v>984</v>
      </c>
      <c r="E466" s="16">
        <f>VLOOKUP($B466,'[2]TK KHOILUONG'!$B:$AT,4,0)</f>
        <v>0</v>
      </c>
      <c r="F466" s="16">
        <f>VLOOKUP($B466,'[2]TK KHOILUONG'!$B:$AT,5,0)</f>
        <v>0</v>
      </c>
      <c r="G466" s="16">
        <f>VLOOKUP($B466,'[2]TK KHOILUONG'!$B:$AT,6,0)</f>
        <v>0</v>
      </c>
      <c r="H466" s="16">
        <f>VLOOKUP($B466,'[2]TK KHOILUONG'!$B:$AT,7,0)</f>
        <v>0</v>
      </c>
      <c r="I466" s="16">
        <f>VLOOKUP($B466,'[2]TK KHOILUONG'!$B:$AT,8,0)</f>
        <v>0</v>
      </c>
      <c r="J466" s="16">
        <f>VLOOKUP($B466,'[2]TK KHOILUONG'!$B:$AT,9,0)</f>
        <v>0</v>
      </c>
      <c r="K466" s="16">
        <f>VLOOKUP($B466,'[2]TK KHOILUONG'!$B:$AT,10,0)</f>
        <v>0</v>
      </c>
      <c r="L466" s="16">
        <f>VLOOKUP($B466,'[2]TK KHOILUONG'!$B:$AT,11,0)</f>
        <v>0</v>
      </c>
      <c r="M466" s="34">
        <f>VLOOKUP($B466,'[2]TK KHOILUONG'!$B:$AT,12,0)</f>
        <v>0</v>
      </c>
      <c r="N466" s="16">
        <f>VLOOKUP($B466,'[2]TK KHOILUONG'!$B:$AT,13,0)</f>
        <v>0</v>
      </c>
      <c r="O466" s="16">
        <f>VLOOKUP($B466,'[2]TK KHOILUONG'!$B:$AT,14,0)</f>
        <v>0</v>
      </c>
      <c r="P466" s="16">
        <f>VLOOKUP($B466,'[2]TK KHOILUONG'!$B:$AT,15,0)</f>
        <v>0</v>
      </c>
      <c r="Q466" s="16">
        <f>VLOOKUP($B466,'[2]TK KHOILUONG'!$B:$AT,16,0)</f>
        <v>0</v>
      </c>
      <c r="R466" s="34">
        <f>VLOOKUP($B466,'[2]TK KHOILUONG'!$B:$AT,17,0)</f>
        <v>0</v>
      </c>
      <c r="S466" s="16">
        <f>VLOOKUP($B466,'[2]TK KHOILUONG'!$B:$AT,18,0)</f>
        <v>0</v>
      </c>
      <c r="T466" s="16">
        <f>VLOOKUP($B466,'[2]TK KHOILUONG'!$B:$AT,19,0)</f>
        <v>0</v>
      </c>
      <c r="U466" s="16">
        <f>VLOOKUP($B466,'[2]TK KHOILUONG'!$B:$AT,20,0)</f>
        <v>0</v>
      </c>
      <c r="V466" s="34">
        <f>VLOOKUP($B466,'[2]TK KHOILUONG'!$B:$AT,21,0)</f>
        <v>0</v>
      </c>
      <c r="W466" s="16">
        <f>VLOOKUP($B466,'[2]TK KHOILUONG'!$B:$AT,22,0)</f>
        <v>0</v>
      </c>
      <c r="X466" s="16">
        <f>VLOOKUP($B466,'[2]TK KHOILUONG'!$B:$AT,23,0)</f>
        <v>0</v>
      </c>
      <c r="Y466" s="16">
        <f>VLOOKUP($B466,'[2]TK KHOILUONG'!$B:$AT,24,0)</f>
        <v>0</v>
      </c>
      <c r="Z466" s="34">
        <f>VLOOKUP($B466,'[2]TK KHOILUONG'!$B:$AT,25,0)</f>
        <v>0</v>
      </c>
      <c r="AA466" s="16">
        <f>VLOOKUP($B466,'[2]TK KHOILUONG'!$B:$AT,26,0)</f>
        <v>0</v>
      </c>
      <c r="AB466" s="16">
        <f>VLOOKUP($B466,'[2]TK KHOILUONG'!$B:$AT,27,0)</f>
        <v>0</v>
      </c>
      <c r="AC466" s="16">
        <f>VLOOKUP($B466,'[2]TK KHOILUONG'!$B:$AT,28,0)</f>
        <v>0</v>
      </c>
      <c r="AD466" s="34">
        <f>VLOOKUP($B466,'[2]TK KHOILUONG'!$B:$AT,29,0)</f>
        <v>0</v>
      </c>
      <c r="AE466" s="16">
        <f>VLOOKUP($B466,'[2]TK KHOILUONG'!$B:$AT,30,0)</f>
        <v>0</v>
      </c>
      <c r="AF466" s="16">
        <f>VLOOKUP($B466,'[2]TK KHOILUONG'!$B:$AT,31,0)</f>
        <v>0</v>
      </c>
      <c r="AG466" s="16">
        <f>VLOOKUP($B466,'[2]TK KHOILUONG'!$B:$AT,32,0)</f>
        <v>0</v>
      </c>
      <c r="AH466" s="34">
        <f>VLOOKUP($B466,'[2]TK KHOILUONG'!$B:$AT,33,0)</f>
        <v>0</v>
      </c>
      <c r="AI466" s="16">
        <f>VLOOKUP($B466,'[2]TK KHOILUONG'!$B:$AT,34,0)</f>
        <v>0</v>
      </c>
      <c r="AJ466" s="16">
        <f>VLOOKUP($B466,'[2]TK KHOILUONG'!$B:$AT,35,0)</f>
        <v>0</v>
      </c>
      <c r="AK466" s="34">
        <f>VLOOKUP($B466,'[2]TK KHOILUONG'!$B:$AT,36,0)</f>
        <v>0</v>
      </c>
      <c r="AL466" s="16">
        <f>VLOOKUP($B466,'[2]TK KHOILUONG'!$B:$AT,37,0)</f>
        <v>0</v>
      </c>
      <c r="AM466" s="16">
        <f>VLOOKUP($B466,'[2]TK KHOILUONG'!$B:$AT,38,0)</f>
        <v>0</v>
      </c>
      <c r="AN466" s="34">
        <f>VLOOKUP($B466,'[2]TK KHOILUONG'!$B:$AT,39,0)</f>
        <v>0</v>
      </c>
      <c r="AO466" s="16">
        <f>VLOOKUP($B466,'[2]TK KHOILUONG'!$B:$AT,40,0)</f>
        <v>0</v>
      </c>
      <c r="AP466" s="16">
        <f>VLOOKUP($B466,'[2]TK KHOILUONG'!$B:$AT,41,0)</f>
        <v>0</v>
      </c>
      <c r="AQ466" s="34">
        <f>VLOOKUP($B466,'[2]TK KHOILUONG'!$B:$AT,42,0)</f>
        <v>0</v>
      </c>
      <c r="AR466" s="34">
        <f>VLOOKUP($B466,'[2]TK KHOILUONG'!$B:$AT,43,0)</f>
        <v>0</v>
      </c>
      <c r="AS466" s="34">
        <f>VLOOKUP($B466,'[2]TK KHOILUONG'!$B:$AT,44,0)</f>
        <v>0</v>
      </c>
      <c r="AT466" s="44">
        <f t="shared" si="8"/>
        <v>0</v>
      </c>
      <c r="AU466" s="5"/>
    </row>
    <row r="467" spans="1:47">
      <c r="A467" s="12">
        <f>IF(D467="","",SUBTOTAL(3,$D$5:D467))</f>
        <v>463</v>
      </c>
      <c r="B467" s="31" t="s">
        <v>985</v>
      </c>
      <c r="C467" s="32" t="s">
        <v>977</v>
      </c>
      <c r="D467" s="33" t="s">
        <v>986</v>
      </c>
      <c r="E467" s="16">
        <f>VLOOKUP($B467,'[2]TK KHOILUONG'!$B:$AT,4,0)</f>
        <v>0</v>
      </c>
      <c r="F467" s="16">
        <f>VLOOKUP($B467,'[2]TK KHOILUONG'!$B:$AT,5,0)</f>
        <v>0</v>
      </c>
      <c r="G467" s="16">
        <f>VLOOKUP($B467,'[2]TK KHOILUONG'!$B:$AT,6,0)</f>
        <v>0</v>
      </c>
      <c r="H467" s="16">
        <f>VLOOKUP($B467,'[2]TK KHOILUONG'!$B:$AT,7,0)</f>
        <v>0</v>
      </c>
      <c r="I467" s="16">
        <f>VLOOKUP($B467,'[2]TK KHOILUONG'!$B:$AT,8,0)</f>
        <v>0</v>
      </c>
      <c r="J467" s="16">
        <f>VLOOKUP($B467,'[2]TK KHOILUONG'!$B:$AT,9,0)</f>
        <v>0</v>
      </c>
      <c r="K467" s="16">
        <f>VLOOKUP($B467,'[2]TK KHOILUONG'!$B:$AT,10,0)</f>
        <v>0</v>
      </c>
      <c r="L467" s="16">
        <f>VLOOKUP($B467,'[2]TK KHOILUONG'!$B:$AT,11,0)</f>
        <v>0</v>
      </c>
      <c r="M467" s="34">
        <f>VLOOKUP($B467,'[2]TK KHOILUONG'!$B:$AT,12,0)</f>
        <v>0</v>
      </c>
      <c r="N467" s="16">
        <f>VLOOKUP($B467,'[2]TK KHOILUONG'!$B:$AT,13,0)</f>
        <v>0</v>
      </c>
      <c r="O467" s="16">
        <f>VLOOKUP($B467,'[2]TK KHOILUONG'!$B:$AT,14,0)</f>
        <v>0</v>
      </c>
      <c r="P467" s="16">
        <f>VLOOKUP($B467,'[2]TK KHOILUONG'!$B:$AT,15,0)</f>
        <v>0</v>
      </c>
      <c r="Q467" s="16">
        <f>VLOOKUP($B467,'[2]TK KHOILUONG'!$B:$AT,16,0)</f>
        <v>0</v>
      </c>
      <c r="R467" s="34">
        <f>VLOOKUP($B467,'[2]TK KHOILUONG'!$B:$AT,17,0)</f>
        <v>0</v>
      </c>
      <c r="S467" s="16">
        <f>VLOOKUP($B467,'[2]TK KHOILUONG'!$B:$AT,18,0)</f>
        <v>0</v>
      </c>
      <c r="T467" s="16">
        <f>VLOOKUP($B467,'[2]TK KHOILUONG'!$B:$AT,19,0)</f>
        <v>0</v>
      </c>
      <c r="U467" s="16">
        <f>VLOOKUP($B467,'[2]TK KHOILUONG'!$B:$AT,20,0)</f>
        <v>0</v>
      </c>
      <c r="V467" s="34">
        <f>VLOOKUP($B467,'[2]TK KHOILUONG'!$B:$AT,21,0)</f>
        <v>0</v>
      </c>
      <c r="W467" s="16">
        <f>VLOOKUP($B467,'[2]TK KHOILUONG'!$B:$AT,22,0)</f>
        <v>0</v>
      </c>
      <c r="X467" s="16">
        <f>VLOOKUP($B467,'[2]TK KHOILUONG'!$B:$AT,23,0)</f>
        <v>0</v>
      </c>
      <c r="Y467" s="16">
        <f>VLOOKUP($B467,'[2]TK KHOILUONG'!$B:$AT,24,0)</f>
        <v>0</v>
      </c>
      <c r="Z467" s="34">
        <f>VLOOKUP($B467,'[2]TK KHOILUONG'!$B:$AT,25,0)</f>
        <v>0</v>
      </c>
      <c r="AA467" s="16">
        <f>VLOOKUP($B467,'[2]TK KHOILUONG'!$B:$AT,26,0)</f>
        <v>0</v>
      </c>
      <c r="AB467" s="16">
        <f>VLOOKUP($B467,'[2]TK KHOILUONG'!$B:$AT,27,0)</f>
        <v>0</v>
      </c>
      <c r="AC467" s="16">
        <f>VLOOKUP($B467,'[2]TK KHOILUONG'!$B:$AT,28,0)</f>
        <v>0</v>
      </c>
      <c r="AD467" s="34">
        <f>VLOOKUP($B467,'[2]TK KHOILUONG'!$B:$AT,29,0)</f>
        <v>0</v>
      </c>
      <c r="AE467" s="16">
        <f>VLOOKUP($B467,'[2]TK KHOILUONG'!$B:$AT,30,0)</f>
        <v>0</v>
      </c>
      <c r="AF467" s="16">
        <f>VLOOKUP($B467,'[2]TK KHOILUONG'!$B:$AT,31,0)</f>
        <v>0</v>
      </c>
      <c r="AG467" s="16">
        <f>VLOOKUP($B467,'[2]TK KHOILUONG'!$B:$AT,32,0)</f>
        <v>0</v>
      </c>
      <c r="AH467" s="34">
        <f>VLOOKUP($B467,'[2]TK KHOILUONG'!$B:$AT,33,0)</f>
        <v>0</v>
      </c>
      <c r="AI467" s="16">
        <f>VLOOKUP($B467,'[2]TK KHOILUONG'!$B:$AT,34,0)</f>
        <v>0</v>
      </c>
      <c r="AJ467" s="16">
        <f>VLOOKUP($B467,'[2]TK KHOILUONG'!$B:$AT,35,0)</f>
        <v>0</v>
      </c>
      <c r="AK467" s="34">
        <f>VLOOKUP($B467,'[2]TK KHOILUONG'!$B:$AT,36,0)</f>
        <v>0</v>
      </c>
      <c r="AL467" s="16">
        <f>VLOOKUP($B467,'[2]TK KHOILUONG'!$B:$AT,37,0)</f>
        <v>0</v>
      </c>
      <c r="AM467" s="16">
        <f>VLOOKUP($B467,'[2]TK KHOILUONG'!$B:$AT,38,0)</f>
        <v>0</v>
      </c>
      <c r="AN467" s="34">
        <f>VLOOKUP($B467,'[2]TK KHOILUONG'!$B:$AT,39,0)</f>
        <v>0</v>
      </c>
      <c r="AO467" s="16">
        <f>VLOOKUP($B467,'[2]TK KHOILUONG'!$B:$AT,40,0)</f>
        <v>0</v>
      </c>
      <c r="AP467" s="16">
        <f>VLOOKUP($B467,'[2]TK KHOILUONG'!$B:$AT,41,0)</f>
        <v>0</v>
      </c>
      <c r="AQ467" s="34">
        <f>VLOOKUP($B467,'[2]TK KHOILUONG'!$B:$AT,42,0)</f>
        <v>0</v>
      </c>
      <c r="AR467" s="34">
        <f>VLOOKUP($B467,'[2]TK KHOILUONG'!$B:$AT,43,0)</f>
        <v>0</v>
      </c>
      <c r="AS467" s="34">
        <f>VLOOKUP($B467,'[2]TK KHOILUONG'!$B:$AT,44,0)</f>
        <v>0</v>
      </c>
      <c r="AT467" s="44">
        <f t="shared" si="8"/>
        <v>0</v>
      </c>
      <c r="AU467" s="5"/>
    </row>
    <row r="468" spans="1:47">
      <c r="A468" s="12">
        <f>IF(D468="","",SUBTOTAL(3,$D$5:D468))</f>
        <v>464</v>
      </c>
      <c r="B468" s="31" t="s">
        <v>987</v>
      </c>
      <c r="C468" s="32" t="s">
        <v>977</v>
      </c>
      <c r="D468" s="33" t="s">
        <v>988</v>
      </c>
      <c r="E468" s="16">
        <f>VLOOKUP($B468,'[2]TK KHOILUONG'!$B:$AT,4,0)</f>
        <v>0</v>
      </c>
      <c r="F468" s="16">
        <f>VLOOKUP($B468,'[2]TK KHOILUONG'!$B:$AT,5,0)</f>
        <v>0</v>
      </c>
      <c r="G468" s="16">
        <f>VLOOKUP($B468,'[2]TK KHOILUONG'!$B:$AT,6,0)</f>
        <v>0</v>
      </c>
      <c r="H468" s="16">
        <f>VLOOKUP($B468,'[2]TK KHOILUONG'!$B:$AT,7,0)</f>
        <v>0</v>
      </c>
      <c r="I468" s="16">
        <f>VLOOKUP($B468,'[2]TK KHOILUONG'!$B:$AT,8,0)</f>
        <v>0</v>
      </c>
      <c r="J468" s="16">
        <f>VLOOKUP($B468,'[2]TK KHOILUONG'!$B:$AT,9,0)</f>
        <v>0</v>
      </c>
      <c r="K468" s="16">
        <f>VLOOKUP($B468,'[2]TK KHOILUONG'!$B:$AT,10,0)</f>
        <v>0</v>
      </c>
      <c r="L468" s="16">
        <f>VLOOKUP($B468,'[2]TK KHOILUONG'!$B:$AT,11,0)</f>
        <v>0</v>
      </c>
      <c r="M468" s="34">
        <f>VLOOKUP($B468,'[2]TK KHOILUONG'!$B:$AT,12,0)</f>
        <v>0</v>
      </c>
      <c r="N468" s="16">
        <f>VLOOKUP($B468,'[2]TK KHOILUONG'!$B:$AT,13,0)</f>
        <v>0</v>
      </c>
      <c r="O468" s="16">
        <f>VLOOKUP($B468,'[2]TK KHOILUONG'!$B:$AT,14,0)</f>
        <v>0</v>
      </c>
      <c r="P468" s="16">
        <f>VLOOKUP($B468,'[2]TK KHOILUONG'!$B:$AT,15,0)</f>
        <v>0</v>
      </c>
      <c r="Q468" s="16">
        <f>VLOOKUP($B468,'[2]TK KHOILUONG'!$B:$AT,16,0)</f>
        <v>0</v>
      </c>
      <c r="R468" s="34">
        <f>VLOOKUP($B468,'[2]TK KHOILUONG'!$B:$AT,17,0)</f>
        <v>0</v>
      </c>
      <c r="S468" s="16">
        <f>VLOOKUP($B468,'[2]TK KHOILUONG'!$B:$AT,18,0)</f>
        <v>0</v>
      </c>
      <c r="T468" s="16">
        <f>VLOOKUP($B468,'[2]TK KHOILUONG'!$B:$AT,19,0)</f>
        <v>0</v>
      </c>
      <c r="U468" s="16">
        <f>VLOOKUP($B468,'[2]TK KHOILUONG'!$B:$AT,20,0)</f>
        <v>0</v>
      </c>
      <c r="V468" s="34">
        <f>VLOOKUP($B468,'[2]TK KHOILUONG'!$B:$AT,21,0)</f>
        <v>0</v>
      </c>
      <c r="W468" s="16">
        <f>VLOOKUP($B468,'[2]TK KHOILUONG'!$B:$AT,22,0)</f>
        <v>0</v>
      </c>
      <c r="X468" s="16">
        <f>VLOOKUP($B468,'[2]TK KHOILUONG'!$B:$AT,23,0)</f>
        <v>0</v>
      </c>
      <c r="Y468" s="16">
        <f>VLOOKUP($B468,'[2]TK KHOILUONG'!$B:$AT,24,0)</f>
        <v>0</v>
      </c>
      <c r="Z468" s="34">
        <f>VLOOKUP($B468,'[2]TK KHOILUONG'!$B:$AT,25,0)</f>
        <v>0</v>
      </c>
      <c r="AA468" s="16">
        <f>VLOOKUP($B468,'[2]TK KHOILUONG'!$B:$AT,26,0)</f>
        <v>0</v>
      </c>
      <c r="AB468" s="16">
        <f>VLOOKUP($B468,'[2]TK KHOILUONG'!$B:$AT,27,0)</f>
        <v>0</v>
      </c>
      <c r="AC468" s="16">
        <f>VLOOKUP($B468,'[2]TK KHOILUONG'!$B:$AT,28,0)</f>
        <v>0</v>
      </c>
      <c r="AD468" s="34">
        <f>VLOOKUP($B468,'[2]TK KHOILUONG'!$B:$AT,29,0)</f>
        <v>0</v>
      </c>
      <c r="AE468" s="16">
        <f>VLOOKUP($B468,'[2]TK KHOILUONG'!$B:$AT,30,0)</f>
        <v>0</v>
      </c>
      <c r="AF468" s="16">
        <f>VLOOKUP($B468,'[2]TK KHOILUONG'!$B:$AT,31,0)</f>
        <v>0</v>
      </c>
      <c r="AG468" s="16">
        <f>VLOOKUP($B468,'[2]TK KHOILUONG'!$B:$AT,32,0)</f>
        <v>0</v>
      </c>
      <c r="AH468" s="34">
        <f>VLOOKUP($B468,'[2]TK KHOILUONG'!$B:$AT,33,0)</f>
        <v>0</v>
      </c>
      <c r="AI468" s="16">
        <f>VLOOKUP($B468,'[2]TK KHOILUONG'!$B:$AT,34,0)</f>
        <v>0</v>
      </c>
      <c r="AJ468" s="16">
        <f>VLOOKUP($B468,'[2]TK KHOILUONG'!$B:$AT,35,0)</f>
        <v>0</v>
      </c>
      <c r="AK468" s="34">
        <f>VLOOKUP($B468,'[2]TK KHOILUONG'!$B:$AT,36,0)</f>
        <v>0</v>
      </c>
      <c r="AL468" s="16">
        <f>VLOOKUP($B468,'[2]TK KHOILUONG'!$B:$AT,37,0)</f>
        <v>0</v>
      </c>
      <c r="AM468" s="16">
        <f>VLOOKUP($B468,'[2]TK KHOILUONG'!$B:$AT,38,0)</f>
        <v>0</v>
      </c>
      <c r="AN468" s="34">
        <f>VLOOKUP($B468,'[2]TK KHOILUONG'!$B:$AT,39,0)</f>
        <v>0</v>
      </c>
      <c r="AO468" s="16">
        <f>VLOOKUP($B468,'[2]TK KHOILUONG'!$B:$AT,40,0)</f>
        <v>0</v>
      </c>
      <c r="AP468" s="16">
        <f>VLOOKUP($B468,'[2]TK KHOILUONG'!$B:$AT,41,0)</f>
        <v>0</v>
      </c>
      <c r="AQ468" s="34">
        <f>VLOOKUP($B468,'[2]TK KHOILUONG'!$B:$AT,42,0)</f>
        <v>0</v>
      </c>
      <c r="AR468" s="34">
        <f>VLOOKUP($B468,'[2]TK KHOILUONG'!$B:$AT,43,0)</f>
        <v>0</v>
      </c>
      <c r="AS468" s="34">
        <f>VLOOKUP($B468,'[2]TK KHOILUONG'!$B:$AT,44,0)</f>
        <v>0</v>
      </c>
      <c r="AT468" s="44">
        <f t="shared" si="8"/>
        <v>0</v>
      </c>
      <c r="AU468" s="5"/>
    </row>
    <row r="469" spans="1:47">
      <c r="A469" s="12">
        <f>IF(D469="","",SUBTOTAL(3,$D$5:D469))</f>
        <v>465</v>
      </c>
      <c r="B469" s="31" t="s">
        <v>989</v>
      </c>
      <c r="C469" s="32" t="s">
        <v>977</v>
      </c>
      <c r="D469" s="33" t="s">
        <v>990</v>
      </c>
      <c r="E469" s="16">
        <f>VLOOKUP($B469,'[2]TK KHOILUONG'!$B:$AT,4,0)</f>
        <v>0</v>
      </c>
      <c r="F469" s="16">
        <f>VLOOKUP($B469,'[2]TK KHOILUONG'!$B:$AT,5,0)</f>
        <v>0</v>
      </c>
      <c r="G469" s="16">
        <f>VLOOKUP($B469,'[2]TK KHOILUONG'!$B:$AT,6,0)</f>
        <v>0</v>
      </c>
      <c r="H469" s="16">
        <f>VLOOKUP($B469,'[2]TK KHOILUONG'!$B:$AT,7,0)</f>
        <v>0</v>
      </c>
      <c r="I469" s="16">
        <f>VLOOKUP($B469,'[2]TK KHOILUONG'!$B:$AT,8,0)</f>
        <v>0</v>
      </c>
      <c r="J469" s="16">
        <f>VLOOKUP($B469,'[2]TK KHOILUONG'!$B:$AT,9,0)</f>
        <v>0</v>
      </c>
      <c r="K469" s="16">
        <f>VLOOKUP($B469,'[2]TK KHOILUONG'!$B:$AT,10,0)</f>
        <v>0</v>
      </c>
      <c r="L469" s="16">
        <f>VLOOKUP($B469,'[2]TK KHOILUONG'!$B:$AT,11,0)</f>
        <v>0</v>
      </c>
      <c r="M469" s="34">
        <f>VLOOKUP($B469,'[2]TK KHOILUONG'!$B:$AT,12,0)</f>
        <v>0</v>
      </c>
      <c r="N469" s="16">
        <f>VLOOKUP($B469,'[2]TK KHOILUONG'!$B:$AT,13,0)</f>
        <v>0.6</v>
      </c>
      <c r="O469" s="16">
        <f>VLOOKUP($B469,'[2]TK KHOILUONG'!$B:$AT,14,0)</f>
        <v>1.35</v>
      </c>
      <c r="P469" s="16">
        <f>VLOOKUP($B469,'[2]TK KHOILUONG'!$B:$AT,15,0)</f>
        <v>0</v>
      </c>
      <c r="Q469" s="16">
        <f>VLOOKUP($B469,'[2]TK KHOILUONG'!$B:$AT,16,0)</f>
        <v>0</v>
      </c>
      <c r="R469" s="34">
        <f>VLOOKUP($B469,'[2]TK KHOILUONG'!$B:$AT,17,0)</f>
        <v>1.9500000000000002</v>
      </c>
      <c r="S469" s="16">
        <f>VLOOKUP($B469,'[2]TK KHOILUONG'!$B:$AT,18,0)</f>
        <v>35</v>
      </c>
      <c r="T469" s="16">
        <f>VLOOKUP($B469,'[2]TK KHOILUONG'!$B:$AT,19,0)</f>
        <v>0</v>
      </c>
      <c r="U469" s="16">
        <f>VLOOKUP($B469,'[2]TK KHOILUONG'!$B:$AT,20,0)</f>
        <v>36</v>
      </c>
      <c r="V469" s="34">
        <f>VLOOKUP($B469,'[2]TK KHOILUONG'!$B:$AT,21,0)</f>
        <v>-0.1</v>
      </c>
      <c r="W469" s="16">
        <f>VLOOKUP($B469,'[2]TK KHOILUONG'!$B:$AT,22,0)</f>
        <v>0</v>
      </c>
      <c r="X469" s="16">
        <f>VLOOKUP($B469,'[2]TK KHOILUONG'!$B:$AT,23,0)</f>
        <v>0</v>
      </c>
      <c r="Y469" s="16">
        <f>VLOOKUP($B469,'[2]TK KHOILUONG'!$B:$AT,24,0)</f>
        <v>0</v>
      </c>
      <c r="Z469" s="34">
        <f>VLOOKUP($B469,'[2]TK KHOILUONG'!$B:$AT,25,0)</f>
        <v>0</v>
      </c>
      <c r="AA469" s="16">
        <f>VLOOKUP($B469,'[2]TK KHOILUONG'!$B:$AT,26,0)</f>
        <v>0</v>
      </c>
      <c r="AB469" s="16">
        <f>VLOOKUP($B469,'[2]TK KHOILUONG'!$B:$AT,27,0)</f>
        <v>0</v>
      </c>
      <c r="AC469" s="16">
        <f>VLOOKUP($B469,'[2]TK KHOILUONG'!$B:$AT,28,0)</f>
        <v>0</v>
      </c>
      <c r="AD469" s="34">
        <f>VLOOKUP($B469,'[2]TK KHOILUONG'!$B:$AT,29,0)</f>
        <v>0</v>
      </c>
      <c r="AE469" s="16">
        <f>VLOOKUP($B469,'[2]TK KHOILUONG'!$B:$AT,30,0)</f>
        <v>0</v>
      </c>
      <c r="AF469" s="16">
        <f>VLOOKUP($B469,'[2]TK KHOILUONG'!$B:$AT,31,0)</f>
        <v>0</v>
      </c>
      <c r="AG469" s="16">
        <f>VLOOKUP($B469,'[2]TK KHOILUONG'!$B:$AT,32,0)</f>
        <v>0</v>
      </c>
      <c r="AH469" s="34">
        <f>VLOOKUP($B469,'[2]TK KHOILUONG'!$B:$AT,33,0)</f>
        <v>0</v>
      </c>
      <c r="AI469" s="16">
        <f>VLOOKUP($B469,'[2]TK KHOILUONG'!$B:$AT,34,0)</f>
        <v>0</v>
      </c>
      <c r="AJ469" s="16">
        <f>VLOOKUP($B469,'[2]TK KHOILUONG'!$B:$AT,35,0)</f>
        <v>0</v>
      </c>
      <c r="AK469" s="34">
        <f>VLOOKUP($B469,'[2]TK KHOILUONG'!$B:$AT,36,0)</f>
        <v>0</v>
      </c>
      <c r="AL469" s="16">
        <f>VLOOKUP($B469,'[2]TK KHOILUONG'!$B:$AT,37,0)</f>
        <v>0</v>
      </c>
      <c r="AM469" s="16">
        <f>VLOOKUP($B469,'[2]TK KHOILUONG'!$B:$AT,38,0)</f>
        <v>0</v>
      </c>
      <c r="AN469" s="34">
        <f>VLOOKUP($B469,'[2]TK KHOILUONG'!$B:$AT,39,0)</f>
        <v>0</v>
      </c>
      <c r="AO469" s="16">
        <f>VLOOKUP($B469,'[2]TK KHOILUONG'!$B:$AT,40,0)</f>
        <v>0</v>
      </c>
      <c r="AP469" s="16">
        <f>VLOOKUP($B469,'[2]TK KHOILUONG'!$B:$AT,41,0)</f>
        <v>0</v>
      </c>
      <c r="AQ469" s="34">
        <f>VLOOKUP($B469,'[2]TK KHOILUONG'!$B:$AT,42,0)</f>
        <v>0</v>
      </c>
      <c r="AR469" s="34">
        <f>VLOOKUP($B469,'[2]TK KHOILUONG'!$B:$AT,43,0)</f>
        <v>0</v>
      </c>
      <c r="AS469" s="34">
        <f>VLOOKUP($B469,'[2]TK KHOILUONG'!$B:$AT,44,0)</f>
        <v>0</v>
      </c>
      <c r="AT469" s="44">
        <f t="shared" si="8"/>
        <v>1.85</v>
      </c>
      <c r="AU469" s="5"/>
    </row>
    <row r="470" spans="1:47">
      <c r="A470" s="12">
        <f>IF(D470="","",SUBTOTAL(3,$D$5:D470))</f>
        <v>466</v>
      </c>
      <c r="B470" s="31" t="s">
        <v>991</v>
      </c>
      <c r="C470" s="32" t="s">
        <v>992</v>
      </c>
      <c r="D470" s="33" t="s">
        <v>993</v>
      </c>
      <c r="E470" s="16">
        <f>VLOOKUP($B470,'[2]TK KHOILUONG'!$B:$AT,4,0)</f>
        <v>0</v>
      </c>
      <c r="F470" s="16">
        <f>VLOOKUP($B470,'[2]TK KHOILUONG'!$B:$AT,5,0)</f>
        <v>0</v>
      </c>
      <c r="G470" s="16">
        <f>VLOOKUP($B470,'[2]TK KHOILUONG'!$B:$AT,6,0)</f>
        <v>0</v>
      </c>
      <c r="H470" s="16">
        <f>VLOOKUP($B470,'[2]TK KHOILUONG'!$B:$AT,7,0)</f>
        <v>0</v>
      </c>
      <c r="I470" s="16">
        <f>VLOOKUP($B470,'[2]TK KHOILUONG'!$B:$AT,8,0)</f>
        <v>0</v>
      </c>
      <c r="J470" s="16">
        <f>VLOOKUP($B470,'[2]TK KHOILUONG'!$B:$AT,9,0)</f>
        <v>0</v>
      </c>
      <c r="K470" s="16">
        <f>VLOOKUP($B470,'[2]TK KHOILUONG'!$B:$AT,10,0)</f>
        <v>0</v>
      </c>
      <c r="L470" s="16">
        <f>VLOOKUP($B470,'[2]TK KHOILUONG'!$B:$AT,11,0)</f>
        <v>0</v>
      </c>
      <c r="M470" s="34">
        <f>VLOOKUP($B470,'[2]TK KHOILUONG'!$B:$AT,12,0)</f>
        <v>0</v>
      </c>
      <c r="N470" s="16">
        <f>VLOOKUP($B470,'[2]TK KHOILUONG'!$B:$AT,13,0)</f>
        <v>0</v>
      </c>
      <c r="O470" s="16">
        <f>VLOOKUP($B470,'[2]TK KHOILUONG'!$B:$AT,14,0)</f>
        <v>0</v>
      </c>
      <c r="P470" s="16">
        <f>VLOOKUP($B470,'[2]TK KHOILUONG'!$B:$AT,15,0)</f>
        <v>0</v>
      </c>
      <c r="Q470" s="16">
        <f>VLOOKUP($B470,'[2]TK KHOILUONG'!$B:$AT,16,0)</f>
        <v>0</v>
      </c>
      <c r="R470" s="34">
        <f>VLOOKUP($B470,'[2]TK KHOILUONG'!$B:$AT,17,0)</f>
        <v>0</v>
      </c>
      <c r="S470" s="16">
        <f>VLOOKUP($B470,'[2]TK KHOILUONG'!$B:$AT,18,0)</f>
        <v>0</v>
      </c>
      <c r="T470" s="16">
        <f>VLOOKUP($B470,'[2]TK KHOILUONG'!$B:$AT,19,0)</f>
        <v>0</v>
      </c>
      <c r="U470" s="16">
        <f>VLOOKUP($B470,'[2]TK KHOILUONG'!$B:$AT,20,0)</f>
        <v>0</v>
      </c>
      <c r="V470" s="34">
        <f>VLOOKUP($B470,'[2]TK KHOILUONG'!$B:$AT,21,0)</f>
        <v>0</v>
      </c>
      <c r="W470" s="16">
        <f>VLOOKUP($B470,'[2]TK KHOILUONG'!$B:$AT,22,0)</f>
        <v>0</v>
      </c>
      <c r="X470" s="16">
        <f>VLOOKUP($B470,'[2]TK KHOILUONG'!$B:$AT,23,0)</f>
        <v>0</v>
      </c>
      <c r="Y470" s="16">
        <f>VLOOKUP($B470,'[2]TK KHOILUONG'!$B:$AT,24,0)</f>
        <v>0</v>
      </c>
      <c r="Z470" s="34">
        <f>VLOOKUP($B470,'[2]TK KHOILUONG'!$B:$AT,25,0)</f>
        <v>0</v>
      </c>
      <c r="AA470" s="16">
        <f>VLOOKUP($B470,'[2]TK KHOILUONG'!$B:$AT,26,0)</f>
        <v>0</v>
      </c>
      <c r="AB470" s="16">
        <f>VLOOKUP($B470,'[2]TK KHOILUONG'!$B:$AT,27,0)</f>
        <v>0</v>
      </c>
      <c r="AC470" s="16">
        <f>VLOOKUP($B470,'[2]TK KHOILUONG'!$B:$AT,28,0)</f>
        <v>0</v>
      </c>
      <c r="AD470" s="34">
        <f>VLOOKUP($B470,'[2]TK KHOILUONG'!$B:$AT,29,0)</f>
        <v>0</v>
      </c>
      <c r="AE470" s="16">
        <f>VLOOKUP($B470,'[2]TK KHOILUONG'!$B:$AT,30,0)</f>
        <v>0</v>
      </c>
      <c r="AF470" s="16">
        <f>VLOOKUP($B470,'[2]TK KHOILUONG'!$B:$AT,31,0)</f>
        <v>0</v>
      </c>
      <c r="AG470" s="16">
        <f>VLOOKUP($B470,'[2]TK KHOILUONG'!$B:$AT,32,0)</f>
        <v>0</v>
      </c>
      <c r="AH470" s="34">
        <f>VLOOKUP($B470,'[2]TK KHOILUONG'!$B:$AT,33,0)</f>
        <v>0</v>
      </c>
      <c r="AI470" s="16">
        <f>VLOOKUP($B470,'[2]TK KHOILUONG'!$B:$AT,34,0)</f>
        <v>0</v>
      </c>
      <c r="AJ470" s="16">
        <f>VLOOKUP($B470,'[2]TK KHOILUONG'!$B:$AT,35,0)</f>
        <v>0</v>
      </c>
      <c r="AK470" s="34">
        <f>VLOOKUP($B470,'[2]TK KHOILUONG'!$B:$AT,36,0)</f>
        <v>0</v>
      </c>
      <c r="AL470" s="16">
        <f>VLOOKUP($B470,'[2]TK KHOILUONG'!$B:$AT,37,0)</f>
        <v>0</v>
      </c>
      <c r="AM470" s="16">
        <f>VLOOKUP($B470,'[2]TK KHOILUONG'!$B:$AT,38,0)</f>
        <v>0</v>
      </c>
      <c r="AN470" s="34">
        <f>VLOOKUP($B470,'[2]TK KHOILUONG'!$B:$AT,39,0)</f>
        <v>0</v>
      </c>
      <c r="AO470" s="16">
        <f>VLOOKUP($B470,'[2]TK KHOILUONG'!$B:$AT,40,0)</f>
        <v>0</v>
      </c>
      <c r="AP470" s="16">
        <f>VLOOKUP($B470,'[2]TK KHOILUONG'!$B:$AT,41,0)</f>
        <v>0</v>
      </c>
      <c r="AQ470" s="34">
        <f>VLOOKUP($B470,'[2]TK KHOILUONG'!$B:$AT,42,0)</f>
        <v>0</v>
      </c>
      <c r="AR470" s="34">
        <f>VLOOKUP($B470,'[2]TK KHOILUONG'!$B:$AT,43,0)</f>
        <v>0</v>
      </c>
      <c r="AS470" s="34">
        <f>VLOOKUP($B470,'[2]TK KHOILUONG'!$B:$AT,44,0)</f>
        <v>0</v>
      </c>
      <c r="AT470" s="44">
        <f t="shared" si="8"/>
        <v>0</v>
      </c>
      <c r="AU470" s="5"/>
    </row>
    <row r="471" spans="1:47">
      <c r="A471" s="12">
        <f>IF(D471="","",SUBTOTAL(3,$D$5:D471))</f>
        <v>467</v>
      </c>
      <c r="B471" s="31" t="s">
        <v>994</v>
      </c>
      <c r="C471" s="32" t="s">
        <v>992</v>
      </c>
      <c r="D471" s="33" t="s">
        <v>995</v>
      </c>
      <c r="E471" s="16">
        <f>VLOOKUP($B471,'[2]TK KHOILUONG'!$B:$AT,4,0)</f>
        <v>0</v>
      </c>
      <c r="F471" s="16">
        <f>VLOOKUP($B471,'[2]TK KHOILUONG'!$B:$AT,5,0)</f>
        <v>0</v>
      </c>
      <c r="G471" s="16">
        <f>VLOOKUP($B471,'[2]TK KHOILUONG'!$B:$AT,6,0)</f>
        <v>0</v>
      </c>
      <c r="H471" s="16">
        <f>VLOOKUP($B471,'[2]TK KHOILUONG'!$B:$AT,7,0)</f>
        <v>0</v>
      </c>
      <c r="I471" s="16">
        <f>VLOOKUP($B471,'[2]TK KHOILUONG'!$B:$AT,8,0)</f>
        <v>0</v>
      </c>
      <c r="J471" s="16">
        <f>VLOOKUP($B471,'[2]TK KHOILUONG'!$B:$AT,9,0)</f>
        <v>0</v>
      </c>
      <c r="K471" s="16">
        <f>VLOOKUP($B471,'[2]TK KHOILUONG'!$B:$AT,10,0)</f>
        <v>0</v>
      </c>
      <c r="L471" s="16">
        <f>VLOOKUP($B471,'[2]TK KHOILUONG'!$B:$AT,11,0)</f>
        <v>0</v>
      </c>
      <c r="M471" s="34">
        <f>VLOOKUP($B471,'[2]TK KHOILUONG'!$B:$AT,12,0)</f>
        <v>0</v>
      </c>
      <c r="N471" s="16">
        <f>VLOOKUP($B471,'[2]TK KHOILUONG'!$B:$AT,13,0)</f>
        <v>0</v>
      </c>
      <c r="O471" s="16">
        <f>VLOOKUP($B471,'[2]TK KHOILUONG'!$B:$AT,14,0)</f>
        <v>0</v>
      </c>
      <c r="P471" s="16">
        <f>VLOOKUP($B471,'[2]TK KHOILUONG'!$B:$AT,15,0)</f>
        <v>0</v>
      </c>
      <c r="Q471" s="16">
        <f>VLOOKUP($B471,'[2]TK KHOILUONG'!$B:$AT,16,0)</f>
        <v>0</v>
      </c>
      <c r="R471" s="34">
        <f>VLOOKUP($B471,'[2]TK KHOILUONG'!$B:$AT,17,0)</f>
        <v>0</v>
      </c>
      <c r="S471" s="16">
        <f>VLOOKUP($B471,'[2]TK KHOILUONG'!$B:$AT,18,0)</f>
        <v>0</v>
      </c>
      <c r="T471" s="16">
        <f>VLOOKUP($B471,'[2]TK KHOILUONG'!$B:$AT,19,0)</f>
        <v>0</v>
      </c>
      <c r="U471" s="16">
        <f>VLOOKUP($B471,'[2]TK KHOILUONG'!$B:$AT,20,0)</f>
        <v>0</v>
      </c>
      <c r="V471" s="34">
        <f>VLOOKUP($B471,'[2]TK KHOILUONG'!$B:$AT,21,0)</f>
        <v>0</v>
      </c>
      <c r="W471" s="16">
        <f>VLOOKUP($B471,'[2]TK KHOILUONG'!$B:$AT,22,0)</f>
        <v>0</v>
      </c>
      <c r="X471" s="16">
        <f>VLOOKUP($B471,'[2]TK KHOILUONG'!$B:$AT,23,0)</f>
        <v>0</v>
      </c>
      <c r="Y471" s="16">
        <f>VLOOKUP($B471,'[2]TK KHOILUONG'!$B:$AT,24,0)</f>
        <v>0</v>
      </c>
      <c r="Z471" s="34">
        <f>VLOOKUP($B471,'[2]TK KHOILUONG'!$B:$AT,25,0)</f>
        <v>0</v>
      </c>
      <c r="AA471" s="16">
        <f>VLOOKUP($B471,'[2]TK KHOILUONG'!$B:$AT,26,0)</f>
        <v>0</v>
      </c>
      <c r="AB471" s="16">
        <f>VLOOKUP($B471,'[2]TK KHOILUONG'!$B:$AT,27,0)</f>
        <v>0</v>
      </c>
      <c r="AC471" s="16">
        <f>VLOOKUP($B471,'[2]TK KHOILUONG'!$B:$AT,28,0)</f>
        <v>0</v>
      </c>
      <c r="AD471" s="34">
        <f>VLOOKUP($B471,'[2]TK KHOILUONG'!$B:$AT,29,0)</f>
        <v>0</v>
      </c>
      <c r="AE471" s="16">
        <f>VLOOKUP($B471,'[2]TK KHOILUONG'!$B:$AT,30,0)</f>
        <v>0</v>
      </c>
      <c r="AF471" s="16">
        <f>VLOOKUP($B471,'[2]TK KHOILUONG'!$B:$AT,31,0)</f>
        <v>0</v>
      </c>
      <c r="AG471" s="16">
        <f>VLOOKUP($B471,'[2]TK KHOILUONG'!$B:$AT,32,0)</f>
        <v>0</v>
      </c>
      <c r="AH471" s="34">
        <f>VLOOKUP($B471,'[2]TK KHOILUONG'!$B:$AT,33,0)</f>
        <v>0</v>
      </c>
      <c r="AI471" s="16">
        <f>VLOOKUP($B471,'[2]TK KHOILUONG'!$B:$AT,34,0)</f>
        <v>0</v>
      </c>
      <c r="AJ471" s="16">
        <f>VLOOKUP($B471,'[2]TK KHOILUONG'!$B:$AT,35,0)</f>
        <v>0</v>
      </c>
      <c r="AK471" s="34">
        <f>VLOOKUP($B471,'[2]TK KHOILUONG'!$B:$AT,36,0)</f>
        <v>0</v>
      </c>
      <c r="AL471" s="16">
        <f>VLOOKUP($B471,'[2]TK KHOILUONG'!$B:$AT,37,0)</f>
        <v>0</v>
      </c>
      <c r="AM471" s="16">
        <f>VLOOKUP($B471,'[2]TK KHOILUONG'!$B:$AT,38,0)</f>
        <v>0</v>
      </c>
      <c r="AN471" s="34">
        <f>VLOOKUP($B471,'[2]TK KHOILUONG'!$B:$AT,39,0)</f>
        <v>0</v>
      </c>
      <c r="AO471" s="16">
        <f>VLOOKUP($B471,'[2]TK KHOILUONG'!$B:$AT,40,0)</f>
        <v>0</v>
      </c>
      <c r="AP471" s="16">
        <f>VLOOKUP($B471,'[2]TK KHOILUONG'!$B:$AT,41,0)</f>
        <v>0</v>
      </c>
      <c r="AQ471" s="34">
        <f>VLOOKUP($B471,'[2]TK KHOILUONG'!$B:$AT,42,0)</f>
        <v>0</v>
      </c>
      <c r="AR471" s="34">
        <f>VLOOKUP($B471,'[2]TK KHOILUONG'!$B:$AT,43,0)</f>
        <v>0</v>
      </c>
      <c r="AS471" s="34">
        <f>VLOOKUP($B471,'[2]TK KHOILUONG'!$B:$AT,44,0)</f>
        <v>0</v>
      </c>
      <c r="AT471" s="44">
        <f t="shared" si="8"/>
        <v>0</v>
      </c>
      <c r="AU471" s="5"/>
    </row>
    <row r="472" spans="1:47">
      <c r="A472" s="12">
        <f>IF(D472="","",SUBTOTAL(3,$D$5:D472))</f>
        <v>468</v>
      </c>
      <c r="B472" s="31" t="s">
        <v>996</v>
      </c>
      <c r="C472" s="32" t="s">
        <v>992</v>
      </c>
      <c r="D472" s="33" t="s">
        <v>997</v>
      </c>
      <c r="E472" s="16">
        <f>VLOOKUP($B472,'[2]TK KHOILUONG'!$B:$AT,4,0)</f>
        <v>0</v>
      </c>
      <c r="F472" s="16">
        <f>VLOOKUP($B472,'[2]TK KHOILUONG'!$B:$AT,5,0)</f>
        <v>0</v>
      </c>
      <c r="G472" s="16">
        <f>VLOOKUP($B472,'[2]TK KHOILUONG'!$B:$AT,6,0)</f>
        <v>0</v>
      </c>
      <c r="H472" s="16">
        <f>VLOOKUP($B472,'[2]TK KHOILUONG'!$B:$AT,7,0)</f>
        <v>0</v>
      </c>
      <c r="I472" s="16">
        <f>VLOOKUP($B472,'[2]TK KHOILUONG'!$B:$AT,8,0)</f>
        <v>0</v>
      </c>
      <c r="J472" s="16">
        <f>VLOOKUP($B472,'[2]TK KHOILUONG'!$B:$AT,9,0)</f>
        <v>0</v>
      </c>
      <c r="K472" s="16">
        <f>VLOOKUP($B472,'[2]TK KHOILUONG'!$B:$AT,10,0)</f>
        <v>0</v>
      </c>
      <c r="L472" s="16">
        <f>VLOOKUP($B472,'[2]TK KHOILUONG'!$B:$AT,11,0)</f>
        <v>0</v>
      </c>
      <c r="M472" s="34">
        <f>VLOOKUP($B472,'[2]TK KHOILUONG'!$B:$AT,12,0)</f>
        <v>0</v>
      </c>
      <c r="N472" s="16">
        <f>VLOOKUP($B472,'[2]TK KHOILUONG'!$B:$AT,13,0)</f>
        <v>0</v>
      </c>
      <c r="O472" s="16">
        <f>VLOOKUP($B472,'[2]TK KHOILUONG'!$B:$AT,14,0)</f>
        <v>0</v>
      </c>
      <c r="P472" s="16">
        <f>VLOOKUP($B472,'[2]TK KHOILUONG'!$B:$AT,15,0)</f>
        <v>0</v>
      </c>
      <c r="Q472" s="16">
        <f>VLOOKUP($B472,'[2]TK KHOILUONG'!$B:$AT,16,0)</f>
        <v>0</v>
      </c>
      <c r="R472" s="34">
        <f>VLOOKUP($B472,'[2]TK KHOILUONG'!$B:$AT,17,0)</f>
        <v>0</v>
      </c>
      <c r="S472" s="16">
        <f>VLOOKUP($B472,'[2]TK KHOILUONG'!$B:$AT,18,0)</f>
        <v>0</v>
      </c>
      <c r="T472" s="16">
        <f>VLOOKUP($B472,'[2]TK KHOILUONG'!$B:$AT,19,0)</f>
        <v>0</v>
      </c>
      <c r="U472" s="16">
        <f>VLOOKUP($B472,'[2]TK KHOILUONG'!$B:$AT,20,0)</f>
        <v>0</v>
      </c>
      <c r="V472" s="34">
        <f>VLOOKUP($B472,'[2]TK KHOILUONG'!$B:$AT,21,0)</f>
        <v>0</v>
      </c>
      <c r="W472" s="16">
        <f>VLOOKUP($B472,'[2]TK KHOILUONG'!$B:$AT,22,0)</f>
        <v>0</v>
      </c>
      <c r="X472" s="16">
        <f>VLOOKUP($B472,'[2]TK KHOILUONG'!$B:$AT,23,0)</f>
        <v>0</v>
      </c>
      <c r="Y472" s="16">
        <f>VLOOKUP($B472,'[2]TK KHOILUONG'!$B:$AT,24,0)</f>
        <v>0</v>
      </c>
      <c r="Z472" s="34">
        <f>VLOOKUP($B472,'[2]TK KHOILUONG'!$B:$AT,25,0)</f>
        <v>0</v>
      </c>
      <c r="AA472" s="16">
        <f>VLOOKUP($B472,'[2]TK KHOILUONG'!$B:$AT,26,0)</f>
        <v>0</v>
      </c>
      <c r="AB472" s="16">
        <f>VLOOKUP($B472,'[2]TK KHOILUONG'!$B:$AT,27,0)</f>
        <v>0</v>
      </c>
      <c r="AC472" s="16">
        <f>VLOOKUP($B472,'[2]TK KHOILUONG'!$B:$AT,28,0)</f>
        <v>0</v>
      </c>
      <c r="AD472" s="34">
        <f>VLOOKUP($B472,'[2]TK KHOILUONG'!$B:$AT,29,0)</f>
        <v>0</v>
      </c>
      <c r="AE472" s="16">
        <f>VLOOKUP($B472,'[2]TK KHOILUONG'!$B:$AT,30,0)</f>
        <v>0</v>
      </c>
      <c r="AF472" s="16">
        <f>VLOOKUP($B472,'[2]TK KHOILUONG'!$B:$AT,31,0)</f>
        <v>0</v>
      </c>
      <c r="AG472" s="16">
        <f>VLOOKUP($B472,'[2]TK KHOILUONG'!$B:$AT,32,0)</f>
        <v>0</v>
      </c>
      <c r="AH472" s="34">
        <f>VLOOKUP($B472,'[2]TK KHOILUONG'!$B:$AT,33,0)</f>
        <v>0</v>
      </c>
      <c r="AI472" s="16">
        <f>VLOOKUP($B472,'[2]TK KHOILUONG'!$B:$AT,34,0)</f>
        <v>0</v>
      </c>
      <c r="AJ472" s="16">
        <f>VLOOKUP($B472,'[2]TK KHOILUONG'!$B:$AT,35,0)</f>
        <v>0</v>
      </c>
      <c r="AK472" s="34">
        <f>VLOOKUP($B472,'[2]TK KHOILUONG'!$B:$AT,36,0)</f>
        <v>0</v>
      </c>
      <c r="AL472" s="16">
        <f>VLOOKUP($B472,'[2]TK KHOILUONG'!$B:$AT,37,0)</f>
        <v>0</v>
      </c>
      <c r="AM472" s="16">
        <f>VLOOKUP($B472,'[2]TK KHOILUONG'!$B:$AT,38,0)</f>
        <v>0</v>
      </c>
      <c r="AN472" s="34">
        <f>VLOOKUP($B472,'[2]TK KHOILUONG'!$B:$AT,39,0)</f>
        <v>0</v>
      </c>
      <c r="AO472" s="16">
        <f>VLOOKUP($B472,'[2]TK KHOILUONG'!$B:$AT,40,0)</f>
        <v>0</v>
      </c>
      <c r="AP472" s="16">
        <f>VLOOKUP($B472,'[2]TK KHOILUONG'!$B:$AT,41,0)</f>
        <v>0</v>
      </c>
      <c r="AQ472" s="34">
        <f>VLOOKUP($B472,'[2]TK KHOILUONG'!$B:$AT,42,0)</f>
        <v>0</v>
      </c>
      <c r="AR472" s="34">
        <f>VLOOKUP($B472,'[2]TK KHOILUONG'!$B:$AT,43,0)</f>
        <v>0</v>
      </c>
      <c r="AS472" s="34">
        <f>VLOOKUP($B472,'[2]TK KHOILUONG'!$B:$AT,44,0)</f>
        <v>0</v>
      </c>
      <c r="AT472" s="44">
        <f t="shared" si="8"/>
        <v>0</v>
      </c>
      <c r="AU472" s="5"/>
    </row>
    <row r="473" spans="1:47">
      <c r="A473" s="12">
        <f>IF(D473="","",SUBTOTAL(3,$D$5:D473))</f>
        <v>469</v>
      </c>
      <c r="B473" s="31" t="s">
        <v>998</v>
      </c>
      <c r="C473" s="32" t="s">
        <v>992</v>
      </c>
      <c r="D473" s="33" t="s">
        <v>999</v>
      </c>
      <c r="E473" s="16">
        <f>VLOOKUP($B473,'[2]TK KHOILUONG'!$B:$AT,4,0)</f>
        <v>0</v>
      </c>
      <c r="F473" s="16">
        <f>VLOOKUP($B473,'[2]TK KHOILUONG'!$B:$AT,5,0)</f>
        <v>0</v>
      </c>
      <c r="G473" s="16">
        <f>VLOOKUP($B473,'[2]TK KHOILUONG'!$B:$AT,6,0)</f>
        <v>0</v>
      </c>
      <c r="H473" s="16">
        <f>VLOOKUP($B473,'[2]TK KHOILUONG'!$B:$AT,7,0)</f>
        <v>0</v>
      </c>
      <c r="I473" s="16">
        <f>VLOOKUP($B473,'[2]TK KHOILUONG'!$B:$AT,8,0)</f>
        <v>0</v>
      </c>
      <c r="J473" s="16">
        <f>VLOOKUP($B473,'[2]TK KHOILUONG'!$B:$AT,9,0)</f>
        <v>0</v>
      </c>
      <c r="K473" s="16">
        <f>VLOOKUP($B473,'[2]TK KHOILUONG'!$B:$AT,10,0)</f>
        <v>0</v>
      </c>
      <c r="L473" s="16">
        <f>VLOOKUP($B473,'[2]TK KHOILUONG'!$B:$AT,11,0)</f>
        <v>0</v>
      </c>
      <c r="M473" s="34">
        <f>VLOOKUP($B473,'[2]TK KHOILUONG'!$B:$AT,12,0)</f>
        <v>0</v>
      </c>
      <c r="N473" s="16">
        <f>VLOOKUP($B473,'[2]TK KHOILUONG'!$B:$AT,13,0)</f>
        <v>0</v>
      </c>
      <c r="O473" s="16">
        <f>VLOOKUP($B473,'[2]TK KHOILUONG'!$B:$AT,14,0)</f>
        <v>0</v>
      </c>
      <c r="P473" s="16">
        <f>VLOOKUP($B473,'[2]TK KHOILUONG'!$B:$AT,15,0)</f>
        <v>0</v>
      </c>
      <c r="Q473" s="16">
        <f>VLOOKUP($B473,'[2]TK KHOILUONG'!$B:$AT,16,0)</f>
        <v>0</v>
      </c>
      <c r="R473" s="34">
        <f>VLOOKUP($B473,'[2]TK KHOILUONG'!$B:$AT,17,0)</f>
        <v>0</v>
      </c>
      <c r="S473" s="16">
        <f>VLOOKUP($B473,'[2]TK KHOILUONG'!$B:$AT,18,0)</f>
        <v>0</v>
      </c>
      <c r="T473" s="16">
        <f>VLOOKUP($B473,'[2]TK KHOILUONG'!$B:$AT,19,0)</f>
        <v>0</v>
      </c>
      <c r="U473" s="16">
        <f>VLOOKUP($B473,'[2]TK KHOILUONG'!$B:$AT,20,0)</f>
        <v>0</v>
      </c>
      <c r="V473" s="34">
        <f>VLOOKUP($B473,'[2]TK KHOILUONG'!$B:$AT,21,0)</f>
        <v>0</v>
      </c>
      <c r="W473" s="16">
        <f>VLOOKUP($B473,'[2]TK KHOILUONG'!$B:$AT,22,0)</f>
        <v>0</v>
      </c>
      <c r="X473" s="16">
        <f>VLOOKUP($B473,'[2]TK KHOILUONG'!$B:$AT,23,0)</f>
        <v>0</v>
      </c>
      <c r="Y473" s="16">
        <f>VLOOKUP($B473,'[2]TK KHOILUONG'!$B:$AT,24,0)</f>
        <v>0</v>
      </c>
      <c r="Z473" s="34">
        <f>VLOOKUP($B473,'[2]TK KHOILUONG'!$B:$AT,25,0)</f>
        <v>0</v>
      </c>
      <c r="AA473" s="16">
        <f>VLOOKUP($B473,'[2]TK KHOILUONG'!$B:$AT,26,0)</f>
        <v>0</v>
      </c>
      <c r="AB473" s="16">
        <f>VLOOKUP($B473,'[2]TK KHOILUONG'!$B:$AT,27,0)</f>
        <v>0</v>
      </c>
      <c r="AC473" s="16">
        <f>VLOOKUP($B473,'[2]TK KHOILUONG'!$B:$AT,28,0)</f>
        <v>0</v>
      </c>
      <c r="AD473" s="34">
        <f>VLOOKUP($B473,'[2]TK KHOILUONG'!$B:$AT,29,0)</f>
        <v>0</v>
      </c>
      <c r="AE473" s="16">
        <f>VLOOKUP($B473,'[2]TK KHOILUONG'!$B:$AT,30,0)</f>
        <v>0</v>
      </c>
      <c r="AF473" s="16">
        <f>VLOOKUP($B473,'[2]TK KHOILUONG'!$B:$AT,31,0)</f>
        <v>0</v>
      </c>
      <c r="AG473" s="16">
        <f>VLOOKUP($B473,'[2]TK KHOILUONG'!$B:$AT,32,0)</f>
        <v>0</v>
      </c>
      <c r="AH473" s="34">
        <f>VLOOKUP($B473,'[2]TK KHOILUONG'!$B:$AT,33,0)</f>
        <v>0</v>
      </c>
      <c r="AI473" s="16">
        <f>VLOOKUP($B473,'[2]TK KHOILUONG'!$B:$AT,34,0)</f>
        <v>0</v>
      </c>
      <c r="AJ473" s="16">
        <f>VLOOKUP($B473,'[2]TK KHOILUONG'!$B:$AT,35,0)</f>
        <v>0</v>
      </c>
      <c r="AK473" s="34">
        <f>VLOOKUP($B473,'[2]TK KHOILUONG'!$B:$AT,36,0)</f>
        <v>0</v>
      </c>
      <c r="AL473" s="16">
        <f>VLOOKUP($B473,'[2]TK KHOILUONG'!$B:$AT,37,0)</f>
        <v>0</v>
      </c>
      <c r="AM473" s="16">
        <f>VLOOKUP($B473,'[2]TK KHOILUONG'!$B:$AT,38,0)</f>
        <v>0</v>
      </c>
      <c r="AN473" s="34">
        <f>VLOOKUP($B473,'[2]TK KHOILUONG'!$B:$AT,39,0)</f>
        <v>0</v>
      </c>
      <c r="AO473" s="16">
        <f>VLOOKUP($B473,'[2]TK KHOILUONG'!$B:$AT,40,0)</f>
        <v>0</v>
      </c>
      <c r="AP473" s="16">
        <f>VLOOKUP($B473,'[2]TK KHOILUONG'!$B:$AT,41,0)</f>
        <v>0</v>
      </c>
      <c r="AQ473" s="34">
        <f>VLOOKUP($B473,'[2]TK KHOILUONG'!$B:$AT,42,0)</f>
        <v>0</v>
      </c>
      <c r="AR473" s="34">
        <f>VLOOKUP($B473,'[2]TK KHOILUONG'!$B:$AT,43,0)</f>
        <v>0</v>
      </c>
      <c r="AS473" s="34">
        <f>VLOOKUP($B473,'[2]TK KHOILUONG'!$B:$AT,44,0)</f>
        <v>0</v>
      </c>
      <c r="AT473" s="44">
        <f t="shared" si="8"/>
        <v>0</v>
      </c>
      <c r="AU473" s="5"/>
    </row>
    <row r="474" spans="1:47">
      <c r="A474" s="12" t="str">
        <f>IF(D474="","",SUBTOTAL(3,$D$5:D474))</f>
        <v/>
      </c>
      <c r="B474" s="31"/>
      <c r="C474" s="32"/>
      <c r="D474" s="33"/>
      <c r="E474" s="16" t="e">
        <f>VLOOKUP($B474,'[2]TK KHOILUONG'!$B:$AT,4,0)</f>
        <v>#N/A</v>
      </c>
      <c r="F474" s="16" t="e">
        <f>VLOOKUP($B474,'[2]TK KHOILUONG'!$B:$AT,5,0)</f>
        <v>#N/A</v>
      </c>
      <c r="G474" s="16" t="e">
        <f>VLOOKUP($B474,'[2]TK KHOILUONG'!$B:$AT,6,0)</f>
        <v>#N/A</v>
      </c>
      <c r="H474" s="16" t="e">
        <f>VLOOKUP($B474,'[2]TK KHOILUONG'!$B:$AT,7,0)</f>
        <v>#N/A</v>
      </c>
      <c r="I474" s="16" t="e">
        <f>VLOOKUP($B474,'[2]TK KHOILUONG'!$B:$AT,8,0)</f>
        <v>#N/A</v>
      </c>
      <c r="J474" s="16" t="e">
        <f>VLOOKUP($B474,'[2]TK KHOILUONG'!$B:$AT,9,0)</f>
        <v>#N/A</v>
      </c>
      <c r="K474" s="16" t="e">
        <f>VLOOKUP($B474,'[2]TK KHOILUONG'!$B:$AT,10,0)</f>
        <v>#N/A</v>
      </c>
      <c r="L474" s="16" t="e">
        <f>VLOOKUP($B474,'[2]TK KHOILUONG'!$B:$AT,11,0)</f>
        <v>#N/A</v>
      </c>
      <c r="M474" s="34" t="e">
        <f>VLOOKUP($B474,'[2]TK KHOILUONG'!$B:$AT,12,0)</f>
        <v>#N/A</v>
      </c>
      <c r="N474" s="16" t="e">
        <f>VLOOKUP($B474,'[2]TK KHOILUONG'!$B:$AT,13,0)</f>
        <v>#N/A</v>
      </c>
      <c r="O474" s="16" t="e">
        <f>VLOOKUP($B474,'[2]TK KHOILUONG'!$B:$AT,14,0)</f>
        <v>#N/A</v>
      </c>
      <c r="P474" s="16" t="e">
        <f>VLOOKUP($B474,'[2]TK KHOILUONG'!$B:$AT,15,0)</f>
        <v>#N/A</v>
      </c>
      <c r="Q474" s="16" t="e">
        <f>VLOOKUP($B474,'[2]TK KHOILUONG'!$B:$AT,16,0)</f>
        <v>#N/A</v>
      </c>
      <c r="R474" s="34" t="e">
        <f>VLOOKUP($B474,'[2]TK KHOILUONG'!$B:$AT,17,0)</f>
        <v>#N/A</v>
      </c>
      <c r="S474" s="16" t="e">
        <f>VLOOKUP($B474,'[2]TK KHOILUONG'!$B:$AT,18,0)</f>
        <v>#N/A</v>
      </c>
      <c r="T474" s="16" t="e">
        <f>VLOOKUP($B474,'[2]TK KHOILUONG'!$B:$AT,19,0)</f>
        <v>#N/A</v>
      </c>
      <c r="U474" s="16" t="e">
        <f>VLOOKUP($B474,'[2]TK KHOILUONG'!$B:$AT,20,0)</f>
        <v>#N/A</v>
      </c>
      <c r="V474" s="34" t="e">
        <f>VLOOKUP($B474,'[2]TK KHOILUONG'!$B:$AT,21,0)</f>
        <v>#N/A</v>
      </c>
      <c r="W474" s="16" t="e">
        <f>VLOOKUP($B474,'[2]TK KHOILUONG'!$B:$AT,22,0)</f>
        <v>#N/A</v>
      </c>
      <c r="X474" s="16" t="e">
        <f>VLOOKUP($B474,'[2]TK KHOILUONG'!$B:$AT,23,0)</f>
        <v>#N/A</v>
      </c>
      <c r="Y474" s="16" t="e">
        <f>VLOOKUP($B474,'[2]TK KHOILUONG'!$B:$AT,24,0)</f>
        <v>#N/A</v>
      </c>
      <c r="Z474" s="34" t="e">
        <f>VLOOKUP($B474,'[2]TK KHOILUONG'!$B:$AT,25,0)</f>
        <v>#N/A</v>
      </c>
      <c r="AA474" s="16" t="e">
        <f>VLOOKUP($B474,'[2]TK KHOILUONG'!$B:$AT,26,0)</f>
        <v>#N/A</v>
      </c>
      <c r="AB474" s="16" t="e">
        <f>VLOOKUP($B474,'[2]TK KHOILUONG'!$B:$AT,27,0)</f>
        <v>#N/A</v>
      </c>
      <c r="AC474" s="16" t="e">
        <f>VLOOKUP($B474,'[2]TK KHOILUONG'!$B:$AT,28,0)</f>
        <v>#N/A</v>
      </c>
      <c r="AD474" s="34" t="e">
        <f>VLOOKUP($B474,'[2]TK KHOILUONG'!$B:$AT,29,0)</f>
        <v>#N/A</v>
      </c>
      <c r="AE474" s="16" t="e">
        <f>VLOOKUP($B474,'[2]TK KHOILUONG'!$B:$AT,30,0)</f>
        <v>#N/A</v>
      </c>
      <c r="AF474" s="16" t="e">
        <f>VLOOKUP($B474,'[2]TK KHOILUONG'!$B:$AT,31,0)</f>
        <v>#N/A</v>
      </c>
      <c r="AG474" s="16" t="e">
        <f>VLOOKUP($B474,'[2]TK KHOILUONG'!$B:$AT,32,0)</f>
        <v>#N/A</v>
      </c>
      <c r="AH474" s="34" t="e">
        <f>VLOOKUP($B474,'[2]TK KHOILUONG'!$B:$AT,33,0)</f>
        <v>#N/A</v>
      </c>
      <c r="AI474" s="16" t="e">
        <f>VLOOKUP($B474,'[2]TK KHOILUONG'!$B:$AT,34,0)</f>
        <v>#N/A</v>
      </c>
      <c r="AJ474" s="16" t="e">
        <f>VLOOKUP($B474,'[2]TK KHOILUONG'!$B:$AT,35,0)</f>
        <v>#N/A</v>
      </c>
      <c r="AK474" s="34" t="e">
        <f>VLOOKUP($B474,'[2]TK KHOILUONG'!$B:$AT,36,0)</f>
        <v>#N/A</v>
      </c>
      <c r="AL474" s="16" t="e">
        <f>VLOOKUP($B474,'[2]TK KHOILUONG'!$B:$AT,37,0)</f>
        <v>#N/A</v>
      </c>
      <c r="AM474" s="16" t="e">
        <f>VLOOKUP($B474,'[2]TK KHOILUONG'!$B:$AT,38,0)</f>
        <v>#N/A</v>
      </c>
      <c r="AN474" s="34" t="e">
        <f>VLOOKUP($B474,'[2]TK KHOILUONG'!$B:$AT,39,0)</f>
        <v>#N/A</v>
      </c>
      <c r="AO474" s="16" t="e">
        <f>VLOOKUP($B474,'[2]TK KHOILUONG'!$B:$AT,40,0)</f>
        <v>#N/A</v>
      </c>
      <c r="AP474" s="16" t="e">
        <f>VLOOKUP($B474,'[2]TK KHOILUONG'!$B:$AT,41,0)</f>
        <v>#N/A</v>
      </c>
      <c r="AQ474" s="34" t="e">
        <f>VLOOKUP($B474,'[2]TK KHOILUONG'!$B:$AT,42,0)</f>
        <v>#N/A</v>
      </c>
      <c r="AR474" s="34" t="e">
        <f>VLOOKUP($B474,'[2]TK KHOILUONG'!$B:$AT,43,0)</f>
        <v>#N/A</v>
      </c>
      <c r="AS474" s="34" t="e">
        <f>VLOOKUP($B474,'[2]TK KHOILUONG'!$B:$AT,44,0)</f>
        <v>#N/A</v>
      </c>
      <c r="AT474" s="44" t="str">
        <f t="shared" si="8"/>
        <v/>
      </c>
      <c r="AU474" s="5"/>
    </row>
    <row r="475" spans="1:47">
      <c r="A475" s="12" t="str">
        <f>IF(D475="","",SUBTOTAL(3,$D$5:D475))</f>
        <v/>
      </c>
      <c r="B475" s="31"/>
      <c r="C475" s="32"/>
      <c r="D475" s="33"/>
      <c r="E475" s="16" t="e">
        <f>VLOOKUP($B475,'[2]TK KHOILUONG'!$B:$AT,4,0)</f>
        <v>#N/A</v>
      </c>
      <c r="F475" s="16" t="e">
        <f>VLOOKUP($B475,'[2]TK KHOILUONG'!$B:$AT,5,0)</f>
        <v>#N/A</v>
      </c>
      <c r="G475" s="16" t="e">
        <f>VLOOKUP($B475,'[2]TK KHOILUONG'!$B:$AT,6,0)</f>
        <v>#N/A</v>
      </c>
      <c r="H475" s="16" t="e">
        <f>VLOOKUP($B475,'[2]TK KHOILUONG'!$B:$AT,7,0)</f>
        <v>#N/A</v>
      </c>
      <c r="I475" s="16" t="e">
        <f>VLOOKUP($B475,'[2]TK KHOILUONG'!$B:$AT,8,0)</f>
        <v>#N/A</v>
      </c>
      <c r="J475" s="16" t="e">
        <f>VLOOKUP($B475,'[2]TK KHOILUONG'!$B:$AT,9,0)</f>
        <v>#N/A</v>
      </c>
      <c r="K475" s="16" t="e">
        <f>VLOOKUP($B475,'[2]TK KHOILUONG'!$B:$AT,10,0)</f>
        <v>#N/A</v>
      </c>
      <c r="L475" s="16" t="e">
        <f>VLOOKUP($B475,'[2]TK KHOILUONG'!$B:$AT,11,0)</f>
        <v>#N/A</v>
      </c>
      <c r="M475" s="34" t="e">
        <f>VLOOKUP($B475,'[2]TK KHOILUONG'!$B:$AT,12,0)</f>
        <v>#N/A</v>
      </c>
      <c r="N475" s="16" t="e">
        <f>VLOOKUP($B475,'[2]TK KHOILUONG'!$B:$AT,13,0)</f>
        <v>#N/A</v>
      </c>
      <c r="O475" s="16" t="e">
        <f>VLOOKUP($B475,'[2]TK KHOILUONG'!$B:$AT,14,0)</f>
        <v>#N/A</v>
      </c>
      <c r="P475" s="16" t="e">
        <f>VLOOKUP($B475,'[2]TK KHOILUONG'!$B:$AT,15,0)</f>
        <v>#N/A</v>
      </c>
      <c r="Q475" s="16" t="e">
        <f>VLOOKUP($B475,'[2]TK KHOILUONG'!$B:$AT,16,0)</f>
        <v>#N/A</v>
      </c>
      <c r="R475" s="34" t="e">
        <f>VLOOKUP($B475,'[2]TK KHOILUONG'!$B:$AT,17,0)</f>
        <v>#N/A</v>
      </c>
      <c r="S475" s="16" t="e">
        <f>VLOOKUP($B475,'[2]TK KHOILUONG'!$B:$AT,18,0)</f>
        <v>#N/A</v>
      </c>
      <c r="T475" s="16" t="e">
        <f>VLOOKUP($B475,'[2]TK KHOILUONG'!$B:$AT,19,0)</f>
        <v>#N/A</v>
      </c>
      <c r="U475" s="16" t="e">
        <f>VLOOKUP($B475,'[2]TK KHOILUONG'!$B:$AT,20,0)</f>
        <v>#N/A</v>
      </c>
      <c r="V475" s="34" t="e">
        <f>VLOOKUP($B475,'[2]TK KHOILUONG'!$B:$AT,21,0)</f>
        <v>#N/A</v>
      </c>
      <c r="W475" s="16" t="e">
        <f>VLOOKUP($B475,'[2]TK KHOILUONG'!$B:$AT,22,0)</f>
        <v>#N/A</v>
      </c>
      <c r="X475" s="16" t="e">
        <f>VLOOKUP($B475,'[2]TK KHOILUONG'!$B:$AT,23,0)</f>
        <v>#N/A</v>
      </c>
      <c r="Y475" s="16" t="e">
        <f>VLOOKUP($B475,'[2]TK KHOILUONG'!$B:$AT,24,0)</f>
        <v>#N/A</v>
      </c>
      <c r="Z475" s="34" t="e">
        <f>VLOOKUP($B475,'[2]TK KHOILUONG'!$B:$AT,25,0)</f>
        <v>#N/A</v>
      </c>
      <c r="AA475" s="16" t="e">
        <f>VLOOKUP($B475,'[2]TK KHOILUONG'!$B:$AT,26,0)</f>
        <v>#N/A</v>
      </c>
      <c r="AB475" s="16" t="e">
        <f>VLOOKUP($B475,'[2]TK KHOILUONG'!$B:$AT,27,0)</f>
        <v>#N/A</v>
      </c>
      <c r="AC475" s="16" t="e">
        <f>VLOOKUP($B475,'[2]TK KHOILUONG'!$B:$AT,28,0)</f>
        <v>#N/A</v>
      </c>
      <c r="AD475" s="34" t="e">
        <f>VLOOKUP($B475,'[2]TK KHOILUONG'!$B:$AT,29,0)</f>
        <v>#N/A</v>
      </c>
      <c r="AE475" s="16" t="e">
        <f>VLOOKUP($B475,'[2]TK KHOILUONG'!$B:$AT,30,0)</f>
        <v>#N/A</v>
      </c>
      <c r="AF475" s="16" t="e">
        <f>VLOOKUP($B475,'[2]TK KHOILUONG'!$B:$AT,31,0)</f>
        <v>#N/A</v>
      </c>
      <c r="AG475" s="16" t="e">
        <f>VLOOKUP($B475,'[2]TK KHOILUONG'!$B:$AT,32,0)</f>
        <v>#N/A</v>
      </c>
      <c r="AH475" s="34" t="e">
        <f>VLOOKUP($B475,'[2]TK KHOILUONG'!$B:$AT,33,0)</f>
        <v>#N/A</v>
      </c>
      <c r="AI475" s="16" t="e">
        <f>VLOOKUP($B475,'[2]TK KHOILUONG'!$B:$AT,34,0)</f>
        <v>#N/A</v>
      </c>
      <c r="AJ475" s="16" t="e">
        <f>VLOOKUP($B475,'[2]TK KHOILUONG'!$B:$AT,35,0)</f>
        <v>#N/A</v>
      </c>
      <c r="AK475" s="34" t="e">
        <f>VLOOKUP($B475,'[2]TK KHOILUONG'!$B:$AT,36,0)</f>
        <v>#N/A</v>
      </c>
      <c r="AL475" s="16" t="e">
        <f>VLOOKUP($B475,'[2]TK KHOILUONG'!$B:$AT,37,0)</f>
        <v>#N/A</v>
      </c>
      <c r="AM475" s="16" t="e">
        <f>VLOOKUP($B475,'[2]TK KHOILUONG'!$B:$AT,38,0)</f>
        <v>#N/A</v>
      </c>
      <c r="AN475" s="34" t="e">
        <f>VLOOKUP($B475,'[2]TK KHOILUONG'!$B:$AT,39,0)</f>
        <v>#N/A</v>
      </c>
      <c r="AO475" s="16" t="e">
        <f>VLOOKUP($B475,'[2]TK KHOILUONG'!$B:$AT,40,0)</f>
        <v>#N/A</v>
      </c>
      <c r="AP475" s="16" t="e">
        <f>VLOOKUP($B475,'[2]TK KHOILUONG'!$B:$AT,41,0)</f>
        <v>#N/A</v>
      </c>
      <c r="AQ475" s="34" t="e">
        <f>VLOOKUP($B475,'[2]TK KHOILUONG'!$B:$AT,42,0)</f>
        <v>#N/A</v>
      </c>
      <c r="AR475" s="34" t="e">
        <f>VLOOKUP($B475,'[2]TK KHOILUONG'!$B:$AT,43,0)</f>
        <v>#N/A</v>
      </c>
      <c r="AS475" s="34" t="e">
        <f>VLOOKUP($B475,'[2]TK KHOILUONG'!$B:$AT,44,0)</f>
        <v>#N/A</v>
      </c>
      <c r="AT475" s="44" t="str">
        <f t="shared" si="8"/>
        <v/>
      </c>
      <c r="AU475" s="5"/>
    </row>
    <row r="476" spans="1:47">
      <c r="A476" s="12" t="str">
        <f>IF(D476="","",SUBTOTAL(3,$D$5:D476))</f>
        <v/>
      </c>
      <c r="B476" s="31"/>
      <c r="C476" s="32"/>
      <c r="D476" s="33"/>
      <c r="E476" s="16" t="e">
        <f>VLOOKUP($B476,'[2]TK KHOILUONG'!$B:$AT,4,0)</f>
        <v>#N/A</v>
      </c>
      <c r="F476" s="16" t="e">
        <f>VLOOKUP($B476,'[2]TK KHOILUONG'!$B:$AT,5,0)</f>
        <v>#N/A</v>
      </c>
      <c r="G476" s="16" t="e">
        <f>VLOOKUP($B476,'[2]TK KHOILUONG'!$B:$AT,6,0)</f>
        <v>#N/A</v>
      </c>
      <c r="H476" s="16" t="e">
        <f>VLOOKUP($B476,'[2]TK KHOILUONG'!$B:$AT,7,0)</f>
        <v>#N/A</v>
      </c>
      <c r="I476" s="16" t="e">
        <f>VLOOKUP($B476,'[2]TK KHOILUONG'!$B:$AT,8,0)</f>
        <v>#N/A</v>
      </c>
      <c r="J476" s="16" t="e">
        <f>VLOOKUP($B476,'[2]TK KHOILUONG'!$B:$AT,9,0)</f>
        <v>#N/A</v>
      </c>
      <c r="K476" s="16" t="e">
        <f>VLOOKUP($B476,'[2]TK KHOILUONG'!$B:$AT,10,0)</f>
        <v>#N/A</v>
      </c>
      <c r="L476" s="16" t="e">
        <f>VLOOKUP($B476,'[2]TK KHOILUONG'!$B:$AT,11,0)</f>
        <v>#N/A</v>
      </c>
      <c r="M476" s="34" t="e">
        <f>VLOOKUP($B476,'[2]TK KHOILUONG'!$B:$AT,12,0)</f>
        <v>#N/A</v>
      </c>
      <c r="N476" s="16" t="e">
        <f>VLOOKUP($B476,'[2]TK KHOILUONG'!$B:$AT,13,0)</f>
        <v>#N/A</v>
      </c>
      <c r="O476" s="16" t="e">
        <f>VLOOKUP($B476,'[2]TK KHOILUONG'!$B:$AT,14,0)</f>
        <v>#N/A</v>
      </c>
      <c r="P476" s="16" t="e">
        <f>VLOOKUP($B476,'[2]TK KHOILUONG'!$B:$AT,15,0)</f>
        <v>#N/A</v>
      </c>
      <c r="Q476" s="16" t="e">
        <f>VLOOKUP($B476,'[2]TK KHOILUONG'!$B:$AT,16,0)</f>
        <v>#N/A</v>
      </c>
      <c r="R476" s="34" t="e">
        <f>VLOOKUP($B476,'[2]TK KHOILUONG'!$B:$AT,17,0)</f>
        <v>#N/A</v>
      </c>
      <c r="S476" s="16" t="e">
        <f>VLOOKUP($B476,'[2]TK KHOILUONG'!$B:$AT,18,0)</f>
        <v>#N/A</v>
      </c>
      <c r="T476" s="16" t="e">
        <f>VLOOKUP($B476,'[2]TK KHOILUONG'!$B:$AT,19,0)</f>
        <v>#N/A</v>
      </c>
      <c r="U476" s="16" t="e">
        <f>VLOOKUP($B476,'[2]TK KHOILUONG'!$B:$AT,20,0)</f>
        <v>#N/A</v>
      </c>
      <c r="V476" s="34" t="e">
        <f>VLOOKUP($B476,'[2]TK KHOILUONG'!$B:$AT,21,0)</f>
        <v>#N/A</v>
      </c>
      <c r="W476" s="16" t="e">
        <f>VLOOKUP($B476,'[2]TK KHOILUONG'!$B:$AT,22,0)</f>
        <v>#N/A</v>
      </c>
      <c r="X476" s="16" t="e">
        <f>VLOOKUP($B476,'[2]TK KHOILUONG'!$B:$AT,23,0)</f>
        <v>#N/A</v>
      </c>
      <c r="Y476" s="16" t="e">
        <f>VLOOKUP($B476,'[2]TK KHOILUONG'!$B:$AT,24,0)</f>
        <v>#N/A</v>
      </c>
      <c r="Z476" s="34" t="e">
        <f>VLOOKUP($B476,'[2]TK KHOILUONG'!$B:$AT,25,0)</f>
        <v>#N/A</v>
      </c>
      <c r="AA476" s="16" t="e">
        <f>VLOOKUP($B476,'[2]TK KHOILUONG'!$B:$AT,26,0)</f>
        <v>#N/A</v>
      </c>
      <c r="AB476" s="16" t="e">
        <f>VLOOKUP($B476,'[2]TK KHOILUONG'!$B:$AT,27,0)</f>
        <v>#N/A</v>
      </c>
      <c r="AC476" s="16" t="e">
        <f>VLOOKUP($B476,'[2]TK KHOILUONG'!$B:$AT,28,0)</f>
        <v>#N/A</v>
      </c>
      <c r="AD476" s="34" t="e">
        <f>VLOOKUP($B476,'[2]TK KHOILUONG'!$B:$AT,29,0)</f>
        <v>#N/A</v>
      </c>
      <c r="AE476" s="16" t="e">
        <f>VLOOKUP($B476,'[2]TK KHOILUONG'!$B:$AT,30,0)</f>
        <v>#N/A</v>
      </c>
      <c r="AF476" s="16" t="e">
        <f>VLOOKUP($B476,'[2]TK KHOILUONG'!$B:$AT,31,0)</f>
        <v>#N/A</v>
      </c>
      <c r="AG476" s="16" t="e">
        <f>VLOOKUP($B476,'[2]TK KHOILUONG'!$B:$AT,32,0)</f>
        <v>#N/A</v>
      </c>
      <c r="AH476" s="34" t="e">
        <f>VLOOKUP($B476,'[2]TK KHOILUONG'!$B:$AT,33,0)</f>
        <v>#N/A</v>
      </c>
      <c r="AI476" s="16" t="e">
        <f>VLOOKUP($B476,'[2]TK KHOILUONG'!$B:$AT,34,0)</f>
        <v>#N/A</v>
      </c>
      <c r="AJ476" s="16" t="e">
        <f>VLOOKUP($B476,'[2]TK KHOILUONG'!$B:$AT,35,0)</f>
        <v>#N/A</v>
      </c>
      <c r="AK476" s="34" t="e">
        <f>VLOOKUP($B476,'[2]TK KHOILUONG'!$B:$AT,36,0)</f>
        <v>#N/A</v>
      </c>
      <c r="AL476" s="16" t="e">
        <f>VLOOKUP($B476,'[2]TK KHOILUONG'!$B:$AT,37,0)</f>
        <v>#N/A</v>
      </c>
      <c r="AM476" s="16" t="e">
        <f>VLOOKUP($B476,'[2]TK KHOILUONG'!$B:$AT,38,0)</f>
        <v>#N/A</v>
      </c>
      <c r="AN476" s="34" t="e">
        <f>VLOOKUP($B476,'[2]TK KHOILUONG'!$B:$AT,39,0)</f>
        <v>#N/A</v>
      </c>
      <c r="AO476" s="16" t="e">
        <f>VLOOKUP($B476,'[2]TK KHOILUONG'!$B:$AT,40,0)</f>
        <v>#N/A</v>
      </c>
      <c r="AP476" s="16" t="e">
        <f>VLOOKUP($B476,'[2]TK KHOILUONG'!$B:$AT,41,0)</f>
        <v>#N/A</v>
      </c>
      <c r="AQ476" s="34" t="e">
        <f>VLOOKUP($B476,'[2]TK KHOILUONG'!$B:$AT,42,0)</f>
        <v>#N/A</v>
      </c>
      <c r="AR476" s="34" t="e">
        <f>VLOOKUP($B476,'[2]TK KHOILUONG'!$B:$AT,43,0)</f>
        <v>#N/A</v>
      </c>
      <c r="AS476" s="34" t="e">
        <f>VLOOKUP($B476,'[2]TK KHOILUONG'!$B:$AT,44,0)</f>
        <v>#N/A</v>
      </c>
      <c r="AT476" s="44" t="str">
        <f t="shared" si="8"/>
        <v/>
      </c>
      <c r="AU476" s="5"/>
    </row>
    <row r="477" spans="1:47">
      <c r="A477" s="12" t="str">
        <f>IF(D477="","",SUBTOTAL(3,$D$5:D477))</f>
        <v/>
      </c>
      <c r="B477" s="31"/>
      <c r="C477" s="32"/>
      <c r="D477" s="33"/>
      <c r="E477" s="16" t="e">
        <f>VLOOKUP($B477,'[2]TK KHOILUONG'!$B:$AT,4,0)</f>
        <v>#N/A</v>
      </c>
      <c r="F477" s="16" t="e">
        <f>VLOOKUP($B477,'[2]TK KHOILUONG'!$B:$AT,5,0)</f>
        <v>#N/A</v>
      </c>
      <c r="G477" s="16" t="e">
        <f>VLOOKUP($B477,'[2]TK KHOILUONG'!$B:$AT,6,0)</f>
        <v>#N/A</v>
      </c>
      <c r="H477" s="16" t="e">
        <f>VLOOKUP($B477,'[2]TK KHOILUONG'!$B:$AT,7,0)</f>
        <v>#N/A</v>
      </c>
      <c r="I477" s="16" t="e">
        <f>VLOOKUP($B477,'[2]TK KHOILUONG'!$B:$AT,8,0)</f>
        <v>#N/A</v>
      </c>
      <c r="J477" s="16" t="e">
        <f>VLOOKUP($B477,'[2]TK KHOILUONG'!$B:$AT,9,0)</f>
        <v>#N/A</v>
      </c>
      <c r="K477" s="16" t="e">
        <f>VLOOKUP($B477,'[2]TK KHOILUONG'!$B:$AT,10,0)</f>
        <v>#N/A</v>
      </c>
      <c r="L477" s="16" t="e">
        <f>VLOOKUP($B477,'[2]TK KHOILUONG'!$B:$AT,11,0)</f>
        <v>#N/A</v>
      </c>
      <c r="M477" s="34" t="e">
        <f>VLOOKUP($B477,'[2]TK KHOILUONG'!$B:$AT,12,0)</f>
        <v>#N/A</v>
      </c>
      <c r="N477" s="16" t="e">
        <f>VLOOKUP($B477,'[2]TK KHOILUONG'!$B:$AT,13,0)</f>
        <v>#N/A</v>
      </c>
      <c r="O477" s="16" t="e">
        <f>VLOOKUP($B477,'[2]TK KHOILUONG'!$B:$AT,14,0)</f>
        <v>#N/A</v>
      </c>
      <c r="P477" s="16" t="e">
        <f>VLOOKUP($B477,'[2]TK KHOILUONG'!$B:$AT,15,0)</f>
        <v>#N/A</v>
      </c>
      <c r="Q477" s="16" t="e">
        <f>VLOOKUP($B477,'[2]TK KHOILUONG'!$B:$AT,16,0)</f>
        <v>#N/A</v>
      </c>
      <c r="R477" s="34" t="e">
        <f>VLOOKUP($B477,'[2]TK KHOILUONG'!$B:$AT,17,0)</f>
        <v>#N/A</v>
      </c>
      <c r="S477" s="16" t="e">
        <f>VLOOKUP($B477,'[2]TK KHOILUONG'!$B:$AT,18,0)</f>
        <v>#N/A</v>
      </c>
      <c r="T477" s="16" t="e">
        <f>VLOOKUP($B477,'[2]TK KHOILUONG'!$B:$AT,19,0)</f>
        <v>#N/A</v>
      </c>
      <c r="U477" s="16" t="e">
        <f>VLOOKUP($B477,'[2]TK KHOILUONG'!$B:$AT,20,0)</f>
        <v>#N/A</v>
      </c>
      <c r="V477" s="34" t="e">
        <f>VLOOKUP($B477,'[2]TK KHOILUONG'!$B:$AT,21,0)</f>
        <v>#N/A</v>
      </c>
      <c r="W477" s="16" t="e">
        <f>VLOOKUP($B477,'[2]TK KHOILUONG'!$B:$AT,22,0)</f>
        <v>#N/A</v>
      </c>
      <c r="X477" s="16" t="e">
        <f>VLOOKUP($B477,'[2]TK KHOILUONG'!$B:$AT,23,0)</f>
        <v>#N/A</v>
      </c>
      <c r="Y477" s="16" t="e">
        <f>VLOOKUP($B477,'[2]TK KHOILUONG'!$B:$AT,24,0)</f>
        <v>#N/A</v>
      </c>
      <c r="Z477" s="34" t="e">
        <f>VLOOKUP($B477,'[2]TK KHOILUONG'!$B:$AT,25,0)</f>
        <v>#N/A</v>
      </c>
      <c r="AA477" s="16" t="e">
        <f>VLOOKUP($B477,'[2]TK KHOILUONG'!$B:$AT,26,0)</f>
        <v>#N/A</v>
      </c>
      <c r="AB477" s="16" t="e">
        <f>VLOOKUP($B477,'[2]TK KHOILUONG'!$B:$AT,27,0)</f>
        <v>#N/A</v>
      </c>
      <c r="AC477" s="16" t="e">
        <f>VLOOKUP($B477,'[2]TK KHOILUONG'!$B:$AT,28,0)</f>
        <v>#N/A</v>
      </c>
      <c r="AD477" s="34" t="e">
        <f>VLOOKUP($B477,'[2]TK KHOILUONG'!$B:$AT,29,0)</f>
        <v>#N/A</v>
      </c>
      <c r="AE477" s="16" t="e">
        <f>VLOOKUP($B477,'[2]TK KHOILUONG'!$B:$AT,30,0)</f>
        <v>#N/A</v>
      </c>
      <c r="AF477" s="16" t="e">
        <f>VLOOKUP($B477,'[2]TK KHOILUONG'!$B:$AT,31,0)</f>
        <v>#N/A</v>
      </c>
      <c r="AG477" s="16" t="e">
        <f>VLOOKUP($B477,'[2]TK KHOILUONG'!$B:$AT,32,0)</f>
        <v>#N/A</v>
      </c>
      <c r="AH477" s="34" t="e">
        <f>VLOOKUP($B477,'[2]TK KHOILUONG'!$B:$AT,33,0)</f>
        <v>#N/A</v>
      </c>
      <c r="AI477" s="16" t="e">
        <f>VLOOKUP($B477,'[2]TK KHOILUONG'!$B:$AT,34,0)</f>
        <v>#N/A</v>
      </c>
      <c r="AJ477" s="16" t="e">
        <f>VLOOKUP($B477,'[2]TK KHOILUONG'!$B:$AT,35,0)</f>
        <v>#N/A</v>
      </c>
      <c r="AK477" s="34" t="e">
        <f>VLOOKUP($B477,'[2]TK KHOILUONG'!$B:$AT,36,0)</f>
        <v>#N/A</v>
      </c>
      <c r="AL477" s="16" t="e">
        <f>VLOOKUP($B477,'[2]TK KHOILUONG'!$B:$AT,37,0)</f>
        <v>#N/A</v>
      </c>
      <c r="AM477" s="16" t="e">
        <f>VLOOKUP($B477,'[2]TK KHOILUONG'!$B:$AT,38,0)</f>
        <v>#N/A</v>
      </c>
      <c r="AN477" s="34" t="e">
        <f>VLOOKUP($B477,'[2]TK KHOILUONG'!$B:$AT,39,0)</f>
        <v>#N/A</v>
      </c>
      <c r="AO477" s="16" t="e">
        <f>VLOOKUP($B477,'[2]TK KHOILUONG'!$B:$AT,40,0)</f>
        <v>#N/A</v>
      </c>
      <c r="AP477" s="16" t="e">
        <f>VLOOKUP($B477,'[2]TK KHOILUONG'!$B:$AT,41,0)</f>
        <v>#N/A</v>
      </c>
      <c r="AQ477" s="34" t="e">
        <f>VLOOKUP($B477,'[2]TK KHOILUONG'!$B:$AT,42,0)</f>
        <v>#N/A</v>
      </c>
      <c r="AR477" s="34" t="e">
        <f>VLOOKUP($B477,'[2]TK KHOILUONG'!$B:$AT,43,0)</f>
        <v>#N/A</v>
      </c>
      <c r="AS477" s="34" t="e">
        <f>VLOOKUP($B477,'[2]TK KHOILUONG'!$B:$AT,44,0)</f>
        <v>#N/A</v>
      </c>
      <c r="AT477" s="44" t="str">
        <f t="shared" si="8"/>
        <v/>
      </c>
      <c r="AU477" s="5"/>
    </row>
    <row r="478" spans="1:47">
      <c r="A478" s="12" t="str">
        <f>IF(D478="","",SUBTOTAL(3,$D$5:D478))</f>
        <v/>
      </c>
      <c r="B478" s="31"/>
      <c r="C478" s="32"/>
      <c r="D478" s="33"/>
      <c r="E478" s="16" t="e">
        <f>VLOOKUP($B478,'[2]TK KHOILUONG'!$B:$AT,4,0)</f>
        <v>#N/A</v>
      </c>
      <c r="F478" s="16" t="e">
        <f>VLOOKUP($B478,'[2]TK KHOILUONG'!$B:$AT,5,0)</f>
        <v>#N/A</v>
      </c>
      <c r="G478" s="16" t="e">
        <f>VLOOKUP($B478,'[2]TK KHOILUONG'!$B:$AT,6,0)</f>
        <v>#N/A</v>
      </c>
      <c r="H478" s="16" t="e">
        <f>VLOOKUP($B478,'[2]TK KHOILUONG'!$B:$AT,7,0)</f>
        <v>#N/A</v>
      </c>
      <c r="I478" s="16" t="e">
        <f>VLOOKUP($B478,'[2]TK KHOILUONG'!$B:$AT,8,0)</f>
        <v>#N/A</v>
      </c>
      <c r="J478" s="16" t="e">
        <f>VLOOKUP($B478,'[2]TK KHOILUONG'!$B:$AT,9,0)</f>
        <v>#N/A</v>
      </c>
      <c r="K478" s="16" t="e">
        <f>VLOOKUP($B478,'[2]TK KHOILUONG'!$B:$AT,10,0)</f>
        <v>#N/A</v>
      </c>
      <c r="L478" s="16" t="e">
        <f>VLOOKUP($B478,'[2]TK KHOILUONG'!$B:$AT,11,0)</f>
        <v>#N/A</v>
      </c>
      <c r="M478" s="34" t="e">
        <f>VLOOKUP($B478,'[2]TK KHOILUONG'!$B:$AT,12,0)</f>
        <v>#N/A</v>
      </c>
      <c r="N478" s="16" t="e">
        <f>VLOOKUP($B478,'[2]TK KHOILUONG'!$B:$AT,13,0)</f>
        <v>#N/A</v>
      </c>
      <c r="O478" s="16" t="e">
        <f>VLOOKUP($B478,'[2]TK KHOILUONG'!$B:$AT,14,0)</f>
        <v>#N/A</v>
      </c>
      <c r="P478" s="16" t="e">
        <f>VLOOKUP($B478,'[2]TK KHOILUONG'!$B:$AT,15,0)</f>
        <v>#N/A</v>
      </c>
      <c r="Q478" s="16" t="e">
        <f>VLOOKUP($B478,'[2]TK KHOILUONG'!$B:$AT,16,0)</f>
        <v>#N/A</v>
      </c>
      <c r="R478" s="34" t="e">
        <f>VLOOKUP($B478,'[2]TK KHOILUONG'!$B:$AT,17,0)</f>
        <v>#N/A</v>
      </c>
      <c r="S478" s="16" t="e">
        <f>VLOOKUP($B478,'[2]TK KHOILUONG'!$B:$AT,18,0)</f>
        <v>#N/A</v>
      </c>
      <c r="T478" s="16" t="e">
        <f>VLOOKUP($B478,'[2]TK KHOILUONG'!$B:$AT,19,0)</f>
        <v>#N/A</v>
      </c>
      <c r="U478" s="16" t="e">
        <f>VLOOKUP($B478,'[2]TK KHOILUONG'!$B:$AT,20,0)</f>
        <v>#N/A</v>
      </c>
      <c r="V478" s="34" t="e">
        <f>VLOOKUP($B478,'[2]TK KHOILUONG'!$B:$AT,21,0)</f>
        <v>#N/A</v>
      </c>
      <c r="W478" s="16" t="e">
        <f>VLOOKUP($B478,'[2]TK KHOILUONG'!$B:$AT,22,0)</f>
        <v>#N/A</v>
      </c>
      <c r="X478" s="16" t="e">
        <f>VLOOKUP($B478,'[2]TK KHOILUONG'!$B:$AT,23,0)</f>
        <v>#N/A</v>
      </c>
      <c r="Y478" s="16" t="e">
        <f>VLOOKUP($B478,'[2]TK KHOILUONG'!$B:$AT,24,0)</f>
        <v>#N/A</v>
      </c>
      <c r="Z478" s="34" t="e">
        <f>VLOOKUP($B478,'[2]TK KHOILUONG'!$B:$AT,25,0)</f>
        <v>#N/A</v>
      </c>
      <c r="AA478" s="16" t="e">
        <f>VLOOKUP($B478,'[2]TK KHOILUONG'!$B:$AT,26,0)</f>
        <v>#N/A</v>
      </c>
      <c r="AB478" s="16" t="e">
        <f>VLOOKUP($B478,'[2]TK KHOILUONG'!$B:$AT,27,0)</f>
        <v>#N/A</v>
      </c>
      <c r="AC478" s="16" t="e">
        <f>VLOOKUP($B478,'[2]TK KHOILUONG'!$B:$AT,28,0)</f>
        <v>#N/A</v>
      </c>
      <c r="AD478" s="34" t="e">
        <f>VLOOKUP($B478,'[2]TK KHOILUONG'!$B:$AT,29,0)</f>
        <v>#N/A</v>
      </c>
      <c r="AE478" s="16" t="e">
        <f>VLOOKUP($B478,'[2]TK KHOILUONG'!$B:$AT,30,0)</f>
        <v>#N/A</v>
      </c>
      <c r="AF478" s="16" t="e">
        <f>VLOOKUP($B478,'[2]TK KHOILUONG'!$B:$AT,31,0)</f>
        <v>#N/A</v>
      </c>
      <c r="AG478" s="16" t="e">
        <f>VLOOKUP($B478,'[2]TK KHOILUONG'!$B:$AT,32,0)</f>
        <v>#N/A</v>
      </c>
      <c r="AH478" s="34" t="e">
        <f>VLOOKUP($B478,'[2]TK KHOILUONG'!$B:$AT,33,0)</f>
        <v>#N/A</v>
      </c>
      <c r="AI478" s="16" t="e">
        <f>VLOOKUP($B478,'[2]TK KHOILUONG'!$B:$AT,34,0)</f>
        <v>#N/A</v>
      </c>
      <c r="AJ478" s="16" t="e">
        <f>VLOOKUP($B478,'[2]TK KHOILUONG'!$B:$AT,35,0)</f>
        <v>#N/A</v>
      </c>
      <c r="AK478" s="34" t="e">
        <f>VLOOKUP($B478,'[2]TK KHOILUONG'!$B:$AT,36,0)</f>
        <v>#N/A</v>
      </c>
      <c r="AL478" s="16" t="e">
        <f>VLOOKUP($B478,'[2]TK KHOILUONG'!$B:$AT,37,0)</f>
        <v>#N/A</v>
      </c>
      <c r="AM478" s="16" t="e">
        <f>VLOOKUP($B478,'[2]TK KHOILUONG'!$B:$AT,38,0)</f>
        <v>#N/A</v>
      </c>
      <c r="AN478" s="34" t="e">
        <f>VLOOKUP($B478,'[2]TK KHOILUONG'!$B:$AT,39,0)</f>
        <v>#N/A</v>
      </c>
      <c r="AO478" s="16" t="e">
        <f>VLOOKUP($B478,'[2]TK KHOILUONG'!$B:$AT,40,0)</f>
        <v>#N/A</v>
      </c>
      <c r="AP478" s="16" t="e">
        <f>VLOOKUP($B478,'[2]TK KHOILUONG'!$B:$AT,41,0)</f>
        <v>#N/A</v>
      </c>
      <c r="AQ478" s="34" t="e">
        <f>VLOOKUP($B478,'[2]TK KHOILUONG'!$B:$AT,42,0)</f>
        <v>#N/A</v>
      </c>
      <c r="AR478" s="34" t="e">
        <f>VLOOKUP($B478,'[2]TK KHOILUONG'!$B:$AT,43,0)</f>
        <v>#N/A</v>
      </c>
      <c r="AS478" s="34" t="e">
        <f>VLOOKUP($B478,'[2]TK KHOILUONG'!$B:$AT,44,0)</f>
        <v>#N/A</v>
      </c>
      <c r="AT478" s="44" t="str">
        <f t="shared" si="8"/>
        <v/>
      </c>
      <c r="AU478" s="5"/>
    </row>
    <row r="479" spans="1:47">
      <c r="A479" s="12" t="str">
        <f>IF(D479="","",SUBTOTAL(3,$D$5:D479))</f>
        <v/>
      </c>
      <c r="B479" s="31"/>
      <c r="C479" s="32"/>
      <c r="D479" s="33"/>
      <c r="E479" s="16" t="e">
        <f>VLOOKUP($B479,'[2]TK KHOILUONG'!$B:$AT,4,0)</f>
        <v>#N/A</v>
      </c>
      <c r="F479" s="16" t="e">
        <f>VLOOKUP($B479,'[2]TK KHOILUONG'!$B:$AT,5,0)</f>
        <v>#N/A</v>
      </c>
      <c r="G479" s="16" t="e">
        <f>VLOOKUP($B479,'[2]TK KHOILUONG'!$B:$AT,6,0)</f>
        <v>#N/A</v>
      </c>
      <c r="H479" s="16" t="e">
        <f>VLOOKUP($B479,'[2]TK KHOILUONG'!$B:$AT,7,0)</f>
        <v>#N/A</v>
      </c>
      <c r="I479" s="16" t="e">
        <f>VLOOKUP($B479,'[2]TK KHOILUONG'!$B:$AT,8,0)</f>
        <v>#N/A</v>
      </c>
      <c r="J479" s="16" t="e">
        <f>VLOOKUP($B479,'[2]TK KHOILUONG'!$B:$AT,9,0)</f>
        <v>#N/A</v>
      </c>
      <c r="K479" s="16" t="e">
        <f>VLOOKUP($B479,'[2]TK KHOILUONG'!$B:$AT,10,0)</f>
        <v>#N/A</v>
      </c>
      <c r="L479" s="16" t="e">
        <f>VLOOKUP($B479,'[2]TK KHOILUONG'!$B:$AT,11,0)</f>
        <v>#N/A</v>
      </c>
      <c r="M479" s="34" t="e">
        <f>VLOOKUP($B479,'[2]TK KHOILUONG'!$B:$AT,12,0)</f>
        <v>#N/A</v>
      </c>
      <c r="N479" s="16" t="e">
        <f>VLOOKUP($B479,'[2]TK KHOILUONG'!$B:$AT,13,0)</f>
        <v>#N/A</v>
      </c>
      <c r="O479" s="16" t="e">
        <f>VLOOKUP($B479,'[2]TK KHOILUONG'!$B:$AT,14,0)</f>
        <v>#N/A</v>
      </c>
      <c r="P479" s="16" t="e">
        <f>VLOOKUP($B479,'[2]TK KHOILUONG'!$B:$AT,15,0)</f>
        <v>#N/A</v>
      </c>
      <c r="Q479" s="16" t="e">
        <f>VLOOKUP($B479,'[2]TK KHOILUONG'!$B:$AT,16,0)</f>
        <v>#N/A</v>
      </c>
      <c r="R479" s="34" t="e">
        <f>VLOOKUP($B479,'[2]TK KHOILUONG'!$B:$AT,17,0)</f>
        <v>#N/A</v>
      </c>
      <c r="S479" s="16" t="e">
        <f>VLOOKUP($B479,'[2]TK KHOILUONG'!$B:$AT,18,0)</f>
        <v>#N/A</v>
      </c>
      <c r="T479" s="16" t="e">
        <f>VLOOKUP($B479,'[2]TK KHOILUONG'!$B:$AT,19,0)</f>
        <v>#N/A</v>
      </c>
      <c r="U479" s="16" t="e">
        <f>VLOOKUP($B479,'[2]TK KHOILUONG'!$B:$AT,20,0)</f>
        <v>#N/A</v>
      </c>
      <c r="V479" s="34" t="e">
        <f>VLOOKUP($B479,'[2]TK KHOILUONG'!$B:$AT,21,0)</f>
        <v>#N/A</v>
      </c>
      <c r="W479" s="16" t="e">
        <f>VLOOKUP($B479,'[2]TK KHOILUONG'!$B:$AT,22,0)</f>
        <v>#N/A</v>
      </c>
      <c r="X479" s="16" t="e">
        <f>VLOOKUP($B479,'[2]TK KHOILUONG'!$B:$AT,23,0)</f>
        <v>#N/A</v>
      </c>
      <c r="Y479" s="16" t="e">
        <f>VLOOKUP($B479,'[2]TK KHOILUONG'!$B:$AT,24,0)</f>
        <v>#N/A</v>
      </c>
      <c r="Z479" s="34" t="e">
        <f>VLOOKUP($B479,'[2]TK KHOILUONG'!$B:$AT,25,0)</f>
        <v>#N/A</v>
      </c>
      <c r="AA479" s="16" t="e">
        <f>VLOOKUP($B479,'[2]TK KHOILUONG'!$B:$AT,26,0)</f>
        <v>#N/A</v>
      </c>
      <c r="AB479" s="16" t="e">
        <f>VLOOKUP($B479,'[2]TK KHOILUONG'!$B:$AT,27,0)</f>
        <v>#N/A</v>
      </c>
      <c r="AC479" s="16" t="e">
        <f>VLOOKUP($B479,'[2]TK KHOILUONG'!$B:$AT,28,0)</f>
        <v>#N/A</v>
      </c>
      <c r="AD479" s="34" t="e">
        <f>VLOOKUP($B479,'[2]TK KHOILUONG'!$B:$AT,29,0)</f>
        <v>#N/A</v>
      </c>
      <c r="AE479" s="16" t="e">
        <f>VLOOKUP($B479,'[2]TK KHOILUONG'!$B:$AT,30,0)</f>
        <v>#N/A</v>
      </c>
      <c r="AF479" s="16" t="e">
        <f>VLOOKUP($B479,'[2]TK KHOILUONG'!$B:$AT,31,0)</f>
        <v>#N/A</v>
      </c>
      <c r="AG479" s="16" t="e">
        <f>VLOOKUP($B479,'[2]TK KHOILUONG'!$B:$AT,32,0)</f>
        <v>#N/A</v>
      </c>
      <c r="AH479" s="34" t="e">
        <f>VLOOKUP($B479,'[2]TK KHOILUONG'!$B:$AT,33,0)</f>
        <v>#N/A</v>
      </c>
      <c r="AI479" s="16" t="e">
        <f>VLOOKUP($B479,'[2]TK KHOILUONG'!$B:$AT,34,0)</f>
        <v>#N/A</v>
      </c>
      <c r="AJ479" s="16" t="e">
        <f>VLOOKUP($B479,'[2]TK KHOILUONG'!$B:$AT,35,0)</f>
        <v>#N/A</v>
      </c>
      <c r="AK479" s="34" t="e">
        <f>VLOOKUP($B479,'[2]TK KHOILUONG'!$B:$AT,36,0)</f>
        <v>#N/A</v>
      </c>
      <c r="AL479" s="16" t="e">
        <f>VLOOKUP($B479,'[2]TK KHOILUONG'!$B:$AT,37,0)</f>
        <v>#N/A</v>
      </c>
      <c r="AM479" s="16" t="e">
        <f>VLOOKUP($B479,'[2]TK KHOILUONG'!$B:$AT,38,0)</f>
        <v>#N/A</v>
      </c>
      <c r="AN479" s="34" t="e">
        <f>VLOOKUP($B479,'[2]TK KHOILUONG'!$B:$AT,39,0)</f>
        <v>#N/A</v>
      </c>
      <c r="AO479" s="16" t="e">
        <f>VLOOKUP($B479,'[2]TK KHOILUONG'!$B:$AT,40,0)</f>
        <v>#N/A</v>
      </c>
      <c r="AP479" s="16" t="e">
        <f>VLOOKUP($B479,'[2]TK KHOILUONG'!$B:$AT,41,0)</f>
        <v>#N/A</v>
      </c>
      <c r="AQ479" s="34" t="e">
        <f>VLOOKUP($B479,'[2]TK KHOILUONG'!$B:$AT,42,0)</f>
        <v>#N/A</v>
      </c>
      <c r="AR479" s="34" t="e">
        <f>VLOOKUP($B479,'[2]TK KHOILUONG'!$B:$AT,43,0)</f>
        <v>#N/A</v>
      </c>
      <c r="AS479" s="34" t="e">
        <f>VLOOKUP($B479,'[2]TK KHOILUONG'!$B:$AT,44,0)</f>
        <v>#N/A</v>
      </c>
      <c r="AT479" s="44" t="str">
        <f t="shared" si="8"/>
        <v/>
      </c>
      <c r="AU479" s="5"/>
    </row>
    <row r="480" spans="1:47">
      <c r="A480" s="12" t="str">
        <f>IF(D480="","",SUBTOTAL(3,$D$5:D480))</f>
        <v/>
      </c>
      <c r="B480" s="31"/>
      <c r="C480" s="32"/>
      <c r="D480" s="33"/>
      <c r="E480" s="16" t="e">
        <f>VLOOKUP($B480,'[2]TK KHOILUONG'!$B:$AT,4,0)</f>
        <v>#N/A</v>
      </c>
      <c r="F480" s="16" t="e">
        <f>VLOOKUP($B480,'[2]TK KHOILUONG'!$B:$AT,5,0)</f>
        <v>#N/A</v>
      </c>
      <c r="G480" s="16" t="e">
        <f>VLOOKUP($B480,'[2]TK KHOILUONG'!$B:$AT,6,0)</f>
        <v>#N/A</v>
      </c>
      <c r="H480" s="16" t="e">
        <f>VLOOKUP($B480,'[2]TK KHOILUONG'!$B:$AT,7,0)</f>
        <v>#N/A</v>
      </c>
      <c r="I480" s="16" t="e">
        <f>VLOOKUP($B480,'[2]TK KHOILUONG'!$B:$AT,8,0)</f>
        <v>#N/A</v>
      </c>
      <c r="J480" s="16" t="e">
        <f>VLOOKUP($B480,'[2]TK KHOILUONG'!$B:$AT,9,0)</f>
        <v>#N/A</v>
      </c>
      <c r="K480" s="16" t="e">
        <f>VLOOKUP($B480,'[2]TK KHOILUONG'!$B:$AT,10,0)</f>
        <v>#N/A</v>
      </c>
      <c r="L480" s="16" t="e">
        <f>VLOOKUP($B480,'[2]TK KHOILUONG'!$B:$AT,11,0)</f>
        <v>#N/A</v>
      </c>
      <c r="M480" s="34" t="e">
        <f>VLOOKUP($B480,'[2]TK KHOILUONG'!$B:$AT,12,0)</f>
        <v>#N/A</v>
      </c>
      <c r="N480" s="16" t="e">
        <f>VLOOKUP($B480,'[2]TK KHOILUONG'!$B:$AT,13,0)</f>
        <v>#N/A</v>
      </c>
      <c r="O480" s="16" t="e">
        <f>VLOOKUP($B480,'[2]TK KHOILUONG'!$B:$AT,14,0)</f>
        <v>#N/A</v>
      </c>
      <c r="P480" s="16" t="e">
        <f>VLOOKUP($B480,'[2]TK KHOILUONG'!$B:$AT,15,0)</f>
        <v>#N/A</v>
      </c>
      <c r="Q480" s="16" t="e">
        <f>VLOOKUP($B480,'[2]TK KHOILUONG'!$B:$AT,16,0)</f>
        <v>#N/A</v>
      </c>
      <c r="R480" s="34" t="e">
        <f>VLOOKUP($B480,'[2]TK KHOILUONG'!$B:$AT,17,0)</f>
        <v>#N/A</v>
      </c>
      <c r="S480" s="16" t="e">
        <f>VLOOKUP($B480,'[2]TK KHOILUONG'!$B:$AT,18,0)</f>
        <v>#N/A</v>
      </c>
      <c r="T480" s="16" t="e">
        <f>VLOOKUP($B480,'[2]TK KHOILUONG'!$B:$AT,19,0)</f>
        <v>#N/A</v>
      </c>
      <c r="U480" s="16" t="e">
        <f>VLOOKUP($B480,'[2]TK KHOILUONG'!$B:$AT,20,0)</f>
        <v>#N/A</v>
      </c>
      <c r="V480" s="34" t="e">
        <f>VLOOKUP($B480,'[2]TK KHOILUONG'!$B:$AT,21,0)</f>
        <v>#N/A</v>
      </c>
      <c r="W480" s="16" t="e">
        <f>VLOOKUP($B480,'[2]TK KHOILUONG'!$B:$AT,22,0)</f>
        <v>#N/A</v>
      </c>
      <c r="X480" s="16" t="e">
        <f>VLOOKUP($B480,'[2]TK KHOILUONG'!$B:$AT,23,0)</f>
        <v>#N/A</v>
      </c>
      <c r="Y480" s="16" t="e">
        <f>VLOOKUP($B480,'[2]TK KHOILUONG'!$B:$AT,24,0)</f>
        <v>#N/A</v>
      </c>
      <c r="Z480" s="34" t="e">
        <f>VLOOKUP($B480,'[2]TK KHOILUONG'!$B:$AT,25,0)</f>
        <v>#N/A</v>
      </c>
      <c r="AA480" s="16" t="e">
        <f>VLOOKUP($B480,'[2]TK KHOILUONG'!$B:$AT,26,0)</f>
        <v>#N/A</v>
      </c>
      <c r="AB480" s="16" t="e">
        <f>VLOOKUP($B480,'[2]TK KHOILUONG'!$B:$AT,27,0)</f>
        <v>#N/A</v>
      </c>
      <c r="AC480" s="16" t="e">
        <f>VLOOKUP($B480,'[2]TK KHOILUONG'!$B:$AT,28,0)</f>
        <v>#N/A</v>
      </c>
      <c r="AD480" s="34" t="e">
        <f>VLOOKUP($B480,'[2]TK KHOILUONG'!$B:$AT,29,0)</f>
        <v>#N/A</v>
      </c>
      <c r="AE480" s="16" t="e">
        <f>VLOOKUP($B480,'[2]TK KHOILUONG'!$B:$AT,30,0)</f>
        <v>#N/A</v>
      </c>
      <c r="AF480" s="16" t="e">
        <f>VLOOKUP($B480,'[2]TK KHOILUONG'!$B:$AT,31,0)</f>
        <v>#N/A</v>
      </c>
      <c r="AG480" s="16" t="e">
        <f>VLOOKUP($B480,'[2]TK KHOILUONG'!$B:$AT,32,0)</f>
        <v>#N/A</v>
      </c>
      <c r="AH480" s="34" t="e">
        <f>VLOOKUP($B480,'[2]TK KHOILUONG'!$B:$AT,33,0)</f>
        <v>#N/A</v>
      </c>
      <c r="AI480" s="16" t="e">
        <f>VLOOKUP($B480,'[2]TK KHOILUONG'!$B:$AT,34,0)</f>
        <v>#N/A</v>
      </c>
      <c r="AJ480" s="16" t="e">
        <f>VLOOKUP($B480,'[2]TK KHOILUONG'!$B:$AT,35,0)</f>
        <v>#N/A</v>
      </c>
      <c r="AK480" s="34" t="e">
        <f>VLOOKUP($B480,'[2]TK KHOILUONG'!$B:$AT,36,0)</f>
        <v>#N/A</v>
      </c>
      <c r="AL480" s="16" t="e">
        <f>VLOOKUP($B480,'[2]TK KHOILUONG'!$B:$AT,37,0)</f>
        <v>#N/A</v>
      </c>
      <c r="AM480" s="16" t="e">
        <f>VLOOKUP($B480,'[2]TK KHOILUONG'!$B:$AT,38,0)</f>
        <v>#N/A</v>
      </c>
      <c r="AN480" s="34" t="e">
        <f>VLOOKUP($B480,'[2]TK KHOILUONG'!$B:$AT,39,0)</f>
        <v>#N/A</v>
      </c>
      <c r="AO480" s="16" t="e">
        <f>VLOOKUP($B480,'[2]TK KHOILUONG'!$B:$AT,40,0)</f>
        <v>#N/A</v>
      </c>
      <c r="AP480" s="16" t="e">
        <f>VLOOKUP($B480,'[2]TK KHOILUONG'!$B:$AT,41,0)</f>
        <v>#N/A</v>
      </c>
      <c r="AQ480" s="34" t="e">
        <f>VLOOKUP($B480,'[2]TK KHOILUONG'!$B:$AT,42,0)</f>
        <v>#N/A</v>
      </c>
      <c r="AR480" s="34" t="e">
        <f>VLOOKUP($B480,'[2]TK KHOILUONG'!$B:$AT,43,0)</f>
        <v>#N/A</v>
      </c>
      <c r="AS480" s="34" t="e">
        <f>VLOOKUP($B480,'[2]TK KHOILUONG'!$B:$AT,44,0)</f>
        <v>#N/A</v>
      </c>
      <c r="AT480" s="44" t="str">
        <f t="shared" si="8"/>
        <v/>
      </c>
      <c r="AU480" s="5"/>
    </row>
    <row r="481" spans="1:47">
      <c r="A481" s="12" t="str">
        <f>IF(D481="","",SUBTOTAL(3,$D$5:D481))</f>
        <v/>
      </c>
      <c r="B481" s="31"/>
      <c r="C481" s="32"/>
      <c r="D481" s="33"/>
      <c r="E481" s="16" t="e">
        <f>VLOOKUP($B481,'[2]TK KHOILUONG'!$B:$AT,4,0)</f>
        <v>#N/A</v>
      </c>
      <c r="F481" s="16" t="e">
        <f>VLOOKUP($B481,'[2]TK KHOILUONG'!$B:$AT,5,0)</f>
        <v>#N/A</v>
      </c>
      <c r="G481" s="16" t="e">
        <f>VLOOKUP($B481,'[2]TK KHOILUONG'!$B:$AT,6,0)</f>
        <v>#N/A</v>
      </c>
      <c r="H481" s="16" t="e">
        <f>VLOOKUP($B481,'[2]TK KHOILUONG'!$B:$AT,7,0)</f>
        <v>#N/A</v>
      </c>
      <c r="I481" s="16" t="e">
        <f>VLOOKUP($B481,'[2]TK KHOILUONG'!$B:$AT,8,0)</f>
        <v>#N/A</v>
      </c>
      <c r="J481" s="16" t="e">
        <f>VLOOKUP($B481,'[2]TK KHOILUONG'!$B:$AT,9,0)</f>
        <v>#N/A</v>
      </c>
      <c r="K481" s="16" t="e">
        <f>VLOOKUP($B481,'[2]TK KHOILUONG'!$B:$AT,10,0)</f>
        <v>#N/A</v>
      </c>
      <c r="L481" s="16" t="e">
        <f>VLOOKUP($B481,'[2]TK KHOILUONG'!$B:$AT,11,0)</f>
        <v>#N/A</v>
      </c>
      <c r="M481" s="34" t="e">
        <f>VLOOKUP($B481,'[2]TK KHOILUONG'!$B:$AT,12,0)</f>
        <v>#N/A</v>
      </c>
      <c r="N481" s="16" t="e">
        <f>VLOOKUP($B481,'[2]TK KHOILUONG'!$B:$AT,13,0)</f>
        <v>#N/A</v>
      </c>
      <c r="O481" s="16" t="e">
        <f>VLOOKUP($B481,'[2]TK KHOILUONG'!$B:$AT,14,0)</f>
        <v>#N/A</v>
      </c>
      <c r="P481" s="16" t="e">
        <f>VLOOKUP($B481,'[2]TK KHOILUONG'!$B:$AT,15,0)</f>
        <v>#N/A</v>
      </c>
      <c r="Q481" s="16" t="e">
        <f>VLOOKUP($B481,'[2]TK KHOILUONG'!$B:$AT,16,0)</f>
        <v>#N/A</v>
      </c>
      <c r="R481" s="34" t="e">
        <f>VLOOKUP($B481,'[2]TK KHOILUONG'!$B:$AT,17,0)</f>
        <v>#N/A</v>
      </c>
      <c r="S481" s="16" t="e">
        <f>VLOOKUP($B481,'[2]TK KHOILUONG'!$B:$AT,18,0)</f>
        <v>#N/A</v>
      </c>
      <c r="T481" s="16" t="e">
        <f>VLOOKUP($B481,'[2]TK KHOILUONG'!$B:$AT,19,0)</f>
        <v>#N/A</v>
      </c>
      <c r="U481" s="16" t="e">
        <f>VLOOKUP($B481,'[2]TK KHOILUONG'!$B:$AT,20,0)</f>
        <v>#N/A</v>
      </c>
      <c r="V481" s="34" t="e">
        <f>VLOOKUP($B481,'[2]TK KHOILUONG'!$B:$AT,21,0)</f>
        <v>#N/A</v>
      </c>
      <c r="W481" s="16" t="e">
        <f>VLOOKUP($B481,'[2]TK KHOILUONG'!$B:$AT,22,0)</f>
        <v>#N/A</v>
      </c>
      <c r="X481" s="16" t="e">
        <f>VLOOKUP($B481,'[2]TK KHOILUONG'!$B:$AT,23,0)</f>
        <v>#N/A</v>
      </c>
      <c r="Y481" s="16" t="e">
        <f>VLOOKUP($B481,'[2]TK KHOILUONG'!$B:$AT,24,0)</f>
        <v>#N/A</v>
      </c>
      <c r="Z481" s="34" t="e">
        <f>VLOOKUP($B481,'[2]TK KHOILUONG'!$B:$AT,25,0)</f>
        <v>#N/A</v>
      </c>
      <c r="AA481" s="16" t="e">
        <f>VLOOKUP($B481,'[2]TK KHOILUONG'!$B:$AT,26,0)</f>
        <v>#N/A</v>
      </c>
      <c r="AB481" s="16" t="e">
        <f>VLOOKUP($B481,'[2]TK KHOILUONG'!$B:$AT,27,0)</f>
        <v>#N/A</v>
      </c>
      <c r="AC481" s="16" t="e">
        <f>VLOOKUP($B481,'[2]TK KHOILUONG'!$B:$AT,28,0)</f>
        <v>#N/A</v>
      </c>
      <c r="AD481" s="34" t="e">
        <f>VLOOKUP($B481,'[2]TK KHOILUONG'!$B:$AT,29,0)</f>
        <v>#N/A</v>
      </c>
      <c r="AE481" s="16" t="e">
        <f>VLOOKUP($B481,'[2]TK KHOILUONG'!$B:$AT,30,0)</f>
        <v>#N/A</v>
      </c>
      <c r="AF481" s="16" t="e">
        <f>VLOOKUP($B481,'[2]TK KHOILUONG'!$B:$AT,31,0)</f>
        <v>#N/A</v>
      </c>
      <c r="AG481" s="16" t="e">
        <f>VLOOKUP($B481,'[2]TK KHOILUONG'!$B:$AT,32,0)</f>
        <v>#N/A</v>
      </c>
      <c r="AH481" s="34" t="e">
        <f>VLOOKUP($B481,'[2]TK KHOILUONG'!$B:$AT,33,0)</f>
        <v>#N/A</v>
      </c>
      <c r="AI481" s="16" t="e">
        <f>VLOOKUP($B481,'[2]TK KHOILUONG'!$B:$AT,34,0)</f>
        <v>#N/A</v>
      </c>
      <c r="AJ481" s="16" t="e">
        <f>VLOOKUP($B481,'[2]TK KHOILUONG'!$B:$AT,35,0)</f>
        <v>#N/A</v>
      </c>
      <c r="AK481" s="34" t="e">
        <f>VLOOKUP($B481,'[2]TK KHOILUONG'!$B:$AT,36,0)</f>
        <v>#N/A</v>
      </c>
      <c r="AL481" s="16" t="e">
        <f>VLOOKUP($B481,'[2]TK KHOILUONG'!$B:$AT,37,0)</f>
        <v>#N/A</v>
      </c>
      <c r="AM481" s="16" t="e">
        <f>VLOOKUP($B481,'[2]TK KHOILUONG'!$B:$AT,38,0)</f>
        <v>#N/A</v>
      </c>
      <c r="AN481" s="34" t="e">
        <f>VLOOKUP($B481,'[2]TK KHOILUONG'!$B:$AT,39,0)</f>
        <v>#N/A</v>
      </c>
      <c r="AO481" s="16" t="e">
        <f>VLOOKUP($B481,'[2]TK KHOILUONG'!$B:$AT,40,0)</f>
        <v>#N/A</v>
      </c>
      <c r="AP481" s="16" t="e">
        <f>VLOOKUP($B481,'[2]TK KHOILUONG'!$B:$AT,41,0)</f>
        <v>#N/A</v>
      </c>
      <c r="AQ481" s="34" t="e">
        <f>VLOOKUP($B481,'[2]TK KHOILUONG'!$B:$AT,42,0)</f>
        <v>#N/A</v>
      </c>
      <c r="AR481" s="34" t="e">
        <f>VLOOKUP($B481,'[2]TK KHOILUONG'!$B:$AT,43,0)</f>
        <v>#N/A</v>
      </c>
      <c r="AS481" s="34" t="e">
        <f>VLOOKUP($B481,'[2]TK KHOILUONG'!$B:$AT,44,0)</f>
        <v>#N/A</v>
      </c>
      <c r="AT481" s="44" t="str">
        <f t="shared" si="8"/>
        <v/>
      </c>
      <c r="AU481" s="5"/>
    </row>
    <row r="482" spans="1:47">
      <c r="A482" s="12" t="str">
        <f>IF(D482="","",SUBTOTAL(3,$D$5:D482))</f>
        <v/>
      </c>
      <c r="B482" s="31"/>
      <c r="C482" s="32"/>
      <c r="D482" s="33"/>
      <c r="E482" s="16" t="e">
        <f>VLOOKUP($B482,'[2]TK KHOILUONG'!$B:$AT,4,0)</f>
        <v>#N/A</v>
      </c>
      <c r="F482" s="16" t="e">
        <f>VLOOKUP($B482,'[2]TK KHOILUONG'!$B:$AT,5,0)</f>
        <v>#N/A</v>
      </c>
      <c r="G482" s="16" t="e">
        <f>VLOOKUP($B482,'[2]TK KHOILUONG'!$B:$AT,6,0)</f>
        <v>#N/A</v>
      </c>
      <c r="H482" s="16" t="e">
        <f>VLOOKUP($B482,'[2]TK KHOILUONG'!$B:$AT,7,0)</f>
        <v>#N/A</v>
      </c>
      <c r="I482" s="16" t="e">
        <f>VLOOKUP($B482,'[2]TK KHOILUONG'!$B:$AT,8,0)</f>
        <v>#N/A</v>
      </c>
      <c r="J482" s="16" t="e">
        <f>VLOOKUP($B482,'[2]TK KHOILUONG'!$B:$AT,9,0)</f>
        <v>#N/A</v>
      </c>
      <c r="K482" s="16" t="e">
        <f>VLOOKUP($B482,'[2]TK KHOILUONG'!$B:$AT,10,0)</f>
        <v>#N/A</v>
      </c>
      <c r="L482" s="16" t="e">
        <f>VLOOKUP($B482,'[2]TK KHOILUONG'!$B:$AT,11,0)</f>
        <v>#N/A</v>
      </c>
      <c r="M482" s="34" t="e">
        <f>VLOOKUP($B482,'[2]TK KHOILUONG'!$B:$AT,12,0)</f>
        <v>#N/A</v>
      </c>
      <c r="N482" s="16" t="e">
        <f>VLOOKUP($B482,'[2]TK KHOILUONG'!$B:$AT,13,0)</f>
        <v>#N/A</v>
      </c>
      <c r="O482" s="16" t="e">
        <f>VLOOKUP($B482,'[2]TK KHOILUONG'!$B:$AT,14,0)</f>
        <v>#N/A</v>
      </c>
      <c r="P482" s="16" t="e">
        <f>VLOOKUP($B482,'[2]TK KHOILUONG'!$B:$AT,15,0)</f>
        <v>#N/A</v>
      </c>
      <c r="Q482" s="16" t="e">
        <f>VLOOKUP($B482,'[2]TK KHOILUONG'!$B:$AT,16,0)</f>
        <v>#N/A</v>
      </c>
      <c r="R482" s="34" t="e">
        <f>VLOOKUP($B482,'[2]TK KHOILUONG'!$B:$AT,17,0)</f>
        <v>#N/A</v>
      </c>
      <c r="S482" s="16" t="e">
        <f>VLOOKUP($B482,'[2]TK KHOILUONG'!$B:$AT,18,0)</f>
        <v>#N/A</v>
      </c>
      <c r="T482" s="16" t="e">
        <f>VLOOKUP($B482,'[2]TK KHOILUONG'!$B:$AT,19,0)</f>
        <v>#N/A</v>
      </c>
      <c r="U482" s="16" t="e">
        <f>VLOOKUP($B482,'[2]TK KHOILUONG'!$B:$AT,20,0)</f>
        <v>#N/A</v>
      </c>
      <c r="V482" s="34" t="e">
        <f>VLOOKUP($B482,'[2]TK KHOILUONG'!$B:$AT,21,0)</f>
        <v>#N/A</v>
      </c>
      <c r="W482" s="16" t="e">
        <f>VLOOKUP($B482,'[2]TK KHOILUONG'!$B:$AT,22,0)</f>
        <v>#N/A</v>
      </c>
      <c r="X482" s="16" t="e">
        <f>VLOOKUP($B482,'[2]TK KHOILUONG'!$B:$AT,23,0)</f>
        <v>#N/A</v>
      </c>
      <c r="Y482" s="16" t="e">
        <f>VLOOKUP($B482,'[2]TK KHOILUONG'!$B:$AT,24,0)</f>
        <v>#N/A</v>
      </c>
      <c r="Z482" s="34" t="e">
        <f>VLOOKUP($B482,'[2]TK KHOILUONG'!$B:$AT,25,0)</f>
        <v>#N/A</v>
      </c>
      <c r="AA482" s="16" t="e">
        <f>VLOOKUP($B482,'[2]TK KHOILUONG'!$B:$AT,26,0)</f>
        <v>#N/A</v>
      </c>
      <c r="AB482" s="16" t="e">
        <f>VLOOKUP($B482,'[2]TK KHOILUONG'!$B:$AT,27,0)</f>
        <v>#N/A</v>
      </c>
      <c r="AC482" s="16" t="e">
        <f>VLOOKUP($B482,'[2]TK KHOILUONG'!$B:$AT,28,0)</f>
        <v>#N/A</v>
      </c>
      <c r="AD482" s="34" t="e">
        <f>VLOOKUP($B482,'[2]TK KHOILUONG'!$B:$AT,29,0)</f>
        <v>#N/A</v>
      </c>
      <c r="AE482" s="16" t="e">
        <f>VLOOKUP($B482,'[2]TK KHOILUONG'!$B:$AT,30,0)</f>
        <v>#N/A</v>
      </c>
      <c r="AF482" s="16" t="e">
        <f>VLOOKUP($B482,'[2]TK KHOILUONG'!$B:$AT,31,0)</f>
        <v>#N/A</v>
      </c>
      <c r="AG482" s="16" t="e">
        <f>VLOOKUP($B482,'[2]TK KHOILUONG'!$B:$AT,32,0)</f>
        <v>#N/A</v>
      </c>
      <c r="AH482" s="34" t="e">
        <f>VLOOKUP($B482,'[2]TK KHOILUONG'!$B:$AT,33,0)</f>
        <v>#N/A</v>
      </c>
      <c r="AI482" s="16" t="e">
        <f>VLOOKUP($B482,'[2]TK KHOILUONG'!$B:$AT,34,0)</f>
        <v>#N/A</v>
      </c>
      <c r="AJ482" s="16" t="e">
        <f>VLOOKUP($B482,'[2]TK KHOILUONG'!$B:$AT,35,0)</f>
        <v>#N/A</v>
      </c>
      <c r="AK482" s="34" t="e">
        <f>VLOOKUP($B482,'[2]TK KHOILUONG'!$B:$AT,36,0)</f>
        <v>#N/A</v>
      </c>
      <c r="AL482" s="16" t="e">
        <f>VLOOKUP($B482,'[2]TK KHOILUONG'!$B:$AT,37,0)</f>
        <v>#N/A</v>
      </c>
      <c r="AM482" s="16" t="e">
        <f>VLOOKUP($B482,'[2]TK KHOILUONG'!$B:$AT,38,0)</f>
        <v>#N/A</v>
      </c>
      <c r="AN482" s="34" t="e">
        <f>VLOOKUP($B482,'[2]TK KHOILUONG'!$B:$AT,39,0)</f>
        <v>#N/A</v>
      </c>
      <c r="AO482" s="16" t="e">
        <f>VLOOKUP($B482,'[2]TK KHOILUONG'!$B:$AT,40,0)</f>
        <v>#N/A</v>
      </c>
      <c r="AP482" s="16" t="e">
        <f>VLOOKUP($B482,'[2]TK KHOILUONG'!$B:$AT,41,0)</f>
        <v>#N/A</v>
      </c>
      <c r="AQ482" s="34" t="e">
        <f>VLOOKUP($B482,'[2]TK KHOILUONG'!$B:$AT,42,0)</f>
        <v>#N/A</v>
      </c>
      <c r="AR482" s="34" t="e">
        <f>VLOOKUP($B482,'[2]TK KHOILUONG'!$B:$AT,43,0)</f>
        <v>#N/A</v>
      </c>
      <c r="AS482" s="34" t="e">
        <f>VLOOKUP($B482,'[2]TK KHOILUONG'!$B:$AT,44,0)</f>
        <v>#N/A</v>
      </c>
      <c r="AT482" s="44" t="str">
        <f t="shared" si="8"/>
        <v/>
      </c>
      <c r="AU482" s="5"/>
    </row>
    <row r="483" spans="1:47">
      <c r="A483" s="12" t="str">
        <f>IF(D483="","",SUBTOTAL(3,$D$5:D483))</f>
        <v/>
      </c>
      <c r="B483" s="31"/>
      <c r="C483" s="32"/>
      <c r="D483" s="33"/>
      <c r="E483" s="16" t="e">
        <f>VLOOKUP($B483,'[2]TK KHOILUONG'!$B:$AT,4,0)</f>
        <v>#N/A</v>
      </c>
      <c r="F483" s="16" t="e">
        <f>VLOOKUP($B483,'[2]TK KHOILUONG'!$B:$AT,5,0)</f>
        <v>#N/A</v>
      </c>
      <c r="G483" s="16" t="e">
        <f>VLOOKUP($B483,'[2]TK KHOILUONG'!$B:$AT,6,0)</f>
        <v>#N/A</v>
      </c>
      <c r="H483" s="16" t="e">
        <f>VLOOKUP($B483,'[2]TK KHOILUONG'!$B:$AT,7,0)</f>
        <v>#N/A</v>
      </c>
      <c r="I483" s="16" t="e">
        <f>VLOOKUP($B483,'[2]TK KHOILUONG'!$B:$AT,8,0)</f>
        <v>#N/A</v>
      </c>
      <c r="J483" s="16" t="e">
        <f>VLOOKUP($B483,'[2]TK KHOILUONG'!$B:$AT,9,0)</f>
        <v>#N/A</v>
      </c>
      <c r="K483" s="16" t="e">
        <f>VLOOKUP($B483,'[2]TK KHOILUONG'!$B:$AT,10,0)</f>
        <v>#N/A</v>
      </c>
      <c r="L483" s="16" t="e">
        <f>VLOOKUP($B483,'[2]TK KHOILUONG'!$B:$AT,11,0)</f>
        <v>#N/A</v>
      </c>
      <c r="M483" s="34" t="e">
        <f>VLOOKUP($B483,'[2]TK KHOILUONG'!$B:$AT,12,0)</f>
        <v>#N/A</v>
      </c>
      <c r="N483" s="16" t="e">
        <f>VLOOKUP($B483,'[2]TK KHOILUONG'!$B:$AT,13,0)</f>
        <v>#N/A</v>
      </c>
      <c r="O483" s="16" t="e">
        <f>VLOOKUP($B483,'[2]TK KHOILUONG'!$B:$AT,14,0)</f>
        <v>#N/A</v>
      </c>
      <c r="P483" s="16" t="e">
        <f>VLOOKUP($B483,'[2]TK KHOILUONG'!$B:$AT,15,0)</f>
        <v>#N/A</v>
      </c>
      <c r="Q483" s="16" t="e">
        <f>VLOOKUP($B483,'[2]TK KHOILUONG'!$B:$AT,16,0)</f>
        <v>#N/A</v>
      </c>
      <c r="R483" s="34" t="e">
        <f>VLOOKUP($B483,'[2]TK KHOILUONG'!$B:$AT,17,0)</f>
        <v>#N/A</v>
      </c>
      <c r="S483" s="16" t="e">
        <f>VLOOKUP($B483,'[2]TK KHOILUONG'!$B:$AT,18,0)</f>
        <v>#N/A</v>
      </c>
      <c r="T483" s="16" t="e">
        <f>VLOOKUP($B483,'[2]TK KHOILUONG'!$B:$AT,19,0)</f>
        <v>#N/A</v>
      </c>
      <c r="U483" s="16" t="e">
        <f>VLOOKUP($B483,'[2]TK KHOILUONG'!$B:$AT,20,0)</f>
        <v>#N/A</v>
      </c>
      <c r="V483" s="34" t="e">
        <f>VLOOKUP($B483,'[2]TK KHOILUONG'!$B:$AT,21,0)</f>
        <v>#N/A</v>
      </c>
      <c r="W483" s="16" t="e">
        <f>VLOOKUP($B483,'[2]TK KHOILUONG'!$B:$AT,22,0)</f>
        <v>#N/A</v>
      </c>
      <c r="X483" s="16" t="e">
        <f>VLOOKUP($B483,'[2]TK KHOILUONG'!$B:$AT,23,0)</f>
        <v>#N/A</v>
      </c>
      <c r="Y483" s="16" t="e">
        <f>VLOOKUP($B483,'[2]TK KHOILUONG'!$B:$AT,24,0)</f>
        <v>#N/A</v>
      </c>
      <c r="Z483" s="34" t="e">
        <f>VLOOKUP($B483,'[2]TK KHOILUONG'!$B:$AT,25,0)</f>
        <v>#N/A</v>
      </c>
      <c r="AA483" s="16" t="e">
        <f>VLOOKUP($B483,'[2]TK KHOILUONG'!$B:$AT,26,0)</f>
        <v>#N/A</v>
      </c>
      <c r="AB483" s="16" t="e">
        <f>VLOOKUP($B483,'[2]TK KHOILUONG'!$B:$AT,27,0)</f>
        <v>#N/A</v>
      </c>
      <c r="AC483" s="16" t="e">
        <f>VLOOKUP($B483,'[2]TK KHOILUONG'!$B:$AT,28,0)</f>
        <v>#N/A</v>
      </c>
      <c r="AD483" s="34" t="e">
        <f>VLOOKUP($B483,'[2]TK KHOILUONG'!$B:$AT,29,0)</f>
        <v>#N/A</v>
      </c>
      <c r="AE483" s="16" t="e">
        <f>VLOOKUP($B483,'[2]TK KHOILUONG'!$B:$AT,30,0)</f>
        <v>#N/A</v>
      </c>
      <c r="AF483" s="16" t="e">
        <f>VLOOKUP($B483,'[2]TK KHOILUONG'!$B:$AT,31,0)</f>
        <v>#N/A</v>
      </c>
      <c r="AG483" s="16" t="e">
        <f>VLOOKUP($B483,'[2]TK KHOILUONG'!$B:$AT,32,0)</f>
        <v>#N/A</v>
      </c>
      <c r="AH483" s="34" t="e">
        <f>VLOOKUP($B483,'[2]TK KHOILUONG'!$B:$AT,33,0)</f>
        <v>#N/A</v>
      </c>
      <c r="AI483" s="16" t="e">
        <f>VLOOKUP($B483,'[2]TK KHOILUONG'!$B:$AT,34,0)</f>
        <v>#N/A</v>
      </c>
      <c r="AJ483" s="16" t="e">
        <f>VLOOKUP($B483,'[2]TK KHOILUONG'!$B:$AT,35,0)</f>
        <v>#N/A</v>
      </c>
      <c r="AK483" s="34" t="e">
        <f>VLOOKUP($B483,'[2]TK KHOILUONG'!$B:$AT,36,0)</f>
        <v>#N/A</v>
      </c>
      <c r="AL483" s="16" t="e">
        <f>VLOOKUP($B483,'[2]TK KHOILUONG'!$B:$AT,37,0)</f>
        <v>#N/A</v>
      </c>
      <c r="AM483" s="16" t="e">
        <f>VLOOKUP($B483,'[2]TK KHOILUONG'!$B:$AT,38,0)</f>
        <v>#N/A</v>
      </c>
      <c r="AN483" s="34" t="e">
        <f>VLOOKUP($B483,'[2]TK KHOILUONG'!$B:$AT,39,0)</f>
        <v>#N/A</v>
      </c>
      <c r="AO483" s="16" t="e">
        <f>VLOOKUP($B483,'[2]TK KHOILUONG'!$B:$AT,40,0)</f>
        <v>#N/A</v>
      </c>
      <c r="AP483" s="16" t="e">
        <f>VLOOKUP($B483,'[2]TK KHOILUONG'!$B:$AT,41,0)</f>
        <v>#N/A</v>
      </c>
      <c r="AQ483" s="34" t="e">
        <f>VLOOKUP($B483,'[2]TK KHOILUONG'!$B:$AT,42,0)</f>
        <v>#N/A</v>
      </c>
      <c r="AR483" s="34" t="e">
        <f>VLOOKUP($B483,'[2]TK KHOILUONG'!$B:$AT,43,0)</f>
        <v>#N/A</v>
      </c>
      <c r="AS483" s="34" t="e">
        <f>VLOOKUP($B483,'[2]TK KHOILUONG'!$B:$AT,44,0)</f>
        <v>#N/A</v>
      </c>
      <c r="AT483" s="44" t="str">
        <f t="shared" si="8"/>
        <v/>
      </c>
      <c r="AU483" s="5"/>
    </row>
    <row r="484" spans="1:47">
      <c r="A484" s="12" t="str">
        <f>IF(D484="","",SUBTOTAL(3,$D$5:D484))</f>
        <v/>
      </c>
      <c r="B484" s="31"/>
      <c r="C484" s="32"/>
      <c r="D484" s="33"/>
      <c r="E484" s="16" t="e">
        <f>VLOOKUP($B484,'[2]TK KHOILUONG'!$B:$AT,4,0)</f>
        <v>#N/A</v>
      </c>
      <c r="F484" s="16" t="e">
        <f>VLOOKUP($B484,'[2]TK KHOILUONG'!$B:$AT,5,0)</f>
        <v>#N/A</v>
      </c>
      <c r="G484" s="16" t="e">
        <f>VLOOKUP($B484,'[2]TK KHOILUONG'!$B:$AT,6,0)</f>
        <v>#N/A</v>
      </c>
      <c r="H484" s="16" t="e">
        <f>VLOOKUP($B484,'[2]TK KHOILUONG'!$B:$AT,7,0)</f>
        <v>#N/A</v>
      </c>
      <c r="I484" s="16" t="e">
        <f>VLOOKUP($B484,'[2]TK KHOILUONG'!$B:$AT,8,0)</f>
        <v>#N/A</v>
      </c>
      <c r="J484" s="16" t="e">
        <f>VLOOKUP($B484,'[2]TK KHOILUONG'!$B:$AT,9,0)</f>
        <v>#N/A</v>
      </c>
      <c r="K484" s="16" t="e">
        <f>VLOOKUP($B484,'[2]TK KHOILUONG'!$B:$AT,10,0)</f>
        <v>#N/A</v>
      </c>
      <c r="L484" s="16" t="e">
        <f>VLOOKUP($B484,'[2]TK KHOILUONG'!$B:$AT,11,0)</f>
        <v>#N/A</v>
      </c>
      <c r="M484" s="34" t="e">
        <f>VLOOKUP($B484,'[2]TK KHOILUONG'!$B:$AT,12,0)</f>
        <v>#N/A</v>
      </c>
      <c r="N484" s="16" t="e">
        <f>VLOOKUP($B484,'[2]TK KHOILUONG'!$B:$AT,13,0)</f>
        <v>#N/A</v>
      </c>
      <c r="O484" s="16" t="e">
        <f>VLOOKUP($B484,'[2]TK KHOILUONG'!$B:$AT,14,0)</f>
        <v>#N/A</v>
      </c>
      <c r="P484" s="16" t="e">
        <f>VLOOKUP($B484,'[2]TK KHOILUONG'!$B:$AT,15,0)</f>
        <v>#N/A</v>
      </c>
      <c r="Q484" s="16" t="e">
        <f>VLOOKUP($B484,'[2]TK KHOILUONG'!$B:$AT,16,0)</f>
        <v>#N/A</v>
      </c>
      <c r="R484" s="34" t="e">
        <f>VLOOKUP($B484,'[2]TK KHOILUONG'!$B:$AT,17,0)</f>
        <v>#N/A</v>
      </c>
      <c r="S484" s="16" t="e">
        <f>VLOOKUP($B484,'[2]TK KHOILUONG'!$B:$AT,18,0)</f>
        <v>#N/A</v>
      </c>
      <c r="T484" s="16" t="e">
        <f>VLOOKUP($B484,'[2]TK KHOILUONG'!$B:$AT,19,0)</f>
        <v>#N/A</v>
      </c>
      <c r="U484" s="16" t="e">
        <f>VLOOKUP($B484,'[2]TK KHOILUONG'!$B:$AT,20,0)</f>
        <v>#N/A</v>
      </c>
      <c r="V484" s="34" t="e">
        <f>VLOOKUP($B484,'[2]TK KHOILUONG'!$B:$AT,21,0)</f>
        <v>#N/A</v>
      </c>
      <c r="W484" s="16" t="e">
        <f>VLOOKUP($B484,'[2]TK KHOILUONG'!$B:$AT,22,0)</f>
        <v>#N/A</v>
      </c>
      <c r="X484" s="16" t="e">
        <f>VLOOKUP($B484,'[2]TK KHOILUONG'!$B:$AT,23,0)</f>
        <v>#N/A</v>
      </c>
      <c r="Y484" s="16" t="e">
        <f>VLOOKUP($B484,'[2]TK KHOILUONG'!$B:$AT,24,0)</f>
        <v>#N/A</v>
      </c>
      <c r="Z484" s="34" t="e">
        <f>VLOOKUP($B484,'[2]TK KHOILUONG'!$B:$AT,25,0)</f>
        <v>#N/A</v>
      </c>
      <c r="AA484" s="16" t="e">
        <f>VLOOKUP($B484,'[2]TK KHOILUONG'!$B:$AT,26,0)</f>
        <v>#N/A</v>
      </c>
      <c r="AB484" s="16" t="e">
        <f>VLOOKUP($B484,'[2]TK KHOILUONG'!$B:$AT,27,0)</f>
        <v>#N/A</v>
      </c>
      <c r="AC484" s="16" t="e">
        <f>VLOOKUP($B484,'[2]TK KHOILUONG'!$B:$AT,28,0)</f>
        <v>#N/A</v>
      </c>
      <c r="AD484" s="34" t="e">
        <f>VLOOKUP($B484,'[2]TK KHOILUONG'!$B:$AT,29,0)</f>
        <v>#N/A</v>
      </c>
      <c r="AE484" s="16" t="e">
        <f>VLOOKUP($B484,'[2]TK KHOILUONG'!$B:$AT,30,0)</f>
        <v>#N/A</v>
      </c>
      <c r="AF484" s="16" t="e">
        <f>VLOOKUP($B484,'[2]TK KHOILUONG'!$B:$AT,31,0)</f>
        <v>#N/A</v>
      </c>
      <c r="AG484" s="16" t="e">
        <f>VLOOKUP($B484,'[2]TK KHOILUONG'!$B:$AT,32,0)</f>
        <v>#N/A</v>
      </c>
      <c r="AH484" s="34" t="e">
        <f>VLOOKUP($B484,'[2]TK KHOILUONG'!$B:$AT,33,0)</f>
        <v>#N/A</v>
      </c>
      <c r="AI484" s="16" t="e">
        <f>VLOOKUP($B484,'[2]TK KHOILUONG'!$B:$AT,34,0)</f>
        <v>#N/A</v>
      </c>
      <c r="AJ484" s="16" t="e">
        <f>VLOOKUP($B484,'[2]TK KHOILUONG'!$B:$AT,35,0)</f>
        <v>#N/A</v>
      </c>
      <c r="AK484" s="34" t="e">
        <f>VLOOKUP($B484,'[2]TK KHOILUONG'!$B:$AT,36,0)</f>
        <v>#N/A</v>
      </c>
      <c r="AL484" s="16" t="e">
        <f>VLOOKUP($B484,'[2]TK KHOILUONG'!$B:$AT,37,0)</f>
        <v>#N/A</v>
      </c>
      <c r="AM484" s="16" t="e">
        <f>VLOOKUP($B484,'[2]TK KHOILUONG'!$B:$AT,38,0)</f>
        <v>#N/A</v>
      </c>
      <c r="AN484" s="34" t="e">
        <f>VLOOKUP($B484,'[2]TK KHOILUONG'!$B:$AT,39,0)</f>
        <v>#N/A</v>
      </c>
      <c r="AO484" s="16" t="e">
        <f>VLOOKUP($B484,'[2]TK KHOILUONG'!$B:$AT,40,0)</f>
        <v>#N/A</v>
      </c>
      <c r="AP484" s="16" t="e">
        <f>VLOOKUP($B484,'[2]TK KHOILUONG'!$B:$AT,41,0)</f>
        <v>#N/A</v>
      </c>
      <c r="AQ484" s="34" t="e">
        <f>VLOOKUP($B484,'[2]TK KHOILUONG'!$B:$AT,42,0)</f>
        <v>#N/A</v>
      </c>
      <c r="AR484" s="34" t="e">
        <f>VLOOKUP($B484,'[2]TK KHOILUONG'!$B:$AT,43,0)</f>
        <v>#N/A</v>
      </c>
      <c r="AS484" s="34" t="e">
        <f>VLOOKUP($B484,'[2]TK KHOILUONG'!$B:$AT,44,0)</f>
        <v>#N/A</v>
      </c>
      <c r="AT484" s="44" t="str">
        <f t="shared" si="8"/>
        <v/>
      </c>
      <c r="AU484" s="5"/>
    </row>
    <row r="485" spans="1:47">
      <c r="A485" s="12" t="str">
        <f>IF(D485="","",SUBTOTAL(3,$D$5:D485))</f>
        <v/>
      </c>
      <c r="B485" s="31"/>
      <c r="C485" s="32"/>
      <c r="D485" s="33"/>
      <c r="E485" s="16" t="e">
        <f>VLOOKUP($B485,'[2]TK KHOILUONG'!$B:$AT,4,0)</f>
        <v>#N/A</v>
      </c>
      <c r="F485" s="16" t="e">
        <f>VLOOKUP($B485,'[2]TK KHOILUONG'!$B:$AT,5,0)</f>
        <v>#N/A</v>
      </c>
      <c r="G485" s="16" t="e">
        <f>VLOOKUP($B485,'[2]TK KHOILUONG'!$B:$AT,6,0)</f>
        <v>#N/A</v>
      </c>
      <c r="H485" s="16" t="e">
        <f>VLOOKUP($B485,'[2]TK KHOILUONG'!$B:$AT,7,0)</f>
        <v>#N/A</v>
      </c>
      <c r="I485" s="16" t="e">
        <f>VLOOKUP($B485,'[2]TK KHOILUONG'!$B:$AT,8,0)</f>
        <v>#N/A</v>
      </c>
      <c r="J485" s="16" t="e">
        <f>VLOOKUP($B485,'[2]TK KHOILUONG'!$B:$AT,9,0)</f>
        <v>#N/A</v>
      </c>
      <c r="K485" s="16" t="e">
        <f>VLOOKUP($B485,'[2]TK KHOILUONG'!$B:$AT,10,0)</f>
        <v>#N/A</v>
      </c>
      <c r="L485" s="16" t="e">
        <f>VLOOKUP($B485,'[2]TK KHOILUONG'!$B:$AT,11,0)</f>
        <v>#N/A</v>
      </c>
      <c r="M485" s="34" t="e">
        <f>VLOOKUP($B485,'[2]TK KHOILUONG'!$B:$AT,12,0)</f>
        <v>#N/A</v>
      </c>
      <c r="N485" s="16" t="e">
        <f>VLOOKUP($B485,'[2]TK KHOILUONG'!$B:$AT,13,0)</f>
        <v>#N/A</v>
      </c>
      <c r="O485" s="16" t="e">
        <f>VLOOKUP($B485,'[2]TK KHOILUONG'!$B:$AT,14,0)</f>
        <v>#N/A</v>
      </c>
      <c r="P485" s="16" t="e">
        <f>VLOOKUP($B485,'[2]TK KHOILUONG'!$B:$AT,15,0)</f>
        <v>#N/A</v>
      </c>
      <c r="Q485" s="16" t="e">
        <f>VLOOKUP($B485,'[2]TK KHOILUONG'!$B:$AT,16,0)</f>
        <v>#N/A</v>
      </c>
      <c r="R485" s="34" t="e">
        <f>VLOOKUP($B485,'[2]TK KHOILUONG'!$B:$AT,17,0)</f>
        <v>#N/A</v>
      </c>
      <c r="S485" s="16" t="e">
        <f>VLOOKUP($B485,'[2]TK KHOILUONG'!$B:$AT,18,0)</f>
        <v>#N/A</v>
      </c>
      <c r="T485" s="16" t="e">
        <f>VLOOKUP($B485,'[2]TK KHOILUONG'!$B:$AT,19,0)</f>
        <v>#N/A</v>
      </c>
      <c r="U485" s="16" t="e">
        <f>VLOOKUP($B485,'[2]TK KHOILUONG'!$B:$AT,20,0)</f>
        <v>#N/A</v>
      </c>
      <c r="V485" s="34" t="e">
        <f>VLOOKUP($B485,'[2]TK KHOILUONG'!$B:$AT,21,0)</f>
        <v>#N/A</v>
      </c>
      <c r="W485" s="16" t="e">
        <f>VLOOKUP($B485,'[2]TK KHOILUONG'!$B:$AT,22,0)</f>
        <v>#N/A</v>
      </c>
      <c r="X485" s="16" t="e">
        <f>VLOOKUP($B485,'[2]TK KHOILUONG'!$B:$AT,23,0)</f>
        <v>#N/A</v>
      </c>
      <c r="Y485" s="16" t="e">
        <f>VLOOKUP($B485,'[2]TK KHOILUONG'!$B:$AT,24,0)</f>
        <v>#N/A</v>
      </c>
      <c r="Z485" s="34" t="e">
        <f>VLOOKUP($B485,'[2]TK KHOILUONG'!$B:$AT,25,0)</f>
        <v>#N/A</v>
      </c>
      <c r="AA485" s="16" t="e">
        <f>VLOOKUP($B485,'[2]TK KHOILUONG'!$B:$AT,26,0)</f>
        <v>#N/A</v>
      </c>
      <c r="AB485" s="16" t="e">
        <f>VLOOKUP($B485,'[2]TK KHOILUONG'!$B:$AT,27,0)</f>
        <v>#N/A</v>
      </c>
      <c r="AC485" s="16" t="e">
        <f>VLOOKUP($B485,'[2]TK KHOILUONG'!$B:$AT,28,0)</f>
        <v>#N/A</v>
      </c>
      <c r="AD485" s="34" t="e">
        <f>VLOOKUP($B485,'[2]TK KHOILUONG'!$B:$AT,29,0)</f>
        <v>#N/A</v>
      </c>
      <c r="AE485" s="16" t="e">
        <f>VLOOKUP($B485,'[2]TK KHOILUONG'!$B:$AT,30,0)</f>
        <v>#N/A</v>
      </c>
      <c r="AF485" s="16" t="e">
        <f>VLOOKUP($B485,'[2]TK KHOILUONG'!$B:$AT,31,0)</f>
        <v>#N/A</v>
      </c>
      <c r="AG485" s="16" t="e">
        <f>VLOOKUP($B485,'[2]TK KHOILUONG'!$B:$AT,32,0)</f>
        <v>#N/A</v>
      </c>
      <c r="AH485" s="34" t="e">
        <f>VLOOKUP($B485,'[2]TK KHOILUONG'!$B:$AT,33,0)</f>
        <v>#N/A</v>
      </c>
      <c r="AI485" s="16" t="e">
        <f>VLOOKUP($B485,'[2]TK KHOILUONG'!$B:$AT,34,0)</f>
        <v>#N/A</v>
      </c>
      <c r="AJ485" s="16" t="e">
        <f>VLOOKUP($B485,'[2]TK KHOILUONG'!$B:$AT,35,0)</f>
        <v>#N/A</v>
      </c>
      <c r="AK485" s="34" t="e">
        <f>VLOOKUP($B485,'[2]TK KHOILUONG'!$B:$AT,36,0)</f>
        <v>#N/A</v>
      </c>
      <c r="AL485" s="16" t="e">
        <f>VLOOKUP($B485,'[2]TK KHOILUONG'!$B:$AT,37,0)</f>
        <v>#N/A</v>
      </c>
      <c r="AM485" s="16" t="e">
        <f>VLOOKUP($B485,'[2]TK KHOILUONG'!$B:$AT,38,0)</f>
        <v>#N/A</v>
      </c>
      <c r="AN485" s="34" t="e">
        <f>VLOOKUP($B485,'[2]TK KHOILUONG'!$B:$AT,39,0)</f>
        <v>#N/A</v>
      </c>
      <c r="AO485" s="16" t="e">
        <f>VLOOKUP($B485,'[2]TK KHOILUONG'!$B:$AT,40,0)</f>
        <v>#N/A</v>
      </c>
      <c r="AP485" s="16" t="e">
        <f>VLOOKUP($B485,'[2]TK KHOILUONG'!$B:$AT,41,0)</f>
        <v>#N/A</v>
      </c>
      <c r="AQ485" s="34" t="e">
        <f>VLOOKUP($B485,'[2]TK KHOILUONG'!$B:$AT,42,0)</f>
        <v>#N/A</v>
      </c>
      <c r="AR485" s="34" t="e">
        <f>VLOOKUP($B485,'[2]TK KHOILUONG'!$B:$AT,43,0)</f>
        <v>#N/A</v>
      </c>
      <c r="AS485" s="34" t="e">
        <f>VLOOKUP($B485,'[2]TK KHOILUONG'!$B:$AT,44,0)</f>
        <v>#N/A</v>
      </c>
      <c r="AT485" s="44" t="str">
        <f t="shared" si="8"/>
        <v/>
      </c>
      <c r="AU485" s="5"/>
    </row>
    <row r="486" spans="1:47">
      <c r="A486" s="12" t="str">
        <f>IF(D486="","",SUBTOTAL(3,$D$5:D486))</f>
        <v/>
      </c>
      <c r="B486" s="31"/>
      <c r="C486" s="32"/>
      <c r="D486" s="33"/>
      <c r="E486" s="16" t="e">
        <f>VLOOKUP($B486,'[2]TK KHOILUONG'!$B:$AT,4,0)</f>
        <v>#N/A</v>
      </c>
      <c r="F486" s="16" t="e">
        <f>VLOOKUP($B486,'[2]TK KHOILUONG'!$B:$AT,5,0)</f>
        <v>#N/A</v>
      </c>
      <c r="G486" s="16" t="e">
        <f>VLOOKUP($B486,'[2]TK KHOILUONG'!$B:$AT,6,0)</f>
        <v>#N/A</v>
      </c>
      <c r="H486" s="16" t="e">
        <f>VLOOKUP($B486,'[2]TK KHOILUONG'!$B:$AT,7,0)</f>
        <v>#N/A</v>
      </c>
      <c r="I486" s="16" t="e">
        <f>VLOOKUP($B486,'[2]TK KHOILUONG'!$B:$AT,8,0)</f>
        <v>#N/A</v>
      </c>
      <c r="J486" s="16" t="e">
        <f>VLOOKUP($B486,'[2]TK KHOILUONG'!$B:$AT,9,0)</f>
        <v>#N/A</v>
      </c>
      <c r="K486" s="16" t="e">
        <f>VLOOKUP($B486,'[2]TK KHOILUONG'!$B:$AT,10,0)</f>
        <v>#N/A</v>
      </c>
      <c r="L486" s="16" t="e">
        <f>VLOOKUP($B486,'[2]TK KHOILUONG'!$B:$AT,11,0)</f>
        <v>#N/A</v>
      </c>
      <c r="M486" s="34" t="e">
        <f>VLOOKUP($B486,'[2]TK KHOILUONG'!$B:$AT,12,0)</f>
        <v>#N/A</v>
      </c>
      <c r="N486" s="16" t="e">
        <f>VLOOKUP($B486,'[2]TK KHOILUONG'!$B:$AT,13,0)</f>
        <v>#N/A</v>
      </c>
      <c r="O486" s="16" t="e">
        <f>VLOOKUP($B486,'[2]TK KHOILUONG'!$B:$AT,14,0)</f>
        <v>#N/A</v>
      </c>
      <c r="P486" s="16" t="e">
        <f>VLOOKUP($B486,'[2]TK KHOILUONG'!$B:$AT,15,0)</f>
        <v>#N/A</v>
      </c>
      <c r="Q486" s="16" t="e">
        <f>VLOOKUP($B486,'[2]TK KHOILUONG'!$B:$AT,16,0)</f>
        <v>#N/A</v>
      </c>
      <c r="R486" s="34" t="e">
        <f>VLOOKUP($B486,'[2]TK KHOILUONG'!$B:$AT,17,0)</f>
        <v>#N/A</v>
      </c>
      <c r="S486" s="16" t="e">
        <f>VLOOKUP($B486,'[2]TK KHOILUONG'!$B:$AT,18,0)</f>
        <v>#N/A</v>
      </c>
      <c r="T486" s="16" t="e">
        <f>VLOOKUP($B486,'[2]TK KHOILUONG'!$B:$AT,19,0)</f>
        <v>#N/A</v>
      </c>
      <c r="U486" s="16" t="e">
        <f>VLOOKUP($B486,'[2]TK KHOILUONG'!$B:$AT,20,0)</f>
        <v>#N/A</v>
      </c>
      <c r="V486" s="34" t="e">
        <f>VLOOKUP($B486,'[2]TK KHOILUONG'!$B:$AT,21,0)</f>
        <v>#N/A</v>
      </c>
      <c r="W486" s="16" t="e">
        <f>VLOOKUP($B486,'[2]TK KHOILUONG'!$B:$AT,22,0)</f>
        <v>#N/A</v>
      </c>
      <c r="X486" s="16" t="e">
        <f>VLOOKUP($B486,'[2]TK KHOILUONG'!$B:$AT,23,0)</f>
        <v>#N/A</v>
      </c>
      <c r="Y486" s="16" t="e">
        <f>VLOOKUP($B486,'[2]TK KHOILUONG'!$B:$AT,24,0)</f>
        <v>#N/A</v>
      </c>
      <c r="Z486" s="34" t="e">
        <f>VLOOKUP($B486,'[2]TK KHOILUONG'!$B:$AT,25,0)</f>
        <v>#N/A</v>
      </c>
      <c r="AA486" s="16" t="e">
        <f>VLOOKUP($B486,'[2]TK KHOILUONG'!$B:$AT,26,0)</f>
        <v>#N/A</v>
      </c>
      <c r="AB486" s="16" t="e">
        <f>VLOOKUP($B486,'[2]TK KHOILUONG'!$B:$AT,27,0)</f>
        <v>#N/A</v>
      </c>
      <c r="AC486" s="16" t="e">
        <f>VLOOKUP($B486,'[2]TK KHOILUONG'!$B:$AT,28,0)</f>
        <v>#N/A</v>
      </c>
      <c r="AD486" s="34" t="e">
        <f>VLOOKUP($B486,'[2]TK KHOILUONG'!$B:$AT,29,0)</f>
        <v>#N/A</v>
      </c>
      <c r="AE486" s="16" t="e">
        <f>VLOOKUP($B486,'[2]TK KHOILUONG'!$B:$AT,30,0)</f>
        <v>#N/A</v>
      </c>
      <c r="AF486" s="16" t="e">
        <f>VLOOKUP($B486,'[2]TK KHOILUONG'!$B:$AT,31,0)</f>
        <v>#N/A</v>
      </c>
      <c r="AG486" s="16" t="e">
        <f>VLOOKUP($B486,'[2]TK KHOILUONG'!$B:$AT,32,0)</f>
        <v>#N/A</v>
      </c>
      <c r="AH486" s="34" t="e">
        <f>VLOOKUP($B486,'[2]TK KHOILUONG'!$B:$AT,33,0)</f>
        <v>#N/A</v>
      </c>
      <c r="AI486" s="16" t="e">
        <f>VLOOKUP($B486,'[2]TK KHOILUONG'!$B:$AT,34,0)</f>
        <v>#N/A</v>
      </c>
      <c r="AJ486" s="16" t="e">
        <f>VLOOKUP($B486,'[2]TK KHOILUONG'!$B:$AT,35,0)</f>
        <v>#N/A</v>
      </c>
      <c r="AK486" s="34" t="e">
        <f>VLOOKUP($B486,'[2]TK KHOILUONG'!$B:$AT,36,0)</f>
        <v>#N/A</v>
      </c>
      <c r="AL486" s="16" t="e">
        <f>VLOOKUP($B486,'[2]TK KHOILUONG'!$B:$AT,37,0)</f>
        <v>#N/A</v>
      </c>
      <c r="AM486" s="16" t="e">
        <f>VLOOKUP($B486,'[2]TK KHOILUONG'!$B:$AT,38,0)</f>
        <v>#N/A</v>
      </c>
      <c r="AN486" s="34" t="e">
        <f>VLOOKUP($B486,'[2]TK KHOILUONG'!$B:$AT,39,0)</f>
        <v>#N/A</v>
      </c>
      <c r="AO486" s="16" t="e">
        <f>VLOOKUP($B486,'[2]TK KHOILUONG'!$B:$AT,40,0)</f>
        <v>#N/A</v>
      </c>
      <c r="AP486" s="16" t="e">
        <f>VLOOKUP($B486,'[2]TK KHOILUONG'!$B:$AT,41,0)</f>
        <v>#N/A</v>
      </c>
      <c r="AQ486" s="34" t="e">
        <f>VLOOKUP($B486,'[2]TK KHOILUONG'!$B:$AT,42,0)</f>
        <v>#N/A</v>
      </c>
      <c r="AR486" s="34" t="e">
        <f>VLOOKUP($B486,'[2]TK KHOILUONG'!$B:$AT,43,0)</f>
        <v>#N/A</v>
      </c>
      <c r="AS486" s="34" t="e">
        <f>VLOOKUP($B486,'[2]TK KHOILUONG'!$B:$AT,44,0)</f>
        <v>#N/A</v>
      </c>
      <c r="AT486" s="44" t="str">
        <f t="shared" si="8"/>
        <v/>
      </c>
      <c r="AU486" s="5"/>
    </row>
    <row r="487" spans="1:47">
      <c r="A487" s="12" t="str">
        <f>IF(D487="","",SUBTOTAL(3,$D$5:D487))</f>
        <v/>
      </c>
      <c r="B487" s="31"/>
      <c r="C487" s="32"/>
      <c r="D487" s="33"/>
      <c r="E487" s="16" t="e">
        <f>VLOOKUP($B487,'[2]TK KHOILUONG'!$B:$AT,4,0)</f>
        <v>#N/A</v>
      </c>
      <c r="F487" s="16" t="e">
        <f>VLOOKUP($B487,'[2]TK KHOILUONG'!$B:$AT,5,0)</f>
        <v>#N/A</v>
      </c>
      <c r="G487" s="16" t="e">
        <f>VLOOKUP($B487,'[2]TK KHOILUONG'!$B:$AT,6,0)</f>
        <v>#N/A</v>
      </c>
      <c r="H487" s="16" t="e">
        <f>VLOOKUP($B487,'[2]TK KHOILUONG'!$B:$AT,7,0)</f>
        <v>#N/A</v>
      </c>
      <c r="I487" s="16" t="e">
        <f>VLOOKUP($B487,'[2]TK KHOILUONG'!$B:$AT,8,0)</f>
        <v>#N/A</v>
      </c>
      <c r="J487" s="16" t="e">
        <f>VLOOKUP($B487,'[2]TK KHOILUONG'!$B:$AT,9,0)</f>
        <v>#N/A</v>
      </c>
      <c r="K487" s="16" t="e">
        <f>VLOOKUP($B487,'[2]TK KHOILUONG'!$B:$AT,10,0)</f>
        <v>#N/A</v>
      </c>
      <c r="L487" s="16" t="e">
        <f>VLOOKUP($B487,'[2]TK KHOILUONG'!$B:$AT,11,0)</f>
        <v>#N/A</v>
      </c>
      <c r="M487" s="34" t="e">
        <f>VLOOKUP($B487,'[2]TK KHOILUONG'!$B:$AT,12,0)</f>
        <v>#N/A</v>
      </c>
      <c r="N487" s="16" t="e">
        <f>VLOOKUP($B487,'[2]TK KHOILUONG'!$B:$AT,13,0)</f>
        <v>#N/A</v>
      </c>
      <c r="O487" s="16" t="e">
        <f>VLOOKUP($B487,'[2]TK KHOILUONG'!$B:$AT,14,0)</f>
        <v>#N/A</v>
      </c>
      <c r="P487" s="16" t="e">
        <f>VLOOKUP($B487,'[2]TK KHOILUONG'!$B:$AT,15,0)</f>
        <v>#N/A</v>
      </c>
      <c r="Q487" s="16" t="e">
        <f>VLOOKUP($B487,'[2]TK KHOILUONG'!$B:$AT,16,0)</f>
        <v>#N/A</v>
      </c>
      <c r="R487" s="34" t="e">
        <f>VLOOKUP($B487,'[2]TK KHOILUONG'!$B:$AT,17,0)</f>
        <v>#N/A</v>
      </c>
      <c r="S487" s="16" t="e">
        <f>VLOOKUP($B487,'[2]TK KHOILUONG'!$B:$AT,18,0)</f>
        <v>#N/A</v>
      </c>
      <c r="T487" s="16" t="e">
        <f>VLOOKUP($B487,'[2]TK KHOILUONG'!$B:$AT,19,0)</f>
        <v>#N/A</v>
      </c>
      <c r="U487" s="16" t="e">
        <f>VLOOKUP($B487,'[2]TK KHOILUONG'!$B:$AT,20,0)</f>
        <v>#N/A</v>
      </c>
      <c r="V487" s="34" t="e">
        <f>VLOOKUP($B487,'[2]TK KHOILUONG'!$B:$AT,21,0)</f>
        <v>#N/A</v>
      </c>
      <c r="W487" s="16" t="e">
        <f>VLOOKUP($B487,'[2]TK KHOILUONG'!$B:$AT,22,0)</f>
        <v>#N/A</v>
      </c>
      <c r="X487" s="16" t="e">
        <f>VLOOKUP($B487,'[2]TK KHOILUONG'!$B:$AT,23,0)</f>
        <v>#N/A</v>
      </c>
      <c r="Y487" s="16" t="e">
        <f>VLOOKUP($B487,'[2]TK KHOILUONG'!$B:$AT,24,0)</f>
        <v>#N/A</v>
      </c>
      <c r="Z487" s="34" t="e">
        <f>VLOOKUP($B487,'[2]TK KHOILUONG'!$B:$AT,25,0)</f>
        <v>#N/A</v>
      </c>
      <c r="AA487" s="16" t="e">
        <f>VLOOKUP($B487,'[2]TK KHOILUONG'!$B:$AT,26,0)</f>
        <v>#N/A</v>
      </c>
      <c r="AB487" s="16" t="e">
        <f>VLOOKUP($B487,'[2]TK KHOILUONG'!$B:$AT,27,0)</f>
        <v>#N/A</v>
      </c>
      <c r="AC487" s="16" t="e">
        <f>VLOOKUP($B487,'[2]TK KHOILUONG'!$B:$AT,28,0)</f>
        <v>#N/A</v>
      </c>
      <c r="AD487" s="34" t="e">
        <f>VLOOKUP($B487,'[2]TK KHOILUONG'!$B:$AT,29,0)</f>
        <v>#N/A</v>
      </c>
      <c r="AE487" s="16" t="e">
        <f>VLOOKUP($B487,'[2]TK KHOILUONG'!$B:$AT,30,0)</f>
        <v>#N/A</v>
      </c>
      <c r="AF487" s="16" t="e">
        <f>VLOOKUP($B487,'[2]TK KHOILUONG'!$B:$AT,31,0)</f>
        <v>#N/A</v>
      </c>
      <c r="AG487" s="16" t="e">
        <f>VLOOKUP($B487,'[2]TK KHOILUONG'!$B:$AT,32,0)</f>
        <v>#N/A</v>
      </c>
      <c r="AH487" s="34" t="e">
        <f>VLOOKUP($B487,'[2]TK KHOILUONG'!$B:$AT,33,0)</f>
        <v>#N/A</v>
      </c>
      <c r="AI487" s="16" t="e">
        <f>VLOOKUP($B487,'[2]TK KHOILUONG'!$B:$AT,34,0)</f>
        <v>#N/A</v>
      </c>
      <c r="AJ487" s="16" t="e">
        <f>VLOOKUP($B487,'[2]TK KHOILUONG'!$B:$AT,35,0)</f>
        <v>#N/A</v>
      </c>
      <c r="AK487" s="34" t="e">
        <f>VLOOKUP($B487,'[2]TK KHOILUONG'!$B:$AT,36,0)</f>
        <v>#N/A</v>
      </c>
      <c r="AL487" s="16" t="e">
        <f>VLOOKUP($B487,'[2]TK KHOILUONG'!$B:$AT,37,0)</f>
        <v>#N/A</v>
      </c>
      <c r="AM487" s="16" t="e">
        <f>VLOOKUP($B487,'[2]TK KHOILUONG'!$B:$AT,38,0)</f>
        <v>#N/A</v>
      </c>
      <c r="AN487" s="34" t="e">
        <f>VLOOKUP($B487,'[2]TK KHOILUONG'!$B:$AT,39,0)</f>
        <v>#N/A</v>
      </c>
      <c r="AO487" s="16" t="e">
        <f>VLOOKUP($B487,'[2]TK KHOILUONG'!$B:$AT,40,0)</f>
        <v>#N/A</v>
      </c>
      <c r="AP487" s="16" t="e">
        <f>VLOOKUP($B487,'[2]TK KHOILUONG'!$B:$AT,41,0)</f>
        <v>#N/A</v>
      </c>
      <c r="AQ487" s="34" t="e">
        <f>VLOOKUP($B487,'[2]TK KHOILUONG'!$B:$AT,42,0)</f>
        <v>#N/A</v>
      </c>
      <c r="AR487" s="34" t="e">
        <f>VLOOKUP($B487,'[2]TK KHOILUONG'!$B:$AT,43,0)</f>
        <v>#N/A</v>
      </c>
      <c r="AS487" s="34" t="e">
        <f>VLOOKUP($B487,'[2]TK KHOILUONG'!$B:$AT,44,0)</f>
        <v>#N/A</v>
      </c>
      <c r="AT487" s="44" t="str">
        <f t="shared" si="8"/>
        <v/>
      </c>
      <c r="AU487" s="5"/>
    </row>
    <row r="488" spans="1:47">
      <c r="A488" s="12" t="str">
        <f>IF(D488="","",SUBTOTAL(3,$D$5:D488))</f>
        <v/>
      </c>
      <c r="B488" s="31"/>
      <c r="C488" s="32"/>
      <c r="D488" s="33"/>
      <c r="E488" s="16" t="e">
        <f>VLOOKUP($B488,'[2]TK KHOILUONG'!$B:$AT,4,0)</f>
        <v>#N/A</v>
      </c>
      <c r="F488" s="16" t="e">
        <f>VLOOKUP($B488,'[2]TK KHOILUONG'!$B:$AT,5,0)</f>
        <v>#N/A</v>
      </c>
      <c r="G488" s="16" t="e">
        <f>VLOOKUP($B488,'[2]TK KHOILUONG'!$B:$AT,6,0)</f>
        <v>#N/A</v>
      </c>
      <c r="H488" s="16" t="e">
        <f>VLOOKUP($B488,'[2]TK KHOILUONG'!$B:$AT,7,0)</f>
        <v>#N/A</v>
      </c>
      <c r="I488" s="16" t="e">
        <f>VLOOKUP($B488,'[2]TK KHOILUONG'!$B:$AT,8,0)</f>
        <v>#N/A</v>
      </c>
      <c r="J488" s="16" t="e">
        <f>VLOOKUP($B488,'[2]TK KHOILUONG'!$B:$AT,9,0)</f>
        <v>#N/A</v>
      </c>
      <c r="K488" s="16" t="e">
        <f>VLOOKUP($B488,'[2]TK KHOILUONG'!$B:$AT,10,0)</f>
        <v>#N/A</v>
      </c>
      <c r="L488" s="16" t="e">
        <f>VLOOKUP($B488,'[2]TK KHOILUONG'!$B:$AT,11,0)</f>
        <v>#N/A</v>
      </c>
      <c r="M488" s="34" t="e">
        <f>VLOOKUP($B488,'[2]TK KHOILUONG'!$B:$AT,12,0)</f>
        <v>#N/A</v>
      </c>
      <c r="N488" s="16" t="e">
        <f>VLOOKUP($B488,'[2]TK KHOILUONG'!$B:$AT,13,0)</f>
        <v>#N/A</v>
      </c>
      <c r="O488" s="16" t="e">
        <f>VLOOKUP($B488,'[2]TK KHOILUONG'!$B:$AT,14,0)</f>
        <v>#N/A</v>
      </c>
      <c r="P488" s="16" t="e">
        <f>VLOOKUP($B488,'[2]TK KHOILUONG'!$B:$AT,15,0)</f>
        <v>#N/A</v>
      </c>
      <c r="Q488" s="16" t="e">
        <f>VLOOKUP($B488,'[2]TK KHOILUONG'!$B:$AT,16,0)</f>
        <v>#N/A</v>
      </c>
      <c r="R488" s="34" t="e">
        <f>VLOOKUP($B488,'[2]TK KHOILUONG'!$B:$AT,17,0)</f>
        <v>#N/A</v>
      </c>
      <c r="S488" s="16" t="e">
        <f>VLOOKUP($B488,'[2]TK KHOILUONG'!$B:$AT,18,0)</f>
        <v>#N/A</v>
      </c>
      <c r="T488" s="16" t="e">
        <f>VLOOKUP($B488,'[2]TK KHOILUONG'!$B:$AT,19,0)</f>
        <v>#N/A</v>
      </c>
      <c r="U488" s="16" t="e">
        <f>VLOOKUP($B488,'[2]TK KHOILUONG'!$B:$AT,20,0)</f>
        <v>#N/A</v>
      </c>
      <c r="V488" s="34" t="e">
        <f>VLOOKUP($B488,'[2]TK KHOILUONG'!$B:$AT,21,0)</f>
        <v>#N/A</v>
      </c>
      <c r="W488" s="16" t="e">
        <f>VLOOKUP($B488,'[2]TK KHOILUONG'!$B:$AT,22,0)</f>
        <v>#N/A</v>
      </c>
      <c r="X488" s="16" t="e">
        <f>VLOOKUP($B488,'[2]TK KHOILUONG'!$B:$AT,23,0)</f>
        <v>#N/A</v>
      </c>
      <c r="Y488" s="16" t="e">
        <f>VLOOKUP($B488,'[2]TK KHOILUONG'!$B:$AT,24,0)</f>
        <v>#N/A</v>
      </c>
      <c r="Z488" s="34" t="e">
        <f>VLOOKUP($B488,'[2]TK KHOILUONG'!$B:$AT,25,0)</f>
        <v>#N/A</v>
      </c>
      <c r="AA488" s="16" t="e">
        <f>VLOOKUP($B488,'[2]TK KHOILUONG'!$B:$AT,26,0)</f>
        <v>#N/A</v>
      </c>
      <c r="AB488" s="16" t="e">
        <f>VLOOKUP($B488,'[2]TK KHOILUONG'!$B:$AT,27,0)</f>
        <v>#N/A</v>
      </c>
      <c r="AC488" s="16" t="e">
        <f>VLOOKUP($B488,'[2]TK KHOILUONG'!$B:$AT,28,0)</f>
        <v>#N/A</v>
      </c>
      <c r="AD488" s="34" t="e">
        <f>VLOOKUP($B488,'[2]TK KHOILUONG'!$B:$AT,29,0)</f>
        <v>#N/A</v>
      </c>
      <c r="AE488" s="16" t="e">
        <f>VLOOKUP($B488,'[2]TK KHOILUONG'!$B:$AT,30,0)</f>
        <v>#N/A</v>
      </c>
      <c r="AF488" s="16" t="e">
        <f>VLOOKUP($B488,'[2]TK KHOILUONG'!$B:$AT,31,0)</f>
        <v>#N/A</v>
      </c>
      <c r="AG488" s="16" t="e">
        <f>VLOOKUP($B488,'[2]TK KHOILUONG'!$B:$AT,32,0)</f>
        <v>#N/A</v>
      </c>
      <c r="AH488" s="34" t="e">
        <f>VLOOKUP($B488,'[2]TK KHOILUONG'!$B:$AT,33,0)</f>
        <v>#N/A</v>
      </c>
      <c r="AI488" s="16" t="e">
        <f>VLOOKUP($B488,'[2]TK KHOILUONG'!$B:$AT,34,0)</f>
        <v>#N/A</v>
      </c>
      <c r="AJ488" s="16" t="e">
        <f>VLOOKUP($B488,'[2]TK KHOILUONG'!$B:$AT,35,0)</f>
        <v>#N/A</v>
      </c>
      <c r="AK488" s="34" t="e">
        <f>VLOOKUP($B488,'[2]TK KHOILUONG'!$B:$AT,36,0)</f>
        <v>#N/A</v>
      </c>
      <c r="AL488" s="16" t="e">
        <f>VLOOKUP($B488,'[2]TK KHOILUONG'!$B:$AT,37,0)</f>
        <v>#N/A</v>
      </c>
      <c r="AM488" s="16" t="e">
        <f>VLOOKUP($B488,'[2]TK KHOILUONG'!$B:$AT,38,0)</f>
        <v>#N/A</v>
      </c>
      <c r="AN488" s="34" t="e">
        <f>VLOOKUP($B488,'[2]TK KHOILUONG'!$B:$AT,39,0)</f>
        <v>#N/A</v>
      </c>
      <c r="AO488" s="16" t="e">
        <f>VLOOKUP($B488,'[2]TK KHOILUONG'!$B:$AT,40,0)</f>
        <v>#N/A</v>
      </c>
      <c r="AP488" s="16" t="e">
        <f>VLOOKUP($B488,'[2]TK KHOILUONG'!$B:$AT,41,0)</f>
        <v>#N/A</v>
      </c>
      <c r="AQ488" s="34" t="e">
        <f>VLOOKUP($B488,'[2]TK KHOILUONG'!$B:$AT,42,0)</f>
        <v>#N/A</v>
      </c>
      <c r="AR488" s="34" t="e">
        <f>VLOOKUP($B488,'[2]TK KHOILUONG'!$B:$AT,43,0)</f>
        <v>#N/A</v>
      </c>
      <c r="AS488" s="34" t="e">
        <f>VLOOKUP($B488,'[2]TK KHOILUONG'!$B:$AT,44,0)</f>
        <v>#N/A</v>
      </c>
      <c r="AT488" s="44" t="str">
        <f t="shared" si="8"/>
        <v/>
      </c>
      <c r="AU488" s="5"/>
    </row>
    <row r="489" spans="1:47">
      <c r="A489" s="12" t="str">
        <f>IF(D489="","",SUBTOTAL(3,$D$5:D489))</f>
        <v/>
      </c>
      <c r="B489" s="31"/>
      <c r="C489" s="32"/>
      <c r="D489" s="33"/>
      <c r="E489" s="16" t="e">
        <f>VLOOKUP($B489,'[2]TK KHOILUONG'!$B:$AT,4,0)</f>
        <v>#N/A</v>
      </c>
      <c r="F489" s="16" t="e">
        <f>VLOOKUP($B489,'[2]TK KHOILUONG'!$B:$AT,5,0)</f>
        <v>#N/A</v>
      </c>
      <c r="G489" s="16" t="e">
        <f>VLOOKUP($B489,'[2]TK KHOILUONG'!$B:$AT,6,0)</f>
        <v>#N/A</v>
      </c>
      <c r="H489" s="16" t="e">
        <f>VLOOKUP($B489,'[2]TK KHOILUONG'!$B:$AT,7,0)</f>
        <v>#N/A</v>
      </c>
      <c r="I489" s="16" t="e">
        <f>VLOOKUP($B489,'[2]TK KHOILUONG'!$B:$AT,8,0)</f>
        <v>#N/A</v>
      </c>
      <c r="J489" s="16" t="e">
        <f>VLOOKUP($B489,'[2]TK KHOILUONG'!$B:$AT,9,0)</f>
        <v>#N/A</v>
      </c>
      <c r="K489" s="16" t="e">
        <f>VLOOKUP($B489,'[2]TK KHOILUONG'!$B:$AT,10,0)</f>
        <v>#N/A</v>
      </c>
      <c r="L489" s="16" t="e">
        <f>VLOOKUP($B489,'[2]TK KHOILUONG'!$B:$AT,11,0)</f>
        <v>#N/A</v>
      </c>
      <c r="M489" s="34" t="e">
        <f>VLOOKUP($B489,'[2]TK KHOILUONG'!$B:$AT,12,0)</f>
        <v>#N/A</v>
      </c>
      <c r="N489" s="16" t="e">
        <f>VLOOKUP($B489,'[2]TK KHOILUONG'!$B:$AT,13,0)</f>
        <v>#N/A</v>
      </c>
      <c r="O489" s="16" t="e">
        <f>VLOOKUP($B489,'[2]TK KHOILUONG'!$B:$AT,14,0)</f>
        <v>#N/A</v>
      </c>
      <c r="P489" s="16" t="e">
        <f>VLOOKUP($B489,'[2]TK KHOILUONG'!$B:$AT,15,0)</f>
        <v>#N/A</v>
      </c>
      <c r="Q489" s="16" t="e">
        <f>VLOOKUP($B489,'[2]TK KHOILUONG'!$B:$AT,16,0)</f>
        <v>#N/A</v>
      </c>
      <c r="R489" s="34" t="e">
        <f>VLOOKUP($B489,'[2]TK KHOILUONG'!$B:$AT,17,0)</f>
        <v>#N/A</v>
      </c>
      <c r="S489" s="16" t="e">
        <f>VLOOKUP($B489,'[2]TK KHOILUONG'!$B:$AT,18,0)</f>
        <v>#N/A</v>
      </c>
      <c r="T489" s="16" t="e">
        <f>VLOOKUP($B489,'[2]TK KHOILUONG'!$B:$AT,19,0)</f>
        <v>#N/A</v>
      </c>
      <c r="U489" s="16" t="e">
        <f>VLOOKUP($B489,'[2]TK KHOILUONG'!$B:$AT,20,0)</f>
        <v>#N/A</v>
      </c>
      <c r="V489" s="34" t="e">
        <f>VLOOKUP($B489,'[2]TK KHOILUONG'!$B:$AT,21,0)</f>
        <v>#N/A</v>
      </c>
      <c r="W489" s="16" t="e">
        <f>VLOOKUP($B489,'[2]TK KHOILUONG'!$B:$AT,22,0)</f>
        <v>#N/A</v>
      </c>
      <c r="X489" s="16" t="e">
        <f>VLOOKUP($B489,'[2]TK KHOILUONG'!$B:$AT,23,0)</f>
        <v>#N/A</v>
      </c>
      <c r="Y489" s="16" t="e">
        <f>VLOOKUP($B489,'[2]TK KHOILUONG'!$B:$AT,24,0)</f>
        <v>#N/A</v>
      </c>
      <c r="Z489" s="34" t="e">
        <f>VLOOKUP($B489,'[2]TK KHOILUONG'!$B:$AT,25,0)</f>
        <v>#N/A</v>
      </c>
      <c r="AA489" s="16" t="e">
        <f>VLOOKUP($B489,'[2]TK KHOILUONG'!$B:$AT,26,0)</f>
        <v>#N/A</v>
      </c>
      <c r="AB489" s="16" t="e">
        <f>VLOOKUP($B489,'[2]TK KHOILUONG'!$B:$AT,27,0)</f>
        <v>#N/A</v>
      </c>
      <c r="AC489" s="16" t="e">
        <f>VLOOKUP($B489,'[2]TK KHOILUONG'!$B:$AT,28,0)</f>
        <v>#N/A</v>
      </c>
      <c r="AD489" s="34" t="e">
        <f>VLOOKUP($B489,'[2]TK KHOILUONG'!$B:$AT,29,0)</f>
        <v>#N/A</v>
      </c>
      <c r="AE489" s="16" t="e">
        <f>VLOOKUP($B489,'[2]TK KHOILUONG'!$B:$AT,30,0)</f>
        <v>#N/A</v>
      </c>
      <c r="AF489" s="16" t="e">
        <f>VLOOKUP($B489,'[2]TK KHOILUONG'!$B:$AT,31,0)</f>
        <v>#N/A</v>
      </c>
      <c r="AG489" s="16" t="e">
        <f>VLOOKUP($B489,'[2]TK KHOILUONG'!$B:$AT,32,0)</f>
        <v>#N/A</v>
      </c>
      <c r="AH489" s="34" t="e">
        <f>VLOOKUP($B489,'[2]TK KHOILUONG'!$B:$AT,33,0)</f>
        <v>#N/A</v>
      </c>
      <c r="AI489" s="16" t="e">
        <f>VLOOKUP($B489,'[2]TK KHOILUONG'!$B:$AT,34,0)</f>
        <v>#N/A</v>
      </c>
      <c r="AJ489" s="16" t="e">
        <f>VLOOKUP($B489,'[2]TK KHOILUONG'!$B:$AT,35,0)</f>
        <v>#N/A</v>
      </c>
      <c r="AK489" s="34" t="e">
        <f>VLOOKUP($B489,'[2]TK KHOILUONG'!$B:$AT,36,0)</f>
        <v>#N/A</v>
      </c>
      <c r="AL489" s="16" t="e">
        <f>VLOOKUP($B489,'[2]TK KHOILUONG'!$B:$AT,37,0)</f>
        <v>#N/A</v>
      </c>
      <c r="AM489" s="16" t="e">
        <f>VLOOKUP($B489,'[2]TK KHOILUONG'!$B:$AT,38,0)</f>
        <v>#N/A</v>
      </c>
      <c r="AN489" s="34" t="e">
        <f>VLOOKUP($B489,'[2]TK KHOILUONG'!$B:$AT,39,0)</f>
        <v>#N/A</v>
      </c>
      <c r="AO489" s="16" t="e">
        <f>VLOOKUP($B489,'[2]TK KHOILUONG'!$B:$AT,40,0)</f>
        <v>#N/A</v>
      </c>
      <c r="AP489" s="16" t="e">
        <f>VLOOKUP($B489,'[2]TK KHOILUONG'!$B:$AT,41,0)</f>
        <v>#N/A</v>
      </c>
      <c r="AQ489" s="34" t="e">
        <f>VLOOKUP($B489,'[2]TK KHOILUONG'!$B:$AT,42,0)</f>
        <v>#N/A</v>
      </c>
      <c r="AR489" s="34" t="e">
        <f>VLOOKUP($B489,'[2]TK KHOILUONG'!$B:$AT,43,0)</f>
        <v>#N/A</v>
      </c>
      <c r="AS489" s="34" t="e">
        <f>VLOOKUP($B489,'[2]TK KHOILUONG'!$B:$AT,44,0)</f>
        <v>#N/A</v>
      </c>
      <c r="AT489" s="44" t="str">
        <f t="shared" si="8"/>
        <v/>
      </c>
      <c r="AU489" s="5"/>
    </row>
    <row r="490" spans="1:47">
      <c r="A490" s="12" t="str">
        <f>IF(D490="","",SUBTOTAL(3,$D$5:D490))</f>
        <v/>
      </c>
      <c r="B490" s="31"/>
      <c r="C490" s="32"/>
      <c r="D490" s="33"/>
      <c r="E490" s="16" t="e">
        <f>VLOOKUP($B490,'[2]TK KHOILUONG'!$B:$AT,4,0)</f>
        <v>#N/A</v>
      </c>
      <c r="F490" s="16" t="e">
        <f>VLOOKUP($B490,'[2]TK KHOILUONG'!$B:$AT,5,0)</f>
        <v>#N/A</v>
      </c>
      <c r="G490" s="16" t="e">
        <f>VLOOKUP($B490,'[2]TK KHOILUONG'!$B:$AT,6,0)</f>
        <v>#N/A</v>
      </c>
      <c r="H490" s="16" t="e">
        <f>VLOOKUP($B490,'[2]TK KHOILUONG'!$B:$AT,7,0)</f>
        <v>#N/A</v>
      </c>
      <c r="I490" s="16" t="e">
        <f>VLOOKUP($B490,'[2]TK KHOILUONG'!$B:$AT,8,0)</f>
        <v>#N/A</v>
      </c>
      <c r="J490" s="16" t="e">
        <f>VLOOKUP($B490,'[2]TK KHOILUONG'!$B:$AT,9,0)</f>
        <v>#N/A</v>
      </c>
      <c r="K490" s="16" t="e">
        <f>VLOOKUP($B490,'[2]TK KHOILUONG'!$B:$AT,10,0)</f>
        <v>#N/A</v>
      </c>
      <c r="L490" s="16" t="e">
        <f>VLOOKUP($B490,'[2]TK KHOILUONG'!$B:$AT,11,0)</f>
        <v>#N/A</v>
      </c>
      <c r="M490" s="34" t="e">
        <f>VLOOKUP($B490,'[2]TK KHOILUONG'!$B:$AT,12,0)</f>
        <v>#N/A</v>
      </c>
      <c r="N490" s="16" t="e">
        <f>VLOOKUP($B490,'[2]TK KHOILUONG'!$B:$AT,13,0)</f>
        <v>#N/A</v>
      </c>
      <c r="O490" s="16" t="e">
        <f>VLOOKUP($B490,'[2]TK KHOILUONG'!$B:$AT,14,0)</f>
        <v>#N/A</v>
      </c>
      <c r="P490" s="16" t="e">
        <f>VLOOKUP($B490,'[2]TK KHOILUONG'!$B:$AT,15,0)</f>
        <v>#N/A</v>
      </c>
      <c r="Q490" s="16" t="e">
        <f>VLOOKUP($B490,'[2]TK KHOILUONG'!$B:$AT,16,0)</f>
        <v>#N/A</v>
      </c>
      <c r="R490" s="34" t="e">
        <f>VLOOKUP($B490,'[2]TK KHOILUONG'!$B:$AT,17,0)</f>
        <v>#N/A</v>
      </c>
      <c r="S490" s="16" t="e">
        <f>VLOOKUP($B490,'[2]TK KHOILUONG'!$B:$AT,18,0)</f>
        <v>#N/A</v>
      </c>
      <c r="T490" s="16" t="e">
        <f>VLOOKUP($B490,'[2]TK KHOILUONG'!$B:$AT,19,0)</f>
        <v>#N/A</v>
      </c>
      <c r="U490" s="16" t="e">
        <f>VLOOKUP($B490,'[2]TK KHOILUONG'!$B:$AT,20,0)</f>
        <v>#N/A</v>
      </c>
      <c r="V490" s="34" t="e">
        <f>VLOOKUP($B490,'[2]TK KHOILUONG'!$B:$AT,21,0)</f>
        <v>#N/A</v>
      </c>
      <c r="W490" s="16" t="e">
        <f>VLOOKUP($B490,'[2]TK KHOILUONG'!$B:$AT,22,0)</f>
        <v>#N/A</v>
      </c>
      <c r="X490" s="16" t="e">
        <f>VLOOKUP($B490,'[2]TK KHOILUONG'!$B:$AT,23,0)</f>
        <v>#N/A</v>
      </c>
      <c r="Y490" s="16" t="e">
        <f>VLOOKUP($B490,'[2]TK KHOILUONG'!$B:$AT,24,0)</f>
        <v>#N/A</v>
      </c>
      <c r="Z490" s="34" t="e">
        <f>VLOOKUP($B490,'[2]TK KHOILUONG'!$B:$AT,25,0)</f>
        <v>#N/A</v>
      </c>
      <c r="AA490" s="16" t="e">
        <f>VLOOKUP($B490,'[2]TK KHOILUONG'!$B:$AT,26,0)</f>
        <v>#N/A</v>
      </c>
      <c r="AB490" s="16" t="e">
        <f>VLOOKUP($B490,'[2]TK KHOILUONG'!$B:$AT,27,0)</f>
        <v>#N/A</v>
      </c>
      <c r="AC490" s="16" t="e">
        <f>VLOOKUP($B490,'[2]TK KHOILUONG'!$B:$AT,28,0)</f>
        <v>#N/A</v>
      </c>
      <c r="AD490" s="34" t="e">
        <f>VLOOKUP($B490,'[2]TK KHOILUONG'!$B:$AT,29,0)</f>
        <v>#N/A</v>
      </c>
      <c r="AE490" s="16" t="e">
        <f>VLOOKUP($B490,'[2]TK KHOILUONG'!$B:$AT,30,0)</f>
        <v>#N/A</v>
      </c>
      <c r="AF490" s="16" t="e">
        <f>VLOOKUP($B490,'[2]TK KHOILUONG'!$B:$AT,31,0)</f>
        <v>#N/A</v>
      </c>
      <c r="AG490" s="16" t="e">
        <f>VLOOKUP($B490,'[2]TK KHOILUONG'!$B:$AT,32,0)</f>
        <v>#N/A</v>
      </c>
      <c r="AH490" s="34" t="e">
        <f>VLOOKUP($B490,'[2]TK KHOILUONG'!$B:$AT,33,0)</f>
        <v>#N/A</v>
      </c>
      <c r="AI490" s="16" t="e">
        <f>VLOOKUP($B490,'[2]TK KHOILUONG'!$B:$AT,34,0)</f>
        <v>#N/A</v>
      </c>
      <c r="AJ490" s="16" t="e">
        <f>VLOOKUP($B490,'[2]TK KHOILUONG'!$B:$AT,35,0)</f>
        <v>#N/A</v>
      </c>
      <c r="AK490" s="34" t="e">
        <f>VLOOKUP($B490,'[2]TK KHOILUONG'!$B:$AT,36,0)</f>
        <v>#N/A</v>
      </c>
      <c r="AL490" s="16" t="e">
        <f>VLOOKUP($B490,'[2]TK KHOILUONG'!$B:$AT,37,0)</f>
        <v>#N/A</v>
      </c>
      <c r="AM490" s="16" t="e">
        <f>VLOOKUP($B490,'[2]TK KHOILUONG'!$B:$AT,38,0)</f>
        <v>#N/A</v>
      </c>
      <c r="AN490" s="34" t="e">
        <f>VLOOKUP($B490,'[2]TK KHOILUONG'!$B:$AT,39,0)</f>
        <v>#N/A</v>
      </c>
      <c r="AO490" s="16" t="e">
        <f>VLOOKUP($B490,'[2]TK KHOILUONG'!$B:$AT,40,0)</f>
        <v>#N/A</v>
      </c>
      <c r="AP490" s="16" t="e">
        <f>VLOOKUP($B490,'[2]TK KHOILUONG'!$B:$AT,41,0)</f>
        <v>#N/A</v>
      </c>
      <c r="AQ490" s="34" t="e">
        <f>VLOOKUP($B490,'[2]TK KHOILUONG'!$B:$AT,42,0)</f>
        <v>#N/A</v>
      </c>
      <c r="AR490" s="34" t="e">
        <f>VLOOKUP($B490,'[2]TK KHOILUONG'!$B:$AT,43,0)</f>
        <v>#N/A</v>
      </c>
      <c r="AS490" s="34" t="e">
        <f>VLOOKUP($B490,'[2]TK KHOILUONG'!$B:$AT,44,0)</f>
        <v>#N/A</v>
      </c>
      <c r="AT490" s="44" t="str">
        <f t="shared" si="8"/>
        <v/>
      </c>
      <c r="AU490" s="5"/>
    </row>
    <row r="491" spans="1:47">
      <c r="A491" s="12" t="str">
        <f>IF(D491="","",SUBTOTAL(3,$D$5:D491))</f>
        <v/>
      </c>
      <c r="B491" s="31"/>
      <c r="C491" s="32"/>
      <c r="D491" s="33"/>
      <c r="E491" s="16" t="e">
        <f>VLOOKUP($B491,'[2]TK KHOILUONG'!$B:$AT,4,0)</f>
        <v>#N/A</v>
      </c>
      <c r="F491" s="16" t="e">
        <f>VLOOKUP($B491,'[2]TK KHOILUONG'!$B:$AT,5,0)</f>
        <v>#N/A</v>
      </c>
      <c r="G491" s="16" t="e">
        <f>VLOOKUP($B491,'[2]TK KHOILUONG'!$B:$AT,6,0)</f>
        <v>#N/A</v>
      </c>
      <c r="H491" s="16" t="e">
        <f>VLOOKUP($B491,'[2]TK KHOILUONG'!$B:$AT,7,0)</f>
        <v>#N/A</v>
      </c>
      <c r="I491" s="16" t="e">
        <f>VLOOKUP($B491,'[2]TK KHOILUONG'!$B:$AT,8,0)</f>
        <v>#N/A</v>
      </c>
      <c r="J491" s="16" t="e">
        <f>VLOOKUP($B491,'[2]TK KHOILUONG'!$B:$AT,9,0)</f>
        <v>#N/A</v>
      </c>
      <c r="K491" s="16" t="e">
        <f>VLOOKUP($B491,'[2]TK KHOILUONG'!$B:$AT,10,0)</f>
        <v>#N/A</v>
      </c>
      <c r="L491" s="16" t="e">
        <f>VLOOKUP($B491,'[2]TK KHOILUONG'!$B:$AT,11,0)</f>
        <v>#N/A</v>
      </c>
      <c r="M491" s="34" t="e">
        <f>VLOOKUP($B491,'[2]TK KHOILUONG'!$B:$AT,12,0)</f>
        <v>#N/A</v>
      </c>
      <c r="N491" s="16" t="e">
        <f>VLOOKUP($B491,'[2]TK KHOILUONG'!$B:$AT,13,0)</f>
        <v>#N/A</v>
      </c>
      <c r="O491" s="16" t="e">
        <f>VLOOKUP($B491,'[2]TK KHOILUONG'!$B:$AT,14,0)</f>
        <v>#N/A</v>
      </c>
      <c r="P491" s="16" t="e">
        <f>VLOOKUP($B491,'[2]TK KHOILUONG'!$B:$AT,15,0)</f>
        <v>#N/A</v>
      </c>
      <c r="Q491" s="16" t="e">
        <f>VLOOKUP($B491,'[2]TK KHOILUONG'!$B:$AT,16,0)</f>
        <v>#N/A</v>
      </c>
      <c r="R491" s="34" t="e">
        <f>VLOOKUP($B491,'[2]TK KHOILUONG'!$B:$AT,17,0)</f>
        <v>#N/A</v>
      </c>
      <c r="S491" s="16" t="e">
        <f>VLOOKUP($B491,'[2]TK KHOILUONG'!$B:$AT,18,0)</f>
        <v>#N/A</v>
      </c>
      <c r="T491" s="16" t="e">
        <f>VLOOKUP($B491,'[2]TK KHOILUONG'!$B:$AT,19,0)</f>
        <v>#N/A</v>
      </c>
      <c r="U491" s="16" t="e">
        <f>VLOOKUP($B491,'[2]TK KHOILUONG'!$B:$AT,20,0)</f>
        <v>#N/A</v>
      </c>
      <c r="V491" s="34" t="e">
        <f>VLOOKUP($B491,'[2]TK KHOILUONG'!$B:$AT,21,0)</f>
        <v>#N/A</v>
      </c>
      <c r="W491" s="16" t="e">
        <f>VLOOKUP($B491,'[2]TK KHOILUONG'!$B:$AT,22,0)</f>
        <v>#N/A</v>
      </c>
      <c r="X491" s="16" t="e">
        <f>VLOOKUP($B491,'[2]TK KHOILUONG'!$B:$AT,23,0)</f>
        <v>#N/A</v>
      </c>
      <c r="Y491" s="16" t="e">
        <f>VLOOKUP($B491,'[2]TK KHOILUONG'!$B:$AT,24,0)</f>
        <v>#N/A</v>
      </c>
      <c r="Z491" s="34" t="e">
        <f>VLOOKUP($B491,'[2]TK KHOILUONG'!$B:$AT,25,0)</f>
        <v>#N/A</v>
      </c>
      <c r="AA491" s="16" t="e">
        <f>VLOOKUP($B491,'[2]TK KHOILUONG'!$B:$AT,26,0)</f>
        <v>#N/A</v>
      </c>
      <c r="AB491" s="16" t="e">
        <f>VLOOKUP($B491,'[2]TK KHOILUONG'!$B:$AT,27,0)</f>
        <v>#N/A</v>
      </c>
      <c r="AC491" s="16" t="e">
        <f>VLOOKUP($B491,'[2]TK KHOILUONG'!$B:$AT,28,0)</f>
        <v>#N/A</v>
      </c>
      <c r="AD491" s="34" t="e">
        <f>VLOOKUP($B491,'[2]TK KHOILUONG'!$B:$AT,29,0)</f>
        <v>#N/A</v>
      </c>
      <c r="AE491" s="16" t="e">
        <f>VLOOKUP($B491,'[2]TK KHOILUONG'!$B:$AT,30,0)</f>
        <v>#N/A</v>
      </c>
      <c r="AF491" s="16" t="e">
        <f>VLOOKUP($B491,'[2]TK KHOILUONG'!$B:$AT,31,0)</f>
        <v>#N/A</v>
      </c>
      <c r="AG491" s="16" t="e">
        <f>VLOOKUP($B491,'[2]TK KHOILUONG'!$B:$AT,32,0)</f>
        <v>#N/A</v>
      </c>
      <c r="AH491" s="34" t="e">
        <f>VLOOKUP($B491,'[2]TK KHOILUONG'!$B:$AT,33,0)</f>
        <v>#N/A</v>
      </c>
      <c r="AI491" s="16" t="e">
        <f>VLOOKUP($B491,'[2]TK KHOILUONG'!$B:$AT,34,0)</f>
        <v>#N/A</v>
      </c>
      <c r="AJ491" s="16" t="e">
        <f>VLOOKUP($B491,'[2]TK KHOILUONG'!$B:$AT,35,0)</f>
        <v>#N/A</v>
      </c>
      <c r="AK491" s="34" t="e">
        <f>VLOOKUP($B491,'[2]TK KHOILUONG'!$B:$AT,36,0)</f>
        <v>#N/A</v>
      </c>
      <c r="AL491" s="16" t="e">
        <f>VLOOKUP($B491,'[2]TK KHOILUONG'!$B:$AT,37,0)</f>
        <v>#N/A</v>
      </c>
      <c r="AM491" s="16" t="e">
        <f>VLOOKUP($B491,'[2]TK KHOILUONG'!$B:$AT,38,0)</f>
        <v>#N/A</v>
      </c>
      <c r="AN491" s="34" t="e">
        <f>VLOOKUP($B491,'[2]TK KHOILUONG'!$B:$AT,39,0)</f>
        <v>#N/A</v>
      </c>
      <c r="AO491" s="16" t="e">
        <f>VLOOKUP($B491,'[2]TK KHOILUONG'!$B:$AT,40,0)</f>
        <v>#N/A</v>
      </c>
      <c r="AP491" s="16" t="e">
        <f>VLOOKUP($B491,'[2]TK KHOILUONG'!$B:$AT,41,0)</f>
        <v>#N/A</v>
      </c>
      <c r="AQ491" s="34" t="e">
        <f>VLOOKUP($B491,'[2]TK KHOILUONG'!$B:$AT,42,0)</f>
        <v>#N/A</v>
      </c>
      <c r="AR491" s="34" t="e">
        <f>VLOOKUP($B491,'[2]TK KHOILUONG'!$B:$AT,43,0)</f>
        <v>#N/A</v>
      </c>
      <c r="AS491" s="34" t="e">
        <f>VLOOKUP($B491,'[2]TK KHOILUONG'!$B:$AT,44,0)</f>
        <v>#N/A</v>
      </c>
      <c r="AT491" s="44" t="str">
        <f t="shared" si="8"/>
        <v/>
      </c>
      <c r="AU491" s="5"/>
    </row>
    <row r="492" spans="1:47">
      <c r="A492" s="12" t="str">
        <f>IF(D492="","",SUBTOTAL(3,$D$5:D492))</f>
        <v/>
      </c>
      <c r="B492" s="31"/>
      <c r="C492" s="32"/>
      <c r="D492" s="33"/>
      <c r="E492" s="16" t="e">
        <f>VLOOKUP($B492,'[2]TK KHOILUONG'!$B:$AT,4,0)</f>
        <v>#N/A</v>
      </c>
      <c r="F492" s="16" t="e">
        <f>VLOOKUP($B492,'[2]TK KHOILUONG'!$B:$AT,5,0)</f>
        <v>#N/A</v>
      </c>
      <c r="G492" s="16" t="e">
        <f>VLOOKUP($B492,'[2]TK KHOILUONG'!$B:$AT,6,0)</f>
        <v>#N/A</v>
      </c>
      <c r="H492" s="16" t="e">
        <f>VLOOKUP($B492,'[2]TK KHOILUONG'!$B:$AT,7,0)</f>
        <v>#N/A</v>
      </c>
      <c r="I492" s="16" t="e">
        <f>VLOOKUP($B492,'[2]TK KHOILUONG'!$B:$AT,8,0)</f>
        <v>#N/A</v>
      </c>
      <c r="J492" s="16" t="e">
        <f>VLOOKUP($B492,'[2]TK KHOILUONG'!$B:$AT,9,0)</f>
        <v>#N/A</v>
      </c>
      <c r="K492" s="16" t="e">
        <f>VLOOKUP($B492,'[2]TK KHOILUONG'!$B:$AT,10,0)</f>
        <v>#N/A</v>
      </c>
      <c r="L492" s="16" t="e">
        <f>VLOOKUP($B492,'[2]TK KHOILUONG'!$B:$AT,11,0)</f>
        <v>#N/A</v>
      </c>
      <c r="M492" s="34" t="e">
        <f>VLOOKUP($B492,'[2]TK KHOILUONG'!$B:$AT,12,0)</f>
        <v>#N/A</v>
      </c>
      <c r="N492" s="16" t="e">
        <f>VLOOKUP($B492,'[2]TK KHOILUONG'!$B:$AT,13,0)</f>
        <v>#N/A</v>
      </c>
      <c r="O492" s="16" t="e">
        <f>VLOOKUP($B492,'[2]TK KHOILUONG'!$B:$AT,14,0)</f>
        <v>#N/A</v>
      </c>
      <c r="P492" s="16" t="e">
        <f>VLOOKUP($B492,'[2]TK KHOILUONG'!$B:$AT,15,0)</f>
        <v>#N/A</v>
      </c>
      <c r="Q492" s="16" t="e">
        <f>VLOOKUP($B492,'[2]TK KHOILUONG'!$B:$AT,16,0)</f>
        <v>#N/A</v>
      </c>
      <c r="R492" s="34" t="e">
        <f>VLOOKUP($B492,'[2]TK KHOILUONG'!$B:$AT,17,0)</f>
        <v>#N/A</v>
      </c>
      <c r="S492" s="16" t="e">
        <f>VLOOKUP($B492,'[2]TK KHOILUONG'!$B:$AT,18,0)</f>
        <v>#N/A</v>
      </c>
      <c r="T492" s="16" t="e">
        <f>VLOOKUP($B492,'[2]TK KHOILUONG'!$B:$AT,19,0)</f>
        <v>#N/A</v>
      </c>
      <c r="U492" s="16" t="e">
        <f>VLOOKUP($B492,'[2]TK KHOILUONG'!$B:$AT,20,0)</f>
        <v>#N/A</v>
      </c>
      <c r="V492" s="34" t="e">
        <f>VLOOKUP($B492,'[2]TK KHOILUONG'!$B:$AT,21,0)</f>
        <v>#N/A</v>
      </c>
      <c r="W492" s="16" t="e">
        <f>VLOOKUP($B492,'[2]TK KHOILUONG'!$B:$AT,22,0)</f>
        <v>#N/A</v>
      </c>
      <c r="X492" s="16" t="e">
        <f>VLOOKUP($B492,'[2]TK KHOILUONG'!$B:$AT,23,0)</f>
        <v>#N/A</v>
      </c>
      <c r="Y492" s="16" t="e">
        <f>VLOOKUP($B492,'[2]TK KHOILUONG'!$B:$AT,24,0)</f>
        <v>#N/A</v>
      </c>
      <c r="Z492" s="34" t="e">
        <f>VLOOKUP($B492,'[2]TK KHOILUONG'!$B:$AT,25,0)</f>
        <v>#N/A</v>
      </c>
      <c r="AA492" s="16" t="e">
        <f>VLOOKUP($B492,'[2]TK KHOILUONG'!$B:$AT,26,0)</f>
        <v>#N/A</v>
      </c>
      <c r="AB492" s="16" t="e">
        <f>VLOOKUP($B492,'[2]TK KHOILUONG'!$B:$AT,27,0)</f>
        <v>#N/A</v>
      </c>
      <c r="AC492" s="16" t="e">
        <f>VLOOKUP($B492,'[2]TK KHOILUONG'!$B:$AT,28,0)</f>
        <v>#N/A</v>
      </c>
      <c r="AD492" s="34" t="e">
        <f>VLOOKUP($B492,'[2]TK KHOILUONG'!$B:$AT,29,0)</f>
        <v>#N/A</v>
      </c>
      <c r="AE492" s="16" t="e">
        <f>VLOOKUP($B492,'[2]TK KHOILUONG'!$B:$AT,30,0)</f>
        <v>#N/A</v>
      </c>
      <c r="AF492" s="16" t="e">
        <f>VLOOKUP($B492,'[2]TK KHOILUONG'!$B:$AT,31,0)</f>
        <v>#N/A</v>
      </c>
      <c r="AG492" s="16" t="e">
        <f>VLOOKUP($B492,'[2]TK KHOILUONG'!$B:$AT,32,0)</f>
        <v>#N/A</v>
      </c>
      <c r="AH492" s="34" t="e">
        <f>VLOOKUP($B492,'[2]TK KHOILUONG'!$B:$AT,33,0)</f>
        <v>#N/A</v>
      </c>
      <c r="AI492" s="16" t="e">
        <f>VLOOKUP($B492,'[2]TK KHOILUONG'!$B:$AT,34,0)</f>
        <v>#N/A</v>
      </c>
      <c r="AJ492" s="16" t="e">
        <f>VLOOKUP($B492,'[2]TK KHOILUONG'!$B:$AT,35,0)</f>
        <v>#N/A</v>
      </c>
      <c r="AK492" s="34" t="e">
        <f>VLOOKUP($B492,'[2]TK KHOILUONG'!$B:$AT,36,0)</f>
        <v>#N/A</v>
      </c>
      <c r="AL492" s="16" t="e">
        <f>VLOOKUP($B492,'[2]TK KHOILUONG'!$B:$AT,37,0)</f>
        <v>#N/A</v>
      </c>
      <c r="AM492" s="16" t="e">
        <f>VLOOKUP($B492,'[2]TK KHOILUONG'!$B:$AT,38,0)</f>
        <v>#N/A</v>
      </c>
      <c r="AN492" s="34" t="e">
        <f>VLOOKUP($B492,'[2]TK KHOILUONG'!$B:$AT,39,0)</f>
        <v>#N/A</v>
      </c>
      <c r="AO492" s="16" t="e">
        <f>VLOOKUP($B492,'[2]TK KHOILUONG'!$B:$AT,40,0)</f>
        <v>#N/A</v>
      </c>
      <c r="AP492" s="16" t="e">
        <f>VLOOKUP($B492,'[2]TK KHOILUONG'!$B:$AT,41,0)</f>
        <v>#N/A</v>
      </c>
      <c r="AQ492" s="34" t="e">
        <f>VLOOKUP($B492,'[2]TK KHOILUONG'!$B:$AT,42,0)</f>
        <v>#N/A</v>
      </c>
      <c r="AR492" s="34" t="e">
        <f>VLOOKUP($B492,'[2]TK KHOILUONG'!$B:$AT,43,0)</f>
        <v>#N/A</v>
      </c>
      <c r="AS492" s="34" t="e">
        <f>VLOOKUP($B492,'[2]TK KHOILUONG'!$B:$AT,44,0)</f>
        <v>#N/A</v>
      </c>
      <c r="AT492" s="44" t="str">
        <f t="shared" si="8"/>
        <v/>
      </c>
      <c r="AU492" s="5"/>
    </row>
    <row r="493" spans="1:47">
      <c r="A493" s="12" t="str">
        <f>IF(D493="","",SUBTOTAL(3,$D$5:D493))</f>
        <v/>
      </c>
      <c r="B493" s="31"/>
      <c r="C493" s="32"/>
      <c r="D493" s="33"/>
      <c r="E493" s="16" t="e">
        <f>VLOOKUP($B493,'[2]TK KHOILUONG'!$B:$AT,4,0)</f>
        <v>#N/A</v>
      </c>
      <c r="F493" s="16" t="e">
        <f>VLOOKUP($B493,'[2]TK KHOILUONG'!$B:$AT,5,0)</f>
        <v>#N/A</v>
      </c>
      <c r="G493" s="16" t="e">
        <f>VLOOKUP($B493,'[2]TK KHOILUONG'!$B:$AT,6,0)</f>
        <v>#N/A</v>
      </c>
      <c r="H493" s="16" t="e">
        <f>VLOOKUP($B493,'[2]TK KHOILUONG'!$B:$AT,7,0)</f>
        <v>#N/A</v>
      </c>
      <c r="I493" s="16" t="e">
        <f>VLOOKUP($B493,'[2]TK KHOILUONG'!$B:$AT,8,0)</f>
        <v>#N/A</v>
      </c>
      <c r="J493" s="16" t="e">
        <f>VLOOKUP($B493,'[2]TK KHOILUONG'!$B:$AT,9,0)</f>
        <v>#N/A</v>
      </c>
      <c r="K493" s="16" t="e">
        <f>VLOOKUP($B493,'[2]TK KHOILUONG'!$B:$AT,10,0)</f>
        <v>#N/A</v>
      </c>
      <c r="L493" s="16" t="e">
        <f>VLOOKUP($B493,'[2]TK KHOILUONG'!$B:$AT,11,0)</f>
        <v>#N/A</v>
      </c>
      <c r="M493" s="34" t="e">
        <f>VLOOKUP($B493,'[2]TK KHOILUONG'!$B:$AT,12,0)</f>
        <v>#N/A</v>
      </c>
      <c r="N493" s="16" t="e">
        <f>VLOOKUP($B493,'[2]TK KHOILUONG'!$B:$AT,13,0)</f>
        <v>#N/A</v>
      </c>
      <c r="O493" s="16" t="e">
        <f>VLOOKUP($B493,'[2]TK KHOILUONG'!$B:$AT,14,0)</f>
        <v>#N/A</v>
      </c>
      <c r="P493" s="16" t="e">
        <f>VLOOKUP($B493,'[2]TK KHOILUONG'!$B:$AT,15,0)</f>
        <v>#N/A</v>
      </c>
      <c r="Q493" s="16" t="e">
        <f>VLOOKUP($B493,'[2]TK KHOILUONG'!$B:$AT,16,0)</f>
        <v>#N/A</v>
      </c>
      <c r="R493" s="34" t="e">
        <f>VLOOKUP($B493,'[2]TK KHOILUONG'!$B:$AT,17,0)</f>
        <v>#N/A</v>
      </c>
      <c r="S493" s="16" t="e">
        <f>VLOOKUP($B493,'[2]TK KHOILUONG'!$B:$AT,18,0)</f>
        <v>#N/A</v>
      </c>
      <c r="T493" s="16" t="e">
        <f>VLOOKUP($B493,'[2]TK KHOILUONG'!$B:$AT,19,0)</f>
        <v>#N/A</v>
      </c>
      <c r="U493" s="16" t="e">
        <f>VLOOKUP($B493,'[2]TK KHOILUONG'!$B:$AT,20,0)</f>
        <v>#N/A</v>
      </c>
      <c r="V493" s="34" t="e">
        <f>VLOOKUP($B493,'[2]TK KHOILUONG'!$B:$AT,21,0)</f>
        <v>#N/A</v>
      </c>
      <c r="W493" s="16" t="e">
        <f>VLOOKUP($B493,'[2]TK KHOILUONG'!$B:$AT,22,0)</f>
        <v>#N/A</v>
      </c>
      <c r="X493" s="16" t="e">
        <f>VLOOKUP($B493,'[2]TK KHOILUONG'!$B:$AT,23,0)</f>
        <v>#N/A</v>
      </c>
      <c r="Y493" s="16" t="e">
        <f>VLOOKUP($B493,'[2]TK KHOILUONG'!$B:$AT,24,0)</f>
        <v>#N/A</v>
      </c>
      <c r="Z493" s="34" t="e">
        <f>VLOOKUP($B493,'[2]TK KHOILUONG'!$B:$AT,25,0)</f>
        <v>#N/A</v>
      </c>
      <c r="AA493" s="16" t="e">
        <f>VLOOKUP($B493,'[2]TK KHOILUONG'!$B:$AT,26,0)</f>
        <v>#N/A</v>
      </c>
      <c r="AB493" s="16" t="e">
        <f>VLOOKUP($B493,'[2]TK KHOILUONG'!$B:$AT,27,0)</f>
        <v>#N/A</v>
      </c>
      <c r="AC493" s="16" t="e">
        <f>VLOOKUP($B493,'[2]TK KHOILUONG'!$B:$AT,28,0)</f>
        <v>#N/A</v>
      </c>
      <c r="AD493" s="34" t="e">
        <f>VLOOKUP($B493,'[2]TK KHOILUONG'!$B:$AT,29,0)</f>
        <v>#N/A</v>
      </c>
      <c r="AE493" s="16" t="e">
        <f>VLOOKUP($B493,'[2]TK KHOILUONG'!$B:$AT,30,0)</f>
        <v>#N/A</v>
      </c>
      <c r="AF493" s="16" t="e">
        <f>VLOOKUP($B493,'[2]TK KHOILUONG'!$B:$AT,31,0)</f>
        <v>#N/A</v>
      </c>
      <c r="AG493" s="16" t="e">
        <f>VLOOKUP($B493,'[2]TK KHOILUONG'!$B:$AT,32,0)</f>
        <v>#N/A</v>
      </c>
      <c r="AH493" s="34" t="e">
        <f>VLOOKUP($B493,'[2]TK KHOILUONG'!$B:$AT,33,0)</f>
        <v>#N/A</v>
      </c>
      <c r="AI493" s="16" t="e">
        <f>VLOOKUP($B493,'[2]TK KHOILUONG'!$B:$AT,34,0)</f>
        <v>#N/A</v>
      </c>
      <c r="AJ493" s="16" t="e">
        <f>VLOOKUP($B493,'[2]TK KHOILUONG'!$B:$AT,35,0)</f>
        <v>#N/A</v>
      </c>
      <c r="AK493" s="34" t="e">
        <f>VLOOKUP($B493,'[2]TK KHOILUONG'!$B:$AT,36,0)</f>
        <v>#N/A</v>
      </c>
      <c r="AL493" s="16" t="e">
        <f>VLOOKUP($B493,'[2]TK KHOILUONG'!$B:$AT,37,0)</f>
        <v>#N/A</v>
      </c>
      <c r="AM493" s="16" t="e">
        <f>VLOOKUP($B493,'[2]TK KHOILUONG'!$B:$AT,38,0)</f>
        <v>#N/A</v>
      </c>
      <c r="AN493" s="34" t="e">
        <f>VLOOKUP($B493,'[2]TK KHOILUONG'!$B:$AT,39,0)</f>
        <v>#N/A</v>
      </c>
      <c r="AO493" s="16" t="e">
        <f>VLOOKUP($B493,'[2]TK KHOILUONG'!$B:$AT,40,0)</f>
        <v>#N/A</v>
      </c>
      <c r="AP493" s="16" t="e">
        <f>VLOOKUP($B493,'[2]TK KHOILUONG'!$B:$AT,41,0)</f>
        <v>#N/A</v>
      </c>
      <c r="AQ493" s="34" t="e">
        <f>VLOOKUP($B493,'[2]TK KHOILUONG'!$B:$AT,42,0)</f>
        <v>#N/A</v>
      </c>
      <c r="AR493" s="34" t="e">
        <f>VLOOKUP($B493,'[2]TK KHOILUONG'!$B:$AT,43,0)</f>
        <v>#N/A</v>
      </c>
      <c r="AS493" s="34" t="e">
        <f>VLOOKUP($B493,'[2]TK KHOILUONG'!$B:$AT,44,0)</f>
        <v>#N/A</v>
      </c>
      <c r="AT493" s="44" t="str">
        <f t="shared" si="8"/>
        <v/>
      </c>
      <c r="AU493" s="5"/>
    </row>
    <row r="494" spans="1:47">
      <c r="A494" s="12" t="str">
        <f>IF(D494="","",SUBTOTAL(3,$D$5:D494))</f>
        <v/>
      </c>
      <c r="B494" s="31"/>
      <c r="C494" s="32"/>
      <c r="D494" s="33"/>
      <c r="E494" s="16" t="e">
        <f>VLOOKUP($B494,'[2]TK KHOILUONG'!$B:$AT,4,0)</f>
        <v>#N/A</v>
      </c>
      <c r="F494" s="16" t="e">
        <f>VLOOKUP($B494,'[2]TK KHOILUONG'!$B:$AT,5,0)</f>
        <v>#N/A</v>
      </c>
      <c r="G494" s="16" t="e">
        <f>VLOOKUP($B494,'[2]TK KHOILUONG'!$B:$AT,6,0)</f>
        <v>#N/A</v>
      </c>
      <c r="H494" s="16" t="e">
        <f>VLOOKUP($B494,'[2]TK KHOILUONG'!$B:$AT,7,0)</f>
        <v>#N/A</v>
      </c>
      <c r="I494" s="16" t="e">
        <f>VLOOKUP($B494,'[2]TK KHOILUONG'!$B:$AT,8,0)</f>
        <v>#N/A</v>
      </c>
      <c r="J494" s="16" t="e">
        <f>VLOOKUP($B494,'[2]TK KHOILUONG'!$B:$AT,9,0)</f>
        <v>#N/A</v>
      </c>
      <c r="K494" s="16" t="e">
        <f>VLOOKUP($B494,'[2]TK KHOILUONG'!$B:$AT,10,0)</f>
        <v>#N/A</v>
      </c>
      <c r="L494" s="16" t="e">
        <f>VLOOKUP($B494,'[2]TK KHOILUONG'!$B:$AT,11,0)</f>
        <v>#N/A</v>
      </c>
      <c r="M494" s="34" t="e">
        <f>VLOOKUP($B494,'[2]TK KHOILUONG'!$B:$AT,12,0)</f>
        <v>#N/A</v>
      </c>
      <c r="N494" s="16" t="e">
        <f>VLOOKUP($B494,'[2]TK KHOILUONG'!$B:$AT,13,0)</f>
        <v>#N/A</v>
      </c>
      <c r="O494" s="16" t="e">
        <f>VLOOKUP($B494,'[2]TK KHOILUONG'!$B:$AT,14,0)</f>
        <v>#N/A</v>
      </c>
      <c r="P494" s="16" t="e">
        <f>VLOOKUP($B494,'[2]TK KHOILUONG'!$B:$AT,15,0)</f>
        <v>#N/A</v>
      </c>
      <c r="Q494" s="16" t="e">
        <f>VLOOKUP($B494,'[2]TK KHOILUONG'!$B:$AT,16,0)</f>
        <v>#N/A</v>
      </c>
      <c r="R494" s="34" t="e">
        <f>VLOOKUP($B494,'[2]TK KHOILUONG'!$B:$AT,17,0)</f>
        <v>#N/A</v>
      </c>
      <c r="S494" s="16" t="e">
        <f>VLOOKUP($B494,'[2]TK KHOILUONG'!$B:$AT,18,0)</f>
        <v>#N/A</v>
      </c>
      <c r="T494" s="16" t="e">
        <f>VLOOKUP($B494,'[2]TK KHOILUONG'!$B:$AT,19,0)</f>
        <v>#N/A</v>
      </c>
      <c r="U494" s="16" t="e">
        <f>VLOOKUP($B494,'[2]TK KHOILUONG'!$B:$AT,20,0)</f>
        <v>#N/A</v>
      </c>
      <c r="V494" s="34" t="e">
        <f>VLOOKUP($B494,'[2]TK KHOILUONG'!$B:$AT,21,0)</f>
        <v>#N/A</v>
      </c>
      <c r="W494" s="16" t="e">
        <f>VLOOKUP($B494,'[2]TK KHOILUONG'!$B:$AT,22,0)</f>
        <v>#N/A</v>
      </c>
      <c r="X494" s="16" t="e">
        <f>VLOOKUP($B494,'[2]TK KHOILUONG'!$B:$AT,23,0)</f>
        <v>#N/A</v>
      </c>
      <c r="Y494" s="16" t="e">
        <f>VLOOKUP($B494,'[2]TK KHOILUONG'!$B:$AT,24,0)</f>
        <v>#N/A</v>
      </c>
      <c r="Z494" s="34" t="e">
        <f>VLOOKUP($B494,'[2]TK KHOILUONG'!$B:$AT,25,0)</f>
        <v>#N/A</v>
      </c>
      <c r="AA494" s="16" t="e">
        <f>VLOOKUP($B494,'[2]TK KHOILUONG'!$B:$AT,26,0)</f>
        <v>#N/A</v>
      </c>
      <c r="AB494" s="16" t="e">
        <f>VLOOKUP($B494,'[2]TK KHOILUONG'!$B:$AT,27,0)</f>
        <v>#N/A</v>
      </c>
      <c r="AC494" s="16" t="e">
        <f>VLOOKUP($B494,'[2]TK KHOILUONG'!$B:$AT,28,0)</f>
        <v>#N/A</v>
      </c>
      <c r="AD494" s="34" t="e">
        <f>VLOOKUP($B494,'[2]TK KHOILUONG'!$B:$AT,29,0)</f>
        <v>#N/A</v>
      </c>
      <c r="AE494" s="16" t="e">
        <f>VLOOKUP($B494,'[2]TK KHOILUONG'!$B:$AT,30,0)</f>
        <v>#N/A</v>
      </c>
      <c r="AF494" s="16" t="e">
        <f>VLOOKUP($B494,'[2]TK KHOILUONG'!$B:$AT,31,0)</f>
        <v>#N/A</v>
      </c>
      <c r="AG494" s="16" t="e">
        <f>VLOOKUP($B494,'[2]TK KHOILUONG'!$B:$AT,32,0)</f>
        <v>#N/A</v>
      </c>
      <c r="AH494" s="34" t="e">
        <f>VLOOKUP($B494,'[2]TK KHOILUONG'!$B:$AT,33,0)</f>
        <v>#N/A</v>
      </c>
      <c r="AI494" s="16" t="e">
        <f>VLOOKUP($B494,'[2]TK KHOILUONG'!$B:$AT,34,0)</f>
        <v>#N/A</v>
      </c>
      <c r="AJ494" s="16" t="e">
        <f>VLOOKUP($B494,'[2]TK KHOILUONG'!$B:$AT,35,0)</f>
        <v>#N/A</v>
      </c>
      <c r="AK494" s="34" t="e">
        <f>VLOOKUP($B494,'[2]TK KHOILUONG'!$B:$AT,36,0)</f>
        <v>#N/A</v>
      </c>
      <c r="AL494" s="16" t="e">
        <f>VLOOKUP($B494,'[2]TK KHOILUONG'!$B:$AT,37,0)</f>
        <v>#N/A</v>
      </c>
      <c r="AM494" s="16" t="e">
        <f>VLOOKUP($B494,'[2]TK KHOILUONG'!$B:$AT,38,0)</f>
        <v>#N/A</v>
      </c>
      <c r="AN494" s="34" t="e">
        <f>VLOOKUP($B494,'[2]TK KHOILUONG'!$B:$AT,39,0)</f>
        <v>#N/A</v>
      </c>
      <c r="AO494" s="16" t="e">
        <f>VLOOKUP($B494,'[2]TK KHOILUONG'!$B:$AT,40,0)</f>
        <v>#N/A</v>
      </c>
      <c r="AP494" s="16" t="e">
        <f>VLOOKUP($B494,'[2]TK KHOILUONG'!$B:$AT,41,0)</f>
        <v>#N/A</v>
      </c>
      <c r="AQ494" s="34" t="e">
        <f>VLOOKUP($B494,'[2]TK KHOILUONG'!$B:$AT,42,0)</f>
        <v>#N/A</v>
      </c>
      <c r="AR494" s="34" t="e">
        <f>VLOOKUP($B494,'[2]TK KHOILUONG'!$B:$AT,43,0)</f>
        <v>#N/A</v>
      </c>
      <c r="AS494" s="34" t="e">
        <f>VLOOKUP($B494,'[2]TK KHOILUONG'!$B:$AT,44,0)</f>
        <v>#N/A</v>
      </c>
      <c r="AT494" s="44" t="str">
        <f t="shared" si="8"/>
        <v/>
      </c>
      <c r="AU494" s="5"/>
    </row>
    <row r="495" spans="1:47">
      <c r="A495" s="12" t="str">
        <f>IF(D495="","",SUBTOTAL(3,$D$5:D495))</f>
        <v/>
      </c>
      <c r="B495" s="31"/>
      <c r="C495" s="32"/>
      <c r="D495" s="33"/>
      <c r="E495" s="16" t="e">
        <f>VLOOKUP($B495,'[2]TK KHOILUONG'!$B:$AT,4,0)</f>
        <v>#N/A</v>
      </c>
      <c r="F495" s="16" t="e">
        <f>VLOOKUP($B495,'[2]TK KHOILUONG'!$B:$AT,5,0)</f>
        <v>#N/A</v>
      </c>
      <c r="G495" s="16" t="e">
        <f>VLOOKUP($B495,'[2]TK KHOILUONG'!$B:$AT,6,0)</f>
        <v>#N/A</v>
      </c>
      <c r="H495" s="16" t="e">
        <f>VLOOKUP($B495,'[2]TK KHOILUONG'!$B:$AT,7,0)</f>
        <v>#N/A</v>
      </c>
      <c r="I495" s="16" t="e">
        <f>VLOOKUP($B495,'[2]TK KHOILUONG'!$B:$AT,8,0)</f>
        <v>#N/A</v>
      </c>
      <c r="J495" s="16" t="e">
        <f>VLOOKUP($B495,'[2]TK KHOILUONG'!$B:$AT,9,0)</f>
        <v>#N/A</v>
      </c>
      <c r="K495" s="16" t="e">
        <f>VLOOKUP($B495,'[2]TK KHOILUONG'!$B:$AT,10,0)</f>
        <v>#N/A</v>
      </c>
      <c r="L495" s="16" t="e">
        <f>VLOOKUP($B495,'[2]TK KHOILUONG'!$B:$AT,11,0)</f>
        <v>#N/A</v>
      </c>
      <c r="M495" s="34" t="e">
        <f>VLOOKUP($B495,'[2]TK KHOILUONG'!$B:$AT,12,0)</f>
        <v>#N/A</v>
      </c>
      <c r="N495" s="16" t="e">
        <f>VLOOKUP($B495,'[2]TK KHOILUONG'!$B:$AT,13,0)</f>
        <v>#N/A</v>
      </c>
      <c r="O495" s="16" t="e">
        <f>VLOOKUP($B495,'[2]TK KHOILUONG'!$B:$AT,14,0)</f>
        <v>#N/A</v>
      </c>
      <c r="P495" s="16" t="e">
        <f>VLOOKUP($B495,'[2]TK KHOILUONG'!$B:$AT,15,0)</f>
        <v>#N/A</v>
      </c>
      <c r="Q495" s="16" t="e">
        <f>VLOOKUP($B495,'[2]TK KHOILUONG'!$B:$AT,16,0)</f>
        <v>#N/A</v>
      </c>
      <c r="R495" s="34" t="e">
        <f>VLOOKUP($B495,'[2]TK KHOILUONG'!$B:$AT,17,0)</f>
        <v>#N/A</v>
      </c>
      <c r="S495" s="16" t="e">
        <f>VLOOKUP($B495,'[2]TK KHOILUONG'!$B:$AT,18,0)</f>
        <v>#N/A</v>
      </c>
      <c r="T495" s="16" t="e">
        <f>VLOOKUP($B495,'[2]TK KHOILUONG'!$B:$AT,19,0)</f>
        <v>#N/A</v>
      </c>
      <c r="U495" s="16" t="e">
        <f>VLOOKUP($B495,'[2]TK KHOILUONG'!$B:$AT,20,0)</f>
        <v>#N/A</v>
      </c>
      <c r="V495" s="34" t="e">
        <f>VLOOKUP($B495,'[2]TK KHOILUONG'!$B:$AT,21,0)</f>
        <v>#N/A</v>
      </c>
      <c r="W495" s="16" t="e">
        <f>VLOOKUP($B495,'[2]TK KHOILUONG'!$B:$AT,22,0)</f>
        <v>#N/A</v>
      </c>
      <c r="X495" s="16" t="e">
        <f>VLOOKUP($B495,'[2]TK KHOILUONG'!$B:$AT,23,0)</f>
        <v>#N/A</v>
      </c>
      <c r="Y495" s="16" t="e">
        <f>VLOOKUP($B495,'[2]TK KHOILUONG'!$B:$AT,24,0)</f>
        <v>#N/A</v>
      </c>
      <c r="Z495" s="34" t="e">
        <f>VLOOKUP($B495,'[2]TK KHOILUONG'!$B:$AT,25,0)</f>
        <v>#N/A</v>
      </c>
      <c r="AA495" s="16" t="e">
        <f>VLOOKUP($B495,'[2]TK KHOILUONG'!$B:$AT,26,0)</f>
        <v>#N/A</v>
      </c>
      <c r="AB495" s="16" t="e">
        <f>VLOOKUP($B495,'[2]TK KHOILUONG'!$B:$AT,27,0)</f>
        <v>#N/A</v>
      </c>
      <c r="AC495" s="16" t="e">
        <f>VLOOKUP($B495,'[2]TK KHOILUONG'!$B:$AT,28,0)</f>
        <v>#N/A</v>
      </c>
      <c r="AD495" s="34" t="e">
        <f>VLOOKUP($B495,'[2]TK KHOILUONG'!$B:$AT,29,0)</f>
        <v>#N/A</v>
      </c>
      <c r="AE495" s="16" t="e">
        <f>VLOOKUP($B495,'[2]TK KHOILUONG'!$B:$AT,30,0)</f>
        <v>#N/A</v>
      </c>
      <c r="AF495" s="16" t="e">
        <f>VLOOKUP($B495,'[2]TK KHOILUONG'!$B:$AT,31,0)</f>
        <v>#N/A</v>
      </c>
      <c r="AG495" s="16" t="e">
        <f>VLOOKUP($B495,'[2]TK KHOILUONG'!$B:$AT,32,0)</f>
        <v>#N/A</v>
      </c>
      <c r="AH495" s="34" t="e">
        <f>VLOOKUP($B495,'[2]TK KHOILUONG'!$B:$AT,33,0)</f>
        <v>#N/A</v>
      </c>
      <c r="AI495" s="16" t="e">
        <f>VLOOKUP($B495,'[2]TK KHOILUONG'!$B:$AT,34,0)</f>
        <v>#N/A</v>
      </c>
      <c r="AJ495" s="16" t="e">
        <f>VLOOKUP($B495,'[2]TK KHOILUONG'!$B:$AT,35,0)</f>
        <v>#N/A</v>
      </c>
      <c r="AK495" s="34" t="e">
        <f>VLOOKUP($B495,'[2]TK KHOILUONG'!$B:$AT,36,0)</f>
        <v>#N/A</v>
      </c>
      <c r="AL495" s="16" t="e">
        <f>VLOOKUP($B495,'[2]TK KHOILUONG'!$B:$AT,37,0)</f>
        <v>#N/A</v>
      </c>
      <c r="AM495" s="16" t="e">
        <f>VLOOKUP($B495,'[2]TK KHOILUONG'!$B:$AT,38,0)</f>
        <v>#N/A</v>
      </c>
      <c r="AN495" s="34" t="e">
        <f>VLOOKUP($B495,'[2]TK KHOILUONG'!$B:$AT,39,0)</f>
        <v>#N/A</v>
      </c>
      <c r="AO495" s="16" t="e">
        <f>VLOOKUP($B495,'[2]TK KHOILUONG'!$B:$AT,40,0)</f>
        <v>#N/A</v>
      </c>
      <c r="AP495" s="16" t="e">
        <f>VLOOKUP($B495,'[2]TK KHOILUONG'!$B:$AT,41,0)</f>
        <v>#N/A</v>
      </c>
      <c r="AQ495" s="34" t="e">
        <f>VLOOKUP($B495,'[2]TK KHOILUONG'!$B:$AT,42,0)</f>
        <v>#N/A</v>
      </c>
      <c r="AR495" s="34" t="e">
        <f>VLOOKUP($B495,'[2]TK KHOILUONG'!$B:$AT,43,0)</f>
        <v>#N/A</v>
      </c>
      <c r="AS495" s="34" t="e">
        <f>VLOOKUP($B495,'[2]TK KHOILUONG'!$B:$AT,44,0)</f>
        <v>#N/A</v>
      </c>
      <c r="AT495" s="44" t="str">
        <f t="shared" si="8"/>
        <v/>
      </c>
      <c r="AU495" s="5"/>
    </row>
    <row r="496" spans="1:47">
      <c r="A496" s="12" t="str">
        <f>IF(D496="","",SUBTOTAL(3,$D$5:D496))</f>
        <v/>
      </c>
      <c r="B496" s="31"/>
      <c r="C496" s="32"/>
      <c r="D496" s="33"/>
      <c r="E496" s="16" t="e">
        <f>VLOOKUP($B496,'[2]TK KHOILUONG'!$B:$AT,4,0)</f>
        <v>#N/A</v>
      </c>
      <c r="F496" s="16" t="e">
        <f>VLOOKUP($B496,'[2]TK KHOILUONG'!$B:$AT,5,0)</f>
        <v>#N/A</v>
      </c>
      <c r="G496" s="16" t="e">
        <f>VLOOKUP($B496,'[2]TK KHOILUONG'!$B:$AT,6,0)</f>
        <v>#N/A</v>
      </c>
      <c r="H496" s="16" t="e">
        <f>VLOOKUP($B496,'[2]TK KHOILUONG'!$B:$AT,7,0)</f>
        <v>#N/A</v>
      </c>
      <c r="I496" s="16" t="e">
        <f>VLOOKUP($B496,'[2]TK KHOILUONG'!$B:$AT,8,0)</f>
        <v>#N/A</v>
      </c>
      <c r="J496" s="16" t="e">
        <f>VLOOKUP($B496,'[2]TK KHOILUONG'!$B:$AT,9,0)</f>
        <v>#N/A</v>
      </c>
      <c r="K496" s="16" t="e">
        <f>VLOOKUP($B496,'[2]TK KHOILUONG'!$B:$AT,10,0)</f>
        <v>#N/A</v>
      </c>
      <c r="L496" s="16" t="e">
        <f>VLOOKUP($B496,'[2]TK KHOILUONG'!$B:$AT,11,0)</f>
        <v>#N/A</v>
      </c>
      <c r="M496" s="34" t="e">
        <f>VLOOKUP($B496,'[2]TK KHOILUONG'!$B:$AT,12,0)</f>
        <v>#N/A</v>
      </c>
      <c r="N496" s="16" t="e">
        <f>VLOOKUP($B496,'[2]TK KHOILUONG'!$B:$AT,13,0)</f>
        <v>#N/A</v>
      </c>
      <c r="O496" s="16" t="e">
        <f>VLOOKUP($B496,'[2]TK KHOILUONG'!$B:$AT,14,0)</f>
        <v>#N/A</v>
      </c>
      <c r="P496" s="16" t="e">
        <f>VLOOKUP($B496,'[2]TK KHOILUONG'!$B:$AT,15,0)</f>
        <v>#N/A</v>
      </c>
      <c r="Q496" s="16" t="e">
        <f>VLOOKUP($B496,'[2]TK KHOILUONG'!$B:$AT,16,0)</f>
        <v>#N/A</v>
      </c>
      <c r="R496" s="34" t="e">
        <f>VLOOKUP($B496,'[2]TK KHOILUONG'!$B:$AT,17,0)</f>
        <v>#N/A</v>
      </c>
      <c r="S496" s="16" t="e">
        <f>VLOOKUP($B496,'[2]TK KHOILUONG'!$B:$AT,18,0)</f>
        <v>#N/A</v>
      </c>
      <c r="T496" s="16" t="e">
        <f>VLOOKUP($B496,'[2]TK KHOILUONG'!$B:$AT,19,0)</f>
        <v>#N/A</v>
      </c>
      <c r="U496" s="16" t="e">
        <f>VLOOKUP($B496,'[2]TK KHOILUONG'!$B:$AT,20,0)</f>
        <v>#N/A</v>
      </c>
      <c r="V496" s="34" t="e">
        <f>VLOOKUP($B496,'[2]TK KHOILUONG'!$B:$AT,21,0)</f>
        <v>#N/A</v>
      </c>
      <c r="W496" s="16" t="e">
        <f>VLOOKUP($B496,'[2]TK KHOILUONG'!$B:$AT,22,0)</f>
        <v>#N/A</v>
      </c>
      <c r="X496" s="16" t="e">
        <f>VLOOKUP($B496,'[2]TK KHOILUONG'!$B:$AT,23,0)</f>
        <v>#N/A</v>
      </c>
      <c r="Y496" s="16" t="e">
        <f>VLOOKUP($B496,'[2]TK KHOILUONG'!$B:$AT,24,0)</f>
        <v>#N/A</v>
      </c>
      <c r="Z496" s="34" t="e">
        <f>VLOOKUP($B496,'[2]TK KHOILUONG'!$B:$AT,25,0)</f>
        <v>#N/A</v>
      </c>
      <c r="AA496" s="16" t="e">
        <f>VLOOKUP($B496,'[2]TK KHOILUONG'!$B:$AT,26,0)</f>
        <v>#N/A</v>
      </c>
      <c r="AB496" s="16" t="e">
        <f>VLOOKUP($B496,'[2]TK KHOILUONG'!$B:$AT,27,0)</f>
        <v>#N/A</v>
      </c>
      <c r="AC496" s="16" t="e">
        <f>VLOOKUP($B496,'[2]TK KHOILUONG'!$B:$AT,28,0)</f>
        <v>#N/A</v>
      </c>
      <c r="AD496" s="34" t="e">
        <f>VLOOKUP($B496,'[2]TK KHOILUONG'!$B:$AT,29,0)</f>
        <v>#N/A</v>
      </c>
      <c r="AE496" s="16" t="e">
        <f>VLOOKUP($B496,'[2]TK KHOILUONG'!$B:$AT,30,0)</f>
        <v>#N/A</v>
      </c>
      <c r="AF496" s="16" t="e">
        <f>VLOOKUP($B496,'[2]TK KHOILUONG'!$B:$AT,31,0)</f>
        <v>#N/A</v>
      </c>
      <c r="AG496" s="16" t="e">
        <f>VLOOKUP($B496,'[2]TK KHOILUONG'!$B:$AT,32,0)</f>
        <v>#N/A</v>
      </c>
      <c r="AH496" s="34" t="e">
        <f>VLOOKUP($B496,'[2]TK KHOILUONG'!$B:$AT,33,0)</f>
        <v>#N/A</v>
      </c>
      <c r="AI496" s="16" t="e">
        <f>VLOOKUP($B496,'[2]TK KHOILUONG'!$B:$AT,34,0)</f>
        <v>#N/A</v>
      </c>
      <c r="AJ496" s="16" t="e">
        <f>VLOOKUP($B496,'[2]TK KHOILUONG'!$B:$AT,35,0)</f>
        <v>#N/A</v>
      </c>
      <c r="AK496" s="34" t="e">
        <f>VLOOKUP($B496,'[2]TK KHOILUONG'!$B:$AT,36,0)</f>
        <v>#N/A</v>
      </c>
      <c r="AL496" s="16" t="e">
        <f>VLOOKUP($B496,'[2]TK KHOILUONG'!$B:$AT,37,0)</f>
        <v>#N/A</v>
      </c>
      <c r="AM496" s="16" t="e">
        <f>VLOOKUP($B496,'[2]TK KHOILUONG'!$B:$AT,38,0)</f>
        <v>#N/A</v>
      </c>
      <c r="AN496" s="34" t="e">
        <f>VLOOKUP($B496,'[2]TK KHOILUONG'!$B:$AT,39,0)</f>
        <v>#N/A</v>
      </c>
      <c r="AO496" s="16" t="e">
        <f>VLOOKUP($B496,'[2]TK KHOILUONG'!$B:$AT,40,0)</f>
        <v>#N/A</v>
      </c>
      <c r="AP496" s="16" t="e">
        <f>VLOOKUP($B496,'[2]TK KHOILUONG'!$B:$AT,41,0)</f>
        <v>#N/A</v>
      </c>
      <c r="AQ496" s="34" t="e">
        <f>VLOOKUP($B496,'[2]TK KHOILUONG'!$B:$AT,42,0)</f>
        <v>#N/A</v>
      </c>
      <c r="AR496" s="34" t="e">
        <f>VLOOKUP($B496,'[2]TK KHOILUONG'!$B:$AT,43,0)</f>
        <v>#N/A</v>
      </c>
      <c r="AS496" s="34" t="e">
        <f>VLOOKUP($B496,'[2]TK KHOILUONG'!$B:$AT,44,0)</f>
        <v>#N/A</v>
      </c>
      <c r="AT496" s="44" t="str">
        <f t="shared" si="8"/>
        <v/>
      </c>
      <c r="AU496" s="5"/>
    </row>
    <row r="497" spans="1:47">
      <c r="A497" s="12" t="str">
        <f>IF(D497="","",SUBTOTAL(3,$D$5:D497))</f>
        <v/>
      </c>
      <c r="B497" s="31"/>
      <c r="C497" s="32"/>
      <c r="D497" s="33"/>
      <c r="E497" s="16" t="e">
        <f>VLOOKUP($B497,'[2]TK KHOILUONG'!$B:$AT,4,0)</f>
        <v>#N/A</v>
      </c>
      <c r="F497" s="16" t="e">
        <f>VLOOKUP($B497,'[2]TK KHOILUONG'!$B:$AT,5,0)</f>
        <v>#N/A</v>
      </c>
      <c r="G497" s="16" t="e">
        <f>VLOOKUP($B497,'[2]TK KHOILUONG'!$B:$AT,6,0)</f>
        <v>#N/A</v>
      </c>
      <c r="H497" s="16" t="e">
        <f>VLOOKUP($B497,'[2]TK KHOILUONG'!$B:$AT,7,0)</f>
        <v>#N/A</v>
      </c>
      <c r="I497" s="16" t="e">
        <f>VLOOKUP($B497,'[2]TK KHOILUONG'!$B:$AT,8,0)</f>
        <v>#N/A</v>
      </c>
      <c r="J497" s="16" t="e">
        <f>VLOOKUP($B497,'[2]TK KHOILUONG'!$B:$AT,9,0)</f>
        <v>#N/A</v>
      </c>
      <c r="K497" s="16" t="e">
        <f>VLOOKUP($B497,'[2]TK KHOILUONG'!$B:$AT,10,0)</f>
        <v>#N/A</v>
      </c>
      <c r="L497" s="16" t="e">
        <f>VLOOKUP($B497,'[2]TK KHOILUONG'!$B:$AT,11,0)</f>
        <v>#N/A</v>
      </c>
      <c r="M497" s="34" t="e">
        <f>VLOOKUP($B497,'[2]TK KHOILUONG'!$B:$AT,12,0)</f>
        <v>#N/A</v>
      </c>
      <c r="N497" s="16" t="e">
        <f>VLOOKUP($B497,'[2]TK KHOILUONG'!$B:$AT,13,0)</f>
        <v>#N/A</v>
      </c>
      <c r="O497" s="16" t="e">
        <f>VLOOKUP($B497,'[2]TK KHOILUONG'!$B:$AT,14,0)</f>
        <v>#N/A</v>
      </c>
      <c r="P497" s="16" t="e">
        <f>VLOOKUP($B497,'[2]TK KHOILUONG'!$B:$AT,15,0)</f>
        <v>#N/A</v>
      </c>
      <c r="Q497" s="16" t="e">
        <f>VLOOKUP($B497,'[2]TK KHOILUONG'!$B:$AT,16,0)</f>
        <v>#N/A</v>
      </c>
      <c r="R497" s="34" t="e">
        <f>VLOOKUP($B497,'[2]TK KHOILUONG'!$B:$AT,17,0)</f>
        <v>#N/A</v>
      </c>
      <c r="S497" s="16" t="e">
        <f>VLOOKUP($B497,'[2]TK KHOILUONG'!$B:$AT,18,0)</f>
        <v>#N/A</v>
      </c>
      <c r="T497" s="16" t="e">
        <f>VLOOKUP($B497,'[2]TK KHOILUONG'!$B:$AT,19,0)</f>
        <v>#N/A</v>
      </c>
      <c r="U497" s="16" t="e">
        <f>VLOOKUP($B497,'[2]TK KHOILUONG'!$B:$AT,20,0)</f>
        <v>#N/A</v>
      </c>
      <c r="V497" s="34" t="e">
        <f>VLOOKUP($B497,'[2]TK KHOILUONG'!$B:$AT,21,0)</f>
        <v>#N/A</v>
      </c>
      <c r="W497" s="16" t="e">
        <f>VLOOKUP($B497,'[2]TK KHOILUONG'!$B:$AT,22,0)</f>
        <v>#N/A</v>
      </c>
      <c r="X497" s="16" t="e">
        <f>VLOOKUP($B497,'[2]TK KHOILUONG'!$B:$AT,23,0)</f>
        <v>#N/A</v>
      </c>
      <c r="Y497" s="16" t="e">
        <f>VLOOKUP($B497,'[2]TK KHOILUONG'!$B:$AT,24,0)</f>
        <v>#N/A</v>
      </c>
      <c r="Z497" s="34" t="e">
        <f>VLOOKUP($B497,'[2]TK KHOILUONG'!$B:$AT,25,0)</f>
        <v>#N/A</v>
      </c>
      <c r="AA497" s="16" t="e">
        <f>VLOOKUP($B497,'[2]TK KHOILUONG'!$B:$AT,26,0)</f>
        <v>#N/A</v>
      </c>
      <c r="AB497" s="16" t="e">
        <f>VLOOKUP($B497,'[2]TK KHOILUONG'!$B:$AT,27,0)</f>
        <v>#N/A</v>
      </c>
      <c r="AC497" s="16" t="e">
        <f>VLOOKUP($B497,'[2]TK KHOILUONG'!$B:$AT,28,0)</f>
        <v>#N/A</v>
      </c>
      <c r="AD497" s="34" t="e">
        <f>VLOOKUP($B497,'[2]TK KHOILUONG'!$B:$AT,29,0)</f>
        <v>#N/A</v>
      </c>
      <c r="AE497" s="16" t="e">
        <f>VLOOKUP($B497,'[2]TK KHOILUONG'!$B:$AT,30,0)</f>
        <v>#N/A</v>
      </c>
      <c r="AF497" s="16" t="e">
        <f>VLOOKUP($B497,'[2]TK KHOILUONG'!$B:$AT,31,0)</f>
        <v>#N/A</v>
      </c>
      <c r="AG497" s="16" t="e">
        <f>VLOOKUP($B497,'[2]TK KHOILUONG'!$B:$AT,32,0)</f>
        <v>#N/A</v>
      </c>
      <c r="AH497" s="34" t="e">
        <f>VLOOKUP($B497,'[2]TK KHOILUONG'!$B:$AT,33,0)</f>
        <v>#N/A</v>
      </c>
      <c r="AI497" s="16" t="e">
        <f>VLOOKUP($B497,'[2]TK KHOILUONG'!$B:$AT,34,0)</f>
        <v>#N/A</v>
      </c>
      <c r="AJ497" s="16" t="e">
        <f>VLOOKUP($B497,'[2]TK KHOILUONG'!$B:$AT,35,0)</f>
        <v>#N/A</v>
      </c>
      <c r="AK497" s="34" t="e">
        <f>VLOOKUP($B497,'[2]TK KHOILUONG'!$B:$AT,36,0)</f>
        <v>#N/A</v>
      </c>
      <c r="AL497" s="16" t="e">
        <f>VLOOKUP($B497,'[2]TK KHOILUONG'!$B:$AT,37,0)</f>
        <v>#N/A</v>
      </c>
      <c r="AM497" s="16" t="e">
        <f>VLOOKUP($B497,'[2]TK KHOILUONG'!$B:$AT,38,0)</f>
        <v>#N/A</v>
      </c>
      <c r="AN497" s="34" t="e">
        <f>VLOOKUP($B497,'[2]TK KHOILUONG'!$B:$AT,39,0)</f>
        <v>#N/A</v>
      </c>
      <c r="AO497" s="16" t="e">
        <f>VLOOKUP($B497,'[2]TK KHOILUONG'!$B:$AT,40,0)</f>
        <v>#N/A</v>
      </c>
      <c r="AP497" s="16" t="e">
        <f>VLOOKUP($B497,'[2]TK KHOILUONG'!$B:$AT,41,0)</f>
        <v>#N/A</v>
      </c>
      <c r="AQ497" s="34" t="e">
        <f>VLOOKUP($B497,'[2]TK KHOILUONG'!$B:$AT,42,0)</f>
        <v>#N/A</v>
      </c>
      <c r="AR497" s="34" t="e">
        <f>VLOOKUP($B497,'[2]TK KHOILUONG'!$B:$AT,43,0)</f>
        <v>#N/A</v>
      </c>
      <c r="AS497" s="34" t="e">
        <f>VLOOKUP($B497,'[2]TK KHOILUONG'!$B:$AT,44,0)</f>
        <v>#N/A</v>
      </c>
      <c r="AT497" s="44" t="str">
        <f t="shared" si="8"/>
        <v/>
      </c>
      <c r="AU497" s="5"/>
    </row>
    <row r="498" spans="1:47">
      <c r="A498" s="7"/>
      <c r="B498" s="7"/>
      <c r="C498" s="6"/>
      <c r="D498" s="8"/>
      <c r="E498" s="5" t="e">
        <f t="shared" ref="E498:AQ498" si="9">SUBTOTAL(9,E3:E497)</f>
        <v>#N/A</v>
      </c>
      <c r="F498" s="5" t="e">
        <f t="shared" si="9"/>
        <v>#N/A</v>
      </c>
      <c r="G498" s="5" t="e">
        <f t="shared" si="9"/>
        <v>#N/A</v>
      </c>
      <c r="H498" s="5" t="e">
        <f t="shared" si="9"/>
        <v>#N/A</v>
      </c>
      <c r="I498" s="5" t="e">
        <f t="shared" si="9"/>
        <v>#N/A</v>
      </c>
      <c r="J498" s="5" t="e">
        <f t="shared" si="9"/>
        <v>#N/A</v>
      </c>
      <c r="K498" s="5" t="e">
        <f t="shared" si="9"/>
        <v>#N/A</v>
      </c>
      <c r="L498" s="5" t="e">
        <f t="shared" si="9"/>
        <v>#N/A</v>
      </c>
      <c r="M498" s="5" t="e">
        <f t="shared" si="9"/>
        <v>#N/A</v>
      </c>
      <c r="N498" s="5" t="e">
        <f t="shared" si="9"/>
        <v>#N/A</v>
      </c>
      <c r="O498" s="5" t="e">
        <f t="shared" si="9"/>
        <v>#N/A</v>
      </c>
      <c r="P498" s="5" t="e">
        <f t="shared" si="9"/>
        <v>#N/A</v>
      </c>
      <c r="Q498" s="5" t="e">
        <f t="shared" si="9"/>
        <v>#N/A</v>
      </c>
      <c r="R498" s="5" t="e">
        <f t="shared" si="9"/>
        <v>#N/A</v>
      </c>
      <c r="S498" s="5" t="e">
        <f t="shared" si="9"/>
        <v>#N/A</v>
      </c>
      <c r="T498" s="5" t="e">
        <f t="shared" si="9"/>
        <v>#N/A</v>
      </c>
      <c r="U498" s="5"/>
      <c r="V498" s="5" t="e">
        <f t="shared" si="9"/>
        <v>#N/A</v>
      </c>
      <c r="W498" s="5" t="e">
        <f t="shared" si="9"/>
        <v>#N/A</v>
      </c>
      <c r="X498" s="5" t="e">
        <f t="shared" si="9"/>
        <v>#N/A</v>
      </c>
      <c r="Y498" s="5"/>
      <c r="Z498" s="5" t="e">
        <f t="shared" si="9"/>
        <v>#N/A</v>
      </c>
      <c r="AA498" s="5" t="e">
        <f>SUBTOTAL(9,AA3:AA497)</f>
        <v>#N/A</v>
      </c>
      <c r="AB498" s="5" t="e">
        <f>SUBTOTAL(9,AB3:AB497)</f>
        <v>#N/A</v>
      </c>
      <c r="AC498" s="5"/>
      <c r="AD498" s="5" t="e">
        <f>SUBTOTAL(9,AD3:AD497)</f>
        <v>#N/A</v>
      </c>
      <c r="AE498" s="5" t="e">
        <f t="shared" si="9"/>
        <v>#N/A</v>
      </c>
      <c r="AF498" s="5" t="e">
        <f t="shared" si="9"/>
        <v>#N/A</v>
      </c>
      <c r="AG498" s="5"/>
      <c r="AH498" s="5" t="e">
        <f t="shared" si="9"/>
        <v>#N/A</v>
      </c>
      <c r="AI498" s="5" t="e">
        <f t="shared" si="9"/>
        <v>#N/A</v>
      </c>
      <c r="AJ498" s="5" t="e">
        <f t="shared" si="9"/>
        <v>#N/A</v>
      </c>
      <c r="AK498" s="5" t="e">
        <f t="shared" si="9"/>
        <v>#N/A</v>
      </c>
      <c r="AL498" s="5" t="e">
        <f>SUBTOTAL(9,AL3:AL497)</f>
        <v>#N/A</v>
      </c>
      <c r="AM498" s="5" t="e">
        <f>SUBTOTAL(9,AM3:AM497)</f>
        <v>#N/A</v>
      </c>
      <c r="AN498" s="5" t="e">
        <f>SUBTOTAL(9,AN3:AN497)</f>
        <v>#N/A</v>
      </c>
      <c r="AO498" s="5" t="e">
        <f t="shared" si="9"/>
        <v>#N/A</v>
      </c>
      <c r="AP498" s="5" t="e">
        <f t="shared" si="9"/>
        <v>#N/A</v>
      </c>
      <c r="AQ498" s="5" t="e">
        <f t="shared" si="9"/>
        <v>#N/A</v>
      </c>
      <c r="AR498" s="5" t="e">
        <f>SUBTOTAL(9,AR3:AR497)</f>
        <v>#N/A</v>
      </c>
      <c r="AS498" s="5" t="e">
        <f>SUBTOTAL(9,AS3:AS497)</f>
        <v>#N/A</v>
      </c>
      <c r="AT498" s="5">
        <f>SUBTOTAL(9,AT3:AT497)</f>
        <v>4881.4000000000005</v>
      </c>
      <c r="AU498" s="5"/>
    </row>
  </sheetData>
  <autoFilter ref="A4:AU497"/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498:AK498 AO2:AT4 L498:V498 AE4:AF4 AH4:AK4 L2:V4 AE2:AK3 AO498:AT498 H498:I498 E2:E498 F5:AT497">
    <cfRule type="cellIs" dxfId="92" priority="22" stopIfTrue="1" operator="lessThan">
      <formula>0</formula>
    </cfRule>
  </conditionalFormatting>
  <conditionalFormatting sqref="E1:AT1">
    <cfRule type="cellIs" dxfId="91" priority="21" stopIfTrue="1" operator="lessThan">
      <formula>0</formula>
    </cfRule>
  </conditionalFormatting>
  <conditionalFormatting sqref="F2:F4 F498">
    <cfRule type="cellIs" dxfId="90" priority="20" stopIfTrue="1" operator="lessThan">
      <formula>0</formula>
    </cfRule>
  </conditionalFormatting>
  <conditionalFormatting sqref="G2:G4 G498">
    <cfRule type="cellIs" dxfId="89" priority="18" stopIfTrue="1" operator="lessThan">
      <formula>0</formula>
    </cfRule>
  </conditionalFormatting>
  <conditionalFormatting sqref="J2:J4 J498">
    <cfRule type="cellIs" dxfId="88" priority="16" stopIfTrue="1" operator="lessThan">
      <formula>0</formula>
    </cfRule>
  </conditionalFormatting>
  <conditionalFormatting sqref="K2:K4 K498">
    <cfRule type="cellIs" dxfId="87" priority="14" stopIfTrue="1" operator="lessThan">
      <formula>0</formula>
    </cfRule>
  </conditionalFormatting>
  <conditionalFormatting sqref="AA498:AD498 AA4:AB4 AD4 AA2:AD3">
    <cfRule type="cellIs" dxfId="86" priority="12" stopIfTrue="1" operator="lessThan">
      <formula>0</formula>
    </cfRule>
  </conditionalFormatting>
  <conditionalFormatting sqref="W498:Z498 W4:X4 Z4 W2:Z3">
    <cfRule type="cellIs" dxfId="85" priority="11" stopIfTrue="1" operator="lessThan">
      <formula>0</formula>
    </cfRule>
  </conditionalFormatting>
  <conditionalFormatting sqref="AL498:AN498 AL2:AN2 AL4:AN4">
    <cfRule type="cellIs" dxfId="84" priority="6" stopIfTrue="1" operator="lessThan">
      <formula>0</formula>
    </cfRule>
  </conditionalFormatting>
  <conditionalFormatting sqref="AL3:AN3">
    <cfRule type="cellIs" dxfId="83" priority="4" stopIfTrue="1" operator="lessThan">
      <formula>0</formula>
    </cfRule>
  </conditionalFormatting>
  <conditionalFormatting sqref="Y4">
    <cfRule type="cellIs" dxfId="82" priority="3" stopIfTrue="1" operator="lessThan">
      <formula>0</formula>
    </cfRule>
  </conditionalFormatting>
  <conditionalFormatting sqref="AC4">
    <cfRule type="cellIs" dxfId="81" priority="2" stopIfTrue="1" operator="lessThan">
      <formula>0</formula>
    </cfRule>
  </conditionalFormatting>
  <conditionalFormatting sqref="AG4">
    <cfRule type="cellIs" dxfId="80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2"/>
  <sheetViews>
    <sheetView zoomScale="70" zoomScaleNormal="70" workbookViewId="0">
      <selection activeCell="A307" sqref="A307:XFD307"/>
    </sheetView>
  </sheetViews>
  <sheetFormatPr defaultColWidth="10.28515625" defaultRowHeight="18.75"/>
  <cols>
    <col min="1" max="1" width="7.140625" style="67" customWidth="1"/>
    <col min="2" max="2" width="12.85546875" style="59" customWidth="1"/>
    <col min="3" max="3" width="32.5703125" style="59" customWidth="1"/>
    <col min="4" max="4" width="39.5703125" style="59" customWidth="1"/>
    <col min="5" max="8" width="6.42578125" style="59" customWidth="1"/>
    <col min="9" max="9" width="9.85546875" style="59" customWidth="1"/>
    <col min="10" max="13" width="6.42578125" style="59" customWidth="1"/>
    <col min="14" max="14" width="9.85546875" style="59" customWidth="1"/>
    <col min="15" max="17" width="6.42578125" style="59" customWidth="1"/>
    <col min="18" max="18" width="9.85546875" style="59" customWidth="1"/>
    <col min="19" max="21" width="6.42578125" style="59" customWidth="1"/>
    <col min="22" max="22" width="9.85546875" style="59" customWidth="1"/>
    <col min="23" max="24" width="6.42578125" style="59" customWidth="1"/>
    <col min="25" max="25" width="9.85546875" style="59" customWidth="1"/>
    <col min="26" max="27" width="6.42578125" style="59" customWidth="1"/>
    <col min="28" max="28" width="9.85546875" style="59" customWidth="1"/>
    <col min="29" max="30" width="6.42578125" style="59" customWidth="1"/>
    <col min="31" max="33" width="9.85546875" style="59" customWidth="1"/>
    <col min="34" max="34" width="12.140625" style="59" customWidth="1"/>
    <col min="35" max="16384" width="10.28515625" style="59"/>
  </cols>
  <sheetData>
    <row r="1" spans="1:34">
      <c r="A1" s="58" t="s">
        <v>1002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S1" s="60" t="s">
        <v>1003</v>
      </c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</row>
    <row r="2" spans="1:34">
      <c r="A2" s="60" t="s">
        <v>1004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S2" s="60" t="s">
        <v>1005</v>
      </c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</row>
    <row r="3" spans="1:34">
      <c r="A3" s="61" t="s">
        <v>1006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S3" s="62" t="s">
        <v>1007</v>
      </c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</row>
    <row r="4" spans="1:34">
      <c r="A4" s="61" t="s">
        <v>1008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R4" s="63"/>
      <c r="T4" s="63"/>
      <c r="U4" s="63"/>
      <c r="V4" s="64" t="s">
        <v>1009</v>
      </c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</row>
    <row r="5" spans="1:34" ht="22.5">
      <c r="A5" s="65" t="s">
        <v>1010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</row>
    <row r="6" spans="1:34" ht="20.25">
      <c r="A6" s="66" t="s">
        <v>1011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</row>
    <row r="7" spans="1:34"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8"/>
      <c r="Y7" s="68"/>
    </row>
    <row r="8" spans="1:34" ht="18.75" customHeight="1">
      <c r="A8" s="69" t="s">
        <v>0</v>
      </c>
      <c r="B8" s="70" t="s">
        <v>1</v>
      </c>
      <c r="C8" s="71" t="s">
        <v>2</v>
      </c>
      <c r="D8" s="72" t="s">
        <v>3</v>
      </c>
      <c r="E8" s="73" t="s">
        <v>4</v>
      </c>
      <c r="F8" s="73"/>
      <c r="G8" s="73"/>
      <c r="H8" s="73"/>
      <c r="I8" s="73"/>
      <c r="J8" s="73" t="s">
        <v>5</v>
      </c>
      <c r="K8" s="73"/>
      <c r="L8" s="73"/>
      <c r="M8" s="73"/>
      <c r="N8" s="73"/>
      <c r="O8" s="73" t="s">
        <v>6</v>
      </c>
      <c r="P8" s="73"/>
      <c r="Q8" s="73"/>
      <c r="R8" s="73"/>
      <c r="S8" s="73"/>
      <c r="T8" s="73"/>
      <c r="U8" s="73"/>
      <c r="V8" s="73"/>
      <c r="W8" s="73" t="s">
        <v>7</v>
      </c>
      <c r="X8" s="73"/>
      <c r="Y8" s="73"/>
      <c r="Z8" s="73"/>
      <c r="AA8" s="73"/>
      <c r="AB8" s="73"/>
      <c r="AC8" s="73"/>
      <c r="AD8" s="73"/>
      <c r="AE8" s="73"/>
      <c r="AF8" s="74" t="s">
        <v>8</v>
      </c>
      <c r="AG8" s="74" t="s">
        <v>9</v>
      </c>
      <c r="AH8" s="75" t="s">
        <v>10</v>
      </c>
    </row>
    <row r="9" spans="1:34">
      <c r="A9" s="69"/>
      <c r="B9" s="72"/>
      <c r="C9" s="71"/>
      <c r="D9" s="72"/>
      <c r="E9" s="73"/>
      <c r="F9" s="73"/>
      <c r="G9" s="73"/>
      <c r="H9" s="73"/>
      <c r="I9" s="73"/>
      <c r="J9" s="73"/>
      <c r="K9" s="73"/>
      <c r="L9" s="73"/>
      <c r="M9" s="73"/>
      <c r="N9" s="73"/>
      <c r="O9" s="73" t="s">
        <v>1012</v>
      </c>
      <c r="P9" s="73"/>
      <c r="Q9" s="73"/>
      <c r="R9" s="73"/>
      <c r="S9" s="73" t="s">
        <v>13</v>
      </c>
      <c r="T9" s="73"/>
      <c r="U9" s="73"/>
      <c r="V9" s="73"/>
      <c r="W9" s="73" t="s">
        <v>1012</v>
      </c>
      <c r="X9" s="73"/>
      <c r="Y9" s="73"/>
      <c r="Z9" s="73" t="s">
        <v>1013</v>
      </c>
      <c r="AA9" s="73"/>
      <c r="AB9" s="73"/>
      <c r="AC9" s="73" t="s">
        <v>1014</v>
      </c>
      <c r="AD9" s="73"/>
      <c r="AE9" s="73"/>
      <c r="AF9" s="74"/>
      <c r="AG9" s="74"/>
      <c r="AH9" s="75"/>
    </row>
    <row r="10" spans="1:34" ht="101.1" customHeight="1">
      <c r="A10" s="69"/>
      <c r="B10" s="72"/>
      <c r="C10" s="71"/>
      <c r="D10" s="72"/>
      <c r="E10" s="76" t="s">
        <v>15</v>
      </c>
      <c r="F10" s="76" t="s">
        <v>16</v>
      </c>
      <c r="G10" s="76" t="s">
        <v>1015</v>
      </c>
      <c r="H10" s="76" t="s">
        <v>1016</v>
      </c>
      <c r="I10" s="77" t="s">
        <v>23</v>
      </c>
      <c r="J10" s="76" t="s">
        <v>1017</v>
      </c>
      <c r="K10" s="76" t="s">
        <v>1018</v>
      </c>
      <c r="L10" s="76" t="s">
        <v>1019</v>
      </c>
      <c r="M10" s="76" t="s">
        <v>1020</v>
      </c>
      <c r="N10" s="78" t="s">
        <v>28</v>
      </c>
      <c r="O10" s="76" t="s">
        <v>36</v>
      </c>
      <c r="P10" s="76" t="s">
        <v>37</v>
      </c>
      <c r="Q10" s="79" t="s">
        <v>1021</v>
      </c>
      <c r="R10" s="77" t="s">
        <v>32</v>
      </c>
      <c r="S10" s="76" t="s">
        <v>41</v>
      </c>
      <c r="T10" s="76" t="s">
        <v>42</v>
      </c>
      <c r="U10" s="79" t="s">
        <v>1022</v>
      </c>
      <c r="V10" s="77" t="s">
        <v>35</v>
      </c>
      <c r="W10" s="76" t="s">
        <v>36</v>
      </c>
      <c r="X10" s="76" t="s">
        <v>37</v>
      </c>
      <c r="Y10" s="77" t="s">
        <v>32</v>
      </c>
      <c r="Z10" s="76" t="s">
        <v>41</v>
      </c>
      <c r="AA10" s="76" t="s">
        <v>42</v>
      </c>
      <c r="AB10" s="77" t="s">
        <v>35</v>
      </c>
      <c r="AC10" s="76" t="s">
        <v>41</v>
      </c>
      <c r="AD10" s="76" t="s">
        <v>42</v>
      </c>
      <c r="AE10" s="77" t="s">
        <v>35</v>
      </c>
      <c r="AF10" s="74"/>
      <c r="AG10" s="74"/>
      <c r="AH10" s="75"/>
    </row>
    <row r="11" spans="1:34" s="90" customFormat="1" ht="23.1" customHeight="1">
      <c r="A11" s="80">
        <f>IF(D11="","",SUBTOTAL(3,$D11:D$11))</f>
        <v>1</v>
      </c>
      <c r="B11" s="81" t="s">
        <v>43</v>
      </c>
      <c r="C11" s="82" t="s">
        <v>44</v>
      </c>
      <c r="D11" s="83" t="s">
        <v>45</v>
      </c>
      <c r="E11" s="84"/>
      <c r="F11" s="85"/>
      <c r="G11" s="85"/>
      <c r="H11" s="85"/>
      <c r="I11" s="86"/>
      <c r="J11" s="87"/>
      <c r="K11" s="87"/>
      <c r="L11" s="87"/>
      <c r="M11" s="87"/>
      <c r="N11" s="88"/>
      <c r="O11" s="87"/>
      <c r="P11" s="87"/>
      <c r="Q11" s="87"/>
      <c r="R11" s="88"/>
      <c r="S11" s="87"/>
      <c r="T11" s="87"/>
      <c r="U11" s="87"/>
      <c r="V11" s="88"/>
      <c r="W11" s="87"/>
      <c r="X11" s="87"/>
      <c r="Y11" s="88"/>
      <c r="Z11" s="87"/>
      <c r="AA11" s="87"/>
      <c r="AB11" s="88"/>
      <c r="AC11" s="87"/>
      <c r="AD11" s="87"/>
      <c r="AE11" s="88"/>
      <c r="AF11" s="88"/>
      <c r="AG11" s="88"/>
      <c r="AH11" s="89"/>
    </row>
    <row r="12" spans="1:34" s="90" customFormat="1" ht="23.1" customHeight="1">
      <c r="A12" s="80">
        <f>IF(D12="","",SUBTOTAL(3,$D$11:D12))</f>
        <v>2</v>
      </c>
      <c r="B12" s="81" t="s">
        <v>46</v>
      </c>
      <c r="C12" s="82" t="s">
        <v>44</v>
      </c>
      <c r="D12" s="83" t="s">
        <v>47</v>
      </c>
      <c r="E12" s="84"/>
      <c r="F12" s="85"/>
      <c r="G12" s="85"/>
      <c r="H12" s="85"/>
      <c r="I12" s="86"/>
      <c r="J12" s="87"/>
      <c r="K12" s="87"/>
      <c r="L12" s="87"/>
      <c r="M12" s="87"/>
      <c r="N12" s="88"/>
      <c r="O12" s="87"/>
      <c r="P12" s="87"/>
      <c r="Q12" s="87"/>
      <c r="R12" s="88"/>
      <c r="S12" s="87"/>
      <c r="T12" s="87"/>
      <c r="U12" s="87"/>
      <c r="V12" s="88"/>
      <c r="W12" s="87"/>
      <c r="X12" s="87"/>
      <c r="Y12" s="88"/>
      <c r="Z12" s="87"/>
      <c r="AA12" s="87"/>
      <c r="AB12" s="88"/>
      <c r="AC12" s="87"/>
      <c r="AD12" s="87"/>
      <c r="AE12" s="88"/>
      <c r="AF12" s="88"/>
      <c r="AG12" s="88"/>
      <c r="AH12" s="89"/>
    </row>
    <row r="13" spans="1:34" s="90" customFormat="1" ht="23.1" customHeight="1">
      <c r="A13" s="80">
        <f>IF(D13="","",SUBTOTAL(3,$D$11:D13))</f>
        <v>3</v>
      </c>
      <c r="B13" s="81" t="s">
        <v>48</v>
      </c>
      <c r="C13" s="82" t="s">
        <v>44</v>
      </c>
      <c r="D13" s="83" t="s">
        <v>49</v>
      </c>
      <c r="E13" s="84"/>
      <c r="F13" s="85"/>
      <c r="G13" s="85"/>
      <c r="H13" s="85"/>
      <c r="I13" s="86"/>
      <c r="J13" s="87"/>
      <c r="K13" s="87"/>
      <c r="L13" s="87"/>
      <c r="M13" s="87"/>
      <c r="N13" s="88"/>
      <c r="O13" s="87"/>
      <c r="P13" s="87"/>
      <c r="Q13" s="87"/>
      <c r="R13" s="88"/>
      <c r="S13" s="87"/>
      <c r="T13" s="87"/>
      <c r="U13" s="87"/>
      <c r="V13" s="88"/>
      <c r="W13" s="87"/>
      <c r="X13" s="87"/>
      <c r="Y13" s="88"/>
      <c r="Z13" s="87"/>
      <c r="AA13" s="87"/>
      <c r="AB13" s="88"/>
      <c r="AC13" s="87"/>
      <c r="AD13" s="87"/>
      <c r="AE13" s="88"/>
      <c r="AF13" s="88"/>
      <c r="AG13" s="88"/>
      <c r="AH13" s="89"/>
    </row>
    <row r="14" spans="1:34" s="90" customFormat="1" ht="23.1" customHeight="1">
      <c r="A14" s="80">
        <f>IF(D14="","",SUBTOTAL(3,$D$11:D14))</f>
        <v>4</v>
      </c>
      <c r="B14" s="81" t="s">
        <v>50</v>
      </c>
      <c r="C14" s="82" t="s">
        <v>44</v>
      </c>
      <c r="D14" s="83" t="s">
        <v>51</v>
      </c>
      <c r="E14" s="84"/>
      <c r="F14" s="85"/>
      <c r="G14" s="85"/>
      <c r="H14" s="85"/>
      <c r="I14" s="86"/>
      <c r="J14" s="87"/>
      <c r="K14" s="87"/>
      <c r="L14" s="87"/>
      <c r="M14" s="87"/>
      <c r="N14" s="88"/>
      <c r="O14" s="87"/>
      <c r="P14" s="87"/>
      <c r="Q14" s="87"/>
      <c r="R14" s="88"/>
      <c r="S14" s="87"/>
      <c r="T14" s="87"/>
      <c r="U14" s="87"/>
      <c r="V14" s="88"/>
      <c r="W14" s="87"/>
      <c r="X14" s="87"/>
      <c r="Y14" s="88"/>
      <c r="Z14" s="87"/>
      <c r="AA14" s="87"/>
      <c r="AB14" s="88"/>
      <c r="AC14" s="87"/>
      <c r="AD14" s="87"/>
      <c r="AE14" s="88"/>
      <c r="AF14" s="88"/>
      <c r="AG14" s="88"/>
      <c r="AH14" s="89"/>
    </row>
    <row r="15" spans="1:34" s="90" customFormat="1" ht="23.1" customHeight="1">
      <c r="A15" s="80">
        <f>IF(D15="","",SUBTOTAL(3,$D$11:D15))</f>
        <v>5</v>
      </c>
      <c r="B15" s="81" t="s">
        <v>52</v>
      </c>
      <c r="C15" s="82" t="s">
        <v>53</v>
      </c>
      <c r="D15" s="83" t="s">
        <v>54</v>
      </c>
      <c r="E15" s="84">
        <v>2</v>
      </c>
      <c r="F15" s="85">
        <v>0</v>
      </c>
      <c r="G15" s="85">
        <v>0</v>
      </c>
      <c r="H15" s="85">
        <v>0</v>
      </c>
      <c r="I15" s="86">
        <v>2</v>
      </c>
      <c r="J15" s="87">
        <v>2.8</v>
      </c>
      <c r="K15" s="87">
        <v>1.6</v>
      </c>
      <c r="L15" s="87">
        <v>0</v>
      </c>
      <c r="M15" s="87">
        <v>0</v>
      </c>
      <c r="N15" s="88">
        <v>4.4000000000000004</v>
      </c>
      <c r="O15" s="87">
        <v>53</v>
      </c>
      <c r="P15" s="87">
        <v>14</v>
      </c>
      <c r="Q15" s="87">
        <v>53</v>
      </c>
      <c r="R15" s="88">
        <v>0.7</v>
      </c>
      <c r="S15" s="87">
        <v>0</v>
      </c>
      <c r="T15" s="87">
        <v>0</v>
      </c>
      <c r="U15" s="87">
        <v>0</v>
      </c>
      <c r="V15" s="88">
        <v>0</v>
      </c>
      <c r="W15" s="87">
        <v>0</v>
      </c>
      <c r="X15" s="87">
        <v>0</v>
      </c>
      <c r="Y15" s="88">
        <v>0</v>
      </c>
      <c r="Z15" s="87">
        <v>0</v>
      </c>
      <c r="AA15" s="87">
        <v>0</v>
      </c>
      <c r="AB15" s="88">
        <v>0</v>
      </c>
      <c r="AC15" s="87">
        <v>0</v>
      </c>
      <c r="AD15" s="87">
        <v>0</v>
      </c>
      <c r="AE15" s="88">
        <v>0</v>
      </c>
      <c r="AF15" s="88">
        <v>0</v>
      </c>
      <c r="AG15" s="88">
        <v>1.2</v>
      </c>
      <c r="AH15" s="89">
        <v>8.3000000000000007</v>
      </c>
    </row>
    <row r="16" spans="1:34" s="90" customFormat="1" ht="23.1" customHeight="1">
      <c r="A16" s="80">
        <f>IF(D16="","",SUBTOTAL(3,$D$11:D16))</f>
        <v>6</v>
      </c>
      <c r="B16" s="81" t="s">
        <v>55</v>
      </c>
      <c r="C16" s="82" t="s">
        <v>53</v>
      </c>
      <c r="D16" s="83" t="s">
        <v>56</v>
      </c>
      <c r="E16" s="84">
        <v>0</v>
      </c>
      <c r="F16" s="85">
        <v>0</v>
      </c>
      <c r="G16" s="85">
        <v>2</v>
      </c>
      <c r="H16" s="85">
        <v>2</v>
      </c>
      <c r="I16" s="86">
        <v>10</v>
      </c>
      <c r="J16" s="87">
        <v>0</v>
      </c>
      <c r="K16" s="87">
        <v>0</v>
      </c>
      <c r="L16" s="87">
        <v>0</v>
      </c>
      <c r="M16" s="87">
        <v>0</v>
      </c>
      <c r="N16" s="88">
        <v>0</v>
      </c>
      <c r="O16" s="87">
        <v>0</v>
      </c>
      <c r="P16" s="87">
        <v>86</v>
      </c>
      <c r="Q16" s="87">
        <v>0</v>
      </c>
      <c r="R16" s="88">
        <v>4.3</v>
      </c>
      <c r="S16" s="87">
        <v>0</v>
      </c>
      <c r="T16" s="87">
        <v>0</v>
      </c>
      <c r="U16" s="87">
        <v>0</v>
      </c>
      <c r="V16" s="88">
        <v>0</v>
      </c>
      <c r="W16" s="87">
        <v>0</v>
      </c>
      <c r="X16" s="87">
        <v>0</v>
      </c>
      <c r="Y16" s="88">
        <v>0</v>
      </c>
      <c r="Z16" s="87">
        <v>0</v>
      </c>
      <c r="AA16" s="87">
        <v>0</v>
      </c>
      <c r="AB16" s="88">
        <v>0</v>
      </c>
      <c r="AC16" s="87">
        <v>0</v>
      </c>
      <c r="AD16" s="87">
        <v>0</v>
      </c>
      <c r="AE16" s="88">
        <v>0</v>
      </c>
      <c r="AF16" s="88">
        <v>0</v>
      </c>
      <c r="AG16" s="88">
        <v>2.8</v>
      </c>
      <c r="AH16" s="89">
        <v>17.100000000000001</v>
      </c>
    </row>
    <row r="17" spans="1:34" s="90" customFormat="1" ht="23.1" customHeight="1">
      <c r="A17" s="80">
        <f>IF(D17="","",SUBTOTAL(3,$D$11:D17))</f>
        <v>7</v>
      </c>
      <c r="B17" s="81" t="s">
        <v>57</v>
      </c>
      <c r="C17" s="82" t="s">
        <v>53</v>
      </c>
      <c r="D17" s="91" t="s">
        <v>58</v>
      </c>
      <c r="E17" s="84"/>
      <c r="F17" s="85"/>
      <c r="G17" s="85"/>
      <c r="H17" s="85"/>
      <c r="I17" s="86"/>
      <c r="J17" s="87"/>
      <c r="K17" s="87"/>
      <c r="L17" s="87"/>
      <c r="M17" s="87"/>
      <c r="N17" s="88"/>
      <c r="O17" s="87"/>
      <c r="P17" s="87"/>
      <c r="Q17" s="87"/>
      <c r="R17" s="88"/>
      <c r="S17" s="87"/>
      <c r="T17" s="87"/>
      <c r="U17" s="87"/>
      <c r="V17" s="88"/>
      <c r="W17" s="87"/>
      <c r="X17" s="87"/>
      <c r="Y17" s="88"/>
      <c r="Z17" s="87"/>
      <c r="AA17" s="87"/>
      <c r="AB17" s="88"/>
      <c r="AC17" s="87"/>
      <c r="AD17" s="87"/>
      <c r="AE17" s="88"/>
      <c r="AF17" s="88"/>
      <c r="AG17" s="88"/>
      <c r="AH17" s="89"/>
    </row>
    <row r="18" spans="1:34" s="90" customFormat="1" ht="23.1" customHeight="1">
      <c r="A18" s="80">
        <f>IF(D18="","",SUBTOTAL(3,$D$11:D18))</f>
        <v>8</v>
      </c>
      <c r="B18" s="81" t="s">
        <v>59</v>
      </c>
      <c r="C18" s="82" t="s">
        <v>53</v>
      </c>
      <c r="D18" s="83" t="s">
        <v>60</v>
      </c>
      <c r="E18" s="84">
        <v>0</v>
      </c>
      <c r="F18" s="85">
        <v>0</v>
      </c>
      <c r="G18" s="85">
        <v>0</v>
      </c>
      <c r="H18" s="85">
        <v>0</v>
      </c>
      <c r="I18" s="86">
        <v>0</v>
      </c>
      <c r="J18" s="87">
        <v>1.2</v>
      </c>
      <c r="K18" s="87">
        <v>1.2</v>
      </c>
      <c r="L18" s="87">
        <v>0</v>
      </c>
      <c r="M18" s="87">
        <v>0</v>
      </c>
      <c r="N18" s="88">
        <v>2.4</v>
      </c>
      <c r="O18" s="87">
        <v>0</v>
      </c>
      <c r="P18" s="87">
        <v>0</v>
      </c>
      <c r="Q18" s="87">
        <v>0</v>
      </c>
      <c r="R18" s="88">
        <v>0</v>
      </c>
      <c r="S18" s="87">
        <v>0</v>
      </c>
      <c r="T18" s="87">
        <v>0</v>
      </c>
      <c r="U18" s="87">
        <v>0</v>
      </c>
      <c r="V18" s="88">
        <v>0</v>
      </c>
      <c r="W18" s="87">
        <v>0</v>
      </c>
      <c r="X18" s="87">
        <v>0</v>
      </c>
      <c r="Y18" s="88">
        <v>0</v>
      </c>
      <c r="Z18" s="87">
        <v>12</v>
      </c>
      <c r="AA18" s="87">
        <v>0</v>
      </c>
      <c r="AB18" s="88">
        <v>1.2</v>
      </c>
      <c r="AC18" s="87">
        <v>0</v>
      </c>
      <c r="AD18" s="87">
        <v>0</v>
      </c>
      <c r="AE18" s="88">
        <v>0</v>
      </c>
      <c r="AF18" s="88">
        <v>0</v>
      </c>
      <c r="AG18" s="88">
        <v>0</v>
      </c>
      <c r="AH18" s="89">
        <v>3.6</v>
      </c>
    </row>
    <row r="19" spans="1:34" s="90" customFormat="1" ht="23.1" customHeight="1">
      <c r="A19" s="80">
        <f>IF(D19="","",SUBTOTAL(3,$D$11:D19))</f>
        <v>9</v>
      </c>
      <c r="B19" s="81" t="s">
        <v>61</v>
      </c>
      <c r="C19" s="82" t="s">
        <v>53</v>
      </c>
      <c r="D19" s="91" t="s">
        <v>62</v>
      </c>
      <c r="E19" s="84"/>
      <c r="F19" s="85"/>
      <c r="G19" s="85"/>
      <c r="H19" s="85"/>
      <c r="I19" s="86"/>
      <c r="J19" s="87"/>
      <c r="K19" s="87"/>
      <c r="L19" s="87"/>
      <c r="M19" s="87"/>
      <c r="N19" s="88"/>
      <c r="O19" s="87"/>
      <c r="P19" s="87"/>
      <c r="Q19" s="87"/>
      <c r="R19" s="88"/>
      <c r="S19" s="87"/>
      <c r="T19" s="87"/>
      <c r="U19" s="87"/>
      <c r="V19" s="88"/>
      <c r="W19" s="87"/>
      <c r="X19" s="87"/>
      <c r="Y19" s="88"/>
      <c r="Z19" s="87"/>
      <c r="AA19" s="87"/>
      <c r="AB19" s="88"/>
      <c r="AC19" s="87"/>
      <c r="AD19" s="87"/>
      <c r="AE19" s="88"/>
      <c r="AF19" s="88"/>
      <c r="AG19" s="88"/>
      <c r="AH19" s="89"/>
    </row>
    <row r="20" spans="1:34" s="90" customFormat="1" ht="23.1" customHeight="1">
      <c r="A20" s="80">
        <f>IF(D20="","",SUBTOTAL(3,$D$11:D20))</f>
        <v>10</v>
      </c>
      <c r="B20" s="81" t="s">
        <v>63</v>
      </c>
      <c r="C20" s="82" t="s">
        <v>53</v>
      </c>
      <c r="D20" s="91" t="s">
        <v>64</v>
      </c>
      <c r="E20" s="84"/>
      <c r="F20" s="85"/>
      <c r="G20" s="85"/>
      <c r="H20" s="85"/>
      <c r="I20" s="86"/>
      <c r="J20" s="87"/>
      <c r="K20" s="87"/>
      <c r="L20" s="87"/>
      <c r="M20" s="87"/>
      <c r="N20" s="88"/>
      <c r="O20" s="87"/>
      <c r="P20" s="87"/>
      <c r="Q20" s="87"/>
      <c r="R20" s="88"/>
      <c r="S20" s="87"/>
      <c r="T20" s="87"/>
      <c r="U20" s="87"/>
      <c r="V20" s="88"/>
      <c r="W20" s="87"/>
      <c r="X20" s="87"/>
      <c r="Y20" s="88"/>
      <c r="Z20" s="87"/>
      <c r="AA20" s="87"/>
      <c r="AB20" s="88"/>
      <c r="AC20" s="87"/>
      <c r="AD20" s="87"/>
      <c r="AE20" s="88"/>
      <c r="AF20" s="88"/>
      <c r="AG20" s="88"/>
      <c r="AH20" s="89"/>
    </row>
    <row r="21" spans="1:34" s="90" customFormat="1" ht="23.1" customHeight="1">
      <c r="A21" s="80">
        <f>IF(D21="","",SUBTOTAL(3,$D$11:D21))</f>
        <v>11</v>
      </c>
      <c r="B21" s="81" t="s">
        <v>65</v>
      </c>
      <c r="C21" s="82" t="s">
        <v>53</v>
      </c>
      <c r="D21" s="91" t="s">
        <v>66</v>
      </c>
      <c r="E21" s="84"/>
      <c r="F21" s="85"/>
      <c r="G21" s="85"/>
      <c r="H21" s="85"/>
      <c r="I21" s="86"/>
      <c r="J21" s="87"/>
      <c r="K21" s="87"/>
      <c r="L21" s="87"/>
      <c r="M21" s="87"/>
      <c r="N21" s="88"/>
      <c r="O21" s="87"/>
      <c r="P21" s="87"/>
      <c r="Q21" s="87"/>
      <c r="R21" s="88"/>
      <c r="S21" s="87"/>
      <c r="T21" s="87"/>
      <c r="U21" s="87"/>
      <c r="V21" s="88"/>
      <c r="W21" s="87"/>
      <c r="X21" s="87"/>
      <c r="Y21" s="88"/>
      <c r="Z21" s="87"/>
      <c r="AA21" s="87"/>
      <c r="AB21" s="88"/>
      <c r="AC21" s="87"/>
      <c r="AD21" s="87"/>
      <c r="AE21" s="88"/>
      <c r="AF21" s="88"/>
      <c r="AG21" s="88"/>
      <c r="AH21" s="89"/>
    </row>
    <row r="22" spans="1:34" s="90" customFormat="1" ht="23.1" customHeight="1">
      <c r="A22" s="80">
        <f>IF(D22="","",SUBTOTAL(3,$D$11:D22))</f>
        <v>12</v>
      </c>
      <c r="B22" s="92" t="s">
        <v>67</v>
      </c>
      <c r="C22" s="82" t="s">
        <v>53</v>
      </c>
      <c r="D22" s="92" t="s">
        <v>68</v>
      </c>
      <c r="E22" s="84">
        <v>0</v>
      </c>
      <c r="F22" s="85">
        <v>0</v>
      </c>
      <c r="G22" s="85">
        <v>0</v>
      </c>
      <c r="H22" s="85">
        <v>0</v>
      </c>
      <c r="I22" s="86">
        <v>0</v>
      </c>
      <c r="J22" s="87">
        <v>0</v>
      </c>
      <c r="K22" s="87">
        <v>1.2</v>
      </c>
      <c r="L22" s="87">
        <v>0</v>
      </c>
      <c r="M22" s="87">
        <v>0</v>
      </c>
      <c r="N22" s="88">
        <v>1.2</v>
      </c>
      <c r="O22" s="87">
        <v>0</v>
      </c>
      <c r="P22" s="87">
        <v>0</v>
      </c>
      <c r="Q22" s="87">
        <v>0</v>
      </c>
      <c r="R22" s="88">
        <v>0</v>
      </c>
      <c r="S22" s="87">
        <v>0</v>
      </c>
      <c r="T22" s="87">
        <v>0</v>
      </c>
      <c r="U22" s="87">
        <v>0</v>
      </c>
      <c r="V22" s="88">
        <v>0</v>
      </c>
      <c r="W22" s="87">
        <v>0</v>
      </c>
      <c r="X22" s="87">
        <v>0</v>
      </c>
      <c r="Y22" s="88">
        <v>0</v>
      </c>
      <c r="Z22" s="87">
        <v>0</v>
      </c>
      <c r="AA22" s="87">
        <v>0</v>
      </c>
      <c r="AB22" s="88">
        <v>0</v>
      </c>
      <c r="AC22" s="87">
        <v>0</v>
      </c>
      <c r="AD22" s="87">
        <v>0</v>
      </c>
      <c r="AE22" s="88">
        <v>0</v>
      </c>
      <c r="AF22" s="88">
        <v>0</v>
      </c>
      <c r="AG22" s="88">
        <v>0</v>
      </c>
      <c r="AH22" s="89">
        <v>1.2</v>
      </c>
    </row>
    <row r="23" spans="1:34" s="90" customFormat="1" ht="23.1" customHeight="1">
      <c r="A23" s="80">
        <f>IF(D23="","",SUBTOTAL(3,$D$11:D23))</f>
        <v>13</v>
      </c>
      <c r="B23" s="81" t="s">
        <v>69</v>
      </c>
      <c r="C23" s="82" t="s">
        <v>53</v>
      </c>
      <c r="D23" s="91" t="s">
        <v>70</v>
      </c>
      <c r="E23" s="84"/>
      <c r="F23" s="85"/>
      <c r="G23" s="85"/>
      <c r="H23" s="85"/>
      <c r="I23" s="86"/>
      <c r="J23" s="87"/>
      <c r="K23" s="87"/>
      <c r="L23" s="87"/>
      <c r="M23" s="87"/>
      <c r="N23" s="88"/>
      <c r="O23" s="87"/>
      <c r="P23" s="87"/>
      <c r="Q23" s="87"/>
      <c r="R23" s="88"/>
      <c r="S23" s="87"/>
      <c r="T23" s="87"/>
      <c r="U23" s="87"/>
      <c r="V23" s="88"/>
      <c r="W23" s="87"/>
      <c r="X23" s="87"/>
      <c r="Y23" s="88"/>
      <c r="Z23" s="87"/>
      <c r="AA23" s="87"/>
      <c r="AB23" s="88"/>
      <c r="AC23" s="87"/>
      <c r="AD23" s="87"/>
      <c r="AE23" s="88"/>
      <c r="AF23" s="88"/>
      <c r="AG23" s="88"/>
      <c r="AH23" s="89"/>
    </row>
    <row r="24" spans="1:34" s="90" customFormat="1" ht="23.1" customHeight="1">
      <c r="A24" s="80">
        <f>IF(D24="","",SUBTOTAL(3,$D$11:D24))</f>
        <v>14</v>
      </c>
      <c r="B24" s="81" t="s">
        <v>71</v>
      </c>
      <c r="C24" s="82" t="s">
        <v>53</v>
      </c>
      <c r="D24" s="83" t="s">
        <v>72</v>
      </c>
      <c r="E24" s="84">
        <v>0</v>
      </c>
      <c r="F24" s="85">
        <v>0</v>
      </c>
      <c r="G24" s="85">
        <v>0</v>
      </c>
      <c r="H24" s="85">
        <v>0</v>
      </c>
      <c r="I24" s="86">
        <v>0</v>
      </c>
      <c r="J24" s="87">
        <v>1.2</v>
      </c>
      <c r="K24" s="87">
        <v>1.2</v>
      </c>
      <c r="L24" s="87">
        <v>0</v>
      </c>
      <c r="M24" s="87">
        <v>0</v>
      </c>
      <c r="N24" s="88">
        <v>2.4</v>
      </c>
      <c r="O24" s="87">
        <v>0</v>
      </c>
      <c r="P24" s="87">
        <v>0</v>
      </c>
      <c r="Q24" s="87">
        <v>0</v>
      </c>
      <c r="R24" s="88">
        <v>0</v>
      </c>
      <c r="S24" s="87">
        <v>0</v>
      </c>
      <c r="T24" s="87">
        <v>0</v>
      </c>
      <c r="U24" s="87">
        <v>0</v>
      </c>
      <c r="V24" s="88">
        <v>0</v>
      </c>
      <c r="W24" s="87">
        <v>0</v>
      </c>
      <c r="X24" s="87">
        <v>0</v>
      </c>
      <c r="Y24" s="88">
        <v>0</v>
      </c>
      <c r="Z24" s="87">
        <v>0</v>
      </c>
      <c r="AA24" s="87">
        <v>0</v>
      </c>
      <c r="AB24" s="88">
        <v>0</v>
      </c>
      <c r="AC24" s="87">
        <v>0</v>
      </c>
      <c r="AD24" s="87">
        <v>0</v>
      </c>
      <c r="AE24" s="88">
        <v>0</v>
      </c>
      <c r="AF24" s="88">
        <v>0</v>
      </c>
      <c r="AG24" s="88">
        <v>0</v>
      </c>
      <c r="AH24" s="89">
        <v>2.4</v>
      </c>
    </row>
    <row r="25" spans="1:34" s="90" customFormat="1" ht="23.1" customHeight="1">
      <c r="A25" s="80">
        <f>IF(D25="","",SUBTOTAL(3,$D$11:D25))</f>
        <v>15</v>
      </c>
      <c r="B25" s="81" t="s">
        <v>73</v>
      </c>
      <c r="C25" s="82" t="s">
        <v>53</v>
      </c>
      <c r="D25" s="91" t="s">
        <v>74</v>
      </c>
      <c r="E25" s="84"/>
      <c r="F25" s="85"/>
      <c r="G25" s="85"/>
      <c r="H25" s="85"/>
      <c r="I25" s="86"/>
      <c r="J25" s="87"/>
      <c r="K25" s="87"/>
      <c r="L25" s="87"/>
      <c r="M25" s="87"/>
      <c r="N25" s="88"/>
      <c r="O25" s="87"/>
      <c r="P25" s="87"/>
      <c r="Q25" s="87"/>
      <c r="R25" s="88"/>
      <c r="S25" s="87"/>
      <c r="T25" s="87"/>
      <c r="U25" s="87"/>
      <c r="V25" s="88"/>
      <c r="W25" s="87"/>
      <c r="X25" s="87"/>
      <c r="Y25" s="88"/>
      <c r="Z25" s="87"/>
      <c r="AA25" s="87"/>
      <c r="AB25" s="88"/>
      <c r="AC25" s="87"/>
      <c r="AD25" s="87"/>
      <c r="AE25" s="88"/>
      <c r="AF25" s="88"/>
      <c r="AG25" s="88"/>
      <c r="AH25" s="89"/>
    </row>
    <row r="26" spans="1:34" s="90" customFormat="1" ht="23.1" customHeight="1">
      <c r="A26" s="80">
        <f>IF(D26="","",SUBTOTAL(3,$D$11:D26))</f>
        <v>16</v>
      </c>
      <c r="B26" s="81" t="s">
        <v>75</v>
      </c>
      <c r="C26" s="82" t="s">
        <v>53</v>
      </c>
      <c r="D26" s="83" t="s">
        <v>76</v>
      </c>
      <c r="E26" s="84">
        <v>0</v>
      </c>
      <c r="F26" s="85">
        <v>0</v>
      </c>
      <c r="G26" s="85">
        <v>0</v>
      </c>
      <c r="H26" s="85">
        <v>0</v>
      </c>
      <c r="I26" s="86">
        <v>0</v>
      </c>
      <c r="J26" s="87">
        <v>1.6</v>
      </c>
      <c r="K26" s="87">
        <v>0</v>
      </c>
      <c r="L26" s="87">
        <v>0</v>
      </c>
      <c r="M26" s="87">
        <v>1.2</v>
      </c>
      <c r="N26" s="88">
        <v>2.8</v>
      </c>
      <c r="O26" s="87">
        <v>0</v>
      </c>
      <c r="P26" s="87">
        <v>0</v>
      </c>
      <c r="Q26" s="87">
        <v>0</v>
      </c>
      <c r="R26" s="88">
        <v>0</v>
      </c>
      <c r="S26" s="87">
        <v>0</v>
      </c>
      <c r="T26" s="87">
        <v>0</v>
      </c>
      <c r="U26" s="87">
        <v>0</v>
      </c>
      <c r="V26" s="88">
        <v>0</v>
      </c>
      <c r="W26" s="87">
        <v>0</v>
      </c>
      <c r="X26" s="87">
        <v>0</v>
      </c>
      <c r="Y26" s="88">
        <v>0</v>
      </c>
      <c r="Z26" s="87">
        <v>0</v>
      </c>
      <c r="AA26" s="87">
        <v>0</v>
      </c>
      <c r="AB26" s="88">
        <v>0</v>
      </c>
      <c r="AC26" s="87">
        <v>0</v>
      </c>
      <c r="AD26" s="87">
        <v>0</v>
      </c>
      <c r="AE26" s="88">
        <v>0</v>
      </c>
      <c r="AF26" s="88">
        <v>0</v>
      </c>
      <c r="AG26" s="88">
        <v>0</v>
      </c>
      <c r="AH26" s="89">
        <v>2.8</v>
      </c>
    </row>
    <row r="27" spans="1:34" s="90" customFormat="1" ht="23.1" customHeight="1">
      <c r="A27" s="80">
        <f>IF(D27="","",SUBTOTAL(3,$D$11:D27))</f>
        <v>17</v>
      </c>
      <c r="B27" s="81" t="s">
        <v>77</v>
      </c>
      <c r="C27" s="82" t="s">
        <v>53</v>
      </c>
      <c r="D27" s="83" t="s">
        <v>78</v>
      </c>
      <c r="E27" s="84">
        <v>0</v>
      </c>
      <c r="F27" s="85">
        <v>0</v>
      </c>
      <c r="G27" s="85">
        <v>0</v>
      </c>
      <c r="H27" s="85">
        <v>0</v>
      </c>
      <c r="I27" s="86">
        <v>0</v>
      </c>
      <c r="J27" s="87">
        <v>0</v>
      </c>
      <c r="K27" s="87">
        <v>2</v>
      </c>
      <c r="L27" s="87">
        <v>0</v>
      </c>
      <c r="M27" s="87">
        <v>0</v>
      </c>
      <c r="N27" s="88">
        <v>2</v>
      </c>
      <c r="O27" s="87">
        <v>0</v>
      </c>
      <c r="P27" s="87">
        <v>0</v>
      </c>
      <c r="Q27" s="87">
        <v>0</v>
      </c>
      <c r="R27" s="88">
        <v>0</v>
      </c>
      <c r="S27" s="87">
        <v>0</v>
      </c>
      <c r="T27" s="87">
        <v>0</v>
      </c>
      <c r="U27" s="87">
        <v>0</v>
      </c>
      <c r="V27" s="88">
        <v>0</v>
      </c>
      <c r="W27" s="87">
        <v>0</v>
      </c>
      <c r="X27" s="87">
        <v>0</v>
      </c>
      <c r="Y27" s="88">
        <v>0</v>
      </c>
      <c r="Z27" s="87">
        <v>0</v>
      </c>
      <c r="AA27" s="87">
        <v>0</v>
      </c>
      <c r="AB27" s="88">
        <v>0</v>
      </c>
      <c r="AC27" s="87">
        <v>0</v>
      </c>
      <c r="AD27" s="87">
        <v>0</v>
      </c>
      <c r="AE27" s="88">
        <v>0</v>
      </c>
      <c r="AF27" s="88">
        <v>0</v>
      </c>
      <c r="AG27" s="88">
        <v>0</v>
      </c>
      <c r="AH27" s="89">
        <v>2</v>
      </c>
    </row>
    <row r="28" spans="1:34" s="90" customFormat="1" ht="23.1" customHeight="1">
      <c r="A28" s="80">
        <f>IF(D28="","",SUBTOTAL(3,$D$11:D28))</f>
        <v>18</v>
      </c>
      <c r="B28" s="81" t="s">
        <v>79</v>
      </c>
      <c r="C28" s="82" t="s">
        <v>53</v>
      </c>
      <c r="D28" s="91" t="s">
        <v>80</v>
      </c>
      <c r="E28" s="84"/>
      <c r="F28" s="85"/>
      <c r="G28" s="85"/>
      <c r="H28" s="85"/>
      <c r="I28" s="86"/>
      <c r="J28" s="87"/>
      <c r="K28" s="87"/>
      <c r="L28" s="87"/>
      <c r="M28" s="87"/>
      <c r="N28" s="88"/>
      <c r="O28" s="87"/>
      <c r="P28" s="87"/>
      <c r="Q28" s="87"/>
      <c r="R28" s="88"/>
      <c r="S28" s="87"/>
      <c r="T28" s="87"/>
      <c r="U28" s="87"/>
      <c r="V28" s="88"/>
      <c r="W28" s="87"/>
      <c r="X28" s="87"/>
      <c r="Y28" s="88"/>
      <c r="Z28" s="87"/>
      <c r="AA28" s="87"/>
      <c r="AB28" s="88"/>
      <c r="AC28" s="87"/>
      <c r="AD28" s="87"/>
      <c r="AE28" s="88"/>
      <c r="AF28" s="88"/>
      <c r="AG28" s="88"/>
      <c r="AH28" s="89"/>
    </row>
    <row r="29" spans="1:34" s="90" customFormat="1" ht="23.1" customHeight="1">
      <c r="A29" s="80">
        <f>IF(D29="","",SUBTOTAL(3,$D$11:D29))</f>
        <v>19</v>
      </c>
      <c r="B29" s="81" t="s">
        <v>81</v>
      </c>
      <c r="C29" s="82" t="s">
        <v>53</v>
      </c>
      <c r="D29" s="83" t="s">
        <v>82</v>
      </c>
      <c r="E29" s="84">
        <v>0</v>
      </c>
      <c r="F29" s="85">
        <v>0</v>
      </c>
      <c r="G29" s="85">
        <v>0</v>
      </c>
      <c r="H29" s="85">
        <v>0</v>
      </c>
      <c r="I29" s="86">
        <v>0</v>
      </c>
      <c r="J29" s="87">
        <v>1.2</v>
      </c>
      <c r="K29" s="87">
        <v>1.2</v>
      </c>
      <c r="L29" s="87">
        <v>0</v>
      </c>
      <c r="M29" s="87">
        <v>0</v>
      </c>
      <c r="N29" s="88">
        <v>2.4</v>
      </c>
      <c r="O29" s="87">
        <v>0</v>
      </c>
      <c r="P29" s="87">
        <v>0</v>
      </c>
      <c r="Q29" s="87">
        <v>0</v>
      </c>
      <c r="R29" s="88">
        <v>0</v>
      </c>
      <c r="S29" s="87">
        <v>0</v>
      </c>
      <c r="T29" s="87">
        <v>0</v>
      </c>
      <c r="U29" s="87">
        <v>0</v>
      </c>
      <c r="V29" s="88">
        <v>0</v>
      </c>
      <c r="W29" s="87">
        <v>0</v>
      </c>
      <c r="X29" s="87">
        <v>0</v>
      </c>
      <c r="Y29" s="88">
        <v>0</v>
      </c>
      <c r="Z29" s="87">
        <v>0</v>
      </c>
      <c r="AA29" s="87">
        <v>0</v>
      </c>
      <c r="AB29" s="88">
        <v>0</v>
      </c>
      <c r="AC29" s="87">
        <v>0</v>
      </c>
      <c r="AD29" s="87">
        <v>0</v>
      </c>
      <c r="AE29" s="88">
        <v>0</v>
      </c>
      <c r="AF29" s="88">
        <v>0</v>
      </c>
      <c r="AG29" s="88">
        <v>0</v>
      </c>
      <c r="AH29" s="89">
        <v>2.4</v>
      </c>
    </row>
    <row r="30" spans="1:34" s="90" customFormat="1" ht="23.1" customHeight="1">
      <c r="A30" s="80">
        <f>IF(D30="","",SUBTOTAL(3,$D$11:D30))</f>
        <v>20</v>
      </c>
      <c r="B30" s="81" t="s">
        <v>83</v>
      </c>
      <c r="C30" s="82" t="s">
        <v>53</v>
      </c>
      <c r="D30" s="91" t="s">
        <v>84</v>
      </c>
      <c r="E30" s="84"/>
      <c r="F30" s="85"/>
      <c r="G30" s="85"/>
      <c r="H30" s="85"/>
      <c r="I30" s="86"/>
      <c r="J30" s="87"/>
      <c r="K30" s="87"/>
      <c r="L30" s="87"/>
      <c r="M30" s="87"/>
      <c r="N30" s="88"/>
      <c r="O30" s="87"/>
      <c r="P30" s="87"/>
      <c r="Q30" s="87"/>
      <c r="R30" s="88"/>
      <c r="S30" s="87"/>
      <c r="T30" s="87"/>
      <c r="U30" s="87"/>
      <c r="V30" s="88"/>
      <c r="W30" s="87"/>
      <c r="X30" s="87"/>
      <c r="Y30" s="88"/>
      <c r="Z30" s="87"/>
      <c r="AA30" s="87"/>
      <c r="AB30" s="88"/>
      <c r="AC30" s="87"/>
      <c r="AD30" s="87"/>
      <c r="AE30" s="88"/>
      <c r="AF30" s="88"/>
      <c r="AG30" s="88"/>
      <c r="AH30" s="89"/>
    </row>
    <row r="31" spans="1:34" s="90" customFormat="1" ht="23.1" customHeight="1">
      <c r="A31" s="80">
        <f>IF(D31="","",SUBTOTAL(3,$D$11:D31))</f>
        <v>21</v>
      </c>
      <c r="B31" s="81" t="s">
        <v>85</v>
      </c>
      <c r="C31" s="82" t="s">
        <v>53</v>
      </c>
      <c r="D31" s="83" t="s">
        <v>86</v>
      </c>
      <c r="E31" s="84">
        <v>4</v>
      </c>
      <c r="F31" s="85">
        <v>0</v>
      </c>
      <c r="G31" s="85">
        <v>0</v>
      </c>
      <c r="H31" s="85">
        <v>0</v>
      </c>
      <c r="I31" s="86">
        <v>4</v>
      </c>
      <c r="J31" s="87">
        <v>0</v>
      </c>
      <c r="K31" s="87">
        <v>4</v>
      </c>
      <c r="L31" s="87">
        <v>0</v>
      </c>
      <c r="M31" s="87">
        <v>0</v>
      </c>
      <c r="N31" s="88">
        <v>4</v>
      </c>
      <c r="O31" s="87">
        <v>168</v>
      </c>
      <c r="P31" s="87">
        <v>86</v>
      </c>
      <c r="Q31" s="87">
        <v>168</v>
      </c>
      <c r="R31" s="88">
        <v>4.3</v>
      </c>
      <c r="S31" s="87">
        <v>0</v>
      </c>
      <c r="T31" s="87">
        <v>0</v>
      </c>
      <c r="U31" s="87">
        <v>0</v>
      </c>
      <c r="V31" s="88">
        <v>0</v>
      </c>
      <c r="W31" s="87">
        <v>0</v>
      </c>
      <c r="X31" s="87">
        <v>0</v>
      </c>
      <c r="Y31" s="88">
        <v>0</v>
      </c>
      <c r="Z31" s="87">
        <v>0</v>
      </c>
      <c r="AA31" s="87">
        <v>0</v>
      </c>
      <c r="AB31" s="88">
        <v>0</v>
      </c>
      <c r="AC31" s="87">
        <v>0</v>
      </c>
      <c r="AD31" s="87">
        <v>0</v>
      </c>
      <c r="AE31" s="88">
        <v>0</v>
      </c>
      <c r="AF31" s="88">
        <v>0</v>
      </c>
      <c r="AG31" s="88">
        <v>0</v>
      </c>
      <c r="AH31" s="89">
        <v>12.3</v>
      </c>
    </row>
    <row r="32" spans="1:34" s="90" customFormat="1" ht="23.1" customHeight="1">
      <c r="A32" s="80">
        <f>IF(D32="","",SUBTOTAL(3,$D$11:D32))</f>
        <v>22</v>
      </c>
      <c r="B32" s="81" t="s">
        <v>87</v>
      </c>
      <c r="C32" s="82" t="s">
        <v>53</v>
      </c>
      <c r="D32" s="83" t="s">
        <v>88</v>
      </c>
      <c r="E32" s="84">
        <v>0</v>
      </c>
      <c r="F32" s="85">
        <v>0</v>
      </c>
      <c r="G32" s="85">
        <v>0</v>
      </c>
      <c r="H32" s="85">
        <v>0</v>
      </c>
      <c r="I32" s="86">
        <v>0</v>
      </c>
      <c r="J32" s="87">
        <v>1.6</v>
      </c>
      <c r="K32" s="87">
        <v>1.6</v>
      </c>
      <c r="L32" s="87">
        <v>0</v>
      </c>
      <c r="M32" s="87">
        <v>0</v>
      </c>
      <c r="N32" s="88">
        <v>3.2</v>
      </c>
      <c r="O32" s="87">
        <v>0</v>
      </c>
      <c r="P32" s="87">
        <v>53</v>
      </c>
      <c r="Q32" s="87">
        <v>0</v>
      </c>
      <c r="R32" s="88">
        <v>2.65</v>
      </c>
      <c r="S32" s="87">
        <v>0</v>
      </c>
      <c r="T32" s="87">
        <v>0</v>
      </c>
      <c r="U32" s="87">
        <v>0</v>
      </c>
      <c r="V32" s="88">
        <v>0</v>
      </c>
      <c r="W32" s="87">
        <v>0</v>
      </c>
      <c r="X32" s="87">
        <v>0</v>
      </c>
      <c r="Y32" s="88">
        <v>0</v>
      </c>
      <c r="Z32" s="87">
        <v>0</v>
      </c>
      <c r="AA32" s="87">
        <v>0</v>
      </c>
      <c r="AB32" s="88">
        <v>0</v>
      </c>
      <c r="AC32" s="87">
        <v>0</v>
      </c>
      <c r="AD32" s="87">
        <v>0</v>
      </c>
      <c r="AE32" s="88">
        <v>0</v>
      </c>
      <c r="AF32" s="88">
        <v>0</v>
      </c>
      <c r="AG32" s="88">
        <v>0</v>
      </c>
      <c r="AH32" s="89">
        <v>5.9</v>
      </c>
    </row>
    <row r="33" spans="1:34" s="90" customFormat="1" ht="23.1" customHeight="1">
      <c r="A33" s="80">
        <f>IF(D33="","",SUBTOTAL(3,$D$11:D33))</f>
        <v>23</v>
      </c>
      <c r="B33" s="92" t="s">
        <v>89</v>
      </c>
      <c r="C33" s="82" t="s">
        <v>53</v>
      </c>
      <c r="D33" s="93" t="s">
        <v>90</v>
      </c>
      <c r="E33" s="84"/>
      <c r="F33" s="85"/>
      <c r="G33" s="85"/>
      <c r="H33" s="85"/>
      <c r="I33" s="86"/>
      <c r="J33" s="87"/>
      <c r="K33" s="87"/>
      <c r="L33" s="87"/>
      <c r="M33" s="87"/>
      <c r="N33" s="88"/>
      <c r="O33" s="87"/>
      <c r="P33" s="87"/>
      <c r="Q33" s="87"/>
      <c r="R33" s="88"/>
      <c r="S33" s="87"/>
      <c r="T33" s="87"/>
      <c r="U33" s="87"/>
      <c r="V33" s="88"/>
      <c r="W33" s="87"/>
      <c r="X33" s="87"/>
      <c r="Y33" s="88"/>
      <c r="Z33" s="87"/>
      <c r="AA33" s="87"/>
      <c r="AB33" s="88"/>
      <c r="AC33" s="87"/>
      <c r="AD33" s="87"/>
      <c r="AE33" s="88"/>
      <c r="AF33" s="88"/>
      <c r="AG33" s="88"/>
      <c r="AH33" s="89"/>
    </row>
    <row r="34" spans="1:34" s="90" customFormat="1" ht="23.1" customHeight="1">
      <c r="A34" s="80">
        <f>IF(D34="","",SUBTOTAL(3,$D$11:D34))</f>
        <v>24</v>
      </c>
      <c r="B34" s="94" t="s">
        <v>91</v>
      </c>
      <c r="C34" s="94" t="s">
        <v>53</v>
      </c>
      <c r="D34" s="95" t="s">
        <v>92</v>
      </c>
      <c r="E34" s="84"/>
      <c r="F34" s="85"/>
      <c r="G34" s="85"/>
      <c r="H34" s="85"/>
      <c r="I34" s="86"/>
      <c r="J34" s="87"/>
      <c r="K34" s="87"/>
      <c r="L34" s="87"/>
      <c r="M34" s="87"/>
      <c r="N34" s="88"/>
      <c r="O34" s="87"/>
      <c r="P34" s="87"/>
      <c r="Q34" s="87"/>
      <c r="R34" s="88"/>
      <c r="S34" s="87"/>
      <c r="T34" s="87"/>
      <c r="U34" s="87"/>
      <c r="V34" s="88"/>
      <c r="W34" s="87"/>
      <c r="X34" s="87"/>
      <c r="Y34" s="88"/>
      <c r="Z34" s="87"/>
      <c r="AA34" s="87"/>
      <c r="AB34" s="88"/>
      <c r="AC34" s="87"/>
      <c r="AD34" s="87"/>
      <c r="AE34" s="88"/>
      <c r="AF34" s="88"/>
      <c r="AG34" s="88"/>
      <c r="AH34" s="89"/>
    </row>
    <row r="35" spans="1:34" s="90" customFormat="1" ht="23.1" customHeight="1">
      <c r="A35" s="80">
        <f>IF(D35="","",SUBTOTAL(3,$D$11:D35))</f>
        <v>25</v>
      </c>
      <c r="B35" s="81" t="s">
        <v>93</v>
      </c>
      <c r="C35" s="82" t="s">
        <v>53</v>
      </c>
      <c r="D35" s="91" t="s">
        <v>94</v>
      </c>
      <c r="E35" s="84"/>
      <c r="F35" s="85"/>
      <c r="G35" s="85"/>
      <c r="H35" s="85"/>
      <c r="I35" s="86"/>
      <c r="J35" s="87"/>
      <c r="K35" s="87"/>
      <c r="L35" s="87"/>
      <c r="M35" s="87"/>
      <c r="N35" s="88"/>
      <c r="O35" s="87"/>
      <c r="P35" s="87"/>
      <c r="Q35" s="87"/>
      <c r="R35" s="88"/>
      <c r="S35" s="87"/>
      <c r="T35" s="87"/>
      <c r="U35" s="87"/>
      <c r="V35" s="88"/>
      <c r="W35" s="87"/>
      <c r="X35" s="87"/>
      <c r="Y35" s="88"/>
      <c r="Z35" s="87"/>
      <c r="AA35" s="87"/>
      <c r="AB35" s="88"/>
      <c r="AC35" s="87"/>
      <c r="AD35" s="87"/>
      <c r="AE35" s="88"/>
      <c r="AF35" s="88"/>
      <c r="AG35" s="88"/>
      <c r="AH35" s="89"/>
    </row>
    <row r="36" spans="1:34" s="90" customFormat="1" ht="23.1" customHeight="1">
      <c r="A36" s="80">
        <f>IF(D36="","",SUBTOTAL(3,$D$11:D36))</f>
        <v>26</v>
      </c>
      <c r="B36" s="81" t="s">
        <v>95</v>
      </c>
      <c r="C36" s="82" t="s">
        <v>53</v>
      </c>
      <c r="D36" s="83" t="s">
        <v>96</v>
      </c>
      <c r="E36" s="84">
        <v>0</v>
      </c>
      <c r="F36" s="85">
        <v>0</v>
      </c>
      <c r="G36" s="85">
        <v>0</v>
      </c>
      <c r="H36" s="85">
        <v>0</v>
      </c>
      <c r="I36" s="86">
        <v>0</v>
      </c>
      <c r="J36" s="87">
        <v>4</v>
      </c>
      <c r="K36" s="87">
        <v>0</v>
      </c>
      <c r="L36" s="87">
        <v>0</v>
      </c>
      <c r="M36" s="87">
        <v>0</v>
      </c>
      <c r="N36" s="88">
        <v>4</v>
      </c>
      <c r="O36" s="87">
        <v>0</v>
      </c>
      <c r="P36" s="87">
        <v>120</v>
      </c>
      <c r="Q36" s="87">
        <v>0</v>
      </c>
      <c r="R36" s="88">
        <v>6</v>
      </c>
      <c r="S36" s="87">
        <v>0</v>
      </c>
      <c r="T36" s="87">
        <v>0</v>
      </c>
      <c r="U36" s="87">
        <v>0</v>
      </c>
      <c r="V36" s="88">
        <v>0</v>
      </c>
      <c r="W36" s="87">
        <v>0</v>
      </c>
      <c r="X36" s="87">
        <v>0</v>
      </c>
      <c r="Y36" s="88">
        <v>0</v>
      </c>
      <c r="Z36" s="87">
        <v>0</v>
      </c>
      <c r="AA36" s="87">
        <v>0</v>
      </c>
      <c r="AB36" s="88">
        <v>0</v>
      </c>
      <c r="AC36" s="87">
        <v>0</v>
      </c>
      <c r="AD36" s="87">
        <v>0</v>
      </c>
      <c r="AE36" s="88">
        <v>0</v>
      </c>
      <c r="AF36" s="88">
        <v>0</v>
      </c>
      <c r="AG36" s="88">
        <v>0</v>
      </c>
      <c r="AH36" s="89">
        <v>10</v>
      </c>
    </row>
    <row r="37" spans="1:34" s="90" customFormat="1" ht="23.1" customHeight="1">
      <c r="A37" s="80">
        <f>IF(D37="","",SUBTOTAL(3,$D$11:D37))</f>
        <v>27</v>
      </c>
      <c r="B37" s="81" t="s">
        <v>97</v>
      </c>
      <c r="C37" s="82" t="s">
        <v>53</v>
      </c>
      <c r="D37" s="83" t="s">
        <v>98</v>
      </c>
      <c r="E37" s="84">
        <v>0</v>
      </c>
      <c r="F37" s="85">
        <v>0</v>
      </c>
      <c r="G37" s="85">
        <v>0</v>
      </c>
      <c r="H37" s="85">
        <v>0</v>
      </c>
      <c r="I37" s="86">
        <v>0</v>
      </c>
      <c r="J37" s="87">
        <v>2.4</v>
      </c>
      <c r="K37" s="87">
        <v>0</v>
      </c>
      <c r="L37" s="87">
        <v>1.2</v>
      </c>
      <c r="M37" s="87">
        <v>0</v>
      </c>
      <c r="N37" s="88">
        <v>3.6</v>
      </c>
      <c r="O37" s="87">
        <v>0</v>
      </c>
      <c r="P37" s="87">
        <v>0</v>
      </c>
      <c r="Q37" s="87">
        <v>0</v>
      </c>
      <c r="R37" s="88">
        <v>0</v>
      </c>
      <c r="S37" s="87">
        <v>0</v>
      </c>
      <c r="T37" s="87">
        <v>0</v>
      </c>
      <c r="U37" s="87">
        <v>0</v>
      </c>
      <c r="V37" s="88">
        <v>0</v>
      </c>
      <c r="W37" s="87">
        <v>0</v>
      </c>
      <c r="X37" s="87">
        <v>14</v>
      </c>
      <c r="Y37" s="88">
        <v>1</v>
      </c>
      <c r="Z37" s="87">
        <v>0</v>
      </c>
      <c r="AA37" s="87">
        <v>0</v>
      </c>
      <c r="AB37" s="88">
        <v>0</v>
      </c>
      <c r="AC37" s="87">
        <v>0</v>
      </c>
      <c r="AD37" s="87">
        <v>0</v>
      </c>
      <c r="AE37" s="88">
        <v>0</v>
      </c>
      <c r="AF37" s="88">
        <v>0</v>
      </c>
      <c r="AG37" s="88">
        <v>0</v>
      </c>
      <c r="AH37" s="89">
        <v>4.5999999999999996</v>
      </c>
    </row>
    <row r="38" spans="1:34" s="90" customFormat="1" ht="23.1" customHeight="1">
      <c r="A38" s="80">
        <f>IF(D38="","",SUBTOTAL(3,$D$11:D38))</f>
        <v>28</v>
      </c>
      <c r="B38" s="81" t="s">
        <v>99</v>
      </c>
      <c r="C38" s="82" t="s">
        <v>53</v>
      </c>
      <c r="D38" s="91" t="s">
        <v>100</v>
      </c>
      <c r="E38" s="84"/>
      <c r="F38" s="85"/>
      <c r="G38" s="85"/>
      <c r="H38" s="85"/>
      <c r="I38" s="86"/>
      <c r="J38" s="87"/>
      <c r="K38" s="87"/>
      <c r="L38" s="87"/>
      <c r="M38" s="87"/>
      <c r="N38" s="88"/>
      <c r="O38" s="87"/>
      <c r="P38" s="87"/>
      <c r="Q38" s="87"/>
      <c r="R38" s="88"/>
      <c r="S38" s="87"/>
      <c r="T38" s="87"/>
      <c r="U38" s="87"/>
      <c r="V38" s="88"/>
      <c r="W38" s="87"/>
      <c r="X38" s="87"/>
      <c r="Y38" s="88"/>
      <c r="Z38" s="87"/>
      <c r="AA38" s="87"/>
      <c r="AB38" s="88"/>
      <c r="AC38" s="87"/>
      <c r="AD38" s="87"/>
      <c r="AE38" s="88"/>
      <c r="AF38" s="88"/>
      <c r="AG38" s="88"/>
      <c r="AH38" s="89"/>
    </row>
    <row r="39" spans="1:34" s="90" customFormat="1" ht="23.1" customHeight="1">
      <c r="A39" s="80">
        <f>IF(D39="","",SUBTOTAL(3,$D$11:D39))</f>
        <v>29</v>
      </c>
      <c r="B39" s="81" t="s">
        <v>101</v>
      </c>
      <c r="C39" s="82" t="s">
        <v>53</v>
      </c>
      <c r="D39" s="83" t="s">
        <v>102</v>
      </c>
      <c r="E39" s="84">
        <v>0</v>
      </c>
      <c r="F39" s="85">
        <v>0</v>
      </c>
      <c r="G39" s="85">
        <v>0</v>
      </c>
      <c r="H39" s="85">
        <v>0</v>
      </c>
      <c r="I39" s="86">
        <v>0</v>
      </c>
      <c r="J39" s="87">
        <v>1.2</v>
      </c>
      <c r="K39" s="87">
        <v>0</v>
      </c>
      <c r="L39" s="87">
        <v>0</v>
      </c>
      <c r="M39" s="87">
        <v>0</v>
      </c>
      <c r="N39" s="88">
        <v>1.2</v>
      </c>
      <c r="O39" s="87">
        <v>0</v>
      </c>
      <c r="P39" s="87">
        <v>0</v>
      </c>
      <c r="Q39" s="87">
        <v>0</v>
      </c>
      <c r="R39" s="88">
        <v>0</v>
      </c>
      <c r="S39" s="87">
        <v>0</v>
      </c>
      <c r="T39" s="87">
        <v>0</v>
      </c>
      <c r="U39" s="87">
        <v>0</v>
      </c>
      <c r="V39" s="88">
        <v>0</v>
      </c>
      <c r="W39" s="87">
        <v>0</v>
      </c>
      <c r="X39" s="87">
        <v>0</v>
      </c>
      <c r="Y39" s="88">
        <v>0</v>
      </c>
      <c r="Z39" s="87">
        <v>0</v>
      </c>
      <c r="AA39" s="87">
        <v>0</v>
      </c>
      <c r="AB39" s="88">
        <v>0</v>
      </c>
      <c r="AC39" s="87">
        <v>0</v>
      </c>
      <c r="AD39" s="87">
        <v>0</v>
      </c>
      <c r="AE39" s="88">
        <v>0</v>
      </c>
      <c r="AF39" s="88">
        <v>0</v>
      </c>
      <c r="AG39" s="88">
        <v>0</v>
      </c>
      <c r="AH39" s="89">
        <v>1.2</v>
      </c>
    </row>
    <row r="40" spans="1:34" s="90" customFormat="1" ht="23.1" customHeight="1">
      <c r="A40" s="80">
        <f>IF(D40="","",SUBTOTAL(3,$D$11:D40))</f>
        <v>30</v>
      </c>
      <c r="B40" s="81" t="s">
        <v>103</v>
      </c>
      <c r="C40" s="82" t="s">
        <v>53</v>
      </c>
      <c r="D40" s="83" t="s">
        <v>104</v>
      </c>
      <c r="E40" s="84">
        <v>4</v>
      </c>
      <c r="F40" s="85">
        <v>0</v>
      </c>
      <c r="G40" s="85">
        <v>0</v>
      </c>
      <c r="H40" s="85">
        <v>0</v>
      </c>
      <c r="I40" s="86">
        <v>4</v>
      </c>
      <c r="J40" s="87">
        <v>1.2</v>
      </c>
      <c r="K40" s="87">
        <v>0</v>
      </c>
      <c r="L40" s="87">
        <v>0</v>
      </c>
      <c r="M40" s="87">
        <v>0</v>
      </c>
      <c r="N40" s="88">
        <v>1.2</v>
      </c>
      <c r="O40" s="87">
        <v>206</v>
      </c>
      <c r="P40" s="87">
        <v>168</v>
      </c>
      <c r="Q40" s="87">
        <v>206</v>
      </c>
      <c r="R40" s="88">
        <v>8.4</v>
      </c>
      <c r="S40" s="87">
        <v>0</v>
      </c>
      <c r="T40" s="87">
        <v>0</v>
      </c>
      <c r="U40" s="87">
        <v>0</v>
      </c>
      <c r="V40" s="88">
        <v>0</v>
      </c>
      <c r="W40" s="87">
        <v>0</v>
      </c>
      <c r="X40" s="87">
        <v>0</v>
      </c>
      <c r="Y40" s="88">
        <v>0</v>
      </c>
      <c r="Z40" s="87">
        <v>0</v>
      </c>
      <c r="AA40" s="87">
        <v>0</v>
      </c>
      <c r="AB40" s="88">
        <v>0</v>
      </c>
      <c r="AC40" s="87">
        <v>0</v>
      </c>
      <c r="AD40" s="87">
        <v>0</v>
      </c>
      <c r="AE40" s="88">
        <v>0</v>
      </c>
      <c r="AF40" s="88">
        <v>0</v>
      </c>
      <c r="AG40" s="88">
        <v>1.2</v>
      </c>
      <c r="AH40" s="89">
        <v>14.8</v>
      </c>
    </row>
    <row r="41" spans="1:34" s="90" customFormat="1" ht="23.1" customHeight="1">
      <c r="A41" s="80">
        <f>IF(D41="","",SUBTOTAL(3,$D$11:D41))</f>
        <v>31</v>
      </c>
      <c r="B41" s="81" t="s">
        <v>105</v>
      </c>
      <c r="C41" s="82" t="s">
        <v>53</v>
      </c>
      <c r="D41" s="91" t="s">
        <v>106</v>
      </c>
      <c r="E41" s="84"/>
      <c r="F41" s="85"/>
      <c r="G41" s="85"/>
      <c r="H41" s="85"/>
      <c r="I41" s="86"/>
      <c r="J41" s="87"/>
      <c r="K41" s="87"/>
      <c r="L41" s="87"/>
      <c r="M41" s="87"/>
      <c r="N41" s="88"/>
      <c r="O41" s="87"/>
      <c r="P41" s="87"/>
      <c r="Q41" s="87"/>
      <c r="R41" s="88"/>
      <c r="S41" s="87"/>
      <c r="T41" s="87"/>
      <c r="U41" s="87"/>
      <c r="V41" s="88"/>
      <c r="W41" s="87"/>
      <c r="X41" s="87"/>
      <c r="Y41" s="88"/>
      <c r="Z41" s="87"/>
      <c r="AA41" s="87"/>
      <c r="AB41" s="88"/>
      <c r="AC41" s="87"/>
      <c r="AD41" s="87"/>
      <c r="AE41" s="88"/>
      <c r="AF41" s="88"/>
      <c r="AG41" s="88"/>
      <c r="AH41" s="89"/>
    </row>
    <row r="42" spans="1:34" s="90" customFormat="1" ht="23.1" customHeight="1">
      <c r="A42" s="80">
        <f>IF(D42="","",SUBTOTAL(3,$D$11:D42))</f>
        <v>32</v>
      </c>
      <c r="B42" s="81" t="s">
        <v>107</v>
      </c>
      <c r="C42" s="82" t="s">
        <v>53</v>
      </c>
      <c r="D42" s="91" t="s">
        <v>108</v>
      </c>
      <c r="E42" s="84"/>
      <c r="F42" s="85"/>
      <c r="G42" s="85"/>
      <c r="H42" s="85"/>
      <c r="I42" s="86"/>
      <c r="J42" s="87"/>
      <c r="K42" s="87"/>
      <c r="L42" s="87"/>
      <c r="M42" s="87"/>
      <c r="N42" s="88"/>
      <c r="O42" s="87"/>
      <c r="P42" s="87"/>
      <c r="Q42" s="87"/>
      <c r="R42" s="88"/>
      <c r="S42" s="87"/>
      <c r="T42" s="87"/>
      <c r="U42" s="87"/>
      <c r="V42" s="88"/>
      <c r="W42" s="87"/>
      <c r="X42" s="87"/>
      <c r="Y42" s="88"/>
      <c r="Z42" s="87"/>
      <c r="AA42" s="87"/>
      <c r="AB42" s="88"/>
      <c r="AC42" s="87"/>
      <c r="AD42" s="87"/>
      <c r="AE42" s="88"/>
      <c r="AF42" s="88"/>
      <c r="AG42" s="88"/>
      <c r="AH42" s="89"/>
    </row>
    <row r="43" spans="1:34" s="90" customFormat="1" ht="23.1" customHeight="1">
      <c r="A43" s="80">
        <f>IF(D43="","",SUBTOTAL(3,$D$11:D43))</f>
        <v>33</v>
      </c>
      <c r="B43" s="81" t="s">
        <v>109</v>
      </c>
      <c r="C43" s="82" t="s">
        <v>53</v>
      </c>
      <c r="D43" s="91" t="s">
        <v>110</v>
      </c>
      <c r="E43" s="84"/>
      <c r="F43" s="85"/>
      <c r="G43" s="85"/>
      <c r="H43" s="85"/>
      <c r="I43" s="86"/>
      <c r="J43" s="87"/>
      <c r="K43" s="87"/>
      <c r="L43" s="87"/>
      <c r="M43" s="87"/>
      <c r="N43" s="88"/>
      <c r="O43" s="87"/>
      <c r="P43" s="87"/>
      <c r="Q43" s="87"/>
      <c r="R43" s="88"/>
      <c r="S43" s="87"/>
      <c r="T43" s="87"/>
      <c r="U43" s="87"/>
      <c r="V43" s="88"/>
      <c r="W43" s="87"/>
      <c r="X43" s="87"/>
      <c r="Y43" s="88"/>
      <c r="Z43" s="87"/>
      <c r="AA43" s="87"/>
      <c r="AB43" s="88"/>
      <c r="AC43" s="87"/>
      <c r="AD43" s="87"/>
      <c r="AE43" s="88"/>
      <c r="AF43" s="88"/>
      <c r="AG43" s="88"/>
      <c r="AH43" s="89"/>
    </row>
    <row r="44" spans="1:34" s="90" customFormat="1" ht="23.1" customHeight="1">
      <c r="A44" s="80">
        <f>IF(D44="","",SUBTOTAL(3,$D$11:D44))</f>
        <v>34</v>
      </c>
      <c r="B44" s="81" t="s">
        <v>111</v>
      </c>
      <c r="C44" s="82" t="s">
        <v>53</v>
      </c>
      <c r="D44" s="91" t="s">
        <v>112</v>
      </c>
      <c r="E44" s="84"/>
      <c r="F44" s="85"/>
      <c r="G44" s="85"/>
      <c r="H44" s="85"/>
      <c r="I44" s="86"/>
      <c r="J44" s="87"/>
      <c r="K44" s="87"/>
      <c r="L44" s="87"/>
      <c r="M44" s="87"/>
      <c r="N44" s="88"/>
      <c r="O44" s="87"/>
      <c r="P44" s="87"/>
      <c r="Q44" s="87"/>
      <c r="R44" s="88"/>
      <c r="S44" s="87"/>
      <c r="T44" s="87"/>
      <c r="U44" s="87"/>
      <c r="V44" s="88"/>
      <c r="W44" s="87"/>
      <c r="X44" s="87"/>
      <c r="Y44" s="88"/>
      <c r="Z44" s="87"/>
      <c r="AA44" s="87"/>
      <c r="AB44" s="88"/>
      <c r="AC44" s="87"/>
      <c r="AD44" s="87"/>
      <c r="AE44" s="88"/>
      <c r="AF44" s="88"/>
      <c r="AG44" s="88"/>
      <c r="AH44" s="89"/>
    </row>
    <row r="45" spans="1:34" s="90" customFormat="1" ht="23.1" customHeight="1">
      <c r="A45" s="80">
        <f>IF(D45="","",SUBTOTAL(3,$D$11:D45))</f>
        <v>35</v>
      </c>
      <c r="B45" s="81" t="s">
        <v>113</v>
      </c>
      <c r="C45" s="82" t="s">
        <v>53</v>
      </c>
      <c r="D45" s="91" t="s">
        <v>114</v>
      </c>
      <c r="E45" s="84"/>
      <c r="F45" s="85"/>
      <c r="G45" s="85"/>
      <c r="H45" s="85"/>
      <c r="I45" s="86"/>
      <c r="J45" s="87"/>
      <c r="K45" s="87"/>
      <c r="L45" s="87"/>
      <c r="M45" s="87"/>
      <c r="N45" s="88"/>
      <c r="O45" s="87"/>
      <c r="P45" s="87"/>
      <c r="Q45" s="87"/>
      <c r="R45" s="88"/>
      <c r="S45" s="87"/>
      <c r="T45" s="87"/>
      <c r="U45" s="87"/>
      <c r="V45" s="88"/>
      <c r="W45" s="87"/>
      <c r="X45" s="87"/>
      <c r="Y45" s="88"/>
      <c r="Z45" s="87"/>
      <c r="AA45" s="87"/>
      <c r="AB45" s="88"/>
      <c r="AC45" s="87"/>
      <c r="AD45" s="87"/>
      <c r="AE45" s="88"/>
      <c r="AF45" s="88"/>
      <c r="AG45" s="88"/>
      <c r="AH45" s="89"/>
    </row>
    <row r="46" spans="1:34" s="90" customFormat="1" ht="23.1" customHeight="1">
      <c r="A46" s="80">
        <f>IF(D46="","",SUBTOTAL(3,$D$11:D46))</f>
        <v>36</v>
      </c>
      <c r="B46" s="81" t="s">
        <v>115</v>
      </c>
      <c r="C46" s="82" t="s">
        <v>53</v>
      </c>
      <c r="D46" s="83" t="s">
        <v>116</v>
      </c>
      <c r="E46" s="84">
        <v>0</v>
      </c>
      <c r="F46" s="85">
        <v>0</v>
      </c>
      <c r="G46" s="85">
        <v>0</v>
      </c>
      <c r="H46" s="85">
        <v>0</v>
      </c>
      <c r="I46" s="86">
        <v>0</v>
      </c>
      <c r="J46" s="87">
        <v>0</v>
      </c>
      <c r="K46" s="87">
        <v>2.4</v>
      </c>
      <c r="L46" s="87">
        <v>0</v>
      </c>
      <c r="M46" s="87">
        <v>0</v>
      </c>
      <c r="N46" s="88">
        <v>2.4</v>
      </c>
      <c r="O46" s="87">
        <v>0</v>
      </c>
      <c r="P46" s="87">
        <v>0</v>
      </c>
      <c r="Q46" s="87">
        <v>0</v>
      </c>
      <c r="R46" s="88">
        <v>0</v>
      </c>
      <c r="S46" s="87">
        <v>0</v>
      </c>
      <c r="T46" s="87">
        <v>0</v>
      </c>
      <c r="U46" s="87">
        <v>0</v>
      </c>
      <c r="V46" s="88">
        <v>0</v>
      </c>
      <c r="W46" s="87">
        <v>14</v>
      </c>
      <c r="X46" s="87">
        <v>0</v>
      </c>
      <c r="Y46" s="88">
        <v>1</v>
      </c>
      <c r="Z46" s="87">
        <v>0</v>
      </c>
      <c r="AA46" s="87">
        <v>12</v>
      </c>
      <c r="AB46" s="88">
        <v>1.2</v>
      </c>
      <c r="AC46" s="87">
        <v>0</v>
      </c>
      <c r="AD46" s="87">
        <v>0</v>
      </c>
      <c r="AE46" s="88">
        <v>0</v>
      </c>
      <c r="AF46" s="88">
        <v>0</v>
      </c>
      <c r="AG46" s="88">
        <v>0</v>
      </c>
      <c r="AH46" s="89">
        <v>4.5999999999999996</v>
      </c>
    </row>
    <row r="47" spans="1:34" s="90" customFormat="1" ht="23.1" customHeight="1">
      <c r="A47" s="80">
        <f>IF(D47="","",SUBTOTAL(3,$D$11:D47))</f>
        <v>37</v>
      </c>
      <c r="B47" s="81" t="s">
        <v>117</v>
      </c>
      <c r="C47" s="82" t="s">
        <v>53</v>
      </c>
      <c r="D47" s="83" t="s">
        <v>118</v>
      </c>
      <c r="E47" s="84">
        <v>4</v>
      </c>
      <c r="F47" s="85">
        <v>2</v>
      </c>
      <c r="G47" s="85">
        <v>0</v>
      </c>
      <c r="H47" s="85">
        <v>0</v>
      </c>
      <c r="I47" s="86">
        <v>8</v>
      </c>
      <c r="J47" s="87">
        <v>3.2</v>
      </c>
      <c r="K47" s="87">
        <v>0</v>
      </c>
      <c r="L47" s="87">
        <v>0</v>
      </c>
      <c r="M47" s="87">
        <v>0</v>
      </c>
      <c r="N47" s="88">
        <v>3.2</v>
      </c>
      <c r="O47" s="87">
        <v>86</v>
      </c>
      <c r="P47" s="87">
        <v>0</v>
      </c>
      <c r="Q47" s="87">
        <v>86</v>
      </c>
      <c r="R47" s="88">
        <v>0</v>
      </c>
      <c r="S47" s="87">
        <v>0</v>
      </c>
      <c r="T47" s="87">
        <v>0</v>
      </c>
      <c r="U47" s="87">
        <v>0</v>
      </c>
      <c r="V47" s="88">
        <v>0</v>
      </c>
      <c r="W47" s="87">
        <v>0</v>
      </c>
      <c r="X47" s="87">
        <v>0</v>
      </c>
      <c r="Y47" s="88">
        <v>0</v>
      </c>
      <c r="Z47" s="87">
        <v>0</v>
      </c>
      <c r="AA47" s="87">
        <v>0</v>
      </c>
      <c r="AB47" s="88">
        <v>0</v>
      </c>
      <c r="AC47" s="87">
        <v>0</v>
      </c>
      <c r="AD47" s="87">
        <v>0</v>
      </c>
      <c r="AE47" s="88">
        <v>0</v>
      </c>
      <c r="AF47" s="88">
        <v>0</v>
      </c>
      <c r="AG47" s="88">
        <v>0</v>
      </c>
      <c r="AH47" s="89">
        <v>11.2</v>
      </c>
    </row>
    <row r="48" spans="1:34" s="90" customFormat="1" ht="23.1" customHeight="1">
      <c r="A48" s="80">
        <f>IF(D48="","",SUBTOTAL(3,$D$11:D48))</f>
        <v>38</v>
      </c>
      <c r="B48" s="81" t="s">
        <v>119</v>
      </c>
      <c r="C48" s="82" t="s">
        <v>53</v>
      </c>
      <c r="D48" s="91" t="s">
        <v>120</v>
      </c>
      <c r="E48" s="84"/>
      <c r="F48" s="85"/>
      <c r="G48" s="85"/>
      <c r="H48" s="85"/>
      <c r="I48" s="86"/>
      <c r="J48" s="87"/>
      <c r="K48" s="87"/>
      <c r="L48" s="87"/>
      <c r="M48" s="87"/>
      <c r="N48" s="88"/>
      <c r="O48" s="87"/>
      <c r="P48" s="87"/>
      <c r="Q48" s="87"/>
      <c r="R48" s="88"/>
      <c r="S48" s="87"/>
      <c r="T48" s="87"/>
      <c r="U48" s="87"/>
      <c r="V48" s="88"/>
      <c r="W48" s="87"/>
      <c r="X48" s="87"/>
      <c r="Y48" s="88"/>
      <c r="Z48" s="87"/>
      <c r="AA48" s="87"/>
      <c r="AB48" s="88"/>
      <c r="AC48" s="87"/>
      <c r="AD48" s="87"/>
      <c r="AE48" s="88"/>
      <c r="AF48" s="88"/>
      <c r="AG48" s="88"/>
      <c r="AH48" s="89"/>
    </row>
    <row r="49" spans="1:34" s="90" customFormat="1" ht="23.1" customHeight="1">
      <c r="A49" s="80">
        <f>IF(D49="","",SUBTOTAL(3,$D$11:D49))</f>
        <v>39</v>
      </c>
      <c r="B49" s="81" t="s">
        <v>121</v>
      </c>
      <c r="C49" s="82" t="s">
        <v>53</v>
      </c>
      <c r="D49" s="91" t="s">
        <v>122</v>
      </c>
      <c r="E49" s="84"/>
      <c r="F49" s="85"/>
      <c r="G49" s="85"/>
      <c r="H49" s="85"/>
      <c r="I49" s="86"/>
      <c r="J49" s="87"/>
      <c r="K49" s="87"/>
      <c r="L49" s="87"/>
      <c r="M49" s="87"/>
      <c r="N49" s="88"/>
      <c r="O49" s="87"/>
      <c r="P49" s="87"/>
      <c r="Q49" s="87"/>
      <c r="R49" s="88"/>
      <c r="S49" s="87"/>
      <c r="T49" s="87"/>
      <c r="U49" s="87"/>
      <c r="V49" s="88"/>
      <c r="W49" s="87"/>
      <c r="X49" s="87"/>
      <c r="Y49" s="88"/>
      <c r="Z49" s="87"/>
      <c r="AA49" s="87"/>
      <c r="AB49" s="88"/>
      <c r="AC49" s="87"/>
      <c r="AD49" s="87"/>
      <c r="AE49" s="88"/>
      <c r="AF49" s="88"/>
      <c r="AG49" s="88"/>
      <c r="AH49" s="89"/>
    </row>
    <row r="50" spans="1:34" s="90" customFormat="1" ht="23.1" customHeight="1">
      <c r="A50" s="80">
        <f>IF(D50="","",SUBTOTAL(3,$D$11:D50))</f>
        <v>40</v>
      </c>
      <c r="B50" s="81" t="s">
        <v>123</v>
      </c>
      <c r="C50" s="82" t="s">
        <v>53</v>
      </c>
      <c r="D50" s="91" t="s">
        <v>124</v>
      </c>
      <c r="E50" s="84"/>
      <c r="F50" s="85"/>
      <c r="G50" s="85"/>
      <c r="H50" s="85"/>
      <c r="I50" s="86"/>
      <c r="J50" s="87"/>
      <c r="K50" s="87"/>
      <c r="L50" s="87"/>
      <c r="M50" s="87"/>
      <c r="N50" s="88"/>
      <c r="O50" s="87"/>
      <c r="P50" s="87"/>
      <c r="Q50" s="87"/>
      <c r="R50" s="88"/>
      <c r="S50" s="87"/>
      <c r="T50" s="87"/>
      <c r="U50" s="87"/>
      <c r="V50" s="88"/>
      <c r="W50" s="87"/>
      <c r="X50" s="87"/>
      <c r="Y50" s="88"/>
      <c r="Z50" s="87"/>
      <c r="AA50" s="87"/>
      <c r="AB50" s="88"/>
      <c r="AC50" s="87"/>
      <c r="AD50" s="87"/>
      <c r="AE50" s="88"/>
      <c r="AF50" s="88"/>
      <c r="AG50" s="88"/>
      <c r="AH50" s="89"/>
    </row>
    <row r="51" spans="1:34" s="90" customFormat="1" ht="23.1" customHeight="1">
      <c r="A51" s="80">
        <f>IF(D51="","",SUBTOTAL(3,$D$11:D51))</f>
        <v>41</v>
      </c>
      <c r="B51" s="81" t="s">
        <v>125</v>
      </c>
      <c r="C51" s="82" t="s">
        <v>53</v>
      </c>
      <c r="D51" s="91" t="s">
        <v>126</v>
      </c>
      <c r="E51" s="84"/>
      <c r="F51" s="85"/>
      <c r="G51" s="85"/>
      <c r="H51" s="85"/>
      <c r="I51" s="86"/>
      <c r="J51" s="87"/>
      <c r="K51" s="87"/>
      <c r="L51" s="87"/>
      <c r="M51" s="87"/>
      <c r="N51" s="88"/>
      <c r="O51" s="87"/>
      <c r="P51" s="87"/>
      <c r="Q51" s="87"/>
      <c r="R51" s="88"/>
      <c r="S51" s="87"/>
      <c r="T51" s="87"/>
      <c r="U51" s="87"/>
      <c r="V51" s="88"/>
      <c r="W51" s="87"/>
      <c r="X51" s="87"/>
      <c r="Y51" s="88"/>
      <c r="Z51" s="87"/>
      <c r="AA51" s="87"/>
      <c r="AB51" s="88"/>
      <c r="AC51" s="87"/>
      <c r="AD51" s="87"/>
      <c r="AE51" s="88"/>
      <c r="AF51" s="88"/>
      <c r="AG51" s="88"/>
      <c r="AH51" s="89"/>
    </row>
    <row r="52" spans="1:34" s="90" customFormat="1" ht="23.1" customHeight="1">
      <c r="A52" s="80">
        <f>IF(D52="","",SUBTOTAL(3,$D$11:D52))</f>
        <v>42</v>
      </c>
      <c r="B52" s="81" t="s">
        <v>127</v>
      </c>
      <c r="C52" s="82" t="s">
        <v>53</v>
      </c>
      <c r="D52" s="83" t="s">
        <v>128</v>
      </c>
      <c r="E52" s="84">
        <v>0</v>
      </c>
      <c r="F52" s="85">
        <v>0</v>
      </c>
      <c r="G52" s="85">
        <v>0</v>
      </c>
      <c r="H52" s="85">
        <v>0</v>
      </c>
      <c r="I52" s="86">
        <v>0</v>
      </c>
      <c r="J52" s="87">
        <v>1.2</v>
      </c>
      <c r="K52" s="87">
        <v>1.2</v>
      </c>
      <c r="L52" s="87">
        <v>0</v>
      </c>
      <c r="M52" s="87">
        <v>0</v>
      </c>
      <c r="N52" s="88">
        <v>2.4</v>
      </c>
      <c r="O52" s="87">
        <v>0</v>
      </c>
      <c r="P52" s="87">
        <v>0</v>
      </c>
      <c r="Q52" s="87">
        <v>0</v>
      </c>
      <c r="R52" s="88">
        <v>0</v>
      </c>
      <c r="S52" s="87">
        <v>0</v>
      </c>
      <c r="T52" s="87">
        <v>0</v>
      </c>
      <c r="U52" s="87">
        <v>0</v>
      </c>
      <c r="V52" s="88">
        <v>0</v>
      </c>
      <c r="W52" s="87">
        <v>0</v>
      </c>
      <c r="X52" s="87">
        <v>0</v>
      </c>
      <c r="Y52" s="88">
        <v>0</v>
      </c>
      <c r="Z52" s="87">
        <v>0</v>
      </c>
      <c r="AA52" s="87">
        <v>0</v>
      </c>
      <c r="AB52" s="88">
        <v>0</v>
      </c>
      <c r="AC52" s="87">
        <v>0</v>
      </c>
      <c r="AD52" s="87">
        <v>0</v>
      </c>
      <c r="AE52" s="88">
        <v>0</v>
      </c>
      <c r="AF52" s="88">
        <v>0</v>
      </c>
      <c r="AG52" s="88">
        <v>0</v>
      </c>
      <c r="AH52" s="89">
        <v>2.4</v>
      </c>
    </row>
    <row r="53" spans="1:34" s="90" customFormat="1" ht="23.1" customHeight="1">
      <c r="A53" s="80">
        <f>IF(D53="","",SUBTOTAL(3,$D$11:D53))</f>
        <v>43</v>
      </c>
      <c r="B53" s="81" t="s">
        <v>129</v>
      </c>
      <c r="C53" s="82" t="s">
        <v>53</v>
      </c>
      <c r="D53" s="91" t="s">
        <v>130</v>
      </c>
      <c r="E53" s="84"/>
      <c r="F53" s="85"/>
      <c r="G53" s="85"/>
      <c r="H53" s="85"/>
      <c r="I53" s="86"/>
      <c r="J53" s="87"/>
      <c r="K53" s="87"/>
      <c r="L53" s="87"/>
      <c r="M53" s="87"/>
      <c r="N53" s="88"/>
      <c r="O53" s="87"/>
      <c r="P53" s="87"/>
      <c r="Q53" s="87"/>
      <c r="R53" s="88"/>
      <c r="S53" s="87"/>
      <c r="T53" s="87"/>
      <c r="U53" s="87"/>
      <c r="V53" s="88"/>
      <c r="W53" s="87"/>
      <c r="X53" s="87"/>
      <c r="Y53" s="88"/>
      <c r="Z53" s="87"/>
      <c r="AA53" s="87"/>
      <c r="AB53" s="88"/>
      <c r="AC53" s="87"/>
      <c r="AD53" s="87"/>
      <c r="AE53" s="88"/>
      <c r="AF53" s="88"/>
      <c r="AG53" s="88"/>
      <c r="AH53" s="89"/>
    </row>
    <row r="54" spans="1:34" s="90" customFormat="1" ht="23.1" customHeight="1">
      <c r="A54" s="80">
        <f>IF(D54="","",SUBTOTAL(3,$D$11:D54))</f>
        <v>44</v>
      </c>
      <c r="B54" s="81" t="s">
        <v>131</v>
      </c>
      <c r="C54" s="82" t="s">
        <v>53</v>
      </c>
      <c r="D54" s="91" t="s">
        <v>132</v>
      </c>
      <c r="E54" s="84"/>
      <c r="F54" s="85"/>
      <c r="G54" s="85"/>
      <c r="H54" s="85"/>
      <c r="I54" s="86"/>
      <c r="J54" s="87"/>
      <c r="K54" s="87"/>
      <c r="L54" s="87"/>
      <c r="M54" s="87"/>
      <c r="N54" s="88"/>
      <c r="O54" s="87"/>
      <c r="P54" s="87"/>
      <c r="Q54" s="87"/>
      <c r="R54" s="88"/>
      <c r="S54" s="87"/>
      <c r="T54" s="87"/>
      <c r="U54" s="87"/>
      <c r="V54" s="88"/>
      <c r="W54" s="87"/>
      <c r="X54" s="87"/>
      <c r="Y54" s="88"/>
      <c r="Z54" s="87"/>
      <c r="AA54" s="87"/>
      <c r="AB54" s="88"/>
      <c r="AC54" s="87"/>
      <c r="AD54" s="87"/>
      <c r="AE54" s="88"/>
      <c r="AF54" s="88"/>
      <c r="AG54" s="88"/>
      <c r="AH54" s="89"/>
    </row>
    <row r="55" spans="1:34" s="90" customFormat="1" ht="23.1" customHeight="1">
      <c r="A55" s="80">
        <f>IF(D55="","",SUBTOTAL(3,$D$11:D55))</f>
        <v>45</v>
      </c>
      <c r="B55" s="81" t="s">
        <v>133</v>
      </c>
      <c r="C55" s="82" t="s">
        <v>53</v>
      </c>
      <c r="D55" s="91" t="s">
        <v>134</v>
      </c>
      <c r="E55" s="84"/>
      <c r="F55" s="85"/>
      <c r="G55" s="85"/>
      <c r="H55" s="85"/>
      <c r="I55" s="86"/>
      <c r="J55" s="87"/>
      <c r="K55" s="87"/>
      <c r="L55" s="87"/>
      <c r="M55" s="87"/>
      <c r="N55" s="88"/>
      <c r="O55" s="87"/>
      <c r="P55" s="87"/>
      <c r="Q55" s="87"/>
      <c r="R55" s="88"/>
      <c r="S55" s="87"/>
      <c r="T55" s="87"/>
      <c r="U55" s="87"/>
      <c r="V55" s="88"/>
      <c r="W55" s="87"/>
      <c r="X55" s="87"/>
      <c r="Y55" s="88"/>
      <c r="Z55" s="87"/>
      <c r="AA55" s="87"/>
      <c r="AB55" s="88"/>
      <c r="AC55" s="87"/>
      <c r="AD55" s="87"/>
      <c r="AE55" s="88"/>
      <c r="AF55" s="88"/>
      <c r="AG55" s="88"/>
      <c r="AH55" s="89"/>
    </row>
    <row r="56" spans="1:34" s="90" customFormat="1" ht="23.1" customHeight="1">
      <c r="A56" s="80">
        <f>IF(D56="","",SUBTOTAL(3,$D$11:D56))</f>
        <v>46</v>
      </c>
      <c r="B56" s="81" t="s">
        <v>135</v>
      </c>
      <c r="C56" s="82" t="s">
        <v>136</v>
      </c>
      <c r="D56" s="83" t="s">
        <v>137</v>
      </c>
      <c r="E56" s="84">
        <v>0</v>
      </c>
      <c r="F56" s="85">
        <v>0</v>
      </c>
      <c r="G56" s="85">
        <v>0</v>
      </c>
      <c r="H56" s="85">
        <v>0</v>
      </c>
      <c r="I56" s="86">
        <v>0</v>
      </c>
      <c r="J56" s="87">
        <v>2.4</v>
      </c>
      <c r="K56" s="87">
        <v>2.4</v>
      </c>
      <c r="L56" s="87">
        <v>0</v>
      </c>
      <c r="M56" s="87">
        <v>0</v>
      </c>
      <c r="N56" s="88">
        <v>4.8</v>
      </c>
      <c r="O56" s="87">
        <v>0</v>
      </c>
      <c r="P56" s="87">
        <v>15</v>
      </c>
      <c r="Q56" s="87">
        <v>0</v>
      </c>
      <c r="R56" s="88">
        <v>0.75</v>
      </c>
      <c r="S56" s="87">
        <v>0</v>
      </c>
      <c r="T56" s="87">
        <v>0</v>
      </c>
      <c r="U56" s="87">
        <v>0</v>
      </c>
      <c r="V56" s="88">
        <v>0</v>
      </c>
      <c r="W56" s="87">
        <v>0</v>
      </c>
      <c r="X56" s="87">
        <v>0</v>
      </c>
      <c r="Y56" s="88">
        <v>0</v>
      </c>
      <c r="Z56" s="87">
        <v>0</v>
      </c>
      <c r="AA56" s="87">
        <v>0</v>
      </c>
      <c r="AB56" s="88">
        <v>0</v>
      </c>
      <c r="AC56" s="87">
        <v>0</v>
      </c>
      <c r="AD56" s="87">
        <v>0</v>
      </c>
      <c r="AE56" s="88">
        <v>0</v>
      </c>
      <c r="AF56" s="88">
        <v>0</v>
      </c>
      <c r="AG56" s="88">
        <v>0</v>
      </c>
      <c r="AH56" s="89">
        <v>5.6</v>
      </c>
    </row>
    <row r="57" spans="1:34" s="90" customFormat="1" ht="23.1" customHeight="1">
      <c r="A57" s="80">
        <f>IF(D57="","",SUBTOTAL(3,$D$11:D57))</f>
        <v>47</v>
      </c>
      <c r="B57" s="81" t="s">
        <v>138</v>
      </c>
      <c r="C57" s="82" t="s">
        <v>136</v>
      </c>
      <c r="D57" s="83" t="s">
        <v>139</v>
      </c>
      <c r="E57" s="84">
        <v>0</v>
      </c>
      <c r="F57" s="85">
        <v>0</v>
      </c>
      <c r="G57" s="85">
        <v>2</v>
      </c>
      <c r="H57" s="85">
        <v>1</v>
      </c>
      <c r="I57" s="86">
        <v>8</v>
      </c>
      <c r="J57" s="87">
        <v>0</v>
      </c>
      <c r="K57" s="87">
        <v>0</v>
      </c>
      <c r="L57" s="87">
        <v>0</v>
      </c>
      <c r="M57" s="87">
        <v>0</v>
      </c>
      <c r="N57" s="88">
        <v>0</v>
      </c>
      <c r="O57" s="87">
        <v>0</v>
      </c>
      <c r="P57" s="87">
        <v>0</v>
      </c>
      <c r="Q57" s="87">
        <v>0</v>
      </c>
      <c r="R57" s="88">
        <v>0</v>
      </c>
      <c r="S57" s="87">
        <v>0</v>
      </c>
      <c r="T57" s="87">
        <v>0</v>
      </c>
      <c r="U57" s="87">
        <v>0</v>
      </c>
      <c r="V57" s="88">
        <v>0</v>
      </c>
      <c r="W57" s="87">
        <v>0</v>
      </c>
      <c r="X57" s="87">
        <v>0</v>
      </c>
      <c r="Y57" s="88">
        <v>0</v>
      </c>
      <c r="Z57" s="87">
        <v>0</v>
      </c>
      <c r="AA57" s="87">
        <v>0</v>
      </c>
      <c r="AB57" s="88">
        <v>0</v>
      </c>
      <c r="AC57" s="87">
        <v>0</v>
      </c>
      <c r="AD57" s="87">
        <v>0</v>
      </c>
      <c r="AE57" s="88">
        <v>0</v>
      </c>
      <c r="AF57" s="88">
        <v>0</v>
      </c>
      <c r="AG57" s="88">
        <v>0</v>
      </c>
      <c r="AH57" s="89">
        <v>8</v>
      </c>
    </row>
    <row r="58" spans="1:34" s="90" customFormat="1" ht="23.1" customHeight="1">
      <c r="A58" s="80">
        <f>IF(D58="","",SUBTOTAL(3,$D$11:D58))</f>
        <v>48</v>
      </c>
      <c r="B58" s="81" t="s">
        <v>140</v>
      </c>
      <c r="C58" s="82" t="s">
        <v>136</v>
      </c>
      <c r="D58" s="91" t="s">
        <v>141</v>
      </c>
      <c r="E58" s="84"/>
      <c r="F58" s="85"/>
      <c r="G58" s="85"/>
      <c r="H58" s="85"/>
      <c r="I58" s="86"/>
      <c r="J58" s="87"/>
      <c r="K58" s="87"/>
      <c r="L58" s="87"/>
      <c r="M58" s="87"/>
      <c r="N58" s="88"/>
      <c r="O58" s="87"/>
      <c r="P58" s="87"/>
      <c r="Q58" s="87"/>
      <c r="R58" s="88"/>
      <c r="S58" s="87"/>
      <c r="T58" s="87"/>
      <c r="U58" s="87"/>
      <c r="V58" s="88"/>
      <c r="W58" s="87"/>
      <c r="X58" s="87"/>
      <c r="Y58" s="88"/>
      <c r="Z58" s="87"/>
      <c r="AA58" s="87"/>
      <c r="AB58" s="88"/>
      <c r="AC58" s="87"/>
      <c r="AD58" s="87"/>
      <c r="AE58" s="88"/>
      <c r="AF58" s="88"/>
      <c r="AG58" s="88"/>
      <c r="AH58" s="89"/>
    </row>
    <row r="59" spans="1:34" s="90" customFormat="1" ht="23.1" customHeight="1">
      <c r="A59" s="80">
        <f>IF(D59="","",SUBTOTAL(3,$D$11:D59))</f>
        <v>49</v>
      </c>
      <c r="B59" s="81" t="s">
        <v>142</v>
      </c>
      <c r="C59" s="82" t="s">
        <v>136</v>
      </c>
      <c r="D59" s="83" t="s">
        <v>143</v>
      </c>
      <c r="E59" s="84">
        <v>0</v>
      </c>
      <c r="F59" s="85">
        <v>0</v>
      </c>
      <c r="G59" s="85">
        <v>0</v>
      </c>
      <c r="H59" s="85">
        <v>0</v>
      </c>
      <c r="I59" s="86">
        <v>0</v>
      </c>
      <c r="J59" s="87">
        <v>0</v>
      </c>
      <c r="K59" s="87">
        <v>0</v>
      </c>
      <c r="L59" s="87">
        <v>1.6</v>
      </c>
      <c r="M59" s="87">
        <v>0</v>
      </c>
      <c r="N59" s="88">
        <v>1.6</v>
      </c>
      <c r="O59" s="87">
        <v>0</v>
      </c>
      <c r="P59" s="87">
        <v>17</v>
      </c>
      <c r="Q59" s="87">
        <v>0</v>
      </c>
      <c r="R59" s="88">
        <v>0.85</v>
      </c>
      <c r="S59" s="87">
        <v>0</v>
      </c>
      <c r="T59" s="87">
        <v>0</v>
      </c>
      <c r="U59" s="87">
        <v>0</v>
      </c>
      <c r="V59" s="88">
        <v>0</v>
      </c>
      <c r="W59" s="87">
        <v>13</v>
      </c>
      <c r="X59" s="87">
        <v>0</v>
      </c>
      <c r="Y59" s="88">
        <v>0.92857142857142905</v>
      </c>
      <c r="Z59" s="87">
        <v>0</v>
      </c>
      <c r="AA59" s="87">
        <v>0</v>
      </c>
      <c r="AB59" s="88">
        <v>0</v>
      </c>
      <c r="AC59" s="87">
        <v>0</v>
      </c>
      <c r="AD59" s="87">
        <v>0</v>
      </c>
      <c r="AE59" s="88">
        <v>0</v>
      </c>
      <c r="AF59" s="88">
        <v>0</v>
      </c>
      <c r="AG59" s="88">
        <v>0</v>
      </c>
      <c r="AH59" s="89">
        <v>3.4</v>
      </c>
    </row>
    <row r="60" spans="1:34" s="90" customFormat="1" ht="23.1" customHeight="1">
      <c r="A60" s="80">
        <f>IF(D60="","",SUBTOTAL(3,$D$11:D60))</f>
        <v>50</v>
      </c>
      <c r="B60" s="81" t="s">
        <v>144</v>
      </c>
      <c r="C60" s="82" t="s">
        <v>136</v>
      </c>
      <c r="D60" s="91" t="s">
        <v>145</v>
      </c>
      <c r="E60" s="84"/>
      <c r="F60" s="85"/>
      <c r="G60" s="85"/>
      <c r="H60" s="85"/>
      <c r="I60" s="86"/>
      <c r="J60" s="87"/>
      <c r="K60" s="87"/>
      <c r="L60" s="87"/>
      <c r="M60" s="87"/>
      <c r="N60" s="88"/>
      <c r="O60" s="87"/>
      <c r="P60" s="87"/>
      <c r="Q60" s="87"/>
      <c r="R60" s="88"/>
      <c r="S60" s="87"/>
      <c r="T60" s="87"/>
      <c r="U60" s="87"/>
      <c r="V60" s="88"/>
      <c r="W60" s="87"/>
      <c r="X60" s="87"/>
      <c r="Y60" s="88"/>
      <c r="Z60" s="87"/>
      <c r="AA60" s="87"/>
      <c r="AB60" s="88"/>
      <c r="AC60" s="87"/>
      <c r="AD60" s="87"/>
      <c r="AE60" s="88"/>
      <c r="AF60" s="88"/>
      <c r="AG60" s="88"/>
      <c r="AH60" s="89"/>
    </row>
    <row r="61" spans="1:34" s="90" customFormat="1" ht="23.1" customHeight="1">
      <c r="A61" s="80">
        <f>IF(D61="","",SUBTOTAL(3,$D$11:D61))</f>
        <v>51</v>
      </c>
      <c r="B61" s="81" t="s">
        <v>1000</v>
      </c>
      <c r="C61" s="82" t="s">
        <v>136</v>
      </c>
      <c r="D61" s="91" t="s">
        <v>146</v>
      </c>
      <c r="E61" s="84"/>
      <c r="F61" s="85"/>
      <c r="G61" s="85"/>
      <c r="H61" s="85"/>
      <c r="I61" s="86"/>
      <c r="J61" s="87"/>
      <c r="K61" s="87"/>
      <c r="L61" s="87"/>
      <c r="M61" s="87"/>
      <c r="N61" s="88"/>
      <c r="O61" s="87"/>
      <c r="P61" s="87"/>
      <c r="Q61" s="87"/>
      <c r="R61" s="88"/>
      <c r="S61" s="87"/>
      <c r="T61" s="87"/>
      <c r="U61" s="87"/>
      <c r="V61" s="88"/>
      <c r="W61" s="87"/>
      <c r="X61" s="87"/>
      <c r="Y61" s="88"/>
      <c r="Z61" s="87"/>
      <c r="AA61" s="87"/>
      <c r="AB61" s="88"/>
      <c r="AC61" s="87"/>
      <c r="AD61" s="87"/>
      <c r="AE61" s="88"/>
      <c r="AF61" s="88"/>
      <c r="AG61" s="88"/>
      <c r="AH61" s="89"/>
    </row>
    <row r="62" spans="1:34" s="90" customFormat="1" ht="23.1" customHeight="1">
      <c r="A62" s="80">
        <f>IF(D62="","",SUBTOTAL(3,$D$11:D62))</f>
        <v>52</v>
      </c>
      <c r="B62" s="81" t="s">
        <v>147</v>
      </c>
      <c r="C62" s="82" t="s">
        <v>136</v>
      </c>
      <c r="D62" s="83" t="s">
        <v>148</v>
      </c>
      <c r="E62" s="84">
        <v>2</v>
      </c>
      <c r="F62" s="85">
        <v>0</v>
      </c>
      <c r="G62" s="85">
        <v>0</v>
      </c>
      <c r="H62" s="85">
        <v>0</v>
      </c>
      <c r="I62" s="86">
        <v>2</v>
      </c>
      <c r="J62" s="87">
        <v>1.2</v>
      </c>
      <c r="K62" s="87">
        <v>1.2</v>
      </c>
      <c r="L62" s="87">
        <v>0</v>
      </c>
      <c r="M62" s="87">
        <v>0</v>
      </c>
      <c r="N62" s="88">
        <v>2.4</v>
      </c>
      <c r="O62" s="87">
        <v>0</v>
      </c>
      <c r="P62" s="87">
        <v>28</v>
      </c>
      <c r="Q62" s="87">
        <v>12</v>
      </c>
      <c r="R62" s="88">
        <v>0.8</v>
      </c>
      <c r="S62" s="87">
        <v>0</v>
      </c>
      <c r="T62" s="87">
        <v>0</v>
      </c>
      <c r="U62" s="87">
        <v>0</v>
      </c>
      <c r="V62" s="88">
        <v>0</v>
      </c>
      <c r="W62" s="87">
        <v>0</v>
      </c>
      <c r="X62" s="87">
        <v>0</v>
      </c>
      <c r="Y62" s="88">
        <v>0</v>
      </c>
      <c r="Z62" s="87">
        <v>0</v>
      </c>
      <c r="AA62" s="87">
        <v>0</v>
      </c>
      <c r="AB62" s="88">
        <v>0</v>
      </c>
      <c r="AC62" s="87">
        <v>0</v>
      </c>
      <c r="AD62" s="87">
        <v>0</v>
      </c>
      <c r="AE62" s="88">
        <v>0</v>
      </c>
      <c r="AF62" s="88">
        <v>0</v>
      </c>
      <c r="AG62" s="88">
        <v>0</v>
      </c>
      <c r="AH62" s="89">
        <v>5.2</v>
      </c>
    </row>
    <row r="63" spans="1:34" s="90" customFormat="1" ht="23.1" customHeight="1">
      <c r="A63" s="80">
        <f>IF(D63="","",SUBTOTAL(3,$D$11:D63))</f>
        <v>53</v>
      </c>
      <c r="B63" s="81" t="s">
        <v>149</v>
      </c>
      <c r="C63" s="82" t="s">
        <v>136</v>
      </c>
      <c r="D63" s="91" t="s">
        <v>150</v>
      </c>
      <c r="E63" s="84"/>
      <c r="F63" s="85"/>
      <c r="G63" s="85"/>
      <c r="H63" s="85"/>
      <c r="I63" s="86"/>
      <c r="J63" s="87"/>
      <c r="K63" s="87"/>
      <c r="L63" s="87"/>
      <c r="M63" s="87"/>
      <c r="N63" s="88"/>
      <c r="O63" s="87"/>
      <c r="P63" s="87"/>
      <c r="Q63" s="87"/>
      <c r="R63" s="88"/>
      <c r="S63" s="87"/>
      <c r="T63" s="87"/>
      <c r="U63" s="87"/>
      <c r="V63" s="88"/>
      <c r="W63" s="87"/>
      <c r="X63" s="87"/>
      <c r="Y63" s="88"/>
      <c r="Z63" s="87"/>
      <c r="AA63" s="87"/>
      <c r="AB63" s="88"/>
      <c r="AC63" s="87"/>
      <c r="AD63" s="87"/>
      <c r="AE63" s="88"/>
      <c r="AF63" s="88"/>
      <c r="AG63" s="88"/>
      <c r="AH63" s="89"/>
    </row>
    <row r="64" spans="1:34" s="90" customFormat="1" ht="23.1" customHeight="1">
      <c r="A64" s="80">
        <f>IF(D64="","",SUBTOTAL(3,$D$11:D64))</f>
        <v>54</v>
      </c>
      <c r="B64" s="81" t="s">
        <v>151</v>
      </c>
      <c r="C64" s="82" t="s">
        <v>136</v>
      </c>
      <c r="D64" s="91" t="s">
        <v>152</v>
      </c>
      <c r="E64" s="84"/>
      <c r="F64" s="85"/>
      <c r="G64" s="85"/>
      <c r="H64" s="85"/>
      <c r="I64" s="86"/>
      <c r="J64" s="87"/>
      <c r="K64" s="87"/>
      <c r="L64" s="87"/>
      <c r="M64" s="87"/>
      <c r="N64" s="88"/>
      <c r="O64" s="87"/>
      <c r="P64" s="87"/>
      <c r="Q64" s="87"/>
      <c r="R64" s="88"/>
      <c r="S64" s="87"/>
      <c r="T64" s="87"/>
      <c r="U64" s="87"/>
      <c r="V64" s="88"/>
      <c r="W64" s="87"/>
      <c r="X64" s="87"/>
      <c r="Y64" s="88"/>
      <c r="Z64" s="87"/>
      <c r="AA64" s="87"/>
      <c r="AB64" s="88"/>
      <c r="AC64" s="87"/>
      <c r="AD64" s="87"/>
      <c r="AE64" s="88"/>
      <c r="AF64" s="88"/>
      <c r="AG64" s="88"/>
      <c r="AH64" s="89"/>
    </row>
    <row r="65" spans="1:34" s="90" customFormat="1" ht="23.1" customHeight="1">
      <c r="A65" s="80">
        <f>IF(D65="","",SUBTOTAL(3,$D$11:D65))</f>
        <v>55</v>
      </c>
      <c r="B65" s="81" t="s">
        <v>153</v>
      </c>
      <c r="C65" s="82" t="s">
        <v>136</v>
      </c>
      <c r="D65" s="91" t="s">
        <v>154</v>
      </c>
      <c r="E65" s="84"/>
      <c r="F65" s="85"/>
      <c r="G65" s="85"/>
      <c r="H65" s="85"/>
      <c r="I65" s="86"/>
      <c r="J65" s="87"/>
      <c r="K65" s="87"/>
      <c r="L65" s="87"/>
      <c r="M65" s="87"/>
      <c r="N65" s="88"/>
      <c r="O65" s="87"/>
      <c r="P65" s="87"/>
      <c r="Q65" s="87"/>
      <c r="R65" s="88"/>
      <c r="S65" s="87"/>
      <c r="T65" s="87"/>
      <c r="U65" s="87"/>
      <c r="V65" s="88"/>
      <c r="W65" s="87"/>
      <c r="X65" s="87"/>
      <c r="Y65" s="88"/>
      <c r="Z65" s="87"/>
      <c r="AA65" s="87"/>
      <c r="AB65" s="88"/>
      <c r="AC65" s="87"/>
      <c r="AD65" s="87"/>
      <c r="AE65" s="88"/>
      <c r="AF65" s="88"/>
      <c r="AG65" s="88"/>
      <c r="AH65" s="89"/>
    </row>
    <row r="66" spans="1:34" s="90" customFormat="1" ht="23.1" customHeight="1">
      <c r="A66" s="80">
        <f>IF(D66="","",SUBTOTAL(3,$D$11:D66))</f>
        <v>56</v>
      </c>
      <c r="B66" s="81" t="s">
        <v>155</v>
      </c>
      <c r="C66" s="82" t="s">
        <v>136</v>
      </c>
      <c r="D66" s="91" t="s">
        <v>156</v>
      </c>
      <c r="E66" s="84"/>
      <c r="F66" s="85"/>
      <c r="G66" s="85"/>
      <c r="H66" s="85"/>
      <c r="I66" s="86"/>
      <c r="J66" s="87"/>
      <c r="K66" s="87"/>
      <c r="L66" s="87"/>
      <c r="M66" s="87"/>
      <c r="N66" s="88"/>
      <c r="O66" s="87"/>
      <c r="P66" s="87"/>
      <c r="Q66" s="87"/>
      <c r="R66" s="88"/>
      <c r="S66" s="87"/>
      <c r="T66" s="87"/>
      <c r="U66" s="87"/>
      <c r="V66" s="88"/>
      <c r="W66" s="87"/>
      <c r="X66" s="87"/>
      <c r="Y66" s="88"/>
      <c r="Z66" s="87"/>
      <c r="AA66" s="87"/>
      <c r="AB66" s="88"/>
      <c r="AC66" s="87"/>
      <c r="AD66" s="87"/>
      <c r="AE66" s="88"/>
      <c r="AF66" s="88"/>
      <c r="AG66" s="88"/>
      <c r="AH66" s="89"/>
    </row>
    <row r="67" spans="1:34" s="90" customFormat="1" ht="23.1" customHeight="1">
      <c r="A67" s="80">
        <f>IF(D67="","",SUBTOTAL(3,$D$11:D67))</f>
        <v>57</v>
      </c>
      <c r="B67" s="81" t="s">
        <v>157</v>
      </c>
      <c r="C67" s="82" t="s">
        <v>136</v>
      </c>
      <c r="D67" s="91" t="s">
        <v>158</v>
      </c>
      <c r="E67" s="84"/>
      <c r="F67" s="85"/>
      <c r="G67" s="85"/>
      <c r="H67" s="85"/>
      <c r="I67" s="86"/>
      <c r="J67" s="87"/>
      <c r="K67" s="87"/>
      <c r="L67" s="87"/>
      <c r="M67" s="87"/>
      <c r="N67" s="88"/>
      <c r="O67" s="87"/>
      <c r="P67" s="87"/>
      <c r="Q67" s="87"/>
      <c r="R67" s="88"/>
      <c r="S67" s="87"/>
      <c r="T67" s="87"/>
      <c r="U67" s="87"/>
      <c r="V67" s="88"/>
      <c r="W67" s="87"/>
      <c r="X67" s="87"/>
      <c r="Y67" s="88"/>
      <c r="Z67" s="87"/>
      <c r="AA67" s="87"/>
      <c r="AB67" s="88"/>
      <c r="AC67" s="87"/>
      <c r="AD67" s="87"/>
      <c r="AE67" s="88"/>
      <c r="AF67" s="88"/>
      <c r="AG67" s="88"/>
      <c r="AH67" s="89"/>
    </row>
    <row r="68" spans="1:34" s="90" customFormat="1" ht="23.1" customHeight="1">
      <c r="A68" s="80">
        <f>IF(D68="","",SUBTOTAL(3,$D$11:D68))</f>
        <v>58</v>
      </c>
      <c r="B68" s="81" t="s">
        <v>159</v>
      </c>
      <c r="C68" s="82" t="s">
        <v>136</v>
      </c>
      <c r="D68" s="91" t="s">
        <v>160</v>
      </c>
      <c r="E68" s="84"/>
      <c r="F68" s="85"/>
      <c r="G68" s="85"/>
      <c r="H68" s="85"/>
      <c r="I68" s="86"/>
      <c r="J68" s="87"/>
      <c r="K68" s="87"/>
      <c r="L68" s="87"/>
      <c r="M68" s="87"/>
      <c r="N68" s="88"/>
      <c r="O68" s="87"/>
      <c r="P68" s="87"/>
      <c r="Q68" s="87"/>
      <c r="R68" s="88"/>
      <c r="S68" s="87"/>
      <c r="T68" s="87"/>
      <c r="U68" s="87"/>
      <c r="V68" s="88"/>
      <c r="W68" s="87"/>
      <c r="X68" s="87"/>
      <c r="Y68" s="88"/>
      <c r="Z68" s="87"/>
      <c r="AA68" s="87"/>
      <c r="AB68" s="88"/>
      <c r="AC68" s="87"/>
      <c r="AD68" s="87"/>
      <c r="AE68" s="88"/>
      <c r="AF68" s="88"/>
      <c r="AG68" s="88"/>
      <c r="AH68" s="89"/>
    </row>
    <row r="69" spans="1:34" s="90" customFormat="1" ht="23.1" customHeight="1">
      <c r="A69" s="80">
        <f>IF(D69="","",SUBTOTAL(3,$D$11:D69))</f>
        <v>59</v>
      </c>
      <c r="B69" s="81" t="s">
        <v>161</v>
      </c>
      <c r="C69" s="82" t="s">
        <v>136</v>
      </c>
      <c r="D69" s="83" t="s">
        <v>162</v>
      </c>
      <c r="E69" s="84">
        <v>0</v>
      </c>
      <c r="F69" s="85">
        <v>0</v>
      </c>
      <c r="G69" s="85">
        <v>0</v>
      </c>
      <c r="H69" s="85">
        <v>0</v>
      </c>
      <c r="I69" s="86">
        <v>0</v>
      </c>
      <c r="J69" s="87">
        <v>0</v>
      </c>
      <c r="K69" s="87">
        <v>0</v>
      </c>
      <c r="L69" s="87">
        <v>0</v>
      </c>
      <c r="M69" s="87">
        <v>0</v>
      </c>
      <c r="N69" s="88">
        <v>0</v>
      </c>
      <c r="O69" s="87">
        <v>0</v>
      </c>
      <c r="P69" s="87">
        <v>2</v>
      </c>
      <c r="Q69" s="87">
        <v>0</v>
      </c>
      <c r="R69" s="88">
        <v>0.1</v>
      </c>
      <c r="S69" s="87">
        <v>0</v>
      </c>
      <c r="T69" s="87">
        <v>0</v>
      </c>
      <c r="U69" s="87">
        <v>0</v>
      </c>
      <c r="V69" s="88">
        <v>0</v>
      </c>
      <c r="W69" s="87">
        <v>0</v>
      </c>
      <c r="X69" s="87">
        <v>13</v>
      </c>
      <c r="Y69" s="88">
        <v>0.92857142857142905</v>
      </c>
      <c r="Z69" s="87">
        <v>0</v>
      </c>
      <c r="AA69" s="87">
        <v>0</v>
      </c>
      <c r="AB69" s="88">
        <v>0</v>
      </c>
      <c r="AC69" s="87">
        <v>0</v>
      </c>
      <c r="AD69" s="87">
        <v>0</v>
      </c>
      <c r="AE69" s="88">
        <v>0</v>
      </c>
      <c r="AF69" s="88">
        <v>0</v>
      </c>
      <c r="AG69" s="88">
        <v>0</v>
      </c>
      <c r="AH69" s="89">
        <v>1</v>
      </c>
    </row>
    <row r="70" spans="1:34" s="90" customFormat="1" ht="23.1" customHeight="1">
      <c r="A70" s="80">
        <f>IF(D70="","",SUBTOTAL(3,$D$11:D70))</f>
        <v>60</v>
      </c>
      <c r="B70" s="81" t="s">
        <v>163</v>
      </c>
      <c r="C70" s="82" t="s">
        <v>136</v>
      </c>
      <c r="D70" s="91" t="s">
        <v>164</v>
      </c>
      <c r="E70" s="84"/>
      <c r="F70" s="85"/>
      <c r="G70" s="85"/>
      <c r="H70" s="85"/>
      <c r="I70" s="86"/>
      <c r="J70" s="87"/>
      <c r="K70" s="87"/>
      <c r="L70" s="87"/>
      <c r="M70" s="87"/>
      <c r="N70" s="88"/>
      <c r="O70" s="87"/>
      <c r="P70" s="87"/>
      <c r="Q70" s="87"/>
      <c r="R70" s="88"/>
      <c r="S70" s="87"/>
      <c r="T70" s="87"/>
      <c r="U70" s="87"/>
      <c r="V70" s="88"/>
      <c r="W70" s="87"/>
      <c r="X70" s="87"/>
      <c r="Y70" s="88"/>
      <c r="Z70" s="87"/>
      <c r="AA70" s="87"/>
      <c r="AB70" s="88"/>
      <c r="AC70" s="87"/>
      <c r="AD70" s="87"/>
      <c r="AE70" s="88"/>
      <c r="AF70" s="88"/>
      <c r="AG70" s="88"/>
      <c r="AH70" s="89"/>
    </row>
    <row r="71" spans="1:34" s="90" customFormat="1" ht="23.1" customHeight="1">
      <c r="A71" s="80">
        <f>IF(D71="","",SUBTOTAL(3,$D$11:D71))</f>
        <v>61</v>
      </c>
      <c r="B71" s="81" t="s">
        <v>165</v>
      </c>
      <c r="C71" s="82" t="s">
        <v>136</v>
      </c>
      <c r="D71" s="91" t="s">
        <v>166</v>
      </c>
      <c r="E71" s="84"/>
      <c r="F71" s="85"/>
      <c r="G71" s="85"/>
      <c r="H71" s="85"/>
      <c r="I71" s="86"/>
      <c r="J71" s="87"/>
      <c r="K71" s="87"/>
      <c r="L71" s="87"/>
      <c r="M71" s="87"/>
      <c r="N71" s="88"/>
      <c r="O71" s="87"/>
      <c r="P71" s="87"/>
      <c r="Q71" s="87"/>
      <c r="R71" s="88"/>
      <c r="S71" s="87"/>
      <c r="T71" s="87"/>
      <c r="U71" s="87"/>
      <c r="V71" s="88"/>
      <c r="W71" s="87"/>
      <c r="X71" s="87"/>
      <c r="Y71" s="88"/>
      <c r="Z71" s="87"/>
      <c r="AA71" s="87"/>
      <c r="AB71" s="88"/>
      <c r="AC71" s="87"/>
      <c r="AD71" s="87"/>
      <c r="AE71" s="88"/>
      <c r="AF71" s="88"/>
      <c r="AG71" s="88"/>
      <c r="AH71" s="89"/>
    </row>
    <row r="72" spans="1:34" s="90" customFormat="1" ht="23.1" customHeight="1">
      <c r="A72" s="80">
        <f>IF(D72="","",SUBTOTAL(3,$D$11:D72))</f>
        <v>62</v>
      </c>
      <c r="B72" s="81" t="s">
        <v>167</v>
      </c>
      <c r="C72" s="82" t="s">
        <v>136</v>
      </c>
      <c r="D72" s="91" t="s">
        <v>168</v>
      </c>
      <c r="E72" s="84"/>
      <c r="F72" s="85"/>
      <c r="G72" s="85"/>
      <c r="H72" s="85"/>
      <c r="I72" s="86"/>
      <c r="J72" s="87"/>
      <c r="K72" s="87"/>
      <c r="L72" s="87"/>
      <c r="M72" s="87"/>
      <c r="N72" s="88"/>
      <c r="O72" s="87"/>
      <c r="P72" s="87"/>
      <c r="Q72" s="87"/>
      <c r="R72" s="88"/>
      <c r="S72" s="87"/>
      <c r="T72" s="87"/>
      <c r="U72" s="87"/>
      <c r="V72" s="88"/>
      <c r="W72" s="87"/>
      <c r="X72" s="87"/>
      <c r="Y72" s="88"/>
      <c r="Z72" s="87"/>
      <c r="AA72" s="87"/>
      <c r="AB72" s="88"/>
      <c r="AC72" s="87"/>
      <c r="AD72" s="87"/>
      <c r="AE72" s="88"/>
      <c r="AF72" s="88"/>
      <c r="AG72" s="88"/>
      <c r="AH72" s="89"/>
    </row>
    <row r="73" spans="1:34" s="90" customFormat="1" ht="23.1" customHeight="1">
      <c r="A73" s="80">
        <f>IF(D73="","",SUBTOTAL(3,$D$11:D73))</f>
        <v>63</v>
      </c>
      <c r="B73" s="81" t="s">
        <v>169</v>
      </c>
      <c r="C73" s="82" t="s">
        <v>136</v>
      </c>
      <c r="D73" s="91" t="s">
        <v>170</v>
      </c>
      <c r="E73" s="84"/>
      <c r="F73" s="85"/>
      <c r="G73" s="85"/>
      <c r="H73" s="85"/>
      <c r="I73" s="86"/>
      <c r="J73" s="87"/>
      <c r="K73" s="87"/>
      <c r="L73" s="87"/>
      <c r="M73" s="87"/>
      <c r="N73" s="88"/>
      <c r="O73" s="87"/>
      <c r="P73" s="87"/>
      <c r="Q73" s="87"/>
      <c r="R73" s="88"/>
      <c r="S73" s="87"/>
      <c r="T73" s="87"/>
      <c r="U73" s="87"/>
      <c r="V73" s="88"/>
      <c r="W73" s="87"/>
      <c r="X73" s="87"/>
      <c r="Y73" s="88"/>
      <c r="Z73" s="87"/>
      <c r="AA73" s="87"/>
      <c r="AB73" s="88"/>
      <c r="AC73" s="87"/>
      <c r="AD73" s="87"/>
      <c r="AE73" s="88"/>
      <c r="AF73" s="88"/>
      <c r="AG73" s="88"/>
      <c r="AH73" s="89"/>
    </row>
    <row r="74" spans="1:34" s="90" customFormat="1" ht="23.1" customHeight="1">
      <c r="A74" s="80">
        <f>IF(D74="","",SUBTOTAL(3,$D$11:D74))</f>
        <v>64</v>
      </c>
      <c r="B74" s="81" t="s">
        <v>171</v>
      </c>
      <c r="C74" s="82" t="s">
        <v>136</v>
      </c>
      <c r="D74" s="91" t="s">
        <v>172</v>
      </c>
      <c r="E74" s="84"/>
      <c r="F74" s="85"/>
      <c r="G74" s="85"/>
      <c r="H74" s="85"/>
      <c r="I74" s="86"/>
      <c r="J74" s="87"/>
      <c r="K74" s="87"/>
      <c r="L74" s="87"/>
      <c r="M74" s="87"/>
      <c r="N74" s="88"/>
      <c r="O74" s="87"/>
      <c r="P74" s="87"/>
      <c r="Q74" s="87"/>
      <c r="R74" s="88"/>
      <c r="S74" s="87"/>
      <c r="T74" s="87"/>
      <c r="U74" s="87"/>
      <c r="V74" s="88"/>
      <c r="W74" s="87"/>
      <c r="X74" s="87"/>
      <c r="Y74" s="88"/>
      <c r="Z74" s="87"/>
      <c r="AA74" s="87"/>
      <c r="AB74" s="88"/>
      <c r="AC74" s="87"/>
      <c r="AD74" s="87"/>
      <c r="AE74" s="88"/>
      <c r="AF74" s="88"/>
      <c r="AG74" s="88"/>
      <c r="AH74" s="89"/>
    </row>
    <row r="75" spans="1:34" s="90" customFormat="1" ht="23.1" customHeight="1">
      <c r="A75" s="80">
        <f>IF(D75="","",SUBTOTAL(3,$D$11:D75))</f>
        <v>65</v>
      </c>
      <c r="B75" s="81" t="s">
        <v>173</v>
      </c>
      <c r="C75" s="82" t="s">
        <v>136</v>
      </c>
      <c r="D75" s="91" t="s">
        <v>174</v>
      </c>
      <c r="E75" s="84"/>
      <c r="F75" s="85"/>
      <c r="G75" s="85"/>
      <c r="H75" s="85"/>
      <c r="I75" s="86"/>
      <c r="J75" s="87"/>
      <c r="K75" s="87"/>
      <c r="L75" s="87"/>
      <c r="M75" s="87"/>
      <c r="N75" s="88"/>
      <c r="O75" s="87"/>
      <c r="P75" s="87"/>
      <c r="Q75" s="87"/>
      <c r="R75" s="88"/>
      <c r="S75" s="87"/>
      <c r="T75" s="87"/>
      <c r="U75" s="87"/>
      <c r="V75" s="88"/>
      <c r="W75" s="87"/>
      <c r="X75" s="87"/>
      <c r="Y75" s="88"/>
      <c r="Z75" s="87"/>
      <c r="AA75" s="87"/>
      <c r="AB75" s="88"/>
      <c r="AC75" s="87"/>
      <c r="AD75" s="87"/>
      <c r="AE75" s="88"/>
      <c r="AF75" s="88"/>
      <c r="AG75" s="88"/>
      <c r="AH75" s="89"/>
    </row>
    <row r="76" spans="1:34" s="90" customFormat="1" ht="23.1" customHeight="1">
      <c r="A76" s="80">
        <f>IF(D76="","",SUBTOTAL(3,$D$11:D76))</f>
        <v>66</v>
      </c>
      <c r="B76" s="81" t="s">
        <v>175</v>
      </c>
      <c r="C76" s="82" t="s">
        <v>136</v>
      </c>
      <c r="D76" s="83" t="s">
        <v>176</v>
      </c>
      <c r="E76" s="84">
        <v>0</v>
      </c>
      <c r="F76" s="85">
        <v>0</v>
      </c>
      <c r="G76" s="85">
        <v>0</v>
      </c>
      <c r="H76" s="85">
        <v>0</v>
      </c>
      <c r="I76" s="86">
        <v>0</v>
      </c>
      <c r="J76" s="87">
        <v>0</v>
      </c>
      <c r="K76" s="87">
        <v>0</v>
      </c>
      <c r="L76" s="87">
        <v>1.6</v>
      </c>
      <c r="M76" s="87">
        <v>0</v>
      </c>
      <c r="N76" s="88">
        <v>1.6</v>
      </c>
      <c r="O76" s="87">
        <v>0</v>
      </c>
      <c r="P76" s="87">
        <v>0</v>
      </c>
      <c r="Q76" s="87">
        <v>0</v>
      </c>
      <c r="R76" s="88">
        <v>0</v>
      </c>
      <c r="S76" s="87">
        <v>0</v>
      </c>
      <c r="T76" s="87">
        <v>0</v>
      </c>
      <c r="U76" s="87">
        <v>0</v>
      </c>
      <c r="V76" s="88">
        <v>0</v>
      </c>
      <c r="W76" s="87">
        <v>0</v>
      </c>
      <c r="X76" s="87">
        <v>0</v>
      </c>
      <c r="Y76" s="88">
        <v>0</v>
      </c>
      <c r="Z76" s="87">
        <v>0</v>
      </c>
      <c r="AA76" s="87">
        <v>0</v>
      </c>
      <c r="AB76" s="88">
        <v>0</v>
      </c>
      <c r="AC76" s="87">
        <v>0</v>
      </c>
      <c r="AD76" s="87">
        <v>0</v>
      </c>
      <c r="AE76" s="88">
        <v>0</v>
      </c>
      <c r="AF76" s="88">
        <v>0</v>
      </c>
      <c r="AG76" s="88">
        <v>0</v>
      </c>
      <c r="AH76" s="89">
        <v>1.6</v>
      </c>
    </row>
    <row r="77" spans="1:34" s="90" customFormat="1" ht="23.1" customHeight="1">
      <c r="A77" s="80">
        <f>IF(D77="","",SUBTOTAL(3,$D$11:D77))</f>
        <v>67</v>
      </c>
      <c r="B77" s="81" t="s">
        <v>177</v>
      </c>
      <c r="C77" s="82" t="s">
        <v>136</v>
      </c>
      <c r="D77" s="91" t="s">
        <v>178</v>
      </c>
      <c r="E77" s="84"/>
      <c r="F77" s="85"/>
      <c r="G77" s="85"/>
      <c r="H77" s="85"/>
      <c r="I77" s="86"/>
      <c r="J77" s="87"/>
      <c r="K77" s="87"/>
      <c r="L77" s="87"/>
      <c r="M77" s="87"/>
      <c r="N77" s="88"/>
      <c r="O77" s="87"/>
      <c r="P77" s="87"/>
      <c r="Q77" s="87"/>
      <c r="R77" s="88"/>
      <c r="S77" s="87"/>
      <c r="T77" s="87"/>
      <c r="U77" s="87"/>
      <c r="V77" s="88"/>
      <c r="W77" s="87"/>
      <c r="X77" s="87"/>
      <c r="Y77" s="88"/>
      <c r="Z77" s="87"/>
      <c r="AA77" s="87"/>
      <c r="AB77" s="88"/>
      <c r="AC77" s="87"/>
      <c r="AD77" s="87"/>
      <c r="AE77" s="88"/>
      <c r="AF77" s="88"/>
      <c r="AG77" s="88"/>
      <c r="AH77" s="89"/>
    </row>
    <row r="78" spans="1:34" s="90" customFormat="1" ht="23.1" customHeight="1">
      <c r="A78" s="80">
        <f>IF(D78="","",SUBTOTAL(3,$D$11:D78))</f>
        <v>68</v>
      </c>
      <c r="B78" s="81" t="s">
        <v>179</v>
      </c>
      <c r="C78" s="82" t="s">
        <v>136</v>
      </c>
      <c r="D78" s="91" t="s">
        <v>180</v>
      </c>
      <c r="E78" s="84"/>
      <c r="F78" s="85"/>
      <c r="G78" s="85"/>
      <c r="H78" s="85"/>
      <c r="I78" s="86"/>
      <c r="J78" s="87"/>
      <c r="K78" s="87"/>
      <c r="L78" s="87"/>
      <c r="M78" s="87"/>
      <c r="N78" s="88"/>
      <c r="O78" s="87"/>
      <c r="P78" s="87"/>
      <c r="Q78" s="87"/>
      <c r="R78" s="88"/>
      <c r="S78" s="87"/>
      <c r="T78" s="87"/>
      <c r="U78" s="87"/>
      <c r="V78" s="88"/>
      <c r="W78" s="87"/>
      <c r="X78" s="87"/>
      <c r="Y78" s="88"/>
      <c r="Z78" s="87"/>
      <c r="AA78" s="87"/>
      <c r="AB78" s="88"/>
      <c r="AC78" s="87"/>
      <c r="AD78" s="87"/>
      <c r="AE78" s="88"/>
      <c r="AF78" s="88"/>
      <c r="AG78" s="88"/>
      <c r="AH78" s="89"/>
    </row>
    <row r="79" spans="1:34" s="90" customFormat="1" ht="23.1" customHeight="1">
      <c r="A79" s="80">
        <f>IF(D79="","",SUBTOTAL(3,$D$11:D79))</f>
        <v>69</v>
      </c>
      <c r="B79" s="81" t="s">
        <v>181</v>
      </c>
      <c r="C79" s="82" t="s">
        <v>136</v>
      </c>
      <c r="D79" s="83" t="s">
        <v>182</v>
      </c>
      <c r="E79" s="84">
        <v>2</v>
      </c>
      <c r="F79" s="85">
        <v>0</v>
      </c>
      <c r="G79" s="85">
        <v>0</v>
      </c>
      <c r="H79" s="85">
        <v>0</v>
      </c>
      <c r="I79" s="86">
        <v>2</v>
      </c>
      <c r="J79" s="87">
        <v>1.2</v>
      </c>
      <c r="K79" s="87">
        <v>1.2</v>
      </c>
      <c r="L79" s="87">
        <v>0</v>
      </c>
      <c r="M79" s="87">
        <v>0</v>
      </c>
      <c r="N79" s="88">
        <v>2.4</v>
      </c>
      <c r="O79" s="87">
        <v>28</v>
      </c>
      <c r="P79" s="87">
        <v>0</v>
      </c>
      <c r="Q79" s="87">
        <v>16</v>
      </c>
      <c r="R79" s="88">
        <v>0.6</v>
      </c>
      <c r="S79" s="87">
        <v>0</v>
      </c>
      <c r="T79" s="87">
        <v>0</v>
      </c>
      <c r="U79" s="87">
        <v>0</v>
      </c>
      <c r="V79" s="88">
        <v>0</v>
      </c>
      <c r="W79" s="87">
        <v>0</v>
      </c>
      <c r="X79" s="87">
        <v>0</v>
      </c>
      <c r="Y79" s="88">
        <v>0</v>
      </c>
      <c r="Z79" s="87">
        <v>0</v>
      </c>
      <c r="AA79" s="87">
        <v>0</v>
      </c>
      <c r="AB79" s="88">
        <v>0</v>
      </c>
      <c r="AC79" s="87">
        <v>0</v>
      </c>
      <c r="AD79" s="87">
        <v>0</v>
      </c>
      <c r="AE79" s="88">
        <v>0</v>
      </c>
      <c r="AF79" s="88">
        <v>0</v>
      </c>
      <c r="AG79" s="88">
        <v>0</v>
      </c>
      <c r="AH79" s="89">
        <v>5</v>
      </c>
    </row>
    <row r="80" spans="1:34" s="90" customFormat="1" ht="23.1" customHeight="1">
      <c r="A80" s="80">
        <f>IF(D80="","",SUBTOTAL(3,$D$11:D80))</f>
        <v>70</v>
      </c>
      <c r="B80" s="81" t="s">
        <v>183</v>
      </c>
      <c r="C80" s="82" t="s">
        <v>136</v>
      </c>
      <c r="D80" s="91" t="s">
        <v>184</v>
      </c>
      <c r="E80" s="84"/>
      <c r="F80" s="85"/>
      <c r="G80" s="85"/>
      <c r="H80" s="85"/>
      <c r="I80" s="86"/>
      <c r="J80" s="87"/>
      <c r="K80" s="87"/>
      <c r="L80" s="87"/>
      <c r="M80" s="87"/>
      <c r="N80" s="88"/>
      <c r="O80" s="87"/>
      <c r="P80" s="87"/>
      <c r="Q80" s="87"/>
      <c r="R80" s="88"/>
      <c r="S80" s="87"/>
      <c r="T80" s="87"/>
      <c r="U80" s="87"/>
      <c r="V80" s="88"/>
      <c r="W80" s="87"/>
      <c r="X80" s="87"/>
      <c r="Y80" s="88"/>
      <c r="Z80" s="87"/>
      <c r="AA80" s="87"/>
      <c r="AB80" s="88"/>
      <c r="AC80" s="87"/>
      <c r="AD80" s="87"/>
      <c r="AE80" s="88"/>
      <c r="AF80" s="88"/>
      <c r="AG80" s="88"/>
      <c r="AH80" s="89"/>
    </row>
    <row r="81" spans="1:34" s="90" customFormat="1" ht="23.1" customHeight="1">
      <c r="A81" s="80">
        <f>IF(D81="","",SUBTOTAL(3,$D$11:D81))</f>
        <v>71</v>
      </c>
      <c r="B81" s="81" t="s">
        <v>185</v>
      </c>
      <c r="C81" s="82" t="s">
        <v>136</v>
      </c>
      <c r="D81" s="83" t="s">
        <v>186</v>
      </c>
      <c r="E81" s="84">
        <v>4</v>
      </c>
      <c r="F81" s="85">
        <v>0</v>
      </c>
      <c r="G81" s="85">
        <v>0</v>
      </c>
      <c r="H81" s="85">
        <v>0</v>
      </c>
      <c r="I81" s="86">
        <v>4</v>
      </c>
      <c r="J81" s="87">
        <v>1.2</v>
      </c>
      <c r="K81" s="87">
        <v>1.2</v>
      </c>
      <c r="L81" s="87">
        <v>0</v>
      </c>
      <c r="M81" s="87">
        <v>0</v>
      </c>
      <c r="N81" s="88">
        <v>2.4</v>
      </c>
      <c r="O81" s="87">
        <v>19</v>
      </c>
      <c r="P81" s="87">
        <v>0</v>
      </c>
      <c r="Q81" s="87">
        <v>19</v>
      </c>
      <c r="R81" s="88">
        <v>0</v>
      </c>
      <c r="S81" s="87">
        <v>0</v>
      </c>
      <c r="T81" s="87">
        <v>0</v>
      </c>
      <c r="U81" s="87">
        <v>0</v>
      </c>
      <c r="V81" s="88">
        <v>0</v>
      </c>
      <c r="W81" s="87">
        <v>0</v>
      </c>
      <c r="X81" s="87">
        <v>0</v>
      </c>
      <c r="Y81" s="88">
        <v>0</v>
      </c>
      <c r="Z81" s="87">
        <v>0</v>
      </c>
      <c r="AA81" s="87">
        <v>13</v>
      </c>
      <c r="AB81" s="88">
        <v>1.3</v>
      </c>
      <c r="AC81" s="87">
        <v>0</v>
      </c>
      <c r="AD81" s="87">
        <v>0</v>
      </c>
      <c r="AE81" s="88">
        <v>0</v>
      </c>
      <c r="AF81" s="88">
        <v>0</v>
      </c>
      <c r="AG81" s="88">
        <v>0</v>
      </c>
      <c r="AH81" s="89">
        <v>7.7</v>
      </c>
    </row>
    <row r="82" spans="1:34" s="90" customFormat="1" ht="23.1" customHeight="1">
      <c r="A82" s="80">
        <f>IF(D82="","",SUBTOTAL(3,$D$11:D82))</f>
        <v>72</v>
      </c>
      <c r="B82" s="81" t="s">
        <v>187</v>
      </c>
      <c r="C82" s="82" t="s">
        <v>136</v>
      </c>
      <c r="D82" s="83" t="s">
        <v>188</v>
      </c>
      <c r="E82" s="84">
        <v>6</v>
      </c>
      <c r="F82" s="85">
        <v>0</v>
      </c>
      <c r="G82" s="85">
        <v>0</v>
      </c>
      <c r="H82" s="85">
        <v>0</v>
      </c>
      <c r="I82" s="86">
        <v>6</v>
      </c>
      <c r="J82" s="87">
        <v>1.2</v>
      </c>
      <c r="K82" s="87">
        <v>1.2</v>
      </c>
      <c r="L82" s="87">
        <v>0</v>
      </c>
      <c r="M82" s="87">
        <v>0</v>
      </c>
      <c r="N82" s="88">
        <v>2.4</v>
      </c>
      <c r="O82" s="87">
        <v>15</v>
      </c>
      <c r="P82" s="87">
        <v>0</v>
      </c>
      <c r="Q82" s="87">
        <v>15</v>
      </c>
      <c r="R82" s="88">
        <v>0</v>
      </c>
      <c r="S82" s="87">
        <v>1</v>
      </c>
      <c r="T82" s="87">
        <v>0</v>
      </c>
      <c r="U82" s="87">
        <v>1</v>
      </c>
      <c r="V82" s="88">
        <v>0</v>
      </c>
      <c r="W82" s="87">
        <v>0</v>
      </c>
      <c r="X82" s="87">
        <v>0</v>
      </c>
      <c r="Y82" s="88">
        <v>0</v>
      </c>
      <c r="Z82" s="87">
        <v>0</v>
      </c>
      <c r="AA82" s="87">
        <v>0</v>
      </c>
      <c r="AB82" s="88">
        <v>0</v>
      </c>
      <c r="AC82" s="87">
        <v>0</v>
      </c>
      <c r="AD82" s="87">
        <v>0</v>
      </c>
      <c r="AE82" s="88">
        <v>0</v>
      </c>
      <c r="AF82" s="88">
        <v>0</v>
      </c>
      <c r="AG82" s="88">
        <v>0</v>
      </c>
      <c r="AH82" s="89">
        <v>8.4</v>
      </c>
    </row>
    <row r="83" spans="1:34" s="90" customFormat="1" ht="23.1" customHeight="1">
      <c r="A83" s="80">
        <f>IF(D83="","",SUBTOTAL(3,$D$11:D83))</f>
        <v>73</v>
      </c>
      <c r="B83" s="81" t="s">
        <v>189</v>
      </c>
      <c r="C83" s="82" t="s">
        <v>136</v>
      </c>
      <c r="D83" s="83" t="s">
        <v>190</v>
      </c>
      <c r="E83" s="84">
        <v>2</v>
      </c>
      <c r="F83" s="85">
        <v>0</v>
      </c>
      <c r="G83" s="85">
        <v>0</v>
      </c>
      <c r="H83" s="85">
        <v>0</v>
      </c>
      <c r="I83" s="86">
        <v>2</v>
      </c>
      <c r="J83" s="87">
        <v>1.2</v>
      </c>
      <c r="K83" s="87">
        <v>1.2</v>
      </c>
      <c r="L83" s="87">
        <v>0</v>
      </c>
      <c r="M83" s="87">
        <v>0</v>
      </c>
      <c r="N83" s="88">
        <v>2.4</v>
      </c>
      <c r="O83" s="87">
        <v>34</v>
      </c>
      <c r="P83" s="87">
        <v>19</v>
      </c>
      <c r="Q83" s="96">
        <v>19</v>
      </c>
      <c r="R83" s="97">
        <v>1.7</v>
      </c>
      <c r="S83" s="87">
        <v>0</v>
      </c>
      <c r="T83" s="87">
        <v>0</v>
      </c>
      <c r="U83" s="96">
        <v>0</v>
      </c>
      <c r="V83" s="97">
        <v>0</v>
      </c>
      <c r="W83" s="87">
        <v>0</v>
      </c>
      <c r="X83" s="87">
        <v>0</v>
      </c>
      <c r="Y83" s="88">
        <v>0</v>
      </c>
      <c r="Z83" s="87">
        <v>0</v>
      </c>
      <c r="AA83" s="87">
        <v>0</v>
      </c>
      <c r="AB83" s="88">
        <v>0</v>
      </c>
      <c r="AC83" s="87">
        <v>0</v>
      </c>
      <c r="AD83" s="87">
        <v>0</v>
      </c>
      <c r="AE83" s="88">
        <v>0</v>
      </c>
      <c r="AF83" s="88">
        <v>0</v>
      </c>
      <c r="AG83" s="88">
        <v>0</v>
      </c>
      <c r="AH83" s="89">
        <v>6.1</v>
      </c>
    </row>
    <row r="84" spans="1:34" s="90" customFormat="1" ht="23.1" customHeight="1">
      <c r="A84" s="80">
        <f>IF(D84="","",SUBTOTAL(3,$D$11:D84))</f>
        <v>74</v>
      </c>
      <c r="B84" s="81" t="s">
        <v>191</v>
      </c>
      <c r="C84" s="82" t="s">
        <v>136</v>
      </c>
      <c r="D84" s="83" t="s">
        <v>192</v>
      </c>
      <c r="E84" s="84"/>
      <c r="F84" s="85"/>
      <c r="G84" s="85"/>
      <c r="H84" s="85"/>
      <c r="I84" s="86"/>
      <c r="J84" s="87"/>
      <c r="K84" s="87"/>
      <c r="L84" s="87"/>
      <c r="M84" s="87"/>
      <c r="N84" s="88"/>
      <c r="O84" s="87"/>
      <c r="P84" s="87"/>
      <c r="Q84" s="96"/>
      <c r="R84" s="97"/>
      <c r="S84" s="87"/>
      <c r="T84" s="87"/>
      <c r="U84" s="96"/>
      <c r="V84" s="97"/>
      <c r="W84" s="87"/>
      <c r="X84" s="87"/>
      <c r="Y84" s="88"/>
      <c r="Z84" s="87"/>
      <c r="AA84" s="87"/>
      <c r="AB84" s="88"/>
      <c r="AC84" s="87"/>
      <c r="AD84" s="87"/>
      <c r="AE84" s="88"/>
      <c r="AF84" s="88"/>
      <c r="AG84" s="88"/>
      <c r="AH84" s="89"/>
    </row>
    <row r="85" spans="1:34" s="90" customFormat="1" ht="23.1" customHeight="1">
      <c r="A85" s="80">
        <f>IF(D85="","",SUBTOTAL(3,$D$11:D85))</f>
        <v>75</v>
      </c>
      <c r="B85" s="81" t="s">
        <v>193</v>
      </c>
      <c r="C85" s="82" t="s">
        <v>136</v>
      </c>
      <c r="D85" s="83" t="s">
        <v>194</v>
      </c>
      <c r="E85" s="84">
        <v>2</v>
      </c>
      <c r="F85" s="85">
        <v>0</v>
      </c>
      <c r="G85" s="85">
        <v>0</v>
      </c>
      <c r="H85" s="85">
        <v>0</v>
      </c>
      <c r="I85" s="86">
        <v>2</v>
      </c>
      <c r="J85" s="87">
        <v>1.2</v>
      </c>
      <c r="K85" s="87">
        <v>1.2</v>
      </c>
      <c r="L85" s="87">
        <v>0</v>
      </c>
      <c r="M85" s="87">
        <v>0</v>
      </c>
      <c r="N85" s="88">
        <v>2.4</v>
      </c>
      <c r="O85" s="87">
        <v>19</v>
      </c>
      <c r="P85" s="87">
        <v>34</v>
      </c>
      <c r="Q85" s="96">
        <v>34</v>
      </c>
      <c r="R85" s="97">
        <v>0.95</v>
      </c>
      <c r="S85" s="87">
        <v>0</v>
      </c>
      <c r="T85" s="87">
        <v>0</v>
      </c>
      <c r="U85" s="96">
        <v>0</v>
      </c>
      <c r="V85" s="97">
        <v>0</v>
      </c>
      <c r="W85" s="87">
        <v>0</v>
      </c>
      <c r="X85" s="87">
        <v>0</v>
      </c>
      <c r="Y85" s="88">
        <v>0</v>
      </c>
      <c r="Z85" s="87">
        <v>0</v>
      </c>
      <c r="AA85" s="87">
        <v>0</v>
      </c>
      <c r="AB85" s="88">
        <v>0</v>
      </c>
      <c r="AC85" s="87">
        <v>0</v>
      </c>
      <c r="AD85" s="87">
        <v>0</v>
      </c>
      <c r="AE85" s="88">
        <v>0</v>
      </c>
      <c r="AF85" s="88">
        <v>0</v>
      </c>
      <c r="AG85" s="88">
        <v>0</v>
      </c>
      <c r="AH85" s="89">
        <v>5.4</v>
      </c>
    </row>
    <row r="86" spans="1:34" s="90" customFormat="1" ht="23.1" customHeight="1">
      <c r="A86" s="80">
        <f>IF(D86="","",SUBTOTAL(3,$D$11:D86))</f>
        <v>76</v>
      </c>
      <c r="B86" s="81" t="s">
        <v>195</v>
      </c>
      <c r="C86" s="82" t="s">
        <v>136</v>
      </c>
      <c r="D86" s="91" t="s">
        <v>196</v>
      </c>
      <c r="E86" s="84"/>
      <c r="F86" s="85"/>
      <c r="G86" s="85"/>
      <c r="H86" s="85"/>
      <c r="I86" s="86"/>
      <c r="J86" s="87"/>
      <c r="K86" s="87"/>
      <c r="L86" s="87"/>
      <c r="M86" s="87"/>
      <c r="N86" s="88"/>
      <c r="O86" s="87"/>
      <c r="P86" s="87"/>
      <c r="Q86" s="96"/>
      <c r="R86" s="97"/>
      <c r="S86" s="87"/>
      <c r="T86" s="87"/>
      <c r="U86" s="96"/>
      <c r="V86" s="97"/>
      <c r="W86" s="87"/>
      <c r="X86" s="87"/>
      <c r="Y86" s="88"/>
      <c r="Z86" s="87"/>
      <c r="AA86" s="87"/>
      <c r="AB86" s="88"/>
      <c r="AC86" s="87"/>
      <c r="AD86" s="87"/>
      <c r="AE86" s="88"/>
      <c r="AF86" s="88"/>
      <c r="AG86" s="88"/>
      <c r="AH86" s="89"/>
    </row>
    <row r="87" spans="1:34" s="90" customFormat="1" ht="23.1" customHeight="1">
      <c r="A87" s="80">
        <f>IF(D87="","",SUBTOTAL(3,$D$11:D87))</f>
        <v>77</v>
      </c>
      <c r="B87" s="81" t="s">
        <v>197</v>
      </c>
      <c r="C87" s="82" t="s">
        <v>136</v>
      </c>
      <c r="D87" s="83" t="s">
        <v>198</v>
      </c>
      <c r="E87" s="84">
        <v>0</v>
      </c>
      <c r="F87" s="85">
        <v>0</v>
      </c>
      <c r="G87" s="85">
        <v>0</v>
      </c>
      <c r="H87" s="85">
        <v>0</v>
      </c>
      <c r="I87" s="86">
        <v>0</v>
      </c>
      <c r="J87" s="87">
        <v>0</v>
      </c>
      <c r="K87" s="87">
        <v>0</v>
      </c>
      <c r="L87" s="87">
        <v>0</v>
      </c>
      <c r="M87" s="87">
        <v>1.6</v>
      </c>
      <c r="N87" s="88">
        <v>1.6</v>
      </c>
      <c r="O87" s="87">
        <v>0</v>
      </c>
      <c r="P87" s="87">
        <v>0</v>
      </c>
      <c r="Q87" s="87">
        <v>0</v>
      </c>
      <c r="R87" s="88">
        <v>0</v>
      </c>
      <c r="S87" s="87">
        <v>0</v>
      </c>
      <c r="T87" s="87">
        <v>0</v>
      </c>
      <c r="U87" s="87">
        <v>0</v>
      </c>
      <c r="V87" s="88">
        <v>0</v>
      </c>
      <c r="W87" s="87">
        <v>0</v>
      </c>
      <c r="X87" s="87">
        <v>0</v>
      </c>
      <c r="Y87" s="88">
        <v>0</v>
      </c>
      <c r="Z87" s="87">
        <v>13</v>
      </c>
      <c r="AA87" s="87">
        <v>0</v>
      </c>
      <c r="AB87" s="88">
        <v>1.3</v>
      </c>
      <c r="AC87" s="87">
        <v>0</v>
      </c>
      <c r="AD87" s="87">
        <v>0</v>
      </c>
      <c r="AE87" s="88">
        <v>0</v>
      </c>
      <c r="AF87" s="88">
        <v>0</v>
      </c>
      <c r="AG87" s="88">
        <v>0</v>
      </c>
      <c r="AH87" s="89">
        <v>2.9</v>
      </c>
    </row>
    <row r="88" spans="1:34" s="90" customFormat="1" ht="23.1" customHeight="1">
      <c r="A88" s="80">
        <f>IF(D88="","",SUBTOTAL(3,$D$11:D88))</f>
        <v>78</v>
      </c>
      <c r="B88" s="81" t="s">
        <v>199</v>
      </c>
      <c r="C88" s="82" t="s">
        <v>136</v>
      </c>
      <c r="D88" s="91" t="s">
        <v>200</v>
      </c>
      <c r="E88" s="84"/>
      <c r="F88" s="85"/>
      <c r="G88" s="85"/>
      <c r="H88" s="85"/>
      <c r="I88" s="86"/>
      <c r="J88" s="87"/>
      <c r="K88" s="87"/>
      <c r="L88" s="87"/>
      <c r="M88" s="87"/>
      <c r="N88" s="88"/>
      <c r="O88" s="87"/>
      <c r="P88" s="87"/>
      <c r="Q88" s="96"/>
      <c r="R88" s="97"/>
      <c r="S88" s="87"/>
      <c r="T88" s="87"/>
      <c r="U88" s="96"/>
      <c r="V88" s="97"/>
      <c r="W88" s="87"/>
      <c r="X88" s="87"/>
      <c r="Y88" s="88"/>
      <c r="Z88" s="87"/>
      <c r="AA88" s="87"/>
      <c r="AB88" s="88"/>
      <c r="AC88" s="87"/>
      <c r="AD88" s="87"/>
      <c r="AE88" s="88"/>
      <c r="AF88" s="88"/>
      <c r="AG88" s="88"/>
      <c r="AH88" s="89"/>
    </row>
    <row r="89" spans="1:34" s="90" customFormat="1" ht="23.1" customHeight="1">
      <c r="A89" s="80">
        <f>IF(D89="","",SUBTOTAL(3,$D$11:D89))</f>
        <v>79</v>
      </c>
      <c r="B89" s="81" t="s">
        <v>201</v>
      </c>
      <c r="C89" s="82" t="s">
        <v>136</v>
      </c>
      <c r="D89" s="91" t="s">
        <v>202</v>
      </c>
      <c r="E89" s="84"/>
      <c r="F89" s="85"/>
      <c r="G89" s="85"/>
      <c r="H89" s="85"/>
      <c r="I89" s="86"/>
      <c r="J89" s="87"/>
      <c r="K89" s="87"/>
      <c r="L89" s="87"/>
      <c r="M89" s="87"/>
      <c r="N89" s="88"/>
      <c r="O89" s="87"/>
      <c r="P89" s="87"/>
      <c r="Q89" s="96"/>
      <c r="R89" s="97"/>
      <c r="S89" s="87"/>
      <c r="T89" s="87"/>
      <c r="U89" s="96"/>
      <c r="V89" s="97"/>
      <c r="W89" s="87"/>
      <c r="X89" s="87"/>
      <c r="Y89" s="88"/>
      <c r="Z89" s="87"/>
      <c r="AA89" s="87"/>
      <c r="AB89" s="88"/>
      <c r="AC89" s="87"/>
      <c r="AD89" s="87"/>
      <c r="AE89" s="88"/>
      <c r="AF89" s="88"/>
      <c r="AG89" s="88"/>
      <c r="AH89" s="89"/>
    </row>
    <row r="90" spans="1:34" s="90" customFormat="1" ht="23.1" customHeight="1">
      <c r="A90" s="80">
        <f>IF(D90="","",SUBTOTAL(3,$D$11:D90))</f>
        <v>80</v>
      </c>
      <c r="B90" s="81" t="s">
        <v>203</v>
      </c>
      <c r="C90" s="82" t="s">
        <v>136</v>
      </c>
      <c r="D90" s="91" t="s">
        <v>204</v>
      </c>
      <c r="E90" s="84"/>
      <c r="F90" s="85"/>
      <c r="G90" s="85"/>
      <c r="H90" s="85"/>
      <c r="I90" s="86"/>
      <c r="J90" s="87"/>
      <c r="K90" s="87"/>
      <c r="L90" s="87"/>
      <c r="M90" s="87"/>
      <c r="N90" s="88"/>
      <c r="O90" s="87"/>
      <c r="P90" s="87"/>
      <c r="Q90" s="96"/>
      <c r="R90" s="97"/>
      <c r="S90" s="87"/>
      <c r="T90" s="87"/>
      <c r="U90" s="96"/>
      <c r="V90" s="97"/>
      <c r="W90" s="87"/>
      <c r="X90" s="87"/>
      <c r="Y90" s="88"/>
      <c r="Z90" s="87"/>
      <c r="AA90" s="87"/>
      <c r="AB90" s="88"/>
      <c r="AC90" s="87"/>
      <c r="AD90" s="87"/>
      <c r="AE90" s="88"/>
      <c r="AF90" s="88"/>
      <c r="AG90" s="88"/>
      <c r="AH90" s="89"/>
    </row>
    <row r="91" spans="1:34" s="90" customFormat="1" ht="23.1" customHeight="1">
      <c r="A91" s="80">
        <f>IF(D91="","",SUBTOTAL(3,$D$11:D91))</f>
        <v>81</v>
      </c>
      <c r="B91" s="81" t="s">
        <v>205</v>
      </c>
      <c r="C91" s="82" t="s">
        <v>136</v>
      </c>
      <c r="D91" s="91" t="s">
        <v>206</v>
      </c>
      <c r="E91" s="84"/>
      <c r="F91" s="85"/>
      <c r="G91" s="85"/>
      <c r="H91" s="85"/>
      <c r="I91" s="86"/>
      <c r="J91" s="87"/>
      <c r="K91" s="87"/>
      <c r="L91" s="87"/>
      <c r="M91" s="87"/>
      <c r="N91" s="88"/>
      <c r="O91" s="87"/>
      <c r="P91" s="87"/>
      <c r="Q91" s="96"/>
      <c r="R91" s="97"/>
      <c r="S91" s="87"/>
      <c r="T91" s="87"/>
      <c r="U91" s="96"/>
      <c r="V91" s="97"/>
      <c r="W91" s="87"/>
      <c r="X91" s="87"/>
      <c r="Y91" s="88"/>
      <c r="Z91" s="87"/>
      <c r="AA91" s="87"/>
      <c r="AB91" s="88"/>
      <c r="AC91" s="87"/>
      <c r="AD91" s="87"/>
      <c r="AE91" s="88"/>
      <c r="AF91" s="88"/>
      <c r="AG91" s="88"/>
      <c r="AH91" s="89"/>
    </row>
    <row r="92" spans="1:34" s="90" customFormat="1" ht="23.1" customHeight="1">
      <c r="A92" s="80">
        <f>IF(D92="","",SUBTOTAL(3,$D$11:D92))</f>
        <v>82</v>
      </c>
      <c r="B92" s="81" t="s">
        <v>207</v>
      </c>
      <c r="C92" s="82" t="s">
        <v>136</v>
      </c>
      <c r="D92" s="91" t="s">
        <v>208</v>
      </c>
      <c r="E92" s="84"/>
      <c r="F92" s="85"/>
      <c r="G92" s="85"/>
      <c r="H92" s="85"/>
      <c r="I92" s="86"/>
      <c r="J92" s="87"/>
      <c r="K92" s="87"/>
      <c r="L92" s="87"/>
      <c r="M92" s="87"/>
      <c r="N92" s="88"/>
      <c r="O92" s="87"/>
      <c r="P92" s="87"/>
      <c r="Q92" s="96"/>
      <c r="R92" s="97"/>
      <c r="S92" s="87"/>
      <c r="T92" s="87"/>
      <c r="U92" s="96"/>
      <c r="V92" s="97"/>
      <c r="W92" s="87"/>
      <c r="X92" s="87"/>
      <c r="Y92" s="88"/>
      <c r="Z92" s="87"/>
      <c r="AA92" s="87"/>
      <c r="AB92" s="88"/>
      <c r="AC92" s="87"/>
      <c r="AD92" s="87"/>
      <c r="AE92" s="88"/>
      <c r="AF92" s="88"/>
      <c r="AG92" s="88"/>
      <c r="AH92" s="89"/>
    </row>
    <row r="93" spans="1:34" s="90" customFormat="1" ht="23.1" customHeight="1">
      <c r="A93" s="80">
        <f>IF(D93="","",SUBTOTAL(3,$D$11:D93))</f>
        <v>83</v>
      </c>
      <c r="B93" s="81" t="s">
        <v>209</v>
      </c>
      <c r="C93" s="82" t="s">
        <v>136</v>
      </c>
      <c r="D93" s="91" t="s">
        <v>210</v>
      </c>
      <c r="E93" s="84"/>
      <c r="F93" s="85"/>
      <c r="G93" s="85"/>
      <c r="H93" s="85"/>
      <c r="I93" s="86"/>
      <c r="J93" s="87"/>
      <c r="K93" s="87"/>
      <c r="L93" s="87"/>
      <c r="M93" s="87"/>
      <c r="N93" s="88"/>
      <c r="O93" s="87"/>
      <c r="P93" s="87"/>
      <c r="Q93" s="96"/>
      <c r="R93" s="97"/>
      <c r="S93" s="87"/>
      <c r="T93" s="87"/>
      <c r="U93" s="96"/>
      <c r="V93" s="97"/>
      <c r="W93" s="87"/>
      <c r="X93" s="87"/>
      <c r="Y93" s="88"/>
      <c r="Z93" s="87"/>
      <c r="AA93" s="87"/>
      <c r="AB93" s="88"/>
      <c r="AC93" s="87"/>
      <c r="AD93" s="87"/>
      <c r="AE93" s="88"/>
      <c r="AF93" s="88"/>
      <c r="AG93" s="88"/>
      <c r="AH93" s="89"/>
    </row>
    <row r="94" spans="1:34" s="90" customFormat="1" ht="23.1" customHeight="1">
      <c r="A94" s="80">
        <f>IF(D94="","",SUBTOTAL(3,$D$11:D94))</f>
        <v>84</v>
      </c>
      <c r="B94" s="81" t="s">
        <v>211</v>
      </c>
      <c r="C94" s="82" t="s">
        <v>136</v>
      </c>
      <c r="D94" s="91" t="s">
        <v>212</v>
      </c>
      <c r="E94" s="84"/>
      <c r="F94" s="85"/>
      <c r="G94" s="85"/>
      <c r="H94" s="85"/>
      <c r="I94" s="86"/>
      <c r="J94" s="87"/>
      <c r="K94" s="87"/>
      <c r="L94" s="87"/>
      <c r="M94" s="87"/>
      <c r="N94" s="88"/>
      <c r="O94" s="87"/>
      <c r="P94" s="87"/>
      <c r="Q94" s="96"/>
      <c r="R94" s="97"/>
      <c r="S94" s="87"/>
      <c r="T94" s="87"/>
      <c r="U94" s="96"/>
      <c r="V94" s="97"/>
      <c r="W94" s="87"/>
      <c r="X94" s="87"/>
      <c r="Y94" s="88"/>
      <c r="Z94" s="87"/>
      <c r="AA94" s="87"/>
      <c r="AB94" s="88"/>
      <c r="AC94" s="87"/>
      <c r="AD94" s="87"/>
      <c r="AE94" s="88"/>
      <c r="AF94" s="88"/>
      <c r="AG94" s="88"/>
      <c r="AH94" s="89"/>
    </row>
    <row r="95" spans="1:34" s="90" customFormat="1" ht="23.1" customHeight="1">
      <c r="A95" s="80">
        <f>IF(D95="","",SUBTOTAL(3,$D$11:D95))</f>
        <v>85</v>
      </c>
      <c r="B95" s="81" t="s">
        <v>213</v>
      </c>
      <c r="C95" s="82" t="s">
        <v>136</v>
      </c>
      <c r="D95" s="91" t="s">
        <v>214</v>
      </c>
      <c r="E95" s="84"/>
      <c r="F95" s="85"/>
      <c r="G95" s="85"/>
      <c r="H95" s="85"/>
      <c r="I95" s="86"/>
      <c r="J95" s="87"/>
      <c r="K95" s="87"/>
      <c r="L95" s="87"/>
      <c r="M95" s="87"/>
      <c r="N95" s="88"/>
      <c r="O95" s="87"/>
      <c r="P95" s="87"/>
      <c r="Q95" s="96"/>
      <c r="R95" s="97"/>
      <c r="S95" s="87"/>
      <c r="T95" s="87"/>
      <c r="U95" s="96"/>
      <c r="V95" s="97"/>
      <c r="W95" s="87"/>
      <c r="X95" s="87"/>
      <c r="Y95" s="88"/>
      <c r="Z95" s="87"/>
      <c r="AA95" s="87"/>
      <c r="AB95" s="88"/>
      <c r="AC95" s="87"/>
      <c r="AD95" s="87"/>
      <c r="AE95" s="88"/>
      <c r="AF95" s="88"/>
      <c r="AG95" s="88"/>
      <c r="AH95" s="89"/>
    </row>
    <row r="96" spans="1:34" s="90" customFormat="1" ht="23.1" customHeight="1">
      <c r="A96" s="80">
        <f>IF(D96="","",SUBTOTAL(3,$D$11:D96))</f>
        <v>86</v>
      </c>
      <c r="B96" s="81" t="s">
        <v>215</v>
      </c>
      <c r="C96" s="82" t="s">
        <v>136</v>
      </c>
      <c r="D96" s="91" t="s">
        <v>216</v>
      </c>
      <c r="E96" s="84"/>
      <c r="F96" s="85"/>
      <c r="G96" s="85"/>
      <c r="H96" s="85"/>
      <c r="I96" s="86"/>
      <c r="J96" s="87"/>
      <c r="K96" s="87"/>
      <c r="L96" s="87"/>
      <c r="M96" s="87"/>
      <c r="N96" s="88"/>
      <c r="O96" s="87"/>
      <c r="P96" s="87"/>
      <c r="Q96" s="96"/>
      <c r="R96" s="97"/>
      <c r="S96" s="87"/>
      <c r="T96" s="87"/>
      <c r="U96" s="96"/>
      <c r="V96" s="97"/>
      <c r="W96" s="87"/>
      <c r="X96" s="87"/>
      <c r="Y96" s="88"/>
      <c r="Z96" s="87"/>
      <c r="AA96" s="87"/>
      <c r="AB96" s="88"/>
      <c r="AC96" s="87"/>
      <c r="AD96" s="87"/>
      <c r="AE96" s="88"/>
      <c r="AF96" s="88"/>
      <c r="AG96" s="88"/>
      <c r="AH96" s="89"/>
    </row>
    <row r="97" spans="1:34" s="90" customFormat="1" ht="23.1" customHeight="1">
      <c r="A97" s="80">
        <f>IF(D97="","",SUBTOTAL(3,$D$11:D97))</f>
        <v>87</v>
      </c>
      <c r="B97" s="81" t="s">
        <v>217</v>
      </c>
      <c r="C97" s="82" t="s">
        <v>136</v>
      </c>
      <c r="D97" s="91" t="s">
        <v>218</v>
      </c>
      <c r="E97" s="84"/>
      <c r="F97" s="85"/>
      <c r="G97" s="85"/>
      <c r="H97" s="85"/>
      <c r="I97" s="86"/>
      <c r="J97" s="87"/>
      <c r="K97" s="87"/>
      <c r="L97" s="87"/>
      <c r="M97" s="87"/>
      <c r="N97" s="88"/>
      <c r="O97" s="87"/>
      <c r="P97" s="87"/>
      <c r="Q97" s="96"/>
      <c r="R97" s="97"/>
      <c r="S97" s="87"/>
      <c r="T97" s="87"/>
      <c r="U97" s="96"/>
      <c r="V97" s="97"/>
      <c r="W97" s="87"/>
      <c r="X97" s="87"/>
      <c r="Y97" s="88"/>
      <c r="Z97" s="87"/>
      <c r="AA97" s="87"/>
      <c r="AB97" s="88"/>
      <c r="AC97" s="87"/>
      <c r="AD97" s="87"/>
      <c r="AE97" s="88"/>
      <c r="AF97" s="88"/>
      <c r="AG97" s="88"/>
      <c r="AH97" s="89"/>
    </row>
    <row r="98" spans="1:34" s="90" customFormat="1" ht="23.1" customHeight="1">
      <c r="A98" s="80">
        <f>IF(D98="","",SUBTOTAL(3,$D$11:D98))</f>
        <v>88</v>
      </c>
      <c r="B98" s="81" t="s">
        <v>219</v>
      </c>
      <c r="C98" s="82" t="s">
        <v>136</v>
      </c>
      <c r="D98" s="91" t="s">
        <v>220</v>
      </c>
      <c r="E98" s="84"/>
      <c r="F98" s="85"/>
      <c r="G98" s="85"/>
      <c r="H98" s="85"/>
      <c r="I98" s="86"/>
      <c r="J98" s="87"/>
      <c r="K98" s="87"/>
      <c r="L98" s="87"/>
      <c r="M98" s="87"/>
      <c r="N98" s="88"/>
      <c r="O98" s="87"/>
      <c r="P98" s="87"/>
      <c r="Q98" s="96"/>
      <c r="R98" s="97"/>
      <c r="S98" s="87"/>
      <c r="T98" s="87"/>
      <c r="U98" s="96"/>
      <c r="V98" s="97"/>
      <c r="W98" s="87"/>
      <c r="X98" s="87"/>
      <c r="Y98" s="88"/>
      <c r="Z98" s="87"/>
      <c r="AA98" s="87"/>
      <c r="AB98" s="88"/>
      <c r="AC98" s="87"/>
      <c r="AD98" s="87"/>
      <c r="AE98" s="88"/>
      <c r="AF98" s="88"/>
      <c r="AG98" s="88"/>
      <c r="AH98" s="89"/>
    </row>
    <row r="99" spans="1:34" s="90" customFormat="1" ht="23.1" customHeight="1">
      <c r="A99" s="80">
        <f>IF(D99="","",SUBTOTAL(3,$D$11:D99))</f>
        <v>89</v>
      </c>
      <c r="B99" s="81" t="s">
        <v>221</v>
      </c>
      <c r="C99" s="82" t="s">
        <v>222</v>
      </c>
      <c r="D99" s="83" t="s">
        <v>223</v>
      </c>
      <c r="E99" s="84">
        <v>0</v>
      </c>
      <c r="F99" s="85">
        <v>0</v>
      </c>
      <c r="G99" s="85">
        <v>0</v>
      </c>
      <c r="H99" s="85">
        <v>0</v>
      </c>
      <c r="I99" s="86">
        <v>0</v>
      </c>
      <c r="J99" s="87">
        <v>0</v>
      </c>
      <c r="K99" s="87">
        <v>0</v>
      </c>
      <c r="L99" s="87">
        <v>0</v>
      </c>
      <c r="M99" s="87">
        <v>0</v>
      </c>
      <c r="N99" s="88">
        <v>0</v>
      </c>
      <c r="O99" s="87">
        <v>0</v>
      </c>
      <c r="P99" s="87">
        <v>0</v>
      </c>
      <c r="Q99" s="87">
        <v>0</v>
      </c>
      <c r="R99" s="88">
        <v>0</v>
      </c>
      <c r="S99" s="87">
        <v>0</v>
      </c>
      <c r="T99" s="87">
        <v>0</v>
      </c>
      <c r="U99" s="87">
        <v>0</v>
      </c>
      <c r="V99" s="88">
        <v>0</v>
      </c>
      <c r="W99" s="87">
        <v>15</v>
      </c>
      <c r="X99" s="87">
        <v>0</v>
      </c>
      <c r="Y99" s="88">
        <v>1.0714285714285701</v>
      </c>
      <c r="Z99" s="87">
        <v>0</v>
      </c>
      <c r="AA99" s="87">
        <v>0</v>
      </c>
      <c r="AB99" s="88">
        <v>0</v>
      </c>
      <c r="AC99" s="87">
        <v>0</v>
      </c>
      <c r="AD99" s="87">
        <v>0</v>
      </c>
      <c r="AE99" s="88">
        <v>0</v>
      </c>
      <c r="AF99" s="88">
        <v>0</v>
      </c>
      <c r="AG99" s="88">
        <v>0</v>
      </c>
      <c r="AH99" s="89">
        <v>1.1000000000000001</v>
      </c>
    </row>
    <row r="100" spans="1:34" s="90" customFormat="1" ht="23.1" customHeight="1">
      <c r="A100" s="80">
        <f>IF(D100="","",SUBTOTAL(3,$D$11:D100))</f>
        <v>90</v>
      </c>
      <c r="B100" s="81" t="s">
        <v>224</v>
      </c>
      <c r="C100" s="82" t="s">
        <v>222</v>
      </c>
      <c r="D100" s="91" t="s">
        <v>225</v>
      </c>
      <c r="E100" s="84"/>
      <c r="F100" s="85"/>
      <c r="G100" s="85"/>
      <c r="H100" s="85"/>
      <c r="I100" s="86"/>
      <c r="J100" s="87"/>
      <c r="K100" s="87"/>
      <c r="L100" s="87"/>
      <c r="M100" s="87"/>
      <c r="N100" s="88"/>
      <c r="O100" s="87"/>
      <c r="P100" s="87"/>
      <c r="Q100" s="96"/>
      <c r="R100" s="97"/>
      <c r="S100" s="87"/>
      <c r="T100" s="87"/>
      <c r="U100" s="96"/>
      <c r="V100" s="97"/>
      <c r="W100" s="87"/>
      <c r="X100" s="87"/>
      <c r="Y100" s="88"/>
      <c r="Z100" s="87"/>
      <c r="AA100" s="87"/>
      <c r="AB100" s="88"/>
      <c r="AC100" s="87"/>
      <c r="AD100" s="87"/>
      <c r="AE100" s="88"/>
      <c r="AF100" s="88"/>
      <c r="AG100" s="88"/>
      <c r="AH100" s="89"/>
    </row>
    <row r="101" spans="1:34" s="90" customFormat="1" ht="23.1" customHeight="1">
      <c r="A101" s="80">
        <f>IF(D101="","",SUBTOTAL(3,$D$11:D101))</f>
        <v>91</v>
      </c>
      <c r="B101" s="81" t="s">
        <v>226</v>
      </c>
      <c r="C101" s="82" t="s">
        <v>222</v>
      </c>
      <c r="D101" s="91" t="s">
        <v>227</v>
      </c>
      <c r="E101" s="84"/>
      <c r="F101" s="85"/>
      <c r="G101" s="85"/>
      <c r="H101" s="85"/>
      <c r="I101" s="86"/>
      <c r="J101" s="87"/>
      <c r="K101" s="87"/>
      <c r="L101" s="87"/>
      <c r="M101" s="87"/>
      <c r="N101" s="88"/>
      <c r="O101" s="87"/>
      <c r="P101" s="87"/>
      <c r="Q101" s="96"/>
      <c r="R101" s="97"/>
      <c r="S101" s="87"/>
      <c r="T101" s="87"/>
      <c r="U101" s="96"/>
      <c r="V101" s="97"/>
      <c r="W101" s="87"/>
      <c r="X101" s="87"/>
      <c r="Y101" s="88"/>
      <c r="Z101" s="87"/>
      <c r="AA101" s="87"/>
      <c r="AB101" s="88"/>
      <c r="AC101" s="87"/>
      <c r="AD101" s="87"/>
      <c r="AE101" s="88"/>
      <c r="AF101" s="88"/>
      <c r="AG101" s="88"/>
      <c r="AH101" s="89"/>
    </row>
    <row r="102" spans="1:34" s="90" customFormat="1" ht="23.1" customHeight="1">
      <c r="A102" s="80">
        <f>IF(D102="","",SUBTOTAL(3,$D$11:D102))</f>
        <v>92</v>
      </c>
      <c r="B102" s="81" t="s">
        <v>228</v>
      </c>
      <c r="C102" s="82" t="s">
        <v>222</v>
      </c>
      <c r="D102" s="91" t="s">
        <v>229</v>
      </c>
      <c r="E102" s="84"/>
      <c r="F102" s="85"/>
      <c r="G102" s="85"/>
      <c r="H102" s="85"/>
      <c r="I102" s="86"/>
      <c r="J102" s="87"/>
      <c r="K102" s="87"/>
      <c r="L102" s="87"/>
      <c r="M102" s="87"/>
      <c r="N102" s="88"/>
      <c r="O102" s="87"/>
      <c r="P102" s="87"/>
      <c r="Q102" s="96"/>
      <c r="R102" s="97"/>
      <c r="S102" s="87"/>
      <c r="T102" s="87"/>
      <c r="U102" s="96"/>
      <c r="V102" s="97"/>
      <c r="W102" s="87"/>
      <c r="X102" s="87"/>
      <c r="Y102" s="88"/>
      <c r="Z102" s="87"/>
      <c r="AA102" s="87"/>
      <c r="AB102" s="88"/>
      <c r="AC102" s="87"/>
      <c r="AD102" s="87"/>
      <c r="AE102" s="88"/>
      <c r="AF102" s="88"/>
      <c r="AG102" s="88"/>
      <c r="AH102" s="89"/>
    </row>
    <row r="103" spans="1:34" s="90" customFormat="1" ht="23.1" customHeight="1">
      <c r="A103" s="80">
        <f>IF(D103="","",SUBTOTAL(3,$D$11:D103))</f>
        <v>93</v>
      </c>
      <c r="B103" s="81" t="s">
        <v>230</v>
      </c>
      <c r="C103" s="82" t="s">
        <v>222</v>
      </c>
      <c r="D103" s="91" t="s">
        <v>231</v>
      </c>
      <c r="E103" s="84"/>
      <c r="F103" s="85"/>
      <c r="G103" s="85"/>
      <c r="H103" s="85"/>
      <c r="I103" s="86"/>
      <c r="J103" s="87"/>
      <c r="K103" s="87"/>
      <c r="L103" s="87"/>
      <c r="M103" s="87"/>
      <c r="N103" s="88"/>
      <c r="O103" s="87"/>
      <c r="P103" s="87"/>
      <c r="Q103" s="96"/>
      <c r="R103" s="97"/>
      <c r="S103" s="87"/>
      <c r="T103" s="87"/>
      <c r="U103" s="96"/>
      <c r="V103" s="97"/>
      <c r="W103" s="87"/>
      <c r="X103" s="87"/>
      <c r="Y103" s="88"/>
      <c r="Z103" s="87"/>
      <c r="AA103" s="87"/>
      <c r="AB103" s="88"/>
      <c r="AC103" s="87"/>
      <c r="AD103" s="87"/>
      <c r="AE103" s="88"/>
      <c r="AF103" s="88"/>
      <c r="AG103" s="88"/>
      <c r="AH103" s="89"/>
    </row>
    <row r="104" spans="1:34" s="90" customFormat="1" ht="23.1" customHeight="1">
      <c r="A104" s="80">
        <f>IF(D104="","",SUBTOTAL(3,$D$11:D104))</f>
        <v>94</v>
      </c>
      <c r="B104" s="81" t="s">
        <v>232</v>
      </c>
      <c r="C104" s="82" t="s">
        <v>222</v>
      </c>
      <c r="D104" s="91" t="s">
        <v>233</v>
      </c>
      <c r="E104" s="84"/>
      <c r="F104" s="85"/>
      <c r="G104" s="85"/>
      <c r="H104" s="85"/>
      <c r="I104" s="86"/>
      <c r="J104" s="87"/>
      <c r="K104" s="87"/>
      <c r="L104" s="87"/>
      <c r="M104" s="87"/>
      <c r="N104" s="88"/>
      <c r="O104" s="87"/>
      <c r="P104" s="87"/>
      <c r="Q104" s="96"/>
      <c r="R104" s="97"/>
      <c r="S104" s="87"/>
      <c r="T104" s="87"/>
      <c r="U104" s="96"/>
      <c r="V104" s="97"/>
      <c r="W104" s="87"/>
      <c r="X104" s="87"/>
      <c r="Y104" s="88"/>
      <c r="Z104" s="87"/>
      <c r="AA104" s="87"/>
      <c r="AB104" s="88"/>
      <c r="AC104" s="87"/>
      <c r="AD104" s="87"/>
      <c r="AE104" s="88"/>
      <c r="AF104" s="88"/>
      <c r="AG104" s="88"/>
      <c r="AH104" s="89"/>
    </row>
    <row r="105" spans="1:34" s="90" customFormat="1" ht="23.1" customHeight="1">
      <c r="A105" s="80">
        <f>IF(D105="","",SUBTOTAL(3,$D$11:D105))</f>
        <v>95</v>
      </c>
      <c r="B105" s="81" t="s">
        <v>234</v>
      </c>
      <c r="C105" s="82" t="s">
        <v>222</v>
      </c>
      <c r="D105" s="91" t="s">
        <v>235</v>
      </c>
      <c r="E105" s="84"/>
      <c r="F105" s="85"/>
      <c r="G105" s="85"/>
      <c r="H105" s="85"/>
      <c r="I105" s="86"/>
      <c r="J105" s="87"/>
      <c r="K105" s="87"/>
      <c r="L105" s="87"/>
      <c r="M105" s="87"/>
      <c r="N105" s="88"/>
      <c r="O105" s="87"/>
      <c r="P105" s="87"/>
      <c r="Q105" s="96"/>
      <c r="R105" s="97"/>
      <c r="S105" s="87"/>
      <c r="T105" s="87"/>
      <c r="U105" s="96"/>
      <c r="V105" s="97"/>
      <c r="W105" s="87"/>
      <c r="X105" s="87"/>
      <c r="Y105" s="88"/>
      <c r="Z105" s="87"/>
      <c r="AA105" s="87"/>
      <c r="AB105" s="88"/>
      <c r="AC105" s="87"/>
      <c r="AD105" s="87"/>
      <c r="AE105" s="88"/>
      <c r="AF105" s="88"/>
      <c r="AG105" s="88"/>
      <c r="AH105" s="89"/>
    </row>
    <row r="106" spans="1:34" s="90" customFormat="1" ht="23.1" customHeight="1">
      <c r="A106" s="80">
        <f>IF(D106="","",SUBTOTAL(3,$D$11:D106))</f>
        <v>96</v>
      </c>
      <c r="B106" s="81" t="s">
        <v>236</v>
      </c>
      <c r="C106" s="82" t="s">
        <v>222</v>
      </c>
      <c r="D106" s="91" t="s">
        <v>237</v>
      </c>
      <c r="E106" s="84"/>
      <c r="F106" s="85"/>
      <c r="G106" s="85"/>
      <c r="H106" s="85"/>
      <c r="I106" s="86"/>
      <c r="J106" s="87"/>
      <c r="K106" s="87"/>
      <c r="L106" s="87"/>
      <c r="M106" s="87"/>
      <c r="N106" s="88"/>
      <c r="O106" s="87"/>
      <c r="P106" s="87"/>
      <c r="Q106" s="96"/>
      <c r="R106" s="97"/>
      <c r="S106" s="87"/>
      <c r="T106" s="87"/>
      <c r="U106" s="96"/>
      <c r="V106" s="97"/>
      <c r="W106" s="87"/>
      <c r="X106" s="87"/>
      <c r="Y106" s="88"/>
      <c r="Z106" s="87"/>
      <c r="AA106" s="87"/>
      <c r="AB106" s="88"/>
      <c r="AC106" s="87"/>
      <c r="AD106" s="87"/>
      <c r="AE106" s="88"/>
      <c r="AF106" s="88"/>
      <c r="AG106" s="88"/>
      <c r="AH106" s="89"/>
    </row>
    <row r="107" spans="1:34" s="90" customFormat="1" ht="23.1" customHeight="1">
      <c r="A107" s="80">
        <f>IF(D107="","",SUBTOTAL(3,$D$11:D107))</f>
        <v>97</v>
      </c>
      <c r="B107" s="81" t="s">
        <v>238</v>
      </c>
      <c r="C107" s="82" t="s">
        <v>222</v>
      </c>
      <c r="D107" s="83" t="s">
        <v>239</v>
      </c>
      <c r="E107" s="84">
        <v>0</v>
      </c>
      <c r="F107" s="85">
        <v>0</v>
      </c>
      <c r="G107" s="85">
        <v>2</v>
      </c>
      <c r="H107" s="85">
        <v>1</v>
      </c>
      <c r="I107" s="86">
        <v>8</v>
      </c>
      <c r="J107" s="87">
        <v>0</v>
      </c>
      <c r="K107" s="87">
        <v>0</v>
      </c>
      <c r="L107" s="87">
        <v>0</v>
      </c>
      <c r="M107" s="87">
        <v>0</v>
      </c>
      <c r="N107" s="88">
        <v>0</v>
      </c>
      <c r="O107" s="87">
        <v>0</v>
      </c>
      <c r="P107" s="87">
        <v>0</v>
      </c>
      <c r="Q107" s="87">
        <v>0</v>
      </c>
      <c r="R107" s="88">
        <v>0</v>
      </c>
      <c r="S107" s="87">
        <v>0</v>
      </c>
      <c r="T107" s="87">
        <v>0</v>
      </c>
      <c r="U107" s="87">
        <v>0</v>
      </c>
      <c r="V107" s="88">
        <v>0</v>
      </c>
      <c r="W107" s="87">
        <v>0</v>
      </c>
      <c r="X107" s="87">
        <v>0</v>
      </c>
      <c r="Y107" s="88">
        <v>0</v>
      </c>
      <c r="Z107" s="87">
        <v>0</v>
      </c>
      <c r="AA107" s="87">
        <v>0</v>
      </c>
      <c r="AB107" s="88">
        <v>0</v>
      </c>
      <c r="AC107" s="87">
        <v>0</v>
      </c>
      <c r="AD107" s="87">
        <v>0</v>
      </c>
      <c r="AE107" s="88">
        <v>0</v>
      </c>
      <c r="AF107" s="88">
        <v>0</v>
      </c>
      <c r="AG107" s="88">
        <v>0</v>
      </c>
      <c r="AH107" s="89">
        <v>8</v>
      </c>
    </row>
    <row r="108" spans="1:34" s="90" customFormat="1" ht="23.1" customHeight="1">
      <c r="A108" s="80">
        <f>IF(D108="","",SUBTOTAL(3,$D$11:D108))</f>
        <v>98</v>
      </c>
      <c r="B108" s="81" t="s">
        <v>240</v>
      </c>
      <c r="C108" s="82" t="s">
        <v>222</v>
      </c>
      <c r="D108" s="91" t="s">
        <v>241</v>
      </c>
      <c r="E108" s="84"/>
      <c r="F108" s="85"/>
      <c r="G108" s="85"/>
      <c r="H108" s="85"/>
      <c r="I108" s="86"/>
      <c r="J108" s="87"/>
      <c r="K108" s="87"/>
      <c r="L108" s="87"/>
      <c r="M108" s="87"/>
      <c r="N108" s="88"/>
      <c r="O108" s="87"/>
      <c r="P108" s="87"/>
      <c r="Q108" s="96"/>
      <c r="R108" s="97"/>
      <c r="S108" s="87"/>
      <c r="T108" s="87"/>
      <c r="U108" s="96"/>
      <c r="V108" s="97"/>
      <c r="W108" s="87"/>
      <c r="X108" s="87"/>
      <c r="Y108" s="88"/>
      <c r="Z108" s="87"/>
      <c r="AA108" s="87"/>
      <c r="AB108" s="88"/>
      <c r="AC108" s="87"/>
      <c r="AD108" s="87"/>
      <c r="AE108" s="88"/>
      <c r="AF108" s="88"/>
      <c r="AG108" s="88"/>
      <c r="AH108" s="89"/>
    </row>
    <row r="109" spans="1:34" s="90" customFormat="1" ht="23.1" customHeight="1">
      <c r="A109" s="80">
        <f>IF(D109="","",SUBTOTAL(3,$D$11:D109))</f>
        <v>99</v>
      </c>
      <c r="B109" s="81" t="s">
        <v>242</v>
      </c>
      <c r="C109" s="82" t="s">
        <v>222</v>
      </c>
      <c r="D109" s="91" t="s">
        <v>243</v>
      </c>
      <c r="E109" s="84"/>
      <c r="F109" s="85"/>
      <c r="G109" s="85"/>
      <c r="H109" s="85"/>
      <c r="I109" s="86"/>
      <c r="J109" s="87"/>
      <c r="K109" s="87"/>
      <c r="L109" s="87"/>
      <c r="M109" s="87"/>
      <c r="N109" s="88"/>
      <c r="O109" s="87"/>
      <c r="P109" s="87"/>
      <c r="Q109" s="96"/>
      <c r="R109" s="97"/>
      <c r="S109" s="87"/>
      <c r="T109" s="87"/>
      <c r="U109" s="96"/>
      <c r="V109" s="97"/>
      <c r="W109" s="87"/>
      <c r="X109" s="87"/>
      <c r="Y109" s="88"/>
      <c r="Z109" s="87"/>
      <c r="AA109" s="87"/>
      <c r="AB109" s="88"/>
      <c r="AC109" s="87"/>
      <c r="AD109" s="87"/>
      <c r="AE109" s="88"/>
      <c r="AF109" s="88"/>
      <c r="AG109" s="88"/>
      <c r="AH109" s="89"/>
    </row>
    <row r="110" spans="1:34" s="90" customFormat="1" ht="23.1" customHeight="1">
      <c r="A110" s="80">
        <f>IF(D110="","",SUBTOTAL(3,$D$11:D110))</f>
        <v>100</v>
      </c>
      <c r="B110" s="81" t="s">
        <v>244</v>
      </c>
      <c r="C110" s="82" t="s">
        <v>222</v>
      </c>
      <c r="D110" s="91" t="s">
        <v>245</v>
      </c>
      <c r="E110" s="84"/>
      <c r="F110" s="85"/>
      <c r="G110" s="85"/>
      <c r="H110" s="85"/>
      <c r="I110" s="86"/>
      <c r="J110" s="87"/>
      <c r="K110" s="87"/>
      <c r="L110" s="87"/>
      <c r="M110" s="87"/>
      <c r="N110" s="88"/>
      <c r="O110" s="87"/>
      <c r="P110" s="87"/>
      <c r="Q110" s="96"/>
      <c r="R110" s="97"/>
      <c r="S110" s="87"/>
      <c r="T110" s="87"/>
      <c r="U110" s="96"/>
      <c r="V110" s="97"/>
      <c r="W110" s="87"/>
      <c r="X110" s="87"/>
      <c r="Y110" s="88"/>
      <c r="Z110" s="87"/>
      <c r="AA110" s="87"/>
      <c r="AB110" s="88"/>
      <c r="AC110" s="87"/>
      <c r="AD110" s="87"/>
      <c r="AE110" s="88"/>
      <c r="AF110" s="88"/>
      <c r="AG110" s="88"/>
      <c r="AH110" s="89"/>
    </row>
    <row r="111" spans="1:34" s="90" customFormat="1" ht="23.1" customHeight="1">
      <c r="A111" s="80">
        <f>IF(D111="","",SUBTOTAL(3,$D$11:D111))</f>
        <v>101</v>
      </c>
      <c r="B111" s="81" t="s">
        <v>246</v>
      </c>
      <c r="C111" s="82" t="s">
        <v>222</v>
      </c>
      <c r="D111" s="91" t="s">
        <v>247</v>
      </c>
      <c r="E111" s="84"/>
      <c r="F111" s="85"/>
      <c r="G111" s="85"/>
      <c r="H111" s="85"/>
      <c r="I111" s="86"/>
      <c r="J111" s="87"/>
      <c r="K111" s="87"/>
      <c r="L111" s="87"/>
      <c r="M111" s="87"/>
      <c r="N111" s="88"/>
      <c r="O111" s="87"/>
      <c r="P111" s="87"/>
      <c r="Q111" s="96"/>
      <c r="R111" s="97"/>
      <c r="S111" s="87"/>
      <c r="T111" s="87"/>
      <c r="U111" s="96"/>
      <c r="V111" s="97"/>
      <c r="W111" s="87"/>
      <c r="X111" s="87"/>
      <c r="Y111" s="88"/>
      <c r="Z111" s="87"/>
      <c r="AA111" s="87"/>
      <c r="AB111" s="88"/>
      <c r="AC111" s="87"/>
      <c r="AD111" s="87"/>
      <c r="AE111" s="88"/>
      <c r="AF111" s="88"/>
      <c r="AG111" s="88"/>
      <c r="AH111" s="89"/>
    </row>
    <row r="112" spans="1:34" s="90" customFormat="1" ht="23.1" customHeight="1">
      <c r="A112" s="80">
        <f>IF(D112="","",SUBTOTAL(3,$D$11:D112))</f>
        <v>102</v>
      </c>
      <c r="B112" s="81" t="s">
        <v>248</v>
      </c>
      <c r="C112" s="82" t="s">
        <v>222</v>
      </c>
      <c r="D112" s="91" t="s">
        <v>249</v>
      </c>
      <c r="E112" s="84"/>
      <c r="F112" s="85"/>
      <c r="G112" s="85"/>
      <c r="H112" s="85"/>
      <c r="I112" s="86"/>
      <c r="J112" s="87"/>
      <c r="K112" s="87"/>
      <c r="L112" s="87"/>
      <c r="M112" s="87"/>
      <c r="N112" s="88"/>
      <c r="O112" s="87"/>
      <c r="P112" s="87"/>
      <c r="Q112" s="96"/>
      <c r="R112" s="97"/>
      <c r="S112" s="87"/>
      <c r="T112" s="87"/>
      <c r="U112" s="96"/>
      <c r="V112" s="97"/>
      <c r="W112" s="87"/>
      <c r="X112" s="87"/>
      <c r="Y112" s="88"/>
      <c r="Z112" s="87"/>
      <c r="AA112" s="87"/>
      <c r="AB112" s="88"/>
      <c r="AC112" s="87"/>
      <c r="AD112" s="87"/>
      <c r="AE112" s="88"/>
      <c r="AF112" s="88"/>
      <c r="AG112" s="88"/>
      <c r="AH112" s="89"/>
    </row>
    <row r="113" spans="1:34" s="90" customFormat="1" ht="23.1" customHeight="1">
      <c r="A113" s="80">
        <f>IF(D113="","",SUBTOTAL(3,$D$11:D113))</f>
        <v>103</v>
      </c>
      <c r="B113" s="81" t="s">
        <v>250</v>
      </c>
      <c r="C113" s="82" t="s">
        <v>222</v>
      </c>
      <c r="D113" s="91" t="s">
        <v>251</v>
      </c>
      <c r="E113" s="84"/>
      <c r="F113" s="85"/>
      <c r="G113" s="85"/>
      <c r="H113" s="85"/>
      <c r="I113" s="86"/>
      <c r="J113" s="87"/>
      <c r="K113" s="87"/>
      <c r="L113" s="87"/>
      <c r="M113" s="87"/>
      <c r="N113" s="88"/>
      <c r="O113" s="87"/>
      <c r="P113" s="87"/>
      <c r="Q113" s="96"/>
      <c r="R113" s="97"/>
      <c r="S113" s="87"/>
      <c r="T113" s="87"/>
      <c r="U113" s="96"/>
      <c r="V113" s="97"/>
      <c r="W113" s="87"/>
      <c r="X113" s="87"/>
      <c r="Y113" s="88"/>
      <c r="Z113" s="87"/>
      <c r="AA113" s="87"/>
      <c r="AB113" s="88"/>
      <c r="AC113" s="87"/>
      <c r="AD113" s="87"/>
      <c r="AE113" s="88"/>
      <c r="AF113" s="88"/>
      <c r="AG113" s="88"/>
      <c r="AH113" s="89"/>
    </row>
    <row r="114" spans="1:34" s="90" customFormat="1" ht="23.1" customHeight="1">
      <c r="A114" s="80">
        <f>IF(D114="","",SUBTOTAL(3,$D$11:D114))</f>
        <v>104</v>
      </c>
      <c r="B114" s="81" t="s">
        <v>252</v>
      </c>
      <c r="C114" s="82" t="s">
        <v>222</v>
      </c>
      <c r="D114" s="91" t="s">
        <v>253</v>
      </c>
      <c r="E114" s="84"/>
      <c r="F114" s="85"/>
      <c r="G114" s="85"/>
      <c r="H114" s="85"/>
      <c r="I114" s="86"/>
      <c r="J114" s="87"/>
      <c r="K114" s="87"/>
      <c r="L114" s="87"/>
      <c r="M114" s="87"/>
      <c r="N114" s="88"/>
      <c r="O114" s="87"/>
      <c r="P114" s="87"/>
      <c r="Q114" s="96"/>
      <c r="R114" s="97"/>
      <c r="S114" s="87"/>
      <c r="T114" s="87"/>
      <c r="U114" s="96"/>
      <c r="V114" s="97"/>
      <c r="W114" s="87"/>
      <c r="X114" s="87"/>
      <c r="Y114" s="88"/>
      <c r="Z114" s="87"/>
      <c r="AA114" s="87"/>
      <c r="AB114" s="88"/>
      <c r="AC114" s="87"/>
      <c r="AD114" s="87"/>
      <c r="AE114" s="88"/>
      <c r="AF114" s="88"/>
      <c r="AG114" s="88"/>
      <c r="AH114" s="89"/>
    </row>
    <row r="115" spans="1:34" s="90" customFormat="1" ht="23.1" customHeight="1">
      <c r="A115" s="80">
        <f>IF(D115="","",SUBTOTAL(3,$D$11:D115))</f>
        <v>105</v>
      </c>
      <c r="B115" s="81" t="s">
        <v>254</v>
      </c>
      <c r="C115" s="82" t="s">
        <v>222</v>
      </c>
      <c r="D115" s="91" t="s">
        <v>255</v>
      </c>
      <c r="E115" s="84"/>
      <c r="F115" s="85"/>
      <c r="G115" s="85"/>
      <c r="H115" s="85"/>
      <c r="I115" s="86"/>
      <c r="J115" s="87"/>
      <c r="K115" s="87"/>
      <c r="L115" s="87"/>
      <c r="M115" s="87"/>
      <c r="N115" s="88"/>
      <c r="O115" s="87"/>
      <c r="P115" s="87"/>
      <c r="Q115" s="96"/>
      <c r="R115" s="97"/>
      <c r="S115" s="87"/>
      <c r="T115" s="87"/>
      <c r="U115" s="96"/>
      <c r="V115" s="97"/>
      <c r="W115" s="87"/>
      <c r="X115" s="87"/>
      <c r="Y115" s="88"/>
      <c r="Z115" s="87"/>
      <c r="AA115" s="87"/>
      <c r="AB115" s="88"/>
      <c r="AC115" s="87"/>
      <c r="AD115" s="87"/>
      <c r="AE115" s="88"/>
      <c r="AF115" s="88"/>
      <c r="AG115" s="88"/>
      <c r="AH115" s="89"/>
    </row>
    <row r="116" spans="1:34" s="90" customFormat="1" ht="23.1" customHeight="1">
      <c r="A116" s="80">
        <f>IF(D116="","",SUBTOTAL(3,$D$11:D116))</f>
        <v>106</v>
      </c>
      <c r="B116" s="81" t="s">
        <v>256</v>
      </c>
      <c r="C116" s="82" t="s">
        <v>222</v>
      </c>
      <c r="D116" s="91" t="s">
        <v>257</v>
      </c>
      <c r="E116" s="84"/>
      <c r="F116" s="85"/>
      <c r="G116" s="85"/>
      <c r="H116" s="85"/>
      <c r="I116" s="86"/>
      <c r="J116" s="87"/>
      <c r="K116" s="87"/>
      <c r="L116" s="87"/>
      <c r="M116" s="87"/>
      <c r="N116" s="88"/>
      <c r="O116" s="87"/>
      <c r="P116" s="87"/>
      <c r="Q116" s="96"/>
      <c r="R116" s="97"/>
      <c r="S116" s="87"/>
      <c r="T116" s="87"/>
      <c r="U116" s="96"/>
      <c r="V116" s="97"/>
      <c r="W116" s="87"/>
      <c r="X116" s="87"/>
      <c r="Y116" s="88"/>
      <c r="Z116" s="87"/>
      <c r="AA116" s="87"/>
      <c r="AB116" s="88"/>
      <c r="AC116" s="87"/>
      <c r="AD116" s="87"/>
      <c r="AE116" s="88"/>
      <c r="AF116" s="88"/>
      <c r="AG116" s="88"/>
      <c r="AH116" s="89"/>
    </row>
    <row r="117" spans="1:34" s="90" customFormat="1" ht="23.1" customHeight="1">
      <c r="A117" s="80">
        <f>IF(D117="","",SUBTOTAL(3,$D$11:D117))</f>
        <v>107</v>
      </c>
      <c r="B117" s="81" t="s">
        <v>258</v>
      </c>
      <c r="C117" s="82" t="s">
        <v>222</v>
      </c>
      <c r="D117" s="91" t="s">
        <v>259</v>
      </c>
      <c r="E117" s="84"/>
      <c r="F117" s="85"/>
      <c r="G117" s="85"/>
      <c r="H117" s="85"/>
      <c r="I117" s="86"/>
      <c r="J117" s="87"/>
      <c r="K117" s="87"/>
      <c r="L117" s="87"/>
      <c r="M117" s="87"/>
      <c r="N117" s="88"/>
      <c r="O117" s="87"/>
      <c r="P117" s="87"/>
      <c r="Q117" s="96"/>
      <c r="R117" s="97"/>
      <c r="S117" s="87"/>
      <c r="T117" s="87"/>
      <c r="U117" s="96"/>
      <c r="V117" s="97"/>
      <c r="W117" s="87"/>
      <c r="X117" s="87"/>
      <c r="Y117" s="88"/>
      <c r="Z117" s="87"/>
      <c r="AA117" s="87"/>
      <c r="AB117" s="88"/>
      <c r="AC117" s="87"/>
      <c r="AD117" s="87"/>
      <c r="AE117" s="88"/>
      <c r="AF117" s="88"/>
      <c r="AG117" s="88"/>
      <c r="AH117" s="89"/>
    </row>
    <row r="118" spans="1:34" s="90" customFormat="1" ht="23.1" customHeight="1">
      <c r="A118" s="80">
        <f>IF(D118="","",SUBTOTAL(3,$D$11:D118))</f>
        <v>108</v>
      </c>
      <c r="B118" s="81" t="s">
        <v>260</v>
      </c>
      <c r="C118" s="82" t="s">
        <v>222</v>
      </c>
      <c r="D118" s="91" t="s">
        <v>261</v>
      </c>
      <c r="E118" s="84"/>
      <c r="F118" s="85"/>
      <c r="G118" s="85"/>
      <c r="H118" s="85"/>
      <c r="I118" s="86"/>
      <c r="J118" s="87"/>
      <c r="K118" s="87"/>
      <c r="L118" s="87"/>
      <c r="M118" s="87"/>
      <c r="N118" s="88"/>
      <c r="O118" s="87"/>
      <c r="P118" s="87"/>
      <c r="Q118" s="96"/>
      <c r="R118" s="97"/>
      <c r="S118" s="87"/>
      <c r="T118" s="87"/>
      <c r="U118" s="96"/>
      <c r="V118" s="97"/>
      <c r="W118" s="87"/>
      <c r="X118" s="87"/>
      <c r="Y118" s="88"/>
      <c r="Z118" s="87"/>
      <c r="AA118" s="87"/>
      <c r="AB118" s="88"/>
      <c r="AC118" s="87"/>
      <c r="AD118" s="87"/>
      <c r="AE118" s="88"/>
      <c r="AF118" s="88"/>
      <c r="AG118" s="88"/>
      <c r="AH118" s="89"/>
    </row>
    <row r="119" spans="1:34" s="90" customFormat="1" ht="23.1" customHeight="1">
      <c r="A119" s="80">
        <f>IF(D119="","",SUBTOTAL(3,$D$11:D119))</f>
        <v>109</v>
      </c>
      <c r="B119" s="81" t="s">
        <v>262</v>
      </c>
      <c r="C119" s="82" t="s">
        <v>222</v>
      </c>
      <c r="D119" s="83" t="s">
        <v>263</v>
      </c>
      <c r="E119" s="84">
        <v>0</v>
      </c>
      <c r="F119" s="85">
        <v>0</v>
      </c>
      <c r="G119" s="85">
        <v>0</v>
      </c>
      <c r="H119" s="85">
        <v>0</v>
      </c>
      <c r="I119" s="86">
        <v>0</v>
      </c>
      <c r="J119" s="87">
        <v>0</v>
      </c>
      <c r="K119" s="87">
        <v>0</v>
      </c>
      <c r="L119" s="87">
        <v>0</v>
      </c>
      <c r="M119" s="87">
        <v>0</v>
      </c>
      <c r="N119" s="88">
        <v>0</v>
      </c>
      <c r="O119" s="87">
        <v>0</v>
      </c>
      <c r="P119" s="87">
        <v>0</v>
      </c>
      <c r="Q119" s="87">
        <v>0</v>
      </c>
      <c r="R119" s="88">
        <v>0</v>
      </c>
      <c r="S119" s="87">
        <v>0</v>
      </c>
      <c r="T119" s="87">
        <v>0</v>
      </c>
      <c r="U119" s="87">
        <v>0</v>
      </c>
      <c r="V119" s="88">
        <v>0</v>
      </c>
      <c r="W119" s="87">
        <v>0</v>
      </c>
      <c r="X119" s="87">
        <v>0</v>
      </c>
      <c r="Y119" s="88">
        <v>0</v>
      </c>
      <c r="Z119" s="87">
        <v>0</v>
      </c>
      <c r="AA119" s="87">
        <v>13</v>
      </c>
      <c r="AB119" s="88">
        <v>1.3</v>
      </c>
      <c r="AC119" s="87">
        <v>0</v>
      </c>
      <c r="AD119" s="87">
        <v>0</v>
      </c>
      <c r="AE119" s="88">
        <v>0</v>
      </c>
      <c r="AF119" s="88">
        <v>0</v>
      </c>
      <c r="AG119" s="88">
        <v>0</v>
      </c>
      <c r="AH119" s="89">
        <v>1.3</v>
      </c>
    </row>
    <row r="120" spans="1:34" s="90" customFormat="1" ht="23.1" customHeight="1">
      <c r="A120" s="80">
        <f>IF(D120="","",SUBTOTAL(3,$D$11:D120))</f>
        <v>110</v>
      </c>
      <c r="B120" s="81" t="s">
        <v>264</v>
      </c>
      <c r="C120" s="82" t="s">
        <v>222</v>
      </c>
      <c r="D120" s="91" t="s">
        <v>265</v>
      </c>
      <c r="E120" s="84"/>
      <c r="F120" s="85"/>
      <c r="G120" s="85"/>
      <c r="H120" s="85"/>
      <c r="I120" s="86"/>
      <c r="J120" s="87"/>
      <c r="K120" s="87"/>
      <c r="L120" s="87"/>
      <c r="M120" s="87"/>
      <c r="N120" s="88"/>
      <c r="O120" s="87"/>
      <c r="P120" s="87"/>
      <c r="Q120" s="96"/>
      <c r="R120" s="97"/>
      <c r="S120" s="87"/>
      <c r="T120" s="87"/>
      <c r="U120" s="96"/>
      <c r="V120" s="97"/>
      <c r="W120" s="87"/>
      <c r="X120" s="87"/>
      <c r="Y120" s="88"/>
      <c r="Z120" s="87"/>
      <c r="AA120" s="87"/>
      <c r="AB120" s="88"/>
      <c r="AC120" s="87"/>
      <c r="AD120" s="87"/>
      <c r="AE120" s="88"/>
      <c r="AF120" s="88"/>
      <c r="AG120" s="88"/>
      <c r="AH120" s="89"/>
    </row>
    <row r="121" spans="1:34" s="90" customFormat="1" ht="23.1" customHeight="1">
      <c r="A121" s="80">
        <f>IF(D121="","",SUBTOTAL(3,$D$11:D121))</f>
        <v>111</v>
      </c>
      <c r="B121" s="81" t="s">
        <v>266</v>
      </c>
      <c r="C121" s="82" t="s">
        <v>222</v>
      </c>
      <c r="D121" s="91" t="s">
        <v>267</v>
      </c>
      <c r="E121" s="84"/>
      <c r="F121" s="85"/>
      <c r="G121" s="85"/>
      <c r="H121" s="85"/>
      <c r="I121" s="86"/>
      <c r="J121" s="87"/>
      <c r="K121" s="87"/>
      <c r="L121" s="87"/>
      <c r="M121" s="87"/>
      <c r="N121" s="88"/>
      <c r="O121" s="87"/>
      <c r="P121" s="87"/>
      <c r="Q121" s="96"/>
      <c r="R121" s="97"/>
      <c r="S121" s="87"/>
      <c r="T121" s="87"/>
      <c r="U121" s="96"/>
      <c r="V121" s="97"/>
      <c r="W121" s="87"/>
      <c r="X121" s="87"/>
      <c r="Y121" s="88"/>
      <c r="Z121" s="87"/>
      <c r="AA121" s="87"/>
      <c r="AB121" s="88"/>
      <c r="AC121" s="87"/>
      <c r="AD121" s="87"/>
      <c r="AE121" s="88"/>
      <c r="AF121" s="88"/>
      <c r="AG121" s="88"/>
      <c r="AH121" s="89"/>
    </row>
    <row r="122" spans="1:34" s="90" customFormat="1" ht="23.1" customHeight="1">
      <c r="A122" s="80">
        <f>IF(D122="","",SUBTOTAL(3,$D$11:D122))</f>
        <v>112</v>
      </c>
      <c r="B122" s="81" t="s">
        <v>268</v>
      </c>
      <c r="C122" s="82" t="s">
        <v>222</v>
      </c>
      <c r="D122" s="83" t="s">
        <v>269</v>
      </c>
      <c r="E122" s="84">
        <v>0</v>
      </c>
      <c r="F122" s="85">
        <v>0</v>
      </c>
      <c r="G122" s="85">
        <v>0</v>
      </c>
      <c r="H122" s="85">
        <v>0</v>
      </c>
      <c r="I122" s="86">
        <v>0</v>
      </c>
      <c r="J122" s="87">
        <v>0</v>
      </c>
      <c r="K122" s="87">
        <v>0</v>
      </c>
      <c r="L122" s="87">
        <v>0</v>
      </c>
      <c r="M122" s="87">
        <v>1.6</v>
      </c>
      <c r="N122" s="88">
        <v>1.6</v>
      </c>
      <c r="O122" s="87">
        <v>0</v>
      </c>
      <c r="P122" s="87">
        <v>0</v>
      </c>
      <c r="Q122" s="87">
        <v>0</v>
      </c>
      <c r="R122" s="88">
        <v>0</v>
      </c>
      <c r="S122" s="87">
        <v>0</v>
      </c>
      <c r="T122" s="87">
        <v>0</v>
      </c>
      <c r="U122" s="87">
        <v>0</v>
      </c>
      <c r="V122" s="88">
        <v>0</v>
      </c>
      <c r="W122" s="87">
        <v>0</v>
      </c>
      <c r="X122" s="87">
        <v>0</v>
      </c>
      <c r="Y122" s="88">
        <v>0</v>
      </c>
      <c r="Z122" s="87">
        <v>0</v>
      </c>
      <c r="AA122" s="87">
        <v>0</v>
      </c>
      <c r="AB122" s="88">
        <v>0</v>
      </c>
      <c r="AC122" s="87">
        <v>0</v>
      </c>
      <c r="AD122" s="87">
        <v>0</v>
      </c>
      <c r="AE122" s="88">
        <v>0</v>
      </c>
      <c r="AF122" s="88">
        <v>0</v>
      </c>
      <c r="AG122" s="88">
        <v>0</v>
      </c>
      <c r="AH122" s="89">
        <v>1.6</v>
      </c>
    </row>
    <row r="123" spans="1:34" s="90" customFormat="1" ht="23.1" customHeight="1">
      <c r="A123" s="80">
        <f>IF(D123="","",SUBTOTAL(3,$D$11:D123))</f>
        <v>113</v>
      </c>
      <c r="B123" s="81" t="s">
        <v>270</v>
      </c>
      <c r="C123" s="82" t="s">
        <v>222</v>
      </c>
      <c r="D123" s="91" t="s">
        <v>271</v>
      </c>
      <c r="E123" s="84"/>
      <c r="F123" s="85"/>
      <c r="G123" s="85"/>
      <c r="H123" s="85"/>
      <c r="I123" s="86"/>
      <c r="J123" s="87"/>
      <c r="K123" s="87"/>
      <c r="L123" s="87"/>
      <c r="M123" s="87"/>
      <c r="N123" s="88"/>
      <c r="O123" s="87"/>
      <c r="P123" s="87"/>
      <c r="Q123" s="96"/>
      <c r="R123" s="97"/>
      <c r="S123" s="87"/>
      <c r="T123" s="87"/>
      <c r="U123" s="96"/>
      <c r="V123" s="97"/>
      <c r="W123" s="87"/>
      <c r="X123" s="87"/>
      <c r="Y123" s="88"/>
      <c r="Z123" s="87"/>
      <c r="AA123" s="87"/>
      <c r="AB123" s="88"/>
      <c r="AC123" s="87"/>
      <c r="AD123" s="87"/>
      <c r="AE123" s="88"/>
      <c r="AF123" s="88"/>
      <c r="AG123" s="88"/>
      <c r="AH123" s="89"/>
    </row>
    <row r="124" spans="1:34" s="90" customFormat="1" ht="23.1" customHeight="1">
      <c r="A124" s="80">
        <f>IF(D124="","",SUBTOTAL(3,$D$11:D124))</f>
        <v>114</v>
      </c>
      <c r="B124" s="81" t="s">
        <v>272</v>
      </c>
      <c r="C124" s="82" t="s">
        <v>222</v>
      </c>
      <c r="D124" s="91" t="s">
        <v>273</v>
      </c>
      <c r="E124" s="84"/>
      <c r="F124" s="85"/>
      <c r="G124" s="85"/>
      <c r="H124" s="85"/>
      <c r="I124" s="86"/>
      <c r="J124" s="87"/>
      <c r="K124" s="87"/>
      <c r="L124" s="87"/>
      <c r="M124" s="87"/>
      <c r="N124" s="88"/>
      <c r="O124" s="87"/>
      <c r="P124" s="87"/>
      <c r="Q124" s="96"/>
      <c r="R124" s="97"/>
      <c r="S124" s="87"/>
      <c r="T124" s="87"/>
      <c r="U124" s="96"/>
      <c r="V124" s="97"/>
      <c r="W124" s="87"/>
      <c r="X124" s="87"/>
      <c r="Y124" s="88"/>
      <c r="Z124" s="87"/>
      <c r="AA124" s="87"/>
      <c r="AB124" s="88"/>
      <c r="AC124" s="87"/>
      <c r="AD124" s="87"/>
      <c r="AE124" s="88"/>
      <c r="AF124" s="88"/>
      <c r="AG124" s="88"/>
      <c r="AH124" s="89"/>
    </row>
    <row r="125" spans="1:34" s="90" customFormat="1" ht="23.1" customHeight="1">
      <c r="A125" s="80">
        <f>IF(D125="","",SUBTOTAL(3,$D$11:D125))</f>
        <v>115</v>
      </c>
      <c r="B125" s="81" t="s">
        <v>274</v>
      </c>
      <c r="C125" s="82" t="s">
        <v>222</v>
      </c>
      <c r="D125" s="83" t="s">
        <v>275</v>
      </c>
      <c r="E125" s="84">
        <v>0</v>
      </c>
      <c r="F125" s="85">
        <v>0</v>
      </c>
      <c r="G125" s="85">
        <v>0</v>
      </c>
      <c r="H125" s="85">
        <v>0</v>
      </c>
      <c r="I125" s="86">
        <v>0</v>
      </c>
      <c r="J125" s="87">
        <v>0</v>
      </c>
      <c r="K125" s="87">
        <v>0</v>
      </c>
      <c r="L125" s="87">
        <v>0</v>
      </c>
      <c r="M125" s="87">
        <v>0</v>
      </c>
      <c r="N125" s="88">
        <v>0</v>
      </c>
      <c r="O125" s="87">
        <v>0</v>
      </c>
      <c r="P125" s="87">
        <v>0</v>
      </c>
      <c r="Q125" s="87">
        <v>0</v>
      </c>
      <c r="R125" s="88">
        <v>0</v>
      </c>
      <c r="S125" s="87">
        <v>0</v>
      </c>
      <c r="T125" s="87">
        <v>0</v>
      </c>
      <c r="U125" s="87">
        <v>0</v>
      </c>
      <c r="V125" s="88">
        <v>0</v>
      </c>
      <c r="W125" s="87">
        <v>0</v>
      </c>
      <c r="X125" s="87">
        <v>15</v>
      </c>
      <c r="Y125" s="88">
        <v>1.0714285714285701</v>
      </c>
      <c r="Z125" s="87">
        <v>13</v>
      </c>
      <c r="AA125" s="87">
        <v>0</v>
      </c>
      <c r="AB125" s="88">
        <v>1.3</v>
      </c>
      <c r="AC125" s="87">
        <v>0</v>
      </c>
      <c r="AD125" s="87">
        <v>0</v>
      </c>
      <c r="AE125" s="88">
        <v>0</v>
      </c>
      <c r="AF125" s="88">
        <v>0</v>
      </c>
      <c r="AG125" s="88">
        <v>0</v>
      </c>
      <c r="AH125" s="89">
        <v>2.4</v>
      </c>
    </row>
    <row r="126" spans="1:34" s="90" customFormat="1" ht="23.1" customHeight="1">
      <c r="A126" s="80">
        <f>IF(D126="","",SUBTOTAL(3,$D$11:D126))</f>
        <v>116</v>
      </c>
      <c r="B126" s="81" t="s">
        <v>276</v>
      </c>
      <c r="C126" s="82" t="s">
        <v>222</v>
      </c>
      <c r="D126" s="91" t="s">
        <v>277</v>
      </c>
      <c r="E126" s="84"/>
      <c r="F126" s="85"/>
      <c r="G126" s="85"/>
      <c r="H126" s="85"/>
      <c r="I126" s="86"/>
      <c r="J126" s="87"/>
      <c r="K126" s="87"/>
      <c r="L126" s="87"/>
      <c r="M126" s="87"/>
      <c r="N126" s="88"/>
      <c r="O126" s="87"/>
      <c r="P126" s="87"/>
      <c r="Q126" s="96"/>
      <c r="R126" s="97"/>
      <c r="S126" s="87"/>
      <c r="T126" s="87"/>
      <c r="U126" s="96"/>
      <c r="V126" s="97"/>
      <c r="W126" s="87"/>
      <c r="X126" s="87"/>
      <c r="Y126" s="88"/>
      <c r="Z126" s="87"/>
      <c r="AA126" s="87"/>
      <c r="AB126" s="88"/>
      <c r="AC126" s="87"/>
      <c r="AD126" s="87"/>
      <c r="AE126" s="88"/>
      <c r="AF126" s="88"/>
      <c r="AG126" s="88"/>
      <c r="AH126" s="89"/>
    </row>
    <row r="127" spans="1:34" s="90" customFormat="1" ht="23.1" customHeight="1">
      <c r="A127" s="80">
        <f>IF(D127="","",SUBTOTAL(3,$D$11:D127))</f>
        <v>117</v>
      </c>
      <c r="B127" s="81" t="s">
        <v>278</v>
      </c>
      <c r="C127" s="82" t="s">
        <v>222</v>
      </c>
      <c r="D127" s="91" t="s">
        <v>279</v>
      </c>
      <c r="E127" s="84"/>
      <c r="F127" s="85"/>
      <c r="G127" s="85"/>
      <c r="H127" s="85"/>
      <c r="I127" s="86"/>
      <c r="J127" s="87"/>
      <c r="K127" s="87"/>
      <c r="L127" s="87"/>
      <c r="M127" s="87"/>
      <c r="N127" s="88"/>
      <c r="O127" s="87"/>
      <c r="P127" s="87"/>
      <c r="Q127" s="96"/>
      <c r="R127" s="97"/>
      <c r="S127" s="87"/>
      <c r="T127" s="87"/>
      <c r="U127" s="96"/>
      <c r="V127" s="97"/>
      <c r="W127" s="87"/>
      <c r="X127" s="87"/>
      <c r="Y127" s="88"/>
      <c r="Z127" s="87"/>
      <c r="AA127" s="87"/>
      <c r="AB127" s="88"/>
      <c r="AC127" s="87"/>
      <c r="AD127" s="87"/>
      <c r="AE127" s="88"/>
      <c r="AF127" s="88"/>
      <c r="AG127" s="88"/>
      <c r="AH127" s="89"/>
    </row>
    <row r="128" spans="1:34" s="90" customFormat="1" ht="23.1" customHeight="1">
      <c r="A128" s="80">
        <f>IF(D128="","",SUBTOTAL(3,$D$11:D128))</f>
        <v>118</v>
      </c>
      <c r="B128" s="81" t="s">
        <v>280</v>
      </c>
      <c r="C128" s="82" t="s">
        <v>222</v>
      </c>
      <c r="D128" s="91" t="s">
        <v>281</v>
      </c>
      <c r="E128" s="84"/>
      <c r="F128" s="85"/>
      <c r="G128" s="85"/>
      <c r="H128" s="85"/>
      <c r="I128" s="86"/>
      <c r="J128" s="87"/>
      <c r="K128" s="87"/>
      <c r="L128" s="87"/>
      <c r="M128" s="87"/>
      <c r="N128" s="88"/>
      <c r="O128" s="87"/>
      <c r="P128" s="87"/>
      <c r="Q128" s="96"/>
      <c r="R128" s="97"/>
      <c r="S128" s="87"/>
      <c r="T128" s="87"/>
      <c r="U128" s="96"/>
      <c r="V128" s="97"/>
      <c r="W128" s="87"/>
      <c r="X128" s="87"/>
      <c r="Y128" s="88"/>
      <c r="Z128" s="87"/>
      <c r="AA128" s="87"/>
      <c r="AB128" s="88"/>
      <c r="AC128" s="87"/>
      <c r="AD128" s="87"/>
      <c r="AE128" s="88"/>
      <c r="AF128" s="88"/>
      <c r="AG128" s="88"/>
      <c r="AH128" s="89"/>
    </row>
    <row r="129" spans="1:34" s="90" customFormat="1" ht="23.1" customHeight="1">
      <c r="A129" s="80">
        <f>IF(D129="","",SUBTOTAL(3,$D$11:D129))</f>
        <v>119</v>
      </c>
      <c r="B129" s="81" t="s">
        <v>282</v>
      </c>
      <c r="C129" s="82" t="s">
        <v>222</v>
      </c>
      <c r="D129" s="91" t="s">
        <v>283</v>
      </c>
      <c r="E129" s="84"/>
      <c r="F129" s="85"/>
      <c r="G129" s="85"/>
      <c r="H129" s="85"/>
      <c r="I129" s="86"/>
      <c r="J129" s="87"/>
      <c r="K129" s="87"/>
      <c r="L129" s="87"/>
      <c r="M129" s="87"/>
      <c r="N129" s="88"/>
      <c r="O129" s="87"/>
      <c r="P129" s="87"/>
      <c r="Q129" s="96"/>
      <c r="R129" s="97"/>
      <c r="S129" s="87"/>
      <c r="T129" s="87"/>
      <c r="U129" s="96"/>
      <c r="V129" s="97"/>
      <c r="W129" s="87"/>
      <c r="X129" s="87"/>
      <c r="Y129" s="88"/>
      <c r="Z129" s="87"/>
      <c r="AA129" s="87"/>
      <c r="AB129" s="88"/>
      <c r="AC129" s="87"/>
      <c r="AD129" s="87"/>
      <c r="AE129" s="88"/>
      <c r="AF129" s="88"/>
      <c r="AG129" s="88"/>
      <c r="AH129" s="89"/>
    </row>
    <row r="130" spans="1:34" s="90" customFormat="1" ht="23.1" customHeight="1">
      <c r="A130" s="80">
        <f>IF(D130="","",SUBTOTAL(3,$D$11:D130))</f>
        <v>120</v>
      </c>
      <c r="B130" s="81" t="s">
        <v>284</v>
      </c>
      <c r="C130" s="82" t="s">
        <v>222</v>
      </c>
      <c r="D130" s="91" t="s">
        <v>285</v>
      </c>
      <c r="E130" s="84"/>
      <c r="F130" s="85"/>
      <c r="G130" s="85"/>
      <c r="H130" s="85"/>
      <c r="I130" s="86"/>
      <c r="J130" s="87"/>
      <c r="K130" s="87"/>
      <c r="L130" s="87"/>
      <c r="M130" s="87"/>
      <c r="N130" s="88"/>
      <c r="O130" s="87"/>
      <c r="P130" s="87"/>
      <c r="Q130" s="96"/>
      <c r="R130" s="97"/>
      <c r="S130" s="87"/>
      <c r="T130" s="87"/>
      <c r="U130" s="96"/>
      <c r="V130" s="97"/>
      <c r="W130" s="87"/>
      <c r="X130" s="87"/>
      <c r="Y130" s="88"/>
      <c r="Z130" s="87"/>
      <c r="AA130" s="87"/>
      <c r="AB130" s="88"/>
      <c r="AC130" s="87"/>
      <c r="AD130" s="87"/>
      <c r="AE130" s="88"/>
      <c r="AF130" s="88"/>
      <c r="AG130" s="88"/>
      <c r="AH130" s="89"/>
    </row>
    <row r="131" spans="1:34" s="90" customFormat="1" ht="23.1" customHeight="1">
      <c r="A131" s="80">
        <f>IF(D131="","",SUBTOTAL(3,$D$11:D131))</f>
        <v>121</v>
      </c>
      <c r="B131" s="81" t="s">
        <v>286</v>
      </c>
      <c r="C131" s="82" t="s">
        <v>222</v>
      </c>
      <c r="D131" s="91" t="s">
        <v>287</v>
      </c>
      <c r="E131" s="84"/>
      <c r="F131" s="85"/>
      <c r="G131" s="85"/>
      <c r="H131" s="85"/>
      <c r="I131" s="86"/>
      <c r="J131" s="87"/>
      <c r="K131" s="87"/>
      <c r="L131" s="87"/>
      <c r="M131" s="87"/>
      <c r="N131" s="88"/>
      <c r="O131" s="87"/>
      <c r="P131" s="87"/>
      <c r="Q131" s="96"/>
      <c r="R131" s="97"/>
      <c r="S131" s="87"/>
      <c r="T131" s="87"/>
      <c r="U131" s="96"/>
      <c r="V131" s="97"/>
      <c r="W131" s="87"/>
      <c r="X131" s="87"/>
      <c r="Y131" s="88"/>
      <c r="Z131" s="87"/>
      <c r="AA131" s="87"/>
      <c r="AB131" s="88"/>
      <c r="AC131" s="87"/>
      <c r="AD131" s="87"/>
      <c r="AE131" s="88"/>
      <c r="AF131" s="88"/>
      <c r="AG131" s="88"/>
      <c r="AH131" s="89"/>
    </row>
    <row r="132" spans="1:34" s="90" customFormat="1" ht="23.1" customHeight="1">
      <c r="A132" s="80">
        <f>IF(D132="","",SUBTOTAL(3,$D$11:D132))</f>
        <v>122</v>
      </c>
      <c r="B132" s="81" t="s">
        <v>288</v>
      </c>
      <c r="C132" s="82" t="s">
        <v>222</v>
      </c>
      <c r="D132" s="91" t="s">
        <v>289</v>
      </c>
      <c r="E132" s="84"/>
      <c r="F132" s="85"/>
      <c r="G132" s="85"/>
      <c r="H132" s="85"/>
      <c r="I132" s="86"/>
      <c r="J132" s="87"/>
      <c r="K132" s="87"/>
      <c r="L132" s="87"/>
      <c r="M132" s="87"/>
      <c r="N132" s="88"/>
      <c r="O132" s="87"/>
      <c r="P132" s="87"/>
      <c r="Q132" s="96"/>
      <c r="R132" s="97"/>
      <c r="S132" s="87"/>
      <c r="T132" s="87"/>
      <c r="U132" s="96"/>
      <c r="V132" s="97"/>
      <c r="W132" s="87"/>
      <c r="X132" s="87"/>
      <c r="Y132" s="88"/>
      <c r="Z132" s="87"/>
      <c r="AA132" s="87"/>
      <c r="AB132" s="88"/>
      <c r="AC132" s="87"/>
      <c r="AD132" s="87"/>
      <c r="AE132" s="88"/>
      <c r="AF132" s="88"/>
      <c r="AG132" s="88"/>
      <c r="AH132" s="89"/>
    </row>
    <row r="133" spans="1:34" s="90" customFormat="1" ht="23.1" customHeight="1">
      <c r="A133" s="80">
        <f>IF(D133="","",SUBTOTAL(3,$D$11:D133))</f>
        <v>123</v>
      </c>
      <c r="B133" s="81" t="s">
        <v>290</v>
      </c>
      <c r="C133" s="82" t="s">
        <v>222</v>
      </c>
      <c r="D133" s="91" t="s">
        <v>291</v>
      </c>
      <c r="E133" s="84"/>
      <c r="F133" s="85"/>
      <c r="G133" s="85"/>
      <c r="H133" s="85"/>
      <c r="I133" s="86"/>
      <c r="J133" s="87"/>
      <c r="K133" s="87"/>
      <c r="L133" s="87"/>
      <c r="M133" s="87"/>
      <c r="N133" s="88"/>
      <c r="O133" s="87"/>
      <c r="P133" s="87"/>
      <c r="Q133" s="96"/>
      <c r="R133" s="97"/>
      <c r="S133" s="87"/>
      <c r="T133" s="87"/>
      <c r="U133" s="96"/>
      <c r="V133" s="97"/>
      <c r="W133" s="87"/>
      <c r="X133" s="87"/>
      <c r="Y133" s="88"/>
      <c r="Z133" s="87"/>
      <c r="AA133" s="87"/>
      <c r="AB133" s="88"/>
      <c r="AC133" s="87"/>
      <c r="AD133" s="87"/>
      <c r="AE133" s="88"/>
      <c r="AF133" s="88"/>
      <c r="AG133" s="88"/>
      <c r="AH133" s="89"/>
    </row>
    <row r="134" spans="1:34" s="90" customFormat="1" ht="23.1" customHeight="1">
      <c r="A134" s="80">
        <f>IF(D134="","",SUBTOTAL(3,$D$11:D134))</f>
        <v>124</v>
      </c>
      <c r="B134" s="81" t="s">
        <v>292</v>
      </c>
      <c r="C134" s="82" t="s">
        <v>222</v>
      </c>
      <c r="D134" s="91" t="s">
        <v>293</v>
      </c>
      <c r="E134" s="84"/>
      <c r="F134" s="85"/>
      <c r="G134" s="85"/>
      <c r="H134" s="85"/>
      <c r="I134" s="86"/>
      <c r="J134" s="87"/>
      <c r="K134" s="87"/>
      <c r="L134" s="87"/>
      <c r="M134" s="87"/>
      <c r="N134" s="88"/>
      <c r="O134" s="87"/>
      <c r="P134" s="87"/>
      <c r="Q134" s="96"/>
      <c r="R134" s="97"/>
      <c r="S134" s="87"/>
      <c r="T134" s="87"/>
      <c r="U134" s="96"/>
      <c r="V134" s="97"/>
      <c r="W134" s="87"/>
      <c r="X134" s="87"/>
      <c r="Y134" s="88"/>
      <c r="Z134" s="87"/>
      <c r="AA134" s="87"/>
      <c r="AB134" s="88"/>
      <c r="AC134" s="87"/>
      <c r="AD134" s="87"/>
      <c r="AE134" s="88"/>
      <c r="AF134" s="88"/>
      <c r="AG134" s="88"/>
      <c r="AH134" s="89"/>
    </row>
    <row r="135" spans="1:34" s="90" customFormat="1" ht="23.1" customHeight="1">
      <c r="A135" s="80">
        <f>IF(D135="","",SUBTOTAL(3,$D$11:D135))</f>
        <v>125</v>
      </c>
      <c r="B135" s="81" t="s">
        <v>294</v>
      </c>
      <c r="C135" s="82" t="s">
        <v>222</v>
      </c>
      <c r="D135" s="91" t="s">
        <v>295</v>
      </c>
      <c r="E135" s="84"/>
      <c r="F135" s="85"/>
      <c r="G135" s="85"/>
      <c r="H135" s="85"/>
      <c r="I135" s="86"/>
      <c r="J135" s="87"/>
      <c r="K135" s="87"/>
      <c r="L135" s="87"/>
      <c r="M135" s="87"/>
      <c r="N135" s="88"/>
      <c r="O135" s="87"/>
      <c r="P135" s="87"/>
      <c r="Q135" s="96"/>
      <c r="R135" s="97"/>
      <c r="S135" s="87"/>
      <c r="T135" s="87"/>
      <c r="U135" s="96"/>
      <c r="V135" s="97"/>
      <c r="W135" s="87"/>
      <c r="X135" s="87"/>
      <c r="Y135" s="88"/>
      <c r="Z135" s="87"/>
      <c r="AA135" s="87"/>
      <c r="AB135" s="88"/>
      <c r="AC135" s="87"/>
      <c r="AD135" s="87"/>
      <c r="AE135" s="88"/>
      <c r="AF135" s="88"/>
      <c r="AG135" s="88"/>
      <c r="AH135" s="89"/>
    </row>
    <row r="136" spans="1:34" s="90" customFormat="1" ht="23.1" customHeight="1">
      <c r="A136" s="80">
        <f>IF(D136="","",SUBTOTAL(3,$D$11:D136))</f>
        <v>126</v>
      </c>
      <c r="B136" s="81" t="s">
        <v>296</v>
      </c>
      <c r="C136" s="82" t="s">
        <v>222</v>
      </c>
      <c r="D136" s="91" t="s">
        <v>297</v>
      </c>
      <c r="E136" s="84"/>
      <c r="F136" s="85"/>
      <c r="G136" s="85"/>
      <c r="H136" s="85"/>
      <c r="I136" s="86"/>
      <c r="J136" s="87"/>
      <c r="K136" s="87"/>
      <c r="L136" s="87"/>
      <c r="M136" s="87"/>
      <c r="N136" s="88"/>
      <c r="O136" s="87"/>
      <c r="P136" s="87"/>
      <c r="Q136" s="96"/>
      <c r="R136" s="97"/>
      <c r="S136" s="87"/>
      <c r="T136" s="87"/>
      <c r="U136" s="96"/>
      <c r="V136" s="97"/>
      <c r="W136" s="87"/>
      <c r="X136" s="87"/>
      <c r="Y136" s="88"/>
      <c r="Z136" s="87"/>
      <c r="AA136" s="87"/>
      <c r="AB136" s="88"/>
      <c r="AC136" s="87"/>
      <c r="AD136" s="87"/>
      <c r="AE136" s="88"/>
      <c r="AF136" s="88"/>
      <c r="AG136" s="88"/>
      <c r="AH136" s="89"/>
    </row>
    <row r="137" spans="1:34" s="90" customFormat="1" ht="23.1" customHeight="1">
      <c r="A137" s="80">
        <f>IF(D137="","",SUBTOTAL(3,$D$11:D137))</f>
        <v>127</v>
      </c>
      <c r="B137" s="81" t="s">
        <v>298</v>
      </c>
      <c r="C137" s="82" t="s">
        <v>222</v>
      </c>
      <c r="D137" s="91" t="s">
        <v>299</v>
      </c>
      <c r="E137" s="84"/>
      <c r="F137" s="85"/>
      <c r="G137" s="85"/>
      <c r="H137" s="85"/>
      <c r="I137" s="86"/>
      <c r="J137" s="87"/>
      <c r="K137" s="87"/>
      <c r="L137" s="87"/>
      <c r="M137" s="87"/>
      <c r="N137" s="88"/>
      <c r="O137" s="87"/>
      <c r="P137" s="87"/>
      <c r="Q137" s="96"/>
      <c r="R137" s="97"/>
      <c r="S137" s="87"/>
      <c r="T137" s="87"/>
      <c r="U137" s="96"/>
      <c r="V137" s="97"/>
      <c r="W137" s="87"/>
      <c r="X137" s="87"/>
      <c r="Y137" s="88"/>
      <c r="Z137" s="87"/>
      <c r="AA137" s="87"/>
      <c r="AB137" s="88"/>
      <c r="AC137" s="87"/>
      <c r="AD137" s="87"/>
      <c r="AE137" s="88"/>
      <c r="AF137" s="88"/>
      <c r="AG137" s="88"/>
      <c r="AH137" s="89"/>
    </row>
    <row r="138" spans="1:34" s="90" customFormat="1" ht="23.1" customHeight="1">
      <c r="A138" s="80">
        <f>IF(D138="","",SUBTOTAL(3,$D$11:D138))</f>
        <v>128</v>
      </c>
      <c r="B138" s="81" t="s">
        <v>300</v>
      </c>
      <c r="C138" s="82" t="s">
        <v>222</v>
      </c>
      <c r="D138" s="91" t="s">
        <v>301</v>
      </c>
      <c r="E138" s="84"/>
      <c r="F138" s="85"/>
      <c r="G138" s="85"/>
      <c r="H138" s="85"/>
      <c r="I138" s="86"/>
      <c r="J138" s="87"/>
      <c r="K138" s="87"/>
      <c r="L138" s="87"/>
      <c r="M138" s="87"/>
      <c r="N138" s="88"/>
      <c r="O138" s="87"/>
      <c r="P138" s="87"/>
      <c r="Q138" s="96"/>
      <c r="R138" s="97"/>
      <c r="S138" s="87"/>
      <c r="T138" s="87"/>
      <c r="U138" s="96"/>
      <c r="V138" s="97"/>
      <c r="W138" s="87"/>
      <c r="X138" s="87"/>
      <c r="Y138" s="88"/>
      <c r="Z138" s="87"/>
      <c r="AA138" s="87"/>
      <c r="AB138" s="88"/>
      <c r="AC138" s="87"/>
      <c r="AD138" s="87"/>
      <c r="AE138" s="88"/>
      <c r="AF138" s="88"/>
      <c r="AG138" s="88"/>
      <c r="AH138" s="89"/>
    </row>
    <row r="139" spans="1:34" s="90" customFormat="1" ht="23.1" customHeight="1">
      <c r="A139" s="80">
        <f>IF(D139="","",SUBTOTAL(3,$D$11:D139))</f>
        <v>129</v>
      </c>
      <c r="B139" s="81" t="s">
        <v>302</v>
      </c>
      <c r="C139" s="82" t="s">
        <v>222</v>
      </c>
      <c r="D139" s="91" t="s">
        <v>303</v>
      </c>
      <c r="E139" s="84"/>
      <c r="F139" s="85"/>
      <c r="G139" s="85"/>
      <c r="H139" s="85"/>
      <c r="I139" s="86"/>
      <c r="J139" s="87"/>
      <c r="K139" s="87"/>
      <c r="L139" s="87"/>
      <c r="M139" s="87"/>
      <c r="N139" s="88"/>
      <c r="O139" s="87"/>
      <c r="P139" s="87"/>
      <c r="Q139" s="96"/>
      <c r="R139" s="97"/>
      <c r="S139" s="87"/>
      <c r="T139" s="87"/>
      <c r="U139" s="96"/>
      <c r="V139" s="97"/>
      <c r="W139" s="87"/>
      <c r="X139" s="87"/>
      <c r="Y139" s="88"/>
      <c r="Z139" s="87"/>
      <c r="AA139" s="87"/>
      <c r="AB139" s="88"/>
      <c r="AC139" s="87"/>
      <c r="AD139" s="87"/>
      <c r="AE139" s="88"/>
      <c r="AF139" s="88"/>
      <c r="AG139" s="88"/>
      <c r="AH139" s="89"/>
    </row>
    <row r="140" spans="1:34" s="90" customFormat="1" ht="23.1" customHeight="1">
      <c r="A140" s="80">
        <f>IF(D140="","",SUBTOTAL(3,$D$11:D140))</f>
        <v>130</v>
      </c>
      <c r="B140" s="81" t="s">
        <v>304</v>
      </c>
      <c r="C140" s="82" t="s">
        <v>222</v>
      </c>
      <c r="D140" s="91" t="s">
        <v>305</v>
      </c>
      <c r="E140" s="84"/>
      <c r="F140" s="85"/>
      <c r="G140" s="85"/>
      <c r="H140" s="85"/>
      <c r="I140" s="86"/>
      <c r="J140" s="87"/>
      <c r="K140" s="87"/>
      <c r="L140" s="87"/>
      <c r="M140" s="87"/>
      <c r="N140" s="88"/>
      <c r="O140" s="87"/>
      <c r="P140" s="87"/>
      <c r="Q140" s="96"/>
      <c r="R140" s="97"/>
      <c r="S140" s="87"/>
      <c r="T140" s="87"/>
      <c r="U140" s="96"/>
      <c r="V140" s="97"/>
      <c r="W140" s="87"/>
      <c r="X140" s="87"/>
      <c r="Y140" s="88"/>
      <c r="Z140" s="87"/>
      <c r="AA140" s="87"/>
      <c r="AB140" s="88"/>
      <c r="AC140" s="87"/>
      <c r="AD140" s="87"/>
      <c r="AE140" s="88"/>
      <c r="AF140" s="88"/>
      <c r="AG140" s="88"/>
      <c r="AH140" s="89"/>
    </row>
    <row r="141" spans="1:34" s="90" customFormat="1" ht="23.1" customHeight="1">
      <c r="A141" s="80">
        <f>IF(D141="","",SUBTOTAL(3,$D$11:D141))</f>
        <v>131</v>
      </c>
      <c r="B141" s="81" t="s">
        <v>306</v>
      </c>
      <c r="C141" s="82" t="s">
        <v>222</v>
      </c>
      <c r="D141" s="91" t="s">
        <v>307</v>
      </c>
      <c r="E141" s="84"/>
      <c r="F141" s="85"/>
      <c r="G141" s="85"/>
      <c r="H141" s="85"/>
      <c r="I141" s="86"/>
      <c r="J141" s="87"/>
      <c r="K141" s="87"/>
      <c r="L141" s="87"/>
      <c r="M141" s="87"/>
      <c r="N141" s="88"/>
      <c r="O141" s="87"/>
      <c r="P141" s="87"/>
      <c r="Q141" s="96"/>
      <c r="R141" s="97"/>
      <c r="S141" s="87"/>
      <c r="T141" s="87"/>
      <c r="U141" s="96"/>
      <c r="V141" s="97"/>
      <c r="W141" s="87"/>
      <c r="X141" s="87"/>
      <c r="Y141" s="88"/>
      <c r="Z141" s="87"/>
      <c r="AA141" s="87"/>
      <c r="AB141" s="88"/>
      <c r="AC141" s="87"/>
      <c r="AD141" s="87"/>
      <c r="AE141" s="88"/>
      <c r="AF141" s="88"/>
      <c r="AG141" s="88"/>
      <c r="AH141" s="89"/>
    </row>
    <row r="142" spans="1:34" s="90" customFormat="1" ht="23.1" customHeight="1">
      <c r="A142" s="80">
        <f>IF(D142="","",SUBTOTAL(3,$D$11:D142))</f>
        <v>132</v>
      </c>
      <c r="B142" s="81" t="s">
        <v>308</v>
      </c>
      <c r="C142" s="82" t="s">
        <v>222</v>
      </c>
      <c r="D142" s="91" t="s">
        <v>309</v>
      </c>
      <c r="E142" s="84"/>
      <c r="F142" s="85"/>
      <c r="G142" s="85"/>
      <c r="H142" s="85"/>
      <c r="I142" s="86"/>
      <c r="J142" s="87"/>
      <c r="K142" s="87"/>
      <c r="L142" s="87"/>
      <c r="M142" s="87"/>
      <c r="N142" s="88"/>
      <c r="O142" s="87"/>
      <c r="P142" s="87"/>
      <c r="Q142" s="96"/>
      <c r="R142" s="97"/>
      <c r="S142" s="87"/>
      <c r="T142" s="87"/>
      <c r="U142" s="96"/>
      <c r="V142" s="97"/>
      <c r="W142" s="87"/>
      <c r="X142" s="87"/>
      <c r="Y142" s="88"/>
      <c r="Z142" s="87"/>
      <c r="AA142" s="87"/>
      <c r="AB142" s="88"/>
      <c r="AC142" s="87"/>
      <c r="AD142" s="87"/>
      <c r="AE142" s="88"/>
      <c r="AF142" s="88"/>
      <c r="AG142" s="88"/>
      <c r="AH142" s="89"/>
    </row>
    <row r="143" spans="1:34" s="90" customFormat="1" ht="23.1" customHeight="1">
      <c r="A143" s="80">
        <f>IF(D143="","",SUBTOTAL(3,$D$11:D143))</f>
        <v>133</v>
      </c>
      <c r="B143" s="81" t="s">
        <v>310</v>
      </c>
      <c r="C143" s="82" t="s">
        <v>222</v>
      </c>
      <c r="D143" s="91" t="s">
        <v>311</v>
      </c>
      <c r="E143" s="84"/>
      <c r="F143" s="85"/>
      <c r="G143" s="85"/>
      <c r="H143" s="85"/>
      <c r="I143" s="86"/>
      <c r="J143" s="87"/>
      <c r="K143" s="87"/>
      <c r="L143" s="87"/>
      <c r="M143" s="87"/>
      <c r="N143" s="88"/>
      <c r="O143" s="87"/>
      <c r="P143" s="87"/>
      <c r="Q143" s="96"/>
      <c r="R143" s="97"/>
      <c r="S143" s="87"/>
      <c r="T143" s="87"/>
      <c r="U143" s="96"/>
      <c r="V143" s="97"/>
      <c r="W143" s="87"/>
      <c r="X143" s="87"/>
      <c r="Y143" s="88"/>
      <c r="Z143" s="87"/>
      <c r="AA143" s="87"/>
      <c r="AB143" s="88"/>
      <c r="AC143" s="87"/>
      <c r="AD143" s="87"/>
      <c r="AE143" s="88"/>
      <c r="AF143" s="88"/>
      <c r="AG143" s="88"/>
      <c r="AH143" s="89"/>
    </row>
    <row r="144" spans="1:34" s="90" customFormat="1" ht="23.1" customHeight="1">
      <c r="A144" s="80">
        <f>IF(D144="","",SUBTOTAL(3,$D$11:D144))</f>
        <v>134</v>
      </c>
      <c r="B144" s="81" t="s">
        <v>312</v>
      </c>
      <c r="C144" s="82" t="s">
        <v>222</v>
      </c>
      <c r="D144" s="91" t="s">
        <v>313</v>
      </c>
      <c r="E144" s="84"/>
      <c r="F144" s="85"/>
      <c r="G144" s="85"/>
      <c r="H144" s="85"/>
      <c r="I144" s="86"/>
      <c r="J144" s="87"/>
      <c r="K144" s="87"/>
      <c r="L144" s="87"/>
      <c r="M144" s="87"/>
      <c r="N144" s="88"/>
      <c r="O144" s="87"/>
      <c r="P144" s="87"/>
      <c r="Q144" s="96"/>
      <c r="R144" s="97"/>
      <c r="S144" s="87"/>
      <c r="T144" s="87"/>
      <c r="U144" s="96"/>
      <c r="V144" s="97"/>
      <c r="W144" s="87"/>
      <c r="X144" s="87"/>
      <c r="Y144" s="88"/>
      <c r="Z144" s="87"/>
      <c r="AA144" s="87"/>
      <c r="AB144" s="88"/>
      <c r="AC144" s="87"/>
      <c r="AD144" s="87"/>
      <c r="AE144" s="88"/>
      <c r="AF144" s="88"/>
      <c r="AG144" s="88"/>
      <c r="AH144" s="89"/>
    </row>
    <row r="145" spans="1:34" s="90" customFormat="1" ht="23.1" customHeight="1">
      <c r="A145" s="80">
        <f>IF(D145="","",SUBTOTAL(3,$D$11:D145))</f>
        <v>135</v>
      </c>
      <c r="B145" s="81" t="s">
        <v>314</v>
      </c>
      <c r="C145" s="82" t="s">
        <v>222</v>
      </c>
      <c r="D145" s="91" t="s">
        <v>315</v>
      </c>
      <c r="E145" s="84"/>
      <c r="F145" s="85"/>
      <c r="G145" s="85"/>
      <c r="H145" s="85"/>
      <c r="I145" s="86"/>
      <c r="J145" s="87"/>
      <c r="K145" s="87"/>
      <c r="L145" s="87"/>
      <c r="M145" s="87"/>
      <c r="N145" s="88"/>
      <c r="O145" s="87"/>
      <c r="P145" s="87"/>
      <c r="Q145" s="96"/>
      <c r="R145" s="97"/>
      <c r="S145" s="87"/>
      <c r="T145" s="87"/>
      <c r="U145" s="96"/>
      <c r="V145" s="97"/>
      <c r="W145" s="87"/>
      <c r="X145" s="87"/>
      <c r="Y145" s="88"/>
      <c r="Z145" s="87"/>
      <c r="AA145" s="87"/>
      <c r="AB145" s="88"/>
      <c r="AC145" s="87"/>
      <c r="AD145" s="87"/>
      <c r="AE145" s="88"/>
      <c r="AF145" s="88"/>
      <c r="AG145" s="88"/>
      <c r="AH145" s="89"/>
    </row>
    <row r="146" spans="1:34" s="90" customFormat="1" ht="23.1" customHeight="1">
      <c r="A146" s="80">
        <f>IF(D146="","",SUBTOTAL(3,$D$11:D146))</f>
        <v>136</v>
      </c>
      <c r="B146" s="81" t="s">
        <v>316</v>
      </c>
      <c r="C146" s="82" t="s">
        <v>222</v>
      </c>
      <c r="D146" s="91" t="s">
        <v>317</v>
      </c>
      <c r="E146" s="84"/>
      <c r="F146" s="85"/>
      <c r="G146" s="85"/>
      <c r="H146" s="85"/>
      <c r="I146" s="86"/>
      <c r="J146" s="87"/>
      <c r="K146" s="87"/>
      <c r="L146" s="87"/>
      <c r="M146" s="87"/>
      <c r="N146" s="88"/>
      <c r="O146" s="87"/>
      <c r="P146" s="87"/>
      <c r="Q146" s="96"/>
      <c r="R146" s="97"/>
      <c r="S146" s="87"/>
      <c r="T146" s="87"/>
      <c r="U146" s="96"/>
      <c r="V146" s="97"/>
      <c r="W146" s="87"/>
      <c r="X146" s="87"/>
      <c r="Y146" s="88"/>
      <c r="Z146" s="87"/>
      <c r="AA146" s="87"/>
      <c r="AB146" s="88"/>
      <c r="AC146" s="87"/>
      <c r="AD146" s="87"/>
      <c r="AE146" s="88"/>
      <c r="AF146" s="88"/>
      <c r="AG146" s="88"/>
      <c r="AH146" s="89"/>
    </row>
    <row r="147" spans="1:34" s="90" customFormat="1" ht="23.1" customHeight="1">
      <c r="A147" s="80">
        <f>IF(D147="","",SUBTOTAL(3,$D$11:D147))</f>
        <v>137</v>
      </c>
      <c r="B147" s="81" t="s">
        <v>318</v>
      </c>
      <c r="C147" s="82" t="s">
        <v>222</v>
      </c>
      <c r="D147" s="91" t="s">
        <v>319</v>
      </c>
      <c r="E147" s="84"/>
      <c r="F147" s="85"/>
      <c r="G147" s="85"/>
      <c r="H147" s="85"/>
      <c r="I147" s="86"/>
      <c r="J147" s="87"/>
      <c r="K147" s="87"/>
      <c r="L147" s="87"/>
      <c r="M147" s="87"/>
      <c r="N147" s="88"/>
      <c r="O147" s="87"/>
      <c r="P147" s="87"/>
      <c r="Q147" s="96"/>
      <c r="R147" s="97"/>
      <c r="S147" s="87"/>
      <c r="T147" s="87"/>
      <c r="U147" s="96"/>
      <c r="V147" s="97"/>
      <c r="W147" s="87"/>
      <c r="X147" s="87"/>
      <c r="Y147" s="88"/>
      <c r="Z147" s="87"/>
      <c r="AA147" s="87"/>
      <c r="AB147" s="88"/>
      <c r="AC147" s="87"/>
      <c r="AD147" s="87"/>
      <c r="AE147" s="88"/>
      <c r="AF147" s="88"/>
      <c r="AG147" s="88"/>
      <c r="AH147" s="89"/>
    </row>
    <row r="148" spans="1:34" s="90" customFormat="1" ht="23.1" customHeight="1">
      <c r="A148" s="80">
        <f>IF(D148="","",SUBTOTAL(3,$D$11:D148))</f>
        <v>138</v>
      </c>
      <c r="B148" s="81" t="s">
        <v>320</v>
      </c>
      <c r="C148" s="82" t="s">
        <v>222</v>
      </c>
      <c r="D148" s="91" t="s">
        <v>321</v>
      </c>
      <c r="E148" s="84"/>
      <c r="F148" s="85"/>
      <c r="G148" s="85"/>
      <c r="H148" s="85"/>
      <c r="I148" s="86"/>
      <c r="J148" s="87"/>
      <c r="K148" s="87"/>
      <c r="L148" s="87"/>
      <c r="M148" s="87"/>
      <c r="N148" s="88"/>
      <c r="O148" s="87"/>
      <c r="P148" s="87"/>
      <c r="Q148" s="96"/>
      <c r="R148" s="97"/>
      <c r="S148" s="87"/>
      <c r="T148" s="87"/>
      <c r="U148" s="96"/>
      <c r="V148" s="97"/>
      <c r="W148" s="87"/>
      <c r="X148" s="87"/>
      <c r="Y148" s="88"/>
      <c r="Z148" s="87"/>
      <c r="AA148" s="87"/>
      <c r="AB148" s="88"/>
      <c r="AC148" s="87"/>
      <c r="AD148" s="87"/>
      <c r="AE148" s="88"/>
      <c r="AF148" s="88"/>
      <c r="AG148" s="88"/>
      <c r="AH148" s="89"/>
    </row>
    <row r="149" spans="1:34" s="90" customFormat="1" ht="23.1" customHeight="1">
      <c r="A149" s="80">
        <f>IF(D149="","",SUBTOTAL(3,$D$11:D149))</f>
        <v>139</v>
      </c>
      <c r="B149" s="81" t="s">
        <v>322</v>
      </c>
      <c r="C149" s="82" t="s">
        <v>323</v>
      </c>
      <c r="D149" s="83" t="s">
        <v>324</v>
      </c>
      <c r="E149" s="84">
        <v>0</v>
      </c>
      <c r="F149" s="85">
        <v>0</v>
      </c>
      <c r="G149" s="85">
        <v>0</v>
      </c>
      <c r="H149" s="85">
        <v>0</v>
      </c>
      <c r="I149" s="86">
        <v>0</v>
      </c>
      <c r="J149" s="87">
        <v>0</v>
      </c>
      <c r="K149" s="87">
        <v>0</v>
      </c>
      <c r="L149" s="87">
        <v>0</v>
      </c>
      <c r="M149" s="87">
        <v>0</v>
      </c>
      <c r="N149" s="88">
        <v>0</v>
      </c>
      <c r="O149" s="87">
        <v>0</v>
      </c>
      <c r="P149" s="87">
        <v>0</v>
      </c>
      <c r="Q149" s="87">
        <v>0</v>
      </c>
      <c r="R149" s="88">
        <v>0</v>
      </c>
      <c r="S149" s="87">
        <v>0</v>
      </c>
      <c r="T149" s="87">
        <v>0</v>
      </c>
      <c r="U149" s="87">
        <v>0</v>
      </c>
      <c r="V149" s="88">
        <v>0</v>
      </c>
      <c r="W149" s="87">
        <v>0</v>
      </c>
      <c r="X149" s="87">
        <v>0</v>
      </c>
      <c r="Y149" s="88">
        <v>0</v>
      </c>
      <c r="Z149" s="87">
        <v>5</v>
      </c>
      <c r="AA149" s="87">
        <v>0</v>
      </c>
      <c r="AB149" s="88">
        <v>0.5</v>
      </c>
      <c r="AC149" s="87">
        <v>0</v>
      </c>
      <c r="AD149" s="87">
        <v>0</v>
      </c>
      <c r="AE149" s="88">
        <v>0</v>
      </c>
      <c r="AF149" s="88">
        <v>0</v>
      </c>
      <c r="AG149" s="88">
        <v>0</v>
      </c>
      <c r="AH149" s="89">
        <v>0.5</v>
      </c>
    </row>
    <row r="150" spans="1:34" s="90" customFormat="1" ht="23.1" customHeight="1">
      <c r="A150" s="80">
        <f>IF(D150="","",SUBTOTAL(3,$D$11:D150))</f>
        <v>140</v>
      </c>
      <c r="B150" s="81" t="s">
        <v>325</v>
      </c>
      <c r="C150" s="82" t="s">
        <v>323</v>
      </c>
      <c r="D150" s="91" t="s">
        <v>326</v>
      </c>
      <c r="E150" s="84"/>
      <c r="F150" s="85"/>
      <c r="G150" s="85"/>
      <c r="H150" s="85"/>
      <c r="I150" s="86"/>
      <c r="J150" s="87"/>
      <c r="K150" s="87"/>
      <c r="L150" s="87"/>
      <c r="M150" s="87"/>
      <c r="N150" s="88"/>
      <c r="O150" s="87"/>
      <c r="P150" s="87"/>
      <c r="Q150" s="96"/>
      <c r="R150" s="97"/>
      <c r="S150" s="87"/>
      <c r="T150" s="87"/>
      <c r="U150" s="96"/>
      <c r="V150" s="97"/>
      <c r="W150" s="87"/>
      <c r="X150" s="87"/>
      <c r="Y150" s="88"/>
      <c r="Z150" s="87"/>
      <c r="AA150" s="87"/>
      <c r="AB150" s="88"/>
      <c r="AC150" s="87"/>
      <c r="AD150" s="87"/>
      <c r="AE150" s="88"/>
      <c r="AF150" s="88"/>
      <c r="AG150" s="88"/>
      <c r="AH150" s="89"/>
    </row>
    <row r="151" spans="1:34" s="90" customFormat="1" ht="23.1" customHeight="1">
      <c r="A151" s="80">
        <f>IF(D151="","",SUBTOTAL(3,$D$11:D151))</f>
        <v>141</v>
      </c>
      <c r="B151" s="81" t="s">
        <v>327</v>
      </c>
      <c r="C151" s="82" t="s">
        <v>323</v>
      </c>
      <c r="D151" s="83" t="s">
        <v>328</v>
      </c>
      <c r="E151" s="84">
        <v>0</v>
      </c>
      <c r="F151" s="85">
        <v>0</v>
      </c>
      <c r="G151" s="85">
        <v>0</v>
      </c>
      <c r="H151" s="85">
        <v>0</v>
      </c>
      <c r="I151" s="86">
        <v>0</v>
      </c>
      <c r="J151" s="87">
        <v>0</v>
      </c>
      <c r="K151" s="87">
        <v>0</v>
      </c>
      <c r="L151" s="87">
        <v>0</v>
      </c>
      <c r="M151" s="87">
        <v>0</v>
      </c>
      <c r="N151" s="88">
        <v>0</v>
      </c>
      <c r="O151" s="87">
        <v>0</v>
      </c>
      <c r="P151" s="87">
        <v>0</v>
      </c>
      <c r="Q151" s="87">
        <v>0</v>
      </c>
      <c r="R151" s="88">
        <v>0</v>
      </c>
      <c r="S151" s="87">
        <v>0</v>
      </c>
      <c r="T151" s="87">
        <v>0</v>
      </c>
      <c r="U151" s="87">
        <v>0</v>
      </c>
      <c r="V151" s="88">
        <v>0</v>
      </c>
      <c r="W151" s="87">
        <v>0</v>
      </c>
      <c r="X151" s="87">
        <v>5</v>
      </c>
      <c r="Y151" s="88">
        <v>0.35714285714285698</v>
      </c>
      <c r="Z151" s="87">
        <v>0</v>
      </c>
      <c r="AA151" s="87">
        <v>0</v>
      </c>
      <c r="AB151" s="88">
        <v>0</v>
      </c>
      <c r="AC151" s="87">
        <v>0</v>
      </c>
      <c r="AD151" s="87">
        <v>0</v>
      </c>
      <c r="AE151" s="88">
        <v>0</v>
      </c>
      <c r="AF151" s="88">
        <v>0</v>
      </c>
      <c r="AG151" s="88">
        <v>0</v>
      </c>
      <c r="AH151" s="89">
        <v>0.4</v>
      </c>
    </row>
    <row r="152" spans="1:34" s="90" customFormat="1" ht="23.1" customHeight="1">
      <c r="A152" s="80">
        <f>IF(D152="","",SUBTOTAL(3,$D$11:D152))</f>
        <v>142</v>
      </c>
      <c r="B152" s="81" t="s">
        <v>329</v>
      </c>
      <c r="C152" s="82" t="s">
        <v>323</v>
      </c>
      <c r="D152" s="91" t="s">
        <v>330</v>
      </c>
      <c r="E152" s="84"/>
      <c r="F152" s="85"/>
      <c r="G152" s="85"/>
      <c r="H152" s="85"/>
      <c r="I152" s="86"/>
      <c r="J152" s="87"/>
      <c r="K152" s="87"/>
      <c r="L152" s="87"/>
      <c r="M152" s="87"/>
      <c r="N152" s="88"/>
      <c r="O152" s="87"/>
      <c r="P152" s="87"/>
      <c r="Q152" s="96"/>
      <c r="R152" s="97"/>
      <c r="S152" s="87"/>
      <c r="T152" s="87"/>
      <c r="U152" s="96"/>
      <c r="V152" s="97"/>
      <c r="W152" s="87"/>
      <c r="X152" s="87"/>
      <c r="Y152" s="88"/>
      <c r="Z152" s="87"/>
      <c r="AA152" s="87"/>
      <c r="AB152" s="88"/>
      <c r="AC152" s="87"/>
      <c r="AD152" s="87"/>
      <c r="AE152" s="88"/>
      <c r="AF152" s="88"/>
      <c r="AG152" s="88"/>
      <c r="AH152" s="89"/>
    </row>
    <row r="153" spans="1:34" s="90" customFormat="1" ht="23.1" customHeight="1">
      <c r="A153" s="80">
        <f>IF(D153="","",SUBTOTAL(3,$D$11:D153))</f>
        <v>143</v>
      </c>
      <c r="B153" s="81" t="s">
        <v>331</v>
      </c>
      <c r="C153" s="82" t="s">
        <v>323</v>
      </c>
      <c r="D153" s="83" t="s">
        <v>332</v>
      </c>
      <c r="E153" s="84">
        <v>2</v>
      </c>
      <c r="F153" s="85">
        <v>0</v>
      </c>
      <c r="G153" s="85">
        <v>0</v>
      </c>
      <c r="H153" s="85">
        <v>0</v>
      </c>
      <c r="I153" s="86">
        <v>2</v>
      </c>
      <c r="J153" s="87">
        <v>1.2</v>
      </c>
      <c r="K153" s="87">
        <v>0</v>
      </c>
      <c r="L153" s="87">
        <v>0</v>
      </c>
      <c r="M153" s="87">
        <v>0</v>
      </c>
      <c r="N153" s="88">
        <v>1.2</v>
      </c>
      <c r="O153" s="87">
        <v>1</v>
      </c>
      <c r="P153" s="87">
        <v>0</v>
      </c>
      <c r="Q153" s="87">
        <v>1</v>
      </c>
      <c r="R153" s="88">
        <v>0</v>
      </c>
      <c r="S153" s="87">
        <v>0</v>
      </c>
      <c r="T153" s="87">
        <v>0</v>
      </c>
      <c r="U153" s="87">
        <v>0</v>
      </c>
      <c r="V153" s="88">
        <v>0</v>
      </c>
      <c r="W153" s="87">
        <v>5</v>
      </c>
      <c r="X153" s="87">
        <v>0</v>
      </c>
      <c r="Y153" s="88">
        <v>0.35714285714285698</v>
      </c>
      <c r="Z153" s="87">
        <v>0</v>
      </c>
      <c r="AA153" s="87">
        <v>0</v>
      </c>
      <c r="AB153" s="88">
        <v>0</v>
      </c>
      <c r="AC153" s="87">
        <v>0</v>
      </c>
      <c r="AD153" s="87">
        <v>0</v>
      </c>
      <c r="AE153" s="88">
        <v>0</v>
      </c>
      <c r="AF153" s="88">
        <v>0</v>
      </c>
      <c r="AG153" s="88">
        <v>0</v>
      </c>
      <c r="AH153" s="89">
        <v>3.6</v>
      </c>
    </row>
    <row r="154" spans="1:34" s="90" customFormat="1" ht="23.1" customHeight="1">
      <c r="A154" s="80">
        <f>IF(D154="","",SUBTOTAL(3,$D$11:D154))</f>
        <v>144</v>
      </c>
      <c r="B154" s="81" t="s">
        <v>333</v>
      </c>
      <c r="C154" s="82" t="s">
        <v>323</v>
      </c>
      <c r="D154" s="83" t="s">
        <v>334</v>
      </c>
      <c r="E154" s="84">
        <v>0</v>
      </c>
      <c r="F154" s="85">
        <v>0</v>
      </c>
      <c r="G154" s="85">
        <v>0</v>
      </c>
      <c r="H154" s="85">
        <v>0</v>
      </c>
      <c r="I154" s="86">
        <v>0</v>
      </c>
      <c r="J154" s="87">
        <v>0</v>
      </c>
      <c r="K154" s="87">
        <v>0</v>
      </c>
      <c r="L154" s="87">
        <v>0</v>
      </c>
      <c r="M154" s="87">
        <v>0</v>
      </c>
      <c r="N154" s="88">
        <v>0</v>
      </c>
      <c r="O154" s="87">
        <v>0</v>
      </c>
      <c r="P154" s="87">
        <v>0</v>
      </c>
      <c r="Q154" s="87">
        <v>0</v>
      </c>
      <c r="R154" s="88">
        <v>0</v>
      </c>
      <c r="S154" s="87">
        <v>0</v>
      </c>
      <c r="T154" s="87">
        <v>0</v>
      </c>
      <c r="U154" s="87">
        <v>0</v>
      </c>
      <c r="V154" s="88">
        <v>0</v>
      </c>
      <c r="W154" s="87">
        <v>0</v>
      </c>
      <c r="X154" s="87">
        <v>0</v>
      </c>
      <c r="Y154" s="88">
        <v>0</v>
      </c>
      <c r="Z154" s="87">
        <v>0</v>
      </c>
      <c r="AA154" s="87">
        <v>5</v>
      </c>
      <c r="AB154" s="88">
        <v>0.5</v>
      </c>
      <c r="AC154" s="87">
        <v>0</v>
      </c>
      <c r="AD154" s="87">
        <v>0</v>
      </c>
      <c r="AE154" s="88">
        <v>0</v>
      </c>
      <c r="AF154" s="88">
        <v>0</v>
      </c>
      <c r="AG154" s="88">
        <v>0</v>
      </c>
      <c r="AH154" s="89">
        <v>0.5</v>
      </c>
    </row>
    <row r="155" spans="1:34" s="90" customFormat="1" ht="23.1" customHeight="1">
      <c r="A155" s="80">
        <f>IF(D155="","",SUBTOTAL(3,$D$11:D155))</f>
        <v>145</v>
      </c>
      <c r="B155" s="81" t="s">
        <v>335</v>
      </c>
      <c r="C155" s="82" t="s">
        <v>323</v>
      </c>
      <c r="D155" s="83" t="s">
        <v>336</v>
      </c>
      <c r="E155" s="84">
        <v>0</v>
      </c>
      <c r="F155" s="85">
        <v>0</v>
      </c>
      <c r="G155" s="85">
        <v>2</v>
      </c>
      <c r="H155" s="85">
        <v>1</v>
      </c>
      <c r="I155" s="86">
        <v>8</v>
      </c>
      <c r="J155" s="87">
        <v>0</v>
      </c>
      <c r="K155" s="87">
        <v>0</v>
      </c>
      <c r="L155" s="87">
        <v>0</v>
      </c>
      <c r="M155" s="87">
        <v>0</v>
      </c>
      <c r="N155" s="88">
        <v>0</v>
      </c>
      <c r="O155" s="87">
        <v>0</v>
      </c>
      <c r="P155" s="87">
        <v>1</v>
      </c>
      <c r="Q155" s="87">
        <v>0</v>
      </c>
      <c r="R155" s="88">
        <v>0.05</v>
      </c>
      <c r="S155" s="87">
        <v>0</v>
      </c>
      <c r="T155" s="87">
        <v>0</v>
      </c>
      <c r="U155" s="87">
        <v>0</v>
      </c>
      <c r="V155" s="88">
        <v>0</v>
      </c>
      <c r="W155" s="87">
        <v>0</v>
      </c>
      <c r="X155" s="87">
        <v>0</v>
      </c>
      <c r="Y155" s="88">
        <v>0</v>
      </c>
      <c r="Z155" s="87">
        <v>0</v>
      </c>
      <c r="AA155" s="87">
        <v>0</v>
      </c>
      <c r="AB155" s="88">
        <v>0</v>
      </c>
      <c r="AC155" s="87">
        <v>0</v>
      </c>
      <c r="AD155" s="87">
        <v>0</v>
      </c>
      <c r="AE155" s="88">
        <v>0</v>
      </c>
      <c r="AF155" s="88">
        <v>0</v>
      </c>
      <c r="AG155" s="88">
        <v>0</v>
      </c>
      <c r="AH155" s="89">
        <v>8.1</v>
      </c>
    </row>
    <row r="156" spans="1:34" s="90" customFormat="1" ht="23.1" customHeight="1">
      <c r="A156" s="80">
        <f>IF(D156="","",SUBTOTAL(3,$D$11:D156))</f>
        <v>146</v>
      </c>
      <c r="B156" s="81" t="s">
        <v>337</v>
      </c>
      <c r="C156" s="82" t="s">
        <v>323</v>
      </c>
      <c r="D156" s="91" t="s">
        <v>338</v>
      </c>
      <c r="E156" s="84"/>
      <c r="F156" s="85"/>
      <c r="G156" s="85"/>
      <c r="H156" s="85"/>
      <c r="I156" s="86"/>
      <c r="J156" s="87"/>
      <c r="K156" s="87"/>
      <c r="L156" s="87"/>
      <c r="M156" s="87"/>
      <c r="N156" s="88"/>
      <c r="O156" s="87"/>
      <c r="P156" s="87"/>
      <c r="Q156" s="96"/>
      <c r="R156" s="97"/>
      <c r="S156" s="87"/>
      <c r="T156" s="87"/>
      <c r="U156" s="96"/>
      <c r="V156" s="97"/>
      <c r="W156" s="87"/>
      <c r="X156" s="87"/>
      <c r="Y156" s="88"/>
      <c r="Z156" s="87"/>
      <c r="AA156" s="87"/>
      <c r="AB156" s="88"/>
      <c r="AC156" s="87"/>
      <c r="AD156" s="87"/>
      <c r="AE156" s="88"/>
      <c r="AF156" s="88"/>
      <c r="AG156" s="88"/>
      <c r="AH156" s="89"/>
    </row>
    <row r="157" spans="1:34" s="90" customFormat="1" ht="23.1" customHeight="1">
      <c r="A157" s="80">
        <f>IF(D157="","",SUBTOTAL(3,$D$11:D157))</f>
        <v>147</v>
      </c>
      <c r="B157" s="81" t="s">
        <v>339</v>
      </c>
      <c r="C157" s="82" t="s">
        <v>323</v>
      </c>
      <c r="D157" s="91" t="s">
        <v>340</v>
      </c>
      <c r="E157" s="84"/>
      <c r="F157" s="85"/>
      <c r="G157" s="85"/>
      <c r="H157" s="85"/>
      <c r="I157" s="86"/>
      <c r="J157" s="87"/>
      <c r="K157" s="87"/>
      <c r="L157" s="87"/>
      <c r="M157" s="87"/>
      <c r="N157" s="88"/>
      <c r="O157" s="87"/>
      <c r="P157" s="87"/>
      <c r="Q157" s="96"/>
      <c r="R157" s="97"/>
      <c r="S157" s="87"/>
      <c r="T157" s="87"/>
      <c r="U157" s="96"/>
      <c r="V157" s="97"/>
      <c r="W157" s="87"/>
      <c r="X157" s="87"/>
      <c r="Y157" s="88"/>
      <c r="Z157" s="87"/>
      <c r="AA157" s="87"/>
      <c r="AB157" s="88"/>
      <c r="AC157" s="87"/>
      <c r="AD157" s="87"/>
      <c r="AE157" s="88"/>
      <c r="AF157" s="88"/>
      <c r="AG157" s="88"/>
      <c r="AH157" s="89"/>
    </row>
    <row r="158" spans="1:34" s="90" customFormat="1" ht="23.1" customHeight="1">
      <c r="A158" s="80">
        <f>IF(D158="","",SUBTOTAL(3,$D$11:D158))</f>
        <v>148</v>
      </c>
      <c r="B158" s="81" t="s">
        <v>341</v>
      </c>
      <c r="C158" s="82" t="s">
        <v>323</v>
      </c>
      <c r="D158" s="91" t="s">
        <v>342</v>
      </c>
      <c r="E158" s="84"/>
      <c r="F158" s="85"/>
      <c r="G158" s="85"/>
      <c r="H158" s="85"/>
      <c r="I158" s="86"/>
      <c r="J158" s="87"/>
      <c r="K158" s="87"/>
      <c r="L158" s="87"/>
      <c r="M158" s="87"/>
      <c r="N158" s="88"/>
      <c r="O158" s="87"/>
      <c r="P158" s="87"/>
      <c r="Q158" s="96"/>
      <c r="R158" s="97"/>
      <c r="S158" s="87"/>
      <c r="T158" s="87"/>
      <c r="U158" s="96"/>
      <c r="V158" s="97"/>
      <c r="W158" s="87"/>
      <c r="X158" s="87"/>
      <c r="Y158" s="88"/>
      <c r="Z158" s="87"/>
      <c r="AA158" s="87"/>
      <c r="AB158" s="88"/>
      <c r="AC158" s="87"/>
      <c r="AD158" s="87"/>
      <c r="AE158" s="88"/>
      <c r="AF158" s="88"/>
      <c r="AG158" s="88"/>
      <c r="AH158" s="89"/>
    </row>
    <row r="159" spans="1:34" s="90" customFormat="1" ht="23.1" customHeight="1">
      <c r="A159" s="80">
        <f>IF(D159="","",SUBTOTAL(3,$D$11:D159))</f>
        <v>149</v>
      </c>
      <c r="B159" s="81" t="s">
        <v>343</v>
      </c>
      <c r="C159" s="82" t="s">
        <v>323</v>
      </c>
      <c r="D159" s="91" t="s">
        <v>344</v>
      </c>
      <c r="E159" s="84"/>
      <c r="F159" s="85"/>
      <c r="G159" s="85"/>
      <c r="H159" s="85"/>
      <c r="I159" s="86"/>
      <c r="J159" s="87"/>
      <c r="K159" s="87"/>
      <c r="L159" s="87"/>
      <c r="M159" s="87"/>
      <c r="N159" s="88"/>
      <c r="O159" s="87"/>
      <c r="P159" s="87"/>
      <c r="Q159" s="96"/>
      <c r="R159" s="97"/>
      <c r="S159" s="87"/>
      <c r="T159" s="87"/>
      <c r="U159" s="96"/>
      <c r="V159" s="97"/>
      <c r="W159" s="87"/>
      <c r="X159" s="87"/>
      <c r="Y159" s="88"/>
      <c r="Z159" s="87"/>
      <c r="AA159" s="87"/>
      <c r="AB159" s="88"/>
      <c r="AC159" s="87"/>
      <c r="AD159" s="87"/>
      <c r="AE159" s="88"/>
      <c r="AF159" s="88"/>
      <c r="AG159" s="88"/>
      <c r="AH159" s="89"/>
    </row>
    <row r="160" spans="1:34" s="104" customFormat="1" ht="23.1" customHeight="1">
      <c r="A160" s="80">
        <f>IF(D160="","",SUBTOTAL(3,$D$11:D160))</f>
        <v>150</v>
      </c>
      <c r="B160" s="81" t="s">
        <v>345</v>
      </c>
      <c r="C160" s="82" t="s">
        <v>346</v>
      </c>
      <c r="D160" s="91" t="s">
        <v>347</v>
      </c>
      <c r="E160" s="98"/>
      <c r="F160" s="99"/>
      <c r="G160" s="99"/>
      <c r="H160" s="99"/>
      <c r="I160" s="100"/>
      <c r="J160" s="101"/>
      <c r="K160" s="101"/>
      <c r="L160" s="101"/>
      <c r="M160" s="101"/>
      <c r="N160" s="102"/>
      <c r="O160" s="101"/>
      <c r="P160" s="101"/>
      <c r="Q160" s="101"/>
      <c r="R160" s="102"/>
      <c r="S160" s="101"/>
      <c r="T160" s="101"/>
      <c r="U160" s="101"/>
      <c r="V160" s="102"/>
      <c r="W160" s="101"/>
      <c r="X160" s="101"/>
      <c r="Y160" s="102"/>
      <c r="Z160" s="101"/>
      <c r="AA160" s="101"/>
      <c r="AB160" s="102"/>
      <c r="AC160" s="101"/>
      <c r="AD160" s="101"/>
      <c r="AE160" s="102"/>
      <c r="AF160" s="102"/>
      <c r="AG160" s="102"/>
      <c r="AH160" s="103"/>
    </row>
    <row r="161" spans="1:34" s="90" customFormat="1" ht="23.1" customHeight="1">
      <c r="A161" s="80">
        <f>IF(D161="","",SUBTOTAL(3,$D$11:D161))</f>
        <v>151</v>
      </c>
      <c r="B161" s="81" t="s">
        <v>348</v>
      </c>
      <c r="C161" s="82" t="s">
        <v>346</v>
      </c>
      <c r="D161" s="83" t="s">
        <v>349</v>
      </c>
      <c r="E161" s="84">
        <v>0</v>
      </c>
      <c r="F161" s="85">
        <v>0</v>
      </c>
      <c r="G161" s="85">
        <v>2</v>
      </c>
      <c r="H161" s="85">
        <v>1</v>
      </c>
      <c r="I161" s="86">
        <v>8</v>
      </c>
      <c r="J161" s="87">
        <v>0</v>
      </c>
      <c r="K161" s="87">
        <v>0</v>
      </c>
      <c r="L161" s="87">
        <v>0</v>
      </c>
      <c r="M161" s="87">
        <v>0</v>
      </c>
      <c r="N161" s="88">
        <v>0</v>
      </c>
      <c r="O161" s="87">
        <v>0</v>
      </c>
      <c r="P161" s="87">
        <v>0</v>
      </c>
      <c r="Q161" s="87">
        <v>0</v>
      </c>
      <c r="R161" s="88">
        <v>0</v>
      </c>
      <c r="S161" s="87">
        <v>0</v>
      </c>
      <c r="T161" s="87">
        <v>0</v>
      </c>
      <c r="U161" s="87">
        <v>0</v>
      </c>
      <c r="V161" s="88">
        <v>0</v>
      </c>
      <c r="W161" s="87">
        <v>0</v>
      </c>
      <c r="X161" s="87">
        <v>0</v>
      </c>
      <c r="Y161" s="88">
        <v>0</v>
      </c>
      <c r="Z161" s="87">
        <v>0</v>
      </c>
      <c r="AA161" s="87">
        <v>0</v>
      </c>
      <c r="AB161" s="88">
        <v>0</v>
      </c>
      <c r="AC161" s="87">
        <v>0</v>
      </c>
      <c r="AD161" s="87">
        <v>0</v>
      </c>
      <c r="AE161" s="88">
        <v>0</v>
      </c>
      <c r="AF161" s="88">
        <v>0</v>
      </c>
      <c r="AG161" s="88">
        <v>0</v>
      </c>
      <c r="AH161" s="89">
        <v>8</v>
      </c>
    </row>
    <row r="162" spans="1:34" s="90" customFormat="1" ht="23.1" customHeight="1">
      <c r="A162" s="80">
        <f>IF(D162="","",SUBTOTAL(3,$D$11:D162))</f>
        <v>152</v>
      </c>
      <c r="B162" s="81" t="s">
        <v>350</v>
      </c>
      <c r="C162" s="82" t="s">
        <v>346</v>
      </c>
      <c r="D162" s="83" t="s">
        <v>351</v>
      </c>
      <c r="E162" s="84">
        <v>0</v>
      </c>
      <c r="F162" s="85">
        <v>0</v>
      </c>
      <c r="G162" s="85">
        <v>0</v>
      </c>
      <c r="H162" s="85">
        <v>0</v>
      </c>
      <c r="I162" s="86">
        <v>0</v>
      </c>
      <c r="J162" s="87">
        <v>0</v>
      </c>
      <c r="K162" s="87">
        <v>0</v>
      </c>
      <c r="L162" s="87">
        <v>0</v>
      </c>
      <c r="M162" s="87">
        <v>0</v>
      </c>
      <c r="N162" s="88">
        <v>0</v>
      </c>
      <c r="O162" s="87">
        <v>0</v>
      </c>
      <c r="P162" s="87">
        <v>0</v>
      </c>
      <c r="Q162" s="87">
        <v>0</v>
      </c>
      <c r="R162" s="88">
        <v>0</v>
      </c>
      <c r="S162" s="87">
        <v>0</v>
      </c>
      <c r="T162" s="87">
        <v>0</v>
      </c>
      <c r="U162" s="87">
        <v>0</v>
      </c>
      <c r="V162" s="88">
        <v>0</v>
      </c>
      <c r="W162" s="87">
        <v>0</v>
      </c>
      <c r="X162" s="87">
        <v>0</v>
      </c>
      <c r="Y162" s="88">
        <v>0</v>
      </c>
      <c r="Z162" s="87">
        <v>11</v>
      </c>
      <c r="AA162" s="87">
        <v>0</v>
      </c>
      <c r="AB162" s="88">
        <v>1.1000000000000001</v>
      </c>
      <c r="AC162" s="87">
        <v>0</v>
      </c>
      <c r="AD162" s="87">
        <v>0</v>
      </c>
      <c r="AE162" s="88">
        <v>0</v>
      </c>
      <c r="AF162" s="88">
        <v>0</v>
      </c>
      <c r="AG162" s="88">
        <v>0</v>
      </c>
      <c r="AH162" s="89">
        <v>1.1000000000000001</v>
      </c>
    </row>
    <row r="163" spans="1:34" s="104" customFormat="1" ht="23.1" customHeight="1">
      <c r="A163" s="80">
        <f>IF(D163="","",SUBTOTAL(3,$D$11:D163))</f>
        <v>153</v>
      </c>
      <c r="B163" s="81" t="s">
        <v>352</v>
      </c>
      <c r="C163" s="82" t="s">
        <v>346</v>
      </c>
      <c r="D163" s="91" t="s">
        <v>353</v>
      </c>
      <c r="E163" s="98"/>
      <c r="F163" s="99"/>
      <c r="G163" s="99"/>
      <c r="H163" s="99"/>
      <c r="I163" s="100"/>
      <c r="J163" s="101"/>
      <c r="K163" s="101"/>
      <c r="L163" s="101"/>
      <c r="M163" s="101"/>
      <c r="N163" s="102"/>
      <c r="O163" s="101"/>
      <c r="P163" s="101"/>
      <c r="Q163" s="101"/>
      <c r="R163" s="102"/>
      <c r="S163" s="101"/>
      <c r="T163" s="101"/>
      <c r="U163" s="101"/>
      <c r="V163" s="102"/>
      <c r="W163" s="101"/>
      <c r="X163" s="101"/>
      <c r="Y163" s="102"/>
      <c r="Z163" s="101"/>
      <c r="AA163" s="101"/>
      <c r="AB163" s="102"/>
      <c r="AC163" s="101"/>
      <c r="AD163" s="101"/>
      <c r="AE163" s="102"/>
      <c r="AF163" s="102"/>
      <c r="AG163" s="102"/>
      <c r="AH163" s="103"/>
    </row>
    <row r="164" spans="1:34" s="90" customFormat="1" ht="23.1" customHeight="1">
      <c r="A164" s="80">
        <f>IF(D164="","",SUBTOTAL(3,$D$11:D164))</f>
        <v>154</v>
      </c>
      <c r="B164" s="81" t="s">
        <v>354</v>
      </c>
      <c r="C164" s="82" t="s">
        <v>346</v>
      </c>
      <c r="D164" s="83" t="s">
        <v>355</v>
      </c>
      <c r="E164" s="84">
        <v>0</v>
      </c>
      <c r="F164" s="85">
        <v>0</v>
      </c>
      <c r="G164" s="85">
        <v>0</v>
      </c>
      <c r="H164" s="85">
        <v>0</v>
      </c>
      <c r="I164" s="86">
        <v>0</v>
      </c>
      <c r="J164" s="87">
        <v>0</v>
      </c>
      <c r="K164" s="87">
        <v>0</v>
      </c>
      <c r="L164" s="87">
        <v>0</v>
      </c>
      <c r="M164" s="87">
        <v>0</v>
      </c>
      <c r="N164" s="88">
        <v>0</v>
      </c>
      <c r="O164" s="87">
        <v>0</v>
      </c>
      <c r="P164" s="87">
        <v>0</v>
      </c>
      <c r="Q164" s="87">
        <v>0</v>
      </c>
      <c r="R164" s="88">
        <v>0</v>
      </c>
      <c r="S164" s="87">
        <v>0</v>
      </c>
      <c r="T164" s="87">
        <v>0</v>
      </c>
      <c r="U164" s="87">
        <v>0</v>
      </c>
      <c r="V164" s="88">
        <v>0</v>
      </c>
      <c r="W164" s="87">
        <v>12</v>
      </c>
      <c r="X164" s="87">
        <v>0</v>
      </c>
      <c r="Y164" s="88">
        <v>0.85714285714285698</v>
      </c>
      <c r="Z164" s="87">
        <v>0</v>
      </c>
      <c r="AA164" s="87">
        <v>0</v>
      </c>
      <c r="AB164" s="88">
        <v>0</v>
      </c>
      <c r="AC164" s="87">
        <v>0</v>
      </c>
      <c r="AD164" s="87">
        <v>0</v>
      </c>
      <c r="AE164" s="88">
        <v>0</v>
      </c>
      <c r="AF164" s="88">
        <v>0</v>
      </c>
      <c r="AG164" s="88">
        <v>0</v>
      </c>
      <c r="AH164" s="89">
        <v>0.9</v>
      </c>
    </row>
    <row r="165" spans="1:34" s="90" customFormat="1" ht="23.1" customHeight="1">
      <c r="A165" s="80">
        <f>IF(D165="","",SUBTOTAL(3,$D$11:D165))</f>
        <v>155</v>
      </c>
      <c r="B165" s="81" t="s">
        <v>356</v>
      </c>
      <c r="C165" s="82" t="s">
        <v>346</v>
      </c>
      <c r="D165" s="83" t="s">
        <v>357</v>
      </c>
      <c r="E165" s="84">
        <v>0</v>
      </c>
      <c r="F165" s="85">
        <v>0</v>
      </c>
      <c r="G165" s="85">
        <v>0</v>
      </c>
      <c r="H165" s="85">
        <v>0</v>
      </c>
      <c r="I165" s="86">
        <v>0</v>
      </c>
      <c r="J165" s="87">
        <v>0</v>
      </c>
      <c r="K165" s="87">
        <v>0</v>
      </c>
      <c r="L165" s="87">
        <v>0</v>
      </c>
      <c r="M165" s="87">
        <v>0</v>
      </c>
      <c r="N165" s="88">
        <v>0</v>
      </c>
      <c r="O165" s="87">
        <v>0</v>
      </c>
      <c r="P165" s="87">
        <v>0</v>
      </c>
      <c r="Q165" s="87">
        <v>0</v>
      </c>
      <c r="R165" s="88">
        <v>0</v>
      </c>
      <c r="S165" s="87">
        <v>0</v>
      </c>
      <c r="T165" s="87">
        <v>0</v>
      </c>
      <c r="U165" s="87">
        <v>0</v>
      </c>
      <c r="V165" s="88">
        <v>0</v>
      </c>
      <c r="W165" s="87">
        <v>0</v>
      </c>
      <c r="X165" s="87">
        <v>0</v>
      </c>
      <c r="Y165" s="88">
        <v>0</v>
      </c>
      <c r="Z165" s="87">
        <v>0</v>
      </c>
      <c r="AA165" s="87">
        <v>11</v>
      </c>
      <c r="AB165" s="88">
        <v>1.1000000000000001</v>
      </c>
      <c r="AC165" s="87">
        <v>0</v>
      </c>
      <c r="AD165" s="87">
        <v>0</v>
      </c>
      <c r="AE165" s="88">
        <v>0</v>
      </c>
      <c r="AF165" s="88">
        <v>0</v>
      </c>
      <c r="AG165" s="88">
        <v>0</v>
      </c>
      <c r="AH165" s="89">
        <v>1.1000000000000001</v>
      </c>
    </row>
    <row r="166" spans="1:34" s="104" customFormat="1" ht="23.1" customHeight="1">
      <c r="A166" s="80">
        <f>IF(D166="","",SUBTOTAL(3,$D$11:D166))</f>
        <v>156</v>
      </c>
      <c r="B166" s="81" t="s">
        <v>358</v>
      </c>
      <c r="C166" s="82" t="s">
        <v>346</v>
      </c>
      <c r="D166" s="91" t="s">
        <v>359</v>
      </c>
      <c r="E166" s="98"/>
      <c r="F166" s="99"/>
      <c r="G166" s="99"/>
      <c r="H166" s="99"/>
      <c r="I166" s="100"/>
      <c r="J166" s="101"/>
      <c r="K166" s="101"/>
      <c r="L166" s="101"/>
      <c r="M166" s="101"/>
      <c r="N166" s="102"/>
      <c r="O166" s="101"/>
      <c r="P166" s="101"/>
      <c r="Q166" s="101"/>
      <c r="R166" s="102"/>
      <c r="S166" s="101"/>
      <c r="T166" s="101"/>
      <c r="U166" s="101"/>
      <c r="V166" s="102"/>
      <c r="W166" s="101"/>
      <c r="X166" s="101"/>
      <c r="Y166" s="102"/>
      <c r="Z166" s="101"/>
      <c r="AA166" s="101"/>
      <c r="AB166" s="102"/>
      <c r="AC166" s="101"/>
      <c r="AD166" s="101"/>
      <c r="AE166" s="102"/>
      <c r="AF166" s="102"/>
      <c r="AG166" s="102"/>
      <c r="AH166" s="103"/>
    </row>
    <row r="167" spans="1:34" s="90" customFormat="1" ht="23.1" customHeight="1">
      <c r="A167" s="80">
        <f>IF(D167="","",SUBTOTAL(3,$D$11:D167))</f>
        <v>157</v>
      </c>
      <c r="B167" s="81" t="s">
        <v>360</v>
      </c>
      <c r="C167" s="82" t="s">
        <v>346</v>
      </c>
      <c r="D167" s="83" t="s">
        <v>361</v>
      </c>
      <c r="E167" s="84">
        <v>0</v>
      </c>
      <c r="F167" s="85">
        <v>0</v>
      </c>
      <c r="G167" s="85">
        <v>0</v>
      </c>
      <c r="H167" s="85">
        <v>0</v>
      </c>
      <c r="I167" s="86">
        <v>0</v>
      </c>
      <c r="J167" s="87">
        <v>0</v>
      </c>
      <c r="K167" s="87">
        <v>0</v>
      </c>
      <c r="L167" s="87">
        <v>0</v>
      </c>
      <c r="M167" s="87">
        <v>0</v>
      </c>
      <c r="N167" s="88">
        <v>0</v>
      </c>
      <c r="O167" s="87">
        <v>0</v>
      </c>
      <c r="P167" s="87">
        <v>0</v>
      </c>
      <c r="Q167" s="87">
        <v>0</v>
      </c>
      <c r="R167" s="88">
        <v>0</v>
      </c>
      <c r="S167" s="87">
        <v>0</v>
      </c>
      <c r="T167" s="87">
        <v>0</v>
      </c>
      <c r="U167" s="87">
        <v>0</v>
      </c>
      <c r="V167" s="88">
        <v>0</v>
      </c>
      <c r="W167" s="87">
        <v>0</v>
      </c>
      <c r="X167" s="87">
        <v>12</v>
      </c>
      <c r="Y167" s="88">
        <v>0.85714285714285698</v>
      </c>
      <c r="Z167" s="87">
        <v>0</v>
      </c>
      <c r="AA167" s="87">
        <v>0</v>
      </c>
      <c r="AB167" s="88">
        <v>0</v>
      </c>
      <c r="AC167" s="87">
        <v>0</v>
      </c>
      <c r="AD167" s="87">
        <v>0</v>
      </c>
      <c r="AE167" s="88">
        <v>0</v>
      </c>
      <c r="AF167" s="88">
        <v>0</v>
      </c>
      <c r="AG167" s="88">
        <v>0</v>
      </c>
      <c r="AH167" s="89">
        <v>0.9</v>
      </c>
    </row>
    <row r="168" spans="1:34" s="104" customFormat="1" ht="23.1" customHeight="1">
      <c r="A168" s="80">
        <f>IF(D168="","",SUBTOTAL(3,$D$11:D168))</f>
        <v>158</v>
      </c>
      <c r="B168" s="81" t="s">
        <v>362</v>
      </c>
      <c r="C168" s="82" t="s">
        <v>346</v>
      </c>
      <c r="D168" s="91" t="s">
        <v>363</v>
      </c>
      <c r="E168" s="98"/>
      <c r="F168" s="99"/>
      <c r="G168" s="99"/>
      <c r="H168" s="99"/>
      <c r="I168" s="100"/>
      <c r="J168" s="101"/>
      <c r="K168" s="101"/>
      <c r="L168" s="101"/>
      <c r="M168" s="101"/>
      <c r="N168" s="102"/>
      <c r="O168" s="101"/>
      <c r="P168" s="101"/>
      <c r="Q168" s="101"/>
      <c r="R168" s="102"/>
      <c r="S168" s="101"/>
      <c r="T168" s="101"/>
      <c r="U168" s="101"/>
      <c r="V168" s="102"/>
      <c r="W168" s="101"/>
      <c r="X168" s="101"/>
      <c r="Y168" s="102"/>
      <c r="Z168" s="101"/>
      <c r="AA168" s="101"/>
      <c r="AB168" s="102"/>
      <c r="AC168" s="101"/>
      <c r="AD168" s="101"/>
      <c r="AE168" s="102"/>
      <c r="AF168" s="102"/>
      <c r="AG168" s="102"/>
      <c r="AH168" s="103"/>
    </row>
    <row r="169" spans="1:34" s="104" customFormat="1" ht="23.1" customHeight="1">
      <c r="A169" s="80">
        <f>IF(D169="","",SUBTOTAL(3,$D$11:D169))</f>
        <v>159</v>
      </c>
      <c r="B169" s="81" t="s">
        <v>364</v>
      </c>
      <c r="C169" s="82" t="s">
        <v>346</v>
      </c>
      <c r="D169" s="91" t="s">
        <v>365</v>
      </c>
      <c r="E169" s="98"/>
      <c r="F169" s="99"/>
      <c r="G169" s="99"/>
      <c r="H169" s="99"/>
      <c r="I169" s="100"/>
      <c r="J169" s="101"/>
      <c r="K169" s="101"/>
      <c r="L169" s="101"/>
      <c r="M169" s="101"/>
      <c r="N169" s="102"/>
      <c r="O169" s="101"/>
      <c r="P169" s="101"/>
      <c r="Q169" s="101"/>
      <c r="R169" s="102"/>
      <c r="S169" s="101"/>
      <c r="T169" s="101"/>
      <c r="U169" s="101"/>
      <c r="V169" s="102"/>
      <c r="W169" s="101"/>
      <c r="X169" s="101"/>
      <c r="Y169" s="102"/>
      <c r="Z169" s="101"/>
      <c r="AA169" s="101"/>
      <c r="AB169" s="102"/>
      <c r="AC169" s="101"/>
      <c r="AD169" s="101"/>
      <c r="AE169" s="102"/>
      <c r="AF169" s="102"/>
      <c r="AG169" s="102"/>
      <c r="AH169" s="103"/>
    </row>
    <row r="170" spans="1:34" s="104" customFormat="1" ht="23.1" customHeight="1">
      <c r="A170" s="80">
        <f>IF(D170="","",SUBTOTAL(3,$D$11:D170))</f>
        <v>160</v>
      </c>
      <c r="B170" s="81" t="s">
        <v>366</v>
      </c>
      <c r="C170" s="82" t="s">
        <v>346</v>
      </c>
      <c r="D170" s="91" t="s">
        <v>367</v>
      </c>
      <c r="E170" s="98"/>
      <c r="F170" s="99"/>
      <c r="G170" s="99"/>
      <c r="H170" s="99"/>
      <c r="I170" s="100"/>
      <c r="J170" s="101"/>
      <c r="K170" s="101"/>
      <c r="L170" s="101"/>
      <c r="M170" s="101"/>
      <c r="N170" s="102"/>
      <c r="O170" s="101"/>
      <c r="P170" s="101"/>
      <c r="Q170" s="101"/>
      <c r="R170" s="102"/>
      <c r="S170" s="101"/>
      <c r="T170" s="101"/>
      <c r="U170" s="101"/>
      <c r="V170" s="102"/>
      <c r="W170" s="101"/>
      <c r="X170" s="101"/>
      <c r="Y170" s="102"/>
      <c r="Z170" s="101"/>
      <c r="AA170" s="101"/>
      <c r="AB170" s="102"/>
      <c r="AC170" s="101"/>
      <c r="AD170" s="101"/>
      <c r="AE170" s="102"/>
      <c r="AF170" s="102"/>
      <c r="AG170" s="102"/>
      <c r="AH170" s="103"/>
    </row>
    <row r="171" spans="1:34" s="104" customFormat="1" ht="23.1" customHeight="1">
      <c r="A171" s="80">
        <f>IF(D171="","",SUBTOTAL(3,$D$11:D171))</f>
        <v>161</v>
      </c>
      <c r="B171" s="105" t="s">
        <v>368</v>
      </c>
      <c r="C171" s="106" t="s">
        <v>346</v>
      </c>
      <c r="D171" s="91" t="s">
        <v>369</v>
      </c>
      <c r="E171" s="98"/>
      <c r="F171" s="99"/>
      <c r="G171" s="99"/>
      <c r="H171" s="99"/>
      <c r="I171" s="100"/>
      <c r="J171" s="101"/>
      <c r="K171" s="101"/>
      <c r="L171" s="101"/>
      <c r="M171" s="101"/>
      <c r="N171" s="102"/>
      <c r="O171" s="101"/>
      <c r="P171" s="101"/>
      <c r="Q171" s="101"/>
      <c r="R171" s="102"/>
      <c r="S171" s="101"/>
      <c r="T171" s="101"/>
      <c r="U171" s="101"/>
      <c r="V171" s="102"/>
      <c r="W171" s="101"/>
      <c r="X171" s="101"/>
      <c r="Y171" s="102"/>
      <c r="Z171" s="101"/>
      <c r="AA171" s="101"/>
      <c r="AB171" s="102"/>
      <c r="AC171" s="101"/>
      <c r="AD171" s="101"/>
      <c r="AE171" s="102"/>
      <c r="AF171" s="102"/>
      <c r="AG171" s="102"/>
      <c r="AH171" s="103"/>
    </row>
    <row r="172" spans="1:34" s="104" customFormat="1" ht="23.1" customHeight="1">
      <c r="A172" s="80">
        <f>IF(D172="","",SUBTOTAL(3,$D$11:D172))</f>
        <v>162</v>
      </c>
      <c r="B172" s="81" t="s">
        <v>370</v>
      </c>
      <c r="C172" s="82" t="s">
        <v>346</v>
      </c>
      <c r="D172" s="91" t="s">
        <v>371</v>
      </c>
      <c r="E172" s="98"/>
      <c r="F172" s="99"/>
      <c r="G172" s="99"/>
      <c r="H172" s="99"/>
      <c r="I172" s="100"/>
      <c r="J172" s="101"/>
      <c r="K172" s="101"/>
      <c r="L172" s="101"/>
      <c r="M172" s="101"/>
      <c r="N172" s="102"/>
      <c r="O172" s="101"/>
      <c r="P172" s="101"/>
      <c r="Q172" s="101"/>
      <c r="R172" s="102"/>
      <c r="S172" s="101"/>
      <c r="T172" s="101"/>
      <c r="U172" s="101"/>
      <c r="V172" s="102"/>
      <c r="W172" s="101"/>
      <c r="X172" s="101"/>
      <c r="Y172" s="102"/>
      <c r="Z172" s="101"/>
      <c r="AA172" s="101"/>
      <c r="AB172" s="102"/>
      <c r="AC172" s="101"/>
      <c r="AD172" s="101"/>
      <c r="AE172" s="102"/>
      <c r="AF172" s="102"/>
      <c r="AG172" s="102"/>
      <c r="AH172" s="103"/>
    </row>
    <row r="173" spans="1:34" s="104" customFormat="1" ht="23.1" customHeight="1">
      <c r="A173" s="80">
        <f>IF(D173="","",SUBTOTAL(3,$D$11:D173))</f>
        <v>163</v>
      </c>
      <c r="B173" s="81" t="s">
        <v>372</v>
      </c>
      <c r="C173" s="82" t="s">
        <v>346</v>
      </c>
      <c r="D173" s="91" t="s">
        <v>373</v>
      </c>
      <c r="E173" s="98"/>
      <c r="F173" s="99"/>
      <c r="G173" s="99"/>
      <c r="H173" s="99"/>
      <c r="I173" s="100"/>
      <c r="J173" s="101"/>
      <c r="K173" s="101"/>
      <c r="L173" s="101"/>
      <c r="M173" s="101"/>
      <c r="N173" s="102"/>
      <c r="O173" s="101"/>
      <c r="P173" s="101"/>
      <c r="Q173" s="101"/>
      <c r="R173" s="102"/>
      <c r="S173" s="101"/>
      <c r="T173" s="101"/>
      <c r="U173" s="101"/>
      <c r="V173" s="102"/>
      <c r="W173" s="101"/>
      <c r="X173" s="101"/>
      <c r="Y173" s="102"/>
      <c r="Z173" s="101"/>
      <c r="AA173" s="101"/>
      <c r="AB173" s="102"/>
      <c r="AC173" s="101"/>
      <c r="AD173" s="101"/>
      <c r="AE173" s="102"/>
      <c r="AF173" s="102"/>
      <c r="AG173" s="102"/>
      <c r="AH173" s="103"/>
    </row>
    <row r="174" spans="1:34" s="104" customFormat="1" ht="23.1" customHeight="1">
      <c r="A174" s="80">
        <f>IF(D174="","",SUBTOTAL(3,$D$11:D174))</f>
        <v>164</v>
      </c>
      <c r="B174" s="81" t="s">
        <v>374</v>
      </c>
      <c r="C174" s="82" t="s">
        <v>375</v>
      </c>
      <c r="D174" s="91" t="s">
        <v>376</v>
      </c>
      <c r="E174" s="98"/>
      <c r="F174" s="99"/>
      <c r="G174" s="99"/>
      <c r="H174" s="99"/>
      <c r="I174" s="100"/>
      <c r="J174" s="101"/>
      <c r="K174" s="101"/>
      <c r="L174" s="101"/>
      <c r="M174" s="101"/>
      <c r="N174" s="102"/>
      <c r="O174" s="101"/>
      <c r="P174" s="101"/>
      <c r="Q174" s="101"/>
      <c r="R174" s="102"/>
      <c r="S174" s="101"/>
      <c r="T174" s="101"/>
      <c r="U174" s="101"/>
      <c r="V174" s="102"/>
      <c r="W174" s="101"/>
      <c r="X174" s="101"/>
      <c r="Y174" s="102"/>
      <c r="Z174" s="101"/>
      <c r="AA174" s="101"/>
      <c r="AB174" s="102"/>
      <c r="AC174" s="101"/>
      <c r="AD174" s="101"/>
      <c r="AE174" s="102"/>
      <c r="AF174" s="102"/>
      <c r="AG174" s="102"/>
      <c r="AH174" s="103"/>
    </row>
    <row r="175" spans="1:34" s="104" customFormat="1" ht="23.1" customHeight="1">
      <c r="A175" s="80">
        <f>IF(D175="","",SUBTOTAL(3,$D$11:D175))</f>
        <v>165</v>
      </c>
      <c r="B175" s="81" t="s">
        <v>377</v>
      </c>
      <c r="C175" s="82" t="s">
        <v>375</v>
      </c>
      <c r="D175" s="91" t="s">
        <v>378</v>
      </c>
      <c r="E175" s="98"/>
      <c r="F175" s="99"/>
      <c r="G175" s="99"/>
      <c r="H175" s="99"/>
      <c r="I175" s="100"/>
      <c r="J175" s="101"/>
      <c r="K175" s="101"/>
      <c r="L175" s="101"/>
      <c r="M175" s="101"/>
      <c r="N175" s="102"/>
      <c r="O175" s="101"/>
      <c r="P175" s="101"/>
      <c r="Q175" s="101"/>
      <c r="R175" s="102"/>
      <c r="S175" s="101"/>
      <c r="T175" s="101"/>
      <c r="U175" s="101"/>
      <c r="V175" s="102"/>
      <c r="W175" s="101"/>
      <c r="X175" s="101"/>
      <c r="Y175" s="102"/>
      <c r="Z175" s="101"/>
      <c r="AA175" s="101"/>
      <c r="AB175" s="102"/>
      <c r="AC175" s="101"/>
      <c r="AD175" s="101"/>
      <c r="AE175" s="102"/>
      <c r="AF175" s="102"/>
      <c r="AG175" s="102"/>
      <c r="AH175" s="103"/>
    </row>
    <row r="176" spans="1:34" s="104" customFormat="1" ht="23.1" customHeight="1">
      <c r="A176" s="80">
        <f>IF(D176="","",SUBTOTAL(3,$D$11:D176))</f>
        <v>166</v>
      </c>
      <c r="B176" s="81" t="s">
        <v>379</v>
      </c>
      <c r="C176" s="82" t="s">
        <v>375</v>
      </c>
      <c r="D176" s="91" t="s">
        <v>380</v>
      </c>
      <c r="E176" s="98"/>
      <c r="F176" s="99"/>
      <c r="G176" s="99"/>
      <c r="H176" s="99"/>
      <c r="I176" s="100"/>
      <c r="J176" s="101"/>
      <c r="K176" s="101"/>
      <c r="L176" s="101"/>
      <c r="M176" s="101"/>
      <c r="N176" s="102"/>
      <c r="O176" s="101"/>
      <c r="P176" s="101"/>
      <c r="Q176" s="101"/>
      <c r="R176" s="102"/>
      <c r="S176" s="101"/>
      <c r="T176" s="101"/>
      <c r="U176" s="101"/>
      <c r="V176" s="102"/>
      <c r="W176" s="101"/>
      <c r="X176" s="101"/>
      <c r="Y176" s="102"/>
      <c r="Z176" s="101"/>
      <c r="AA176" s="101"/>
      <c r="AB176" s="102"/>
      <c r="AC176" s="101"/>
      <c r="AD176" s="101"/>
      <c r="AE176" s="102"/>
      <c r="AF176" s="102"/>
      <c r="AG176" s="102"/>
      <c r="AH176" s="103"/>
    </row>
    <row r="177" spans="1:34" s="104" customFormat="1" ht="23.1" customHeight="1">
      <c r="A177" s="80">
        <f>IF(D177="","",SUBTOTAL(3,$D$11:D177))</f>
        <v>167</v>
      </c>
      <c r="B177" s="81" t="s">
        <v>381</v>
      </c>
      <c r="C177" s="82" t="s">
        <v>375</v>
      </c>
      <c r="D177" s="91" t="s">
        <v>382</v>
      </c>
      <c r="E177" s="98"/>
      <c r="F177" s="99"/>
      <c r="G177" s="99"/>
      <c r="H177" s="99"/>
      <c r="I177" s="100"/>
      <c r="J177" s="101"/>
      <c r="K177" s="101"/>
      <c r="L177" s="101"/>
      <c r="M177" s="101"/>
      <c r="N177" s="102"/>
      <c r="O177" s="101"/>
      <c r="P177" s="101"/>
      <c r="Q177" s="101"/>
      <c r="R177" s="102"/>
      <c r="S177" s="101"/>
      <c r="T177" s="101"/>
      <c r="U177" s="101"/>
      <c r="V177" s="102"/>
      <c r="W177" s="101"/>
      <c r="X177" s="101"/>
      <c r="Y177" s="102"/>
      <c r="Z177" s="101"/>
      <c r="AA177" s="101"/>
      <c r="AB177" s="102"/>
      <c r="AC177" s="101"/>
      <c r="AD177" s="101"/>
      <c r="AE177" s="102"/>
      <c r="AF177" s="102"/>
      <c r="AG177" s="102"/>
      <c r="AH177" s="103"/>
    </row>
    <row r="178" spans="1:34" s="104" customFormat="1" ht="23.1" customHeight="1">
      <c r="A178" s="80">
        <f>IF(D178="","",SUBTOTAL(3,$D$11:D178))</f>
        <v>168</v>
      </c>
      <c r="B178" s="81" t="s">
        <v>383</v>
      </c>
      <c r="C178" s="82" t="s">
        <v>375</v>
      </c>
      <c r="D178" s="91" t="s">
        <v>384</v>
      </c>
      <c r="E178" s="98"/>
      <c r="F178" s="99"/>
      <c r="G178" s="99"/>
      <c r="H178" s="99"/>
      <c r="I178" s="100"/>
      <c r="J178" s="101"/>
      <c r="K178" s="101"/>
      <c r="L178" s="101"/>
      <c r="M178" s="101"/>
      <c r="N178" s="102"/>
      <c r="O178" s="101"/>
      <c r="P178" s="101"/>
      <c r="Q178" s="101"/>
      <c r="R178" s="102"/>
      <c r="S178" s="101"/>
      <c r="T178" s="101"/>
      <c r="U178" s="101"/>
      <c r="V178" s="102"/>
      <c r="W178" s="101"/>
      <c r="X178" s="101"/>
      <c r="Y178" s="102"/>
      <c r="Z178" s="101"/>
      <c r="AA178" s="101"/>
      <c r="AB178" s="102"/>
      <c r="AC178" s="101"/>
      <c r="AD178" s="101"/>
      <c r="AE178" s="102"/>
      <c r="AF178" s="102"/>
      <c r="AG178" s="102"/>
      <c r="AH178" s="103"/>
    </row>
    <row r="179" spans="1:34" s="104" customFormat="1" ht="23.1" customHeight="1">
      <c r="A179" s="80">
        <f>IF(D179="","",SUBTOTAL(3,$D$11:D179))</f>
        <v>169</v>
      </c>
      <c r="B179" s="92" t="s">
        <v>385</v>
      </c>
      <c r="C179" s="82" t="s">
        <v>375</v>
      </c>
      <c r="D179" s="93" t="s">
        <v>386</v>
      </c>
      <c r="E179" s="98"/>
      <c r="F179" s="99"/>
      <c r="G179" s="99"/>
      <c r="H179" s="99"/>
      <c r="I179" s="100"/>
      <c r="J179" s="101"/>
      <c r="K179" s="101"/>
      <c r="L179" s="101"/>
      <c r="M179" s="101"/>
      <c r="N179" s="102"/>
      <c r="O179" s="101"/>
      <c r="P179" s="101"/>
      <c r="Q179" s="101"/>
      <c r="R179" s="102"/>
      <c r="S179" s="101"/>
      <c r="T179" s="101"/>
      <c r="U179" s="101"/>
      <c r="V179" s="102"/>
      <c r="W179" s="101"/>
      <c r="X179" s="101"/>
      <c r="Y179" s="102"/>
      <c r="Z179" s="101"/>
      <c r="AA179" s="101"/>
      <c r="AB179" s="102"/>
      <c r="AC179" s="101"/>
      <c r="AD179" s="101"/>
      <c r="AE179" s="102"/>
      <c r="AF179" s="102"/>
      <c r="AG179" s="102"/>
      <c r="AH179" s="103"/>
    </row>
    <row r="180" spans="1:34" s="104" customFormat="1" ht="23.1" customHeight="1">
      <c r="A180" s="80">
        <f>IF(D180="","",SUBTOTAL(3,$D$11:D180))</f>
        <v>170</v>
      </c>
      <c r="B180" s="81" t="s">
        <v>387</v>
      </c>
      <c r="C180" s="82" t="s">
        <v>375</v>
      </c>
      <c r="D180" s="91" t="s">
        <v>388</v>
      </c>
      <c r="E180" s="98"/>
      <c r="F180" s="99"/>
      <c r="G180" s="99"/>
      <c r="H180" s="99"/>
      <c r="I180" s="100"/>
      <c r="J180" s="101"/>
      <c r="K180" s="101"/>
      <c r="L180" s="101"/>
      <c r="M180" s="101"/>
      <c r="N180" s="102"/>
      <c r="O180" s="101"/>
      <c r="P180" s="101"/>
      <c r="Q180" s="101"/>
      <c r="R180" s="102"/>
      <c r="S180" s="101"/>
      <c r="T180" s="101"/>
      <c r="U180" s="101"/>
      <c r="V180" s="102"/>
      <c r="W180" s="101"/>
      <c r="X180" s="101"/>
      <c r="Y180" s="102"/>
      <c r="Z180" s="101"/>
      <c r="AA180" s="101"/>
      <c r="AB180" s="102"/>
      <c r="AC180" s="101"/>
      <c r="AD180" s="101"/>
      <c r="AE180" s="102"/>
      <c r="AF180" s="102"/>
      <c r="AG180" s="102"/>
      <c r="AH180" s="103"/>
    </row>
    <row r="181" spans="1:34" s="90" customFormat="1" ht="23.1" customHeight="1">
      <c r="A181" s="80">
        <f>IF(D181="","",SUBTOTAL(3,$D$11:D181))</f>
        <v>171</v>
      </c>
      <c r="B181" s="81" t="s">
        <v>389</v>
      </c>
      <c r="C181" s="82" t="s">
        <v>375</v>
      </c>
      <c r="D181" s="83" t="s">
        <v>390</v>
      </c>
      <c r="E181" s="84">
        <v>0</v>
      </c>
      <c r="F181" s="85">
        <v>0</v>
      </c>
      <c r="G181" s="85">
        <v>0</v>
      </c>
      <c r="H181" s="85">
        <v>0</v>
      </c>
      <c r="I181" s="86">
        <v>0</v>
      </c>
      <c r="J181" s="87">
        <v>2.4</v>
      </c>
      <c r="K181" s="87">
        <v>0</v>
      </c>
      <c r="L181" s="87">
        <v>0</v>
      </c>
      <c r="M181" s="87">
        <v>0</v>
      </c>
      <c r="N181" s="88">
        <v>2.4</v>
      </c>
      <c r="O181" s="87">
        <v>1</v>
      </c>
      <c r="P181" s="87">
        <v>0</v>
      </c>
      <c r="Q181" s="87">
        <v>1</v>
      </c>
      <c r="R181" s="88">
        <v>0</v>
      </c>
      <c r="S181" s="87">
        <v>0</v>
      </c>
      <c r="T181" s="87">
        <v>0</v>
      </c>
      <c r="U181" s="87">
        <v>0</v>
      </c>
      <c r="V181" s="88">
        <v>0</v>
      </c>
      <c r="W181" s="87">
        <v>0</v>
      </c>
      <c r="X181" s="87">
        <v>0</v>
      </c>
      <c r="Y181" s="88">
        <v>0</v>
      </c>
      <c r="Z181" s="87">
        <v>0</v>
      </c>
      <c r="AA181" s="87">
        <v>6</v>
      </c>
      <c r="AB181" s="88">
        <v>0.6</v>
      </c>
      <c r="AC181" s="87">
        <v>0</v>
      </c>
      <c r="AD181" s="87">
        <v>0</v>
      </c>
      <c r="AE181" s="88">
        <v>0</v>
      </c>
      <c r="AF181" s="88">
        <v>0</v>
      </c>
      <c r="AG181" s="88">
        <v>0</v>
      </c>
      <c r="AH181" s="89">
        <v>3</v>
      </c>
    </row>
    <row r="182" spans="1:34" s="104" customFormat="1" ht="23.1" customHeight="1">
      <c r="A182" s="80">
        <f>IF(D182="","",SUBTOTAL(3,$D$11:D182))</f>
        <v>172</v>
      </c>
      <c r="B182" s="81" t="s">
        <v>391</v>
      </c>
      <c r="C182" s="82" t="s">
        <v>375</v>
      </c>
      <c r="D182" s="91" t="s">
        <v>392</v>
      </c>
      <c r="E182" s="98"/>
      <c r="F182" s="99"/>
      <c r="G182" s="99"/>
      <c r="H182" s="99"/>
      <c r="I182" s="100"/>
      <c r="J182" s="101"/>
      <c r="K182" s="101"/>
      <c r="L182" s="101"/>
      <c r="M182" s="101"/>
      <c r="N182" s="102"/>
      <c r="O182" s="101"/>
      <c r="P182" s="101"/>
      <c r="Q182" s="101"/>
      <c r="R182" s="102"/>
      <c r="S182" s="101"/>
      <c r="T182" s="101"/>
      <c r="U182" s="101"/>
      <c r="V182" s="102"/>
      <c r="W182" s="101"/>
      <c r="X182" s="101"/>
      <c r="Y182" s="102"/>
      <c r="Z182" s="101"/>
      <c r="AA182" s="101"/>
      <c r="AB182" s="102"/>
      <c r="AC182" s="101"/>
      <c r="AD182" s="101"/>
      <c r="AE182" s="102"/>
      <c r="AF182" s="102"/>
      <c r="AG182" s="102"/>
      <c r="AH182" s="103"/>
    </row>
    <row r="183" spans="1:34" s="104" customFormat="1" ht="23.1" customHeight="1">
      <c r="A183" s="80">
        <f>IF(D183="","",SUBTOTAL(3,$D$11:D183))</f>
        <v>173</v>
      </c>
      <c r="B183" s="81" t="s">
        <v>393</v>
      </c>
      <c r="C183" s="82" t="s">
        <v>375</v>
      </c>
      <c r="D183" s="91" t="s">
        <v>394</v>
      </c>
      <c r="E183" s="98"/>
      <c r="F183" s="99"/>
      <c r="G183" s="99"/>
      <c r="H183" s="99"/>
      <c r="I183" s="100"/>
      <c r="J183" s="101"/>
      <c r="K183" s="101"/>
      <c r="L183" s="101"/>
      <c r="M183" s="101"/>
      <c r="N183" s="102"/>
      <c r="O183" s="101"/>
      <c r="P183" s="101"/>
      <c r="Q183" s="101"/>
      <c r="R183" s="102"/>
      <c r="S183" s="101"/>
      <c r="T183" s="101"/>
      <c r="U183" s="101"/>
      <c r="V183" s="102"/>
      <c r="W183" s="101"/>
      <c r="X183" s="101"/>
      <c r="Y183" s="102"/>
      <c r="Z183" s="101"/>
      <c r="AA183" s="101"/>
      <c r="AB183" s="102"/>
      <c r="AC183" s="101"/>
      <c r="AD183" s="101"/>
      <c r="AE183" s="102"/>
      <c r="AF183" s="102"/>
      <c r="AG183" s="102"/>
      <c r="AH183" s="103"/>
    </row>
    <row r="184" spans="1:34" s="104" customFormat="1" ht="23.1" customHeight="1">
      <c r="A184" s="80">
        <f>IF(D184="","",SUBTOTAL(3,$D$11:D184))</f>
        <v>174</v>
      </c>
      <c r="B184" s="81" t="s">
        <v>395</v>
      </c>
      <c r="C184" s="82" t="s">
        <v>375</v>
      </c>
      <c r="D184" s="91" t="s">
        <v>396</v>
      </c>
      <c r="E184" s="98"/>
      <c r="F184" s="99"/>
      <c r="G184" s="99"/>
      <c r="H184" s="99"/>
      <c r="I184" s="100"/>
      <c r="J184" s="101"/>
      <c r="K184" s="101"/>
      <c r="L184" s="101"/>
      <c r="M184" s="101"/>
      <c r="N184" s="102"/>
      <c r="O184" s="101"/>
      <c r="P184" s="101"/>
      <c r="Q184" s="101"/>
      <c r="R184" s="102"/>
      <c r="S184" s="101"/>
      <c r="T184" s="101"/>
      <c r="U184" s="101"/>
      <c r="V184" s="102"/>
      <c r="W184" s="101"/>
      <c r="X184" s="101"/>
      <c r="Y184" s="102"/>
      <c r="Z184" s="101"/>
      <c r="AA184" s="101"/>
      <c r="AB184" s="102"/>
      <c r="AC184" s="101"/>
      <c r="AD184" s="101"/>
      <c r="AE184" s="102"/>
      <c r="AF184" s="102"/>
      <c r="AG184" s="102"/>
      <c r="AH184" s="103"/>
    </row>
    <row r="185" spans="1:34" s="104" customFormat="1" ht="23.1" customHeight="1">
      <c r="A185" s="80">
        <f>IF(D185="","",SUBTOTAL(3,$D$11:D185))</f>
        <v>175</v>
      </c>
      <c r="B185" s="81" t="s">
        <v>397</v>
      </c>
      <c r="C185" s="82" t="s">
        <v>375</v>
      </c>
      <c r="D185" s="91" t="s">
        <v>398</v>
      </c>
      <c r="E185" s="98"/>
      <c r="F185" s="99"/>
      <c r="G185" s="99"/>
      <c r="H185" s="99"/>
      <c r="I185" s="100"/>
      <c r="J185" s="101"/>
      <c r="K185" s="101"/>
      <c r="L185" s="101"/>
      <c r="M185" s="101"/>
      <c r="N185" s="102"/>
      <c r="O185" s="101"/>
      <c r="P185" s="101"/>
      <c r="Q185" s="101"/>
      <c r="R185" s="102"/>
      <c r="S185" s="101"/>
      <c r="T185" s="101"/>
      <c r="U185" s="101"/>
      <c r="V185" s="102"/>
      <c r="W185" s="101"/>
      <c r="X185" s="101"/>
      <c r="Y185" s="102"/>
      <c r="Z185" s="101"/>
      <c r="AA185" s="101"/>
      <c r="AB185" s="102"/>
      <c r="AC185" s="101"/>
      <c r="AD185" s="101"/>
      <c r="AE185" s="102"/>
      <c r="AF185" s="102"/>
      <c r="AG185" s="102"/>
      <c r="AH185" s="103"/>
    </row>
    <row r="186" spans="1:34" s="104" customFormat="1" ht="23.1" customHeight="1">
      <c r="A186" s="80">
        <f>IF(D186="","",SUBTOTAL(3,$D$11:D186))</f>
        <v>176</v>
      </c>
      <c r="B186" s="81" t="s">
        <v>399</v>
      </c>
      <c r="C186" s="82" t="s">
        <v>375</v>
      </c>
      <c r="D186" s="91" t="s">
        <v>400</v>
      </c>
      <c r="E186" s="98"/>
      <c r="F186" s="99"/>
      <c r="G186" s="99"/>
      <c r="H186" s="99"/>
      <c r="I186" s="100"/>
      <c r="J186" s="101"/>
      <c r="K186" s="101"/>
      <c r="L186" s="101"/>
      <c r="M186" s="101"/>
      <c r="N186" s="102"/>
      <c r="O186" s="101"/>
      <c r="P186" s="101"/>
      <c r="Q186" s="101"/>
      <c r="R186" s="102"/>
      <c r="S186" s="101"/>
      <c r="T186" s="101"/>
      <c r="U186" s="101"/>
      <c r="V186" s="102"/>
      <c r="W186" s="101"/>
      <c r="X186" s="101"/>
      <c r="Y186" s="102"/>
      <c r="Z186" s="101"/>
      <c r="AA186" s="101"/>
      <c r="AB186" s="102"/>
      <c r="AC186" s="101"/>
      <c r="AD186" s="101"/>
      <c r="AE186" s="102"/>
      <c r="AF186" s="102"/>
      <c r="AG186" s="102"/>
      <c r="AH186" s="103"/>
    </row>
    <row r="187" spans="1:34" s="104" customFormat="1" ht="23.1" customHeight="1">
      <c r="A187" s="80">
        <f>IF(D187="","",SUBTOTAL(3,$D$11:D187))</f>
        <v>177</v>
      </c>
      <c r="B187" s="81" t="s">
        <v>401</v>
      </c>
      <c r="C187" s="82" t="s">
        <v>375</v>
      </c>
      <c r="D187" s="91" t="s">
        <v>402</v>
      </c>
      <c r="E187" s="98"/>
      <c r="F187" s="99"/>
      <c r="G187" s="99"/>
      <c r="H187" s="99"/>
      <c r="I187" s="100"/>
      <c r="J187" s="101"/>
      <c r="K187" s="101"/>
      <c r="L187" s="101"/>
      <c r="M187" s="101"/>
      <c r="N187" s="102"/>
      <c r="O187" s="101"/>
      <c r="P187" s="101"/>
      <c r="Q187" s="101"/>
      <c r="R187" s="102"/>
      <c r="S187" s="101"/>
      <c r="T187" s="101"/>
      <c r="U187" s="101"/>
      <c r="V187" s="102"/>
      <c r="W187" s="101"/>
      <c r="X187" s="101"/>
      <c r="Y187" s="102"/>
      <c r="Z187" s="101"/>
      <c r="AA187" s="101"/>
      <c r="AB187" s="102"/>
      <c r="AC187" s="101"/>
      <c r="AD187" s="101"/>
      <c r="AE187" s="102"/>
      <c r="AF187" s="102"/>
      <c r="AG187" s="102"/>
      <c r="AH187" s="103"/>
    </row>
    <row r="188" spans="1:34" s="104" customFormat="1" ht="23.1" customHeight="1">
      <c r="A188" s="80">
        <f>IF(D188="","",SUBTOTAL(3,$D$11:D188))</f>
        <v>178</v>
      </c>
      <c r="B188" s="81" t="s">
        <v>403</v>
      </c>
      <c r="C188" s="82" t="s">
        <v>375</v>
      </c>
      <c r="D188" s="91" t="s">
        <v>404</v>
      </c>
      <c r="E188" s="98"/>
      <c r="F188" s="99"/>
      <c r="G188" s="99"/>
      <c r="H188" s="99"/>
      <c r="I188" s="100"/>
      <c r="J188" s="101"/>
      <c r="K188" s="101"/>
      <c r="L188" s="101"/>
      <c r="M188" s="101"/>
      <c r="N188" s="102"/>
      <c r="O188" s="101"/>
      <c r="P188" s="101"/>
      <c r="Q188" s="101"/>
      <c r="R188" s="102"/>
      <c r="S188" s="101"/>
      <c r="T188" s="101"/>
      <c r="U188" s="101"/>
      <c r="V188" s="102"/>
      <c r="W188" s="101"/>
      <c r="X188" s="101"/>
      <c r="Y188" s="102"/>
      <c r="Z188" s="101"/>
      <c r="AA188" s="101"/>
      <c r="AB188" s="102"/>
      <c r="AC188" s="101"/>
      <c r="AD188" s="101"/>
      <c r="AE188" s="102"/>
      <c r="AF188" s="102"/>
      <c r="AG188" s="102"/>
      <c r="AH188" s="103"/>
    </row>
    <row r="189" spans="1:34" s="104" customFormat="1" ht="23.1" customHeight="1">
      <c r="A189" s="80">
        <f>IF(D189="","",SUBTOTAL(3,$D$11:D189))</f>
        <v>179</v>
      </c>
      <c r="B189" s="81" t="s">
        <v>405</v>
      </c>
      <c r="C189" s="82" t="s">
        <v>375</v>
      </c>
      <c r="D189" s="91" t="s">
        <v>406</v>
      </c>
      <c r="E189" s="98"/>
      <c r="F189" s="99"/>
      <c r="G189" s="99"/>
      <c r="H189" s="99"/>
      <c r="I189" s="100"/>
      <c r="J189" s="101"/>
      <c r="K189" s="101"/>
      <c r="L189" s="101"/>
      <c r="M189" s="101"/>
      <c r="N189" s="102"/>
      <c r="O189" s="101"/>
      <c r="P189" s="101"/>
      <c r="Q189" s="101"/>
      <c r="R189" s="102"/>
      <c r="S189" s="101"/>
      <c r="T189" s="101"/>
      <c r="U189" s="101"/>
      <c r="V189" s="102"/>
      <c r="W189" s="101"/>
      <c r="X189" s="101"/>
      <c r="Y189" s="102"/>
      <c r="Z189" s="101"/>
      <c r="AA189" s="101"/>
      <c r="AB189" s="102"/>
      <c r="AC189" s="101"/>
      <c r="AD189" s="101"/>
      <c r="AE189" s="102"/>
      <c r="AF189" s="102"/>
      <c r="AG189" s="102"/>
      <c r="AH189" s="103"/>
    </row>
    <row r="190" spans="1:34" s="104" customFormat="1" ht="23.1" customHeight="1">
      <c r="A190" s="80">
        <f>IF(D190="","",SUBTOTAL(3,$D$11:D190))</f>
        <v>180</v>
      </c>
      <c r="B190" s="81" t="s">
        <v>407</v>
      </c>
      <c r="C190" s="82" t="s">
        <v>375</v>
      </c>
      <c r="D190" s="91" t="s">
        <v>408</v>
      </c>
      <c r="E190" s="98"/>
      <c r="F190" s="99"/>
      <c r="G190" s="99"/>
      <c r="H190" s="99"/>
      <c r="I190" s="100"/>
      <c r="J190" s="101"/>
      <c r="K190" s="101"/>
      <c r="L190" s="101"/>
      <c r="M190" s="101"/>
      <c r="N190" s="102"/>
      <c r="O190" s="101"/>
      <c r="P190" s="101"/>
      <c r="Q190" s="101"/>
      <c r="R190" s="102"/>
      <c r="S190" s="101"/>
      <c r="T190" s="101"/>
      <c r="U190" s="101"/>
      <c r="V190" s="102"/>
      <c r="W190" s="101"/>
      <c r="X190" s="101"/>
      <c r="Y190" s="102"/>
      <c r="Z190" s="101"/>
      <c r="AA190" s="101"/>
      <c r="AB190" s="102"/>
      <c r="AC190" s="101"/>
      <c r="AD190" s="101"/>
      <c r="AE190" s="102"/>
      <c r="AF190" s="102"/>
      <c r="AG190" s="102"/>
      <c r="AH190" s="103"/>
    </row>
    <row r="191" spans="1:34" s="104" customFormat="1" ht="23.1" customHeight="1">
      <c r="A191" s="80">
        <f>IF(D191="","",SUBTOTAL(3,$D$11:D191))</f>
        <v>181</v>
      </c>
      <c r="B191" s="81" t="s">
        <v>409</v>
      </c>
      <c r="C191" s="82" t="s">
        <v>375</v>
      </c>
      <c r="D191" s="91" t="s">
        <v>410</v>
      </c>
      <c r="E191" s="98"/>
      <c r="F191" s="99"/>
      <c r="G191" s="99"/>
      <c r="H191" s="99"/>
      <c r="I191" s="100"/>
      <c r="J191" s="101"/>
      <c r="K191" s="101"/>
      <c r="L191" s="101"/>
      <c r="M191" s="101"/>
      <c r="N191" s="102"/>
      <c r="O191" s="101"/>
      <c r="P191" s="101"/>
      <c r="Q191" s="101"/>
      <c r="R191" s="102"/>
      <c r="S191" s="101"/>
      <c r="T191" s="101"/>
      <c r="U191" s="101"/>
      <c r="V191" s="102"/>
      <c r="W191" s="101"/>
      <c r="X191" s="101"/>
      <c r="Y191" s="102"/>
      <c r="Z191" s="101"/>
      <c r="AA191" s="101"/>
      <c r="AB191" s="102"/>
      <c r="AC191" s="101"/>
      <c r="AD191" s="101"/>
      <c r="AE191" s="102"/>
      <c r="AF191" s="102"/>
      <c r="AG191" s="102"/>
      <c r="AH191" s="103"/>
    </row>
    <row r="192" spans="1:34" s="90" customFormat="1" ht="23.1" customHeight="1">
      <c r="A192" s="80">
        <f>IF(D192="","",SUBTOTAL(3,$D$11:D192))</f>
        <v>182</v>
      </c>
      <c r="B192" s="81" t="s">
        <v>411</v>
      </c>
      <c r="C192" s="82" t="s">
        <v>375</v>
      </c>
      <c r="D192" s="83" t="s">
        <v>412</v>
      </c>
      <c r="E192" s="84">
        <v>4</v>
      </c>
      <c r="F192" s="85">
        <v>0</v>
      </c>
      <c r="G192" s="85">
        <v>0</v>
      </c>
      <c r="H192" s="85">
        <v>0</v>
      </c>
      <c r="I192" s="86">
        <v>4</v>
      </c>
      <c r="J192" s="87">
        <v>0</v>
      </c>
      <c r="K192" s="87">
        <v>0</v>
      </c>
      <c r="L192" s="87">
        <v>0</v>
      </c>
      <c r="M192" s="87">
        <v>0</v>
      </c>
      <c r="N192" s="88">
        <v>0</v>
      </c>
      <c r="O192" s="87">
        <v>2</v>
      </c>
      <c r="P192" s="87">
        <v>6</v>
      </c>
      <c r="Q192" s="96">
        <v>4</v>
      </c>
      <c r="R192" s="97">
        <v>0.2</v>
      </c>
      <c r="S192" s="87">
        <v>0</v>
      </c>
      <c r="T192" s="87">
        <v>0</v>
      </c>
      <c r="U192" s="96">
        <v>0</v>
      </c>
      <c r="V192" s="97">
        <v>0</v>
      </c>
      <c r="W192" s="87">
        <v>0</v>
      </c>
      <c r="X192" s="87">
        <v>5</v>
      </c>
      <c r="Y192" s="88">
        <v>0.35714285714285698</v>
      </c>
      <c r="Z192" s="87">
        <v>0</v>
      </c>
      <c r="AA192" s="87">
        <v>0</v>
      </c>
      <c r="AB192" s="88">
        <v>0</v>
      </c>
      <c r="AC192" s="87">
        <v>0</v>
      </c>
      <c r="AD192" s="87">
        <v>0</v>
      </c>
      <c r="AE192" s="88">
        <v>0</v>
      </c>
      <c r="AF192" s="88">
        <v>0</v>
      </c>
      <c r="AG192" s="88">
        <v>0</v>
      </c>
      <c r="AH192" s="89">
        <v>4.5999999999999996</v>
      </c>
    </row>
    <row r="193" spans="1:34" s="90" customFormat="1" ht="23.1" customHeight="1">
      <c r="A193" s="80">
        <f>IF(D193="","",SUBTOTAL(3,$D$11:D193))</f>
        <v>183</v>
      </c>
      <c r="B193" s="81" t="s">
        <v>413</v>
      </c>
      <c r="C193" s="82" t="s">
        <v>375</v>
      </c>
      <c r="D193" s="83" t="s">
        <v>414</v>
      </c>
      <c r="E193" s="84">
        <v>0</v>
      </c>
      <c r="F193" s="85">
        <v>0</v>
      </c>
      <c r="G193" s="85">
        <v>0</v>
      </c>
      <c r="H193" s="85">
        <v>1</v>
      </c>
      <c r="I193" s="86">
        <v>2</v>
      </c>
      <c r="J193" s="87">
        <v>0</v>
      </c>
      <c r="K193" s="87">
        <v>0</v>
      </c>
      <c r="L193" s="87">
        <v>0</v>
      </c>
      <c r="M193" s="87">
        <v>0</v>
      </c>
      <c r="N193" s="88">
        <v>0</v>
      </c>
      <c r="O193" s="87">
        <v>0</v>
      </c>
      <c r="P193" s="87">
        <v>0</v>
      </c>
      <c r="Q193" s="96">
        <v>0</v>
      </c>
      <c r="R193" s="97">
        <v>0</v>
      </c>
      <c r="S193" s="87">
        <v>0</v>
      </c>
      <c r="T193" s="87">
        <v>0</v>
      </c>
      <c r="U193" s="96">
        <v>0</v>
      </c>
      <c r="V193" s="97">
        <v>0</v>
      </c>
      <c r="W193" s="87">
        <v>0</v>
      </c>
      <c r="X193" s="87">
        <v>0</v>
      </c>
      <c r="Y193" s="88">
        <v>0</v>
      </c>
      <c r="Z193" s="87">
        <v>6</v>
      </c>
      <c r="AA193" s="87">
        <v>0</v>
      </c>
      <c r="AB193" s="88">
        <v>0.6</v>
      </c>
      <c r="AC193" s="87">
        <v>0</v>
      </c>
      <c r="AD193" s="87">
        <v>0</v>
      </c>
      <c r="AE193" s="88">
        <v>0</v>
      </c>
      <c r="AF193" s="88">
        <v>0</v>
      </c>
      <c r="AG193" s="88">
        <v>0</v>
      </c>
      <c r="AH193" s="89">
        <v>2.6</v>
      </c>
    </row>
    <row r="194" spans="1:34" s="104" customFormat="1" ht="23.1" customHeight="1">
      <c r="A194" s="80">
        <f>IF(D194="","",SUBTOTAL(3,$D$11:D194))</f>
        <v>184</v>
      </c>
      <c r="B194" s="81" t="s">
        <v>415</v>
      </c>
      <c r="C194" s="82" t="s">
        <v>375</v>
      </c>
      <c r="D194" s="91" t="s">
        <v>416</v>
      </c>
      <c r="E194" s="98"/>
      <c r="F194" s="99"/>
      <c r="G194" s="99"/>
      <c r="H194" s="99"/>
      <c r="I194" s="100"/>
      <c r="J194" s="101"/>
      <c r="K194" s="101"/>
      <c r="L194" s="101"/>
      <c r="M194" s="101"/>
      <c r="N194" s="102"/>
      <c r="O194" s="101"/>
      <c r="P194" s="101"/>
      <c r="Q194" s="101"/>
      <c r="R194" s="102"/>
      <c r="S194" s="101"/>
      <c r="T194" s="101"/>
      <c r="U194" s="101"/>
      <c r="V194" s="102"/>
      <c r="W194" s="101"/>
      <c r="X194" s="101"/>
      <c r="Y194" s="102"/>
      <c r="Z194" s="101"/>
      <c r="AA194" s="101"/>
      <c r="AB194" s="102"/>
      <c r="AC194" s="101"/>
      <c r="AD194" s="101"/>
      <c r="AE194" s="102"/>
      <c r="AF194" s="102"/>
      <c r="AG194" s="102"/>
      <c r="AH194" s="103"/>
    </row>
    <row r="195" spans="1:34" s="104" customFormat="1" ht="23.1" customHeight="1">
      <c r="A195" s="80">
        <f>IF(D195="","",SUBTOTAL(3,$D$11:D195))</f>
        <v>185</v>
      </c>
      <c r="B195" s="81" t="s">
        <v>417</v>
      </c>
      <c r="C195" s="82" t="s">
        <v>375</v>
      </c>
      <c r="D195" s="91" t="s">
        <v>418</v>
      </c>
      <c r="E195" s="98"/>
      <c r="F195" s="99"/>
      <c r="G195" s="99"/>
      <c r="H195" s="99"/>
      <c r="I195" s="100"/>
      <c r="J195" s="101"/>
      <c r="K195" s="101"/>
      <c r="L195" s="101"/>
      <c r="M195" s="101"/>
      <c r="N195" s="102"/>
      <c r="O195" s="101"/>
      <c r="P195" s="101"/>
      <c r="Q195" s="101"/>
      <c r="R195" s="102"/>
      <c r="S195" s="101"/>
      <c r="T195" s="101"/>
      <c r="U195" s="101"/>
      <c r="V195" s="102"/>
      <c r="W195" s="101"/>
      <c r="X195" s="101"/>
      <c r="Y195" s="102"/>
      <c r="Z195" s="101"/>
      <c r="AA195" s="101"/>
      <c r="AB195" s="102"/>
      <c r="AC195" s="101"/>
      <c r="AD195" s="101"/>
      <c r="AE195" s="102"/>
      <c r="AF195" s="102"/>
      <c r="AG195" s="102"/>
      <c r="AH195" s="103"/>
    </row>
    <row r="196" spans="1:34" s="104" customFormat="1" ht="23.1" customHeight="1">
      <c r="A196" s="80">
        <f>IF(D196="","",SUBTOTAL(3,$D$11:D196))</f>
        <v>186</v>
      </c>
      <c r="B196" s="81" t="s">
        <v>419</v>
      </c>
      <c r="C196" s="82" t="s">
        <v>375</v>
      </c>
      <c r="D196" s="91" t="s">
        <v>420</v>
      </c>
      <c r="E196" s="98"/>
      <c r="F196" s="99"/>
      <c r="G196" s="99"/>
      <c r="H196" s="99"/>
      <c r="I196" s="100"/>
      <c r="J196" s="101"/>
      <c r="K196" s="101"/>
      <c r="L196" s="101"/>
      <c r="M196" s="101"/>
      <c r="N196" s="102"/>
      <c r="O196" s="101"/>
      <c r="P196" s="101"/>
      <c r="Q196" s="101"/>
      <c r="R196" s="102"/>
      <c r="S196" s="101"/>
      <c r="T196" s="101"/>
      <c r="U196" s="101"/>
      <c r="V196" s="102"/>
      <c r="W196" s="101"/>
      <c r="X196" s="101"/>
      <c r="Y196" s="102"/>
      <c r="Z196" s="101"/>
      <c r="AA196" s="101"/>
      <c r="AB196" s="102"/>
      <c r="AC196" s="101"/>
      <c r="AD196" s="101"/>
      <c r="AE196" s="102"/>
      <c r="AF196" s="102"/>
      <c r="AG196" s="102"/>
      <c r="AH196" s="103"/>
    </row>
    <row r="197" spans="1:34" s="104" customFormat="1" ht="23.1" customHeight="1">
      <c r="A197" s="80">
        <f>IF(D197="","",SUBTOTAL(3,$D$11:D197))</f>
        <v>187</v>
      </c>
      <c r="B197" s="92" t="s">
        <v>421</v>
      </c>
      <c r="C197" s="82" t="s">
        <v>375</v>
      </c>
      <c r="D197" s="93" t="s">
        <v>422</v>
      </c>
      <c r="E197" s="98"/>
      <c r="F197" s="99"/>
      <c r="G197" s="99"/>
      <c r="H197" s="99"/>
      <c r="I197" s="100"/>
      <c r="J197" s="101"/>
      <c r="K197" s="101"/>
      <c r="L197" s="101"/>
      <c r="M197" s="101"/>
      <c r="N197" s="102"/>
      <c r="O197" s="101"/>
      <c r="P197" s="101"/>
      <c r="Q197" s="101"/>
      <c r="R197" s="102"/>
      <c r="S197" s="101"/>
      <c r="T197" s="101"/>
      <c r="U197" s="101"/>
      <c r="V197" s="102"/>
      <c r="W197" s="101"/>
      <c r="X197" s="101"/>
      <c r="Y197" s="102"/>
      <c r="Z197" s="101"/>
      <c r="AA197" s="101"/>
      <c r="AB197" s="102"/>
      <c r="AC197" s="101"/>
      <c r="AD197" s="101"/>
      <c r="AE197" s="102"/>
      <c r="AF197" s="102"/>
      <c r="AG197" s="102"/>
      <c r="AH197" s="103"/>
    </row>
    <row r="198" spans="1:34" s="104" customFormat="1" ht="23.1" customHeight="1">
      <c r="A198" s="80">
        <f>IF(D198="","",SUBTOTAL(3,$D$11:D198))</f>
        <v>188</v>
      </c>
      <c r="B198" s="81" t="s">
        <v>423</v>
      </c>
      <c r="C198" s="82" t="s">
        <v>375</v>
      </c>
      <c r="D198" s="91" t="s">
        <v>424</v>
      </c>
      <c r="E198" s="98"/>
      <c r="F198" s="99"/>
      <c r="G198" s="99"/>
      <c r="H198" s="99"/>
      <c r="I198" s="100"/>
      <c r="J198" s="101"/>
      <c r="K198" s="101"/>
      <c r="L198" s="101"/>
      <c r="M198" s="101"/>
      <c r="N198" s="102"/>
      <c r="O198" s="101"/>
      <c r="P198" s="101"/>
      <c r="Q198" s="101"/>
      <c r="R198" s="102"/>
      <c r="S198" s="101"/>
      <c r="T198" s="101"/>
      <c r="U198" s="101"/>
      <c r="V198" s="102"/>
      <c r="W198" s="101"/>
      <c r="X198" s="101"/>
      <c r="Y198" s="102"/>
      <c r="Z198" s="101"/>
      <c r="AA198" s="101"/>
      <c r="AB198" s="102"/>
      <c r="AC198" s="101"/>
      <c r="AD198" s="101"/>
      <c r="AE198" s="102"/>
      <c r="AF198" s="102"/>
      <c r="AG198" s="102"/>
      <c r="AH198" s="103"/>
    </row>
    <row r="199" spans="1:34" s="104" customFormat="1" ht="23.1" customHeight="1">
      <c r="A199" s="80">
        <f>IF(D199="","",SUBTOTAL(3,$D$11:D199))</f>
        <v>189</v>
      </c>
      <c r="B199" s="81" t="s">
        <v>425</v>
      </c>
      <c r="C199" s="82" t="s">
        <v>375</v>
      </c>
      <c r="D199" s="91" t="s">
        <v>426</v>
      </c>
      <c r="E199" s="98"/>
      <c r="F199" s="99"/>
      <c r="G199" s="99"/>
      <c r="H199" s="99"/>
      <c r="I199" s="100"/>
      <c r="J199" s="101"/>
      <c r="K199" s="101"/>
      <c r="L199" s="101"/>
      <c r="M199" s="101"/>
      <c r="N199" s="102"/>
      <c r="O199" s="101"/>
      <c r="P199" s="101"/>
      <c r="Q199" s="101"/>
      <c r="R199" s="102"/>
      <c r="S199" s="101"/>
      <c r="T199" s="101"/>
      <c r="U199" s="101"/>
      <c r="V199" s="102"/>
      <c r="W199" s="101"/>
      <c r="X199" s="101"/>
      <c r="Y199" s="102"/>
      <c r="Z199" s="101"/>
      <c r="AA199" s="101"/>
      <c r="AB199" s="102"/>
      <c r="AC199" s="101"/>
      <c r="AD199" s="101"/>
      <c r="AE199" s="102"/>
      <c r="AF199" s="102"/>
      <c r="AG199" s="102"/>
      <c r="AH199" s="103"/>
    </row>
    <row r="200" spans="1:34" s="104" customFormat="1" ht="23.1" customHeight="1">
      <c r="A200" s="80">
        <f>IF(D200="","",SUBTOTAL(3,$D$11:D200))</f>
        <v>190</v>
      </c>
      <c r="B200" s="81" t="s">
        <v>427</v>
      </c>
      <c r="C200" s="82" t="s">
        <v>375</v>
      </c>
      <c r="D200" s="91" t="s">
        <v>428</v>
      </c>
      <c r="E200" s="98"/>
      <c r="F200" s="99"/>
      <c r="G200" s="99"/>
      <c r="H200" s="99"/>
      <c r="I200" s="100"/>
      <c r="J200" s="101"/>
      <c r="K200" s="101"/>
      <c r="L200" s="101"/>
      <c r="M200" s="101"/>
      <c r="N200" s="102"/>
      <c r="O200" s="101"/>
      <c r="P200" s="101"/>
      <c r="Q200" s="101"/>
      <c r="R200" s="102"/>
      <c r="S200" s="101"/>
      <c r="T200" s="101"/>
      <c r="U200" s="101"/>
      <c r="V200" s="102"/>
      <c r="W200" s="101"/>
      <c r="X200" s="101"/>
      <c r="Y200" s="102"/>
      <c r="Z200" s="101"/>
      <c r="AA200" s="101"/>
      <c r="AB200" s="102"/>
      <c r="AC200" s="101"/>
      <c r="AD200" s="101"/>
      <c r="AE200" s="102"/>
      <c r="AF200" s="102"/>
      <c r="AG200" s="102"/>
      <c r="AH200" s="103"/>
    </row>
    <row r="201" spans="1:34" s="104" customFormat="1" ht="23.1" customHeight="1">
      <c r="A201" s="80">
        <f>IF(D201="","",SUBTOTAL(3,$D$11:D201))</f>
        <v>191</v>
      </c>
      <c r="B201" s="81" t="s">
        <v>429</v>
      </c>
      <c r="C201" s="82" t="s">
        <v>375</v>
      </c>
      <c r="D201" s="91" t="s">
        <v>430</v>
      </c>
      <c r="E201" s="98"/>
      <c r="F201" s="99"/>
      <c r="G201" s="99"/>
      <c r="H201" s="99"/>
      <c r="I201" s="100"/>
      <c r="J201" s="101"/>
      <c r="K201" s="101"/>
      <c r="L201" s="101"/>
      <c r="M201" s="101"/>
      <c r="N201" s="102"/>
      <c r="O201" s="101"/>
      <c r="P201" s="101"/>
      <c r="Q201" s="101"/>
      <c r="R201" s="102"/>
      <c r="S201" s="101"/>
      <c r="T201" s="101"/>
      <c r="U201" s="101"/>
      <c r="V201" s="102"/>
      <c r="W201" s="101"/>
      <c r="X201" s="101"/>
      <c r="Y201" s="102"/>
      <c r="Z201" s="101"/>
      <c r="AA201" s="101"/>
      <c r="AB201" s="102"/>
      <c r="AC201" s="101"/>
      <c r="AD201" s="101"/>
      <c r="AE201" s="102"/>
      <c r="AF201" s="102"/>
      <c r="AG201" s="102"/>
      <c r="AH201" s="103"/>
    </row>
    <row r="202" spans="1:34" s="104" customFormat="1" ht="23.1" customHeight="1">
      <c r="A202" s="80">
        <f>IF(D202="","",SUBTOTAL(3,$D$11:D202))</f>
        <v>192</v>
      </c>
      <c r="B202" s="81" t="s">
        <v>431</v>
      </c>
      <c r="C202" s="82" t="s">
        <v>375</v>
      </c>
      <c r="D202" s="91" t="s">
        <v>432</v>
      </c>
      <c r="E202" s="98"/>
      <c r="F202" s="99"/>
      <c r="G202" s="99"/>
      <c r="H202" s="99"/>
      <c r="I202" s="100"/>
      <c r="J202" s="101"/>
      <c r="K202" s="101"/>
      <c r="L202" s="101"/>
      <c r="M202" s="101"/>
      <c r="N202" s="102"/>
      <c r="O202" s="101"/>
      <c r="P202" s="101"/>
      <c r="Q202" s="101"/>
      <c r="R202" s="102"/>
      <c r="S202" s="101"/>
      <c r="T202" s="101"/>
      <c r="U202" s="101"/>
      <c r="V202" s="102"/>
      <c r="W202" s="101"/>
      <c r="X202" s="101"/>
      <c r="Y202" s="102"/>
      <c r="Z202" s="101"/>
      <c r="AA202" s="101"/>
      <c r="AB202" s="102"/>
      <c r="AC202" s="101"/>
      <c r="AD202" s="101"/>
      <c r="AE202" s="102"/>
      <c r="AF202" s="102"/>
      <c r="AG202" s="102"/>
      <c r="AH202" s="103"/>
    </row>
    <row r="203" spans="1:34" s="104" customFormat="1" ht="23.1" customHeight="1">
      <c r="A203" s="80">
        <f>IF(D203="","",SUBTOTAL(3,$D$11:D203))</f>
        <v>193</v>
      </c>
      <c r="B203" s="81" t="s">
        <v>433</v>
      </c>
      <c r="C203" s="82" t="s">
        <v>375</v>
      </c>
      <c r="D203" s="91" t="s">
        <v>434</v>
      </c>
      <c r="E203" s="98"/>
      <c r="F203" s="99"/>
      <c r="G203" s="99"/>
      <c r="H203" s="99"/>
      <c r="I203" s="100"/>
      <c r="J203" s="101"/>
      <c r="K203" s="101"/>
      <c r="L203" s="101"/>
      <c r="M203" s="101"/>
      <c r="N203" s="102"/>
      <c r="O203" s="101"/>
      <c r="P203" s="101"/>
      <c r="Q203" s="101"/>
      <c r="R203" s="102"/>
      <c r="S203" s="101"/>
      <c r="T203" s="101"/>
      <c r="U203" s="101"/>
      <c r="V203" s="102"/>
      <c r="W203" s="101"/>
      <c r="X203" s="101"/>
      <c r="Y203" s="102"/>
      <c r="Z203" s="101"/>
      <c r="AA203" s="101"/>
      <c r="AB203" s="102"/>
      <c r="AC203" s="101"/>
      <c r="AD203" s="101"/>
      <c r="AE203" s="102"/>
      <c r="AF203" s="102"/>
      <c r="AG203" s="102"/>
      <c r="AH203" s="103"/>
    </row>
    <row r="204" spans="1:34" s="104" customFormat="1" ht="23.1" customHeight="1">
      <c r="A204" s="80">
        <f>IF(D204="","",SUBTOTAL(3,$D$11:D204))</f>
        <v>194</v>
      </c>
      <c r="B204" s="81" t="s">
        <v>435</v>
      </c>
      <c r="C204" s="82" t="s">
        <v>375</v>
      </c>
      <c r="D204" s="91" t="s">
        <v>436</v>
      </c>
      <c r="E204" s="98"/>
      <c r="F204" s="99"/>
      <c r="G204" s="99"/>
      <c r="H204" s="99"/>
      <c r="I204" s="100"/>
      <c r="J204" s="101"/>
      <c r="K204" s="101"/>
      <c r="L204" s="101"/>
      <c r="M204" s="101"/>
      <c r="N204" s="102"/>
      <c r="O204" s="101"/>
      <c r="P204" s="101"/>
      <c r="Q204" s="101"/>
      <c r="R204" s="102"/>
      <c r="S204" s="101"/>
      <c r="T204" s="101"/>
      <c r="U204" s="101"/>
      <c r="V204" s="102"/>
      <c r="W204" s="101"/>
      <c r="X204" s="101"/>
      <c r="Y204" s="102"/>
      <c r="Z204" s="101"/>
      <c r="AA204" s="101"/>
      <c r="AB204" s="102"/>
      <c r="AC204" s="101"/>
      <c r="AD204" s="101"/>
      <c r="AE204" s="102"/>
      <c r="AF204" s="102"/>
      <c r="AG204" s="102"/>
      <c r="AH204" s="103"/>
    </row>
    <row r="205" spans="1:34" s="104" customFormat="1" ht="23.1" customHeight="1">
      <c r="A205" s="80">
        <f>IF(D205="","",SUBTOTAL(3,$D$11:D205))</f>
        <v>195</v>
      </c>
      <c r="B205" s="81" t="s">
        <v>437</v>
      </c>
      <c r="C205" s="82" t="s">
        <v>375</v>
      </c>
      <c r="D205" s="91" t="s">
        <v>438</v>
      </c>
      <c r="E205" s="98"/>
      <c r="F205" s="99"/>
      <c r="G205" s="99"/>
      <c r="H205" s="99"/>
      <c r="I205" s="100"/>
      <c r="J205" s="101"/>
      <c r="K205" s="101"/>
      <c r="L205" s="101"/>
      <c r="M205" s="101"/>
      <c r="N205" s="102"/>
      <c r="O205" s="101"/>
      <c r="P205" s="101"/>
      <c r="Q205" s="101"/>
      <c r="R205" s="102"/>
      <c r="S205" s="101"/>
      <c r="T205" s="101"/>
      <c r="U205" s="101"/>
      <c r="V205" s="102"/>
      <c r="W205" s="101"/>
      <c r="X205" s="101"/>
      <c r="Y205" s="102"/>
      <c r="Z205" s="101"/>
      <c r="AA205" s="101"/>
      <c r="AB205" s="102"/>
      <c r="AC205" s="101"/>
      <c r="AD205" s="101"/>
      <c r="AE205" s="102"/>
      <c r="AF205" s="102"/>
      <c r="AG205" s="102"/>
      <c r="AH205" s="103"/>
    </row>
    <row r="206" spans="1:34" s="104" customFormat="1" ht="23.1" customHeight="1">
      <c r="A206" s="80">
        <f>IF(D206="","",SUBTOTAL(3,$D$11:D206))</f>
        <v>196</v>
      </c>
      <c r="B206" s="81" t="s">
        <v>439</v>
      </c>
      <c r="C206" s="82" t="s">
        <v>375</v>
      </c>
      <c r="D206" s="91" t="s">
        <v>440</v>
      </c>
      <c r="E206" s="98"/>
      <c r="F206" s="99"/>
      <c r="G206" s="99"/>
      <c r="H206" s="99"/>
      <c r="I206" s="100"/>
      <c r="J206" s="101"/>
      <c r="K206" s="101"/>
      <c r="L206" s="101"/>
      <c r="M206" s="101"/>
      <c r="N206" s="102"/>
      <c r="O206" s="101"/>
      <c r="P206" s="101"/>
      <c r="Q206" s="101"/>
      <c r="R206" s="102"/>
      <c r="S206" s="101"/>
      <c r="T206" s="101"/>
      <c r="U206" s="101"/>
      <c r="V206" s="102"/>
      <c r="W206" s="101"/>
      <c r="X206" s="101"/>
      <c r="Y206" s="102"/>
      <c r="Z206" s="101"/>
      <c r="AA206" s="101"/>
      <c r="AB206" s="102"/>
      <c r="AC206" s="101"/>
      <c r="AD206" s="101"/>
      <c r="AE206" s="102"/>
      <c r="AF206" s="102"/>
      <c r="AG206" s="102"/>
      <c r="AH206" s="103"/>
    </row>
    <row r="207" spans="1:34" s="90" customFormat="1" ht="23.1" customHeight="1">
      <c r="A207" s="80">
        <f>IF(D207="","",SUBTOTAL(3,$D$11:D207))</f>
        <v>197</v>
      </c>
      <c r="B207" s="81" t="s">
        <v>441</v>
      </c>
      <c r="C207" s="82" t="s">
        <v>375</v>
      </c>
      <c r="D207" s="83" t="s">
        <v>442</v>
      </c>
      <c r="E207" s="84">
        <v>2</v>
      </c>
      <c r="F207" s="85">
        <v>0</v>
      </c>
      <c r="G207" s="85">
        <v>0</v>
      </c>
      <c r="H207" s="85">
        <v>0</v>
      </c>
      <c r="I207" s="86">
        <v>2</v>
      </c>
      <c r="J207" s="87">
        <v>2.4</v>
      </c>
      <c r="K207" s="87">
        <v>0</v>
      </c>
      <c r="L207" s="87">
        <v>0</v>
      </c>
      <c r="M207" s="87">
        <v>0</v>
      </c>
      <c r="N207" s="88">
        <v>2.4</v>
      </c>
      <c r="O207" s="87">
        <v>6</v>
      </c>
      <c r="P207" s="87">
        <v>3</v>
      </c>
      <c r="Q207" s="96">
        <v>4</v>
      </c>
      <c r="R207" s="97">
        <v>0.25</v>
      </c>
      <c r="S207" s="87">
        <v>0</v>
      </c>
      <c r="T207" s="87">
        <v>0</v>
      </c>
      <c r="U207" s="96">
        <v>0</v>
      </c>
      <c r="V207" s="97">
        <v>0</v>
      </c>
      <c r="W207" s="87">
        <v>5</v>
      </c>
      <c r="X207" s="87">
        <v>0</v>
      </c>
      <c r="Y207" s="88">
        <v>0.35714285714285698</v>
      </c>
      <c r="Z207" s="87">
        <v>0</v>
      </c>
      <c r="AA207" s="87">
        <v>0</v>
      </c>
      <c r="AB207" s="88">
        <v>0</v>
      </c>
      <c r="AC207" s="87">
        <v>0</v>
      </c>
      <c r="AD207" s="87">
        <v>0</v>
      </c>
      <c r="AE207" s="88">
        <v>0</v>
      </c>
      <c r="AF207" s="88">
        <v>0</v>
      </c>
      <c r="AG207" s="88">
        <v>0</v>
      </c>
      <c r="AH207" s="89">
        <v>5</v>
      </c>
    </row>
    <row r="208" spans="1:34" s="104" customFormat="1" ht="23.1" customHeight="1">
      <c r="A208" s="80">
        <f>IF(D208="","",SUBTOTAL(3,$D$11:D208))</f>
        <v>198</v>
      </c>
      <c r="B208" s="81" t="s">
        <v>443</v>
      </c>
      <c r="C208" s="82" t="s">
        <v>375</v>
      </c>
      <c r="D208" s="91" t="s">
        <v>444</v>
      </c>
      <c r="E208" s="98"/>
      <c r="F208" s="99"/>
      <c r="G208" s="99"/>
      <c r="H208" s="99"/>
      <c r="I208" s="100"/>
      <c r="J208" s="101"/>
      <c r="K208" s="101"/>
      <c r="L208" s="101"/>
      <c r="M208" s="101"/>
      <c r="N208" s="102"/>
      <c r="O208" s="101"/>
      <c r="P208" s="101"/>
      <c r="Q208" s="101"/>
      <c r="R208" s="102"/>
      <c r="S208" s="101"/>
      <c r="T208" s="101"/>
      <c r="U208" s="101"/>
      <c r="V208" s="102"/>
      <c r="W208" s="101"/>
      <c r="X208" s="101"/>
      <c r="Y208" s="102"/>
      <c r="Z208" s="101"/>
      <c r="AA208" s="101"/>
      <c r="AB208" s="102"/>
      <c r="AC208" s="101"/>
      <c r="AD208" s="101"/>
      <c r="AE208" s="102"/>
      <c r="AF208" s="102"/>
      <c r="AG208" s="102"/>
      <c r="AH208" s="103"/>
    </row>
    <row r="209" spans="1:34" s="104" customFormat="1" ht="23.1" customHeight="1">
      <c r="A209" s="80">
        <f>IF(D209="","",SUBTOTAL(3,$D$11:D209))</f>
        <v>199</v>
      </c>
      <c r="B209" s="81" t="s">
        <v>445</v>
      </c>
      <c r="C209" s="82" t="s">
        <v>375</v>
      </c>
      <c r="D209" s="91" t="s">
        <v>446</v>
      </c>
      <c r="E209" s="98"/>
      <c r="F209" s="99"/>
      <c r="G209" s="99"/>
      <c r="H209" s="99"/>
      <c r="I209" s="100"/>
      <c r="J209" s="101"/>
      <c r="K209" s="101"/>
      <c r="L209" s="101"/>
      <c r="M209" s="101"/>
      <c r="N209" s="102"/>
      <c r="O209" s="101"/>
      <c r="P209" s="101"/>
      <c r="Q209" s="101"/>
      <c r="R209" s="102"/>
      <c r="S209" s="101"/>
      <c r="T209" s="101"/>
      <c r="U209" s="101"/>
      <c r="V209" s="102"/>
      <c r="W209" s="101"/>
      <c r="X209" s="101"/>
      <c r="Y209" s="102"/>
      <c r="Z209" s="101"/>
      <c r="AA209" s="101"/>
      <c r="AB209" s="102"/>
      <c r="AC209" s="101"/>
      <c r="AD209" s="101"/>
      <c r="AE209" s="102"/>
      <c r="AF209" s="102"/>
      <c r="AG209" s="102"/>
      <c r="AH209" s="103"/>
    </row>
    <row r="210" spans="1:34" s="104" customFormat="1" ht="23.1" customHeight="1">
      <c r="A210" s="80">
        <f>IF(D210="","",SUBTOTAL(3,$D$11:D210))</f>
        <v>200</v>
      </c>
      <c r="B210" s="81" t="s">
        <v>447</v>
      </c>
      <c r="C210" s="82" t="s">
        <v>375</v>
      </c>
      <c r="D210" s="91" t="s">
        <v>448</v>
      </c>
      <c r="E210" s="98"/>
      <c r="F210" s="99"/>
      <c r="G210" s="99"/>
      <c r="H210" s="99"/>
      <c r="I210" s="100"/>
      <c r="J210" s="101"/>
      <c r="K210" s="101"/>
      <c r="L210" s="101"/>
      <c r="M210" s="101"/>
      <c r="N210" s="102"/>
      <c r="O210" s="101"/>
      <c r="P210" s="101"/>
      <c r="Q210" s="101"/>
      <c r="R210" s="102"/>
      <c r="S210" s="101"/>
      <c r="T210" s="101"/>
      <c r="U210" s="101"/>
      <c r="V210" s="102"/>
      <c r="W210" s="101"/>
      <c r="X210" s="101"/>
      <c r="Y210" s="102"/>
      <c r="Z210" s="101"/>
      <c r="AA210" s="101"/>
      <c r="AB210" s="102"/>
      <c r="AC210" s="101"/>
      <c r="AD210" s="101"/>
      <c r="AE210" s="102"/>
      <c r="AF210" s="102"/>
      <c r="AG210" s="102"/>
      <c r="AH210" s="103"/>
    </row>
    <row r="211" spans="1:34" s="104" customFormat="1" ht="23.1" customHeight="1">
      <c r="A211" s="80">
        <f>IF(D211="","",SUBTOTAL(3,$D$11:D211))</f>
        <v>201</v>
      </c>
      <c r="B211" s="81" t="s">
        <v>449</v>
      </c>
      <c r="C211" s="82" t="s">
        <v>450</v>
      </c>
      <c r="D211" s="91" t="s">
        <v>451</v>
      </c>
      <c r="E211" s="98"/>
      <c r="F211" s="99"/>
      <c r="G211" s="99"/>
      <c r="H211" s="99"/>
      <c r="I211" s="100"/>
      <c r="J211" s="101"/>
      <c r="K211" s="101"/>
      <c r="L211" s="101"/>
      <c r="M211" s="101"/>
      <c r="N211" s="102"/>
      <c r="O211" s="101"/>
      <c r="P211" s="101"/>
      <c r="Q211" s="107"/>
      <c r="R211" s="108"/>
      <c r="S211" s="101"/>
      <c r="T211" s="101"/>
      <c r="U211" s="107"/>
      <c r="V211" s="108"/>
      <c r="W211" s="101"/>
      <c r="X211" s="101"/>
      <c r="Y211" s="102"/>
      <c r="Z211" s="101"/>
      <c r="AA211" s="101"/>
      <c r="AB211" s="102"/>
      <c r="AC211" s="101"/>
      <c r="AD211" s="101"/>
      <c r="AE211" s="102"/>
      <c r="AF211" s="102"/>
      <c r="AG211" s="102"/>
      <c r="AH211" s="103"/>
    </row>
    <row r="212" spans="1:34" s="104" customFormat="1" ht="23.1" customHeight="1">
      <c r="A212" s="80">
        <f>IF(D212="","",SUBTOTAL(3,$D$11:D212))</f>
        <v>202</v>
      </c>
      <c r="B212" s="81" t="s">
        <v>452</v>
      </c>
      <c r="C212" s="82" t="s">
        <v>450</v>
      </c>
      <c r="D212" s="91" t="s">
        <v>453</v>
      </c>
      <c r="E212" s="98"/>
      <c r="F212" s="99"/>
      <c r="G212" s="99"/>
      <c r="H212" s="99"/>
      <c r="I212" s="100"/>
      <c r="J212" s="101"/>
      <c r="K212" s="101"/>
      <c r="L212" s="101"/>
      <c r="M212" s="101"/>
      <c r="N212" s="102"/>
      <c r="O212" s="101"/>
      <c r="P212" s="101"/>
      <c r="Q212" s="107"/>
      <c r="R212" s="108"/>
      <c r="S212" s="101"/>
      <c r="T212" s="101"/>
      <c r="U212" s="107"/>
      <c r="V212" s="108"/>
      <c r="W212" s="101"/>
      <c r="X212" s="101"/>
      <c r="Y212" s="102"/>
      <c r="Z212" s="101"/>
      <c r="AA212" s="101"/>
      <c r="AB212" s="102"/>
      <c r="AC212" s="101"/>
      <c r="AD212" s="101"/>
      <c r="AE212" s="102"/>
      <c r="AF212" s="102"/>
      <c r="AG212" s="102"/>
      <c r="AH212" s="103"/>
    </row>
    <row r="213" spans="1:34" s="104" customFormat="1" ht="23.1" customHeight="1">
      <c r="A213" s="80">
        <f>IF(D213="","",SUBTOTAL(3,$D$11:D213))</f>
        <v>203</v>
      </c>
      <c r="B213" s="81" t="s">
        <v>454</v>
      </c>
      <c r="C213" s="82" t="s">
        <v>450</v>
      </c>
      <c r="D213" s="91" t="s">
        <v>455</v>
      </c>
      <c r="E213" s="98"/>
      <c r="F213" s="99"/>
      <c r="G213" s="99"/>
      <c r="H213" s="99"/>
      <c r="I213" s="100"/>
      <c r="J213" s="101"/>
      <c r="K213" s="101"/>
      <c r="L213" s="101"/>
      <c r="M213" s="101"/>
      <c r="N213" s="102"/>
      <c r="O213" s="101"/>
      <c r="P213" s="101"/>
      <c r="Q213" s="107"/>
      <c r="R213" s="108"/>
      <c r="S213" s="101"/>
      <c r="T213" s="101"/>
      <c r="U213" s="107"/>
      <c r="V213" s="108"/>
      <c r="W213" s="101"/>
      <c r="X213" s="101"/>
      <c r="Y213" s="102"/>
      <c r="Z213" s="101"/>
      <c r="AA213" s="101"/>
      <c r="AB213" s="102"/>
      <c r="AC213" s="101"/>
      <c r="AD213" s="101"/>
      <c r="AE213" s="102"/>
      <c r="AF213" s="102"/>
      <c r="AG213" s="102"/>
      <c r="AH213" s="103"/>
    </row>
    <row r="214" spans="1:34" s="104" customFormat="1" ht="23.1" customHeight="1">
      <c r="A214" s="80">
        <f>IF(D214="","",SUBTOTAL(3,$D$11:D214))</f>
        <v>204</v>
      </c>
      <c r="B214" s="81" t="s">
        <v>456</v>
      </c>
      <c r="C214" s="82" t="s">
        <v>450</v>
      </c>
      <c r="D214" s="91" t="s">
        <v>457</v>
      </c>
      <c r="E214" s="98"/>
      <c r="F214" s="99"/>
      <c r="G214" s="99"/>
      <c r="H214" s="99"/>
      <c r="I214" s="100"/>
      <c r="J214" s="101"/>
      <c r="K214" s="101"/>
      <c r="L214" s="101"/>
      <c r="M214" s="101"/>
      <c r="N214" s="102"/>
      <c r="O214" s="101"/>
      <c r="P214" s="101"/>
      <c r="Q214" s="107"/>
      <c r="R214" s="108"/>
      <c r="S214" s="101"/>
      <c r="T214" s="101"/>
      <c r="U214" s="107"/>
      <c r="V214" s="108"/>
      <c r="W214" s="101"/>
      <c r="X214" s="101"/>
      <c r="Y214" s="102"/>
      <c r="Z214" s="101"/>
      <c r="AA214" s="101"/>
      <c r="AB214" s="102"/>
      <c r="AC214" s="101"/>
      <c r="AD214" s="101"/>
      <c r="AE214" s="102"/>
      <c r="AF214" s="102"/>
      <c r="AG214" s="102"/>
      <c r="AH214" s="103"/>
    </row>
    <row r="215" spans="1:34" s="104" customFormat="1" ht="23.1" customHeight="1">
      <c r="A215" s="80">
        <f>IF(D215="","",SUBTOTAL(3,$D$11:D215))</f>
        <v>205</v>
      </c>
      <c r="B215" s="81" t="s">
        <v>458</v>
      </c>
      <c r="C215" s="82" t="s">
        <v>450</v>
      </c>
      <c r="D215" s="91" t="s">
        <v>459</v>
      </c>
      <c r="E215" s="98"/>
      <c r="F215" s="99"/>
      <c r="G215" s="99"/>
      <c r="H215" s="99"/>
      <c r="I215" s="100"/>
      <c r="J215" s="101"/>
      <c r="K215" s="101"/>
      <c r="L215" s="101"/>
      <c r="M215" s="101"/>
      <c r="N215" s="102"/>
      <c r="O215" s="101"/>
      <c r="P215" s="101"/>
      <c r="Q215" s="107"/>
      <c r="R215" s="108"/>
      <c r="S215" s="101"/>
      <c r="T215" s="101"/>
      <c r="U215" s="107"/>
      <c r="V215" s="108"/>
      <c r="W215" s="101"/>
      <c r="X215" s="101"/>
      <c r="Y215" s="102"/>
      <c r="Z215" s="101"/>
      <c r="AA215" s="101"/>
      <c r="AB215" s="102"/>
      <c r="AC215" s="101"/>
      <c r="AD215" s="101"/>
      <c r="AE215" s="102"/>
      <c r="AF215" s="102"/>
      <c r="AG215" s="102"/>
      <c r="AH215" s="103"/>
    </row>
    <row r="216" spans="1:34" s="104" customFormat="1" ht="23.1" customHeight="1">
      <c r="A216" s="80">
        <f>IF(D216="","",SUBTOTAL(3,$D$11:D216))</f>
        <v>206</v>
      </c>
      <c r="B216" s="81" t="s">
        <v>460</v>
      </c>
      <c r="C216" s="82" t="s">
        <v>450</v>
      </c>
      <c r="D216" s="91" t="s">
        <v>461</v>
      </c>
      <c r="E216" s="98"/>
      <c r="F216" s="99"/>
      <c r="G216" s="99"/>
      <c r="H216" s="99"/>
      <c r="I216" s="100"/>
      <c r="J216" s="101"/>
      <c r="K216" s="101"/>
      <c r="L216" s="101"/>
      <c r="M216" s="101"/>
      <c r="N216" s="102"/>
      <c r="O216" s="101"/>
      <c r="P216" s="101"/>
      <c r="Q216" s="107"/>
      <c r="R216" s="108"/>
      <c r="S216" s="101"/>
      <c r="T216" s="101"/>
      <c r="U216" s="107"/>
      <c r="V216" s="108"/>
      <c r="W216" s="101"/>
      <c r="X216" s="101"/>
      <c r="Y216" s="102"/>
      <c r="Z216" s="101"/>
      <c r="AA216" s="101"/>
      <c r="AB216" s="102"/>
      <c r="AC216" s="101"/>
      <c r="AD216" s="101"/>
      <c r="AE216" s="102"/>
      <c r="AF216" s="102"/>
      <c r="AG216" s="102"/>
      <c r="AH216" s="103"/>
    </row>
    <row r="217" spans="1:34" s="104" customFormat="1" ht="23.1" customHeight="1">
      <c r="A217" s="80">
        <f>IF(D217="","",SUBTOTAL(3,$D$11:D217))</f>
        <v>207</v>
      </c>
      <c r="B217" s="81" t="s">
        <v>462</v>
      </c>
      <c r="C217" s="82" t="s">
        <v>450</v>
      </c>
      <c r="D217" s="91" t="s">
        <v>463</v>
      </c>
      <c r="E217" s="98"/>
      <c r="F217" s="99"/>
      <c r="G217" s="99"/>
      <c r="H217" s="99"/>
      <c r="I217" s="100"/>
      <c r="J217" s="101"/>
      <c r="K217" s="101"/>
      <c r="L217" s="101"/>
      <c r="M217" s="101"/>
      <c r="N217" s="102"/>
      <c r="O217" s="101"/>
      <c r="P217" s="101"/>
      <c r="Q217" s="107"/>
      <c r="R217" s="108"/>
      <c r="S217" s="101"/>
      <c r="T217" s="101"/>
      <c r="U217" s="107"/>
      <c r="V217" s="108"/>
      <c r="W217" s="101"/>
      <c r="X217" s="101"/>
      <c r="Y217" s="102"/>
      <c r="Z217" s="101"/>
      <c r="AA217" s="101"/>
      <c r="AB217" s="102"/>
      <c r="AC217" s="101"/>
      <c r="AD217" s="101"/>
      <c r="AE217" s="102"/>
      <c r="AF217" s="102"/>
      <c r="AG217" s="102"/>
      <c r="AH217" s="103"/>
    </row>
    <row r="218" spans="1:34" s="90" customFormat="1" ht="23.1" customHeight="1">
      <c r="A218" s="80">
        <f>IF(D218="","",SUBTOTAL(3,$D$11:D218))</f>
        <v>208</v>
      </c>
      <c r="B218" s="81" t="s">
        <v>464</v>
      </c>
      <c r="C218" s="82" t="s">
        <v>450</v>
      </c>
      <c r="D218" s="83" t="s">
        <v>465</v>
      </c>
      <c r="E218" s="84">
        <v>0</v>
      </c>
      <c r="F218" s="85">
        <v>2</v>
      </c>
      <c r="G218" s="85">
        <v>0</v>
      </c>
      <c r="H218" s="85">
        <v>0</v>
      </c>
      <c r="I218" s="86">
        <v>4</v>
      </c>
      <c r="J218" s="87">
        <v>4.8</v>
      </c>
      <c r="K218" s="87">
        <v>3.6</v>
      </c>
      <c r="L218" s="87">
        <v>0</v>
      </c>
      <c r="M218" s="87">
        <v>0</v>
      </c>
      <c r="N218" s="88">
        <v>8.4</v>
      </c>
      <c r="O218" s="87">
        <v>0</v>
      </c>
      <c r="P218" s="87">
        <v>0</v>
      </c>
      <c r="Q218" s="96">
        <v>0</v>
      </c>
      <c r="R218" s="97">
        <v>0</v>
      </c>
      <c r="S218" s="87">
        <v>0</v>
      </c>
      <c r="T218" s="87">
        <v>0</v>
      </c>
      <c r="U218" s="96">
        <v>0</v>
      </c>
      <c r="V218" s="97">
        <v>0</v>
      </c>
      <c r="W218" s="87">
        <v>0</v>
      </c>
      <c r="X218" s="87">
        <v>0</v>
      </c>
      <c r="Y218" s="88">
        <v>0</v>
      </c>
      <c r="Z218" s="87">
        <v>0</v>
      </c>
      <c r="AA218" s="87">
        <v>0</v>
      </c>
      <c r="AB218" s="88">
        <v>0</v>
      </c>
      <c r="AC218" s="87">
        <v>0</v>
      </c>
      <c r="AD218" s="87">
        <v>0</v>
      </c>
      <c r="AE218" s="88">
        <v>0</v>
      </c>
      <c r="AF218" s="88">
        <v>0</v>
      </c>
      <c r="AG218" s="88">
        <v>0</v>
      </c>
      <c r="AH218" s="89">
        <v>12.4</v>
      </c>
    </row>
    <row r="219" spans="1:34" s="104" customFormat="1" ht="23.1" customHeight="1">
      <c r="A219" s="80">
        <f>IF(D219="","",SUBTOTAL(3,$D$11:D219))</f>
        <v>209</v>
      </c>
      <c r="B219" s="92" t="s">
        <v>466</v>
      </c>
      <c r="C219" s="82" t="s">
        <v>450</v>
      </c>
      <c r="D219" s="93" t="s">
        <v>467</v>
      </c>
      <c r="E219" s="98"/>
      <c r="F219" s="99"/>
      <c r="G219" s="99"/>
      <c r="H219" s="99"/>
      <c r="I219" s="100"/>
      <c r="J219" s="101"/>
      <c r="K219" s="101"/>
      <c r="L219" s="101"/>
      <c r="M219" s="101"/>
      <c r="N219" s="102"/>
      <c r="O219" s="101"/>
      <c r="P219" s="101"/>
      <c r="Q219" s="107"/>
      <c r="R219" s="108"/>
      <c r="S219" s="101"/>
      <c r="T219" s="101"/>
      <c r="U219" s="107"/>
      <c r="V219" s="108"/>
      <c r="W219" s="101"/>
      <c r="X219" s="101"/>
      <c r="Y219" s="102"/>
      <c r="Z219" s="101"/>
      <c r="AA219" s="101"/>
      <c r="AB219" s="102"/>
      <c r="AC219" s="101"/>
      <c r="AD219" s="101"/>
      <c r="AE219" s="102"/>
      <c r="AF219" s="102"/>
      <c r="AG219" s="102"/>
      <c r="AH219" s="103"/>
    </row>
    <row r="220" spans="1:34" s="90" customFormat="1" ht="23.1" customHeight="1">
      <c r="A220" s="80">
        <f>IF(D220="","",SUBTOTAL(3,$D$11:D220))</f>
        <v>210</v>
      </c>
      <c r="B220" s="81" t="s">
        <v>468</v>
      </c>
      <c r="C220" s="82" t="s">
        <v>450</v>
      </c>
      <c r="D220" s="83" t="s">
        <v>469</v>
      </c>
      <c r="E220" s="84">
        <v>0</v>
      </c>
      <c r="F220" s="85">
        <v>0</v>
      </c>
      <c r="G220" s="85">
        <v>0</v>
      </c>
      <c r="H220" s="85">
        <v>0</v>
      </c>
      <c r="I220" s="86">
        <v>0</v>
      </c>
      <c r="J220" s="87">
        <v>0</v>
      </c>
      <c r="K220" s="87">
        <v>0</v>
      </c>
      <c r="L220" s="87">
        <v>0</v>
      </c>
      <c r="M220" s="87">
        <v>0</v>
      </c>
      <c r="N220" s="88">
        <v>0</v>
      </c>
      <c r="O220" s="87">
        <v>0</v>
      </c>
      <c r="P220" s="87">
        <v>15</v>
      </c>
      <c r="Q220" s="96">
        <v>0</v>
      </c>
      <c r="R220" s="97">
        <v>0.75</v>
      </c>
      <c r="S220" s="87">
        <v>0</v>
      </c>
      <c r="T220" s="87">
        <v>0</v>
      </c>
      <c r="U220" s="96">
        <v>0</v>
      </c>
      <c r="V220" s="97">
        <v>0</v>
      </c>
      <c r="W220" s="87">
        <v>0</v>
      </c>
      <c r="X220" s="87">
        <v>0</v>
      </c>
      <c r="Y220" s="88">
        <v>0</v>
      </c>
      <c r="Z220" s="87">
        <v>0</v>
      </c>
      <c r="AA220" s="87">
        <v>0</v>
      </c>
      <c r="AB220" s="88">
        <v>0</v>
      </c>
      <c r="AC220" s="87">
        <v>0</v>
      </c>
      <c r="AD220" s="87">
        <v>0</v>
      </c>
      <c r="AE220" s="88">
        <v>0</v>
      </c>
      <c r="AF220" s="88">
        <v>0</v>
      </c>
      <c r="AG220" s="88">
        <v>0</v>
      </c>
      <c r="AH220" s="89">
        <v>0.8</v>
      </c>
    </row>
    <row r="221" spans="1:34" s="104" customFormat="1" ht="23.1" customHeight="1">
      <c r="A221" s="80">
        <f>IF(D221="","",SUBTOTAL(3,$D$11:D221))</f>
        <v>211</v>
      </c>
      <c r="B221" s="81" t="s">
        <v>470</v>
      </c>
      <c r="C221" s="82" t="s">
        <v>450</v>
      </c>
      <c r="D221" s="91" t="s">
        <v>471</v>
      </c>
      <c r="E221" s="98"/>
      <c r="F221" s="99"/>
      <c r="G221" s="99"/>
      <c r="H221" s="99"/>
      <c r="I221" s="100"/>
      <c r="J221" s="101"/>
      <c r="K221" s="101"/>
      <c r="L221" s="101"/>
      <c r="M221" s="101"/>
      <c r="N221" s="102"/>
      <c r="O221" s="101"/>
      <c r="P221" s="101"/>
      <c r="Q221" s="107"/>
      <c r="R221" s="108"/>
      <c r="S221" s="101"/>
      <c r="T221" s="101"/>
      <c r="U221" s="107"/>
      <c r="V221" s="108"/>
      <c r="W221" s="101"/>
      <c r="X221" s="101"/>
      <c r="Y221" s="102"/>
      <c r="Z221" s="101"/>
      <c r="AA221" s="101"/>
      <c r="AB221" s="102"/>
      <c r="AC221" s="101"/>
      <c r="AD221" s="101"/>
      <c r="AE221" s="102"/>
      <c r="AF221" s="102"/>
      <c r="AG221" s="102"/>
      <c r="AH221" s="103"/>
    </row>
    <row r="222" spans="1:34" s="90" customFormat="1" ht="23.1" customHeight="1">
      <c r="A222" s="80">
        <f>IF(D222="","",SUBTOTAL(3,$D$11:D222))</f>
        <v>212</v>
      </c>
      <c r="B222" s="81" t="s">
        <v>472</v>
      </c>
      <c r="C222" s="82" t="s">
        <v>450</v>
      </c>
      <c r="D222" s="83" t="s">
        <v>473</v>
      </c>
      <c r="E222" s="84">
        <v>2</v>
      </c>
      <c r="F222" s="85">
        <v>0</v>
      </c>
      <c r="G222" s="85">
        <v>0</v>
      </c>
      <c r="H222" s="85">
        <v>0</v>
      </c>
      <c r="I222" s="86">
        <v>2</v>
      </c>
      <c r="J222" s="87">
        <v>4.8</v>
      </c>
      <c r="K222" s="87">
        <v>6</v>
      </c>
      <c r="L222" s="87">
        <v>0</v>
      </c>
      <c r="M222" s="87">
        <v>0</v>
      </c>
      <c r="N222" s="88">
        <v>10.8</v>
      </c>
      <c r="O222" s="87">
        <v>24</v>
      </c>
      <c r="P222" s="87">
        <v>0</v>
      </c>
      <c r="Q222" s="96">
        <v>24</v>
      </c>
      <c r="R222" s="97">
        <v>0</v>
      </c>
      <c r="S222" s="87">
        <v>0</v>
      </c>
      <c r="T222" s="87">
        <v>0</v>
      </c>
      <c r="U222" s="96">
        <v>0</v>
      </c>
      <c r="V222" s="97">
        <v>0</v>
      </c>
      <c r="W222" s="87">
        <v>0</v>
      </c>
      <c r="X222" s="87">
        <v>0</v>
      </c>
      <c r="Y222" s="88">
        <v>0</v>
      </c>
      <c r="Z222" s="87">
        <v>0</v>
      </c>
      <c r="AA222" s="87">
        <v>0</v>
      </c>
      <c r="AB222" s="88">
        <v>0</v>
      </c>
      <c r="AC222" s="87">
        <v>0</v>
      </c>
      <c r="AD222" s="87">
        <v>0</v>
      </c>
      <c r="AE222" s="88">
        <v>0</v>
      </c>
      <c r="AF222" s="88">
        <v>0</v>
      </c>
      <c r="AG222" s="88">
        <v>0</v>
      </c>
      <c r="AH222" s="89">
        <v>12.8</v>
      </c>
    </row>
    <row r="223" spans="1:34" s="90" customFormat="1" ht="23.1" customHeight="1">
      <c r="A223" s="80">
        <f>IF(D223="","",SUBTOTAL(3,$D$11:D223))</f>
        <v>213</v>
      </c>
      <c r="B223" s="81" t="s">
        <v>474</v>
      </c>
      <c r="C223" s="82" t="s">
        <v>450</v>
      </c>
      <c r="D223" s="91" t="s">
        <v>475</v>
      </c>
      <c r="E223" s="84"/>
      <c r="F223" s="85"/>
      <c r="G223" s="85"/>
      <c r="H223" s="85"/>
      <c r="I223" s="86"/>
      <c r="J223" s="87"/>
      <c r="K223" s="87"/>
      <c r="L223" s="87"/>
      <c r="M223" s="87"/>
      <c r="N223" s="88"/>
      <c r="O223" s="87"/>
      <c r="P223" s="87"/>
      <c r="Q223" s="96"/>
      <c r="R223" s="97"/>
      <c r="S223" s="87"/>
      <c r="T223" s="87"/>
      <c r="U223" s="96"/>
      <c r="V223" s="97"/>
      <c r="W223" s="87"/>
      <c r="X223" s="87"/>
      <c r="Y223" s="88"/>
      <c r="Z223" s="87"/>
      <c r="AA223" s="87"/>
      <c r="AB223" s="88"/>
      <c r="AC223" s="87"/>
      <c r="AD223" s="87"/>
      <c r="AE223" s="88"/>
      <c r="AF223" s="88"/>
      <c r="AG223" s="88"/>
      <c r="AH223" s="89"/>
    </row>
    <row r="224" spans="1:34" s="90" customFormat="1" ht="23.1" customHeight="1">
      <c r="A224" s="80">
        <f>IF(D224="","",SUBTOTAL(3,$D$11:D224))</f>
        <v>214</v>
      </c>
      <c r="B224" s="81" t="s">
        <v>476</v>
      </c>
      <c r="C224" s="82" t="s">
        <v>450</v>
      </c>
      <c r="D224" s="83" t="s">
        <v>477</v>
      </c>
      <c r="E224" s="84">
        <v>2</v>
      </c>
      <c r="F224" s="85">
        <v>0</v>
      </c>
      <c r="G224" s="85">
        <v>0</v>
      </c>
      <c r="H224" s="85">
        <v>0</v>
      </c>
      <c r="I224" s="86">
        <v>2</v>
      </c>
      <c r="J224" s="87">
        <v>3.6</v>
      </c>
      <c r="K224" s="87">
        <v>2.4</v>
      </c>
      <c r="L224" s="87">
        <v>0</v>
      </c>
      <c r="M224" s="87">
        <v>0</v>
      </c>
      <c r="N224" s="88">
        <v>6</v>
      </c>
      <c r="O224" s="87">
        <v>56</v>
      </c>
      <c r="P224" s="87">
        <v>24</v>
      </c>
      <c r="Q224" s="96">
        <v>56</v>
      </c>
      <c r="R224" s="97">
        <v>1.2</v>
      </c>
      <c r="S224" s="87">
        <v>0</v>
      </c>
      <c r="T224" s="87">
        <v>0</v>
      </c>
      <c r="U224" s="96">
        <v>0</v>
      </c>
      <c r="V224" s="97">
        <v>0</v>
      </c>
      <c r="W224" s="87">
        <v>0</v>
      </c>
      <c r="X224" s="87">
        <v>0</v>
      </c>
      <c r="Y224" s="88">
        <v>0</v>
      </c>
      <c r="Z224" s="87">
        <v>0</v>
      </c>
      <c r="AA224" s="87">
        <v>0</v>
      </c>
      <c r="AB224" s="88">
        <v>0</v>
      </c>
      <c r="AC224" s="87">
        <v>0</v>
      </c>
      <c r="AD224" s="87">
        <v>0</v>
      </c>
      <c r="AE224" s="88">
        <v>0</v>
      </c>
      <c r="AF224" s="88">
        <v>0</v>
      </c>
      <c r="AG224" s="88">
        <v>0</v>
      </c>
      <c r="AH224" s="89">
        <v>9.1999999999999993</v>
      </c>
    </row>
    <row r="225" spans="1:34" s="90" customFormat="1" ht="23.1" customHeight="1">
      <c r="A225" s="80">
        <f>IF(D225="","",SUBTOTAL(3,$D$11:D225))</f>
        <v>215</v>
      </c>
      <c r="B225" s="81" t="s">
        <v>478</v>
      </c>
      <c r="C225" s="82" t="s">
        <v>450</v>
      </c>
      <c r="D225" s="91" t="s">
        <v>479</v>
      </c>
      <c r="E225" s="84"/>
      <c r="F225" s="85"/>
      <c r="G225" s="85"/>
      <c r="H225" s="85"/>
      <c r="I225" s="86"/>
      <c r="J225" s="87"/>
      <c r="K225" s="87"/>
      <c r="L225" s="87"/>
      <c r="M225" s="87"/>
      <c r="N225" s="88"/>
      <c r="O225" s="87"/>
      <c r="P225" s="87"/>
      <c r="Q225" s="96"/>
      <c r="R225" s="97"/>
      <c r="S225" s="87"/>
      <c r="T225" s="87"/>
      <c r="U225" s="96"/>
      <c r="V225" s="97"/>
      <c r="W225" s="87"/>
      <c r="X225" s="87"/>
      <c r="Y225" s="88"/>
      <c r="Z225" s="87"/>
      <c r="AA225" s="87"/>
      <c r="AB225" s="88"/>
      <c r="AC225" s="87"/>
      <c r="AD225" s="87"/>
      <c r="AE225" s="88"/>
      <c r="AF225" s="88"/>
      <c r="AG225" s="88"/>
      <c r="AH225" s="89"/>
    </row>
    <row r="226" spans="1:34" s="90" customFormat="1" ht="23.1" customHeight="1">
      <c r="A226" s="80">
        <f>IF(D226="","",SUBTOTAL(3,$D$11:D226))</f>
        <v>216</v>
      </c>
      <c r="B226" s="81" t="s">
        <v>480</v>
      </c>
      <c r="C226" s="82" t="s">
        <v>450</v>
      </c>
      <c r="D226" s="91" t="s">
        <v>481</v>
      </c>
      <c r="E226" s="84"/>
      <c r="F226" s="85"/>
      <c r="G226" s="85"/>
      <c r="H226" s="85"/>
      <c r="I226" s="86"/>
      <c r="J226" s="87"/>
      <c r="K226" s="87"/>
      <c r="L226" s="87"/>
      <c r="M226" s="87"/>
      <c r="N226" s="88"/>
      <c r="O226" s="87"/>
      <c r="P226" s="87"/>
      <c r="Q226" s="96"/>
      <c r="R226" s="97"/>
      <c r="S226" s="87"/>
      <c r="T226" s="87"/>
      <c r="U226" s="96"/>
      <c r="V226" s="97"/>
      <c r="W226" s="87"/>
      <c r="X226" s="87"/>
      <c r="Y226" s="88"/>
      <c r="Z226" s="87"/>
      <c r="AA226" s="87"/>
      <c r="AB226" s="88"/>
      <c r="AC226" s="87"/>
      <c r="AD226" s="87"/>
      <c r="AE226" s="88"/>
      <c r="AF226" s="88"/>
      <c r="AG226" s="88"/>
      <c r="AH226" s="89"/>
    </row>
    <row r="227" spans="1:34" s="90" customFormat="1" ht="23.1" customHeight="1">
      <c r="A227" s="80">
        <f>IF(D227="","",SUBTOTAL(3,$D$11:D227))</f>
        <v>217</v>
      </c>
      <c r="B227" s="81" t="s">
        <v>482</v>
      </c>
      <c r="C227" s="82" t="s">
        <v>450</v>
      </c>
      <c r="D227" s="91" t="s">
        <v>483</v>
      </c>
      <c r="E227" s="84"/>
      <c r="F227" s="85"/>
      <c r="G227" s="85"/>
      <c r="H227" s="85"/>
      <c r="I227" s="86"/>
      <c r="J227" s="87"/>
      <c r="K227" s="87"/>
      <c r="L227" s="87"/>
      <c r="M227" s="87"/>
      <c r="N227" s="88"/>
      <c r="O227" s="87"/>
      <c r="P227" s="87"/>
      <c r="Q227" s="96"/>
      <c r="R227" s="97"/>
      <c r="S227" s="87"/>
      <c r="T227" s="87"/>
      <c r="U227" s="96"/>
      <c r="V227" s="97"/>
      <c r="W227" s="87"/>
      <c r="X227" s="87"/>
      <c r="Y227" s="88"/>
      <c r="Z227" s="87"/>
      <c r="AA227" s="87"/>
      <c r="AB227" s="88"/>
      <c r="AC227" s="87"/>
      <c r="AD227" s="87"/>
      <c r="AE227" s="88"/>
      <c r="AF227" s="88"/>
      <c r="AG227" s="88"/>
      <c r="AH227" s="89"/>
    </row>
    <row r="228" spans="1:34" s="90" customFormat="1" ht="23.1" customHeight="1">
      <c r="A228" s="80">
        <f>IF(D228="","",SUBTOTAL(3,$D$11:D228))</f>
        <v>218</v>
      </c>
      <c r="B228" s="81" t="s">
        <v>484</v>
      </c>
      <c r="C228" s="82" t="s">
        <v>450</v>
      </c>
      <c r="D228" s="83" t="s">
        <v>485</v>
      </c>
      <c r="E228" s="84">
        <v>0</v>
      </c>
      <c r="F228" s="85">
        <v>0</v>
      </c>
      <c r="G228" s="85">
        <v>0</v>
      </c>
      <c r="H228" s="85">
        <v>0</v>
      </c>
      <c r="I228" s="86">
        <v>0</v>
      </c>
      <c r="J228" s="87">
        <v>4.8</v>
      </c>
      <c r="K228" s="87">
        <v>6</v>
      </c>
      <c r="L228" s="87">
        <v>0</v>
      </c>
      <c r="M228" s="87">
        <v>0</v>
      </c>
      <c r="N228" s="88">
        <v>10.8</v>
      </c>
      <c r="O228" s="87">
        <v>0</v>
      </c>
      <c r="P228" s="87">
        <v>0</v>
      </c>
      <c r="Q228" s="96">
        <v>0</v>
      </c>
      <c r="R228" s="97">
        <v>0</v>
      </c>
      <c r="S228" s="87">
        <v>0</v>
      </c>
      <c r="T228" s="87">
        <v>0</v>
      </c>
      <c r="U228" s="96">
        <v>0</v>
      </c>
      <c r="V228" s="97">
        <v>0</v>
      </c>
      <c r="W228" s="87">
        <v>0</v>
      </c>
      <c r="X228" s="87">
        <v>0</v>
      </c>
      <c r="Y228" s="88">
        <v>0</v>
      </c>
      <c r="Z228" s="87">
        <v>0</v>
      </c>
      <c r="AA228" s="87">
        <v>0</v>
      </c>
      <c r="AB228" s="88">
        <v>0</v>
      </c>
      <c r="AC228" s="87">
        <v>0</v>
      </c>
      <c r="AD228" s="87">
        <v>0</v>
      </c>
      <c r="AE228" s="88">
        <v>0</v>
      </c>
      <c r="AF228" s="88">
        <v>0</v>
      </c>
      <c r="AG228" s="88">
        <v>0</v>
      </c>
      <c r="AH228" s="89">
        <v>10.8</v>
      </c>
    </row>
    <row r="229" spans="1:34" s="90" customFormat="1" ht="23.1" customHeight="1">
      <c r="A229" s="80">
        <f>IF(D229="","",SUBTOTAL(3,$D$11:D229))</f>
        <v>219</v>
      </c>
      <c r="B229" s="81" t="s">
        <v>486</v>
      </c>
      <c r="C229" s="82" t="s">
        <v>450</v>
      </c>
      <c r="D229" s="91" t="s">
        <v>487</v>
      </c>
      <c r="E229" s="84"/>
      <c r="F229" s="85"/>
      <c r="G229" s="85"/>
      <c r="H229" s="85"/>
      <c r="I229" s="86"/>
      <c r="J229" s="87"/>
      <c r="K229" s="87"/>
      <c r="L229" s="87"/>
      <c r="M229" s="87"/>
      <c r="N229" s="88"/>
      <c r="O229" s="87"/>
      <c r="P229" s="87"/>
      <c r="Q229" s="96"/>
      <c r="R229" s="97"/>
      <c r="S229" s="87"/>
      <c r="T229" s="87"/>
      <c r="U229" s="96"/>
      <c r="V229" s="97"/>
      <c r="W229" s="87"/>
      <c r="X229" s="87"/>
      <c r="Y229" s="88"/>
      <c r="Z229" s="87"/>
      <c r="AA229" s="87"/>
      <c r="AB229" s="88"/>
      <c r="AC229" s="87"/>
      <c r="AD229" s="87"/>
      <c r="AE229" s="88"/>
      <c r="AF229" s="88"/>
      <c r="AG229" s="88"/>
      <c r="AH229" s="89"/>
    </row>
    <row r="230" spans="1:34" s="90" customFormat="1" ht="23.1" customHeight="1">
      <c r="A230" s="80">
        <f>IF(D230="","",SUBTOTAL(3,$D$11:D230))</f>
        <v>220</v>
      </c>
      <c r="B230" s="81" t="s">
        <v>488</v>
      </c>
      <c r="C230" s="82" t="s">
        <v>450</v>
      </c>
      <c r="D230" s="91" t="s">
        <v>489</v>
      </c>
      <c r="E230" s="84"/>
      <c r="F230" s="85"/>
      <c r="G230" s="85"/>
      <c r="H230" s="85"/>
      <c r="I230" s="86"/>
      <c r="J230" s="87"/>
      <c r="K230" s="87"/>
      <c r="L230" s="87"/>
      <c r="M230" s="87"/>
      <c r="N230" s="88"/>
      <c r="O230" s="87"/>
      <c r="P230" s="87"/>
      <c r="Q230" s="96"/>
      <c r="R230" s="97"/>
      <c r="S230" s="87"/>
      <c r="T230" s="87"/>
      <c r="U230" s="96"/>
      <c r="V230" s="97"/>
      <c r="W230" s="87"/>
      <c r="X230" s="87"/>
      <c r="Y230" s="88"/>
      <c r="Z230" s="87"/>
      <c r="AA230" s="87"/>
      <c r="AB230" s="88"/>
      <c r="AC230" s="87"/>
      <c r="AD230" s="87"/>
      <c r="AE230" s="88"/>
      <c r="AF230" s="88"/>
      <c r="AG230" s="88"/>
      <c r="AH230" s="89"/>
    </row>
    <row r="231" spans="1:34" s="90" customFormat="1" ht="23.1" customHeight="1">
      <c r="A231" s="80">
        <f>IF(D231="","",SUBTOTAL(3,$D$11:D231))</f>
        <v>221</v>
      </c>
      <c r="B231" s="81" t="s">
        <v>490</v>
      </c>
      <c r="C231" s="82" t="s">
        <v>450</v>
      </c>
      <c r="D231" s="91" t="s">
        <v>491</v>
      </c>
      <c r="E231" s="84"/>
      <c r="F231" s="85"/>
      <c r="G231" s="85"/>
      <c r="H231" s="85"/>
      <c r="I231" s="86"/>
      <c r="J231" s="87"/>
      <c r="K231" s="87"/>
      <c r="L231" s="87"/>
      <c r="M231" s="87"/>
      <c r="N231" s="88"/>
      <c r="O231" s="87"/>
      <c r="P231" s="87"/>
      <c r="Q231" s="96"/>
      <c r="R231" s="97"/>
      <c r="S231" s="87"/>
      <c r="T231" s="87"/>
      <c r="U231" s="96"/>
      <c r="V231" s="97"/>
      <c r="W231" s="87"/>
      <c r="X231" s="87"/>
      <c r="Y231" s="88"/>
      <c r="Z231" s="87"/>
      <c r="AA231" s="87"/>
      <c r="AB231" s="88"/>
      <c r="AC231" s="87"/>
      <c r="AD231" s="87"/>
      <c r="AE231" s="88"/>
      <c r="AF231" s="88"/>
      <c r="AG231" s="88"/>
      <c r="AH231" s="89"/>
    </row>
    <row r="232" spans="1:34" s="90" customFormat="1" ht="23.1" customHeight="1">
      <c r="A232" s="80">
        <f>IF(D232="","",SUBTOTAL(3,$D$11:D232))</f>
        <v>222</v>
      </c>
      <c r="B232" s="81" t="s">
        <v>492</v>
      </c>
      <c r="C232" s="82" t="s">
        <v>450</v>
      </c>
      <c r="D232" s="91" t="s">
        <v>493</v>
      </c>
      <c r="E232" s="84"/>
      <c r="F232" s="85"/>
      <c r="G232" s="85"/>
      <c r="H232" s="85"/>
      <c r="I232" s="86"/>
      <c r="J232" s="87"/>
      <c r="K232" s="87"/>
      <c r="L232" s="87"/>
      <c r="M232" s="87"/>
      <c r="N232" s="88"/>
      <c r="O232" s="87"/>
      <c r="P232" s="87"/>
      <c r="Q232" s="96"/>
      <c r="R232" s="97"/>
      <c r="S232" s="87"/>
      <c r="T232" s="87"/>
      <c r="U232" s="96"/>
      <c r="V232" s="97"/>
      <c r="W232" s="87"/>
      <c r="X232" s="87"/>
      <c r="Y232" s="88"/>
      <c r="Z232" s="87"/>
      <c r="AA232" s="87"/>
      <c r="AB232" s="88"/>
      <c r="AC232" s="87"/>
      <c r="AD232" s="87"/>
      <c r="AE232" s="88"/>
      <c r="AF232" s="88"/>
      <c r="AG232" s="88"/>
      <c r="AH232" s="89"/>
    </row>
    <row r="233" spans="1:34" s="90" customFormat="1" ht="23.1" customHeight="1">
      <c r="A233" s="80">
        <f>IF(D233="","",SUBTOTAL(3,$D$11:D233))</f>
        <v>223</v>
      </c>
      <c r="B233" s="81" t="s">
        <v>494</v>
      </c>
      <c r="C233" s="82" t="s">
        <v>450</v>
      </c>
      <c r="D233" s="91" t="s">
        <v>495</v>
      </c>
      <c r="E233" s="84"/>
      <c r="F233" s="85"/>
      <c r="G233" s="85"/>
      <c r="H233" s="85"/>
      <c r="I233" s="86"/>
      <c r="J233" s="87"/>
      <c r="K233" s="87"/>
      <c r="L233" s="87"/>
      <c r="M233" s="87"/>
      <c r="N233" s="88"/>
      <c r="O233" s="87"/>
      <c r="P233" s="87"/>
      <c r="Q233" s="96"/>
      <c r="R233" s="97"/>
      <c r="S233" s="87"/>
      <c r="T233" s="87"/>
      <c r="U233" s="96"/>
      <c r="V233" s="97"/>
      <c r="W233" s="87"/>
      <c r="X233" s="87"/>
      <c r="Y233" s="88"/>
      <c r="Z233" s="87"/>
      <c r="AA233" s="87"/>
      <c r="AB233" s="88"/>
      <c r="AC233" s="87"/>
      <c r="AD233" s="87"/>
      <c r="AE233" s="88"/>
      <c r="AF233" s="88"/>
      <c r="AG233" s="88"/>
      <c r="AH233" s="89"/>
    </row>
    <row r="234" spans="1:34" s="90" customFormat="1" ht="23.1" customHeight="1">
      <c r="A234" s="80">
        <f>IF(D234="","",SUBTOTAL(3,$D$11:D234))</f>
        <v>224</v>
      </c>
      <c r="B234" s="81" t="s">
        <v>496</v>
      </c>
      <c r="C234" s="82" t="s">
        <v>450</v>
      </c>
      <c r="D234" s="91" t="s">
        <v>497</v>
      </c>
      <c r="E234" s="84"/>
      <c r="F234" s="85"/>
      <c r="G234" s="85"/>
      <c r="H234" s="85"/>
      <c r="I234" s="86"/>
      <c r="J234" s="87"/>
      <c r="K234" s="87"/>
      <c r="L234" s="87"/>
      <c r="M234" s="87"/>
      <c r="N234" s="88"/>
      <c r="O234" s="87"/>
      <c r="P234" s="87"/>
      <c r="Q234" s="96"/>
      <c r="R234" s="97"/>
      <c r="S234" s="87"/>
      <c r="T234" s="87"/>
      <c r="U234" s="96"/>
      <c r="V234" s="97"/>
      <c r="W234" s="87"/>
      <c r="X234" s="87"/>
      <c r="Y234" s="88"/>
      <c r="Z234" s="87"/>
      <c r="AA234" s="87"/>
      <c r="AB234" s="88"/>
      <c r="AC234" s="87"/>
      <c r="AD234" s="87"/>
      <c r="AE234" s="88"/>
      <c r="AF234" s="88"/>
      <c r="AG234" s="88"/>
      <c r="AH234" s="89"/>
    </row>
    <row r="235" spans="1:34" s="90" customFormat="1" ht="23.1" customHeight="1">
      <c r="A235" s="80">
        <f>IF(D235="","",SUBTOTAL(3,$D$11:D235))</f>
        <v>225</v>
      </c>
      <c r="B235" s="81" t="s">
        <v>498</v>
      </c>
      <c r="C235" s="82" t="s">
        <v>450</v>
      </c>
      <c r="D235" s="91" t="s">
        <v>499</v>
      </c>
      <c r="E235" s="84"/>
      <c r="F235" s="85"/>
      <c r="G235" s="85"/>
      <c r="H235" s="85"/>
      <c r="I235" s="86"/>
      <c r="J235" s="87"/>
      <c r="K235" s="87"/>
      <c r="L235" s="87"/>
      <c r="M235" s="87"/>
      <c r="N235" s="88"/>
      <c r="O235" s="87"/>
      <c r="P235" s="87"/>
      <c r="Q235" s="96"/>
      <c r="R235" s="97"/>
      <c r="S235" s="87"/>
      <c r="T235" s="87"/>
      <c r="U235" s="96"/>
      <c r="V235" s="97"/>
      <c r="W235" s="87"/>
      <c r="X235" s="87"/>
      <c r="Y235" s="88"/>
      <c r="Z235" s="87"/>
      <c r="AA235" s="87"/>
      <c r="AB235" s="88"/>
      <c r="AC235" s="87"/>
      <c r="AD235" s="87"/>
      <c r="AE235" s="88"/>
      <c r="AF235" s="88"/>
      <c r="AG235" s="88"/>
      <c r="AH235" s="89"/>
    </row>
    <row r="236" spans="1:34" s="90" customFormat="1" ht="23.1" customHeight="1">
      <c r="A236" s="80">
        <f>IF(D236="","",SUBTOTAL(3,$D$11:D236))</f>
        <v>226</v>
      </c>
      <c r="B236" s="81" t="s">
        <v>500</v>
      </c>
      <c r="C236" s="82" t="s">
        <v>450</v>
      </c>
      <c r="D236" s="91" t="s">
        <v>501</v>
      </c>
      <c r="E236" s="84"/>
      <c r="F236" s="85"/>
      <c r="G236" s="85"/>
      <c r="H236" s="85"/>
      <c r="I236" s="86"/>
      <c r="J236" s="87"/>
      <c r="K236" s="87"/>
      <c r="L236" s="87"/>
      <c r="M236" s="87"/>
      <c r="N236" s="88"/>
      <c r="O236" s="87"/>
      <c r="P236" s="87"/>
      <c r="Q236" s="96"/>
      <c r="R236" s="97"/>
      <c r="S236" s="87"/>
      <c r="T236" s="87"/>
      <c r="U236" s="96"/>
      <c r="V236" s="97"/>
      <c r="W236" s="87"/>
      <c r="X236" s="87"/>
      <c r="Y236" s="88"/>
      <c r="Z236" s="87"/>
      <c r="AA236" s="87"/>
      <c r="AB236" s="88"/>
      <c r="AC236" s="87"/>
      <c r="AD236" s="87"/>
      <c r="AE236" s="88"/>
      <c r="AF236" s="88"/>
      <c r="AG236" s="88"/>
      <c r="AH236" s="89"/>
    </row>
    <row r="237" spans="1:34" s="90" customFormat="1" ht="23.1" customHeight="1">
      <c r="A237" s="80">
        <f>IF(D237="","",SUBTOTAL(3,$D$11:D237))</f>
        <v>227</v>
      </c>
      <c r="B237" s="81" t="s">
        <v>502</v>
      </c>
      <c r="C237" s="82" t="s">
        <v>450</v>
      </c>
      <c r="D237" s="91" t="s">
        <v>503</v>
      </c>
      <c r="E237" s="84"/>
      <c r="F237" s="85"/>
      <c r="G237" s="85"/>
      <c r="H237" s="85"/>
      <c r="I237" s="86"/>
      <c r="J237" s="87"/>
      <c r="K237" s="87"/>
      <c r="L237" s="87"/>
      <c r="M237" s="87"/>
      <c r="N237" s="88"/>
      <c r="O237" s="87"/>
      <c r="P237" s="87"/>
      <c r="Q237" s="96"/>
      <c r="R237" s="97"/>
      <c r="S237" s="87"/>
      <c r="T237" s="87"/>
      <c r="U237" s="96"/>
      <c r="V237" s="97"/>
      <c r="W237" s="87"/>
      <c r="X237" s="87"/>
      <c r="Y237" s="88"/>
      <c r="Z237" s="87"/>
      <c r="AA237" s="87"/>
      <c r="AB237" s="88"/>
      <c r="AC237" s="87"/>
      <c r="AD237" s="87"/>
      <c r="AE237" s="88"/>
      <c r="AF237" s="88"/>
      <c r="AG237" s="88"/>
      <c r="AH237" s="89"/>
    </row>
    <row r="238" spans="1:34" s="90" customFormat="1" ht="23.1" customHeight="1">
      <c r="A238" s="80">
        <f>IF(D238="","",SUBTOTAL(3,$D$11:D238))</f>
        <v>228</v>
      </c>
      <c r="B238" s="81" t="s">
        <v>504</v>
      </c>
      <c r="C238" s="82" t="s">
        <v>450</v>
      </c>
      <c r="D238" s="91" t="s">
        <v>505</v>
      </c>
      <c r="E238" s="84"/>
      <c r="F238" s="85"/>
      <c r="G238" s="85"/>
      <c r="H238" s="85"/>
      <c r="I238" s="86"/>
      <c r="J238" s="87"/>
      <c r="K238" s="87"/>
      <c r="L238" s="87"/>
      <c r="M238" s="87"/>
      <c r="N238" s="88"/>
      <c r="O238" s="87"/>
      <c r="P238" s="87"/>
      <c r="Q238" s="96"/>
      <c r="R238" s="97"/>
      <c r="S238" s="87"/>
      <c r="T238" s="87"/>
      <c r="U238" s="96"/>
      <c r="V238" s="97"/>
      <c r="W238" s="87"/>
      <c r="X238" s="87"/>
      <c r="Y238" s="88"/>
      <c r="Z238" s="87"/>
      <c r="AA238" s="87"/>
      <c r="AB238" s="88"/>
      <c r="AC238" s="87"/>
      <c r="AD238" s="87"/>
      <c r="AE238" s="88"/>
      <c r="AF238" s="88"/>
      <c r="AG238" s="88"/>
      <c r="AH238" s="89"/>
    </row>
    <row r="239" spans="1:34" s="90" customFormat="1" ht="23.1" customHeight="1">
      <c r="A239" s="80">
        <f>IF(D239="","",SUBTOTAL(3,$D$11:D239))</f>
        <v>229</v>
      </c>
      <c r="B239" s="81" t="s">
        <v>506</v>
      </c>
      <c r="C239" s="82" t="s">
        <v>450</v>
      </c>
      <c r="D239" s="83" t="s">
        <v>507</v>
      </c>
      <c r="E239" s="84">
        <v>1</v>
      </c>
      <c r="F239" s="85">
        <v>0</v>
      </c>
      <c r="G239" s="85">
        <v>0</v>
      </c>
      <c r="H239" s="85">
        <v>0</v>
      </c>
      <c r="I239" s="86">
        <v>1</v>
      </c>
      <c r="J239" s="87">
        <v>1.2</v>
      </c>
      <c r="K239" s="87">
        <v>1.2</v>
      </c>
      <c r="L239" s="87">
        <v>0</v>
      </c>
      <c r="M239" s="87">
        <v>0</v>
      </c>
      <c r="N239" s="88">
        <v>2.4</v>
      </c>
      <c r="O239" s="87">
        <v>143</v>
      </c>
      <c r="P239" s="87">
        <v>144</v>
      </c>
      <c r="Q239" s="96">
        <v>108</v>
      </c>
      <c r="R239" s="97">
        <v>8.9499999999999993</v>
      </c>
      <c r="S239" s="87">
        <v>0</v>
      </c>
      <c r="T239" s="87">
        <v>0</v>
      </c>
      <c r="U239" s="96">
        <v>0</v>
      </c>
      <c r="V239" s="97">
        <v>0</v>
      </c>
      <c r="W239" s="87">
        <v>0</v>
      </c>
      <c r="X239" s="87">
        <v>0</v>
      </c>
      <c r="Y239" s="88">
        <v>0</v>
      </c>
      <c r="Z239" s="87">
        <v>0</v>
      </c>
      <c r="AA239" s="87">
        <v>0</v>
      </c>
      <c r="AB239" s="88">
        <v>0</v>
      </c>
      <c r="AC239" s="87">
        <v>0</v>
      </c>
      <c r="AD239" s="87">
        <v>0</v>
      </c>
      <c r="AE239" s="88">
        <v>0</v>
      </c>
      <c r="AF239" s="88">
        <v>0</v>
      </c>
      <c r="AG239" s="88">
        <v>0</v>
      </c>
      <c r="AH239" s="89">
        <v>12.4</v>
      </c>
    </row>
    <row r="240" spans="1:34" s="90" customFormat="1" ht="23.1" customHeight="1">
      <c r="A240" s="80">
        <f>IF(D240="","",SUBTOTAL(3,$D$11:D240))</f>
        <v>230</v>
      </c>
      <c r="B240" s="81" t="s">
        <v>508</v>
      </c>
      <c r="C240" s="82" t="s">
        <v>450</v>
      </c>
      <c r="D240" s="91" t="s">
        <v>509</v>
      </c>
      <c r="E240" s="84"/>
      <c r="F240" s="85"/>
      <c r="G240" s="85"/>
      <c r="H240" s="85"/>
      <c r="I240" s="86"/>
      <c r="J240" s="87"/>
      <c r="K240" s="87"/>
      <c r="L240" s="87"/>
      <c r="M240" s="87"/>
      <c r="N240" s="88"/>
      <c r="O240" s="87"/>
      <c r="P240" s="87"/>
      <c r="Q240" s="96"/>
      <c r="R240" s="97"/>
      <c r="S240" s="87"/>
      <c r="T240" s="87"/>
      <c r="U240" s="96"/>
      <c r="V240" s="97"/>
      <c r="W240" s="87"/>
      <c r="X240" s="87"/>
      <c r="Y240" s="88"/>
      <c r="Z240" s="87"/>
      <c r="AA240" s="87"/>
      <c r="AB240" s="88"/>
      <c r="AC240" s="87"/>
      <c r="AD240" s="87"/>
      <c r="AE240" s="88"/>
      <c r="AF240" s="88"/>
      <c r="AG240" s="88"/>
      <c r="AH240" s="89"/>
    </row>
    <row r="241" spans="1:34" s="90" customFormat="1" ht="23.1" customHeight="1">
      <c r="A241" s="80">
        <f>IF(D241="","",SUBTOTAL(3,$D$11:D241))</f>
        <v>231</v>
      </c>
      <c r="B241" s="81" t="s">
        <v>510</v>
      </c>
      <c r="C241" s="82" t="s">
        <v>450</v>
      </c>
      <c r="D241" s="91" t="s">
        <v>511</v>
      </c>
      <c r="E241" s="84"/>
      <c r="F241" s="85"/>
      <c r="G241" s="85"/>
      <c r="H241" s="85"/>
      <c r="I241" s="86"/>
      <c r="J241" s="87"/>
      <c r="K241" s="87"/>
      <c r="L241" s="87"/>
      <c r="M241" s="87"/>
      <c r="N241" s="88"/>
      <c r="O241" s="87"/>
      <c r="P241" s="87"/>
      <c r="Q241" s="96"/>
      <c r="R241" s="97"/>
      <c r="S241" s="87"/>
      <c r="T241" s="87"/>
      <c r="U241" s="96"/>
      <c r="V241" s="97"/>
      <c r="W241" s="87"/>
      <c r="X241" s="87"/>
      <c r="Y241" s="88"/>
      <c r="Z241" s="87"/>
      <c r="AA241" s="87"/>
      <c r="AB241" s="88"/>
      <c r="AC241" s="87"/>
      <c r="AD241" s="87"/>
      <c r="AE241" s="88"/>
      <c r="AF241" s="88"/>
      <c r="AG241" s="88"/>
      <c r="AH241" s="89"/>
    </row>
    <row r="242" spans="1:34" s="90" customFormat="1" ht="23.1" customHeight="1">
      <c r="A242" s="80">
        <f>IF(D242="","",SUBTOTAL(3,$D$11:D242))</f>
        <v>232</v>
      </c>
      <c r="B242" s="81" t="s">
        <v>512</v>
      </c>
      <c r="C242" s="82" t="s">
        <v>450</v>
      </c>
      <c r="D242" s="91" t="s">
        <v>513</v>
      </c>
      <c r="E242" s="84"/>
      <c r="F242" s="85"/>
      <c r="G242" s="85"/>
      <c r="H242" s="85"/>
      <c r="I242" s="86"/>
      <c r="J242" s="87"/>
      <c r="K242" s="87"/>
      <c r="L242" s="87"/>
      <c r="M242" s="87"/>
      <c r="N242" s="88"/>
      <c r="O242" s="87"/>
      <c r="P242" s="87"/>
      <c r="Q242" s="96"/>
      <c r="R242" s="97"/>
      <c r="S242" s="87"/>
      <c r="T242" s="87"/>
      <c r="U242" s="96"/>
      <c r="V242" s="97"/>
      <c r="W242" s="87"/>
      <c r="X242" s="87"/>
      <c r="Y242" s="88"/>
      <c r="Z242" s="87"/>
      <c r="AA242" s="87"/>
      <c r="AB242" s="88"/>
      <c r="AC242" s="87"/>
      <c r="AD242" s="87"/>
      <c r="AE242" s="88"/>
      <c r="AF242" s="88"/>
      <c r="AG242" s="88"/>
      <c r="AH242" s="89"/>
    </row>
    <row r="243" spans="1:34" s="90" customFormat="1" ht="23.1" customHeight="1">
      <c r="A243" s="80">
        <f>IF(D243="","",SUBTOTAL(3,$D$11:D243))</f>
        <v>233</v>
      </c>
      <c r="B243" s="81" t="s">
        <v>514</v>
      </c>
      <c r="C243" s="82" t="s">
        <v>450</v>
      </c>
      <c r="D243" s="91" t="s">
        <v>515</v>
      </c>
      <c r="E243" s="84"/>
      <c r="F243" s="85"/>
      <c r="G243" s="85"/>
      <c r="H243" s="85"/>
      <c r="I243" s="86"/>
      <c r="J243" s="87"/>
      <c r="K243" s="87"/>
      <c r="L243" s="87"/>
      <c r="M243" s="87"/>
      <c r="N243" s="88"/>
      <c r="O243" s="87"/>
      <c r="P243" s="87"/>
      <c r="Q243" s="96"/>
      <c r="R243" s="97"/>
      <c r="S243" s="87"/>
      <c r="T243" s="87"/>
      <c r="U243" s="96"/>
      <c r="V243" s="97"/>
      <c r="W243" s="87"/>
      <c r="X243" s="87"/>
      <c r="Y243" s="88"/>
      <c r="Z243" s="87"/>
      <c r="AA243" s="87"/>
      <c r="AB243" s="88"/>
      <c r="AC243" s="87"/>
      <c r="AD243" s="87"/>
      <c r="AE243" s="88"/>
      <c r="AF243" s="88"/>
      <c r="AG243" s="88"/>
      <c r="AH243" s="89"/>
    </row>
    <row r="244" spans="1:34" s="90" customFormat="1" ht="23.1" customHeight="1">
      <c r="A244" s="80">
        <f>IF(D244="","",SUBTOTAL(3,$D$11:D244))</f>
        <v>234</v>
      </c>
      <c r="B244" s="81" t="s">
        <v>516</v>
      </c>
      <c r="C244" s="82" t="s">
        <v>450</v>
      </c>
      <c r="D244" s="83" t="s">
        <v>517</v>
      </c>
      <c r="E244" s="84">
        <v>2</v>
      </c>
      <c r="F244" s="85">
        <v>0</v>
      </c>
      <c r="G244" s="85">
        <v>0</v>
      </c>
      <c r="H244" s="85">
        <v>0</v>
      </c>
      <c r="I244" s="86">
        <v>2</v>
      </c>
      <c r="J244" s="87">
        <v>0</v>
      </c>
      <c r="K244" s="87">
        <v>0</v>
      </c>
      <c r="L244" s="87">
        <v>0</v>
      </c>
      <c r="M244" s="87">
        <v>0</v>
      </c>
      <c r="N244" s="88">
        <v>0</v>
      </c>
      <c r="O244" s="87">
        <v>108</v>
      </c>
      <c r="P244" s="87">
        <v>0</v>
      </c>
      <c r="Q244" s="96">
        <v>65</v>
      </c>
      <c r="R244" s="97">
        <v>2.15</v>
      </c>
      <c r="S244" s="87">
        <v>0</v>
      </c>
      <c r="T244" s="87">
        <v>0</v>
      </c>
      <c r="U244" s="96">
        <v>0</v>
      </c>
      <c r="V244" s="97">
        <v>0</v>
      </c>
      <c r="W244" s="87">
        <v>0</v>
      </c>
      <c r="X244" s="87">
        <v>0</v>
      </c>
      <c r="Y244" s="88">
        <v>0</v>
      </c>
      <c r="Z244" s="87">
        <v>0</v>
      </c>
      <c r="AA244" s="87">
        <v>0</v>
      </c>
      <c r="AB244" s="88">
        <v>0</v>
      </c>
      <c r="AC244" s="87">
        <v>0</v>
      </c>
      <c r="AD244" s="87">
        <v>0</v>
      </c>
      <c r="AE244" s="88">
        <v>0</v>
      </c>
      <c r="AF244" s="88">
        <v>0</v>
      </c>
      <c r="AG244" s="88">
        <v>0</v>
      </c>
      <c r="AH244" s="89">
        <v>4.2</v>
      </c>
    </row>
    <row r="245" spans="1:34" s="104" customFormat="1" ht="23.1" customHeight="1">
      <c r="A245" s="80">
        <f>IF(D245="","",SUBTOTAL(3,$D$11:D245))</f>
        <v>235</v>
      </c>
      <c r="B245" s="81" t="s">
        <v>518</v>
      </c>
      <c r="C245" s="82" t="s">
        <v>450</v>
      </c>
      <c r="D245" s="91" t="s">
        <v>519</v>
      </c>
      <c r="E245" s="98"/>
      <c r="F245" s="99"/>
      <c r="G245" s="99"/>
      <c r="H245" s="99"/>
      <c r="I245" s="100"/>
      <c r="J245" s="101"/>
      <c r="K245" s="101"/>
      <c r="L245" s="101"/>
      <c r="M245" s="101"/>
      <c r="N245" s="102"/>
      <c r="O245" s="101"/>
      <c r="P245" s="101"/>
      <c r="Q245" s="107"/>
      <c r="R245" s="108"/>
      <c r="S245" s="101"/>
      <c r="T245" s="101"/>
      <c r="U245" s="107"/>
      <c r="V245" s="108"/>
      <c r="W245" s="101"/>
      <c r="X245" s="101"/>
      <c r="Y245" s="102"/>
      <c r="Z245" s="101"/>
      <c r="AA245" s="101"/>
      <c r="AB245" s="102"/>
      <c r="AC245" s="101"/>
      <c r="AD245" s="101"/>
      <c r="AE245" s="102"/>
      <c r="AF245" s="102"/>
      <c r="AG245" s="102"/>
      <c r="AH245" s="103"/>
    </row>
    <row r="246" spans="1:34" s="90" customFormat="1" ht="23.1" customHeight="1">
      <c r="A246" s="80">
        <f>IF(D246="","",SUBTOTAL(3,$D$11:D246))</f>
        <v>236</v>
      </c>
      <c r="B246" s="81" t="s">
        <v>520</v>
      </c>
      <c r="C246" s="82" t="s">
        <v>450</v>
      </c>
      <c r="D246" s="83" t="s">
        <v>521</v>
      </c>
      <c r="E246" s="84">
        <v>4</v>
      </c>
      <c r="F246" s="85">
        <v>0</v>
      </c>
      <c r="G246" s="85">
        <v>0</v>
      </c>
      <c r="H246" s="85">
        <v>0</v>
      </c>
      <c r="I246" s="86">
        <v>4</v>
      </c>
      <c r="J246" s="87">
        <v>1.2</v>
      </c>
      <c r="K246" s="87">
        <v>0</v>
      </c>
      <c r="L246" s="87">
        <v>0</v>
      </c>
      <c r="M246" s="87">
        <v>0</v>
      </c>
      <c r="N246" s="88">
        <v>1.2</v>
      </c>
      <c r="O246" s="87">
        <v>23</v>
      </c>
      <c r="P246" s="87">
        <v>33</v>
      </c>
      <c r="Q246" s="96">
        <v>36</v>
      </c>
      <c r="R246" s="97">
        <v>1</v>
      </c>
      <c r="S246" s="87">
        <v>0</v>
      </c>
      <c r="T246" s="87">
        <v>0</v>
      </c>
      <c r="U246" s="96">
        <v>0</v>
      </c>
      <c r="V246" s="97">
        <v>0</v>
      </c>
      <c r="W246" s="87">
        <v>0</v>
      </c>
      <c r="X246" s="87">
        <v>0</v>
      </c>
      <c r="Y246" s="88">
        <v>0</v>
      </c>
      <c r="Z246" s="87">
        <v>0</v>
      </c>
      <c r="AA246" s="87">
        <v>0</v>
      </c>
      <c r="AB246" s="88">
        <v>0</v>
      </c>
      <c r="AC246" s="87">
        <v>0</v>
      </c>
      <c r="AD246" s="87">
        <v>0</v>
      </c>
      <c r="AE246" s="88">
        <v>0</v>
      </c>
      <c r="AF246" s="88">
        <v>0</v>
      </c>
      <c r="AG246" s="88">
        <v>0</v>
      </c>
      <c r="AH246" s="89">
        <v>6.2</v>
      </c>
    </row>
    <row r="247" spans="1:34" s="104" customFormat="1" ht="23.1" customHeight="1">
      <c r="A247" s="80">
        <f>IF(D247="","",SUBTOTAL(3,$D$11:D247))</f>
        <v>237</v>
      </c>
      <c r="B247" s="81" t="s">
        <v>522</v>
      </c>
      <c r="C247" s="82" t="s">
        <v>450</v>
      </c>
      <c r="D247" s="91" t="s">
        <v>523</v>
      </c>
      <c r="E247" s="98"/>
      <c r="F247" s="99"/>
      <c r="G247" s="99"/>
      <c r="H247" s="99"/>
      <c r="I247" s="100"/>
      <c r="J247" s="101"/>
      <c r="K247" s="101"/>
      <c r="L247" s="101"/>
      <c r="M247" s="101"/>
      <c r="N247" s="102"/>
      <c r="O247" s="101"/>
      <c r="P247" s="101"/>
      <c r="Q247" s="107"/>
      <c r="R247" s="108"/>
      <c r="S247" s="101"/>
      <c r="T247" s="101"/>
      <c r="U247" s="107"/>
      <c r="V247" s="108"/>
      <c r="W247" s="101"/>
      <c r="X247" s="101"/>
      <c r="Y247" s="102"/>
      <c r="Z247" s="101"/>
      <c r="AA247" s="101"/>
      <c r="AB247" s="102"/>
      <c r="AC247" s="101"/>
      <c r="AD247" s="101"/>
      <c r="AE247" s="102"/>
      <c r="AF247" s="102"/>
      <c r="AG247" s="102"/>
      <c r="AH247" s="103"/>
    </row>
    <row r="248" spans="1:34" s="104" customFormat="1" ht="23.1" customHeight="1">
      <c r="A248" s="80">
        <f>IF(D248="","",SUBTOTAL(3,$D$11:D248))</f>
        <v>238</v>
      </c>
      <c r="B248" s="81" t="s">
        <v>524</v>
      </c>
      <c r="C248" s="82" t="s">
        <v>450</v>
      </c>
      <c r="D248" s="91" t="s">
        <v>525</v>
      </c>
      <c r="E248" s="98"/>
      <c r="F248" s="99"/>
      <c r="G248" s="99"/>
      <c r="H248" s="99"/>
      <c r="I248" s="100"/>
      <c r="J248" s="101"/>
      <c r="K248" s="101"/>
      <c r="L248" s="101"/>
      <c r="M248" s="101"/>
      <c r="N248" s="102"/>
      <c r="O248" s="101"/>
      <c r="P248" s="101"/>
      <c r="Q248" s="107"/>
      <c r="R248" s="108"/>
      <c r="S248" s="101"/>
      <c r="T248" s="101"/>
      <c r="U248" s="107"/>
      <c r="V248" s="108"/>
      <c r="W248" s="101"/>
      <c r="X248" s="101"/>
      <c r="Y248" s="102"/>
      <c r="Z248" s="101"/>
      <c r="AA248" s="101"/>
      <c r="AB248" s="102"/>
      <c r="AC248" s="101"/>
      <c r="AD248" s="101"/>
      <c r="AE248" s="102"/>
      <c r="AF248" s="102"/>
      <c r="AG248" s="102"/>
      <c r="AH248" s="103"/>
    </row>
    <row r="249" spans="1:34" s="90" customFormat="1" ht="23.1" customHeight="1">
      <c r="A249" s="80">
        <f>IF(D249="","",SUBTOTAL(3,$D$11:D249))</f>
        <v>239</v>
      </c>
      <c r="B249" s="81" t="s">
        <v>526</v>
      </c>
      <c r="C249" s="82" t="s">
        <v>450</v>
      </c>
      <c r="D249" s="83" t="s">
        <v>527</v>
      </c>
      <c r="E249" s="84">
        <v>0</v>
      </c>
      <c r="F249" s="85">
        <v>0</v>
      </c>
      <c r="G249" s="85">
        <v>0</v>
      </c>
      <c r="H249" s="85">
        <v>0</v>
      </c>
      <c r="I249" s="86">
        <v>0</v>
      </c>
      <c r="J249" s="87">
        <v>0</v>
      </c>
      <c r="K249" s="87">
        <v>0</v>
      </c>
      <c r="L249" s="87">
        <v>0</v>
      </c>
      <c r="M249" s="87">
        <v>0</v>
      </c>
      <c r="N249" s="88">
        <v>0</v>
      </c>
      <c r="O249" s="87">
        <v>55</v>
      </c>
      <c r="P249" s="87">
        <v>143</v>
      </c>
      <c r="Q249" s="96">
        <v>0</v>
      </c>
      <c r="R249" s="97">
        <v>9.9</v>
      </c>
      <c r="S249" s="87">
        <v>0</v>
      </c>
      <c r="T249" s="87">
        <v>0</v>
      </c>
      <c r="U249" s="96">
        <v>0</v>
      </c>
      <c r="V249" s="97">
        <v>0</v>
      </c>
      <c r="W249" s="87">
        <v>0</v>
      </c>
      <c r="X249" s="87">
        <v>0</v>
      </c>
      <c r="Y249" s="88">
        <v>0</v>
      </c>
      <c r="Z249" s="87">
        <v>0</v>
      </c>
      <c r="AA249" s="87">
        <v>0</v>
      </c>
      <c r="AB249" s="88">
        <v>0</v>
      </c>
      <c r="AC249" s="87">
        <v>0</v>
      </c>
      <c r="AD249" s="87">
        <v>0</v>
      </c>
      <c r="AE249" s="88">
        <v>0</v>
      </c>
      <c r="AF249" s="88">
        <v>0</v>
      </c>
      <c r="AG249" s="88">
        <v>0</v>
      </c>
      <c r="AH249" s="89">
        <v>9.9</v>
      </c>
    </row>
    <row r="250" spans="1:34" s="104" customFormat="1" ht="23.1" customHeight="1">
      <c r="A250" s="80">
        <f>IF(D250="","",SUBTOTAL(3,$D$11:D250))</f>
        <v>240</v>
      </c>
      <c r="B250" s="81" t="s">
        <v>528</v>
      </c>
      <c r="C250" s="82" t="s">
        <v>450</v>
      </c>
      <c r="D250" s="91" t="s">
        <v>529</v>
      </c>
      <c r="E250" s="98"/>
      <c r="F250" s="99"/>
      <c r="G250" s="99"/>
      <c r="H250" s="99"/>
      <c r="I250" s="100"/>
      <c r="J250" s="101"/>
      <c r="K250" s="101"/>
      <c r="L250" s="101"/>
      <c r="M250" s="101"/>
      <c r="N250" s="102"/>
      <c r="O250" s="101"/>
      <c r="P250" s="101"/>
      <c r="Q250" s="107"/>
      <c r="R250" s="108"/>
      <c r="S250" s="101"/>
      <c r="T250" s="101"/>
      <c r="U250" s="107"/>
      <c r="V250" s="108"/>
      <c r="W250" s="101"/>
      <c r="X250" s="101"/>
      <c r="Y250" s="102"/>
      <c r="Z250" s="101"/>
      <c r="AA250" s="101"/>
      <c r="AB250" s="102"/>
      <c r="AC250" s="101"/>
      <c r="AD250" s="101"/>
      <c r="AE250" s="102"/>
      <c r="AF250" s="102"/>
      <c r="AG250" s="102"/>
      <c r="AH250" s="103"/>
    </row>
    <row r="251" spans="1:34" s="90" customFormat="1" ht="23.1" customHeight="1">
      <c r="A251" s="80">
        <f>IF(D251="","",SUBTOTAL(3,$D$11:D251))</f>
        <v>241</v>
      </c>
      <c r="B251" s="81" t="s">
        <v>530</v>
      </c>
      <c r="C251" s="82" t="s">
        <v>450</v>
      </c>
      <c r="D251" s="83" t="s">
        <v>531</v>
      </c>
      <c r="E251" s="84">
        <v>0</v>
      </c>
      <c r="F251" s="85">
        <v>2</v>
      </c>
      <c r="G251" s="85">
        <v>0</v>
      </c>
      <c r="H251" s="85">
        <v>0</v>
      </c>
      <c r="I251" s="86">
        <v>4</v>
      </c>
      <c r="J251" s="87">
        <v>1.2</v>
      </c>
      <c r="K251" s="87">
        <v>0</v>
      </c>
      <c r="L251" s="87">
        <v>0</v>
      </c>
      <c r="M251" s="87">
        <v>0</v>
      </c>
      <c r="N251" s="88">
        <v>1.2</v>
      </c>
      <c r="O251" s="87">
        <v>0</v>
      </c>
      <c r="P251" s="87">
        <v>0</v>
      </c>
      <c r="Q251" s="96">
        <v>0</v>
      </c>
      <c r="R251" s="97">
        <v>0</v>
      </c>
      <c r="S251" s="87">
        <v>0</v>
      </c>
      <c r="T251" s="87">
        <v>0</v>
      </c>
      <c r="U251" s="96">
        <v>0</v>
      </c>
      <c r="V251" s="97">
        <v>0</v>
      </c>
      <c r="W251" s="87">
        <v>0</v>
      </c>
      <c r="X251" s="87">
        <v>0</v>
      </c>
      <c r="Y251" s="88">
        <v>0</v>
      </c>
      <c r="Z251" s="87">
        <v>0</v>
      </c>
      <c r="AA251" s="87">
        <v>0</v>
      </c>
      <c r="AB251" s="88">
        <v>0</v>
      </c>
      <c r="AC251" s="87">
        <v>0</v>
      </c>
      <c r="AD251" s="87">
        <v>0</v>
      </c>
      <c r="AE251" s="88">
        <v>0</v>
      </c>
      <c r="AF251" s="88">
        <v>0</v>
      </c>
      <c r="AG251" s="88">
        <v>0</v>
      </c>
      <c r="AH251" s="89">
        <v>5.2</v>
      </c>
    </row>
    <row r="252" spans="1:34" s="104" customFormat="1" ht="23.1" customHeight="1">
      <c r="A252" s="80">
        <f>IF(D252="","",SUBTOTAL(3,$D$11:D252))</f>
        <v>242</v>
      </c>
      <c r="B252" s="81" t="s">
        <v>532</v>
      </c>
      <c r="C252" s="82" t="s">
        <v>450</v>
      </c>
      <c r="D252" s="91" t="s">
        <v>533</v>
      </c>
      <c r="E252" s="98"/>
      <c r="F252" s="99"/>
      <c r="G252" s="99"/>
      <c r="H252" s="99"/>
      <c r="I252" s="100"/>
      <c r="J252" s="101"/>
      <c r="K252" s="101"/>
      <c r="L252" s="101"/>
      <c r="M252" s="101"/>
      <c r="N252" s="102"/>
      <c r="O252" s="101"/>
      <c r="P252" s="101"/>
      <c r="Q252" s="107"/>
      <c r="R252" s="108"/>
      <c r="S252" s="101"/>
      <c r="T252" s="101"/>
      <c r="U252" s="107"/>
      <c r="V252" s="108"/>
      <c r="W252" s="101"/>
      <c r="X252" s="101"/>
      <c r="Y252" s="102"/>
      <c r="Z252" s="101"/>
      <c r="AA252" s="101"/>
      <c r="AB252" s="102"/>
      <c r="AC252" s="101"/>
      <c r="AD252" s="101"/>
      <c r="AE252" s="102"/>
      <c r="AF252" s="102"/>
      <c r="AG252" s="102"/>
      <c r="AH252" s="103"/>
    </row>
    <row r="253" spans="1:34" s="104" customFormat="1" ht="23.1" customHeight="1">
      <c r="A253" s="80">
        <f>IF(D253="","",SUBTOTAL(3,$D$11:D253))</f>
        <v>243</v>
      </c>
      <c r="B253" s="81" t="s">
        <v>534</v>
      </c>
      <c r="C253" s="82" t="s">
        <v>450</v>
      </c>
      <c r="D253" s="91" t="s">
        <v>535</v>
      </c>
      <c r="E253" s="98"/>
      <c r="F253" s="99"/>
      <c r="G253" s="99"/>
      <c r="H253" s="99"/>
      <c r="I253" s="100"/>
      <c r="J253" s="101"/>
      <c r="K253" s="101"/>
      <c r="L253" s="101"/>
      <c r="M253" s="101"/>
      <c r="N253" s="102"/>
      <c r="O253" s="101"/>
      <c r="P253" s="101"/>
      <c r="Q253" s="107"/>
      <c r="R253" s="108"/>
      <c r="S253" s="101"/>
      <c r="T253" s="101"/>
      <c r="U253" s="107"/>
      <c r="V253" s="108"/>
      <c r="W253" s="101"/>
      <c r="X253" s="101"/>
      <c r="Y253" s="102"/>
      <c r="Z253" s="101"/>
      <c r="AA253" s="101"/>
      <c r="AB253" s="102"/>
      <c r="AC253" s="101"/>
      <c r="AD253" s="101"/>
      <c r="AE253" s="102"/>
      <c r="AF253" s="102"/>
      <c r="AG253" s="102"/>
      <c r="AH253" s="103"/>
    </row>
    <row r="254" spans="1:34" s="104" customFormat="1" ht="23.1" customHeight="1">
      <c r="A254" s="80">
        <f>IF(D254="","",SUBTOTAL(3,$D$11:D254))</f>
        <v>244</v>
      </c>
      <c r="B254" s="81" t="s">
        <v>536</v>
      </c>
      <c r="C254" s="82" t="s">
        <v>450</v>
      </c>
      <c r="D254" s="91" t="s">
        <v>537</v>
      </c>
      <c r="E254" s="98"/>
      <c r="F254" s="99"/>
      <c r="G254" s="99"/>
      <c r="H254" s="99"/>
      <c r="I254" s="100"/>
      <c r="J254" s="101"/>
      <c r="K254" s="101"/>
      <c r="L254" s="101"/>
      <c r="M254" s="101"/>
      <c r="N254" s="102"/>
      <c r="O254" s="101"/>
      <c r="P254" s="101"/>
      <c r="Q254" s="107"/>
      <c r="R254" s="108"/>
      <c r="S254" s="101"/>
      <c r="T254" s="101"/>
      <c r="U254" s="107"/>
      <c r="V254" s="108"/>
      <c r="W254" s="101"/>
      <c r="X254" s="101"/>
      <c r="Y254" s="102"/>
      <c r="Z254" s="101"/>
      <c r="AA254" s="101"/>
      <c r="AB254" s="102"/>
      <c r="AC254" s="101"/>
      <c r="AD254" s="101"/>
      <c r="AE254" s="102"/>
      <c r="AF254" s="102"/>
      <c r="AG254" s="102"/>
      <c r="AH254" s="103"/>
    </row>
    <row r="255" spans="1:34" s="104" customFormat="1" ht="23.1" customHeight="1">
      <c r="A255" s="80">
        <f>IF(D255="","",SUBTOTAL(3,$D$11:D255))</f>
        <v>245</v>
      </c>
      <c r="B255" s="81" t="s">
        <v>538</v>
      </c>
      <c r="C255" s="82" t="s">
        <v>450</v>
      </c>
      <c r="D255" s="91" t="s">
        <v>539</v>
      </c>
      <c r="E255" s="98"/>
      <c r="F255" s="99"/>
      <c r="G255" s="99"/>
      <c r="H255" s="99"/>
      <c r="I255" s="100"/>
      <c r="J255" s="101"/>
      <c r="K255" s="101"/>
      <c r="L255" s="101"/>
      <c r="M255" s="101"/>
      <c r="N255" s="102"/>
      <c r="O255" s="101"/>
      <c r="P255" s="101"/>
      <c r="Q255" s="107"/>
      <c r="R255" s="108"/>
      <c r="S255" s="101"/>
      <c r="T255" s="101"/>
      <c r="U255" s="107"/>
      <c r="V255" s="108"/>
      <c r="W255" s="101"/>
      <c r="X255" s="101"/>
      <c r="Y255" s="102"/>
      <c r="Z255" s="101"/>
      <c r="AA255" s="101"/>
      <c r="AB255" s="102"/>
      <c r="AC255" s="101"/>
      <c r="AD255" s="101"/>
      <c r="AE255" s="102"/>
      <c r="AF255" s="102"/>
      <c r="AG255" s="102"/>
      <c r="AH255" s="103"/>
    </row>
    <row r="256" spans="1:34" s="104" customFormat="1" ht="23.1" customHeight="1">
      <c r="A256" s="80">
        <f>IF(D256="","",SUBTOTAL(3,$D$11:D256))</f>
        <v>246</v>
      </c>
      <c r="B256" s="81" t="s">
        <v>540</v>
      </c>
      <c r="C256" s="82" t="s">
        <v>450</v>
      </c>
      <c r="D256" s="91" t="s">
        <v>541</v>
      </c>
      <c r="E256" s="98"/>
      <c r="F256" s="99"/>
      <c r="G256" s="99"/>
      <c r="H256" s="99"/>
      <c r="I256" s="100"/>
      <c r="J256" s="101"/>
      <c r="K256" s="101"/>
      <c r="L256" s="101"/>
      <c r="M256" s="101"/>
      <c r="N256" s="102"/>
      <c r="O256" s="101"/>
      <c r="P256" s="101"/>
      <c r="Q256" s="107"/>
      <c r="R256" s="108"/>
      <c r="S256" s="101"/>
      <c r="T256" s="101"/>
      <c r="U256" s="107"/>
      <c r="V256" s="108"/>
      <c r="W256" s="101"/>
      <c r="X256" s="101"/>
      <c r="Y256" s="102"/>
      <c r="Z256" s="101"/>
      <c r="AA256" s="101"/>
      <c r="AB256" s="102"/>
      <c r="AC256" s="101"/>
      <c r="AD256" s="101"/>
      <c r="AE256" s="102"/>
      <c r="AF256" s="102"/>
      <c r="AG256" s="102"/>
      <c r="AH256" s="103"/>
    </row>
    <row r="257" spans="1:34" s="90" customFormat="1" ht="23.1" customHeight="1">
      <c r="A257" s="80">
        <f>IF(D257="","",SUBTOTAL(3,$D$11:D257))</f>
        <v>247</v>
      </c>
      <c r="B257" s="81" t="s">
        <v>542</v>
      </c>
      <c r="C257" s="82" t="s">
        <v>450</v>
      </c>
      <c r="D257" s="83" t="s">
        <v>543</v>
      </c>
      <c r="E257" s="84">
        <v>0</v>
      </c>
      <c r="F257" s="85">
        <v>0</v>
      </c>
      <c r="G257" s="85">
        <v>0</v>
      </c>
      <c r="H257" s="85">
        <v>0</v>
      </c>
      <c r="I257" s="86">
        <v>0</v>
      </c>
      <c r="J257" s="87">
        <v>4.8</v>
      </c>
      <c r="K257" s="87">
        <v>1.2</v>
      </c>
      <c r="L257" s="87">
        <v>0</v>
      </c>
      <c r="M257" s="87">
        <v>0</v>
      </c>
      <c r="N257" s="88">
        <v>6</v>
      </c>
      <c r="O257" s="87">
        <v>0</v>
      </c>
      <c r="P257" s="87">
        <v>0</v>
      </c>
      <c r="Q257" s="96">
        <v>0</v>
      </c>
      <c r="R257" s="97">
        <v>0</v>
      </c>
      <c r="S257" s="87">
        <v>0</v>
      </c>
      <c r="T257" s="87">
        <v>0</v>
      </c>
      <c r="U257" s="96">
        <v>0</v>
      </c>
      <c r="V257" s="97">
        <v>0</v>
      </c>
      <c r="W257" s="87">
        <v>0</v>
      </c>
      <c r="X257" s="87">
        <v>0</v>
      </c>
      <c r="Y257" s="88">
        <v>0</v>
      </c>
      <c r="Z257" s="87">
        <v>0</v>
      </c>
      <c r="AA257" s="87">
        <v>0</v>
      </c>
      <c r="AB257" s="88">
        <v>0</v>
      </c>
      <c r="AC257" s="87">
        <v>0</v>
      </c>
      <c r="AD257" s="87">
        <v>0</v>
      </c>
      <c r="AE257" s="88">
        <v>0</v>
      </c>
      <c r="AF257" s="88">
        <v>0</v>
      </c>
      <c r="AG257" s="88">
        <v>0</v>
      </c>
      <c r="AH257" s="89">
        <v>6</v>
      </c>
    </row>
    <row r="258" spans="1:34" s="90" customFormat="1" ht="23.1" customHeight="1">
      <c r="A258" s="80">
        <f>IF(D258="","",SUBTOTAL(3,$D$11:D258))</f>
        <v>248</v>
      </c>
      <c r="B258" s="81" t="s">
        <v>544</v>
      </c>
      <c r="C258" s="82" t="s">
        <v>450</v>
      </c>
      <c r="D258" s="83" t="s">
        <v>545</v>
      </c>
      <c r="E258" s="84">
        <v>2</v>
      </c>
      <c r="F258" s="85">
        <v>0</v>
      </c>
      <c r="G258" s="85">
        <v>0</v>
      </c>
      <c r="H258" s="85">
        <v>0</v>
      </c>
      <c r="I258" s="86">
        <v>2</v>
      </c>
      <c r="J258" s="87">
        <v>1.2</v>
      </c>
      <c r="K258" s="87">
        <v>1.2</v>
      </c>
      <c r="L258" s="87">
        <v>0</v>
      </c>
      <c r="M258" s="87">
        <v>0</v>
      </c>
      <c r="N258" s="88">
        <v>2.4</v>
      </c>
      <c r="O258" s="87">
        <v>33</v>
      </c>
      <c r="P258" s="87">
        <v>23</v>
      </c>
      <c r="Q258" s="96">
        <v>20</v>
      </c>
      <c r="R258" s="97">
        <v>1.8</v>
      </c>
      <c r="S258" s="87">
        <v>0</v>
      </c>
      <c r="T258" s="87">
        <v>0</v>
      </c>
      <c r="U258" s="96">
        <v>0</v>
      </c>
      <c r="V258" s="97">
        <v>0</v>
      </c>
      <c r="W258" s="87">
        <v>0</v>
      </c>
      <c r="X258" s="87">
        <v>0</v>
      </c>
      <c r="Y258" s="88">
        <v>0</v>
      </c>
      <c r="Z258" s="87">
        <v>0</v>
      </c>
      <c r="AA258" s="87">
        <v>0</v>
      </c>
      <c r="AB258" s="88">
        <v>0</v>
      </c>
      <c r="AC258" s="87">
        <v>0</v>
      </c>
      <c r="AD258" s="87">
        <v>0</v>
      </c>
      <c r="AE258" s="88">
        <v>0</v>
      </c>
      <c r="AF258" s="88">
        <v>0</v>
      </c>
      <c r="AG258" s="88">
        <v>0</v>
      </c>
      <c r="AH258" s="89">
        <v>6.2</v>
      </c>
    </row>
    <row r="259" spans="1:34" s="104" customFormat="1" ht="23.1" customHeight="1">
      <c r="A259" s="80">
        <f>IF(D259="","",SUBTOTAL(3,$D$11:D259))</f>
        <v>249</v>
      </c>
      <c r="B259" s="81" t="s">
        <v>546</v>
      </c>
      <c r="C259" s="82" t="s">
        <v>450</v>
      </c>
      <c r="D259" s="91" t="s">
        <v>547</v>
      </c>
      <c r="E259" s="98"/>
      <c r="F259" s="99"/>
      <c r="G259" s="99"/>
      <c r="H259" s="99"/>
      <c r="I259" s="100"/>
      <c r="J259" s="101"/>
      <c r="K259" s="101"/>
      <c r="L259" s="101"/>
      <c r="M259" s="101"/>
      <c r="N259" s="102"/>
      <c r="O259" s="101"/>
      <c r="P259" s="101"/>
      <c r="Q259" s="107"/>
      <c r="R259" s="108"/>
      <c r="S259" s="101"/>
      <c r="T259" s="101"/>
      <c r="U259" s="107"/>
      <c r="V259" s="108"/>
      <c r="W259" s="101"/>
      <c r="X259" s="101"/>
      <c r="Y259" s="102"/>
      <c r="Z259" s="101"/>
      <c r="AA259" s="101"/>
      <c r="AB259" s="102"/>
      <c r="AC259" s="101"/>
      <c r="AD259" s="101"/>
      <c r="AE259" s="102"/>
      <c r="AF259" s="102"/>
      <c r="AG259" s="102"/>
      <c r="AH259" s="103"/>
    </row>
    <row r="260" spans="1:34" s="104" customFormat="1" ht="23.1" customHeight="1">
      <c r="A260" s="80">
        <f>IF(D260="","",SUBTOTAL(3,$D$11:D260))</f>
        <v>250</v>
      </c>
      <c r="B260" s="81" t="s">
        <v>548</v>
      </c>
      <c r="C260" s="82" t="s">
        <v>450</v>
      </c>
      <c r="D260" s="91" t="s">
        <v>549</v>
      </c>
      <c r="E260" s="98"/>
      <c r="F260" s="99"/>
      <c r="G260" s="99"/>
      <c r="H260" s="99"/>
      <c r="I260" s="100"/>
      <c r="J260" s="101"/>
      <c r="K260" s="101"/>
      <c r="L260" s="101"/>
      <c r="M260" s="101"/>
      <c r="N260" s="102"/>
      <c r="O260" s="101"/>
      <c r="P260" s="101"/>
      <c r="Q260" s="107"/>
      <c r="R260" s="108"/>
      <c r="S260" s="101"/>
      <c r="T260" s="101"/>
      <c r="U260" s="107"/>
      <c r="V260" s="108"/>
      <c r="W260" s="101"/>
      <c r="X260" s="101"/>
      <c r="Y260" s="102"/>
      <c r="Z260" s="101"/>
      <c r="AA260" s="101"/>
      <c r="AB260" s="102"/>
      <c r="AC260" s="101"/>
      <c r="AD260" s="101"/>
      <c r="AE260" s="102"/>
      <c r="AF260" s="102"/>
      <c r="AG260" s="102"/>
      <c r="AH260" s="103"/>
    </row>
    <row r="261" spans="1:34" s="104" customFormat="1" ht="23.1" customHeight="1">
      <c r="A261" s="80">
        <f>IF(D261="","",SUBTOTAL(3,$D$11:D261))</f>
        <v>251</v>
      </c>
      <c r="B261" s="81" t="s">
        <v>550</v>
      </c>
      <c r="C261" s="82" t="s">
        <v>450</v>
      </c>
      <c r="D261" s="91" t="s">
        <v>551</v>
      </c>
      <c r="E261" s="98"/>
      <c r="F261" s="99"/>
      <c r="G261" s="99"/>
      <c r="H261" s="99"/>
      <c r="I261" s="100"/>
      <c r="J261" s="101"/>
      <c r="K261" s="101"/>
      <c r="L261" s="101"/>
      <c r="M261" s="101"/>
      <c r="N261" s="102"/>
      <c r="O261" s="101"/>
      <c r="P261" s="101"/>
      <c r="Q261" s="107"/>
      <c r="R261" s="108"/>
      <c r="S261" s="101"/>
      <c r="T261" s="101"/>
      <c r="U261" s="107"/>
      <c r="V261" s="108"/>
      <c r="W261" s="101"/>
      <c r="X261" s="101"/>
      <c r="Y261" s="102"/>
      <c r="Z261" s="101"/>
      <c r="AA261" s="101"/>
      <c r="AB261" s="102"/>
      <c r="AC261" s="101"/>
      <c r="AD261" s="101"/>
      <c r="AE261" s="102"/>
      <c r="AF261" s="102"/>
      <c r="AG261" s="102"/>
      <c r="AH261" s="103"/>
    </row>
    <row r="262" spans="1:34" s="90" customFormat="1" ht="23.1" customHeight="1">
      <c r="A262" s="80">
        <f>IF(D262="","",SUBTOTAL(3,$D$11:D262))</f>
        <v>252</v>
      </c>
      <c r="B262" s="81" t="s">
        <v>552</v>
      </c>
      <c r="C262" s="82" t="s">
        <v>450</v>
      </c>
      <c r="D262" s="83" t="s">
        <v>553</v>
      </c>
      <c r="E262" s="84">
        <v>0</v>
      </c>
      <c r="F262" s="85">
        <v>2</v>
      </c>
      <c r="G262" s="85">
        <v>0</v>
      </c>
      <c r="H262" s="85">
        <v>0</v>
      </c>
      <c r="I262" s="86">
        <v>4</v>
      </c>
      <c r="J262" s="87">
        <v>0</v>
      </c>
      <c r="K262" s="87">
        <v>1.2</v>
      </c>
      <c r="L262" s="87">
        <v>0</v>
      </c>
      <c r="M262" s="87">
        <v>0</v>
      </c>
      <c r="N262" s="88">
        <v>1.2</v>
      </c>
      <c r="O262" s="87">
        <v>0</v>
      </c>
      <c r="P262" s="87">
        <v>0</v>
      </c>
      <c r="Q262" s="96">
        <v>0</v>
      </c>
      <c r="R262" s="97">
        <v>0</v>
      </c>
      <c r="S262" s="87">
        <v>0</v>
      </c>
      <c r="T262" s="87">
        <v>0</v>
      </c>
      <c r="U262" s="96">
        <v>0</v>
      </c>
      <c r="V262" s="97">
        <v>0</v>
      </c>
      <c r="W262" s="87">
        <v>0</v>
      </c>
      <c r="X262" s="87">
        <v>0</v>
      </c>
      <c r="Y262" s="88">
        <v>0</v>
      </c>
      <c r="Z262" s="87">
        <v>0</v>
      </c>
      <c r="AA262" s="87">
        <v>0</v>
      </c>
      <c r="AB262" s="88">
        <v>0</v>
      </c>
      <c r="AC262" s="87">
        <v>0</v>
      </c>
      <c r="AD262" s="87">
        <v>0</v>
      </c>
      <c r="AE262" s="88">
        <v>0</v>
      </c>
      <c r="AF262" s="88">
        <v>0</v>
      </c>
      <c r="AG262" s="88">
        <v>0</v>
      </c>
      <c r="AH262" s="89">
        <v>5.2</v>
      </c>
    </row>
    <row r="263" spans="1:34" s="90" customFormat="1" ht="23.1" customHeight="1">
      <c r="A263" s="80">
        <f>IF(D263="","",SUBTOTAL(3,$D$11:D263))</f>
        <v>253</v>
      </c>
      <c r="B263" s="81" t="s">
        <v>554</v>
      </c>
      <c r="C263" s="82" t="s">
        <v>450</v>
      </c>
      <c r="D263" s="83" t="s">
        <v>555</v>
      </c>
      <c r="E263" s="84">
        <v>2</v>
      </c>
      <c r="F263" s="85">
        <v>0</v>
      </c>
      <c r="G263" s="85">
        <v>0</v>
      </c>
      <c r="H263" s="85">
        <v>0</v>
      </c>
      <c r="I263" s="86">
        <v>2</v>
      </c>
      <c r="J263" s="87">
        <v>0</v>
      </c>
      <c r="K263" s="87">
        <v>0</v>
      </c>
      <c r="L263" s="87">
        <v>0</v>
      </c>
      <c r="M263" s="87">
        <v>0</v>
      </c>
      <c r="N263" s="88">
        <v>0</v>
      </c>
      <c r="O263" s="87">
        <v>71</v>
      </c>
      <c r="P263" s="87">
        <v>231</v>
      </c>
      <c r="Q263" s="96">
        <v>109</v>
      </c>
      <c r="R263" s="97">
        <v>9.65</v>
      </c>
      <c r="S263" s="87">
        <v>0</v>
      </c>
      <c r="T263" s="87">
        <v>0</v>
      </c>
      <c r="U263" s="96">
        <v>0</v>
      </c>
      <c r="V263" s="97">
        <v>0</v>
      </c>
      <c r="W263" s="87">
        <v>0</v>
      </c>
      <c r="X263" s="87">
        <v>0</v>
      </c>
      <c r="Y263" s="88">
        <v>0</v>
      </c>
      <c r="Z263" s="87">
        <v>0</v>
      </c>
      <c r="AA263" s="87">
        <v>0</v>
      </c>
      <c r="AB263" s="88">
        <v>0</v>
      </c>
      <c r="AC263" s="87">
        <v>0</v>
      </c>
      <c r="AD263" s="87">
        <v>0</v>
      </c>
      <c r="AE263" s="88">
        <v>0</v>
      </c>
      <c r="AF263" s="88">
        <v>0</v>
      </c>
      <c r="AG263" s="88">
        <v>0</v>
      </c>
      <c r="AH263" s="89">
        <v>11.7</v>
      </c>
    </row>
    <row r="264" spans="1:34" s="104" customFormat="1" ht="23.1" customHeight="1">
      <c r="A264" s="80">
        <f>IF(D264="","",SUBTOTAL(3,$D$11:D264))</f>
        <v>254</v>
      </c>
      <c r="B264" s="81" t="s">
        <v>556</v>
      </c>
      <c r="C264" s="82" t="s">
        <v>450</v>
      </c>
      <c r="D264" s="91" t="s">
        <v>557</v>
      </c>
      <c r="E264" s="98"/>
      <c r="F264" s="99"/>
      <c r="G264" s="99"/>
      <c r="H264" s="99"/>
      <c r="I264" s="100"/>
      <c r="J264" s="101"/>
      <c r="K264" s="101"/>
      <c r="L264" s="101"/>
      <c r="M264" s="101"/>
      <c r="N264" s="102"/>
      <c r="O264" s="101"/>
      <c r="P264" s="101"/>
      <c r="Q264" s="107"/>
      <c r="R264" s="108"/>
      <c r="S264" s="101"/>
      <c r="T264" s="101"/>
      <c r="U264" s="107"/>
      <c r="V264" s="108"/>
      <c r="W264" s="101"/>
      <c r="X264" s="101"/>
      <c r="Y264" s="102"/>
      <c r="Z264" s="101"/>
      <c r="AA264" s="101"/>
      <c r="AB264" s="102"/>
      <c r="AC264" s="101"/>
      <c r="AD264" s="101"/>
      <c r="AE264" s="102"/>
      <c r="AF264" s="102"/>
      <c r="AG264" s="102"/>
      <c r="AH264" s="103"/>
    </row>
    <row r="265" spans="1:34" s="104" customFormat="1" ht="23.1" customHeight="1">
      <c r="A265" s="80">
        <f>IF(D265="","",SUBTOTAL(3,$D$11:D265))</f>
        <v>255</v>
      </c>
      <c r="B265" s="81" t="s">
        <v>558</v>
      </c>
      <c r="C265" s="82" t="s">
        <v>450</v>
      </c>
      <c r="D265" s="91" t="s">
        <v>559</v>
      </c>
      <c r="E265" s="98"/>
      <c r="F265" s="99"/>
      <c r="G265" s="99"/>
      <c r="H265" s="99"/>
      <c r="I265" s="100"/>
      <c r="J265" s="101"/>
      <c r="K265" s="101"/>
      <c r="L265" s="101"/>
      <c r="M265" s="101"/>
      <c r="N265" s="102"/>
      <c r="O265" s="101"/>
      <c r="P265" s="101"/>
      <c r="Q265" s="107"/>
      <c r="R265" s="108"/>
      <c r="S265" s="101"/>
      <c r="T265" s="101"/>
      <c r="U265" s="107"/>
      <c r="V265" s="108"/>
      <c r="W265" s="101"/>
      <c r="X265" s="101"/>
      <c r="Y265" s="102"/>
      <c r="Z265" s="101"/>
      <c r="AA265" s="101"/>
      <c r="AB265" s="102"/>
      <c r="AC265" s="101"/>
      <c r="AD265" s="101"/>
      <c r="AE265" s="102"/>
      <c r="AF265" s="102"/>
      <c r="AG265" s="102"/>
      <c r="AH265" s="103"/>
    </row>
    <row r="266" spans="1:34" s="104" customFormat="1" ht="23.1" customHeight="1">
      <c r="A266" s="80">
        <f>IF(D266="","",SUBTOTAL(3,$D$11:D266))</f>
        <v>256</v>
      </c>
      <c r="B266" s="81" t="s">
        <v>560</v>
      </c>
      <c r="C266" s="82" t="s">
        <v>450</v>
      </c>
      <c r="D266" s="91" t="s">
        <v>561</v>
      </c>
      <c r="E266" s="98"/>
      <c r="F266" s="99"/>
      <c r="G266" s="99"/>
      <c r="H266" s="99"/>
      <c r="I266" s="100"/>
      <c r="J266" s="101"/>
      <c r="K266" s="101"/>
      <c r="L266" s="101"/>
      <c r="M266" s="101"/>
      <c r="N266" s="102"/>
      <c r="O266" s="101"/>
      <c r="P266" s="101"/>
      <c r="Q266" s="107"/>
      <c r="R266" s="108"/>
      <c r="S266" s="101"/>
      <c r="T266" s="101"/>
      <c r="U266" s="107"/>
      <c r="V266" s="108"/>
      <c r="W266" s="101"/>
      <c r="X266" s="101"/>
      <c r="Y266" s="102"/>
      <c r="Z266" s="101"/>
      <c r="AA266" s="101"/>
      <c r="AB266" s="102"/>
      <c r="AC266" s="101"/>
      <c r="AD266" s="101"/>
      <c r="AE266" s="102"/>
      <c r="AF266" s="102"/>
      <c r="AG266" s="102"/>
      <c r="AH266" s="103"/>
    </row>
    <row r="267" spans="1:34" s="90" customFormat="1" ht="23.1" customHeight="1">
      <c r="A267" s="80">
        <f>IF(D267="","",SUBTOTAL(3,$D$11:D267))</f>
        <v>257</v>
      </c>
      <c r="B267" s="81" t="s">
        <v>562</v>
      </c>
      <c r="C267" s="82" t="s">
        <v>450</v>
      </c>
      <c r="D267" s="83" t="s">
        <v>563</v>
      </c>
      <c r="E267" s="84">
        <v>2</v>
      </c>
      <c r="F267" s="85">
        <v>0</v>
      </c>
      <c r="G267" s="85">
        <v>0</v>
      </c>
      <c r="H267" s="85">
        <v>0</v>
      </c>
      <c r="I267" s="86">
        <v>2</v>
      </c>
      <c r="J267" s="87">
        <v>0</v>
      </c>
      <c r="K267" s="87">
        <v>0</v>
      </c>
      <c r="L267" s="87">
        <v>0</v>
      </c>
      <c r="M267" s="87">
        <v>0</v>
      </c>
      <c r="N267" s="88">
        <v>0</v>
      </c>
      <c r="O267" s="87">
        <v>0</v>
      </c>
      <c r="P267" s="87">
        <v>0</v>
      </c>
      <c r="Q267" s="96">
        <v>71</v>
      </c>
      <c r="R267" s="97">
        <v>-3.55</v>
      </c>
      <c r="S267" s="87">
        <v>0</v>
      </c>
      <c r="T267" s="87">
        <v>0</v>
      </c>
      <c r="U267" s="96">
        <v>0</v>
      </c>
      <c r="V267" s="97">
        <v>0</v>
      </c>
      <c r="W267" s="87">
        <v>0</v>
      </c>
      <c r="X267" s="87">
        <v>0</v>
      </c>
      <c r="Y267" s="88">
        <v>0</v>
      </c>
      <c r="Z267" s="87">
        <v>0</v>
      </c>
      <c r="AA267" s="87">
        <v>0</v>
      </c>
      <c r="AB267" s="88">
        <v>0</v>
      </c>
      <c r="AC267" s="87">
        <v>0</v>
      </c>
      <c r="AD267" s="87">
        <v>0</v>
      </c>
      <c r="AE267" s="88">
        <v>0</v>
      </c>
      <c r="AF267" s="88">
        <v>0</v>
      </c>
      <c r="AG267" s="88">
        <v>0</v>
      </c>
      <c r="AH267" s="89">
        <v>-1.6</v>
      </c>
    </row>
    <row r="268" spans="1:34" s="104" customFormat="1" ht="23.1" customHeight="1">
      <c r="A268" s="80">
        <f>IF(D268="","",SUBTOTAL(3,$D$11:D268))</f>
        <v>258</v>
      </c>
      <c r="B268" s="81" t="s">
        <v>564</v>
      </c>
      <c r="C268" s="82" t="s">
        <v>450</v>
      </c>
      <c r="D268" s="91" t="s">
        <v>565</v>
      </c>
      <c r="E268" s="98"/>
      <c r="F268" s="99"/>
      <c r="G268" s="99"/>
      <c r="H268" s="99"/>
      <c r="I268" s="100"/>
      <c r="J268" s="101"/>
      <c r="K268" s="101"/>
      <c r="L268" s="101"/>
      <c r="M268" s="101"/>
      <c r="N268" s="102"/>
      <c r="O268" s="101"/>
      <c r="P268" s="101"/>
      <c r="Q268" s="107"/>
      <c r="R268" s="108"/>
      <c r="S268" s="101"/>
      <c r="T268" s="101"/>
      <c r="U268" s="107"/>
      <c r="V268" s="108"/>
      <c r="W268" s="101"/>
      <c r="X268" s="101"/>
      <c r="Y268" s="102"/>
      <c r="Z268" s="101"/>
      <c r="AA268" s="101"/>
      <c r="AB268" s="102"/>
      <c r="AC268" s="101"/>
      <c r="AD268" s="101"/>
      <c r="AE268" s="102"/>
      <c r="AF268" s="102"/>
      <c r="AG268" s="102"/>
      <c r="AH268" s="103"/>
    </row>
    <row r="269" spans="1:34" s="90" customFormat="1" ht="23.1" customHeight="1">
      <c r="A269" s="80">
        <f>IF(D269="","",SUBTOTAL(3,$D$11:D269))</f>
        <v>259</v>
      </c>
      <c r="B269" s="81" t="s">
        <v>566</v>
      </c>
      <c r="C269" s="82" t="s">
        <v>450</v>
      </c>
      <c r="D269" s="83" t="s">
        <v>567</v>
      </c>
      <c r="E269" s="84">
        <v>0</v>
      </c>
      <c r="F269" s="85">
        <v>2</v>
      </c>
      <c r="G269" s="85">
        <v>0</v>
      </c>
      <c r="H269" s="85">
        <v>0</v>
      </c>
      <c r="I269" s="86">
        <v>4</v>
      </c>
      <c r="J269" s="87">
        <v>0</v>
      </c>
      <c r="K269" s="87">
        <v>0</v>
      </c>
      <c r="L269" s="87">
        <v>0</v>
      </c>
      <c r="M269" s="87">
        <v>0</v>
      </c>
      <c r="N269" s="88">
        <v>0</v>
      </c>
      <c r="O269" s="87">
        <v>0</v>
      </c>
      <c r="P269" s="87">
        <v>0</v>
      </c>
      <c r="Q269" s="96">
        <v>0</v>
      </c>
      <c r="R269" s="97">
        <v>0</v>
      </c>
      <c r="S269" s="87">
        <v>0</v>
      </c>
      <c r="T269" s="87">
        <v>0</v>
      </c>
      <c r="U269" s="96">
        <v>0</v>
      </c>
      <c r="V269" s="97">
        <v>0</v>
      </c>
      <c r="W269" s="87">
        <v>0</v>
      </c>
      <c r="X269" s="87">
        <v>0</v>
      </c>
      <c r="Y269" s="88">
        <v>0</v>
      </c>
      <c r="Z269" s="87">
        <v>0</v>
      </c>
      <c r="AA269" s="87">
        <v>0</v>
      </c>
      <c r="AB269" s="88">
        <v>0</v>
      </c>
      <c r="AC269" s="87">
        <v>0</v>
      </c>
      <c r="AD269" s="87">
        <v>0</v>
      </c>
      <c r="AE269" s="88">
        <v>0</v>
      </c>
      <c r="AF269" s="88">
        <v>0</v>
      </c>
      <c r="AG269" s="88">
        <v>0</v>
      </c>
      <c r="AH269" s="89">
        <v>4</v>
      </c>
    </row>
    <row r="270" spans="1:34" s="104" customFormat="1" ht="23.1" customHeight="1">
      <c r="A270" s="80">
        <f>IF(D270="","",SUBTOTAL(3,$D$11:D270))</f>
        <v>260</v>
      </c>
      <c r="B270" s="81" t="s">
        <v>568</v>
      </c>
      <c r="C270" s="82" t="s">
        <v>450</v>
      </c>
      <c r="D270" s="91" t="s">
        <v>569</v>
      </c>
      <c r="E270" s="98"/>
      <c r="F270" s="99"/>
      <c r="G270" s="99"/>
      <c r="H270" s="99"/>
      <c r="I270" s="100"/>
      <c r="J270" s="101"/>
      <c r="K270" s="101"/>
      <c r="L270" s="101"/>
      <c r="M270" s="101"/>
      <c r="N270" s="102"/>
      <c r="O270" s="101"/>
      <c r="P270" s="101"/>
      <c r="Q270" s="107"/>
      <c r="R270" s="108"/>
      <c r="S270" s="101"/>
      <c r="T270" s="101"/>
      <c r="U270" s="107"/>
      <c r="V270" s="108"/>
      <c r="W270" s="101"/>
      <c r="X270" s="101"/>
      <c r="Y270" s="102"/>
      <c r="Z270" s="101"/>
      <c r="AA270" s="101"/>
      <c r="AB270" s="102"/>
      <c r="AC270" s="101"/>
      <c r="AD270" s="101"/>
      <c r="AE270" s="102"/>
      <c r="AF270" s="102"/>
      <c r="AG270" s="102"/>
      <c r="AH270" s="103"/>
    </row>
    <row r="271" spans="1:34" s="104" customFormat="1" ht="23.1" customHeight="1">
      <c r="A271" s="80">
        <f>IF(D271="","",SUBTOTAL(3,$D$11:D271))</f>
        <v>261</v>
      </c>
      <c r="B271" s="81" t="s">
        <v>570</v>
      </c>
      <c r="C271" s="82" t="s">
        <v>450</v>
      </c>
      <c r="D271" s="91" t="s">
        <v>571</v>
      </c>
      <c r="E271" s="98"/>
      <c r="F271" s="99"/>
      <c r="G271" s="99"/>
      <c r="H271" s="99"/>
      <c r="I271" s="100"/>
      <c r="J271" s="101"/>
      <c r="K271" s="101"/>
      <c r="L271" s="101"/>
      <c r="M271" s="101"/>
      <c r="N271" s="102"/>
      <c r="O271" s="101"/>
      <c r="P271" s="101"/>
      <c r="Q271" s="107"/>
      <c r="R271" s="108"/>
      <c r="S271" s="101"/>
      <c r="T271" s="101"/>
      <c r="U271" s="107"/>
      <c r="V271" s="108"/>
      <c r="W271" s="101"/>
      <c r="X271" s="101"/>
      <c r="Y271" s="102"/>
      <c r="Z271" s="101"/>
      <c r="AA271" s="101"/>
      <c r="AB271" s="102"/>
      <c r="AC271" s="101"/>
      <c r="AD271" s="101"/>
      <c r="AE271" s="102"/>
      <c r="AF271" s="102"/>
      <c r="AG271" s="102"/>
      <c r="AH271" s="103"/>
    </row>
    <row r="272" spans="1:34" s="90" customFormat="1" ht="23.1" customHeight="1">
      <c r="A272" s="80">
        <f>IF(D272="","",SUBTOTAL(3,$D$11:D272))</f>
        <v>262</v>
      </c>
      <c r="B272" s="81" t="s">
        <v>572</v>
      </c>
      <c r="C272" s="82" t="s">
        <v>450</v>
      </c>
      <c r="D272" s="83" t="s">
        <v>573</v>
      </c>
      <c r="E272" s="84">
        <v>4</v>
      </c>
      <c r="F272" s="85">
        <v>0</v>
      </c>
      <c r="G272" s="85">
        <v>0</v>
      </c>
      <c r="H272" s="85">
        <v>0</v>
      </c>
      <c r="I272" s="86">
        <v>4</v>
      </c>
      <c r="J272" s="87">
        <v>1.2</v>
      </c>
      <c r="K272" s="87">
        <v>0</v>
      </c>
      <c r="L272" s="87">
        <v>0</v>
      </c>
      <c r="M272" s="87">
        <v>0</v>
      </c>
      <c r="N272" s="88">
        <v>1.2</v>
      </c>
      <c r="O272" s="87">
        <v>0</v>
      </c>
      <c r="P272" s="87">
        <v>19</v>
      </c>
      <c r="Q272" s="96">
        <v>62</v>
      </c>
      <c r="R272" s="97">
        <v>-2.15</v>
      </c>
      <c r="S272" s="87">
        <v>0</v>
      </c>
      <c r="T272" s="87">
        <v>0</v>
      </c>
      <c r="U272" s="96">
        <v>0</v>
      </c>
      <c r="V272" s="97">
        <v>0</v>
      </c>
      <c r="W272" s="87">
        <v>0</v>
      </c>
      <c r="X272" s="87">
        <v>0</v>
      </c>
      <c r="Y272" s="88">
        <v>0</v>
      </c>
      <c r="Z272" s="87">
        <v>0</v>
      </c>
      <c r="AA272" s="87">
        <v>0</v>
      </c>
      <c r="AB272" s="88">
        <v>0</v>
      </c>
      <c r="AC272" s="87">
        <v>0</v>
      </c>
      <c r="AD272" s="87">
        <v>0</v>
      </c>
      <c r="AE272" s="88">
        <v>0</v>
      </c>
      <c r="AF272" s="88">
        <v>0</v>
      </c>
      <c r="AG272" s="88">
        <v>0</v>
      </c>
      <c r="AH272" s="89">
        <v>3.1</v>
      </c>
    </row>
    <row r="273" spans="1:34" s="90" customFormat="1" ht="23.1" customHeight="1">
      <c r="A273" s="80">
        <f>IF(D273="","",SUBTOTAL(3,$D$11:D273))</f>
        <v>263</v>
      </c>
      <c r="B273" s="81" t="s">
        <v>574</v>
      </c>
      <c r="C273" s="82" t="s">
        <v>450</v>
      </c>
      <c r="D273" s="91" t="s">
        <v>575</v>
      </c>
      <c r="E273" s="84"/>
      <c r="F273" s="85"/>
      <c r="G273" s="85"/>
      <c r="H273" s="85"/>
      <c r="I273" s="86"/>
      <c r="J273" s="87"/>
      <c r="K273" s="87"/>
      <c r="L273" s="87"/>
      <c r="M273" s="87"/>
      <c r="N273" s="88"/>
      <c r="O273" s="87"/>
      <c r="P273" s="87"/>
      <c r="Q273" s="96"/>
      <c r="R273" s="97"/>
      <c r="S273" s="87"/>
      <c r="T273" s="87"/>
      <c r="U273" s="96"/>
      <c r="V273" s="97"/>
      <c r="W273" s="87"/>
      <c r="X273" s="87"/>
      <c r="Y273" s="88"/>
      <c r="Z273" s="87"/>
      <c r="AA273" s="87"/>
      <c r="AB273" s="88"/>
      <c r="AC273" s="87"/>
      <c r="AD273" s="87"/>
      <c r="AE273" s="88"/>
      <c r="AF273" s="88"/>
      <c r="AG273" s="88"/>
      <c r="AH273" s="89"/>
    </row>
    <row r="274" spans="1:34" s="90" customFormat="1" ht="23.1" customHeight="1">
      <c r="A274" s="80">
        <f>IF(D274="","",SUBTOTAL(3,$D$11:D274))</f>
        <v>264</v>
      </c>
      <c r="B274" s="81" t="s">
        <v>576</v>
      </c>
      <c r="C274" s="82" t="s">
        <v>450</v>
      </c>
      <c r="D274" s="91" t="s">
        <v>577</v>
      </c>
      <c r="E274" s="84"/>
      <c r="F274" s="85"/>
      <c r="G274" s="85"/>
      <c r="H274" s="85"/>
      <c r="I274" s="86"/>
      <c r="J274" s="87"/>
      <c r="K274" s="87"/>
      <c r="L274" s="87"/>
      <c r="M274" s="87"/>
      <c r="N274" s="88"/>
      <c r="O274" s="87"/>
      <c r="P274" s="87"/>
      <c r="Q274" s="96"/>
      <c r="R274" s="97"/>
      <c r="S274" s="87"/>
      <c r="T274" s="87"/>
      <c r="U274" s="96"/>
      <c r="V274" s="97"/>
      <c r="W274" s="87"/>
      <c r="X274" s="87"/>
      <c r="Y274" s="88"/>
      <c r="Z274" s="87"/>
      <c r="AA274" s="87"/>
      <c r="AB274" s="88"/>
      <c r="AC274" s="87"/>
      <c r="AD274" s="87"/>
      <c r="AE274" s="88"/>
      <c r="AF274" s="88"/>
      <c r="AG274" s="88"/>
      <c r="AH274" s="89"/>
    </row>
    <row r="275" spans="1:34" s="90" customFormat="1" ht="23.1" customHeight="1">
      <c r="A275" s="80">
        <f>IF(D275="","",SUBTOTAL(3,$D$11:D275))</f>
        <v>265</v>
      </c>
      <c r="B275" s="81" t="s">
        <v>578</v>
      </c>
      <c r="C275" s="82" t="s">
        <v>450</v>
      </c>
      <c r="D275" s="91" t="s">
        <v>579</v>
      </c>
      <c r="E275" s="84"/>
      <c r="F275" s="85"/>
      <c r="G275" s="85"/>
      <c r="H275" s="85"/>
      <c r="I275" s="86"/>
      <c r="J275" s="87"/>
      <c r="K275" s="87"/>
      <c r="L275" s="87"/>
      <c r="M275" s="87"/>
      <c r="N275" s="88"/>
      <c r="O275" s="87"/>
      <c r="P275" s="87"/>
      <c r="Q275" s="96"/>
      <c r="R275" s="97"/>
      <c r="S275" s="87"/>
      <c r="T275" s="87"/>
      <c r="U275" s="96"/>
      <c r="V275" s="97"/>
      <c r="W275" s="87"/>
      <c r="X275" s="87"/>
      <c r="Y275" s="88"/>
      <c r="Z275" s="87"/>
      <c r="AA275" s="87"/>
      <c r="AB275" s="88"/>
      <c r="AC275" s="87"/>
      <c r="AD275" s="87"/>
      <c r="AE275" s="88"/>
      <c r="AF275" s="88"/>
      <c r="AG275" s="88"/>
      <c r="AH275" s="89"/>
    </row>
    <row r="276" spans="1:34" s="90" customFormat="1" ht="23.1" customHeight="1">
      <c r="A276" s="80">
        <f>IF(D276="","",SUBTOTAL(3,$D$11:D276))</f>
        <v>266</v>
      </c>
      <c r="B276" s="81" t="s">
        <v>580</v>
      </c>
      <c r="C276" s="82" t="s">
        <v>450</v>
      </c>
      <c r="D276" s="83" t="s">
        <v>581</v>
      </c>
      <c r="E276" s="84">
        <v>0</v>
      </c>
      <c r="F276" s="85">
        <v>0</v>
      </c>
      <c r="G276" s="85">
        <v>0</v>
      </c>
      <c r="H276" s="85">
        <v>0</v>
      </c>
      <c r="I276" s="86">
        <v>0</v>
      </c>
      <c r="J276" s="87">
        <v>0</v>
      </c>
      <c r="K276" s="87">
        <v>2.4</v>
      </c>
      <c r="L276" s="87">
        <v>0</v>
      </c>
      <c r="M276" s="87">
        <v>0</v>
      </c>
      <c r="N276" s="88">
        <v>2.4</v>
      </c>
      <c r="O276" s="87">
        <v>0</v>
      </c>
      <c r="P276" s="87">
        <v>0</v>
      </c>
      <c r="Q276" s="96">
        <v>0</v>
      </c>
      <c r="R276" s="97">
        <v>0</v>
      </c>
      <c r="S276" s="87">
        <v>0</v>
      </c>
      <c r="T276" s="87">
        <v>0</v>
      </c>
      <c r="U276" s="96">
        <v>0</v>
      </c>
      <c r="V276" s="97">
        <v>0</v>
      </c>
      <c r="W276" s="87">
        <v>0</v>
      </c>
      <c r="X276" s="87">
        <v>0</v>
      </c>
      <c r="Y276" s="88">
        <v>0</v>
      </c>
      <c r="Z276" s="87">
        <v>0</v>
      </c>
      <c r="AA276" s="87">
        <v>0</v>
      </c>
      <c r="AB276" s="88">
        <v>0</v>
      </c>
      <c r="AC276" s="87">
        <v>0</v>
      </c>
      <c r="AD276" s="87">
        <v>0</v>
      </c>
      <c r="AE276" s="88">
        <v>0</v>
      </c>
      <c r="AF276" s="88">
        <v>0</v>
      </c>
      <c r="AG276" s="88">
        <v>0</v>
      </c>
      <c r="AH276" s="89">
        <v>2.4</v>
      </c>
    </row>
    <row r="277" spans="1:34" s="90" customFormat="1" ht="23.1" customHeight="1">
      <c r="A277" s="80">
        <f>IF(D277="","",SUBTOTAL(3,$D$11:D277))</f>
        <v>267</v>
      </c>
      <c r="B277" s="81" t="s">
        <v>582</v>
      </c>
      <c r="C277" s="82" t="s">
        <v>450</v>
      </c>
      <c r="D277" s="91" t="s">
        <v>583</v>
      </c>
      <c r="E277" s="84"/>
      <c r="F277" s="85"/>
      <c r="G277" s="85"/>
      <c r="H277" s="85"/>
      <c r="I277" s="86"/>
      <c r="J277" s="87"/>
      <c r="K277" s="87"/>
      <c r="L277" s="87"/>
      <c r="M277" s="87"/>
      <c r="N277" s="88"/>
      <c r="O277" s="87"/>
      <c r="P277" s="87"/>
      <c r="Q277" s="96"/>
      <c r="R277" s="97"/>
      <c r="S277" s="87"/>
      <c r="T277" s="87"/>
      <c r="U277" s="96"/>
      <c r="V277" s="97"/>
      <c r="W277" s="87"/>
      <c r="X277" s="87"/>
      <c r="Y277" s="88"/>
      <c r="Z277" s="87"/>
      <c r="AA277" s="87"/>
      <c r="AB277" s="88"/>
      <c r="AC277" s="87"/>
      <c r="AD277" s="87"/>
      <c r="AE277" s="88"/>
      <c r="AF277" s="88"/>
      <c r="AG277" s="88"/>
      <c r="AH277" s="89"/>
    </row>
    <row r="278" spans="1:34" s="90" customFormat="1" ht="23.1" customHeight="1">
      <c r="A278" s="80">
        <f>IF(D278="","",SUBTOTAL(3,$D$11:D278))</f>
        <v>268</v>
      </c>
      <c r="B278" s="81" t="s">
        <v>584</v>
      </c>
      <c r="C278" s="82" t="s">
        <v>450</v>
      </c>
      <c r="D278" s="91" t="s">
        <v>585</v>
      </c>
      <c r="E278" s="84"/>
      <c r="F278" s="85"/>
      <c r="G278" s="85"/>
      <c r="H278" s="85"/>
      <c r="I278" s="86"/>
      <c r="J278" s="87"/>
      <c r="K278" s="87"/>
      <c r="L278" s="87"/>
      <c r="M278" s="87"/>
      <c r="N278" s="88"/>
      <c r="O278" s="87"/>
      <c r="P278" s="87"/>
      <c r="Q278" s="96"/>
      <c r="R278" s="97"/>
      <c r="S278" s="87"/>
      <c r="T278" s="87"/>
      <c r="U278" s="96"/>
      <c r="V278" s="97"/>
      <c r="W278" s="87"/>
      <c r="X278" s="87"/>
      <c r="Y278" s="88"/>
      <c r="Z278" s="87"/>
      <c r="AA278" s="87"/>
      <c r="AB278" s="88"/>
      <c r="AC278" s="87"/>
      <c r="AD278" s="87"/>
      <c r="AE278" s="88"/>
      <c r="AF278" s="88"/>
      <c r="AG278" s="88"/>
      <c r="AH278" s="89"/>
    </row>
    <row r="279" spans="1:34" s="90" customFormat="1" ht="23.1" customHeight="1">
      <c r="A279" s="80">
        <f>IF(D279="","",SUBTOTAL(3,$D$11:D279))</f>
        <v>269</v>
      </c>
      <c r="B279" s="81" t="s">
        <v>586</v>
      </c>
      <c r="C279" s="82" t="s">
        <v>450</v>
      </c>
      <c r="D279" s="91" t="s">
        <v>587</v>
      </c>
      <c r="E279" s="84"/>
      <c r="F279" s="85"/>
      <c r="G279" s="85"/>
      <c r="H279" s="85"/>
      <c r="I279" s="86"/>
      <c r="J279" s="87"/>
      <c r="K279" s="87"/>
      <c r="L279" s="87"/>
      <c r="M279" s="87"/>
      <c r="N279" s="88"/>
      <c r="O279" s="87"/>
      <c r="P279" s="87"/>
      <c r="Q279" s="96"/>
      <c r="R279" s="97"/>
      <c r="S279" s="87"/>
      <c r="T279" s="87"/>
      <c r="U279" s="96"/>
      <c r="V279" s="97"/>
      <c r="W279" s="87"/>
      <c r="X279" s="87"/>
      <c r="Y279" s="88"/>
      <c r="Z279" s="87"/>
      <c r="AA279" s="87"/>
      <c r="AB279" s="88"/>
      <c r="AC279" s="87"/>
      <c r="AD279" s="87"/>
      <c r="AE279" s="88"/>
      <c r="AF279" s="88"/>
      <c r="AG279" s="88"/>
      <c r="AH279" s="89"/>
    </row>
    <row r="280" spans="1:34" s="90" customFormat="1" ht="23.1" customHeight="1">
      <c r="A280" s="80">
        <f>IF(D280="","",SUBTOTAL(3,$D$11:D280))</f>
        <v>270</v>
      </c>
      <c r="B280" s="81" t="s">
        <v>588</v>
      </c>
      <c r="C280" s="82" t="s">
        <v>450</v>
      </c>
      <c r="D280" s="91" t="s">
        <v>589</v>
      </c>
      <c r="E280" s="84"/>
      <c r="F280" s="85"/>
      <c r="G280" s="85"/>
      <c r="H280" s="85"/>
      <c r="I280" s="86"/>
      <c r="J280" s="87"/>
      <c r="K280" s="87"/>
      <c r="L280" s="87"/>
      <c r="M280" s="87"/>
      <c r="N280" s="88"/>
      <c r="O280" s="87"/>
      <c r="P280" s="87"/>
      <c r="Q280" s="96"/>
      <c r="R280" s="97"/>
      <c r="S280" s="87"/>
      <c r="T280" s="87"/>
      <c r="U280" s="96"/>
      <c r="V280" s="97"/>
      <c r="W280" s="87"/>
      <c r="X280" s="87"/>
      <c r="Y280" s="88"/>
      <c r="Z280" s="87"/>
      <c r="AA280" s="87"/>
      <c r="AB280" s="88"/>
      <c r="AC280" s="87"/>
      <c r="AD280" s="87"/>
      <c r="AE280" s="88"/>
      <c r="AF280" s="88"/>
      <c r="AG280" s="88"/>
      <c r="AH280" s="89"/>
    </row>
    <row r="281" spans="1:34" s="90" customFormat="1" ht="23.1" customHeight="1">
      <c r="A281" s="80">
        <f>IF(D281="","",SUBTOTAL(3,$D$11:D281))</f>
        <v>271</v>
      </c>
      <c r="B281" s="81" t="s">
        <v>590</v>
      </c>
      <c r="C281" s="82" t="s">
        <v>450</v>
      </c>
      <c r="D281" s="91" t="s">
        <v>591</v>
      </c>
      <c r="E281" s="84"/>
      <c r="F281" s="85"/>
      <c r="G281" s="85"/>
      <c r="H281" s="85"/>
      <c r="I281" s="86"/>
      <c r="J281" s="87"/>
      <c r="K281" s="87"/>
      <c r="L281" s="87"/>
      <c r="M281" s="87"/>
      <c r="N281" s="88"/>
      <c r="O281" s="87"/>
      <c r="P281" s="87"/>
      <c r="Q281" s="96"/>
      <c r="R281" s="97"/>
      <c r="S281" s="87"/>
      <c r="T281" s="87"/>
      <c r="U281" s="96"/>
      <c r="V281" s="97"/>
      <c r="W281" s="87"/>
      <c r="X281" s="87"/>
      <c r="Y281" s="88"/>
      <c r="Z281" s="87"/>
      <c r="AA281" s="87"/>
      <c r="AB281" s="88"/>
      <c r="AC281" s="87"/>
      <c r="AD281" s="87"/>
      <c r="AE281" s="88"/>
      <c r="AF281" s="88"/>
      <c r="AG281" s="88"/>
      <c r="AH281" s="89"/>
    </row>
    <row r="282" spans="1:34" s="90" customFormat="1" ht="23.1" customHeight="1">
      <c r="A282" s="80">
        <f>IF(D282="","",SUBTOTAL(3,$D$11:D282))</f>
        <v>272</v>
      </c>
      <c r="B282" s="81" t="s">
        <v>592</v>
      </c>
      <c r="C282" s="82" t="s">
        <v>450</v>
      </c>
      <c r="D282" s="91" t="s">
        <v>593</v>
      </c>
      <c r="E282" s="84"/>
      <c r="F282" s="85"/>
      <c r="G282" s="85"/>
      <c r="H282" s="85"/>
      <c r="I282" s="86"/>
      <c r="J282" s="87"/>
      <c r="K282" s="87"/>
      <c r="L282" s="87"/>
      <c r="M282" s="87"/>
      <c r="N282" s="88"/>
      <c r="O282" s="87"/>
      <c r="P282" s="87"/>
      <c r="Q282" s="96"/>
      <c r="R282" s="97"/>
      <c r="S282" s="87"/>
      <c r="T282" s="87"/>
      <c r="U282" s="96"/>
      <c r="V282" s="97"/>
      <c r="W282" s="87"/>
      <c r="X282" s="87"/>
      <c r="Y282" s="88"/>
      <c r="Z282" s="87"/>
      <c r="AA282" s="87"/>
      <c r="AB282" s="88"/>
      <c r="AC282" s="87"/>
      <c r="AD282" s="87"/>
      <c r="AE282" s="88"/>
      <c r="AF282" s="88"/>
      <c r="AG282" s="88"/>
      <c r="AH282" s="89"/>
    </row>
    <row r="283" spans="1:34" s="90" customFormat="1" ht="23.1" customHeight="1">
      <c r="A283" s="80">
        <f>IF(D283="","",SUBTOTAL(3,$D$11:D283))</f>
        <v>273</v>
      </c>
      <c r="B283" s="81" t="s">
        <v>594</v>
      </c>
      <c r="C283" s="82" t="s">
        <v>450</v>
      </c>
      <c r="D283" s="91" t="s">
        <v>595</v>
      </c>
      <c r="E283" s="84"/>
      <c r="F283" s="85"/>
      <c r="G283" s="85"/>
      <c r="H283" s="85"/>
      <c r="I283" s="86"/>
      <c r="J283" s="87"/>
      <c r="K283" s="87"/>
      <c r="L283" s="87"/>
      <c r="M283" s="87"/>
      <c r="N283" s="88"/>
      <c r="O283" s="87"/>
      <c r="P283" s="87"/>
      <c r="Q283" s="96"/>
      <c r="R283" s="97"/>
      <c r="S283" s="87"/>
      <c r="T283" s="87"/>
      <c r="U283" s="96"/>
      <c r="V283" s="97"/>
      <c r="W283" s="87"/>
      <c r="X283" s="87"/>
      <c r="Y283" s="88"/>
      <c r="Z283" s="87"/>
      <c r="AA283" s="87"/>
      <c r="AB283" s="88"/>
      <c r="AC283" s="87"/>
      <c r="AD283" s="87"/>
      <c r="AE283" s="88"/>
      <c r="AF283" s="88"/>
      <c r="AG283" s="88"/>
      <c r="AH283" s="89"/>
    </row>
    <row r="284" spans="1:34" s="90" customFormat="1" ht="23.1" customHeight="1">
      <c r="A284" s="80">
        <f>IF(D284="","",SUBTOTAL(3,$D$11:D284))</f>
        <v>274</v>
      </c>
      <c r="B284" s="81" t="s">
        <v>596</v>
      </c>
      <c r="C284" s="82" t="s">
        <v>450</v>
      </c>
      <c r="D284" s="91" t="s">
        <v>597</v>
      </c>
      <c r="E284" s="84"/>
      <c r="F284" s="85"/>
      <c r="G284" s="85"/>
      <c r="H284" s="85"/>
      <c r="I284" s="86"/>
      <c r="J284" s="87"/>
      <c r="K284" s="87"/>
      <c r="L284" s="87"/>
      <c r="M284" s="87"/>
      <c r="N284" s="88"/>
      <c r="O284" s="87"/>
      <c r="P284" s="87"/>
      <c r="Q284" s="96"/>
      <c r="R284" s="97"/>
      <c r="S284" s="87"/>
      <c r="T284" s="87"/>
      <c r="U284" s="96"/>
      <c r="V284" s="97"/>
      <c r="W284" s="87"/>
      <c r="X284" s="87"/>
      <c r="Y284" s="88"/>
      <c r="Z284" s="87"/>
      <c r="AA284" s="87"/>
      <c r="AB284" s="88"/>
      <c r="AC284" s="87"/>
      <c r="AD284" s="87"/>
      <c r="AE284" s="88"/>
      <c r="AF284" s="88"/>
      <c r="AG284" s="88"/>
      <c r="AH284" s="89"/>
    </row>
    <row r="285" spans="1:34" s="104" customFormat="1" ht="23.1" customHeight="1">
      <c r="A285" s="80">
        <f>IF(D285="","",SUBTOTAL(3,$D$11:D285))</f>
        <v>275</v>
      </c>
      <c r="B285" s="81" t="s">
        <v>598</v>
      </c>
      <c r="C285" s="82" t="s">
        <v>450</v>
      </c>
      <c r="D285" s="91" t="s">
        <v>599</v>
      </c>
      <c r="E285" s="98"/>
      <c r="F285" s="99"/>
      <c r="G285" s="99"/>
      <c r="H285" s="99"/>
      <c r="I285" s="100"/>
      <c r="J285" s="101"/>
      <c r="K285" s="101"/>
      <c r="L285" s="101"/>
      <c r="M285" s="101"/>
      <c r="N285" s="102"/>
      <c r="O285" s="101"/>
      <c r="P285" s="101"/>
      <c r="Q285" s="107"/>
      <c r="R285" s="108"/>
      <c r="S285" s="101"/>
      <c r="T285" s="101"/>
      <c r="U285" s="107"/>
      <c r="V285" s="108"/>
      <c r="W285" s="101"/>
      <c r="X285" s="101"/>
      <c r="Y285" s="102"/>
      <c r="Z285" s="101"/>
      <c r="AA285" s="101"/>
      <c r="AB285" s="102"/>
      <c r="AC285" s="101"/>
      <c r="AD285" s="101"/>
      <c r="AE285" s="102"/>
      <c r="AF285" s="102"/>
      <c r="AG285" s="102"/>
      <c r="AH285" s="103"/>
    </row>
    <row r="286" spans="1:34" s="104" customFormat="1" ht="23.1" customHeight="1">
      <c r="A286" s="80">
        <f>IF(D286="","",SUBTOTAL(3,$D$11:D286))</f>
        <v>276</v>
      </c>
      <c r="B286" s="81" t="s">
        <v>600</v>
      </c>
      <c r="C286" s="82" t="s">
        <v>450</v>
      </c>
      <c r="D286" s="91" t="s">
        <v>601</v>
      </c>
      <c r="E286" s="98"/>
      <c r="F286" s="99"/>
      <c r="G286" s="99"/>
      <c r="H286" s="99"/>
      <c r="I286" s="100"/>
      <c r="J286" s="101"/>
      <c r="K286" s="101"/>
      <c r="L286" s="101"/>
      <c r="M286" s="101"/>
      <c r="N286" s="102"/>
      <c r="O286" s="101"/>
      <c r="P286" s="101"/>
      <c r="Q286" s="107"/>
      <c r="R286" s="108"/>
      <c r="S286" s="101"/>
      <c r="T286" s="101"/>
      <c r="U286" s="107"/>
      <c r="V286" s="108"/>
      <c r="W286" s="101"/>
      <c r="X286" s="101"/>
      <c r="Y286" s="102"/>
      <c r="Z286" s="101"/>
      <c r="AA286" s="101"/>
      <c r="AB286" s="102"/>
      <c r="AC286" s="101"/>
      <c r="AD286" s="101"/>
      <c r="AE286" s="102"/>
      <c r="AF286" s="102"/>
      <c r="AG286" s="102"/>
      <c r="AH286" s="103"/>
    </row>
    <row r="287" spans="1:34" s="90" customFormat="1" ht="23.1" customHeight="1">
      <c r="A287" s="80">
        <f>IF(D287="","",SUBTOTAL(3,$D$11:D287))</f>
        <v>277</v>
      </c>
      <c r="B287" s="81" t="s">
        <v>602</v>
      </c>
      <c r="C287" s="82" t="s">
        <v>450</v>
      </c>
      <c r="D287" s="83" t="s">
        <v>603</v>
      </c>
      <c r="E287" s="84">
        <v>4</v>
      </c>
      <c r="F287" s="85">
        <v>0</v>
      </c>
      <c r="G287" s="85">
        <v>0</v>
      </c>
      <c r="H287" s="85">
        <v>0</v>
      </c>
      <c r="I287" s="86">
        <v>4</v>
      </c>
      <c r="J287" s="87">
        <v>1.2</v>
      </c>
      <c r="K287" s="87">
        <v>0</v>
      </c>
      <c r="L287" s="87">
        <v>0</v>
      </c>
      <c r="M287" s="87">
        <v>0</v>
      </c>
      <c r="N287" s="88">
        <v>1.2</v>
      </c>
      <c r="O287" s="87">
        <v>175</v>
      </c>
      <c r="P287" s="87">
        <v>71</v>
      </c>
      <c r="Q287" s="96">
        <v>137</v>
      </c>
      <c r="R287" s="97">
        <v>5.45</v>
      </c>
      <c r="S287" s="87">
        <v>0</v>
      </c>
      <c r="T287" s="87">
        <v>0</v>
      </c>
      <c r="U287" s="96">
        <v>0</v>
      </c>
      <c r="V287" s="97">
        <v>0</v>
      </c>
      <c r="W287" s="87">
        <v>0</v>
      </c>
      <c r="X287" s="87">
        <v>0</v>
      </c>
      <c r="Y287" s="88">
        <v>0</v>
      </c>
      <c r="Z287" s="87">
        <v>0</v>
      </c>
      <c r="AA287" s="87">
        <v>0</v>
      </c>
      <c r="AB287" s="88">
        <v>0</v>
      </c>
      <c r="AC287" s="87">
        <v>0</v>
      </c>
      <c r="AD287" s="87">
        <v>0</v>
      </c>
      <c r="AE287" s="88">
        <v>0</v>
      </c>
      <c r="AF287" s="88">
        <v>0</v>
      </c>
      <c r="AG287" s="88">
        <v>0</v>
      </c>
      <c r="AH287" s="89">
        <v>10.7</v>
      </c>
    </row>
    <row r="288" spans="1:34" s="104" customFormat="1" ht="23.1" customHeight="1">
      <c r="A288" s="80">
        <f>IF(D288="","",SUBTOTAL(3,$D$11:D288))</f>
        <v>278</v>
      </c>
      <c r="B288" s="81" t="s">
        <v>604</v>
      </c>
      <c r="C288" s="82" t="s">
        <v>450</v>
      </c>
      <c r="D288" s="91" t="s">
        <v>605</v>
      </c>
      <c r="E288" s="98"/>
      <c r="F288" s="99"/>
      <c r="G288" s="99"/>
      <c r="H288" s="99"/>
      <c r="I288" s="100"/>
      <c r="J288" s="101"/>
      <c r="K288" s="101"/>
      <c r="L288" s="101"/>
      <c r="M288" s="101"/>
      <c r="N288" s="102"/>
      <c r="O288" s="101"/>
      <c r="P288" s="101"/>
      <c r="Q288" s="107"/>
      <c r="R288" s="108"/>
      <c r="S288" s="101"/>
      <c r="T288" s="101"/>
      <c r="U288" s="107"/>
      <c r="V288" s="108"/>
      <c r="W288" s="101"/>
      <c r="X288" s="101"/>
      <c r="Y288" s="102"/>
      <c r="Z288" s="101"/>
      <c r="AA288" s="101"/>
      <c r="AB288" s="102"/>
      <c r="AC288" s="101"/>
      <c r="AD288" s="101"/>
      <c r="AE288" s="102"/>
      <c r="AF288" s="102"/>
      <c r="AG288" s="102"/>
      <c r="AH288" s="103"/>
    </row>
    <row r="289" spans="1:34" s="104" customFormat="1" ht="23.1" customHeight="1">
      <c r="A289" s="80">
        <f>IF(D289="","",SUBTOTAL(3,$D$11:D289))</f>
        <v>279</v>
      </c>
      <c r="B289" s="81" t="s">
        <v>606</v>
      </c>
      <c r="C289" s="82" t="s">
        <v>607</v>
      </c>
      <c r="D289" s="91" t="s">
        <v>608</v>
      </c>
      <c r="E289" s="98"/>
      <c r="F289" s="99"/>
      <c r="G289" s="99"/>
      <c r="H289" s="99"/>
      <c r="I289" s="100"/>
      <c r="J289" s="101"/>
      <c r="K289" s="101"/>
      <c r="L289" s="101"/>
      <c r="M289" s="101"/>
      <c r="N289" s="102"/>
      <c r="O289" s="101"/>
      <c r="P289" s="101"/>
      <c r="Q289" s="107"/>
      <c r="R289" s="108"/>
      <c r="S289" s="101"/>
      <c r="T289" s="101"/>
      <c r="U289" s="107"/>
      <c r="V289" s="108"/>
      <c r="W289" s="101"/>
      <c r="X289" s="101"/>
      <c r="Y289" s="102"/>
      <c r="Z289" s="101"/>
      <c r="AA289" s="101"/>
      <c r="AB289" s="102"/>
      <c r="AC289" s="101"/>
      <c r="AD289" s="101"/>
      <c r="AE289" s="102"/>
      <c r="AF289" s="102"/>
      <c r="AG289" s="102"/>
      <c r="AH289" s="103"/>
    </row>
    <row r="290" spans="1:34" s="104" customFormat="1" ht="23.1" customHeight="1">
      <c r="A290" s="80">
        <f>IF(D290="","",SUBTOTAL(3,$D$11:D290))</f>
        <v>280</v>
      </c>
      <c r="B290" s="81" t="s">
        <v>609</v>
      </c>
      <c r="C290" s="82" t="s">
        <v>607</v>
      </c>
      <c r="D290" s="91" t="s">
        <v>610</v>
      </c>
      <c r="E290" s="98"/>
      <c r="F290" s="99"/>
      <c r="G290" s="99"/>
      <c r="H290" s="99"/>
      <c r="I290" s="100"/>
      <c r="J290" s="101"/>
      <c r="K290" s="101"/>
      <c r="L290" s="101"/>
      <c r="M290" s="101"/>
      <c r="N290" s="102"/>
      <c r="O290" s="101"/>
      <c r="P290" s="101"/>
      <c r="Q290" s="107"/>
      <c r="R290" s="108"/>
      <c r="S290" s="101"/>
      <c r="T290" s="101"/>
      <c r="U290" s="107"/>
      <c r="V290" s="108"/>
      <c r="W290" s="101"/>
      <c r="X290" s="101"/>
      <c r="Y290" s="102"/>
      <c r="Z290" s="101"/>
      <c r="AA290" s="101"/>
      <c r="AB290" s="102"/>
      <c r="AC290" s="101"/>
      <c r="AD290" s="101"/>
      <c r="AE290" s="102"/>
      <c r="AF290" s="102"/>
      <c r="AG290" s="102"/>
      <c r="AH290" s="103"/>
    </row>
    <row r="291" spans="1:34" s="104" customFormat="1" ht="23.1" customHeight="1">
      <c r="A291" s="80">
        <f>IF(D291="","",SUBTOTAL(3,$D$11:D291))</f>
        <v>281</v>
      </c>
      <c r="B291" s="81" t="s">
        <v>611</v>
      </c>
      <c r="C291" s="82" t="s">
        <v>607</v>
      </c>
      <c r="D291" s="91" t="s">
        <v>612</v>
      </c>
      <c r="E291" s="98"/>
      <c r="F291" s="99"/>
      <c r="G291" s="99"/>
      <c r="H291" s="99"/>
      <c r="I291" s="100"/>
      <c r="J291" s="101"/>
      <c r="K291" s="101"/>
      <c r="L291" s="101"/>
      <c r="M291" s="101"/>
      <c r="N291" s="102"/>
      <c r="O291" s="101"/>
      <c r="P291" s="101"/>
      <c r="Q291" s="107"/>
      <c r="R291" s="108"/>
      <c r="S291" s="101"/>
      <c r="T291" s="101"/>
      <c r="U291" s="107"/>
      <c r="V291" s="108"/>
      <c r="W291" s="101"/>
      <c r="X291" s="101"/>
      <c r="Y291" s="102"/>
      <c r="Z291" s="101"/>
      <c r="AA291" s="101"/>
      <c r="AB291" s="102"/>
      <c r="AC291" s="101"/>
      <c r="AD291" s="101"/>
      <c r="AE291" s="102"/>
      <c r="AF291" s="102"/>
      <c r="AG291" s="102"/>
      <c r="AH291" s="103"/>
    </row>
    <row r="292" spans="1:34" s="104" customFormat="1" ht="23.1" customHeight="1">
      <c r="A292" s="80">
        <f>IF(D292="","",SUBTOTAL(3,$D$11:D292))</f>
        <v>282</v>
      </c>
      <c r="B292" s="81" t="s">
        <v>613</v>
      </c>
      <c r="C292" s="82" t="s">
        <v>607</v>
      </c>
      <c r="D292" s="91" t="s">
        <v>614</v>
      </c>
      <c r="E292" s="98"/>
      <c r="F292" s="99"/>
      <c r="G292" s="99"/>
      <c r="H292" s="99"/>
      <c r="I292" s="100"/>
      <c r="J292" s="101"/>
      <c r="K292" s="101"/>
      <c r="L292" s="101"/>
      <c r="M292" s="101"/>
      <c r="N292" s="102"/>
      <c r="O292" s="101"/>
      <c r="P292" s="101"/>
      <c r="Q292" s="107"/>
      <c r="R292" s="108"/>
      <c r="S292" s="101"/>
      <c r="T292" s="101"/>
      <c r="U292" s="107"/>
      <c r="V292" s="108"/>
      <c r="W292" s="101"/>
      <c r="X292" s="101"/>
      <c r="Y292" s="102"/>
      <c r="Z292" s="101"/>
      <c r="AA292" s="101"/>
      <c r="AB292" s="102"/>
      <c r="AC292" s="101"/>
      <c r="AD292" s="101"/>
      <c r="AE292" s="102"/>
      <c r="AF292" s="102"/>
      <c r="AG292" s="102"/>
      <c r="AH292" s="103"/>
    </row>
    <row r="293" spans="1:34" s="104" customFormat="1" ht="23.1" customHeight="1">
      <c r="A293" s="80">
        <f>IF(D293="","",SUBTOTAL(3,$D$11:D293))</f>
        <v>283</v>
      </c>
      <c r="B293" s="81" t="s">
        <v>615</v>
      </c>
      <c r="C293" s="82" t="s">
        <v>607</v>
      </c>
      <c r="D293" s="91" t="s">
        <v>616</v>
      </c>
      <c r="E293" s="98"/>
      <c r="F293" s="99"/>
      <c r="G293" s="99"/>
      <c r="H293" s="99"/>
      <c r="I293" s="100"/>
      <c r="J293" s="101"/>
      <c r="K293" s="101"/>
      <c r="L293" s="101"/>
      <c r="M293" s="101"/>
      <c r="N293" s="102"/>
      <c r="O293" s="101"/>
      <c r="P293" s="101"/>
      <c r="Q293" s="107"/>
      <c r="R293" s="108"/>
      <c r="S293" s="101"/>
      <c r="T293" s="101"/>
      <c r="U293" s="107"/>
      <c r="V293" s="108"/>
      <c r="W293" s="101"/>
      <c r="X293" s="101"/>
      <c r="Y293" s="102"/>
      <c r="Z293" s="101"/>
      <c r="AA293" s="101"/>
      <c r="AB293" s="102"/>
      <c r="AC293" s="101"/>
      <c r="AD293" s="101"/>
      <c r="AE293" s="102"/>
      <c r="AF293" s="102"/>
      <c r="AG293" s="102"/>
      <c r="AH293" s="103"/>
    </row>
    <row r="294" spans="1:34" s="104" customFormat="1" ht="23.1" customHeight="1">
      <c r="A294" s="80">
        <f>IF(D294="","",SUBTOTAL(3,$D$11:D294))</f>
        <v>284</v>
      </c>
      <c r="B294" s="81" t="s">
        <v>617</v>
      </c>
      <c r="C294" s="82" t="s">
        <v>607</v>
      </c>
      <c r="D294" s="91" t="s">
        <v>618</v>
      </c>
      <c r="E294" s="98"/>
      <c r="F294" s="99"/>
      <c r="G294" s="99"/>
      <c r="H294" s="99"/>
      <c r="I294" s="100"/>
      <c r="J294" s="101"/>
      <c r="K294" s="101"/>
      <c r="L294" s="101"/>
      <c r="M294" s="101"/>
      <c r="N294" s="102"/>
      <c r="O294" s="101"/>
      <c r="P294" s="101"/>
      <c r="Q294" s="107"/>
      <c r="R294" s="108"/>
      <c r="S294" s="101"/>
      <c r="T294" s="101"/>
      <c r="U294" s="107"/>
      <c r="V294" s="108"/>
      <c r="W294" s="101"/>
      <c r="X294" s="101"/>
      <c r="Y294" s="102"/>
      <c r="Z294" s="101"/>
      <c r="AA294" s="101"/>
      <c r="AB294" s="102"/>
      <c r="AC294" s="101"/>
      <c r="AD294" s="101"/>
      <c r="AE294" s="102"/>
      <c r="AF294" s="102"/>
      <c r="AG294" s="102"/>
      <c r="AH294" s="103"/>
    </row>
    <row r="295" spans="1:34" s="104" customFormat="1" ht="23.1" customHeight="1">
      <c r="A295" s="80">
        <f>IF(D295="","",SUBTOTAL(3,$D$11:D295))</f>
        <v>285</v>
      </c>
      <c r="B295" s="81" t="s">
        <v>619</v>
      </c>
      <c r="C295" s="82" t="s">
        <v>607</v>
      </c>
      <c r="D295" s="91" t="s">
        <v>620</v>
      </c>
      <c r="E295" s="98"/>
      <c r="F295" s="99"/>
      <c r="G295" s="99"/>
      <c r="H295" s="99"/>
      <c r="I295" s="100"/>
      <c r="J295" s="101"/>
      <c r="K295" s="101"/>
      <c r="L295" s="101"/>
      <c r="M295" s="101"/>
      <c r="N295" s="102"/>
      <c r="O295" s="101"/>
      <c r="P295" s="101"/>
      <c r="Q295" s="107"/>
      <c r="R295" s="108"/>
      <c r="S295" s="101"/>
      <c r="T295" s="101"/>
      <c r="U295" s="107"/>
      <c r="V295" s="108"/>
      <c r="W295" s="101"/>
      <c r="X295" s="101"/>
      <c r="Y295" s="102"/>
      <c r="Z295" s="101"/>
      <c r="AA295" s="101"/>
      <c r="AB295" s="102"/>
      <c r="AC295" s="101"/>
      <c r="AD295" s="101"/>
      <c r="AE295" s="102"/>
      <c r="AF295" s="102"/>
      <c r="AG295" s="102"/>
      <c r="AH295" s="103"/>
    </row>
    <row r="296" spans="1:34" s="104" customFormat="1" ht="23.1" customHeight="1">
      <c r="A296" s="80">
        <f>IF(D296="","",SUBTOTAL(3,$D$11:D296))</f>
        <v>286</v>
      </c>
      <c r="B296" s="81" t="s">
        <v>621</v>
      </c>
      <c r="C296" s="82" t="s">
        <v>607</v>
      </c>
      <c r="D296" s="91" t="s">
        <v>622</v>
      </c>
      <c r="E296" s="98"/>
      <c r="F296" s="99"/>
      <c r="G296" s="99"/>
      <c r="H296" s="99"/>
      <c r="I296" s="100"/>
      <c r="J296" s="101"/>
      <c r="K296" s="101"/>
      <c r="L296" s="101"/>
      <c r="M296" s="101"/>
      <c r="N296" s="102"/>
      <c r="O296" s="101"/>
      <c r="P296" s="101"/>
      <c r="Q296" s="107"/>
      <c r="R296" s="108"/>
      <c r="S296" s="101"/>
      <c r="T296" s="101"/>
      <c r="U296" s="107"/>
      <c r="V296" s="108"/>
      <c r="W296" s="101"/>
      <c r="X296" s="101"/>
      <c r="Y296" s="102"/>
      <c r="Z296" s="101"/>
      <c r="AA296" s="101"/>
      <c r="AB296" s="102"/>
      <c r="AC296" s="101"/>
      <c r="AD296" s="101"/>
      <c r="AE296" s="102"/>
      <c r="AF296" s="102"/>
      <c r="AG296" s="102"/>
      <c r="AH296" s="103"/>
    </row>
    <row r="297" spans="1:34" s="104" customFormat="1" ht="23.1" customHeight="1">
      <c r="A297" s="80">
        <f>IF(D297="","",SUBTOTAL(3,$D$11:D297))</f>
        <v>287</v>
      </c>
      <c r="B297" s="81" t="s">
        <v>623</v>
      </c>
      <c r="C297" s="82" t="s">
        <v>607</v>
      </c>
      <c r="D297" s="91" t="s">
        <v>624</v>
      </c>
      <c r="E297" s="98"/>
      <c r="F297" s="99"/>
      <c r="G297" s="99"/>
      <c r="H297" s="99"/>
      <c r="I297" s="100"/>
      <c r="J297" s="101"/>
      <c r="K297" s="101"/>
      <c r="L297" s="101"/>
      <c r="M297" s="101"/>
      <c r="N297" s="102"/>
      <c r="O297" s="101"/>
      <c r="P297" s="101"/>
      <c r="Q297" s="107"/>
      <c r="R297" s="108"/>
      <c r="S297" s="101"/>
      <c r="T297" s="101"/>
      <c r="U297" s="107"/>
      <c r="V297" s="108"/>
      <c r="W297" s="101"/>
      <c r="X297" s="101"/>
      <c r="Y297" s="102"/>
      <c r="Z297" s="101"/>
      <c r="AA297" s="101"/>
      <c r="AB297" s="102"/>
      <c r="AC297" s="101"/>
      <c r="AD297" s="101"/>
      <c r="AE297" s="102"/>
      <c r="AF297" s="102"/>
      <c r="AG297" s="102"/>
      <c r="AH297" s="103"/>
    </row>
    <row r="298" spans="1:34" s="104" customFormat="1" ht="23.1" customHeight="1">
      <c r="A298" s="80">
        <f>IF(D298="","",SUBTOTAL(3,$D$11:D298))</f>
        <v>288</v>
      </c>
      <c r="B298" s="81" t="s">
        <v>625</v>
      </c>
      <c r="C298" s="82" t="s">
        <v>607</v>
      </c>
      <c r="D298" s="91" t="s">
        <v>626</v>
      </c>
      <c r="E298" s="98"/>
      <c r="F298" s="99"/>
      <c r="G298" s="99"/>
      <c r="H298" s="99"/>
      <c r="I298" s="100"/>
      <c r="J298" s="101"/>
      <c r="K298" s="101"/>
      <c r="L298" s="101"/>
      <c r="M298" s="101"/>
      <c r="N298" s="102"/>
      <c r="O298" s="101"/>
      <c r="P298" s="101"/>
      <c r="Q298" s="107"/>
      <c r="R298" s="108"/>
      <c r="S298" s="101"/>
      <c r="T298" s="101"/>
      <c r="U298" s="107"/>
      <c r="V298" s="108"/>
      <c r="W298" s="101"/>
      <c r="X298" s="101"/>
      <c r="Y298" s="102"/>
      <c r="Z298" s="101"/>
      <c r="AA298" s="101"/>
      <c r="AB298" s="102"/>
      <c r="AC298" s="101"/>
      <c r="AD298" s="101"/>
      <c r="AE298" s="102"/>
      <c r="AF298" s="102"/>
      <c r="AG298" s="102"/>
      <c r="AH298" s="103"/>
    </row>
    <row r="299" spans="1:34" s="104" customFormat="1" ht="23.1" customHeight="1">
      <c r="A299" s="80">
        <f>IF(D299="","",SUBTOTAL(3,$D$11:D299))</f>
        <v>289</v>
      </c>
      <c r="B299" s="81" t="s">
        <v>627</v>
      </c>
      <c r="C299" s="82" t="s">
        <v>607</v>
      </c>
      <c r="D299" s="91" t="s">
        <v>628</v>
      </c>
      <c r="E299" s="98"/>
      <c r="F299" s="99"/>
      <c r="G299" s="99"/>
      <c r="H299" s="99"/>
      <c r="I299" s="100"/>
      <c r="J299" s="101"/>
      <c r="K299" s="101"/>
      <c r="L299" s="101"/>
      <c r="M299" s="101"/>
      <c r="N299" s="102"/>
      <c r="O299" s="101"/>
      <c r="P299" s="101"/>
      <c r="Q299" s="107"/>
      <c r="R299" s="108"/>
      <c r="S299" s="101"/>
      <c r="T299" s="101"/>
      <c r="U299" s="107"/>
      <c r="V299" s="108"/>
      <c r="W299" s="101"/>
      <c r="X299" s="101"/>
      <c r="Y299" s="102"/>
      <c r="Z299" s="101"/>
      <c r="AA299" s="101"/>
      <c r="AB299" s="102"/>
      <c r="AC299" s="101"/>
      <c r="AD299" s="101"/>
      <c r="AE299" s="102"/>
      <c r="AF299" s="102"/>
      <c r="AG299" s="102"/>
      <c r="AH299" s="103"/>
    </row>
    <row r="300" spans="1:34" s="104" customFormat="1" ht="23.1" customHeight="1">
      <c r="A300" s="80">
        <f>IF(D300="","",SUBTOTAL(3,$D$11:D300))</f>
        <v>290</v>
      </c>
      <c r="B300" s="81" t="s">
        <v>629</v>
      </c>
      <c r="C300" s="82" t="s">
        <v>607</v>
      </c>
      <c r="D300" s="91" t="s">
        <v>630</v>
      </c>
      <c r="E300" s="98"/>
      <c r="F300" s="99"/>
      <c r="G300" s="99"/>
      <c r="H300" s="99"/>
      <c r="I300" s="100"/>
      <c r="J300" s="101"/>
      <c r="K300" s="101"/>
      <c r="L300" s="101"/>
      <c r="M300" s="101"/>
      <c r="N300" s="102"/>
      <c r="O300" s="101"/>
      <c r="P300" s="101"/>
      <c r="Q300" s="107"/>
      <c r="R300" s="108"/>
      <c r="S300" s="101"/>
      <c r="T300" s="101"/>
      <c r="U300" s="107"/>
      <c r="V300" s="108"/>
      <c r="W300" s="101"/>
      <c r="X300" s="101"/>
      <c r="Y300" s="102"/>
      <c r="Z300" s="101"/>
      <c r="AA300" s="101"/>
      <c r="AB300" s="102"/>
      <c r="AC300" s="101"/>
      <c r="AD300" s="101"/>
      <c r="AE300" s="102"/>
      <c r="AF300" s="102"/>
      <c r="AG300" s="102"/>
      <c r="AH300" s="103"/>
    </row>
    <row r="301" spans="1:34" s="104" customFormat="1" ht="23.1" customHeight="1">
      <c r="A301" s="80">
        <f>IF(D301="","",SUBTOTAL(3,$D$11:D301))</f>
        <v>291</v>
      </c>
      <c r="B301" s="81" t="s">
        <v>631</v>
      </c>
      <c r="C301" s="82" t="s">
        <v>607</v>
      </c>
      <c r="D301" s="91" t="s">
        <v>632</v>
      </c>
      <c r="E301" s="98"/>
      <c r="F301" s="99"/>
      <c r="G301" s="99"/>
      <c r="H301" s="99"/>
      <c r="I301" s="100"/>
      <c r="J301" s="101"/>
      <c r="K301" s="101"/>
      <c r="L301" s="101"/>
      <c r="M301" s="101"/>
      <c r="N301" s="102"/>
      <c r="O301" s="101"/>
      <c r="P301" s="101"/>
      <c r="Q301" s="107"/>
      <c r="R301" s="108"/>
      <c r="S301" s="101"/>
      <c r="T301" s="101"/>
      <c r="U301" s="107"/>
      <c r="V301" s="108"/>
      <c r="W301" s="101"/>
      <c r="X301" s="101"/>
      <c r="Y301" s="102"/>
      <c r="Z301" s="101"/>
      <c r="AA301" s="101"/>
      <c r="AB301" s="102"/>
      <c r="AC301" s="101"/>
      <c r="AD301" s="101"/>
      <c r="AE301" s="102"/>
      <c r="AF301" s="102"/>
      <c r="AG301" s="102"/>
      <c r="AH301" s="103"/>
    </row>
    <row r="302" spans="1:34" s="104" customFormat="1" ht="23.1" customHeight="1">
      <c r="A302" s="80">
        <f>IF(D302="","",SUBTOTAL(3,$D$11:D302))</f>
        <v>292</v>
      </c>
      <c r="B302" s="81" t="s">
        <v>633</v>
      </c>
      <c r="C302" s="82" t="s">
        <v>607</v>
      </c>
      <c r="D302" s="91" t="s">
        <v>634</v>
      </c>
      <c r="E302" s="98"/>
      <c r="F302" s="99"/>
      <c r="G302" s="99"/>
      <c r="H302" s="99"/>
      <c r="I302" s="100"/>
      <c r="J302" s="101"/>
      <c r="K302" s="101"/>
      <c r="L302" s="101"/>
      <c r="M302" s="101"/>
      <c r="N302" s="102"/>
      <c r="O302" s="101"/>
      <c r="P302" s="101"/>
      <c r="Q302" s="107"/>
      <c r="R302" s="108"/>
      <c r="S302" s="101"/>
      <c r="T302" s="101"/>
      <c r="U302" s="107"/>
      <c r="V302" s="108"/>
      <c r="W302" s="101"/>
      <c r="X302" s="101"/>
      <c r="Y302" s="102"/>
      <c r="Z302" s="101"/>
      <c r="AA302" s="101"/>
      <c r="AB302" s="102"/>
      <c r="AC302" s="101"/>
      <c r="AD302" s="101"/>
      <c r="AE302" s="102"/>
      <c r="AF302" s="102"/>
      <c r="AG302" s="102"/>
      <c r="AH302" s="103"/>
    </row>
    <row r="303" spans="1:34" s="104" customFormat="1" ht="23.1" customHeight="1">
      <c r="A303" s="80">
        <f>IF(D303="","",SUBTOTAL(3,$D$11:D303))</f>
        <v>293</v>
      </c>
      <c r="B303" s="81" t="s">
        <v>635</v>
      </c>
      <c r="C303" s="82" t="s">
        <v>607</v>
      </c>
      <c r="D303" s="91" t="s">
        <v>636</v>
      </c>
      <c r="E303" s="98"/>
      <c r="F303" s="99"/>
      <c r="G303" s="99"/>
      <c r="H303" s="99"/>
      <c r="I303" s="100"/>
      <c r="J303" s="101"/>
      <c r="K303" s="101"/>
      <c r="L303" s="101"/>
      <c r="M303" s="101"/>
      <c r="N303" s="102"/>
      <c r="O303" s="101"/>
      <c r="P303" s="101"/>
      <c r="Q303" s="107"/>
      <c r="R303" s="108"/>
      <c r="S303" s="101"/>
      <c r="T303" s="101"/>
      <c r="U303" s="107"/>
      <c r="V303" s="108"/>
      <c r="W303" s="101"/>
      <c r="X303" s="101"/>
      <c r="Y303" s="102"/>
      <c r="Z303" s="101"/>
      <c r="AA303" s="101"/>
      <c r="AB303" s="102"/>
      <c r="AC303" s="101"/>
      <c r="AD303" s="101"/>
      <c r="AE303" s="102"/>
      <c r="AF303" s="102"/>
      <c r="AG303" s="102"/>
      <c r="AH303" s="103"/>
    </row>
    <row r="304" spans="1:34" s="104" customFormat="1" ht="23.1" customHeight="1">
      <c r="A304" s="80">
        <f>IF(D304="","",SUBTOTAL(3,$D$11:D304))</f>
        <v>294</v>
      </c>
      <c r="B304" s="81" t="s">
        <v>637</v>
      </c>
      <c r="C304" s="82" t="s">
        <v>638</v>
      </c>
      <c r="D304" s="91" t="s">
        <v>639</v>
      </c>
      <c r="E304" s="98"/>
      <c r="F304" s="99"/>
      <c r="G304" s="99"/>
      <c r="H304" s="99"/>
      <c r="I304" s="100"/>
      <c r="J304" s="101"/>
      <c r="K304" s="101"/>
      <c r="L304" s="101"/>
      <c r="M304" s="101"/>
      <c r="N304" s="102"/>
      <c r="O304" s="101"/>
      <c r="P304" s="101"/>
      <c r="Q304" s="107"/>
      <c r="R304" s="108"/>
      <c r="S304" s="101"/>
      <c r="T304" s="101"/>
      <c r="U304" s="107"/>
      <c r="V304" s="108"/>
      <c r="W304" s="101"/>
      <c r="X304" s="101"/>
      <c r="Y304" s="102"/>
      <c r="Z304" s="101"/>
      <c r="AA304" s="101"/>
      <c r="AB304" s="102"/>
      <c r="AC304" s="101"/>
      <c r="AD304" s="101"/>
      <c r="AE304" s="102"/>
      <c r="AF304" s="102"/>
      <c r="AG304" s="102"/>
      <c r="AH304" s="103"/>
    </row>
    <row r="305" spans="1:34" s="104" customFormat="1" ht="23.1" customHeight="1">
      <c r="A305" s="80">
        <f>IF(D305="","",SUBTOTAL(3,$D$11:D305))</f>
        <v>295</v>
      </c>
      <c r="B305" s="81" t="s">
        <v>640</v>
      </c>
      <c r="C305" s="82" t="s">
        <v>638</v>
      </c>
      <c r="D305" s="91" t="s">
        <v>641</v>
      </c>
      <c r="E305" s="98"/>
      <c r="F305" s="99"/>
      <c r="G305" s="99"/>
      <c r="H305" s="99"/>
      <c r="I305" s="100"/>
      <c r="J305" s="101"/>
      <c r="K305" s="101"/>
      <c r="L305" s="101"/>
      <c r="M305" s="101"/>
      <c r="N305" s="102"/>
      <c r="O305" s="101"/>
      <c r="P305" s="101"/>
      <c r="Q305" s="107"/>
      <c r="R305" s="108"/>
      <c r="S305" s="101"/>
      <c r="T305" s="101"/>
      <c r="U305" s="107"/>
      <c r="V305" s="108"/>
      <c r="W305" s="101"/>
      <c r="X305" s="101"/>
      <c r="Y305" s="102"/>
      <c r="Z305" s="101"/>
      <c r="AA305" s="101"/>
      <c r="AB305" s="102"/>
      <c r="AC305" s="101"/>
      <c r="AD305" s="101"/>
      <c r="AE305" s="102"/>
      <c r="AF305" s="102"/>
      <c r="AG305" s="102"/>
      <c r="AH305" s="103"/>
    </row>
    <row r="306" spans="1:34" s="90" customFormat="1" ht="23.1" customHeight="1">
      <c r="A306" s="80">
        <f>IF(D306="","",SUBTOTAL(3,$D$11:D306))</f>
        <v>296</v>
      </c>
      <c r="B306" s="81" t="s">
        <v>1001</v>
      </c>
      <c r="C306" s="82" t="s">
        <v>638</v>
      </c>
      <c r="D306" s="83" t="s">
        <v>643</v>
      </c>
      <c r="E306" s="84">
        <v>2</v>
      </c>
      <c r="F306" s="85">
        <v>0</v>
      </c>
      <c r="G306" s="85">
        <v>0</v>
      </c>
      <c r="H306" s="85">
        <v>0</v>
      </c>
      <c r="I306" s="86">
        <v>2</v>
      </c>
      <c r="J306" s="87">
        <v>3.6</v>
      </c>
      <c r="K306" s="87">
        <v>2.4</v>
      </c>
      <c r="L306" s="87">
        <v>1.6</v>
      </c>
      <c r="M306" s="87">
        <v>0</v>
      </c>
      <c r="N306" s="88">
        <v>7.6</v>
      </c>
      <c r="O306" s="87">
        <v>8</v>
      </c>
      <c r="P306" s="87">
        <v>0</v>
      </c>
      <c r="Q306" s="96">
        <v>8</v>
      </c>
      <c r="R306" s="97">
        <v>0</v>
      </c>
      <c r="S306" s="87">
        <v>0</v>
      </c>
      <c r="T306" s="87">
        <v>0</v>
      </c>
      <c r="U306" s="96">
        <v>0</v>
      </c>
      <c r="V306" s="97">
        <v>0</v>
      </c>
      <c r="W306" s="87">
        <v>0</v>
      </c>
      <c r="X306" s="87">
        <v>0</v>
      </c>
      <c r="Y306" s="88">
        <v>0</v>
      </c>
      <c r="Z306" s="87">
        <v>0</v>
      </c>
      <c r="AA306" s="87">
        <v>0</v>
      </c>
      <c r="AB306" s="88">
        <v>0</v>
      </c>
      <c r="AC306" s="87">
        <v>0</v>
      </c>
      <c r="AD306" s="87">
        <v>0</v>
      </c>
      <c r="AE306" s="88">
        <v>0</v>
      </c>
      <c r="AF306" s="88">
        <v>0</v>
      </c>
      <c r="AG306" s="88">
        <v>1.6</v>
      </c>
      <c r="AH306" s="89">
        <v>11.2</v>
      </c>
    </row>
    <row r="307" spans="1:34" s="90" customFormat="1" ht="23.1" customHeight="1">
      <c r="A307" s="80">
        <f>IF(D307="","",SUBTOTAL(3,$D$11:D307))</f>
        <v>297</v>
      </c>
      <c r="B307" s="81" t="s">
        <v>644</v>
      </c>
      <c r="C307" s="82" t="s">
        <v>638</v>
      </c>
      <c r="D307" s="83" t="s">
        <v>645</v>
      </c>
      <c r="E307" s="84">
        <v>0</v>
      </c>
      <c r="F307" s="85">
        <v>0</v>
      </c>
      <c r="G307" s="85">
        <v>2</v>
      </c>
      <c r="H307" s="85">
        <v>0</v>
      </c>
      <c r="I307" s="86">
        <v>6</v>
      </c>
      <c r="J307" s="87">
        <v>0</v>
      </c>
      <c r="K307" s="87">
        <v>1.2</v>
      </c>
      <c r="L307" s="87">
        <v>0</v>
      </c>
      <c r="M307" s="87">
        <v>0</v>
      </c>
      <c r="N307" s="88">
        <v>1.2</v>
      </c>
      <c r="O307" s="87">
        <v>0</v>
      </c>
      <c r="P307" s="87">
        <v>0</v>
      </c>
      <c r="Q307" s="96">
        <v>0</v>
      </c>
      <c r="R307" s="97">
        <v>0</v>
      </c>
      <c r="S307" s="87">
        <v>0</v>
      </c>
      <c r="T307" s="87">
        <v>0</v>
      </c>
      <c r="U307" s="96">
        <v>0</v>
      </c>
      <c r="V307" s="97">
        <v>0</v>
      </c>
      <c r="W307" s="87">
        <v>26</v>
      </c>
      <c r="X307" s="87">
        <v>30</v>
      </c>
      <c r="Y307" s="88">
        <v>4</v>
      </c>
      <c r="Z307" s="87">
        <v>0</v>
      </c>
      <c r="AA307" s="87">
        <v>0</v>
      </c>
      <c r="AB307" s="88">
        <v>0</v>
      </c>
      <c r="AC307" s="87">
        <v>0</v>
      </c>
      <c r="AD307" s="87">
        <v>0</v>
      </c>
      <c r="AE307" s="88">
        <v>0</v>
      </c>
      <c r="AF307" s="88">
        <v>0</v>
      </c>
      <c r="AG307" s="88">
        <v>1.6</v>
      </c>
      <c r="AH307" s="89">
        <v>12.8</v>
      </c>
    </row>
    <row r="308" spans="1:34" s="104" customFormat="1" ht="23.1" customHeight="1">
      <c r="A308" s="80">
        <f>IF(D308="","",SUBTOTAL(3,$D$11:D308))</f>
        <v>298</v>
      </c>
      <c r="B308" s="81" t="s">
        <v>646</v>
      </c>
      <c r="C308" s="82" t="s">
        <v>638</v>
      </c>
      <c r="D308" s="91" t="s">
        <v>647</v>
      </c>
      <c r="E308" s="98"/>
      <c r="F308" s="99"/>
      <c r="G308" s="99"/>
      <c r="H308" s="99"/>
      <c r="I308" s="100"/>
      <c r="J308" s="101"/>
      <c r="K308" s="101"/>
      <c r="L308" s="101"/>
      <c r="M308" s="101"/>
      <c r="N308" s="102"/>
      <c r="O308" s="101"/>
      <c r="P308" s="101"/>
      <c r="Q308" s="107"/>
      <c r="R308" s="108"/>
      <c r="S308" s="101"/>
      <c r="T308" s="101"/>
      <c r="U308" s="107"/>
      <c r="V308" s="108"/>
      <c r="W308" s="101"/>
      <c r="X308" s="101"/>
      <c r="Y308" s="102"/>
      <c r="Z308" s="101"/>
      <c r="AA308" s="101"/>
      <c r="AB308" s="102"/>
      <c r="AC308" s="101"/>
      <c r="AD308" s="101"/>
      <c r="AE308" s="102"/>
      <c r="AF308" s="102"/>
      <c r="AG308" s="102"/>
      <c r="AH308" s="103"/>
    </row>
    <row r="309" spans="1:34" s="104" customFormat="1" ht="23.1" customHeight="1">
      <c r="A309" s="80">
        <f>IF(D309="","",SUBTOTAL(3,$D$11:D309))</f>
        <v>299</v>
      </c>
      <c r="B309" s="81" t="s">
        <v>648</v>
      </c>
      <c r="C309" s="82" t="s">
        <v>638</v>
      </c>
      <c r="D309" s="91" t="s">
        <v>649</v>
      </c>
      <c r="E309" s="98"/>
      <c r="F309" s="99"/>
      <c r="G309" s="99"/>
      <c r="H309" s="99"/>
      <c r="I309" s="100"/>
      <c r="J309" s="101"/>
      <c r="K309" s="101"/>
      <c r="L309" s="101"/>
      <c r="M309" s="101"/>
      <c r="N309" s="102"/>
      <c r="O309" s="101"/>
      <c r="P309" s="101"/>
      <c r="Q309" s="107"/>
      <c r="R309" s="108"/>
      <c r="S309" s="101"/>
      <c r="T309" s="101"/>
      <c r="U309" s="107"/>
      <c r="V309" s="108"/>
      <c r="W309" s="101"/>
      <c r="X309" s="101"/>
      <c r="Y309" s="102"/>
      <c r="Z309" s="101"/>
      <c r="AA309" s="101"/>
      <c r="AB309" s="102"/>
      <c r="AC309" s="101"/>
      <c r="AD309" s="101"/>
      <c r="AE309" s="102"/>
      <c r="AF309" s="102"/>
      <c r="AG309" s="102"/>
      <c r="AH309" s="103"/>
    </row>
    <row r="310" spans="1:34" s="90" customFormat="1" ht="23.1" customHeight="1">
      <c r="A310" s="80">
        <f>IF(D310="","",SUBTOTAL(3,$D$11:D310))</f>
        <v>300</v>
      </c>
      <c r="B310" s="81" t="s">
        <v>650</v>
      </c>
      <c r="C310" s="82" t="s">
        <v>638</v>
      </c>
      <c r="D310" s="83" t="s">
        <v>651</v>
      </c>
      <c r="E310" s="84">
        <v>0</v>
      </c>
      <c r="F310" s="85">
        <v>0</v>
      </c>
      <c r="G310" s="85">
        <v>0</v>
      </c>
      <c r="H310" s="85">
        <v>0</v>
      </c>
      <c r="I310" s="86">
        <v>0</v>
      </c>
      <c r="J310" s="87">
        <v>0</v>
      </c>
      <c r="K310" s="87">
        <v>3.6</v>
      </c>
      <c r="L310" s="87">
        <v>0</v>
      </c>
      <c r="M310" s="87">
        <v>1.6</v>
      </c>
      <c r="N310" s="88">
        <v>5.2</v>
      </c>
      <c r="O310" s="87">
        <v>0</v>
      </c>
      <c r="P310" s="87">
        <v>0</v>
      </c>
      <c r="Q310" s="96">
        <v>0</v>
      </c>
      <c r="R310" s="97">
        <v>0</v>
      </c>
      <c r="S310" s="87">
        <v>0</v>
      </c>
      <c r="T310" s="87">
        <v>0</v>
      </c>
      <c r="U310" s="96">
        <v>0</v>
      </c>
      <c r="V310" s="97">
        <v>0</v>
      </c>
      <c r="W310" s="87">
        <v>0</v>
      </c>
      <c r="X310" s="87">
        <v>0</v>
      </c>
      <c r="Y310" s="88">
        <v>0</v>
      </c>
      <c r="Z310" s="87">
        <v>0</v>
      </c>
      <c r="AA310" s="87">
        <v>0</v>
      </c>
      <c r="AB310" s="88">
        <v>0</v>
      </c>
      <c r="AC310" s="87">
        <v>0</v>
      </c>
      <c r="AD310" s="87">
        <v>0</v>
      </c>
      <c r="AE310" s="88">
        <v>0</v>
      </c>
      <c r="AF310" s="88">
        <v>0</v>
      </c>
      <c r="AG310" s="88">
        <v>0</v>
      </c>
      <c r="AH310" s="89">
        <v>5.2</v>
      </c>
    </row>
    <row r="311" spans="1:34" s="104" customFormat="1" ht="23.1" customHeight="1">
      <c r="A311" s="80">
        <f>IF(D311="","",SUBTOTAL(3,$D$11:D311))</f>
        <v>301</v>
      </c>
      <c r="B311" s="81" t="s">
        <v>652</v>
      </c>
      <c r="C311" s="82" t="s">
        <v>638</v>
      </c>
      <c r="D311" s="91" t="s">
        <v>653</v>
      </c>
      <c r="E311" s="98"/>
      <c r="F311" s="99"/>
      <c r="G311" s="99"/>
      <c r="H311" s="99"/>
      <c r="I311" s="100"/>
      <c r="J311" s="101"/>
      <c r="K311" s="101"/>
      <c r="L311" s="101"/>
      <c r="M311" s="101"/>
      <c r="N311" s="102"/>
      <c r="O311" s="101"/>
      <c r="P311" s="101"/>
      <c r="Q311" s="107"/>
      <c r="R311" s="108"/>
      <c r="S311" s="101"/>
      <c r="T311" s="101"/>
      <c r="U311" s="107"/>
      <c r="V311" s="108"/>
      <c r="W311" s="101"/>
      <c r="X311" s="101"/>
      <c r="Y311" s="102"/>
      <c r="Z311" s="101"/>
      <c r="AA311" s="101"/>
      <c r="AB311" s="102"/>
      <c r="AC311" s="101"/>
      <c r="AD311" s="101"/>
      <c r="AE311" s="102"/>
      <c r="AF311" s="102"/>
      <c r="AG311" s="102"/>
      <c r="AH311" s="103"/>
    </row>
    <row r="312" spans="1:34" s="104" customFormat="1" ht="23.1" customHeight="1">
      <c r="A312" s="80">
        <f>IF(D312="","",SUBTOTAL(3,$D$11:D312))</f>
        <v>302</v>
      </c>
      <c r="B312" s="81" t="s">
        <v>654</v>
      </c>
      <c r="C312" s="82" t="s">
        <v>638</v>
      </c>
      <c r="D312" s="91" t="s">
        <v>655</v>
      </c>
      <c r="E312" s="98"/>
      <c r="F312" s="99"/>
      <c r="G312" s="99"/>
      <c r="H312" s="99"/>
      <c r="I312" s="100"/>
      <c r="J312" s="101"/>
      <c r="K312" s="101"/>
      <c r="L312" s="101"/>
      <c r="M312" s="101"/>
      <c r="N312" s="102"/>
      <c r="O312" s="101"/>
      <c r="P312" s="101"/>
      <c r="Q312" s="107"/>
      <c r="R312" s="108"/>
      <c r="S312" s="101"/>
      <c r="T312" s="101"/>
      <c r="U312" s="107"/>
      <c r="V312" s="108"/>
      <c r="W312" s="101"/>
      <c r="X312" s="101"/>
      <c r="Y312" s="102"/>
      <c r="Z312" s="101"/>
      <c r="AA312" s="101"/>
      <c r="AB312" s="102"/>
      <c r="AC312" s="101"/>
      <c r="AD312" s="101"/>
      <c r="AE312" s="102"/>
      <c r="AF312" s="102"/>
      <c r="AG312" s="102"/>
      <c r="AH312" s="103"/>
    </row>
    <row r="313" spans="1:34" s="104" customFormat="1" ht="23.1" customHeight="1">
      <c r="A313" s="80">
        <f>IF(D313="","",SUBTOTAL(3,$D$11:D313))</f>
        <v>303</v>
      </c>
      <c r="B313" s="81" t="s">
        <v>656</v>
      </c>
      <c r="C313" s="82" t="s">
        <v>638</v>
      </c>
      <c r="D313" s="91" t="s">
        <v>657</v>
      </c>
      <c r="E313" s="98"/>
      <c r="F313" s="99"/>
      <c r="G313" s="99"/>
      <c r="H313" s="99"/>
      <c r="I313" s="100"/>
      <c r="J313" s="101"/>
      <c r="K313" s="101"/>
      <c r="L313" s="101"/>
      <c r="M313" s="101"/>
      <c r="N313" s="102"/>
      <c r="O313" s="101"/>
      <c r="P313" s="101"/>
      <c r="Q313" s="107"/>
      <c r="R313" s="108"/>
      <c r="S313" s="101"/>
      <c r="T313" s="101"/>
      <c r="U313" s="107"/>
      <c r="V313" s="108"/>
      <c r="W313" s="101"/>
      <c r="X313" s="101"/>
      <c r="Y313" s="102"/>
      <c r="Z313" s="101"/>
      <c r="AA313" s="101"/>
      <c r="AB313" s="102"/>
      <c r="AC313" s="101"/>
      <c r="AD313" s="101"/>
      <c r="AE313" s="102"/>
      <c r="AF313" s="102"/>
      <c r="AG313" s="102"/>
      <c r="AH313" s="103"/>
    </row>
    <row r="314" spans="1:34" s="104" customFormat="1" ht="23.1" customHeight="1">
      <c r="A314" s="80">
        <f>IF(D314="","",SUBTOTAL(3,$D$11:D314))</f>
        <v>304</v>
      </c>
      <c r="B314" s="81" t="s">
        <v>642</v>
      </c>
      <c r="C314" s="82" t="s">
        <v>638</v>
      </c>
      <c r="D314" s="91" t="s">
        <v>658</v>
      </c>
      <c r="E314" s="98"/>
      <c r="F314" s="99"/>
      <c r="G314" s="99"/>
      <c r="H314" s="99"/>
      <c r="I314" s="100"/>
      <c r="J314" s="101"/>
      <c r="K314" s="101"/>
      <c r="L314" s="101"/>
      <c r="M314" s="101"/>
      <c r="N314" s="102"/>
      <c r="O314" s="101"/>
      <c r="P314" s="101"/>
      <c r="Q314" s="107"/>
      <c r="R314" s="108"/>
      <c r="S314" s="101"/>
      <c r="T314" s="101"/>
      <c r="U314" s="107"/>
      <c r="V314" s="108"/>
      <c r="W314" s="101"/>
      <c r="X314" s="101"/>
      <c r="Y314" s="102"/>
      <c r="Z314" s="101"/>
      <c r="AA314" s="101"/>
      <c r="AB314" s="102"/>
      <c r="AC314" s="101"/>
      <c r="AD314" s="101"/>
      <c r="AE314" s="102"/>
      <c r="AF314" s="102"/>
      <c r="AG314" s="102"/>
      <c r="AH314" s="103"/>
    </row>
    <row r="315" spans="1:34" s="104" customFormat="1" ht="23.1" customHeight="1">
      <c r="A315" s="80">
        <f>IF(D315="","",SUBTOTAL(3,$D$11:D315))</f>
        <v>305</v>
      </c>
      <c r="B315" s="81" t="s">
        <v>659</v>
      </c>
      <c r="C315" s="82" t="s">
        <v>638</v>
      </c>
      <c r="D315" s="91" t="s">
        <v>660</v>
      </c>
      <c r="E315" s="98"/>
      <c r="F315" s="99"/>
      <c r="G315" s="99"/>
      <c r="H315" s="99"/>
      <c r="I315" s="100"/>
      <c r="J315" s="101"/>
      <c r="K315" s="101"/>
      <c r="L315" s="101"/>
      <c r="M315" s="101"/>
      <c r="N315" s="102"/>
      <c r="O315" s="101"/>
      <c r="P315" s="101"/>
      <c r="Q315" s="107"/>
      <c r="R315" s="108"/>
      <c r="S315" s="101"/>
      <c r="T315" s="101"/>
      <c r="U315" s="107"/>
      <c r="V315" s="108"/>
      <c r="W315" s="101"/>
      <c r="X315" s="101"/>
      <c r="Y315" s="102"/>
      <c r="Z315" s="101"/>
      <c r="AA315" s="101"/>
      <c r="AB315" s="102"/>
      <c r="AC315" s="101"/>
      <c r="AD315" s="101"/>
      <c r="AE315" s="102"/>
      <c r="AF315" s="102"/>
      <c r="AG315" s="102"/>
      <c r="AH315" s="103"/>
    </row>
    <row r="316" spans="1:34" s="90" customFormat="1" ht="23.1" customHeight="1">
      <c r="A316" s="80">
        <f>IF(D316="","",SUBTOTAL(3,$D$11:D316))</f>
        <v>306</v>
      </c>
      <c r="B316" s="81" t="s">
        <v>661</v>
      </c>
      <c r="C316" s="82" t="s">
        <v>638</v>
      </c>
      <c r="D316" s="83" t="s">
        <v>662</v>
      </c>
      <c r="E316" s="84">
        <v>0</v>
      </c>
      <c r="F316" s="85">
        <v>0</v>
      </c>
      <c r="G316" s="85">
        <v>0</v>
      </c>
      <c r="H316" s="85">
        <v>0</v>
      </c>
      <c r="I316" s="86">
        <v>0</v>
      </c>
      <c r="J316" s="87">
        <v>0</v>
      </c>
      <c r="K316" s="87">
        <v>0</v>
      </c>
      <c r="L316" s="87">
        <v>1.6</v>
      </c>
      <c r="M316" s="87">
        <v>0</v>
      </c>
      <c r="N316" s="88">
        <v>1.6</v>
      </c>
      <c r="O316" s="87">
        <v>0</v>
      </c>
      <c r="P316" s="87">
        <v>0</v>
      </c>
      <c r="Q316" s="96">
        <v>0</v>
      </c>
      <c r="R316" s="97">
        <v>0</v>
      </c>
      <c r="S316" s="87">
        <v>0</v>
      </c>
      <c r="T316" s="87">
        <v>0</v>
      </c>
      <c r="U316" s="96">
        <v>0</v>
      </c>
      <c r="V316" s="97">
        <v>0</v>
      </c>
      <c r="W316" s="87">
        <v>0</v>
      </c>
      <c r="X316" s="87">
        <v>0</v>
      </c>
      <c r="Y316" s="88">
        <v>0</v>
      </c>
      <c r="Z316" s="87">
        <v>0</v>
      </c>
      <c r="AA316" s="87">
        <v>0</v>
      </c>
      <c r="AB316" s="88">
        <v>0</v>
      </c>
      <c r="AC316" s="87">
        <v>0</v>
      </c>
      <c r="AD316" s="87">
        <v>0</v>
      </c>
      <c r="AE316" s="88">
        <v>0</v>
      </c>
      <c r="AF316" s="88">
        <v>0</v>
      </c>
      <c r="AG316" s="88">
        <v>0</v>
      </c>
      <c r="AH316" s="89">
        <v>1.6</v>
      </c>
    </row>
    <row r="317" spans="1:34" s="90" customFormat="1" ht="23.1" customHeight="1">
      <c r="A317" s="80">
        <f>IF(D317="","",SUBTOTAL(3,$D$11:D317))</f>
        <v>307</v>
      </c>
      <c r="B317" s="81" t="s">
        <v>663</v>
      </c>
      <c r="C317" s="82" t="s">
        <v>638</v>
      </c>
      <c r="D317" s="83" t="s">
        <v>664</v>
      </c>
      <c r="E317" s="84">
        <v>0</v>
      </c>
      <c r="F317" s="85">
        <v>0</v>
      </c>
      <c r="G317" s="85">
        <v>0</v>
      </c>
      <c r="H317" s="85">
        <v>0</v>
      </c>
      <c r="I317" s="86">
        <v>0</v>
      </c>
      <c r="J317" s="87">
        <v>0</v>
      </c>
      <c r="K317" s="87">
        <v>0</v>
      </c>
      <c r="L317" s="87">
        <v>0</v>
      </c>
      <c r="M317" s="87">
        <v>1.6</v>
      </c>
      <c r="N317" s="88">
        <v>1.6</v>
      </c>
      <c r="O317" s="87">
        <v>0</v>
      </c>
      <c r="P317" s="87">
        <v>0</v>
      </c>
      <c r="Q317" s="96">
        <v>0</v>
      </c>
      <c r="R317" s="97">
        <v>0</v>
      </c>
      <c r="S317" s="87">
        <v>0</v>
      </c>
      <c r="T317" s="87">
        <v>0</v>
      </c>
      <c r="U317" s="96">
        <v>0</v>
      </c>
      <c r="V317" s="97">
        <v>0</v>
      </c>
      <c r="W317" s="87">
        <v>0</v>
      </c>
      <c r="X317" s="87">
        <v>0</v>
      </c>
      <c r="Y317" s="88">
        <v>0</v>
      </c>
      <c r="Z317" s="87">
        <v>0</v>
      </c>
      <c r="AA317" s="87">
        <v>0</v>
      </c>
      <c r="AB317" s="88">
        <v>0</v>
      </c>
      <c r="AC317" s="87">
        <v>0</v>
      </c>
      <c r="AD317" s="87">
        <v>0</v>
      </c>
      <c r="AE317" s="88">
        <v>0</v>
      </c>
      <c r="AF317" s="88">
        <v>0</v>
      </c>
      <c r="AG317" s="88">
        <v>0</v>
      </c>
      <c r="AH317" s="89">
        <v>1.6</v>
      </c>
    </row>
    <row r="318" spans="1:34" s="90" customFormat="1" ht="23.1" customHeight="1">
      <c r="A318" s="80">
        <f>IF(D318="","",SUBTOTAL(3,$D$11:D318))</f>
        <v>308</v>
      </c>
      <c r="B318" s="81" t="s">
        <v>665</v>
      </c>
      <c r="C318" s="82" t="s">
        <v>638</v>
      </c>
      <c r="D318" s="83" t="s">
        <v>666</v>
      </c>
      <c r="E318" s="84">
        <v>0</v>
      </c>
      <c r="F318" s="85">
        <v>0</v>
      </c>
      <c r="G318" s="85">
        <v>0</v>
      </c>
      <c r="H318" s="85">
        <v>0</v>
      </c>
      <c r="I318" s="86">
        <v>0</v>
      </c>
      <c r="J318" s="87">
        <v>0</v>
      </c>
      <c r="K318" s="87">
        <v>0</v>
      </c>
      <c r="L318" s="87">
        <v>0</v>
      </c>
      <c r="M318" s="87">
        <v>0</v>
      </c>
      <c r="N318" s="88">
        <v>0</v>
      </c>
      <c r="O318" s="87">
        <v>0</v>
      </c>
      <c r="P318" s="87">
        <v>8</v>
      </c>
      <c r="Q318" s="96">
        <v>0</v>
      </c>
      <c r="R318" s="97">
        <v>0.4</v>
      </c>
      <c r="S318" s="87">
        <v>0</v>
      </c>
      <c r="T318" s="87">
        <v>0</v>
      </c>
      <c r="U318" s="96">
        <v>0</v>
      </c>
      <c r="V318" s="97">
        <v>0</v>
      </c>
      <c r="W318" s="87">
        <v>0</v>
      </c>
      <c r="X318" s="87">
        <v>0</v>
      </c>
      <c r="Y318" s="88">
        <v>0</v>
      </c>
      <c r="Z318" s="87">
        <v>0</v>
      </c>
      <c r="AA318" s="87">
        <v>0</v>
      </c>
      <c r="AB318" s="88">
        <v>0</v>
      </c>
      <c r="AC318" s="87">
        <v>0</v>
      </c>
      <c r="AD318" s="87">
        <v>0</v>
      </c>
      <c r="AE318" s="88">
        <v>0</v>
      </c>
      <c r="AF318" s="88">
        <v>0</v>
      </c>
      <c r="AG318" s="88">
        <v>0</v>
      </c>
      <c r="AH318" s="89">
        <v>0.4</v>
      </c>
    </row>
    <row r="319" spans="1:34" s="90" customFormat="1" ht="23.1" customHeight="1">
      <c r="A319" s="80">
        <f>IF(D319="","",SUBTOTAL(3,$D$11:D319))</f>
        <v>309</v>
      </c>
      <c r="B319" s="81" t="s">
        <v>667</v>
      </c>
      <c r="C319" s="82" t="s">
        <v>638</v>
      </c>
      <c r="D319" s="83" t="s">
        <v>668</v>
      </c>
      <c r="E319" s="84">
        <v>0</v>
      </c>
      <c r="F319" s="85">
        <v>0</v>
      </c>
      <c r="G319" s="85">
        <v>0</v>
      </c>
      <c r="H319" s="85">
        <v>0</v>
      </c>
      <c r="I319" s="86">
        <v>0</v>
      </c>
      <c r="J319" s="87">
        <v>0</v>
      </c>
      <c r="K319" s="87">
        <v>0</v>
      </c>
      <c r="L319" s="87">
        <v>0</v>
      </c>
      <c r="M319" s="87">
        <v>0</v>
      </c>
      <c r="N319" s="88">
        <v>0</v>
      </c>
      <c r="O319" s="87">
        <v>0</v>
      </c>
      <c r="P319" s="87">
        <v>0</v>
      </c>
      <c r="Q319" s="96">
        <v>0</v>
      </c>
      <c r="R319" s="97">
        <v>0</v>
      </c>
      <c r="S319" s="87">
        <v>0</v>
      </c>
      <c r="T319" s="87">
        <v>0</v>
      </c>
      <c r="U319" s="96">
        <v>0</v>
      </c>
      <c r="V319" s="97">
        <v>0</v>
      </c>
      <c r="W319" s="87">
        <v>30</v>
      </c>
      <c r="X319" s="87">
        <v>26</v>
      </c>
      <c r="Y319" s="88">
        <v>4</v>
      </c>
      <c r="Z319" s="87">
        <v>0</v>
      </c>
      <c r="AA319" s="87">
        <v>0</v>
      </c>
      <c r="AB319" s="88">
        <v>0</v>
      </c>
      <c r="AC319" s="87">
        <v>0</v>
      </c>
      <c r="AD319" s="87">
        <v>0</v>
      </c>
      <c r="AE319" s="88">
        <v>0</v>
      </c>
      <c r="AF319" s="88">
        <v>0</v>
      </c>
      <c r="AG319" s="88">
        <v>0</v>
      </c>
      <c r="AH319" s="89">
        <v>4</v>
      </c>
    </row>
    <row r="320" spans="1:34" s="104" customFormat="1" ht="23.1" customHeight="1">
      <c r="A320" s="80">
        <f>IF(D320="","",SUBTOTAL(3,$D$11:D320))</f>
        <v>310</v>
      </c>
      <c r="B320" s="81" t="s">
        <v>669</v>
      </c>
      <c r="C320" s="82" t="s">
        <v>638</v>
      </c>
      <c r="D320" s="91" t="s">
        <v>670</v>
      </c>
      <c r="E320" s="98"/>
      <c r="F320" s="99"/>
      <c r="G320" s="99"/>
      <c r="H320" s="99"/>
      <c r="I320" s="100"/>
      <c r="J320" s="101"/>
      <c r="K320" s="101"/>
      <c r="L320" s="101"/>
      <c r="M320" s="101"/>
      <c r="N320" s="102"/>
      <c r="O320" s="101"/>
      <c r="P320" s="101"/>
      <c r="Q320" s="107"/>
      <c r="R320" s="108"/>
      <c r="S320" s="101"/>
      <c r="T320" s="101"/>
      <c r="U320" s="107"/>
      <c r="V320" s="108"/>
      <c r="W320" s="101"/>
      <c r="X320" s="101"/>
      <c r="Y320" s="102"/>
      <c r="Z320" s="101"/>
      <c r="AA320" s="101"/>
      <c r="AB320" s="102"/>
      <c r="AC320" s="101"/>
      <c r="AD320" s="101"/>
      <c r="AE320" s="102"/>
      <c r="AF320" s="102"/>
      <c r="AG320" s="102"/>
      <c r="AH320" s="103"/>
    </row>
    <row r="321" spans="1:34" s="104" customFormat="1" ht="23.1" customHeight="1">
      <c r="A321" s="80">
        <f>IF(D321="","",SUBTOTAL(3,$D$11:D321))</f>
        <v>311</v>
      </c>
      <c r="B321" s="81" t="s">
        <v>671</v>
      </c>
      <c r="C321" s="82" t="s">
        <v>672</v>
      </c>
      <c r="D321" s="91" t="s">
        <v>673</v>
      </c>
      <c r="E321" s="98"/>
      <c r="F321" s="99"/>
      <c r="G321" s="99"/>
      <c r="H321" s="99"/>
      <c r="I321" s="100"/>
      <c r="J321" s="101"/>
      <c r="K321" s="101"/>
      <c r="L321" s="101"/>
      <c r="M321" s="101"/>
      <c r="N321" s="102"/>
      <c r="O321" s="101"/>
      <c r="P321" s="101"/>
      <c r="Q321" s="107"/>
      <c r="R321" s="108"/>
      <c r="S321" s="101"/>
      <c r="T321" s="101"/>
      <c r="U321" s="107"/>
      <c r="V321" s="108"/>
      <c r="W321" s="101"/>
      <c r="X321" s="101"/>
      <c r="Y321" s="102"/>
      <c r="Z321" s="101"/>
      <c r="AA321" s="101"/>
      <c r="AB321" s="102"/>
      <c r="AC321" s="101"/>
      <c r="AD321" s="101"/>
      <c r="AE321" s="102"/>
      <c r="AF321" s="102"/>
      <c r="AG321" s="102"/>
      <c r="AH321" s="103"/>
    </row>
    <row r="322" spans="1:34" s="104" customFormat="1" ht="23.1" customHeight="1">
      <c r="A322" s="80">
        <f>IF(D322="","",SUBTOTAL(3,$D$11:D322))</f>
        <v>312</v>
      </c>
      <c r="B322" s="81" t="s">
        <v>674</v>
      </c>
      <c r="C322" s="82" t="s">
        <v>672</v>
      </c>
      <c r="D322" s="91" t="s">
        <v>675</v>
      </c>
      <c r="E322" s="98"/>
      <c r="F322" s="99"/>
      <c r="G322" s="99"/>
      <c r="H322" s="99"/>
      <c r="I322" s="100"/>
      <c r="J322" s="101"/>
      <c r="K322" s="101"/>
      <c r="L322" s="101"/>
      <c r="M322" s="101"/>
      <c r="N322" s="102"/>
      <c r="O322" s="101"/>
      <c r="P322" s="101"/>
      <c r="Q322" s="107"/>
      <c r="R322" s="108"/>
      <c r="S322" s="101"/>
      <c r="T322" s="101"/>
      <c r="U322" s="107"/>
      <c r="V322" s="108"/>
      <c r="W322" s="101"/>
      <c r="X322" s="101"/>
      <c r="Y322" s="102"/>
      <c r="Z322" s="101"/>
      <c r="AA322" s="101"/>
      <c r="AB322" s="102"/>
      <c r="AC322" s="101"/>
      <c r="AD322" s="101"/>
      <c r="AE322" s="102"/>
      <c r="AF322" s="102"/>
      <c r="AG322" s="102"/>
      <c r="AH322" s="103"/>
    </row>
    <row r="323" spans="1:34" s="104" customFormat="1" ht="23.1" customHeight="1">
      <c r="A323" s="80">
        <f>IF(D323="","",SUBTOTAL(3,$D$11:D323))</f>
        <v>313</v>
      </c>
      <c r="B323" s="81" t="s">
        <v>676</v>
      </c>
      <c r="C323" s="82" t="s">
        <v>672</v>
      </c>
      <c r="D323" s="91" t="s">
        <v>677</v>
      </c>
      <c r="E323" s="98"/>
      <c r="F323" s="99"/>
      <c r="G323" s="99"/>
      <c r="H323" s="99"/>
      <c r="I323" s="100"/>
      <c r="J323" s="101"/>
      <c r="K323" s="101"/>
      <c r="L323" s="101"/>
      <c r="M323" s="101"/>
      <c r="N323" s="102"/>
      <c r="O323" s="101"/>
      <c r="P323" s="101"/>
      <c r="Q323" s="107"/>
      <c r="R323" s="108"/>
      <c r="S323" s="101"/>
      <c r="T323" s="101"/>
      <c r="U323" s="107"/>
      <c r="V323" s="108"/>
      <c r="W323" s="101"/>
      <c r="X323" s="101"/>
      <c r="Y323" s="102"/>
      <c r="Z323" s="101"/>
      <c r="AA323" s="101"/>
      <c r="AB323" s="102"/>
      <c r="AC323" s="101"/>
      <c r="AD323" s="101"/>
      <c r="AE323" s="102"/>
      <c r="AF323" s="102"/>
      <c r="AG323" s="102"/>
      <c r="AH323" s="103"/>
    </row>
    <row r="324" spans="1:34" s="104" customFormat="1" ht="23.1" customHeight="1">
      <c r="A324" s="80">
        <f>IF(D324="","",SUBTOTAL(3,$D$11:D324))</f>
        <v>314</v>
      </c>
      <c r="B324" s="81" t="s">
        <v>678</v>
      </c>
      <c r="C324" s="82" t="s">
        <v>672</v>
      </c>
      <c r="D324" s="91" t="s">
        <v>679</v>
      </c>
      <c r="E324" s="98"/>
      <c r="F324" s="99"/>
      <c r="G324" s="99"/>
      <c r="H324" s="99"/>
      <c r="I324" s="100"/>
      <c r="J324" s="101"/>
      <c r="K324" s="101"/>
      <c r="L324" s="101"/>
      <c r="M324" s="101"/>
      <c r="N324" s="102"/>
      <c r="O324" s="101"/>
      <c r="P324" s="101"/>
      <c r="Q324" s="107"/>
      <c r="R324" s="108"/>
      <c r="S324" s="101"/>
      <c r="T324" s="101"/>
      <c r="U324" s="107"/>
      <c r="V324" s="108"/>
      <c r="W324" s="101"/>
      <c r="X324" s="101"/>
      <c r="Y324" s="102"/>
      <c r="Z324" s="101"/>
      <c r="AA324" s="101"/>
      <c r="AB324" s="102"/>
      <c r="AC324" s="101"/>
      <c r="AD324" s="101"/>
      <c r="AE324" s="102"/>
      <c r="AF324" s="102"/>
      <c r="AG324" s="102"/>
      <c r="AH324" s="103"/>
    </row>
    <row r="325" spans="1:34" s="104" customFormat="1" ht="23.1" customHeight="1">
      <c r="A325" s="80">
        <f>IF(D325="","",SUBTOTAL(3,$D$11:D325))</f>
        <v>315</v>
      </c>
      <c r="B325" s="81" t="s">
        <v>680</v>
      </c>
      <c r="C325" s="82" t="s">
        <v>672</v>
      </c>
      <c r="D325" s="91" t="s">
        <v>681</v>
      </c>
      <c r="E325" s="98"/>
      <c r="F325" s="99"/>
      <c r="G325" s="99"/>
      <c r="H325" s="99"/>
      <c r="I325" s="100"/>
      <c r="J325" s="101"/>
      <c r="K325" s="101"/>
      <c r="L325" s="101"/>
      <c r="M325" s="101"/>
      <c r="N325" s="102"/>
      <c r="O325" s="101"/>
      <c r="P325" s="101"/>
      <c r="Q325" s="107"/>
      <c r="R325" s="108"/>
      <c r="S325" s="101"/>
      <c r="T325" s="101"/>
      <c r="U325" s="107"/>
      <c r="V325" s="108"/>
      <c r="W325" s="101"/>
      <c r="X325" s="101"/>
      <c r="Y325" s="102"/>
      <c r="Z325" s="101"/>
      <c r="AA325" s="101"/>
      <c r="AB325" s="102"/>
      <c r="AC325" s="101"/>
      <c r="AD325" s="101"/>
      <c r="AE325" s="102"/>
      <c r="AF325" s="102"/>
      <c r="AG325" s="102"/>
      <c r="AH325" s="103"/>
    </row>
    <row r="326" spans="1:34" s="104" customFormat="1" ht="23.1" customHeight="1">
      <c r="A326" s="80">
        <f>IF(D326="","",SUBTOTAL(3,$D$11:D326))</f>
        <v>316</v>
      </c>
      <c r="B326" s="81" t="s">
        <v>682</v>
      </c>
      <c r="C326" s="82" t="s">
        <v>672</v>
      </c>
      <c r="D326" s="91" t="s">
        <v>683</v>
      </c>
      <c r="E326" s="98"/>
      <c r="F326" s="99"/>
      <c r="G326" s="99"/>
      <c r="H326" s="99"/>
      <c r="I326" s="100"/>
      <c r="J326" s="101"/>
      <c r="K326" s="101"/>
      <c r="L326" s="101"/>
      <c r="M326" s="101"/>
      <c r="N326" s="102"/>
      <c r="O326" s="101"/>
      <c r="P326" s="101"/>
      <c r="Q326" s="107"/>
      <c r="R326" s="108"/>
      <c r="S326" s="101"/>
      <c r="T326" s="101"/>
      <c r="U326" s="107"/>
      <c r="V326" s="108"/>
      <c r="W326" s="101"/>
      <c r="X326" s="101"/>
      <c r="Y326" s="102"/>
      <c r="Z326" s="101"/>
      <c r="AA326" s="101"/>
      <c r="AB326" s="102"/>
      <c r="AC326" s="101"/>
      <c r="AD326" s="101"/>
      <c r="AE326" s="102"/>
      <c r="AF326" s="102"/>
      <c r="AG326" s="102"/>
      <c r="AH326" s="103"/>
    </row>
    <row r="327" spans="1:34" s="104" customFormat="1" ht="23.1" customHeight="1">
      <c r="A327" s="80">
        <f>IF(D327="","",SUBTOTAL(3,$D$11:D327))</f>
        <v>317</v>
      </c>
      <c r="B327" s="81" t="s">
        <v>684</v>
      </c>
      <c r="C327" s="82" t="s">
        <v>672</v>
      </c>
      <c r="D327" s="91" t="s">
        <v>685</v>
      </c>
      <c r="E327" s="98"/>
      <c r="F327" s="99"/>
      <c r="G327" s="99"/>
      <c r="H327" s="99"/>
      <c r="I327" s="100"/>
      <c r="J327" s="101"/>
      <c r="K327" s="101"/>
      <c r="L327" s="101"/>
      <c r="M327" s="101"/>
      <c r="N327" s="102"/>
      <c r="O327" s="101"/>
      <c r="P327" s="101"/>
      <c r="Q327" s="107"/>
      <c r="R327" s="108"/>
      <c r="S327" s="101"/>
      <c r="T327" s="101"/>
      <c r="U327" s="107"/>
      <c r="V327" s="108"/>
      <c r="W327" s="101"/>
      <c r="X327" s="101"/>
      <c r="Y327" s="102"/>
      <c r="Z327" s="101"/>
      <c r="AA327" s="101"/>
      <c r="AB327" s="102"/>
      <c r="AC327" s="101"/>
      <c r="AD327" s="101"/>
      <c r="AE327" s="102"/>
      <c r="AF327" s="102"/>
      <c r="AG327" s="102"/>
      <c r="AH327" s="103"/>
    </row>
    <row r="328" spans="1:34" s="104" customFormat="1" ht="23.1" customHeight="1">
      <c r="A328" s="80">
        <f>IF(D328="","",SUBTOTAL(3,$D$11:D328))</f>
        <v>318</v>
      </c>
      <c r="B328" s="81" t="s">
        <v>686</v>
      </c>
      <c r="C328" s="82" t="s">
        <v>672</v>
      </c>
      <c r="D328" s="91" t="s">
        <v>687</v>
      </c>
      <c r="E328" s="98"/>
      <c r="F328" s="99"/>
      <c r="G328" s="99"/>
      <c r="H328" s="99"/>
      <c r="I328" s="100"/>
      <c r="J328" s="101"/>
      <c r="K328" s="101"/>
      <c r="L328" s="101"/>
      <c r="M328" s="101"/>
      <c r="N328" s="102"/>
      <c r="O328" s="101"/>
      <c r="P328" s="101"/>
      <c r="Q328" s="107"/>
      <c r="R328" s="108"/>
      <c r="S328" s="101"/>
      <c r="T328" s="101"/>
      <c r="U328" s="107"/>
      <c r="V328" s="108"/>
      <c r="W328" s="101"/>
      <c r="X328" s="101"/>
      <c r="Y328" s="102"/>
      <c r="Z328" s="101"/>
      <c r="AA328" s="101"/>
      <c r="AB328" s="102"/>
      <c r="AC328" s="101"/>
      <c r="AD328" s="101"/>
      <c r="AE328" s="102"/>
      <c r="AF328" s="102"/>
      <c r="AG328" s="102"/>
      <c r="AH328" s="103"/>
    </row>
    <row r="329" spans="1:34" s="104" customFormat="1" ht="23.1" customHeight="1">
      <c r="A329" s="80">
        <f>IF(D329="","",SUBTOTAL(3,$D$11:D329))</f>
        <v>319</v>
      </c>
      <c r="B329" s="81" t="s">
        <v>688</v>
      </c>
      <c r="C329" s="82" t="s">
        <v>672</v>
      </c>
      <c r="D329" s="91" t="s">
        <v>689</v>
      </c>
      <c r="E329" s="98"/>
      <c r="F329" s="99"/>
      <c r="G329" s="99"/>
      <c r="H329" s="99"/>
      <c r="I329" s="100"/>
      <c r="J329" s="101"/>
      <c r="K329" s="101"/>
      <c r="L329" s="101"/>
      <c r="M329" s="101"/>
      <c r="N329" s="102"/>
      <c r="O329" s="101"/>
      <c r="P329" s="101"/>
      <c r="Q329" s="107"/>
      <c r="R329" s="108"/>
      <c r="S329" s="101"/>
      <c r="T329" s="101"/>
      <c r="U329" s="107"/>
      <c r="V329" s="108"/>
      <c r="W329" s="101"/>
      <c r="X329" s="101"/>
      <c r="Y329" s="102"/>
      <c r="Z329" s="101"/>
      <c r="AA329" s="101"/>
      <c r="AB329" s="102"/>
      <c r="AC329" s="101"/>
      <c r="AD329" s="101"/>
      <c r="AE329" s="102"/>
      <c r="AF329" s="102"/>
      <c r="AG329" s="102"/>
      <c r="AH329" s="103"/>
    </row>
    <row r="330" spans="1:34" s="104" customFormat="1" ht="23.1" customHeight="1">
      <c r="A330" s="80">
        <f>IF(D330="","",SUBTOTAL(3,$D$11:D330))</f>
        <v>320</v>
      </c>
      <c r="B330" s="81" t="s">
        <v>690</v>
      </c>
      <c r="C330" s="82" t="s">
        <v>672</v>
      </c>
      <c r="D330" s="91" t="s">
        <v>691</v>
      </c>
      <c r="E330" s="98"/>
      <c r="F330" s="99"/>
      <c r="G330" s="99"/>
      <c r="H330" s="99"/>
      <c r="I330" s="100"/>
      <c r="J330" s="101"/>
      <c r="K330" s="101"/>
      <c r="L330" s="101"/>
      <c r="M330" s="101"/>
      <c r="N330" s="102"/>
      <c r="O330" s="101"/>
      <c r="P330" s="101"/>
      <c r="Q330" s="107"/>
      <c r="R330" s="108"/>
      <c r="S330" s="101"/>
      <c r="T330" s="101"/>
      <c r="U330" s="107"/>
      <c r="V330" s="108"/>
      <c r="W330" s="101"/>
      <c r="X330" s="101"/>
      <c r="Y330" s="102"/>
      <c r="Z330" s="101"/>
      <c r="AA330" s="101"/>
      <c r="AB330" s="102"/>
      <c r="AC330" s="101"/>
      <c r="AD330" s="101"/>
      <c r="AE330" s="102"/>
      <c r="AF330" s="102"/>
      <c r="AG330" s="102"/>
      <c r="AH330" s="103"/>
    </row>
    <row r="331" spans="1:34" s="104" customFormat="1" ht="23.1" customHeight="1">
      <c r="A331" s="80">
        <f>IF(D331="","",SUBTOTAL(3,$D$11:D331))</f>
        <v>321</v>
      </c>
      <c r="B331" s="81" t="s">
        <v>692</v>
      </c>
      <c r="C331" s="82" t="s">
        <v>672</v>
      </c>
      <c r="D331" s="91" t="s">
        <v>693</v>
      </c>
      <c r="E331" s="98"/>
      <c r="F331" s="99"/>
      <c r="G331" s="99"/>
      <c r="H331" s="99"/>
      <c r="I331" s="100"/>
      <c r="J331" s="101"/>
      <c r="K331" s="101"/>
      <c r="L331" s="101"/>
      <c r="M331" s="101"/>
      <c r="N331" s="102"/>
      <c r="O331" s="101"/>
      <c r="P331" s="101"/>
      <c r="Q331" s="107"/>
      <c r="R331" s="108"/>
      <c r="S331" s="101"/>
      <c r="T331" s="101"/>
      <c r="U331" s="107"/>
      <c r="V331" s="108"/>
      <c r="W331" s="101"/>
      <c r="X331" s="101"/>
      <c r="Y331" s="102"/>
      <c r="Z331" s="101"/>
      <c r="AA331" s="101"/>
      <c r="AB331" s="102"/>
      <c r="AC331" s="101"/>
      <c r="AD331" s="101"/>
      <c r="AE331" s="102"/>
      <c r="AF331" s="102"/>
      <c r="AG331" s="102"/>
      <c r="AH331" s="103"/>
    </row>
    <row r="332" spans="1:34" s="104" customFormat="1" ht="23.1" customHeight="1">
      <c r="A332" s="80">
        <f>IF(D332="","",SUBTOTAL(3,$D$11:D332))</f>
        <v>322</v>
      </c>
      <c r="B332" s="81" t="s">
        <v>694</v>
      </c>
      <c r="C332" s="82" t="s">
        <v>672</v>
      </c>
      <c r="D332" s="91" t="s">
        <v>695</v>
      </c>
      <c r="E332" s="98"/>
      <c r="F332" s="99"/>
      <c r="G332" s="99"/>
      <c r="H332" s="99"/>
      <c r="I332" s="100"/>
      <c r="J332" s="101"/>
      <c r="K332" s="101"/>
      <c r="L332" s="101"/>
      <c r="M332" s="101"/>
      <c r="N332" s="102"/>
      <c r="O332" s="101"/>
      <c r="P332" s="101"/>
      <c r="Q332" s="107"/>
      <c r="R332" s="108"/>
      <c r="S332" s="101"/>
      <c r="T332" s="101"/>
      <c r="U332" s="107"/>
      <c r="V332" s="108"/>
      <c r="W332" s="101"/>
      <c r="X332" s="101"/>
      <c r="Y332" s="102"/>
      <c r="Z332" s="101"/>
      <c r="AA332" s="101"/>
      <c r="AB332" s="102"/>
      <c r="AC332" s="101"/>
      <c r="AD332" s="101"/>
      <c r="AE332" s="102"/>
      <c r="AF332" s="102"/>
      <c r="AG332" s="102"/>
      <c r="AH332" s="103"/>
    </row>
    <row r="333" spans="1:34" s="104" customFormat="1" ht="23.1" customHeight="1">
      <c r="A333" s="80">
        <f>IF(D333="","",SUBTOTAL(3,$D$11:D333))</f>
        <v>323</v>
      </c>
      <c r="B333" s="81" t="s">
        <v>696</v>
      </c>
      <c r="C333" s="82" t="s">
        <v>672</v>
      </c>
      <c r="D333" s="91" t="s">
        <v>697</v>
      </c>
      <c r="E333" s="98"/>
      <c r="F333" s="99"/>
      <c r="G333" s="99"/>
      <c r="H333" s="99"/>
      <c r="I333" s="100"/>
      <c r="J333" s="101"/>
      <c r="K333" s="101"/>
      <c r="L333" s="101"/>
      <c r="M333" s="101"/>
      <c r="N333" s="102"/>
      <c r="O333" s="101"/>
      <c r="P333" s="101"/>
      <c r="Q333" s="107"/>
      <c r="R333" s="108"/>
      <c r="S333" s="101"/>
      <c r="T333" s="101"/>
      <c r="U333" s="107"/>
      <c r="V333" s="108"/>
      <c r="W333" s="101"/>
      <c r="X333" s="101"/>
      <c r="Y333" s="102"/>
      <c r="Z333" s="101"/>
      <c r="AA333" s="101"/>
      <c r="AB333" s="102"/>
      <c r="AC333" s="101"/>
      <c r="AD333" s="101"/>
      <c r="AE333" s="102"/>
      <c r="AF333" s="102"/>
      <c r="AG333" s="102"/>
      <c r="AH333" s="103"/>
    </row>
    <row r="334" spans="1:34" s="104" customFormat="1" ht="23.1" customHeight="1">
      <c r="A334" s="80">
        <f>IF(D334="","",SUBTOTAL(3,$D$11:D334))</f>
        <v>324</v>
      </c>
      <c r="B334" s="81" t="s">
        <v>698</v>
      </c>
      <c r="C334" s="82" t="s">
        <v>672</v>
      </c>
      <c r="D334" s="91" t="s">
        <v>699</v>
      </c>
      <c r="E334" s="98"/>
      <c r="F334" s="99"/>
      <c r="G334" s="99"/>
      <c r="H334" s="99"/>
      <c r="I334" s="100"/>
      <c r="J334" s="101"/>
      <c r="K334" s="101"/>
      <c r="L334" s="101"/>
      <c r="M334" s="101"/>
      <c r="N334" s="102"/>
      <c r="O334" s="101"/>
      <c r="P334" s="101"/>
      <c r="Q334" s="107"/>
      <c r="R334" s="108"/>
      <c r="S334" s="101"/>
      <c r="T334" s="101"/>
      <c r="U334" s="107"/>
      <c r="V334" s="108"/>
      <c r="W334" s="101"/>
      <c r="X334" s="101"/>
      <c r="Y334" s="102"/>
      <c r="Z334" s="101"/>
      <c r="AA334" s="101"/>
      <c r="AB334" s="102"/>
      <c r="AC334" s="101"/>
      <c r="AD334" s="101"/>
      <c r="AE334" s="102"/>
      <c r="AF334" s="102"/>
      <c r="AG334" s="102"/>
      <c r="AH334" s="103"/>
    </row>
    <row r="335" spans="1:34" s="104" customFormat="1" ht="23.1" customHeight="1">
      <c r="A335" s="80">
        <f>IF(D335="","",SUBTOTAL(3,$D$11:D335))</f>
        <v>325</v>
      </c>
      <c r="B335" s="81" t="s">
        <v>700</v>
      </c>
      <c r="C335" s="82" t="s">
        <v>672</v>
      </c>
      <c r="D335" s="91" t="s">
        <v>701</v>
      </c>
      <c r="E335" s="98"/>
      <c r="F335" s="99"/>
      <c r="G335" s="99"/>
      <c r="H335" s="99"/>
      <c r="I335" s="100"/>
      <c r="J335" s="101"/>
      <c r="K335" s="101"/>
      <c r="L335" s="101"/>
      <c r="M335" s="101"/>
      <c r="N335" s="102"/>
      <c r="O335" s="101"/>
      <c r="P335" s="101"/>
      <c r="Q335" s="107"/>
      <c r="R335" s="108"/>
      <c r="S335" s="101"/>
      <c r="T335" s="101"/>
      <c r="U335" s="107"/>
      <c r="V335" s="108"/>
      <c r="W335" s="101"/>
      <c r="X335" s="101"/>
      <c r="Y335" s="102"/>
      <c r="Z335" s="101"/>
      <c r="AA335" s="101"/>
      <c r="AB335" s="102"/>
      <c r="AC335" s="101"/>
      <c r="AD335" s="101"/>
      <c r="AE335" s="102"/>
      <c r="AF335" s="102"/>
      <c r="AG335" s="102"/>
      <c r="AH335" s="103"/>
    </row>
    <row r="336" spans="1:34" s="104" customFormat="1" ht="23.1" customHeight="1">
      <c r="A336" s="80">
        <f>IF(D336="","",SUBTOTAL(3,$D$11:D336))</f>
        <v>326</v>
      </c>
      <c r="B336" s="81" t="s">
        <v>702</v>
      </c>
      <c r="C336" s="82" t="s">
        <v>672</v>
      </c>
      <c r="D336" s="91" t="s">
        <v>703</v>
      </c>
      <c r="E336" s="98"/>
      <c r="F336" s="99"/>
      <c r="G336" s="99"/>
      <c r="H336" s="99"/>
      <c r="I336" s="100"/>
      <c r="J336" s="101"/>
      <c r="K336" s="101"/>
      <c r="L336" s="101"/>
      <c r="M336" s="101"/>
      <c r="N336" s="102"/>
      <c r="O336" s="101"/>
      <c r="P336" s="101"/>
      <c r="Q336" s="107"/>
      <c r="R336" s="108"/>
      <c r="S336" s="101"/>
      <c r="T336" s="101"/>
      <c r="U336" s="107"/>
      <c r="V336" s="108"/>
      <c r="W336" s="101"/>
      <c r="X336" s="101"/>
      <c r="Y336" s="102"/>
      <c r="Z336" s="101"/>
      <c r="AA336" s="101"/>
      <c r="AB336" s="102"/>
      <c r="AC336" s="101"/>
      <c r="AD336" s="101"/>
      <c r="AE336" s="102"/>
      <c r="AF336" s="102"/>
      <c r="AG336" s="102"/>
      <c r="AH336" s="103"/>
    </row>
    <row r="337" spans="1:34" s="104" customFormat="1" ht="23.1" customHeight="1">
      <c r="A337" s="80">
        <f>IF(D337="","",SUBTOTAL(3,$D$11:D337))</f>
        <v>327</v>
      </c>
      <c r="B337" s="81" t="s">
        <v>704</v>
      </c>
      <c r="C337" s="82" t="s">
        <v>672</v>
      </c>
      <c r="D337" s="91" t="s">
        <v>705</v>
      </c>
      <c r="E337" s="98"/>
      <c r="F337" s="99"/>
      <c r="G337" s="99"/>
      <c r="H337" s="99"/>
      <c r="I337" s="100"/>
      <c r="J337" s="101"/>
      <c r="K337" s="101"/>
      <c r="L337" s="101"/>
      <c r="M337" s="101"/>
      <c r="N337" s="102"/>
      <c r="O337" s="101"/>
      <c r="P337" s="101"/>
      <c r="Q337" s="107"/>
      <c r="R337" s="108"/>
      <c r="S337" s="101"/>
      <c r="T337" s="101"/>
      <c r="U337" s="107"/>
      <c r="V337" s="108"/>
      <c r="W337" s="101"/>
      <c r="X337" s="101"/>
      <c r="Y337" s="102"/>
      <c r="Z337" s="101"/>
      <c r="AA337" s="101"/>
      <c r="AB337" s="102"/>
      <c r="AC337" s="101"/>
      <c r="AD337" s="101"/>
      <c r="AE337" s="102"/>
      <c r="AF337" s="102"/>
      <c r="AG337" s="102"/>
      <c r="AH337" s="103"/>
    </row>
    <row r="338" spans="1:34" s="104" customFormat="1" ht="23.1" customHeight="1">
      <c r="A338" s="80">
        <f>IF(D338="","",SUBTOTAL(3,$D$11:D338))</f>
        <v>328</v>
      </c>
      <c r="B338" s="81" t="s">
        <v>706</v>
      </c>
      <c r="C338" s="82" t="s">
        <v>672</v>
      </c>
      <c r="D338" s="91" t="s">
        <v>707</v>
      </c>
      <c r="E338" s="98"/>
      <c r="F338" s="99"/>
      <c r="G338" s="99"/>
      <c r="H338" s="99"/>
      <c r="I338" s="100"/>
      <c r="J338" s="101"/>
      <c r="K338" s="101"/>
      <c r="L338" s="101"/>
      <c r="M338" s="101"/>
      <c r="N338" s="102"/>
      <c r="O338" s="101"/>
      <c r="P338" s="101"/>
      <c r="Q338" s="107"/>
      <c r="R338" s="108"/>
      <c r="S338" s="101"/>
      <c r="T338" s="101"/>
      <c r="U338" s="107"/>
      <c r="V338" s="108"/>
      <c r="W338" s="101"/>
      <c r="X338" s="101"/>
      <c r="Y338" s="102"/>
      <c r="Z338" s="101"/>
      <c r="AA338" s="101"/>
      <c r="AB338" s="102"/>
      <c r="AC338" s="101"/>
      <c r="AD338" s="101"/>
      <c r="AE338" s="102"/>
      <c r="AF338" s="102"/>
      <c r="AG338" s="102"/>
      <c r="AH338" s="103"/>
    </row>
    <row r="339" spans="1:34" s="104" customFormat="1" ht="23.1" customHeight="1">
      <c r="A339" s="80">
        <f>IF(D339="","",SUBTOTAL(3,$D$11:D339))</f>
        <v>329</v>
      </c>
      <c r="B339" s="81" t="s">
        <v>708</v>
      </c>
      <c r="C339" s="82" t="s">
        <v>672</v>
      </c>
      <c r="D339" s="91" t="s">
        <v>709</v>
      </c>
      <c r="E339" s="98"/>
      <c r="F339" s="99"/>
      <c r="G339" s="99"/>
      <c r="H339" s="99"/>
      <c r="I339" s="100"/>
      <c r="J339" s="101"/>
      <c r="K339" s="101"/>
      <c r="L339" s="101"/>
      <c r="M339" s="101"/>
      <c r="N339" s="102"/>
      <c r="O339" s="101"/>
      <c r="P339" s="101"/>
      <c r="Q339" s="107"/>
      <c r="R339" s="108"/>
      <c r="S339" s="101"/>
      <c r="T339" s="101"/>
      <c r="U339" s="107"/>
      <c r="V339" s="108"/>
      <c r="W339" s="101"/>
      <c r="X339" s="101"/>
      <c r="Y339" s="102"/>
      <c r="Z339" s="101"/>
      <c r="AA339" s="101"/>
      <c r="AB339" s="102"/>
      <c r="AC339" s="101"/>
      <c r="AD339" s="101"/>
      <c r="AE339" s="102"/>
      <c r="AF339" s="102"/>
      <c r="AG339" s="102"/>
      <c r="AH339" s="103"/>
    </row>
    <row r="340" spans="1:34" s="104" customFormat="1" ht="23.1" customHeight="1">
      <c r="A340" s="80">
        <f>IF(D340="","",SUBTOTAL(3,$D$11:D340))</f>
        <v>330</v>
      </c>
      <c r="B340" s="81" t="s">
        <v>710</v>
      </c>
      <c r="C340" s="82" t="s">
        <v>672</v>
      </c>
      <c r="D340" s="91" t="s">
        <v>711</v>
      </c>
      <c r="E340" s="98"/>
      <c r="F340" s="99"/>
      <c r="G340" s="99"/>
      <c r="H340" s="99"/>
      <c r="I340" s="100"/>
      <c r="J340" s="101"/>
      <c r="K340" s="101"/>
      <c r="L340" s="101"/>
      <c r="M340" s="101"/>
      <c r="N340" s="102"/>
      <c r="O340" s="101"/>
      <c r="P340" s="101"/>
      <c r="Q340" s="107"/>
      <c r="R340" s="108"/>
      <c r="S340" s="101"/>
      <c r="T340" s="101"/>
      <c r="U340" s="107"/>
      <c r="V340" s="108"/>
      <c r="W340" s="101"/>
      <c r="X340" s="101"/>
      <c r="Y340" s="102"/>
      <c r="Z340" s="101"/>
      <c r="AA340" s="101"/>
      <c r="AB340" s="102"/>
      <c r="AC340" s="101"/>
      <c r="AD340" s="101"/>
      <c r="AE340" s="102"/>
      <c r="AF340" s="102"/>
      <c r="AG340" s="102"/>
      <c r="AH340" s="103"/>
    </row>
    <row r="341" spans="1:34" s="104" customFormat="1" ht="23.1" customHeight="1">
      <c r="A341" s="80">
        <f>IF(D341="","",SUBTOTAL(3,$D$11:D341))</f>
        <v>331</v>
      </c>
      <c r="B341" s="81" t="s">
        <v>712</v>
      </c>
      <c r="C341" s="82" t="s">
        <v>672</v>
      </c>
      <c r="D341" s="91" t="s">
        <v>713</v>
      </c>
      <c r="E341" s="98"/>
      <c r="F341" s="99"/>
      <c r="G341" s="99"/>
      <c r="H341" s="99"/>
      <c r="I341" s="100"/>
      <c r="J341" s="101"/>
      <c r="K341" s="101"/>
      <c r="L341" s="101"/>
      <c r="M341" s="101"/>
      <c r="N341" s="102"/>
      <c r="O341" s="101"/>
      <c r="P341" s="101"/>
      <c r="Q341" s="107"/>
      <c r="R341" s="108"/>
      <c r="S341" s="101"/>
      <c r="T341" s="101"/>
      <c r="U341" s="107"/>
      <c r="V341" s="108"/>
      <c r="W341" s="101"/>
      <c r="X341" s="101"/>
      <c r="Y341" s="102"/>
      <c r="Z341" s="101"/>
      <c r="AA341" s="101"/>
      <c r="AB341" s="102"/>
      <c r="AC341" s="101"/>
      <c r="AD341" s="101"/>
      <c r="AE341" s="102"/>
      <c r="AF341" s="102"/>
      <c r="AG341" s="102"/>
      <c r="AH341" s="103"/>
    </row>
    <row r="342" spans="1:34" s="104" customFormat="1" ht="23.1" customHeight="1">
      <c r="A342" s="80">
        <f>IF(D342="","",SUBTOTAL(3,$D$11:D342))</f>
        <v>332</v>
      </c>
      <c r="B342" s="81" t="s">
        <v>714</v>
      </c>
      <c r="C342" s="82" t="s">
        <v>715</v>
      </c>
      <c r="D342" s="91" t="s">
        <v>716</v>
      </c>
      <c r="E342" s="98"/>
      <c r="F342" s="99"/>
      <c r="G342" s="99"/>
      <c r="H342" s="99"/>
      <c r="I342" s="100"/>
      <c r="J342" s="101"/>
      <c r="K342" s="101"/>
      <c r="L342" s="101"/>
      <c r="M342" s="101"/>
      <c r="N342" s="102"/>
      <c r="O342" s="101"/>
      <c r="P342" s="101"/>
      <c r="Q342" s="107"/>
      <c r="R342" s="108"/>
      <c r="S342" s="101"/>
      <c r="T342" s="101"/>
      <c r="U342" s="107"/>
      <c r="V342" s="108"/>
      <c r="W342" s="101"/>
      <c r="X342" s="101"/>
      <c r="Y342" s="102"/>
      <c r="Z342" s="101"/>
      <c r="AA342" s="101"/>
      <c r="AB342" s="102"/>
      <c r="AC342" s="101"/>
      <c r="AD342" s="101"/>
      <c r="AE342" s="102"/>
      <c r="AF342" s="102"/>
      <c r="AG342" s="102"/>
      <c r="AH342" s="103"/>
    </row>
    <row r="343" spans="1:34" s="104" customFormat="1" ht="23.1" customHeight="1">
      <c r="A343" s="80">
        <f>IF(D343="","",SUBTOTAL(3,$D$11:D343))</f>
        <v>333</v>
      </c>
      <c r="B343" s="81" t="s">
        <v>717</v>
      </c>
      <c r="C343" s="82" t="s">
        <v>715</v>
      </c>
      <c r="D343" s="91" t="s">
        <v>718</v>
      </c>
      <c r="E343" s="98"/>
      <c r="F343" s="99"/>
      <c r="G343" s="99"/>
      <c r="H343" s="99"/>
      <c r="I343" s="100"/>
      <c r="J343" s="101"/>
      <c r="K343" s="101"/>
      <c r="L343" s="101"/>
      <c r="M343" s="101"/>
      <c r="N343" s="102"/>
      <c r="O343" s="101"/>
      <c r="P343" s="101"/>
      <c r="Q343" s="107"/>
      <c r="R343" s="108"/>
      <c r="S343" s="101"/>
      <c r="T343" s="101"/>
      <c r="U343" s="107"/>
      <c r="V343" s="108"/>
      <c r="W343" s="101"/>
      <c r="X343" s="101"/>
      <c r="Y343" s="102"/>
      <c r="Z343" s="101"/>
      <c r="AA343" s="101"/>
      <c r="AB343" s="102"/>
      <c r="AC343" s="101"/>
      <c r="AD343" s="101"/>
      <c r="AE343" s="102"/>
      <c r="AF343" s="102"/>
      <c r="AG343" s="102"/>
      <c r="AH343" s="103"/>
    </row>
    <row r="344" spans="1:34" s="104" customFormat="1" ht="23.1" customHeight="1">
      <c r="A344" s="80">
        <f>IF(D344="","",SUBTOTAL(3,$D$11:D344))</f>
        <v>334</v>
      </c>
      <c r="B344" s="81" t="s">
        <v>719</v>
      </c>
      <c r="C344" s="82" t="s">
        <v>715</v>
      </c>
      <c r="D344" s="91" t="s">
        <v>720</v>
      </c>
      <c r="E344" s="98"/>
      <c r="F344" s="99"/>
      <c r="G344" s="99"/>
      <c r="H344" s="99"/>
      <c r="I344" s="100"/>
      <c r="J344" s="101"/>
      <c r="K344" s="101"/>
      <c r="L344" s="101"/>
      <c r="M344" s="101"/>
      <c r="N344" s="102"/>
      <c r="O344" s="101"/>
      <c r="P344" s="101"/>
      <c r="Q344" s="107"/>
      <c r="R344" s="108"/>
      <c r="S344" s="101"/>
      <c r="T344" s="101"/>
      <c r="U344" s="107"/>
      <c r="V344" s="108"/>
      <c r="W344" s="101"/>
      <c r="X344" s="101"/>
      <c r="Y344" s="102"/>
      <c r="Z344" s="101"/>
      <c r="AA344" s="101"/>
      <c r="AB344" s="102"/>
      <c r="AC344" s="101"/>
      <c r="AD344" s="101"/>
      <c r="AE344" s="102"/>
      <c r="AF344" s="102"/>
      <c r="AG344" s="102"/>
      <c r="AH344" s="103"/>
    </row>
    <row r="345" spans="1:34" s="104" customFormat="1" ht="23.1" customHeight="1">
      <c r="A345" s="80">
        <f>IF(D345="","",SUBTOTAL(3,$D$11:D345))</f>
        <v>335</v>
      </c>
      <c r="B345" s="81" t="s">
        <v>721</v>
      </c>
      <c r="C345" s="82" t="s">
        <v>715</v>
      </c>
      <c r="D345" s="91" t="s">
        <v>722</v>
      </c>
      <c r="E345" s="98"/>
      <c r="F345" s="99"/>
      <c r="G345" s="99"/>
      <c r="H345" s="99"/>
      <c r="I345" s="100"/>
      <c r="J345" s="101"/>
      <c r="K345" s="101"/>
      <c r="L345" s="101"/>
      <c r="M345" s="101"/>
      <c r="N345" s="102"/>
      <c r="O345" s="101"/>
      <c r="P345" s="101"/>
      <c r="Q345" s="107"/>
      <c r="R345" s="108"/>
      <c r="S345" s="101"/>
      <c r="T345" s="101"/>
      <c r="U345" s="107"/>
      <c r="V345" s="108"/>
      <c r="W345" s="101"/>
      <c r="X345" s="101"/>
      <c r="Y345" s="102"/>
      <c r="Z345" s="101"/>
      <c r="AA345" s="101"/>
      <c r="AB345" s="102"/>
      <c r="AC345" s="101"/>
      <c r="AD345" s="101"/>
      <c r="AE345" s="102"/>
      <c r="AF345" s="102"/>
      <c r="AG345" s="102"/>
      <c r="AH345" s="103"/>
    </row>
    <row r="346" spans="1:34" s="104" customFormat="1" ht="23.1" customHeight="1">
      <c r="A346" s="80">
        <f>IF(D346="","",SUBTOTAL(3,$D$11:D346))</f>
        <v>336</v>
      </c>
      <c r="B346" s="81" t="s">
        <v>723</v>
      </c>
      <c r="C346" s="82" t="s">
        <v>715</v>
      </c>
      <c r="D346" s="91" t="s">
        <v>724</v>
      </c>
      <c r="E346" s="98"/>
      <c r="F346" s="99"/>
      <c r="G346" s="99"/>
      <c r="H346" s="99"/>
      <c r="I346" s="100"/>
      <c r="J346" s="101"/>
      <c r="K346" s="101"/>
      <c r="L346" s="101"/>
      <c r="M346" s="101"/>
      <c r="N346" s="102"/>
      <c r="O346" s="101"/>
      <c r="P346" s="101"/>
      <c r="Q346" s="107"/>
      <c r="R346" s="108"/>
      <c r="S346" s="101"/>
      <c r="T346" s="101"/>
      <c r="U346" s="107"/>
      <c r="V346" s="108"/>
      <c r="W346" s="101"/>
      <c r="X346" s="101"/>
      <c r="Y346" s="102"/>
      <c r="Z346" s="101"/>
      <c r="AA346" s="101"/>
      <c r="AB346" s="102"/>
      <c r="AC346" s="101"/>
      <c r="AD346" s="101"/>
      <c r="AE346" s="102"/>
      <c r="AF346" s="102"/>
      <c r="AG346" s="102"/>
      <c r="AH346" s="103"/>
    </row>
    <row r="347" spans="1:34" s="104" customFormat="1" ht="23.1" customHeight="1">
      <c r="A347" s="80">
        <f>IF(D347="","",SUBTOTAL(3,$D$11:D347))</f>
        <v>337</v>
      </c>
      <c r="B347" s="81" t="s">
        <v>725</v>
      </c>
      <c r="C347" s="82" t="s">
        <v>715</v>
      </c>
      <c r="D347" s="91" t="s">
        <v>541</v>
      </c>
      <c r="E347" s="98"/>
      <c r="F347" s="99"/>
      <c r="G347" s="99"/>
      <c r="H347" s="99"/>
      <c r="I347" s="100"/>
      <c r="J347" s="101"/>
      <c r="K347" s="101"/>
      <c r="L347" s="101"/>
      <c r="M347" s="101"/>
      <c r="N347" s="102"/>
      <c r="O347" s="101"/>
      <c r="P347" s="101"/>
      <c r="Q347" s="107"/>
      <c r="R347" s="108"/>
      <c r="S347" s="101"/>
      <c r="T347" s="101"/>
      <c r="U347" s="107"/>
      <c r="V347" s="108"/>
      <c r="W347" s="101"/>
      <c r="X347" s="101"/>
      <c r="Y347" s="102"/>
      <c r="Z347" s="101"/>
      <c r="AA347" s="101"/>
      <c r="AB347" s="102"/>
      <c r="AC347" s="101"/>
      <c r="AD347" s="101"/>
      <c r="AE347" s="102"/>
      <c r="AF347" s="102"/>
      <c r="AG347" s="102"/>
      <c r="AH347" s="103"/>
    </row>
    <row r="348" spans="1:34" s="104" customFormat="1" ht="23.1" customHeight="1">
      <c r="A348" s="80">
        <f>IF(D348="","",SUBTOTAL(3,$D$11:D348))</f>
        <v>338</v>
      </c>
      <c r="B348" s="81" t="s">
        <v>726</v>
      </c>
      <c r="C348" s="82" t="s">
        <v>715</v>
      </c>
      <c r="D348" s="91" t="s">
        <v>727</v>
      </c>
      <c r="E348" s="98"/>
      <c r="F348" s="99"/>
      <c r="G348" s="99"/>
      <c r="H348" s="99"/>
      <c r="I348" s="100"/>
      <c r="J348" s="101"/>
      <c r="K348" s="101"/>
      <c r="L348" s="101"/>
      <c r="M348" s="101"/>
      <c r="N348" s="102"/>
      <c r="O348" s="101"/>
      <c r="P348" s="101"/>
      <c r="Q348" s="107"/>
      <c r="R348" s="108"/>
      <c r="S348" s="101"/>
      <c r="T348" s="101"/>
      <c r="U348" s="107"/>
      <c r="V348" s="108"/>
      <c r="W348" s="101"/>
      <c r="X348" s="101"/>
      <c r="Y348" s="102"/>
      <c r="Z348" s="101"/>
      <c r="AA348" s="101"/>
      <c r="AB348" s="102"/>
      <c r="AC348" s="101"/>
      <c r="AD348" s="101"/>
      <c r="AE348" s="102"/>
      <c r="AF348" s="102"/>
      <c r="AG348" s="102"/>
      <c r="AH348" s="103"/>
    </row>
    <row r="349" spans="1:34" s="104" customFormat="1" ht="23.1" customHeight="1">
      <c r="A349" s="80">
        <f>IF(D349="","",SUBTOTAL(3,$D$11:D349))</f>
        <v>339</v>
      </c>
      <c r="B349" s="81" t="s">
        <v>728</v>
      </c>
      <c r="C349" s="82" t="s">
        <v>715</v>
      </c>
      <c r="D349" s="91" t="s">
        <v>729</v>
      </c>
      <c r="E349" s="98"/>
      <c r="F349" s="99"/>
      <c r="G349" s="99"/>
      <c r="H349" s="99"/>
      <c r="I349" s="100"/>
      <c r="J349" s="101"/>
      <c r="K349" s="101"/>
      <c r="L349" s="101"/>
      <c r="M349" s="101"/>
      <c r="N349" s="102"/>
      <c r="O349" s="101"/>
      <c r="P349" s="101"/>
      <c r="Q349" s="107"/>
      <c r="R349" s="108"/>
      <c r="S349" s="101"/>
      <c r="T349" s="101"/>
      <c r="U349" s="107"/>
      <c r="V349" s="108"/>
      <c r="W349" s="101"/>
      <c r="X349" s="101"/>
      <c r="Y349" s="102"/>
      <c r="Z349" s="101"/>
      <c r="AA349" s="101"/>
      <c r="AB349" s="102"/>
      <c r="AC349" s="101"/>
      <c r="AD349" s="101"/>
      <c r="AE349" s="102"/>
      <c r="AF349" s="102"/>
      <c r="AG349" s="102"/>
      <c r="AH349" s="103"/>
    </row>
    <row r="350" spans="1:34" s="104" customFormat="1" ht="23.1" customHeight="1">
      <c r="A350" s="80">
        <f>IF(D350="","",SUBTOTAL(3,$D$11:D350))</f>
        <v>340</v>
      </c>
      <c r="B350" s="81" t="s">
        <v>730</v>
      </c>
      <c r="C350" s="82" t="s">
        <v>715</v>
      </c>
      <c r="D350" s="91" t="s">
        <v>731</v>
      </c>
      <c r="E350" s="98"/>
      <c r="F350" s="99"/>
      <c r="G350" s="99"/>
      <c r="H350" s="99"/>
      <c r="I350" s="100"/>
      <c r="J350" s="101"/>
      <c r="K350" s="101"/>
      <c r="L350" s="101"/>
      <c r="M350" s="101"/>
      <c r="N350" s="102"/>
      <c r="O350" s="101"/>
      <c r="P350" s="101"/>
      <c r="Q350" s="107"/>
      <c r="R350" s="108"/>
      <c r="S350" s="101"/>
      <c r="T350" s="101"/>
      <c r="U350" s="107"/>
      <c r="V350" s="108"/>
      <c r="W350" s="101"/>
      <c r="X350" s="101"/>
      <c r="Y350" s="102"/>
      <c r="Z350" s="101"/>
      <c r="AA350" s="101"/>
      <c r="AB350" s="102"/>
      <c r="AC350" s="101"/>
      <c r="AD350" s="101"/>
      <c r="AE350" s="102"/>
      <c r="AF350" s="102"/>
      <c r="AG350" s="102"/>
      <c r="AH350" s="103"/>
    </row>
    <row r="351" spans="1:34" s="104" customFormat="1" ht="23.1" customHeight="1">
      <c r="A351" s="80">
        <f>IF(D351="","",SUBTOTAL(3,$D$11:D351))</f>
        <v>341</v>
      </c>
      <c r="B351" s="81" t="s">
        <v>732</v>
      </c>
      <c r="C351" s="82" t="s">
        <v>715</v>
      </c>
      <c r="D351" s="91" t="s">
        <v>733</v>
      </c>
      <c r="E351" s="98"/>
      <c r="F351" s="99"/>
      <c r="G351" s="99"/>
      <c r="H351" s="99"/>
      <c r="I351" s="100"/>
      <c r="J351" s="101"/>
      <c r="K351" s="101"/>
      <c r="L351" s="101"/>
      <c r="M351" s="101"/>
      <c r="N351" s="102"/>
      <c r="O351" s="101"/>
      <c r="P351" s="101"/>
      <c r="Q351" s="107"/>
      <c r="R351" s="108"/>
      <c r="S351" s="101"/>
      <c r="T351" s="101"/>
      <c r="U351" s="107"/>
      <c r="V351" s="108"/>
      <c r="W351" s="101"/>
      <c r="X351" s="101"/>
      <c r="Y351" s="102"/>
      <c r="Z351" s="101"/>
      <c r="AA351" s="101"/>
      <c r="AB351" s="102"/>
      <c r="AC351" s="101"/>
      <c r="AD351" s="101"/>
      <c r="AE351" s="102"/>
      <c r="AF351" s="102"/>
      <c r="AG351" s="102"/>
      <c r="AH351" s="103"/>
    </row>
    <row r="352" spans="1:34" s="104" customFormat="1" ht="23.1" customHeight="1">
      <c r="A352" s="80">
        <f>IF(D352="","",SUBTOTAL(3,$D$11:D352))</f>
        <v>342</v>
      </c>
      <c r="B352" s="81" t="s">
        <v>734</v>
      </c>
      <c r="C352" s="82" t="s">
        <v>715</v>
      </c>
      <c r="D352" s="91" t="s">
        <v>735</v>
      </c>
      <c r="E352" s="98"/>
      <c r="F352" s="99"/>
      <c r="G352" s="99"/>
      <c r="H352" s="99"/>
      <c r="I352" s="100"/>
      <c r="J352" s="101"/>
      <c r="K352" s="101"/>
      <c r="L352" s="101"/>
      <c r="M352" s="101"/>
      <c r="N352" s="102"/>
      <c r="O352" s="101"/>
      <c r="P352" s="101"/>
      <c r="Q352" s="107"/>
      <c r="R352" s="108"/>
      <c r="S352" s="101"/>
      <c r="T352" s="101"/>
      <c r="U352" s="107"/>
      <c r="V352" s="108"/>
      <c r="W352" s="101"/>
      <c r="X352" s="101"/>
      <c r="Y352" s="102"/>
      <c r="Z352" s="101"/>
      <c r="AA352" s="101"/>
      <c r="AB352" s="102"/>
      <c r="AC352" s="101"/>
      <c r="AD352" s="101"/>
      <c r="AE352" s="102"/>
      <c r="AF352" s="102"/>
      <c r="AG352" s="102"/>
      <c r="AH352" s="103"/>
    </row>
    <row r="353" spans="1:34" s="104" customFormat="1" ht="23.1" customHeight="1">
      <c r="A353" s="80">
        <f>IF(D353="","",SUBTOTAL(3,$D$11:D353))</f>
        <v>343</v>
      </c>
      <c r="B353" s="81" t="s">
        <v>736</v>
      </c>
      <c r="C353" s="82" t="s">
        <v>737</v>
      </c>
      <c r="D353" s="91" t="s">
        <v>738</v>
      </c>
      <c r="E353" s="98"/>
      <c r="F353" s="99"/>
      <c r="G353" s="99"/>
      <c r="H353" s="99"/>
      <c r="I353" s="100"/>
      <c r="J353" s="101"/>
      <c r="K353" s="101"/>
      <c r="L353" s="101"/>
      <c r="M353" s="101"/>
      <c r="N353" s="102"/>
      <c r="O353" s="101"/>
      <c r="P353" s="101"/>
      <c r="Q353" s="107"/>
      <c r="R353" s="108"/>
      <c r="S353" s="101"/>
      <c r="T353" s="101"/>
      <c r="U353" s="107"/>
      <c r="V353" s="108"/>
      <c r="W353" s="101"/>
      <c r="X353" s="101"/>
      <c r="Y353" s="102"/>
      <c r="Z353" s="101"/>
      <c r="AA353" s="101"/>
      <c r="AB353" s="102"/>
      <c r="AC353" s="101"/>
      <c r="AD353" s="101"/>
      <c r="AE353" s="102"/>
      <c r="AF353" s="102"/>
      <c r="AG353" s="102"/>
      <c r="AH353" s="103"/>
    </row>
    <row r="354" spans="1:34" s="104" customFormat="1" ht="23.1" customHeight="1">
      <c r="A354" s="80">
        <f>IF(D354="","",SUBTOTAL(3,$D$11:D354))</f>
        <v>344</v>
      </c>
      <c r="B354" s="81" t="s">
        <v>739</v>
      </c>
      <c r="C354" s="82" t="s">
        <v>737</v>
      </c>
      <c r="D354" s="91" t="s">
        <v>740</v>
      </c>
      <c r="E354" s="98"/>
      <c r="F354" s="99"/>
      <c r="G354" s="99"/>
      <c r="H354" s="99"/>
      <c r="I354" s="100"/>
      <c r="J354" s="101"/>
      <c r="K354" s="101"/>
      <c r="L354" s="101"/>
      <c r="M354" s="101"/>
      <c r="N354" s="102"/>
      <c r="O354" s="101"/>
      <c r="P354" s="101"/>
      <c r="Q354" s="107"/>
      <c r="R354" s="108"/>
      <c r="S354" s="101"/>
      <c r="T354" s="101"/>
      <c r="U354" s="107"/>
      <c r="V354" s="108"/>
      <c r="W354" s="101"/>
      <c r="X354" s="101"/>
      <c r="Y354" s="102"/>
      <c r="Z354" s="101"/>
      <c r="AA354" s="101"/>
      <c r="AB354" s="102"/>
      <c r="AC354" s="101"/>
      <c r="AD354" s="101"/>
      <c r="AE354" s="102"/>
      <c r="AF354" s="102"/>
      <c r="AG354" s="102"/>
      <c r="AH354" s="103"/>
    </row>
    <row r="355" spans="1:34" s="104" customFormat="1" ht="23.1" customHeight="1">
      <c r="A355" s="80">
        <f>IF(D355="","",SUBTOTAL(3,$D$11:D355))</f>
        <v>345</v>
      </c>
      <c r="B355" s="81" t="s">
        <v>741</v>
      </c>
      <c r="C355" s="82" t="s">
        <v>737</v>
      </c>
      <c r="D355" s="91" t="s">
        <v>695</v>
      </c>
      <c r="E355" s="98"/>
      <c r="F355" s="99"/>
      <c r="G355" s="99"/>
      <c r="H355" s="99"/>
      <c r="I355" s="100"/>
      <c r="J355" s="101"/>
      <c r="K355" s="101"/>
      <c r="L355" s="101"/>
      <c r="M355" s="101"/>
      <c r="N355" s="102"/>
      <c r="O355" s="101"/>
      <c r="P355" s="101"/>
      <c r="Q355" s="107"/>
      <c r="R355" s="108"/>
      <c r="S355" s="101"/>
      <c r="T355" s="101"/>
      <c r="U355" s="107"/>
      <c r="V355" s="108"/>
      <c r="W355" s="101"/>
      <c r="X355" s="101"/>
      <c r="Y355" s="102"/>
      <c r="Z355" s="101"/>
      <c r="AA355" s="101"/>
      <c r="AB355" s="102"/>
      <c r="AC355" s="101"/>
      <c r="AD355" s="101"/>
      <c r="AE355" s="102"/>
      <c r="AF355" s="102"/>
      <c r="AG355" s="102"/>
      <c r="AH355" s="103"/>
    </row>
    <row r="356" spans="1:34" s="104" customFormat="1" ht="23.1" customHeight="1">
      <c r="A356" s="80">
        <f>IF(D356="","",SUBTOTAL(3,$D$11:D356))</f>
        <v>346</v>
      </c>
      <c r="B356" s="81" t="s">
        <v>742</v>
      </c>
      <c r="C356" s="82" t="s">
        <v>737</v>
      </c>
      <c r="D356" s="91" t="s">
        <v>743</v>
      </c>
      <c r="E356" s="98"/>
      <c r="F356" s="99"/>
      <c r="G356" s="99"/>
      <c r="H356" s="99"/>
      <c r="I356" s="100"/>
      <c r="J356" s="101"/>
      <c r="K356" s="101"/>
      <c r="L356" s="101"/>
      <c r="M356" s="101"/>
      <c r="N356" s="102"/>
      <c r="O356" s="101"/>
      <c r="P356" s="101"/>
      <c r="Q356" s="107"/>
      <c r="R356" s="108"/>
      <c r="S356" s="101"/>
      <c r="T356" s="101"/>
      <c r="U356" s="107"/>
      <c r="V356" s="108"/>
      <c r="W356" s="101"/>
      <c r="X356" s="101"/>
      <c r="Y356" s="102"/>
      <c r="Z356" s="101"/>
      <c r="AA356" s="101"/>
      <c r="AB356" s="102"/>
      <c r="AC356" s="101"/>
      <c r="AD356" s="101"/>
      <c r="AE356" s="102"/>
      <c r="AF356" s="102"/>
      <c r="AG356" s="102"/>
      <c r="AH356" s="103"/>
    </row>
    <row r="357" spans="1:34" s="104" customFormat="1" ht="23.1" customHeight="1">
      <c r="A357" s="80">
        <f>IF(D357="","",SUBTOTAL(3,$D$11:D357))</f>
        <v>347</v>
      </c>
      <c r="B357" s="81" t="s">
        <v>744</v>
      </c>
      <c r="C357" s="82" t="s">
        <v>737</v>
      </c>
      <c r="D357" s="91" t="s">
        <v>745</v>
      </c>
      <c r="E357" s="98"/>
      <c r="F357" s="99"/>
      <c r="G357" s="99"/>
      <c r="H357" s="99"/>
      <c r="I357" s="100"/>
      <c r="J357" s="101"/>
      <c r="K357" s="101"/>
      <c r="L357" s="101"/>
      <c r="M357" s="101"/>
      <c r="N357" s="102"/>
      <c r="O357" s="101"/>
      <c r="P357" s="101"/>
      <c r="Q357" s="107"/>
      <c r="R357" s="108"/>
      <c r="S357" s="101"/>
      <c r="T357" s="101"/>
      <c r="U357" s="107"/>
      <c r="V357" s="108"/>
      <c r="W357" s="101"/>
      <c r="X357" s="101"/>
      <c r="Y357" s="102"/>
      <c r="Z357" s="101"/>
      <c r="AA357" s="101"/>
      <c r="AB357" s="102"/>
      <c r="AC357" s="101"/>
      <c r="AD357" s="101"/>
      <c r="AE357" s="102"/>
      <c r="AF357" s="102"/>
      <c r="AG357" s="102"/>
      <c r="AH357" s="103"/>
    </row>
    <row r="358" spans="1:34" s="104" customFormat="1" ht="23.1" customHeight="1">
      <c r="A358" s="80">
        <f>IF(D358="","",SUBTOTAL(3,$D$11:D358))</f>
        <v>348</v>
      </c>
      <c r="B358" s="81" t="s">
        <v>746</v>
      </c>
      <c r="C358" s="82" t="s">
        <v>737</v>
      </c>
      <c r="D358" s="91" t="s">
        <v>747</v>
      </c>
      <c r="E358" s="98"/>
      <c r="F358" s="99"/>
      <c r="G358" s="99"/>
      <c r="H358" s="99"/>
      <c r="I358" s="100"/>
      <c r="J358" s="101"/>
      <c r="K358" s="101"/>
      <c r="L358" s="101"/>
      <c r="M358" s="101"/>
      <c r="N358" s="102"/>
      <c r="O358" s="101"/>
      <c r="P358" s="101"/>
      <c r="Q358" s="107"/>
      <c r="R358" s="108"/>
      <c r="S358" s="101"/>
      <c r="T358" s="101"/>
      <c r="U358" s="107"/>
      <c r="V358" s="108"/>
      <c r="W358" s="101"/>
      <c r="X358" s="101"/>
      <c r="Y358" s="102"/>
      <c r="Z358" s="101"/>
      <c r="AA358" s="101"/>
      <c r="AB358" s="102"/>
      <c r="AC358" s="101"/>
      <c r="AD358" s="101"/>
      <c r="AE358" s="102"/>
      <c r="AF358" s="102"/>
      <c r="AG358" s="102"/>
      <c r="AH358" s="103"/>
    </row>
    <row r="359" spans="1:34" s="104" customFormat="1" ht="23.1" customHeight="1">
      <c r="A359" s="80">
        <f>IF(D359="","",SUBTOTAL(3,$D$11:D359))</f>
        <v>349</v>
      </c>
      <c r="B359" s="81" t="s">
        <v>748</v>
      </c>
      <c r="C359" s="82" t="s">
        <v>737</v>
      </c>
      <c r="D359" s="91" t="s">
        <v>749</v>
      </c>
      <c r="E359" s="98"/>
      <c r="F359" s="99"/>
      <c r="G359" s="99"/>
      <c r="H359" s="99"/>
      <c r="I359" s="100"/>
      <c r="J359" s="101"/>
      <c r="K359" s="101"/>
      <c r="L359" s="101"/>
      <c r="M359" s="101"/>
      <c r="N359" s="102"/>
      <c r="O359" s="101"/>
      <c r="P359" s="101"/>
      <c r="Q359" s="107"/>
      <c r="R359" s="108"/>
      <c r="S359" s="101"/>
      <c r="T359" s="101"/>
      <c r="U359" s="107"/>
      <c r="V359" s="108"/>
      <c r="W359" s="101"/>
      <c r="X359" s="101"/>
      <c r="Y359" s="102"/>
      <c r="Z359" s="101"/>
      <c r="AA359" s="101"/>
      <c r="AB359" s="102"/>
      <c r="AC359" s="101"/>
      <c r="AD359" s="101"/>
      <c r="AE359" s="102"/>
      <c r="AF359" s="102"/>
      <c r="AG359" s="102"/>
      <c r="AH359" s="103"/>
    </row>
    <row r="360" spans="1:34" s="104" customFormat="1" ht="23.1" customHeight="1">
      <c r="A360" s="80">
        <f>IF(D360="","",SUBTOTAL(3,$D$11:D360))</f>
        <v>350</v>
      </c>
      <c r="B360" s="81" t="s">
        <v>750</v>
      </c>
      <c r="C360" s="82" t="s">
        <v>737</v>
      </c>
      <c r="D360" s="91" t="s">
        <v>751</v>
      </c>
      <c r="E360" s="98"/>
      <c r="F360" s="99"/>
      <c r="G360" s="99"/>
      <c r="H360" s="99"/>
      <c r="I360" s="100"/>
      <c r="J360" s="101"/>
      <c r="K360" s="101"/>
      <c r="L360" s="101"/>
      <c r="M360" s="101"/>
      <c r="N360" s="102"/>
      <c r="O360" s="101"/>
      <c r="P360" s="101"/>
      <c r="Q360" s="107"/>
      <c r="R360" s="108"/>
      <c r="S360" s="101"/>
      <c r="T360" s="101"/>
      <c r="U360" s="107"/>
      <c r="V360" s="108"/>
      <c r="W360" s="101"/>
      <c r="X360" s="101"/>
      <c r="Y360" s="102"/>
      <c r="Z360" s="101"/>
      <c r="AA360" s="101"/>
      <c r="AB360" s="102"/>
      <c r="AC360" s="101"/>
      <c r="AD360" s="101"/>
      <c r="AE360" s="102"/>
      <c r="AF360" s="102"/>
      <c r="AG360" s="102"/>
      <c r="AH360" s="103"/>
    </row>
    <row r="361" spans="1:34" s="104" customFormat="1" ht="23.1" customHeight="1">
      <c r="A361" s="80">
        <f>IF(D361="","",SUBTOTAL(3,$D$11:D361))</f>
        <v>351</v>
      </c>
      <c r="B361" s="81" t="s">
        <v>752</v>
      </c>
      <c r="C361" s="82" t="s">
        <v>753</v>
      </c>
      <c r="D361" s="91" t="s">
        <v>754</v>
      </c>
      <c r="E361" s="98"/>
      <c r="F361" s="99"/>
      <c r="G361" s="99"/>
      <c r="H361" s="99"/>
      <c r="I361" s="100"/>
      <c r="J361" s="101"/>
      <c r="K361" s="101"/>
      <c r="L361" s="101"/>
      <c r="M361" s="101"/>
      <c r="N361" s="102"/>
      <c r="O361" s="101"/>
      <c r="P361" s="101"/>
      <c r="Q361" s="107"/>
      <c r="R361" s="108"/>
      <c r="S361" s="101"/>
      <c r="T361" s="101"/>
      <c r="U361" s="107"/>
      <c r="V361" s="108"/>
      <c r="W361" s="101"/>
      <c r="X361" s="101"/>
      <c r="Y361" s="102"/>
      <c r="Z361" s="101"/>
      <c r="AA361" s="101"/>
      <c r="AB361" s="102"/>
      <c r="AC361" s="101"/>
      <c r="AD361" s="101"/>
      <c r="AE361" s="102"/>
      <c r="AF361" s="102"/>
      <c r="AG361" s="102"/>
      <c r="AH361" s="103"/>
    </row>
    <row r="362" spans="1:34" s="104" customFormat="1" ht="23.1" customHeight="1">
      <c r="A362" s="80">
        <f>IF(D362="","",SUBTOTAL(3,$D$11:D362))</f>
        <v>352</v>
      </c>
      <c r="B362" s="81" t="s">
        <v>755</v>
      </c>
      <c r="C362" s="82" t="s">
        <v>753</v>
      </c>
      <c r="D362" s="91" t="s">
        <v>756</v>
      </c>
      <c r="E362" s="98"/>
      <c r="F362" s="99"/>
      <c r="G362" s="99"/>
      <c r="H362" s="99"/>
      <c r="I362" s="100"/>
      <c r="J362" s="101"/>
      <c r="K362" s="101"/>
      <c r="L362" s="101"/>
      <c r="M362" s="101"/>
      <c r="N362" s="102"/>
      <c r="O362" s="101"/>
      <c r="P362" s="101"/>
      <c r="Q362" s="107"/>
      <c r="R362" s="108"/>
      <c r="S362" s="101"/>
      <c r="T362" s="101"/>
      <c r="U362" s="107"/>
      <c r="V362" s="108"/>
      <c r="W362" s="101"/>
      <c r="X362" s="101"/>
      <c r="Y362" s="102"/>
      <c r="Z362" s="101"/>
      <c r="AA362" s="101"/>
      <c r="AB362" s="102"/>
      <c r="AC362" s="101"/>
      <c r="AD362" s="101"/>
      <c r="AE362" s="102"/>
      <c r="AF362" s="102"/>
      <c r="AG362" s="102"/>
      <c r="AH362" s="103"/>
    </row>
    <row r="363" spans="1:34" s="104" customFormat="1" ht="23.1" customHeight="1">
      <c r="A363" s="80">
        <f>IF(D363="","",SUBTOTAL(3,$D$11:D363))</f>
        <v>353</v>
      </c>
      <c r="B363" s="81" t="s">
        <v>757</v>
      </c>
      <c r="C363" s="82" t="s">
        <v>753</v>
      </c>
      <c r="D363" s="91" t="s">
        <v>758</v>
      </c>
      <c r="E363" s="98"/>
      <c r="F363" s="99"/>
      <c r="G363" s="99"/>
      <c r="H363" s="99"/>
      <c r="I363" s="100"/>
      <c r="J363" s="101"/>
      <c r="K363" s="101"/>
      <c r="L363" s="101"/>
      <c r="M363" s="101"/>
      <c r="N363" s="102"/>
      <c r="O363" s="101"/>
      <c r="P363" s="101"/>
      <c r="Q363" s="107"/>
      <c r="R363" s="108"/>
      <c r="S363" s="101"/>
      <c r="T363" s="101"/>
      <c r="U363" s="107"/>
      <c r="V363" s="108"/>
      <c r="W363" s="101"/>
      <c r="X363" s="101"/>
      <c r="Y363" s="102"/>
      <c r="Z363" s="101"/>
      <c r="AA363" s="101"/>
      <c r="AB363" s="102"/>
      <c r="AC363" s="101"/>
      <c r="AD363" s="101"/>
      <c r="AE363" s="102"/>
      <c r="AF363" s="102"/>
      <c r="AG363" s="102"/>
      <c r="AH363" s="103"/>
    </row>
    <row r="364" spans="1:34" s="104" customFormat="1" ht="23.1" customHeight="1">
      <c r="A364" s="80">
        <f>IF(D364="","",SUBTOTAL(3,$D$11:D364))</f>
        <v>354</v>
      </c>
      <c r="B364" s="81" t="s">
        <v>759</v>
      </c>
      <c r="C364" s="82" t="s">
        <v>753</v>
      </c>
      <c r="D364" s="91" t="s">
        <v>760</v>
      </c>
      <c r="E364" s="98"/>
      <c r="F364" s="99"/>
      <c r="G364" s="99"/>
      <c r="H364" s="99"/>
      <c r="I364" s="100"/>
      <c r="J364" s="101"/>
      <c r="K364" s="101"/>
      <c r="L364" s="101"/>
      <c r="M364" s="101"/>
      <c r="N364" s="102"/>
      <c r="O364" s="101"/>
      <c r="P364" s="101"/>
      <c r="Q364" s="107"/>
      <c r="R364" s="108"/>
      <c r="S364" s="101"/>
      <c r="T364" s="101"/>
      <c r="U364" s="107"/>
      <c r="V364" s="108"/>
      <c r="W364" s="101"/>
      <c r="X364" s="101"/>
      <c r="Y364" s="102"/>
      <c r="Z364" s="101"/>
      <c r="AA364" s="101"/>
      <c r="AB364" s="102"/>
      <c r="AC364" s="101"/>
      <c r="AD364" s="101"/>
      <c r="AE364" s="102"/>
      <c r="AF364" s="102"/>
      <c r="AG364" s="102"/>
      <c r="AH364" s="103"/>
    </row>
    <row r="365" spans="1:34" s="104" customFormat="1" ht="23.1" customHeight="1">
      <c r="A365" s="80">
        <f>IF(D365="","",SUBTOTAL(3,$D$11:D365))</f>
        <v>355</v>
      </c>
      <c r="B365" s="81" t="s">
        <v>761</v>
      </c>
      <c r="C365" s="82" t="s">
        <v>762</v>
      </c>
      <c r="D365" s="91" t="s">
        <v>763</v>
      </c>
      <c r="E365" s="98"/>
      <c r="F365" s="99"/>
      <c r="G365" s="99"/>
      <c r="H365" s="99"/>
      <c r="I365" s="100"/>
      <c r="J365" s="101"/>
      <c r="K365" s="101"/>
      <c r="L365" s="101"/>
      <c r="M365" s="101"/>
      <c r="N365" s="102"/>
      <c r="O365" s="101"/>
      <c r="P365" s="101"/>
      <c r="Q365" s="107"/>
      <c r="R365" s="108"/>
      <c r="S365" s="101"/>
      <c r="T365" s="101"/>
      <c r="U365" s="107"/>
      <c r="V365" s="108"/>
      <c r="W365" s="101"/>
      <c r="X365" s="101"/>
      <c r="Y365" s="102"/>
      <c r="Z365" s="101"/>
      <c r="AA365" s="101"/>
      <c r="AB365" s="102"/>
      <c r="AC365" s="101"/>
      <c r="AD365" s="101"/>
      <c r="AE365" s="102"/>
      <c r="AF365" s="102"/>
      <c r="AG365" s="102"/>
      <c r="AH365" s="103"/>
    </row>
    <row r="366" spans="1:34" s="104" customFormat="1" ht="23.1" customHeight="1">
      <c r="A366" s="80">
        <f>IF(D366="","",SUBTOTAL(3,$D$11:D366))</f>
        <v>356</v>
      </c>
      <c r="B366" s="81" t="s">
        <v>764</v>
      </c>
      <c r="C366" s="82" t="s">
        <v>762</v>
      </c>
      <c r="D366" s="91" t="s">
        <v>765</v>
      </c>
      <c r="E366" s="98"/>
      <c r="F366" s="99"/>
      <c r="G366" s="99"/>
      <c r="H366" s="99"/>
      <c r="I366" s="100"/>
      <c r="J366" s="101"/>
      <c r="K366" s="101"/>
      <c r="L366" s="101"/>
      <c r="M366" s="101"/>
      <c r="N366" s="102"/>
      <c r="O366" s="101"/>
      <c r="P366" s="101"/>
      <c r="Q366" s="107"/>
      <c r="R366" s="108"/>
      <c r="S366" s="101"/>
      <c r="T366" s="101"/>
      <c r="U366" s="107"/>
      <c r="V366" s="108"/>
      <c r="W366" s="101"/>
      <c r="X366" s="101"/>
      <c r="Y366" s="102"/>
      <c r="Z366" s="101"/>
      <c r="AA366" s="101"/>
      <c r="AB366" s="102"/>
      <c r="AC366" s="101"/>
      <c r="AD366" s="101"/>
      <c r="AE366" s="102"/>
      <c r="AF366" s="102"/>
      <c r="AG366" s="102"/>
      <c r="AH366" s="103"/>
    </row>
    <row r="367" spans="1:34" s="104" customFormat="1" ht="23.1" customHeight="1">
      <c r="A367" s="80">
        <f>IF(D367="","",SUBTOTAL(3,$D$11:D367))</f>
        <v>357</v>
      </c>
      <c r="B367" s="81" t="s">
        <v>766</v>
      </c>
      <c r="C367" s="82" t="s">
        <v>762</v>
      </c>
      <c r="D367" s="91" t="s">
        <v>767</v>
      </c>
      <c r="E367" s="98"/>
      <c r="F367" s="99"/>
      <c r="G367" s="99"/>
      <c r="H367" s="99"/>
      <c r="I367" s="100"/>
      <c r="J367" s="101"/>
      <c r="K367" s="101"/>
      <c r="L367" s="101"/>
      <c r="M367" s="101"/>
      <c r="N367" s="102"/>
      <c r="O367" s="101"/>
      <c r="P367" s="101"/>
      <c r="Q367" s="107"/>
      <c r="R367" s="108"/>
      <c r="S367" s="101"/>
      <c r="T367" s="101"/>
      <c r="U367" s="107"/>
      <c r="V367" s="108"/>
      <c r="W367" s="101"/>
      <c r="X367" s="101"/>
      <c r="Y367" s="102"/>
      <c r="Z367" s="101"/>
      <c r="AA367" s="101"/>
      <c r="AB367" s="102"/>
      <c r="AC367" s="101"/>
      <c r="AD367" s="101"/>
      <c r="AE367" s="102"/>
      <c r="AF367" s="102"/>
      <c r="AG367" s="102"/>
      <c r="AH367" s="103"/>
    </row>
    <row r="368" spans="1:34" s="104" customFormat="1" ht="23.1" customHeight="1">
      <c r="A368" s="80">
        <f>IF(D368="","",SUBTOTAL(3,$D$11:D368))</f>
        <v>358</v>
      </c>
      <c r="B368" s="81" t="s">
        <v>768</v>
      </c>
      <c r="C368" s="82" t="s">
        <v>762</v>
      </c>
      <c r="D368" s="91" t="s">
        <v>769</v>
      </c>
      <c r="E368" s="98"/>
      <c r="F368" s="99"/>
      <c r="G368" s="99"/>
      <c r="H368" s="99"/>
      <c r="I368" s="100"/>
      <c r="J368" s="101"/>
      <c r="K368" s="101"/>
      <c r="L368" s="101"/>
      <c r="M368" s="101"/>
      <c r="N368" s="102"/>
      <c r="O368" s="101"/>
      <c r="P368" s="101"/>
      <c r="Q368" s="107"/>
      <c r="R368" s="108"/>
      <c r="S368" s="101"/>
      <c r="T368" s="101"/>
      <c r="U368" s="107"/>
      <c r="V368" s="108"/>
      <c r="W368" s="101"/>
      <c r="X368" s="101"/>
      <c r="Y368" s="102"/>
      <c r="Z368" s="101"/>
      <c r="AA368" s="101"/>
      <c r="AB368" s="102"/>
      <c r="AC368" s="101"/>
      <c r="AD368" s="101"/>
      <c r="AE368" s="102"/>
      <c r="AF368" s="102"/>
      <c r="AG368" s="102"/>
      <c r="AH368" s="103"/>
    </row>
    <row r="369" spans="1:34" s="104" customFormat="1" ht="23.1" customHeight="1">
      <c r="A369" s="80">
        <f>IF(D369="","",SUBTOTAL(3,$D$11:D369))</f>
        <v>359</v>
      </c>
      <c r="B369" s="81" t="s">
        <v>770</v>
      </c>
      <c r="C369" s="82" t="s">
        <v>762</v>
      </c>
      <c r="D369" s="91" t="s">
        <v>771</v>
      </c>
      <c r="E369" s="98"/>
      <c r="F369" s="99"/>
      <c r="G369" s="99"/>
      <c r="H369" s="99"/>
      <c r="I369" s="100"/>
      <c r="J369" s="101"/>
      <c r="K369" s="101"/>
      <c r="L369" s="101"/>
      <c r="M369" s="101"/>
      <c r="N369" s="102"/>
      <c r="O369" s="101"/>
      <c r="P369" s="101"/>
      <c r="Q369" s="107"/>
      <c r="R369" s="108"/>
      <c r="S369" s="101"/>
      <c r="T369" s="101"/>
      <c r="U369" s="107"/>
      <c r="V369" s="108"/>
      <c r="W369" s="101"/>
      <c r="X369" s="101"/>
      <c r="Y369" s="102"/>
      <c r="Z369" s="101"/>
      <c r="AA369" s="101"/>
      <c r="AB369" s="102"/>
      <c r="AC369" s="101"/>
      <c r="AD369" s="101"/>
      <c r="AE369" s="102"/>
      <c r="AF369" s="102"/>
      <c r="AG369" s="102"/>
      <c r="AH369" s="103"/>
    </row>
    <row r="370" spans="1:34" s="104" customFormat="1" ht="23.1" customHeight="1">
      <c r="A370" s="80">
        <f>IF(D370="","",SUBTOTAL(3,$D$11:D370))</f>
        <v>360</v>
      </c>
      <c r="B370" s="81" t="s">
        <v>772</v>
      </c>
      <c r="C370" s="82" t="s">
        <v>762</v>
      </c>
      <c r="D370" s="91" t="s">
        <v>773</v>
      </c>
      <c r="E370" s="98"/>
      <c r="F370" s="99"/>
      <c r="G370" s="99"/>
      <c r="H370" s="99"/>
      <c r="I370" s="100"/>
      <c r="J370" s="101"/>
      <c r="K370" s="101"/>
      <c r="L370" s="101"/>
      <c r="M370" s="101"/>
      <c r="N370" s="102"/>
      <c r="O370" s="101"/>
      <c r="P370" s="101"/>
      <c r="Q370" s="107"/>
      <c r="R370" s="108"/>
      <c r="S370" s="101"/>
      <c r="T370" s="101"/>
      <c r="U370" s="107"/>
      <c r="V370" s="108"/>
      <c r="W370" s="101"/>
      <c r="X370" s="101"/>
      <c r="Y370" s="102"/>
      <c r="Z370" s="101"/>
      <c r="AA370" s="101"/>
      <c r="AB370" s="102"/>
      <c r="AC370" s="101"/>
      <c r="AD370" s="101"/>
      <c r="AE370" s="102"/>
      <c r="AF370" s="102"/>
      <c r="AG370" s="102"/>
      <c r="AH370" s="103"/>
    </row>
    <row r="371" spans="1:34" s="104" customFormat="1" ht="23.1" customHeight="1">
      <c r="A371" s="80">
        <f>IF(D371="","",SUBTOTAL(3,$D$11:D371))</f>
        <v>361</v>
      </c>
      <c r="B371" s="81" t="s">
        <v>774</v>
      </c>
      <c r="C371" s="82" t="s">
        <v>762</v>
      </c>
      <c r="D371" s="91" t="s">
        <v>775</v>
      </c>
      <c r="E371" s="98"/>
      <c r="F371" s="99"/>
      <c r="G371" s="99"/>
      <c r="H371" s="99"/>
      <c r="I371" s="100"/>
      <c r="J371" s="101"/>
      <c r="K371" s="101"/>
      <c r="L371" s="101"/>
      <c r="M371" s="101"/>
      <c r="N371" s="102"/>
      <c r="O371" s="101"/>
      <c r="P371" s="101"/>
      <c r="Q371" s="107"/>
      <c r="R371" s="108"/>
      <c r="S371" s="101"/>
      <c r="T371" s="101"/>
      <c r="U371" s="107"/>
      <c r="V371" s="108"/>
      <c r="W371" s="101"/>
      <c r="X371" s="101"/>
      <c r="Y371" s="102"/>
      <c r="Z371" s="101"/>
      <c r="AA371" s="101"/>
      <c r="AB371" s="102"/>
      <c r="AC371" s="101"/>
      <c r="AD371" s="101"/>
      <c r="AE371" s="102"/>
      <c r="AF371" s="102"/>
      <c r="AG371" s="102"/>
      <c r="AH371" s="103"/>
    </row>
    <row r="372" spans="1:34" s="104" customFormat="1" ht="23.1" customHeight="1">
      <c r="A372" s="80">
        <f>IF(D372="","",SUBTOTAL(3,$D$11:D372))</f>
        <v>362</v>
      </c>
      <c r="B372" s="81" t="s">
        <v>776</v>
      </c>
      <c r="C372" s="82" t="s">
        <v>762</v>
      </c>
      <c r="D372" s="91" t="s">
        <v>777</v>
      </c>
      <c r="E372" s="98"/>
      <c r="F372" s="99"/>
      <c r="G372" s="99"/>
      <c r="H372" s="99"/>
      <c r="I372" s="100"/>
      <c r="J372" s="101"/>
      <c r="K372" s="101"/>
      <c r="L372" s="101"/>
      <c r="M372" s="101"/>
      <c r="N372" s="102"/>
      <c r="O372" s="101"/>
      <c r="P372" s="101"/>
      <c r="Q372" s="107"/>
      <c r="R372" s="108"/>
      <c r="S372" s="101"/>
      <c r="T372" s="101"/>
      <c r="U372" s="107"/>
      <c r="V372" s="108"/>
      <c r="W372" s="101"/>
      <c r="X372" s="101"/>
      <c r="Y372" s="102"/>
      <c r="Z372" s="101"/>
      <c r="AA372" s="101"/>
      <c r="AB372" s="102"/>
      <c r="AC372" s="101"/>
      <c r="AD372" s="101"/>
      <c r="AE372" s="102"/>
      <c r="AF372" s="102"/>
      <c r="AG372" s="102"/>
      <c r="AH372" s="103"/>
    </row>
    <row r="373" spans="1:34" s="104" customFormat="1" ht="23.1" customHeight="1">
      <c r="A373" s="80">
        <f>IF(D373="","",SUBTOTAL(3,$D$11:D373))</f>
        <v>363</v>
      </c>
      <c r="B373" s="81" t="s">
        <v>778</v>
      </c>
      <c r="C373" s="82" t="s">
        <v>762</v>
      </c>
      <c r="D373" s="91" t="s">
        <v>779</v>
      </c>
      <c r="E373" s="98"/>
      <c r="F373" s="99"/>
      <c r="G373" s="99"/>
      <c r="H373" s="99"/>
      <c r="I373" s="100"/>
      <c r="J373" s="101"/>
      <c r="K373" s="101"/>
      <c r="L373" s="101"/>
      <c r="M373" s="101"/>
      <c r="N373" s="102"/>
      <c r="O373" s="101"/>
      <c r="P373" s="101"/>
      <c r="Q373" s="107"/>
      <c r="R373" s="108"/>
      <c r="S373" s="101"/>
      <c r="T373" s="101"/>
      <c r="U373" s="107"/>
      <c r="V373" s="108"/>
      <c r="W373" s="101"/>
      <c r="X373" s="101"/>
      <c r="Y373" s="102"/>
      <c r="Z373" s="101"/>
      <c r="AA373" s="101"/>
      <c r="AB373" s="102"/>
      <c r="AC373" s="101"/>
      <c r="AD373" s="101"/>
      <c r="AE373" s="102"/>
      <c r="AF373" s="102"/>
      <c r="AG373" s="102"/>
      <c r="AH373" s="103"/>
    </row>
    <row r="374" spans="1:34" s="104" customFormat="1" ht="23.1" customHeight="1">
      <c r="A374" s="80">
        <f>IF(D374="","",SUBTOTAL(3,$D$11:D374))</f>
        <v>364</v>
      </c>
      <c r="B374" s="81" t="s">
        <v>780</v>
      </c>
      <c r="C374" s="82" t="s">
        <v>762</v>
      </c>
      <c r="D374" s="91" t="s">
        <v>781</v>
      </c>
      <c r="E374" s="98"/>
      <c r="F374" s="99"/>
      <c r="G374" s="99"/>
      <c r="H374" s="99"/>
      <c r="I374" s="100"/>
      <c r="J374" s="101"/>
      <c r="K374" s="101"/>
      <c r="L374" s="101"/>
      <c r="M374" s="101"/>
      <c r="N374" s="102"/>
      <c r="O374" s="101"/>
      <c r="P374" s="101"/>
      <c r="Q374" s="107"/>
      <c r="R374" s="108"/>
      <c r="S374" s="101"/>
      <c r="T374" s="101"/>
      <c r="U374" s="107"/>
      <c r="V374" s="108"/>
      <c r="W374" s="101"/>
      <c r="X374" s="101"/>
      <c r="Y374" s="102"/>
      <c r="Z374" s="101"/>
      <c r="AA374" s="101"/>
      <c r="AB374" s="102"/>
      <c r="AC374" s="101"/>
      <c r="AD374" s="101"/>
      <c r="AE374" s="102"/>
      <c r="AF374" s="102"/>
      <c r="AG374" s="102"/>
      <c r="AH374" s="103"/>
    </row>
    <row r="375" spans="1:34" s="104" customFormat="1" ht="23.1" customHeight="1">
      <c r="A375" s="80">
        <f>IF(D375="","",SUBTOTAL(3,$D$11:D375))</f>
        <v>365</v>
      </c>
      <c r="B375" s="81" t="s">
        <v>782</v>
      </c>
      <c r="C375" s="82" t="s">
        <v>762</v>
      </c>
      <c r="D375" s="91" t="s">
        <v>783</v>
      </c>
      <c r="E375" s="98"/>
      <c r="F375" s="99"/>
      <c r="G375" s="99"/>
      <c r="H375" s="99"/>
      <c r="I375" s="100"/>
      <c r="J375" s="101"/>
      <c r="K375" s="101"/>
      <c r="L375" s="101"/>
      <c r="M375" s="101"/>
      <c r="N375" s="102"/>
      <c r="O375" s="101"/>
      <c r="P375" s="101"/>
      <c r="Q375" s="107"/>
      <c r="R375" s="108"/>
      <c r="S375" s="101"/>
      <c r="T375" s="101"/>
      <c r="U375" s="107"/>
      <c r="V375" s="108"/>
      <c r="W375" s="101"/>
      <c r="X375" s="101"/>
      <c r="Y375" s="102"/>
      <c r="Z375" s="101"/>
      <c r="AA375" s="101"/>
      <c r="AB375" s="102"/>
      <c r="AC375" s="101"/>
      <c r="AD375" s="101"/>
      <c r="AE375" s="102"/>
      <c r="AF375" s="102"/>
      <c r="AG375" s="102"/>
      <c r="AH375" s="103"/>
    </row>
    <row r="376" spans="1:34" s="104" customFormat="1" ht="23.1" customHeight="1">
      <c r="A376" s="80">
        <f>IF(D376="","",SUBTOTAL(3,$D$11:D376))</f>
        <v>366</v>
      </c>
      <c r="B376" s="81" t="s">
        <v>784</v>
      </c>
      <c r="C376" s="82" t="s">
        <v>762</v>
      </c>
      <c r="D376" s="91" t="s">
        <v>785</v>
      </c>
      <c r="E376" s="98"/>
      <c r="F376" s="99"/>
      <c r="G376" s="99"/>
      <c r="H376" s="99"/>
      <c r="I376" s="100"/>
      <c r="J376" s="101"/>
      <c r="K376" s="101"/>
      <c r="L376" s="101"/>
      <c r="M376" s="101"/>
      <c r="N376" s="102"/>
      <c r="O376" s="101"/>
      <c r="P376" s="101"/>
      <c r="Q376" s="107"/>
      <c r="R376" s="108"/>
      <c r="S376" s="101"/>
      <c r="T376" s="101"/>
      <c r="U376" s="107"/>
      <c r="V376" s="108"/>
      <c r="W376" s="101"/>
      <c r="X376" s="101"/>
      <c r="Y376" s="102"/>
      <c r="Z376" s="101"/>
      <c r="AA376" s="101"/>
      <c r="AB376" s="102"/>
      <c r="AC376" s="101"/>
      <c r="AD376" s="101"/>
      <c r="AE376" s="102"/>
      <c r="AF376" s="102"/>
      <c r="AG376" s="102"/>
      <c r="AH376" s="103"/>
    </row>
    <row r="377" spans="1:34" s="104" customFormat="1" ht="23.1" customHeight="1">
      <c r="A377" s="80">
        <f>IF(D377="","",SUBTOTAL(3,$D$11:D377))</f>
        <v>367</v>
      </c>
      <c r="B377" s="81" t="s">
        <v>786</v>
      </c>
      <c r="C377" s="82" t="s">
        <v>762</v>
      </c>
      <c r="D377" s="91" t="s">
        <v>787</v>
      </c>
      <c r="E377" s="98"/>
      <c r="F377" s="99"/>
      <c r="G377" s="99"/>
      <c r="H377" s="99"/>
      <c r="I377" s="100"/>
      <c r="J377" s="101"/>
      <c r="K377" s="101"/>
      <c r="L377" s="101"/>
      <c r="M377" s="101"/>
      <c r="N377" s="102"/>
      <c r="O377" s="101"/>
      <c r="P377" s="101"/>
      <c r="Q377" s="107"/>
      <c r="R377" s="108"/>
      <c r="S377" s="101"/>
      <c r="T377" s="101"/>
      <c r="U377" s="107"/>
      <c r="V377" s="108"/>
      <c r="W377" s="101"/>
      <c r="X377" s="101"/>
      <c r="Y377" s="102"/>
      <c r="Z377" s="101"/>
      <c r="AA377" s="101"/>
      <c r="AB377" s="102"/>
      <c r="AC377" s="101"/>
      <c r="AD377" s="101"/>
      <c r="AE377" s="102"/>
      <c r="AF377" s="102"/>
      <c r="AG377" s="102"/>
      <c r="AH377" s="103"/>
    </row>
    <row r="378" spans="1:34" s="104" customFormat="1" ht="23.1" customHeight="1">
      <c r="A378" s="80">
        <f>IF(D378="","",SUBTOTAL(3,$D$11:D378))</f>
        <v>368</v>
      </c>
      <c r="B378" s="81" t="s">
        <v>788</v>
      </c>
      <c r="C378" s="82" t="s">
        <v>762</v>
      </c>
      <c r="D378" s="91" t="s">
        <v>789</v>
      </c>
      <c r="E378" s="98"/>
      <c r="F378" s="99"/>
      <c r="G378" s="99"/>
      <c r="H378" s="99"/>
      <c r="I378" s="100"/>
      <c r="J378" s="101"/>
      <c r="K378" s="101"/>
      <c r="L378" s="101"/>
      <c r="M378" s="101"/>
      <c r="N378" s="102"/>
      <c r="O378" s="101"/>
      <c r="P378" s="101"/>
      <c r="Q378" s="107"/>
      <c r="R378" s="108"/>
      <c r="S378" s="101"/>
      <c r="T378" s="101"/>
      <c r="U378" s="107"/>
      <c r="V378" s="108"/>
      <c r="W378" s="101"/>
      <c r="X378" s="101"/>
      <c r="Y378" s="102"/>
      <c r="Z378" s="101"/>
      <c r="AA378" s="101"/>
      <c r="AB378" s="102"/>
      <c r="AC378" s="101"/>
      <c r="AD378" s="101"/>
      <c r="AE378" s="102"/>
      <c r="AF378" s="102"/>
      <c r="AG378" s="102"/>
      <c r="AH378" s="103"/>
    </row>
    <row r="379" spans="1:34" s="104" customFormat="1" ht="23.1" customHeight="1">
      <c r="A379" s="80">
        <f>IF(D379="","",SUBTOTAL(3,$D$11:D379))</f>
        <v>369</v>
      </c>
      <c r="B379" s="81" t="s">
        <v>790</v>
      </c>
      <c r="C379" s="82" t="s">
        <v>762</v>
      </c>
      <c r="D379" s="91" t="s">
        <v>791</v>
      </c>
      <c r="E379" s="98"/>
      <c r="F379" s="99"/>
      <c r="G379" s="99"/>
      <c r="H379" s="99"/>
      <c r="I379" s="100"/>
      <c r="J379" s="101"/>
      <c r="K379" s="101"/>
      <c r="L379" s="101"/>
      <c r="M379" s="101"/>
      <c r="N379" s="102"/>
      <c r="O379" s="101"/>
      <c r="P379" s="101"/>
      <c r="Q379" s="107"/>
      <c r="R379" s="108"/>
      <c r="S379" s="101"/>
      <c r="T379" s="101"/>
      <c r="U379" s="107"/>
      <c r="V379" s="108"/>
      <c r="W379" s="101"/>
      <c r="X379" s="101"/>
      <c r="Y379" s="102"/>
      <c r="Z379" s="101"/>
      <c r="AA379" s="101"/>
      <c r="AB379" s="102"/>
      <c r="AC379" s="101"/>
      <c r="AD379" s="101"/>
      <c r="AE379" s="102"/>
      <c r="AF379" s="102"/>
      <c r="AG379" s="102"/>
      <c r="AH379" s="103"/>
    </row>
    <row r="380" spans="1:34" s="104" customFormat="1" ht="23.1" customHeight="1">
      <c r="A380" s="80">
        <f>IF(D380="","",SUBTOTAL(3,$D$11:D380))</f>
        <v>370</v>
      </c>
      <c r="B380" s="81" t="s">
        <v>792</v>
      </c>
      <c r="C380" s="82" t="s">
        <v>762</v>
      </c>
      <c r="D380" s="91" t="s">
        <v>793</v>
      </c>
      <c r="E380" s="98"/>
      <c r="F380" s="99"/>
      <c r="G380" s="99"/>
      <c r="H380" s="99"/>
      <c r="I380" s="100"/>
      <c r="J380" s="101"/>
      <c r="K380" s="101"/>
      <c r="L380" s="101"/>
      <c r="M380" s="101"/>
      <c r="N380" s="102"/>
      <c r="O380" s="101"/>
      <c r="P380" s="101"/>
      <c r="Q380" s="107"/>
      <c r="R380" s="108"/>
      <c r="S380" s="101"/>
      <c r="T380" s="101"/>
      <c r="U380" s="107"/>
      <c r="V380" s="108"/>
      <c r="W380" s="101"/>
      <c r="X380" s="101"/>
      <c r="Y380" s="102"/>
      <c r="Z380" s="101"/>
      <c r="AA380" s="101"/>
      <c r="AB380" s="102"/>
      <c r="AC380" s="101"/>
      <c r="AD380" s="101"/>
      <c r="AE380" s="102"/>
      <c r="AF380" s="102"/>
      <c r="AG380" s="102"/>
      <c r="AH380" s="103"/>
    </row>
    <row r="381" spans="1:34" s="104" customFormat="1" ht="23.1" customHeight="1">
      <c r="A381" s="80">
        <f>IF(D381="","",SUBTOTAL(3,$D$11:D381))</f>
        <v>371</v>
      </c>
      <c r="B381" s="81" t="s">
        <v>794</v>
      </c>
      <c r="C381" s="82" t="s">
        <v>762</v>
      </c>
      <c r="D381" s="91" t="s">
        <v>795</v>
      </c>
      <c r="E381" s="98"/>
      <c r="F381" s="99"/>
      <c r="G381" s="99"/>
      <c r="H381" s="99"/>
      <c r="I381" s="100"/>
      <c r="J381" s="101"/>
      <c r="K381" s="101"/>
      <c r="L381" s="101"/>
      <c r="M381" s="101"/>
      <c r="N381" s="102"/>
      <c r="O381" s="101"/>
      <c r="P381" s="101"/>
      <c r="Q381" s="107"/>
      <c r="R381" s="108"/>
      <c r="S381" s="101"/>
      <c r="T381" s="101"/>
      <c r="U381" s="107"/>
      <c r="V381" s="108"/>
      <c r="W381" s="101"/>
      <c r="X381" s="101"/>
      <c r="Y381" s="102"/>
      <c r="Z381" s="101"/>
      <c r="AA381" s="101"/>
      <c r="AB381" s="102"/>
      <c r="AC381" s="101"/>
      <c r="AD381" s="101"/>
      <c r="AE381" s="102"/>
      <c r="AF381" s="102"/>
      <c r="AG381" s="102"/>
      <c r="AH381" s="103"/>
    </row>
    <row r="382" spans="1:34" s="104" customFormat="1" ht="23.1" customHeight="1">
      <c r="A382" s="80">
        <f>IF(D382="","",SUBTOTAL(3,$D$11:D382))</f>
        <v>372</v>
      </c>
      <c r="B382" s="81" t="s">
        <v>796</v>
      </c>
      <c r="C382" s="82" t="s">
        <v>762</v>
      </c>
      <c r="D382" s="91" t="s">
        <v>797</v>
      </c>
      <c r="E382" s="98"/>
      <c r="F382" s="99"/>
      <c r="G382" s="99"/>
      <c r="H382" s="99"/>
      <c r="I382" s="100"/>
      <c r="J382" s="101"/>
      <c r="K382" s="101"/>
      <c r="L382" s="101"/>
      <c r="M382" s="101"/>
      <c r="N382" s="102"/>
      <c r="O382" s="101"/>
      <c r="P382" s="101"/>
      <c r="Q382" s="107"/>
      <c r="R382" s="108"/>
      <c r="S382" s="101"/>
      <c r="T382" s="101"/>
      <c r="U382" s="107"/>
      <c r="V382" s="108"/>
      <c r="W382" s="101"/>
      <c r="X382" s="101"/>
      <c r="Y382" s="102"/>
      <c r="Z382" s="101"/>
      <c r="AA382" s="101"/>
      <c r="AB382" s="102"/>
      <c r="AC382" s="101"/>
      <c r="AD382" s="101"/>
      <c r="AE382" s="102"/>
      <c r="AF382" s="102"/>
      <c r="AG382" s="102"/>
      <c r="AH382" s="103"/>
    </row>
    <row r="383" spans="1:34" s="104" customFormat="1" ht="23.1" customHeight="1">
      <c r="A383" s="80">
        <f>IF(D383="","",SUBTOTAL(3,$D$11:D383))</f>
        <v>373</v>
      </c>
      <c r="B383" s="81" t="s">
        <v>798</v>
      </c>
      <c r="C383" s="82" t="s">
        <v>762</v>
      </c>
      <c r="D383" s="91" t="s">
        <v>799</v>
      </c>
      <c r="E383" s="98"/>
      <c r="F383" s="99"/>
      <c r="G383" s="99"/>
      <c r="H383" s="99"/>
      <c r="I383" s="100"/>
      <c r="J383" s="101"/>
      <c r="K383" s="101"/>
      <c r="L383" s="101"/>
      <c r="M383" s="101"/>
      <c r="N383" s="102"/>
      <c r="O383" s="101"/>
      <c r="P383" s="101"/>
      <c r="Q383" s="107"/>
      <c r="R383" s="108"/>
      <c r="S383" s="101"/>
      <c r="T383" s="101"/>
      <c r="U383" s="107"/>
      <c r="V383" s="108"/>
      <c r="W383" s="101"/>
      <c r="X383" s="101"/>
      <c r="Y383" s="102"/>
      <c r="Z383" s="101"/>
      <c r="AA383" s="101"/>
      <c r="AB383" s="102"/>
      <c r="AC383" s="101"/>
      <c r="AD383" s="101"/>
      <c r="AE383" s="102"/>
      <c r="AF383" s="102"/>
      <c r="AG383" s="102"/>
      <c r="AH383" s="103"/>
    </row>
    <row r="384" spans="1:34" s="104" customFormat="1" ht="23.1" customHeight="1">
      <c r="A384" s="80">
        <f>IF(D384="","",SUBTOTAL(3,$D$11:D384))</f>
        <v>374</v>
      </c>
      <c r="B384" s="81" t="s">
        <v>800</v>
      </c>
      <c r="C384" s="82" t="s">
        <v>762</v>
      </c>
      <c r="D384" s="91" t="s">
        <v>801</v>
      </c>
      <c r="E384" s="98"/>
      <c r="F384" s="99"/>
      <c r="G384" s="99"/>
      <c r="H384" s="99"/>
      <c r="I384" s="100"/>
      <c r="J384" s="101"/>
      <c r="K384" s="101"/>
      <c r="L384" s="101"/>
      <c r="M384" s="101"/>
      <c r="N384" s="102"/>
      <c r="O384" s="101"/>
      <c r="P384" s="101"/>
      <c r="Q384" s="107"/>
      <c r="R384" s="108"/>
      <c r="S384" s="101"/>
      <c r="T384" s="101"/>
      <c r="U384" s="107"/>
      <c r="V384" s="108"/>
      <c r="W384" s="101"/>
      <c r="X384" s="101"/>
      <c r="Y384" s="102"/>
      <c r="Z384" s="101"/>
      <c r="AA384" s="101"/>
      <c r="AB384" s="102"/>
      <c r="AC384" s="101"/>
      <c r="AD384" s="101"/>
      <c r="AE384" s="102"/>
      <c r="AF384" s="102"/>
      <c r="AG384" s="102"/>
      <c r="AH384" s="103"/>
    </row>
    <row r="385" spans="1:34" s="104" customFormat="1" ht="23.1" customHeight="1">
      <c r="A385" s="80">
        <f>IF(D385="","",SUBTOTAL(3,$D$11:D385))</f>
        <v>375</v>
      </c>
      <c r="B385" s="81" t="s">
        <v>802</v>
      </c>
      <c r="C385" s="82" t="s">
        <v>762</v>
      </c>
      <c r="D385" s="91" t="s">
        <v>803</v>
      </c>
      <c r="E385" s="98"/>
      <c r="F385" s="99"/>
      <c r="G385" s="99"/>
      <c r="H385" s="99"/>
      <c r="I385" s="100"/>
      <c r="J385" s="101"/>
      <c r="K385" s="101"/>
      <c r="L385" s="101"/>
      <c r="M385" s="101"/>
      <c r="N385" s="102"/>
      <c r="O385" s="101"/>
      <c r="P385" s="101"/>
      <c r="Q385" s="107"/>
      <c r="R385" s="108"/>
      <c r="S385" s="101"/>
      <c r="T385" s="101"/>
      <c r="U385" s="107"/>
      <c r="V385" s="108"/>
      <c r="W385" s="101"/>
      <c r="X385" s="101"/>
      <c r="Y385" s="102"/>
      <c r="Z385" s="101"/>
      <c r="AA385" s="101"/>
      <c r="AB385" s="102"/>
      <c r="AC385" s="101"/>
      <c r="AD385" s="101"/>
      <c r="AE385" s="102"/>
      <c r="AF385" s="102"/>
      <c r="AG385" s="102"/>
      <c r="AH385" s="103"/>
    </row>
    <row r="386" spans="1:34" s="104" customFormat="1" ht="23.1" customHeight="1">
      <c r="A386" s="80">
        <f>IF(D386="","",SUBTOTAL(3,$D$11:D386))</f>
        <v>376</v>
      </c>
      <c r="B386" s="81" t="s">
        <v>804</v>
      </c>
      <c r="C386" s="82" t="s">
        <v>762</v>
      </c>
      <c r="D386" s="91" t="s">
        <v>805</v>
      </c>
      <c r="E386" s="98"/>
      <c r="F386" s="99"/>
      <c r="G386" s="99"/>
      <c r="H386" s="99"/>
      <c r="I386" s="100"/>
      <c r="J386" s="101"/>
      <c r="K386" s="101"/>
      <c r="L386" s="101"/>
      <c r="M386" s="101"/>
      <c r="N386" s="102"/>
      <c r="O386" s="101"/>
      <c r="P386" s="101"/>
      <c r="Q386" s="107"/>
      <c r="R386" s="108"/>
      <c r="S386" s="101"/>
      <c r="T386" s="101"/>
      <c r="U386" s="107"/>
      <c r="V386" s="108"/>
      <c r="W386" s="101"/>
      <c r="X386" s="101"/>
      <c r="Y386" s="102"/>
      <c r="Z386" s="101"/>
      <c r="AA386" s="101"/>
      <c r="AB386" s="102"/>
      <c r="AC386" s="101"/>
      <c r="AD386" s="101"/>
      <c r="AE386" s="102"/>
      <c r="AF386" s="102"/>
      <c r="AG386" s="102"/>
      <c r="AH386" s="103"/>
    </row>
    <row r="387" spans="1:34" s="104" customFormat="1" ht="23.1" customHeight="1">
      <c r="A387" s="80">
        <f>IF(D387="","",SUBTOTAL(3,$D$11:D387))</f>
        <v>377</v>
      </c>
      <c r="B387" s="81" t="s">
        <v>806</v>
      </c>
      <c r="C387" s="82" t="s">
        <v>762</v>
      </c>
      <c r="D387" s="91" t="s">
        <v>743</v>
      </c>
      <c r="E387" s="98"/>
      <c r="F387" s="99"/>
      <c r="G387" s="99"/>
      <c r="H387" s="99"/>
      <c r="I387" s="100"/>
      <c r="J387" s="101"/>
      <c r="K387" s="101"/>
      <c r="L387" s="101"/>
      <c r="M387" s="101"/>
      <c r="N387" s="102"/>
      <c r="O387" s="101"/>
      <c r="P387" s="101"/>
      <c r="Q387" s="107"/>
      <c r="R387" s="108"/>
      <c r="S387" s="101"/>
      <c r="T387" s="101"/>
      <c r="U387" s="107"/>
      <c r="V387" s="108"/>
      <c r="W387" s="101"/>
      <c r="X387" s="101"/>
      <c r="Y387" s="102"/>
      <c r="Z387" s="101"/>
      <c r="AA387" s="101"/>
      <c r="AB387" s="102"/>
      <c r="AC387" s="101"/>
      <c r="AD387" s="101"/>
      <c r="AE387" s="102"/>
      <c r="AF387" s="102"/>
      <c r="AG387" s="102"/>
      <c r="AH387" s="103"/>
    </row>
    <row r="388" spans="1:34" s="104" customFormat="1" ht="23.1" customHeight="1">
      <c r="A388" s="80">
        <f>IF(D388="","",SUBTOTAL(3,$D$11:D388))</f>
        <v>378</v>
      </c>
      <c r="B388" s="81" t="s">
        <v>807</v>
      </c>
      <c r="C388" s="82" t="s">
        <v>762</v>
      </c>
      <c r="D388" s="91" t="s">
        <v>808</v>
      </c>
      <c r="E388" s="98"/>
      <c r="F388" s="99"/>
      <c r="G388" s="99"/>
      <c r="H388" s="99"/>
      <c r="I388" s="100"/>
      <c r="J388" s="101"/>
      <c r="K388" s="101"/>
      <c r="L388" s="101"/>
      <c r="M388" s="101"/>
      <c r="N388" s="102"/>
      <c r="O388" s="101"/>
      <c r="P388" s="101"/>
      <c r="Q388" s="107"/>
      <c r="R388" s="108"/>
      <c r="S388" s="101"/>
      <c r="T388" s="101"/>
      <c r="U388" s="107"/>
      <c r="V388" s="108"/>
      <c r="W388" s="101"/>
      <c r="X388" s="101"/>
      <c r="Y388" s="102"/>
      <c r="Z388" s="101"/>
      <c r="AA388" s="101"/>
      <c r="AB388" s="102"/>
      <c r="AC388" s="101"/>
      <c r="AD388" s="101"/>
      <c r="AE388" s="102"/>
      <c r="AF388" s="102"/>
      <c r="AG388" s="102"/>
      <c r="AH388" s="103"/>
    </row>
    <row r="389" spans="1:34" s="104" customFormat="1" ht="23.1" customHeight="1">
      <c r="A389" s="80">
        <f>IF(D389="","",SUBTOTAL(3,$D$11:D389))</f>
        <v>379</v>
      </c>
      <c r="B389" s="81" t="s">
        <v>809</v>
      </c>
      <c r="C389" s="82" t="s">
        <v>762</v>
      </c>
      <c r="D389" s="91" t="s">
        <v>810</v>
      </c>
      <c r="E389" s="98"/>
      <c r="F389" s="99"/>
      <c r="G389" s="99"/>
      <c r="H389" s="99"/>
      <c r="I389" s="100"/>
      <c r="J389" s="101"/>
      <c r="K389" s="101"/>
      <c r="L389" s="101"/>
      <c r="M389" s="101"/>
      <c r="N389" s="102"/>
      <c r="O389" s="101"/>
      <c r="P389" s="101"/>
      <c r="Q389" s="107"/>
      <c r="R389" s="108"/>
      <c r="S389" s="101"/>
      <c r="T389" s="101"/>
      <c r="U389" s="107"/>
      <c r="V389" s="108"/>
      <c r="W389" s="101"/>
      <c r="X389" s="101"/>
      <c r="Y389" s="102"/>
      <c r="Z389" s="101"/>
      <c r="AA389" s="101"/>
      <c r="AB389" s="102"/>
      <c r="AC389" s="101"/>
      <c r="AD389" s="101"/>
      <c r="AE389" s="102"/>
      <c r="AF389" s="102"/>
      <c r="AG389" s="102"/>
      <c r="AH389" s="103"/>
    </row>
    <row r="390" spans="1:34" s="90" customFormat="1" ht="23.1" customHeight="1">
      <c r="A390" s="80">
        <f>IF(D390="","",SUBTOTAL(3,$D$11:D390))</f>
        <v>380</v>
      </c>
      <c r="B390" s="81" t="s">
        <v>811</v>
      </c>
      <c r="C390" s="82" t="s">
        <v>762</v>
      </c>
      <c r="D390" s="83" t="s">
        <v>812</v>
      </c>
      <c r="E390" s="84">
        <v>2</v>
      </c>
      <c r="F390" s="85">
        <v>0</v>
      </c>
      <c r="G390" s="85">
        <v>0</v>
      </c>
      <c r="H390" s="85">
        <v>0</v>
      </c>
      <c r="I390" s="86">
        <v>2</v>
      </c>
      <c r="J390" s="87">
        <v>1.2</v>
      </c>
      <c r="K390" s="87">
        <v>0</v>
      </c>
      <c r="L390" s="87">
        <v>0</v>
      </c>
      <c r="M390" s="87">
        <v>0</v>
      </c>
      <c r="N390" s="88">
        <v>1.2</v>
      </c>
      <c r="O390" s="87">
        <v>14</v>
      </c>
      <c r="P390" s="87">
        <v>0</v>
      </c>
      <c r="Q390" s="96">
        <v>14</v>
      </c>
      <c r="R390" s="97">
        <v>0</v>
      </c>
      <c r="S390" s="87">
        <v>0</v>
      </c>
      <c r="T390" s="87">
        <v>0</v>
      </c>
      <c r="U390" s="96">
        <v>0</v>
      </c>
      <c r="V390" s="97">
        <v>0</v>
      </c>
      <c r="W390" s="87">
        <v>0</v>
      </c>
      <c r="X390" s="87">
        <v>0</v>
      </c>
      <c r="Y390" s="88">
        <v>0</v>
      </c>
      <c r="Z390" s="87">
        <v>0</v>
      </c>
      <c r="AA390" s="87">
        <v>0</v>
      </c>
      <c r="AB390" s="88">
        <v>0</v>
      </c>
      <c r="AC390" s="87">
        <v>0</v>
      </c>
      <c r="AD390" s="87">
        <v>0</v>
      </c>
      <c r="AE390" s="88">
        <v>0</v>
      </c>
      <c r="AF390" s="88">
        <v>0</v>
      </c>
      <c r="AG390" s="88">
        <v>0</v>
      </c>
      <c r="AH390" s="89">
        <v>3.2</v>
      </c>
    </row>
    <row r="391" spans="1:34" s="104" customFormat="1" ht="23.1" customHeight="1">
      <c r="A391" s="80">
        <f>IF(D391="","",SUBTOTAL(3,$D$11:D391))</f>
        <v>381</v>
      </c>
      <c r="B391" s="81" t="s">
        <v>813</v>
      </c>
      <c r="C391" s="82" t="s">
        <v>762</v>
      </c>
      <c r="D391" s="91" t="s">
        <v>814</v>
      </c>
      <c r="E391" s="98"/>
      <c r="F391" s="99"/>
      <c r="G391" s="99"/>
      <c r="H391" s="99"/>
      <c r="I391" s="100"/>
      <c r="J391" s="101"/>
      <c r="K391" s="101"/>
      <c r="L391" s="101"/>
      <c r="M391" s="101"/>
      <c r="N391" s="102"/>
      <c r="O391" s="101"/>
      <c r="P391" s="101"/>
      <c r="Q391" s="107"/>
      <c r="R391" s="108"/>
      <c r="S391" s="101"/>
      <c r="T391" s="101"/>
      <c r="U391" s="107"/>
      <c r="V391" s="108"/>
      <c r="W391" s="101"/>
      <c r="X391" s="101"/>
      <c r="Y391" s="102"/>
      <c r="Z391" s="101"/>
      <c r="AA391" s="101"/>
      <c r="AB391" s="102"/>
      <c r="AC391" s="101"/>
      <c r="AD391" s="101"/>
      <c r="AE391" s="102"/>
      <c r="AF391" s="102"/>
      <c r="AG391" s="102"/>
      <c r="AH391" s="103"/>
    </row>
    <row r="392" spans="1:34" s="104" customFormat="1" ht="23.1" customHeight="1">
      <c r="A392" s="80">
        <f>IF(D392="","",SUBTOTAL(3,$D$11:D392))</f>
        <v>382</v>
      </c>
      <c r="B392" s="81" t="s">
        <v>815</v>
      </c>
      <c r="C392" s="82" t="s">
        <v>762</v>
      </c>
      <c r="D392" s="91" t="s">
        <v>816</v>
      </c>
      <c r="E392" s="98"/>
      <c r="F392" s="99"/>
      <c r="G392" s="99"/>
      <c r="H392" s="99"/>
      <c r="I392" s="100"/>
      <c r="J392" s="101"/>
      <c r="K392" s="101"/>
      <c r="L392" s="101"/>
      <c r="M392" s="101"/>
      <c r="N392" s="102"/>
      <c r="O392" s="101"/>
      <c r="P392" s="101"/>
      <c r="Q392" s="107"/>
      <c r="R392" s="108"/>
      <c r="S392" s="101"/>
      <c r="T392" s="101"/>
      <c r="U392" s="107"/>
      <c r="V392" s="108"/>
      <c r="W392" s="101"/>
      <c r="X392" s="101"/>
      <c r="Y392" s="102"/>
      <c r="Z392" s="101"/>
      <c r="AA392" s="101"/>
      <c r="AB392" s="102"/>
      <c r="AC392" s="101"/>
      <c r="AD392" s="101"/>
      <c r="AE392" s="102"/>
      <c r="AF392" s="102"/>
      <c r="AG392" s="102"/>
      <c r="AH392" s="103"/>
    </row>
    <row r="393" spans="1:34" s="104" customFormat="1" ht="23.1" customHeight="1">
      <c r="A393" s="80">
        <f>IF(D393="","",SUBTOTAL(3,$D$11:D393))</f>
        <v>383</v>
      </c>
      <c r="B393" s="81" t="s">
        <v>817</v>
      </c>
      <c r="C393" s="82" t="s">
        <v>762</v>
      </c>
      <c r="D393" s="91" t="s">
        <v>818</v>
      </c>
      <c r="E393" s="98"/>
      <c r="F393" s="99"/>
      <c r="G393" s="99"/>
      <c r="H393" s="99"/>
      <c r="I393" s="100"/>
      <c r="J393" s="101"/>
      <c r="K393" s="101"/>
      <c r="L393" s="101"/>
      <c r="M393" s="101"/>
      <c r="N393" s="102"/>
      <c r="O393" s="101"/>
      <c r="P393" s="101"/>
      <c r="Q393" s="107"/>
      <c r="R393" s="108"/>
      <c r="S393" s="101"/>
      <c r="T393" s="101"/>
      <c r="U393" s="107"/>
      <c r="V393" s="108"/>
      <c r="W393" s="101"/>
      <c r="X393" s="101"/>
      <c r="Y393" s="102"/>
      <c r="Z393" s="101"/>
      <c r="AA393" s="101"/>
      <c r="AB393" s="102"/>
      <c r="AC393" s="101"/>
      <c r="AD393" s="101"/>
      <c r="AE393" s="102"/>
      <c r="AF393" s="102"/>
      <c r="AG393" s="102"/>
      <c r="AH393" s="103"/>
    </row>
    <row r="394" spans="1:34" s="104" customFormat="1" ht="23.1" customHeight="1">
      <c r="A394" s="80">
        <f>IF(D394="","",SUBTOTAL(3,$D$11:D394))</f>
        <v>384</v>
      </c>
      <c r="B394" s="81" t="s">
        <v>819</v>
      </c>
      <c r="C394" s="82" t="s">
        <v>762</v>
      </c>
      <c r="D394" s="91" t="s">
        <v>820</v>
      </c>
      <c r="E394" s="98"/>
      <c r="F394" s="99"/>
      <c r="G394" s="99"/>
      <c r="H394" s="99"/>
      <c r="I394" s="100"/>
      <c r="J394" s="101"/>
      <c r="K394" s="101"/>
      <c r="L394" s="101"/>
      <c r="M394" s="101"/>
      <c r="N394" s="102"/>
      <c r="O394" s="101"/>
      <c r="P394" s="101"/>
      <c r="Q394" s="107"/>
      <c r="R394" s="108"/>
      <c r="S394" s="101"/>
      <c r="T394" s="101"/>
      <c r="U394" s="107"/>
      <c r="V394" s="108"/>
      <c r="W394" s="101"/>
      <c r="X394" s="101"/>
      <c r="Y394" s="102"/>
      <c r="Z394" s="101"/>
      <c r="AA394" s="101"/>
      <c r="AB394" s="102"/>
      <c r="AC394" s="101"/>
      <c r="AD394" s="101"/>
      <c r="AE394" s="102"/>
      <c r="AF394" s="102"/>
      <c r="AG394" s="102"/>
      <c r="AH394" s="103"/>
    </row>
    <row r="395" spans="1:34" s="104" customFormat="1" ht="23.1" customHeight="1">
      <c r="A395" s="80">
        <f>IF(D395="","",SUBTOTAL(3,$D$11:D395))</f>
        <v>385</v>
      </c>
      <c r="B395" s="81" t="s">
        <v>821</v>
      </c>
      <c r="C395" s="82" t="s">
        <v>762</v>
      </c>
      <c r="D395" s="91" t="s">
        <v>822</v>
      </c>
      <c r="E395" s="98"/>
      <c r="F395" s="99"/>
      <c r="G395" s="99"/>
      <c r="H395" s="99"/>
      <c r="I395" s="100"/>
      <c r="J395" s="101"/>
      <c r="K395" s="101"/>
      <c r="L395" s="101"/>
      <c r="M395" s="101"/>
      <c r="N395" s="102"/>
      <c r="O395" s="101"/>
      <c r="P395" s="101"/>
      <c r="Q395" s="107"/>
      <c r="R395" s="108"/>
      <c r="S395" s="101"/>
      <c r="T395" s="101"/>
      <c r="U395" s="107"/>
      <c r="V395" s="108"/>
      <c r="W395" s="101"/>
      <c r="X395" s="101"/>
      <c r="Y395" s="102"/>
      <c r="Z395" s="101"/>
      <c r="AA395" s="101"/>
      <c r="AB395" s="102"/>
      <c r="AC395" s="101"/>
      <c r="AD395" s="101"/>
      <c r="AE395" s="102"/>
      <c r="AF395" s="102"/>
      <c r="AG395" s="102"/>
      <c r="AH395" s="103"/>
    </row>
    <row r="396" spans="1:34" s="104" customFormat="1" ht="23.1" customHeight="1">
      <c r="A396" s="80">
        <f>IF(D396="","",SUBTOTAL(3,$D$11:D396))</f>
        <v>386</v>
      </c>
      <c r="B396" s="81" t="s">
        <v>823</v>
      </c>
      <c r="C396" s="82" t="s">
        <v>762</v>
      </c>
      <c r="D396" s="91" t="s">
        <v>824</v>
      </c>
      <c r="E396" s="98"/>
      <c r="F396" s="99"/>
      <c r="G396" s="99"/>
      <c r="H396" s="99"/>
      <c r="I396" s="100"/>
      <c r="J396" s="101"/>
      <c r="K396" s="101"/>
      <c r="L396" s="101"/>
      <c r="M396" s="101"/>
      <c r="N396" s="102"/>
      <c r="O396" s="101"/>
      <c r="P396" s="101"/>
      <c r="Q396" s="107"/>
      <c r="R396" s="108"/>
      <c r="S396" s="101"/>
      <c r="T396" s="101"/>
      <c r="U396" s="107"/>
      <c r="V396" s="108"/>
      <c r="W396" s="101"/>
      <c r="X396" s="101"/>
      <c r="Y396" s="102"/>
      <c r="Z396" s="101"/>
      <c r="AA396" s="101"/>
      <c r="AB396" s="102"/>
      <c r="AC396" s="101"/>
      <c r="AD396" s="101"/>
      <c r="AE396" s="102"/>
      <c r="AF396" s="102"/>
      <c r="AG396" s="102"/>
      <c r="AH396" s="103"/>
    </row>
    <row r="397" spans="1:34" s="104" customFormat="1" ht="23.1" customHeight="1">
      <c r="A397" s="80">
        <f>IF(D397="","",SUBTOTAL(3,$D$11:D397))</f>
        <v>387</v>
      </c>
      <c r="B397" s="81" t="s">
        <v>825</v>
      </c>
      <c r="C397" s="82" t="s">
        <v>762</v>
      </c>
      <c r="D397" s="91" t="s">
        <v>826</v>
      </c>
      <c r="E397" s="98"/>
      <c r="F397" s="99"/>
      <c r="G397" s="99"/>
      <c r="H397" s="99"/>
      <c r="I397" s="100"/>
      <c r="J397" s="101"/>
      <c r="K397" s="101"/>
      <c r="L397" s="101"/>
      <c r="M397" s="101"/>
      <c r="N397" s="102"/>
      <c r="O397" s="101"/>
      <c r="P397" s="101"/>
      <c r="Q397" s="107"/>
      <c r="R397" s="108"/>
      <c r="S397" s="101"/>
      <c r="T397" s="101"/>
      <c r="U397" s="107"/>
      <c r="V397" s="108"/>
      <c r="W397" s="101"/>
      <c r="X397" s="101"/>
      <c r="Y397" s="102"/>
      <c r="Z397" s="101"/>
      <c r="AA397" s="101"/>
      <c r="AB397" s="102"/>
      <c r="AC397" s="101"/>
      <c r="AD397" s="101"/>
      <c r="AE397" s="102"/>
      <c r="AF397" s="102"/>
      <c r="AG397" s="102"/>
      <c r="AH397" s="103"/>
    </row>
    <row r="398" spans="1:34" s="104" customFormat="1" ht="23.1" customHeight="1">
      <c r="A398" s="80">
        <f>IF(D398="","",SUBTOTAL(3,$D$11:D398))</f>
        <v>388</v>
      </c>
      <c r="B398" s="81" t="s">
        <v>827</v>
      </c>
      <c r="C398" s="82" t="s">
        <v>762</v>
      </c>
      <c r="D398" s="91" t="s">
        <v>828</v>
      </c>
      <c r="E398" s="98"/>
      <c r="F398" s="99"/>
      <c r="G398" s="99"/>
      <c r="H398" s="99"/>
      <c r="I398" s="100"/>
      <c r="J398" s="101"/>
      <c r="K398" s="101"/>
      <c r="L398" s="101"/>
      <c r="M398" s="101"/>
      <c r="N398" s="102"/>
      <c r="O398" s="101"/>
      <c r="P398" s="101"/>
      <c r="Q398" s="107"/>
      <c r="R398" s="108"/>
      <c r="S398" s="101"/>
      <c r="T398" s="101"/>
      <c r="U398" s="107"/>
      <c r="V398" s="108"/>
      <c r="W398" s="101"/>
      <c r="X398" s="101"/>
      <c r="Y398" s="102"/>
      <c r="Z398" s="101"/>
      <c r="AA398" s="101"/>
      <c r="AB398" s="102"/>
      <c r="AC398" s="101"/>
      <c r="AD398" s="101"/>
      <c r="AE398" s="102"/>
      <c r="AF398" s="102"/>
      <c r="AG398" s="102"/>
      <c r="AH398" s="103"/>
    </row>
    <row r="399" spans="1:34" s="104" customFormat="1" ht="23.1" customHeight="1">
      <c r="A399" s="80">
        <f>IF(D399="","",SUBTOTAL(3,$D$11:D399))</f>
        <v>389</v>
      </c>
      <c r="B399" s="81" t="s">
        <v>829</v>
      </c>
      <c r="C399" s="82" t="s">
        <v>762</v>
      </c>
      <c r="D399" s="91" t="s">
        <v>830</v>
      </c>
      <c r="E399" s="98"/>
      <c r="F399" s="99"/>
      <c r="G399" s="99"/>
      <c r="H399" s="99"/>
      <c r="I399" s="100"/>
      <c r="J399" s="101"/>
      <c r="K399" s="101"/>
      <c r="L399" s="101"/>
      <c r="M399" s="101"/>
      <c r="N399" s="102"/>
      <c r="O399" s="101"/>
      <c r="P399" s="101"/>
      <c r="Q399" s="107"/>
      <c r="R399" s="108"/>
      <c r="S399" s="101"/>
      <c r="T399" s="101"/>
      <c r="U399" s="107"/>
      <c r="V399" s="108"/>
      <c r="W399" s="101"/>
      <c r="X399" s="101"/>
      <c r="Y399" s="102"/>
      <c r="Z399" s="101"/>
      <c r="AA399" s="101"/>
      <c r="AB399" s="102"/>
      <c r="AC399" s="101"/>
      <c r="AD399" s="101"/>
      <c r="AE399" s="102"/>
      <c r="AF399" s="102"/>
      <c r="AG399" s="102"/>
      <c r="AH399" s="103"/>
    </row>
    <row r="400" spans="1:34" s="104" customFormat="1" ht="23.1" customHeight="1">
      <c r="A400" s="80">
        <f>IF(D400="","",SUBTOTAL(3,$D$11:D400))</f>
        <v>390</v>
      </c>
      <c r="B400" s="81" t="s">
        <v>831</v>
      </c>
      <c r="C400" s="82" t="s">
        <v>762</v>
      </c>
      <c r="D400" s="91" t="s">
        <v>832</v>
      </c>
      <c r="E400" s="98"/>
      <c r="F400" s="99"/>
      <c r="G400" s="99"/>
      <c r="H400" s="99"/>
      <c r="I400" s="100"/>
      <c r="J400" s="101"/>
      <c r="K400" s="101"/>
      <c r="L400" s="101"/>
      <c r="M400" s="101"/>
      <c r="N400" s="102"/>
      <c r="O400" s="101"/>
      <c r="P400" s="101"/>
      <c r="Q400" s="107"/>
      <c r="R400" s="108"/>
      <c r="S400" s="101"/>
      <c r="T400" s="101"/>
      <c r="U400" s="107"/>
      <c r="V400" s="108"/>
      <c r="W400" s="101"/>
      <c r="X400" s="101"/>
      <c r="Y400" s="102"/>
      <c r="Z400" s="101"/>
      <c r="AA400" s="101"/>
      <c r="AB400" s="102"/>
      <c r="AC400" s="101"/>
      <c r="AD400" s="101"/>
      <c r="AE400" s="102"/>
      <c r="AF400" s="102"/>
      <c r="AG400" s="102"/>
      <c r="AH400" s="103"/>
    </row>
    <row r="401" spans="1:34" s="104" customFormat="1" ht="23.1" customHeight="1">
      <c r="A401" s="80">
        <f>IF(D401="","",SUBTOTAL(3,$D$11:D401))</f>
        <v>391</v>
      </c>
      <c r="B401" s="81" t="s">
        <v>833</v>
      </c>
      <c r="C401" s="82" t="s">
        <v>762</v>
      </c>
      <c r="D401" s="91" t="s">
        <v>834</v>
      </c>
      <c r="E401" s="98"/>
      <c r="F401" s="99"/>
      <c r="G401" s="99"/>
      <c r="H401" s="99"/>
      <c r="I401" s="100"/>
      <c r="J401" s="101"/>
      <c r="K401" s="101"/>
      <c r="L401" s="101"/>
      <c r="M401" s="101"/>
      <c r="N401" s="102"/>
      <c r="O401" s="101"/>
      <c r="P401" s="101"/>
      <c r="Q401" s="107"/>
      <c r="R401" s="108"/>
      <c r="S401" s="101"/>
      <c r="T401" s="101"/>
      <c r="U401" s="107"/>
      <c r="V401" s="108"/>
      <c r="W401" s="101"/>
      <c r="X401" s="101"/>
      <c r="Y401" s="102"/>
      <c r="Z401" s="101"/>
      <c r="AA401" s="101"/>
      <c r="AB401" s="102"/>
      <c r="AC401" s="101"/>
      <c r="AD401" s="101"/>
      <c r="AE401" s="102"/>
      <c r="AF401" s="102"/>
      <c r="AG401" s="102"/>
      <c r="AH401" s="103"/>
    </row>
    <row r="402" spans="1:34" s="104" customFormat="1" ht="23.1" customHeight="1">
      <c r="A402" s="80">
        <f>IF(D402="","",SUBTOTAL(3,$D$11:D402))</f>
        <v>392</v>
      </c>
      <c r="B402" s="81" t="s">
        <v>835</v>
      </c>
      <c r="C402" s="82" t="s">
        <v>762</v>
      </c>
      <c r="D402" s="91" t="s">
        <v>836</v>
      </c>
      <c r="E402" s="98"/>
      <c r="F402" s="99"/>
      <c r="G402" s="99"/>
      <c r="H402" s="99"/>
      <c r="I402" s="100"/>
      <c r="J402" s="101"/>
      <c r="K402" s="101"/>
      <c r="L402" s="101"/>
      <c r="M402" s="101"/>
      <c r="N402" s="102"/>
      <c r="O402" s="101"/>
      <c r="P402" s="101"/>
      <c r="Q402" s="107"/>
      <c r="R402" s="108"/>
      <c r="S402" s="101"/>
      <c r="T402" s="101"/>
      <c r="U402" s="107"/>
      <c r="V402" s="108"/>
      <c r="W402" s="101"/>
      <c r="X402" s="101"/>
      <c r="Y402" s="102"/>
      <c r="Z402" s="101"/>
      <c r="AA402" s="101"/>
      <c r="AB402" s="102"/>
      <c r="AC402" s="101"/>
      <c r="AD402" s="101"/>
      <c r="AE402" s="102"/>
      <c r="AF402" s="102"/>
      <c r="AG402" s="102"/>
      <c r="AH402" s="103"/>
    </row>
    <row r="403" spans="1:34" s="104" customFormat="1" ht="23.1" customHeight="1">
      <c r="A403" s="80">
        <f>IF(D403="","",SUBTOTAL(3,$D$11:D403))</f>
        <v>393</v>
      </c>
      <c r="B403" s="81" t="s">
        <v>837</v>
      </c>
      <c r="C403" s="82" t="s">
        <v>762</v>
      </c>
      <c r="D403" s="91" t="s">
        <v>838</v>
      </c>
      <c r="E403" s="98"/>
      <c r="F403" s="99"/>
      <c r="G403" s="99"/>
      <c r="H403" s="99"/>
      <c r="I403" s="100"/>
      <c r="J403" s="101"/>
      <c r="K403" s="101"/>
      <c r="L403" s="101"/>
      <c r="M403" s="101"/>
      <c r="N403" s="102"/>
      <c r="O403" s="101"/>
      <c r="P403" s="101"/>
      <c r="Q403" s="107"/>
      <c r="R403" s="108"/>
      <c r="S403" s="101"/>
      <c r="T403" s="101"/>
      <c r="U403" s="107"/>
      <c r="V403" s="108"/>
      <c r="W403" s="101"/>
      <c r="X403" s="101"/>
      <c r="Y403" s="102"/>
      <c r="Z403" s="101"/>
      <c r="AA403" s="101"/>
      <c r="AB403" s="102"/>
      <c r="AC403" s="101"/>
      <c r="AD403" s="101"/>
      <c r="AE403" s="102"/>
      <c r="AF403" s="102"/>
      <c r="AG403" s="102"/>
      <c r="AH403" s="103"/>
    </row>
    <row r="404" spans="1:34" s="104" customFormat="1" ht="23.1" customHeight="1">
      <c r="A404" s="80">
        <f>IF(D404="","",SUBTOTAL(3,$D$11:D404))</f>
        <v>394</v>
      </c>
      <c r="B404" s="81" t="s">
        <v>839</v>
      </c>
      <c r="C404" s="82" t="s">
        <v>762</v>
      </c>
      <c r="D404" s="91" t="s">
        <v>840</v>
      </c>
      <c r="E404" s="98"/>
      <c r="F404" s="99"/>
      <c r="G404" s="99"/>
      <c r="H404" s="99"/>
      <c r="I404" s="100"/>
      <c r="J404" s="101"/>
      <c r="K404" s="101"/>
      <c r="L404" s="101"/>
      <c r="M404" s="101"/>
      <c r="N404" s="102"/>
      <c r="O404" s="101"/>
      <c r="P404" s="101"/>
      <c r="Q404" s="107"/>
      <c r="R404" s="108"/>
      <c r="S404" s="101"/>
      <c r="T404" s="101"/>
      <c r="U404" s="107"/>
      <c r="V404" s="108"/>
      <c r="W404" s="101"/>
      <c r="X404" s="101"/>
      <c r="Y404" s="102"/>
      <c r="Z404" s="101"/>
      <c r="AA404" s="101"/>
      <c r="AB404" s="102"/>
      <c r="AC404" s="101"/>
      <c r="AD404" s="101"/>
      <c r="AE404" s="102"/>
      <c r="AF404" s="102"/>
      <c r="AG404" s="102"/>
      <c r="AH404" s="103"/>
    </row>
    <row r="405" spans="1:34" s="104" customFormat="1" ht="23.1" customHeight="1">
      <c r="A405" s="80">
        <f>IF(D405="","",SUBTOTAL(3,$D$11:D405))</f>
        <v>395</v>
      </c>
      <c r="B405" s="81" t="s">
        <v>841</v>
      </c>
      <c r="C405" s="82" t="s">
        <v>842</v>
      </c>
      <c r="D405" s="91" t="s">
        <v>843</v>
      </c>
      <c r="E405" s="98"/>
      <c r="F405" s="99"/>
      <c r="G405" s="99"/>
      <c r="H405" s="99"/>
      <c r="I405" s="100"/>
      <c r="J405" s="101"/>
      <c r="K405" s="101"/>
      <c r="L405" s="101"/>
      <c r="M405" s="101"/>
      <c r="N405" s="102"/>
      <c r="O405" s="101"/>
      <c r="P405" s="101"/>
      <c r="Q405" s="107"/>
      <c r="R405" s="108"/>
      <c r="S405" s="101"/>
      <c r="T405" s="101"/>
      <c r="U405" s="107"/>
      <c r="V405" s="108"/>
      <c r="W405" s="101"/>
      <c r="X405" s="101"/>
      <c r="Y405" s="102"/>
      <c r="Z405" s="101"/>
      <c r="AA405" s="101"/>
      <c r="AB405" s="102"/>
      <c r="AC405" s="101"/>
      <c r="AD405" s="101"/>
      <c r="AE405" s="102"/>
      <c r="AF405" s="102"/>
      <c r="AG405" s="102"/>
      <c r="AH405" s="103"/>
    </row>
    <row r="406" spans="1:34" s="104" customFormat="1" ht="23.1" customHeight="1">
      <c r="A406" s="80">
        <f>IF(D406="","",SUBTOTAL(3,$D$11:D406))</f>
        <v>396</v>
      </c>
      <c r="B406" s="81" t="s">
        <v>844</v>
      </c>
      <c r="C406" s="82" t="s">
        <v>842</v>
      </c>
      <c r="D406" s="91" t="s">
        <v>845</v>
      </c>
      <c r="E406" s="98"/>
      <c r="F406" s="99"/>
      <c r="G406" s="99"/>
      <c r="H406" s="99"/>
      <c r="I406" s="100"/>
      <c r="J406" s="101"/>
      <c r="K406" s="101"/>
      <c r="L406" s="101"/>
      <c r="M406" s="101"/>
      <c r="N406" s="102"/>
      <c r="O406" s="101"/>
      <c r="P406" s="101"/>
      <c r="Q406" s="107"/>
      <c r="R406" s="108"/>
      <c r="S406" s="101"/>
      <c r="T406" s="101"/>
      <c r="U406" s="107"/>
      <c r="V406" s="108"/>
      <c r="W406" s="101"/>
      <c r="X406" s="101"/>
      <c r="Y406" s="102"/>
      <c r="Z406" s="101"/>
      <c r="AA406" s="101"/>
      <c r="AB406" s="102"/>
      <c r="AC406" s="101"/>
      <c r="AD406" s="101"/>
      <c r="AE406" s="102"/>
      <c r="AF406" s="102"/>
      <c r="AG406" s="102"/>
      <c r="AH406" s="103"/>
    </row>
    <row r="407" spans="1:34" s="104" customFormat="1" ht="23.1" customHeight="1">
      <c r="A407" s="80">
        <f>IF(D407="","",SUBTOTAL(3,$D$11:D407))</f>
        <v>397</v>
      </c>
      <c r="B407" s="81" t="s">
        <v>846</v>
      </c>
      <c r="C407" s="82" t="s">
        <v>842</v>
      </c>
      <c r="D407" s="91" t="s">
        <v>847</v>
      </c>
      <c r="E407" s="98"/>
      <c r="F407" s="99"/>
      <c r="G407" s="99"/>
      <c r="H407" s="99"/>
      <c r="I407" s="100"/>
      <c r="J407" s="101"/>
      <c r="K407" s="101"/>
      <c r="L407" s="101"/>
      <c r="M407" s="101"/>
      <c r="N407" s="102"/>
      <c r="O407" s="101"/>
      <c r="P407" s="101"/>
      <c r="Q407" s="107"/>
      <c r="R407" s="108"/>
      <c r="S407" s="101"/>
      <c r="T407" s="101"/>
      <c r="U407" s="107"/>
      <c r="V407" s="108"/>
      <c r="W407" s="101"/>
      <c r="X407" s="101"/>
      <c r="Y407" s="102"/>
      <c r="Z407" s="101"/>
      <c r="AA407" s="101"/>
      <c r="AB407" s="102"/>
      <c r="AC407" s="101"/>
      <c r="AD407" s="101"/>
      <c r="AE407" s="102"/>
      <c r="AF407" s="102"/>
      <c r="AG407" s="102"/>
      <c r="AH407" s="103"/>
    </row>
    <row r="408" spans="1:34" s="104" customFormat="1" ht="23.1" customHeight="1">
      <c r="A408" s="80">
        <f>IF(D408="","",SUBTOTAL(3,$D$11:D408))</f>
        <v>398</v>
      </c>
      <c r="B408" s="81" t="s">
        <v>848</v>
      </c>
      <c r="C408" s="82" t="s">
        <v>842</v>
      </c>
      <c r="D408" s="91" t="s">
        <v>849</v>
      </c>
      <c r="E408" s="98"/>
      <c r="F408" s="99"/>
      <c r="G408" s="99"/>
      <c r="H408" s="99"/>
      <c r="I408" s="100"/>
      <c r="J408" s="101"/>
      <c r="K408" s="101"/>
      <c r="L408" s="101"/>
      <c r="M408" s="101"/>
      <c r="N408" s="102"/>
      <c r="O408" s="101"/>
      <c r="P408" s="101"/>
      <c r="Q408" s="107"/>
      <c r="R408" s="108"/>
      <c r="S408" s="101"/>
      <c r="T408" s="101"/>
      <c r="U408" s="107"/>
      <c r="V408" s="108"/>
      <c r="W408" s="101"/>
      <c r="X408" s="101"/>
      <c r="Y408" s="102"/>
      <c r="Z408" s="101"/>
      <c r="AA408" s="101"/>
      <c r="AB408" s="102"/>
      <c r="AC408" s="101"/>
      <c r="AD408" s="101"/>
      <c r="AE408" s="102"/>
      <c r="AF408" s="102"/>
      <c r="AG408" s="102"/>
      <c r="AH408" s="103"/>
    </row>
    <row r="409" spans="1:34" s="104" customFormat="1" ht="23.1" customHeight="1">
      <c r="A409" s="80">
        <f>IF(D409="","",SUBTOTAL(3,$D$11:D409))</f>
        <v>399</v>
      </c>
      <c r="B409" s="81" t="s">
        <v>850</v>
      </c>
      <c r="C409" s="82" t="s">
        <v>851</v>
      </c>
      <c r="D409" s="91" t="s">
        <v>852</v>
      </c>
      <c r="E409" s="98"/>
      <c r="F409" s="99"/>
      <c r="G409" s="99"/>
      <c r="H409" s="99"/>
      <c r="I409" s="100"/>
      <c r="J409" s="101"/>
      <c r="K409" s="101"/>
      <c r="L409" s="101"/>
      <c r="M409" s="101"/>
      <c r="N409" s="102"/>
      <c r="O409" s="101"/>
      <c r="P409" s="101"/>
      <c r="Q409" s="107"/>
      <c r="R409" s="108"/>
      <c r="S409" s="101"/>
      <c r="T409" s="101"/>
      <c r="U409" s="107"/>
      <c r="V409" s="108"/>
      <c r="W409" s="101"/>
      <c r="X409" s="101"/>
      <c r="Y409" s="102"/>
      <c r="Z409" s="101"/>
      <c r="AA409" s="101"/>
      <c r="AB409" s="102"/>
      <c r="AC409" s="101"/>
      <c r="AD409" s="101"/>
      <c r="AE409" s="102"/>
      <c r="AF409" s="102"/>
      <c r="AG409" s="102"/>
      <c r="AH409" s="103"/>
    </row>
    <row r="410" spans="1:34" s="104" customFormat="1" ht="23.1" customHeight="1">
      <c r="A410" s="80">
        <f>IF(D410="","",SUBTOTAL(3,$D$11:D410))</f>
        <v>400</v>
      </c>
      <c r="B410" s="81" t="s">
        <v>853</v>
      </c>
      <c r="C410" s="82" t="s">
        <v>851</v>
      </c>
      <c r="D410" s="91" t="s">
        <v>854</v>
      </c>
      <c r="E410" s="98"/>
      <c r="F410" s="99"/>
      <c r="G410" s="99"/>
      <c r="H410" s="99"/>
      <c r="I410" s="100"/>
      <c r="J410" s="101"/>
      <c r="K410" s="101"/>
      <c r="L410" s="101"/>
      <c r="M410" s="101"/>
      <c r="N410" s="102"/>
      <c r="O410" s="101"/>
      <c r="P410" s="101"/>
      <c r="Q410" s="107"/>
      <c r="R410" s="108"/>
      <c r="S410" s="101"/>
      <c r="T410" s="101"/>
      <c r="U410" s="107"/>
      <c r="V410" s="108"/>
      <c r="W410" s="101"/>
      <c r="X410" s="101"/>
      <c r="Y410" s="102"/>
      <c r="Z410" s="101"/>
      <c r="AA410" s="101"/>
      <c r="AB410" s="102"/>
      <c r="AC410" s="101"/>
      <c r="AD410" s="101"/>
      <c r="AE410" s="102"/>
      <c r="AF410" s="102"/>
      <c r="AG410" s="102"/>
      <c r="AH410" s="103"/>
    </row>
    <row r="411" spans="1:34" s="104" customFormat="1" ht="23.1" customHeight="1">
      <c r="A411" s="80">
        <f>IF(D411="","",SUBTOTAL(3,$D$11:D411))</f>
        <v>401</v>
      </c>
      <c r="B411" s="81" t="s">
        <v>855</v>
      </c>
      <c r="C411" s="82" t="s">
        <v>851</v>
      </c>
      <c r="D411" s="91" t="s">
        <v>856</v>
      </c>
      <c r="E411" s="98"/>
      <c r="F411" s="99"/>
      <c r="G411" s="99"/>
      <c r="H411" s="99"/>
      <c r="I411" s="100"/>
      <c r="J411" s="101"/>
      <c r="K411" s="101"/>
      <c r="L411" s="101"/>
      <c r="M411" s="101"/>
      <c r="N411" s="102"/>
      <c r="O411" s="101"/>
      <c r="P411" s="101"/>
      <c r="Q411" s="107"/>
      <c r="R411" s="108"/>
      <c r="S411" s="101"/>
      <c r="T411" s="101"/>
      <c r="U411" s="107"/>
      <c r="V411" s="108"/>
      <c r="W411" s="101"/>
      <c r="X411" s="101"/>
      <c r="Y411" s="102"/>
      <c r="Z411" s="101"/>
      <c r="AA411" s="101"/>
      <c r="AB411" s="102"/>
      <c r="AC411" s="101"/>
      <c r="AD411" s="101"/>
      <c r="AE411" s="102"/>
      <c r="AF411" s="102"/>
      <c r="AG411" s="102"/>
      <c r="AH411" s="103"/>
    </row>
    <row r="412" spans="1:34" s="104" customFormat="1" ht="23.1" customHeight="1">
      <c r="A412" s="80">
        <f>IF(D412="","",SUBTOTAL(3,$D$11:D412))</f>
        <v>402</v>
      </c>
      <c r="B412" s="81" t="s">
        <v>857</v>
      </c>
      <c r="C412" s="82" t="s">
        <v>851</v>
      </c>
      <c r="D412" s="91" t="s">
        <v>858</v>
      </c>
      <c r="E412" s="98"/>
      <c r="F412" s="99"/>
      <c r="G412" s="99"/>
      <c r="H412" s="99"/>
      <c r="I412" s="100"/>
      <c r="J412" s="101"/>
      <c r="K412" s="101"/>
      <c r="L412" s="101"/>
      <c r="M412" s="101"/>
      <c r="N412" s="102"/>
      <c r="O412" s="101"/>
      <c r="P412" s="101"/>
      <c r="Q412" s="107"/>
      <c r="R412" s="108"/>
      <c r="S412" s="101"/>
      <c r="T412" s="101"/>
      <c r="U412" s="107"/>
      <c r="V412" s="108"/>
      <c r="W412" s="101"/>
      <c r="X412" s="101"/>
      <c r="Y412" s="102"/>
      <c r="Z412" s="101"/>
      <c r="AA412" s="101"/>
      <c r="AB412" s="102"/>
      <c r="AC412" s="101"/>
      <c r="AD412" s="101"/>
      <c r="AE412" s="102"/>
      <c r="AF412" s="102"/>
      <c r="AG412" s="102"/>
      <c r="AH412" s="103"/>
    </row>
    <row r="413" spans="1:34" s="104" customFormat="1" ht="23.1" customHeight="1">
      <c r="A413" s="80">
        <f>IF(D413="","",SUBTOTAL(3,$D$11:D413))</f>
        <v>403</v>
      </c>
      <c r="B413" s="81" t="s">
        <v>859</v>
      </c>
      <c r="C413" s="82" t="s">
        <v>851</v>
      </c>
      <c r="D413" s="91" t="s">
        <v>860</v>
      </c>
      <c r="E413" s="98"/>
      <c r="F413" s="99"/>
      <c r="G413" s="99"/>
      <c r="H413" s="99"/>
      <c r="I413" s="100"/>
      <c r="J413" s="101"/>
      <c r="K413" s="101"/>
      <c r="L413" s="101"/>
      <c r="M413" s="101"/>
      <c r="N413" s="102"/>
      <c r="O413" s="101"/>
      <c r="P413" s="101"/>
      <c r="Q413" s="107"/>
      <c r="R413" s="108"/>
      <c r="S413" s="101"/>
      <c r="T413" s="101"/>
      <c r="U413" s="107"/>
      <c r="V413" s="108"/>
      <c r="W413" s="101"/>
      <c r="X413" s="101"/>
      <c r="Y413" s="102"/>
      <c r="Z413" s="101"/>
      <c r="AA413" s="101"/>
      <c r="AB413" s="102"/>
      <c r="AC413" s="101"/>
      <c r="AD413" s="101"/>
      <c r="AE413" s="102"/>
      <c r="AF413" s="102"/>
      <c r="AG413" s="102"/>
      <c r="AH413" s="103"/>
    </row>
    <row r="414" spans="1:34" s="104" customFormat="1" ht="23.1" customHeight="1">
      <c r="A414" s="80">
        <f>IF(D414="","",SUBTOTAL(3,$D$11:D414))</f>
        <v>404</v>
      </c>
      <c r="B414" s="81" t="s">
        <v>861</v>
      </c>
      <c r="C414" s="82" t="s">
        <v>851</v>
      </c>
      <c r="D414" s="91" t="s">
        <v>862</v>
      </c>
      <c r="E414" s="98"/>
      <c r="F414" s="99"/>
      <c r="G414" s="99"/>
      <c r="H414" s="99"/>
      <c r="I414" s="100"/>
      <c r="J414" s="101"/>
      <c r="K414" s="101"/>
      <c r="L414" s="101"/>
      <c r="M414" s="101"/>
      <c r="N414" s="102"/>
      <c r="O414" s="101"/>
      <c r="P414" s="101"/>
      <c r="Q414" s="107"/>
      <c r="R414" s="108"/>
      <c r="S414" s="101"/>
      <c r="T414" s="101"/>
      <c r="U414" s="107"/>
      <c r="V414" s="108"/>
      <c r="W414" s="101"/>
      <c r="X414" s="101"/>
      <c r="Y414" s="102"/>
      <c r="Z414" s="101"/>
      <c r="AA414" s="101"/>
      <c r="AB414" s="102"/>
      <c r="AC414" s="101"/>
      <c r="AD414" s="101"/>
      <c r="AE414" s="102"/>
      <c r="AF414" s="102"/>
      <c r="AG414" s="102"/>
      <c r="AH414" s="103"/>
    </row>
    <row r="415" spans="1:34" s="104" customFormat="1" ht="23.1" customHeight="1">
      <c r="A415" s="80">
        <f>IF(D415="","",SUBTOTAL(3,$D$11:D415))</f>
        <v>405</v>
      </c>
      <c r="B415" s="81" t="s">
        <v>863</v>
      </c>
      <c r="C415" s="82" t="s">
        <v>851</v>
      </c>
      <c r="D415" s="91" t="s">
        <v>864</v>
      </c>
      <c r="E415" s="98"/>
      <c r="F415" s="99"/>
      <c r="G415" s="99"/>
      <c r="H415" s="99"/>
      <c r="I415" s="100"/>
      <c r="J415" s="101"/>
      <c r="K415" s="101"/>
      <c r="L415" s="101"/>
      <c r="M415" s="101"/>
      <c r="N415" s="102"/>
      <c r="O415" s="101"/>
      <c r="P415" s="101"/>
      <c r="Q415" s="107"/>
      <c r="R415" s="108"/>
      <c r="S415" s="101"/>
      <c r="T415" s="101"/>
      <c r="U415" s="107"/>
      <c r="V415" s="108"/>
      <c r="W415" s="101"/>
      <c r="X415" s="101"/>
      <c r="Y415" s="102"/>
      <c r="Z415" s="101"/>
      <c r="AA415" s="101"/>
      <c r="AB415" s="102"/>
      <c r="AC415" s="101"/>
      <c r="AD415" s="101"/>
      <c r="AE415" s="102"/>
      <c r="AF415" s="102"/>
      <c r="AG415" s="102"/>
      <c r="AH415" s="103"/>
    </row>
    <row r="416" spans="1:34" s="104" customFormat="1" ht="23.1" customHeight="1">
      <c r="A416" s="80">
        <f>IF(D416="","",SUBTOTAL(3,$D$11:D416))</f>
        <v>406</v>
      </c>
      <c r="B416" s="81" t="s">
        <v>865</v>
      </c>
      <c r="C416" s="82" t="s">
        <v>851</v>
      </c>
      <c r="D416" s="91" t="s">
        <v>866</v>
      </c>
      <c r="E416" s="98"/>
      <c r="F416" s="99"/>
      <c r="G416" s="99"/>
      <c r="H416" s="99"/>
      <c r="I416" s="100"/>
      <c r="J416" s="101"/>
      <c r="K416" s="101"/>
      <c r="L416" s="101"/>
      <c r="M416" s="101"/>
      <c r="N416" s="102"/>
      <c r="O416" s="101"/>
      <c r="P416" s="101"/>
      <c r="Q416" s="107"/>
      <c r="R416" s="108"/>
      <c r="S416" s="101"/>
      <c r="T416" s="101"/>
      <c r="U416" s="107"/>
      <c r="V416" s="108"/>
      <c r="W416" s="101"/>
      <c r="X416" s="101"/>
      <c r="Y416" s="102"/>
      <c r="Z416" s="101"/>
      <c r="AA416" s="101"/>
      <c r="AB416" s="102"/>
      <c r="AC416" s="101"/>
      <c r="AD416" s="101"/>
      <c r="AE416" s="102"/>
      <c r="AF416" s="102"/>
      <c r="AG416" s="102"/>
      <c r="AH416" s="103"/>
    </row>
    <row r="417" spans="1:34" s="104" customFormat="1" ht="23.1" customHeight="1">
      <c r="A417" s="80">
        <f>IF(D417="","",SUBTOTAL(3,$D$11:D417))</f>
        <v>407</v>
      </c>
      <c r="B417" s="81" t="s">
        <v>867</v>
      </c>
      <c r="C417" s="82" t="s">
        <v>851</v>
      </c>
      <c r="D417" s="91" t="s">
        <v>868</v>
      </c>
      <c r="E417" s="98"/>
      <c r="F417" s="99"/>
      <c r="G417" s="99"/>
      <c r="H417" s="99"/>
      <c r="I417" s="100"/>
      <c r="J417" s="101"/>
      <c r="K417" s="101"/>
      <c r="L417" s="101"/>
      <c r="M417" s="101"/>
      <c r="N417" s="102"/>
      <c r="O417" s="101"/>
      <c r="P417" s="101"/>
      <c r="Q417" s="107"/>
      <c r="R417" s="108"/>
      <c r="S417" s="101"/>
      <c r="T417" s="101"/>
      <c r="U417" s="107"/>
      <c r="V417" s="108"/>
      <c r="W417" s="101"/>
      <c r="X417" s="101"/>
      <c r="Y417" s="102"/>
      <c r="Z417" s="101"/>
      <c r="AA417" s="101"/>
      <c r="AB417" s="102"/>
      <c r="AC417" s="101"/>
      <c r="AD417" s="101"/>
      <c r="AE417" s="102"/>
      <c r="AF417" s="102"/>
      <c r="AG417" s="102"/>
      <c r="AH417" s="103"/>
    </row>
    <row r="418" spans="1:34" s="104" customFormat="1" ht="23.1" customHeight="1">
      <c r="A418" s="80">
        <f>IF(D418="","",SUBTOTAL(3,$D$11:D418))</f>
        <v>408</v>
      </c>
      <c r="B418" s="81" t="s">
        <v>869</v>
      </c>
      <c r="C418" s="82" t="s">
        <v>851</v>
      </c>
      <c r="D418" s="91" t="s">
        <v>870</v>
      </c>
      <c r="E418" s="98"/>
      <c r="F418" s="99"/>
      <c r="G418" s="99"/>
      <c r="H418" s="99"/>
      <c r="I418" s="100"/>
      <c r="J418" s="101"/>
      <c r="K418" s="101"/>
      <c r="L418" s="101"/>
      <c r="M418" s="101"/>
      <c r="N418" s="102"/>
      <c r="O418" s="101"/>
      <c r="P418" s="101"/>
      <c r="Q418" s="107"/>
      <c r="R418" s="108"/>
      <c r="S418" s="101"/>
      <c r="T418" s="101"/>
      <c r="U418" s="107"/>
      <c r="V418" s="108"/>
      <c r="W418" s="101"/>
      <c r="X418" s="101"/>
      <c r="Y418" s="102"/>
      <c r="Z418" s="101"/>
      <c r="AA418" s="101"/>
      <c r="AB418" s="102"/>
      <c r="AC418" s="101"/>
      <c r="AD418" s="101"/>
      <c r="AE418" s="102"/>
      <c r="AF418" s="102"/>
      <c r="AG418" s="102"/>
      <c r="AH418" s="103"/>
    </row>
    <row r="419" spans="1:34" s="104" customFormat="1" ht="23.1" customHeight="1">
      <c r="A419" s="80">
        <f>IF(D419="","",SUBTOTAL(3,$D$11:D419))</f>
        <v>409</v>
      </c>
      <c r="B419" s="81" t="s">
        <v>871</v>
      </c>
      <c r="C419" s="82" t="s">
        <v>851</v>
      </c>
      <c r="D419" s="91" t="s">
        <v>872</v>
      </c>
      <c r="E419" s="98"/>
      <c r="F419" s="99"/>
      <c r="G419" s="99"/>
      <c r="H419" s="99"/>
      <c r="I419" s="100"/>
      <c r="J419" s="101"/>
      <c r="K419" s="101"/>
      <c r="L419" s="101"/>
      <c r="M419" s="101"/>
      <c r="N419" s="102"/>
      <c r="O419" s="101"/>
      <c r="P419" s="101"/>
      <c r="Q419" s="107"/>
      <c r="R419" s="108"/>
      <c r="S419" s="101"/>
      <c r="T419" s="101"/>
      <c r="U419" s="107"/>
      <c r="V419" s="108"/>
      <c r="W419" s="101"/>
      <c r="X419" s="101"/>
      <c r="Y419" s="102"/>
      <c r="Z419" s="101"/>
      <c r="AA419" s="101"/>
      <c r="AB419" s="102"/>
      <c r="AC419" s="101"/>
      <c r="AD419" s="101"/>
      <c r="AE419" s="102"/>
      <c r="AF419" s="102"/>
      <c r="AG419" s="102"/>
      <c r="AH419" s="103"/>
    </row>
    <row r="420" spans="1:34" s="104" customFormat="1" ht="23.1" customHeight="1">
      <c r="A420" s="80">
        <f>IF(D420="","",SUBTOTAL(3,$D$11:D420))</f>
        <v>410</v>
      </c>
      <c r="B420" s="81" t="s">
        <v>873</v>
      </c>
      <c r="C420" s="82" t="s">
        <v>851</v>
      </c>
      <c r="D420" s="91" t="s">
        <v>874</v>
      </c>
      <c r="E420" s="98"/>
      <c r="F420" s="99"/>
      <c r="G420" s="99"/>
      <c r="H420" s="99"/>
      <c r="I420" s="100"/>
      <c r="J420" s="101"/>
      <c r="K420" s="101"/>
      <c r="L420" s="101"/>
      <c r="M420" s="101"/>
      <c r="N420" s="102"/>
      <c r="O420" s="101"/>
      <c r="P420" s="101"/>
      <c r="Q420" s="107"/>
      <c r="R420" s="108"/>
      <c r="S420" s="101"/>
      <c r="T420" s="101"/>
      <c r="U420" s="107"/>
      <c r="V420" s="108"/>
      <c r="W420" s="101"/>
      <c r="X420" s="101"/>
      <c r="Y420" s="102"/>
      <c r="Z420" s="101"/>
      <c r="AA420" s="101"/>
      <c r="AB420" s="102"/>
      <c r="AC420" s="101"/>
      <c r="AD420" s="101"/>
      <c r="AE420" s="102"/>
      <c r="AF420" s="102"/>
      <c r="AG420" s="102"/>
      <c r="AH420" s="103"/>
    </row>
    <row r="421" spans="1:34" s="104" customFormat="1" ht="23.1" customHeight="1">
      <c r="A421" s="80">
        <f>IF(D421="","",SUBTOTAL(3,$D$11:D421))</f>
        <v>411</v>
      </c>
      <c r="B421" s="81" t="s">
        <v>875</v>
      </c>
      <c r="C421" s="82" t="s">
        <v>851</v>
      </c>
      <c r="D421" s="91" t="s">
        <v>876</v>
      </c>
      <c r="E421" s="98"/>
      <c r="F421" s="99"/>
      <c r="G421" s="99"/>
      <c r="H421" s="99"/>
      <c r="I421" s="100"/>
      <c r="J421" s="101"/>
      <c r="K421" s="101"/>
      <c r="L421" s="101"/>
      <c r="M421" s="101"/>
      <c r="N421" s="102"/>
      <c r="O421" s="101"/>
      <c r="P421" s="101"/>
      <c r="Q421" s="107"/>
      <c r="R421" s="108"/>
      <c r="S421" s="101"/>
      <c r="T421" s="101"/>
      <c r="U421" s="107"/>
      <c r="V421" s="108"/>
      <c r="W421" s="101"/>
      <c r="X421" s="101"/>
      <c r="Y421" s="102"/>
      <c r="Z421" s="101"/>
      <c r="AA421" s="101"/>
      <c r="AB421" s="102"/>
      <c r="AC421" s="101"/>
      <c r="AD421" s="101"/>
      <c r="AE421" s="102"/>
      <c r="AF421" s="102"/>
      <c r="AG421" s="102"/>
      <c r="AH421" s="103"/>
    </row>
    <row r="422" spans="1:34" s="104" customFormat="1" ht="23.1" customHeight="1">
      <c r="A422" s="80">
        <f>IF(D422="","",SUBTOTAL(3,$D$11:D422))</f>
        <v>412</v>
      </c>
      <c r="B422" s="81" t="s">
        <v>877</v>
      </c>
      <c r="C422" s="82" t="s">
        <v>851</v>
      </c>
      <c r="D422" s="91" t="s">
        <v>878</v>
      </c>
      <c r="E422" s="98"/>
      <c r="F422" s="99"/>
      <c r="G422" s="99"/>
      <c r="H422" s="99"/>
      <c r="I422" s="100"/>
      <c r="J422" s="101"/>
      <c r="K422" s="101"/>
      <c r="L422" s="101"/>
      <c r="M422" s="101"/>
      <c r="N422" s="102"/>
      <c r="O422" s="101"/>
      <c r="P422" s="101"/>
      <c r="Q422" s="107"/>
      <c r="R422" s="108"/>
      <c r="S422" s="101"/>
      <c r="T422" s="101"/>
      <c r="U422" s="107"/>
      <c r="V422" s="108"/>
      <c r="W422" s="101"/>
      <c r="X422" s="101"/>
      <c r="Y422" s="102"/>
      <c r="Z422" s="101"/>
      <c r="AA422" s="101"/>
      <c r="AB422" s="102"/>
      <c r="AC422" s="101"/>
      <c r="AD422" s="101"/>
      <c r="AE422" s="102"/>
      <c r="AF422" s="102"/>
      <c r="AG422" s="102"/>
      <c r="AH422" s="103"/>
    </row>
    <row r="423" spans="1:34" s="104" customFormat="1" ht="23.1" customHeight="1">
      <c r="A423" s="80">
        <f>IF(D423="","",SUBTOTAL(3,$D$11:D423))</f>
        <v>413</v>
      </c>
      <c r="B423" s="81" t="s">
        <v>879</v>
      </c>
      <c r="C423" s="82" t="s">
        <v>851</v>
      </c>
      <c r="D423" s="91" t="s">
        <v>880</v>
      </c>
      <c r="E423" s="98"/>
      <c r="F423" s="99"/>
      <c r="G423" s="99"/>
      <c r="H423" s="99"/>
      <c r="I423" s="100"/>
      <c r="J423" s="101"/>
      <c r="K423" s="101"/>
      <c r="L423" s="101"/>
      <c r="M423" s="101"/>
      <c r="N423" s="102"/>
      <c r="O423" s="101"/>
      <c r="P423" s="101"/>
      <c r="Q423" s="107"/>
      <c r="R423" s="108"/>
      <c r="S423" s="101"/>
      <c r="T423" s="101"/>
      <c r="U423" s="107"/>
      <c r="V423" s="108"/>
      <c r="W423" s="101"/>
      <c r="X423" s="101"/>
      <c r="Y423" s="102"/>
      <c r="Z423" s="101"/>
      <c r="AA423" s="101"/>
      <c r="AB423" s="102"/>
      <c r="AC423" s="101"/>
      <c r="AD423" s="101"/>
      <c r="AE423" s="102"/>
      <c r="AF423" s="102"/>
      <c r="AG423" s="102"/>
      <c r="AH423" s="103"/>
    </row>
    <row r="424" spans="1:34" s="104" customFormat="1" ht="23.1" customHeight="1">
      <c r="A424" s="80">
        <f>IF(D424="","",SUBTOTAL(3,$D$11:D424))</f>
        <v>414</v>
      </c>
      <c r="B424" s="81" t="s">
        <v>881</v>
      </c>
      <c r="C424" s="82" t="s">
        <v>851</v>
      </c>
      <c r="D424" s="91" t="s">
        <v>882</v>
      </c>
      <c r="E424" s="98"/>
      <c r="F424" s="99"/>
      <c r="G424" s="99"/>
      <c r="H424" s="99"/>
      <c r="I424" s="100"/>
      <c r="J424" s="101"/>
      <c r="K424" s="101"/>
      <c r="L424" s="101"/>
      <c r="M424" s="101"/>
      <c r="N424" s="102"/>
      <c r="O424" s="101"/>
      <c r="P424" s="101"/>
      <c r="Q424" s="107"/>
      <c r="R424" s="108"/>
      <c r="S424" s="101"/>
      <c r="T424" s="101"/>
      <c r="U424" s="107"/>
      <c r="V424" s="108"/>
      <c r="W424" s="101"/>
      <c r="X424" s="101"/>
      <c r="Y424" s="102"/>
      <c r="Z424" s="101"/>
      <c r="AA424" s="101"/>
      <c r="AB424" s="102"/>
      <c r="AC424" s="101"/>
      <c r="AD424" s="101"/>
      <c r="AE424" s="102"/>
      <c r="AF424" s="102"/>
      <c r="AG424" s="102"/>
      <c r="AH424" s="103"/>
    </row>
    <row r="425" spans="1:34" s="104" customFormat="1" ht="23.1" customHeight="1">
      <c r="A425" s="80">
        <f>IF(D425="","",SUBTOTAL(3,$D$11:D425))</f>
        <v>415</v>
      </c>
      <c r="B425" s="81" t="s">
        <v>883</v>
      </c>
      <c r="C425" s="82" t="s">
        <v>851</v>
      </c>
      <c r="D425" s="91" t="s">
        <v>884</v>
      </c>
      <c r="E425" s="98"/>
      <c r="F425" s="99"/>
      <c r="G425" s="99"/>
      <c r="H425" s="99"/>
      <c r="I425" s="100"/>
      <c r="J425" s="101"/>
      <c r="K425" s="101"/>
      <c r="L425" s="101"/>
      <c r="M425" s="101"/>
      <c r="N425" s="102"/>
      <c r="O425" s="101"/>
      <c r="P425" s="101"/>
      <c r="Q425" s="107"/>
      <c r="R425" s="108"/>
      <c r="S425" s="101"/>
      <c r="T425" s="101"/>
      <c r="U425" s="107"/>
      <c r="V425" s="108"/>
      <c r="W425" s="101"/>
      <c r="X425" s="101"/>
      <c r="Y425" s="102"/>
      <c r="Z425" s="101"/>
      <c r="AA425" s="101"/>
      <c r="AB425" s="102"/>
      <c r="AC425" s="101"/>
      <c r="AD425" s="101"/>
      <c r="AE425" s="102"/>
      <c r="AF425" s="102"/>
      <c r="AG425" s="102"/>
      <c r="AH425" s="103"/>
    </row>
    <row r="426" spans="1:34" s="104" customFormat="1" ht="23.1" customHeight="1">
      <c r="A426" s="80">
        <f>IF(D426="","",SUBTOTAL(3,$D$11:D426))</f>
        <v>416</v>
      </c>
      <c r="B426" s="81" t="s">
        <v>885</v>
      </c>
      <c r="C426" s="82" t="s">
        <v>851</v>
      </c>
      <c r="D426" s="91" t="s">
        <v>886</v>
      </c>
      <c r="E426" s="98"/>
      <c r="F426" s="99"/>
      <c r="G426" s="99"/>
      <c r="H426" s="99"/>
      <c r="I426" s="100"/>
      <c r="J426" s="101"/>
      <c r="K426" s="101"/>
      <c r="L426" s="101"/>
      <c r="M426" s="101"/>
      <c r="N426" s="102"/>
      <c r="O426" s="101"/>
      <c r="P426" s="101"/>
      <c r="Q426" s="107"/>
      <c r="R426" s="108"/>
      <c r="S426" s="101"/>
      <c r="T426" s="101"/>
      <c r="U426" s="107"/>
      <c r="V426" s="108"/>
      <c r="W426" s="101"/>
      <c r="X426" s="101"/>
      <c r="Y426" s="102"/>
      <c r="Z426" s="101"/>
      <c r="AA426" s="101"/>
      <c r="AB426" s="102"/>
      <c r="AC426" s="101"/>
      <c r="AD426" s="101"/>
      <c r="AE426" s="102"/>
      <c r="AF426" s="102"/>
      <c r="AG426" s="102"/>
      <c r="AH426" s="103"/>
    </row>
    <row r="427" spans="1:34" s="104" customFormat="1" ht="23.1" customHeight="1">
      <c r="A427" s="80">
        <f>IF(D427="","",SUBTOTAL(3,$D$11:D427))</f>
        <v>417</v>
      </c>
      <c r="B427" s="81" t="s">
        <v>887</v>
      </c>
      <c r="C427" s="82" t="s">
        <v>851</v>
      </c>
      <c r="D427" s="91" t="s">
        <v>888</v>
      </c>
      <c r="E427" s="98"/>
      <c r="F427" s="99"/>
      <c r="G427" s="99"/>
      <c r="H427" s="99"/>
      <c r="I427" s="100"/>
      <c r="J427" s="101"/>
      <c r="K427" s="101"/>
      <c r="L427" s="101"/>
      <c r="M427" s="101"/>
      <c r="N427" s="102"/>
      <c r="O427" s="101"/>
      <c r="P427" s="101"/>
      <c r="Q427" s="107"/>
      <c r="R427" s="108"/>
      <c r="S427" s="101"/>
      <c r="T427" s="101"/>
      <c r="U427" s="107"/>
      <c r="V427" s="108"/>
      <c r="W427" s="101"/>
      <c r="X427" s="101"/>
      <c r="Y427" s="102"/>
      <c r="Z427" s="101"/>
      <c r="AA427" s="101"/>
      <c r="AB427" s="102"/>
      <c r="AC427" s="101"/>
      <c r="AD427" s="101"/>
      <c r="AE427" s="102"/>
      <c r="AF427" s="102"/>
      <c r="AG427" s="102"/>
      <c r="AH427" s="103"/>
    </row>
    <row r="428" spans="1:34" s="104" customFormat="1" ht="23.1" customHeight="1">
      <c r="A428" s="80">
        <f>IF(D428="","",SUBTOTAL(3,$D$11:D428))</f>
        <v>418</v>
      </c>
      <c r="B428" s="81" t="s">
        <v>889</v>
      </c>
      <c r="C428" s="82" t="s">
        <v>851</v>
      </c>
      <c r="D428" s="91" t="s">
        <v>890</v>
      </c>
      <c r="E428" s="98"/>
      <c r="F428" s="99"/>
      <c r="G428" s="99"/>
      <c r="H428" s="99"/>
      <c r="I428" s="100"/>
      <c r="J428" s="101"/>
      <c r="K428" s="101"/>
      <c r="L428" s="101"/>
      <c r="M428" s="101"/>
      <c r="N428" s="102"/>
      <c r="O428" s="101"/>
      <c r="P428" s="101"/>
      <c r="Q428" s="107"/>
      <c r="R428" s="108"/>
      <c r="S428" s="101"/>
      <c r="T428" s="101"/>
      <c r="U428" s="107"/>
      <c r="V428" s="108"/>
      <c r="W428" s="101"/>
      <c r="X428" s="101"/>
      <c r="Y428" s="102"/>
      <c r="Z428" s="101"/>
      <c r="AA428" s="101"/>
      <c r="AB428" s="102"/>
      <c r="AC428" s="101"/>
      <c r="AD428" s="101"/>
      <c r="AE428" s="102"/>
      <c r="AF428" s="102"/>
      <c r="AG428" s="102"/>
      <c r="AH428" s="103"/>
    </row>
    <row r="429" spans="1:34" s="104" customFormat="1" ht="23.1" customHeight="1">
      <c r="A429" s="80">
        <f>IF(D429="","",SUBTOTAL(3,$D$11:D429))</f>
        <v>419</v>
      </c>
      <c r="B429" s="81" t="s">
        <v>891</v>
      </c>
      <c r="C429" s="82" t="s">
        <v>851</v>
      </c>
      <c r="D429" s="91" t="s">
        <v>892</v>
      </c>
      <c r="E429" s="98"/>
      <c r="F429" s="99"/>
      <c r="G429" s="99"/>
      <c r="H429" s="99"/>
      <c r="I429" s="100"/>
      <c r="J429" s="101"/>
      <c r="K429" s="101"/>
      <c r="L429" s="101"/>
      <c r="M429" s="101"/>
      <c r="N429" s="102"/>
      <c r="O429" s="101"/>
      <c r="P429" s="101"/>
      <c r="Q429" s="107"/>
      <c r="R429" s="108"/>
      <c r="S429" s="101"/>
      <c r="T429" s="101"/>
      <c r="U429" s="107"/>
      <c r="V429" s="108"/>
      <c r="W429" s="101"/>
      <c r="X429" s="101"/>
      <c r="Y429" s="102"/>
      <c r="Z429" s="101"/>
      <c r="AA429" s="101"/>
      <c r="AB429" s="102"/>
      <c r="AC429" s="101"/>
      <c r="AD429" s="101"/>
      <c r="AE429" s="102"/>
      <c r="AF429" s="102"/>
      <c r="AG429" s="102"/>
      <c r="AH429" s="103"/>
    </row>
    <row r="430" spans="1:34" s="104" customFormat="1" ht="23.1" customHeight="1">
      <c r="A430" s="80">
        <f>IF(D430="","",SUBTOTAL(3,$D$11:D430))</f>
        <v>420</v>
      </c>
      <c r="B430" s="81" t="s">
        <v>893</v>
      </c>
      <c r="C430" s="82" t="s">
        <v>851</v>
      </c>
      <c r="D430" s="91" t="s">
        <v>894</v>
      </c>
      <c r="E430" s="98"/>
      <c r="F430" s="99"/>
      <c r="G430" s="99"/>
      <c r="H430" s="99"/>
      <c r="I430" s="100"/>
      <c r="J430" s="101"/>
      <c r="K430" s="101"/>
      <c r="L430" s="101"/>
      <c r="M430" s="101"/>
      <c r="N430" s="102"/>
      <c r="O430" s="101"/>
      <c r="P430" s="101"/>
      <c r="Q430" s="107"/>
      <c r="R430" s="108"/>
      <c r="S430" s="101"/>
      <c r="T430" s="101"/>
      <c r="U430" s="107"/>
      <c r="V430" s="108"/>
      <c r="W430" s="101"/>
      <c r="X430" s="101"/>
      <c r="Y430" s="102"/>
      <c r="Z430" s="101"/>
      <c r="AA430" s="101"/>
      <c r="AB430" s="102"/>
      <c r="AC430" s="101"/>
      <c r="AD430" s="101"/>
      <c r="AE430" s="102"/>
      <c r="AF430" s="102"/>
      <c r="AG430" s="102"/>
      <c r="AH430" s="103"/>
    </row>
    <row r="431" spans="1:34" s="104" customFormat="1" ht="23.1" customHeight="1">
      <c r="A431" s="80">
        <f>IF(D431="","",SUBTOTAL(3,$D$11:D431))</f>
        <v>421</v>
      </c>
      <c r="B431" s="81" t="s">
        <v>895</v>
      </c>
      <c r="C431" s="82" t="s">
        <v>851</v>
      </c>
      <c r="D431" s="91" t="s">
        <v>896</v>
      </c>
      <c r="E431" s="98"/>
      <c r="F431" s="99"/>
      <c r="G431" s="99"/>
      <c r="H431" s="99"/>
      <c r="I431" s="100"/>
      <c r="J431" s="101"/>
      <c r="K431" s="101"/>
      <c r="L431" s="101"/>
      <c r="M431" s="101"/>
      <c r="N431" s="102"/>
      <c r="O431" s="101"/>
      <c r="P431" s="101"/>
      <c r="Q431" s="107"/>
      <c r="R431" s="108"/>
      <c r="S431" s="101"/>
      <c r="T431" s="101"/>
      <c r="U431" s="107"/>
      <c r="V431" s="108"/>
      <c r="W431" s="101"/>
      <c r="X431" s="101"/>
      <c r="Y431" s="102"/>
      <c r="Z431" s="101"/>
      <c r="AA431" s="101"/>
      <c r="AB431" s="102"/>
      <c r="AC431" s="101"/>
      <c r="AD431" s="101"/>
      <c r="AE431" s="102"/>
      <c r="AF431" s="102"/>
      <c r="AG431" s="102"/>
      <c r="AH431" s="103"/>
    </row>
    <row r="432" spans="1:34" s="104" customFormat="1" ht="23.1" customHeight="1">
      <c r="A432" s="80">
        <f>IF(D432="","",SUBTOTAL(3,$D$11:D432))</f>
        <v>422</v>
      </c>
      <c r="B432" s="81" t="s">
        <v>897</v>
      </c>
      <c r="C432" s="82" t="s">
        <v>851</v>
      </c>
      <c r="D432" s="91" t="s">
        <v>898</v>
      </c>
      <c r="E432" s="98"/>
      <c r="F432" s="99"/>
      <c r="G432" s="99"/>
      <c r="H432" s="99"/>
      <c r="I432" s="100"/>
      <c r="J432" s="101"/>
      <c r="K432" s="101"/>
      <c r="L432" s="101"/>
      <c r="M432" s="101"/>
      <c r="N432" s="102"/>
      <c r="O432" s="101"/>
      <c r="P432" s="101"/>
      <c r="Q432" s="107"/>
      <c r="R432" s="108"/>
      <c r="S432" s="101"/>
      <c r="T432" s="101"/>
      <c r="U432" s="107"/>
      <c r="V432" s="108"/>
      <c r="W432" s="101"/>
      <c r="X432" s="101"/>
      <c r="Y432" s="102"/>
      <c r="Z432" s="101"/>
      <c r="AA432" s="101"/>
      <c r="AB432" s="102"/>
      <c r="AC432" s="101"/>
      <c r="AD432" s="101"/>
      <c r="AE432" s="102"/>
      <c r="AF432" s="102"/>
      <c r="AG432" s="102"/>
      <c r="AH432" s="103"/>
    </row>
    <row r="433" spans="1:34" s="104" customFormat="1" ht="23.1" customHeight="1">
      <c r="A433" s="80">
        <f>IF(D433="","",SUBTOTAL(3,$D$11:D433))</f>
        <v>423</v>
      </c>
      <c r="B433" s="81" t="s">
        <v>899</v>
      </c>
      <c r="C433" s="82" t="s">
        <v>851</v>
      </c>
      <c r="D433" s="91" t="s">
        <v>900</v>
      </c>
      <c r="E433" s="98"/>
      <c r="F433" s="99"/>
      <c r="G433" s="99"/>
      <c r="H433" s="99"/>
      <c r="I433" s="100"/>
      <c r="J433" s="101"/>
      <c r="K433" s="101"/>
      <c r="L433" s="101"/>
      <c r="M433" s="101"/>
      <c r="N433" s="102"/>
      <c r="O433" s="101"/>
      <c r="P433" s="101"/>
      <c r="Q433" s="107"/>
      <c r="R433" s="108"/>
      <c r="S433" s="101"/>
      <c r="T433" s="101"/>
      <c r="U433" s="107"/>
      <c r="V433" s="108"/>
      <c r="W433" s="101"/>
      <c r="X433" s="101"/>
      <c r="Y433" s="102"/>
      <c r="Z433" s="101"/>
      <c r="AA433" s="101"/>
      <c r="AB433" s="102"/>
      <c r="AC433" s="101"/>
      <c r="AD433" s="101"/>
      <c r="AE433" s="102"/>
      <c r="AF433" s="102"/>
      <c r="AG433" s="102"/>
      <c r="AH433" s="103"/>
    </row>
    <row r="434" spans="1:34" s="104" customFormat="1" ht="23.1" customHeight="1">
      <c r="A434" s="80">
        <f>IF(D434="","",SUBTOTAL(3,$D$11:D434))</f>
        <v>424</v>
      </c>
      <c r="B434" s="81" t="s">
        <v>901</v>
      </c>
      <c r="C434" s="82" t="s">
        <v>902</v>
      </c>
      <c r="D434" s="91" t="s">
        <v>903</v>
      </c>
      <c r="E434" s="98"/>
      <c r="F434" s="99"/>
      <c r="G434" s="99"/>
      <c r="H434" s="99"/>
      <c r="I434" s="100"/>
      <c r="J434" s="101"/>
      <c r="K434" s="101"/>
      <c r="L434" s="101"/>
      <c r="M434" s="101"/>
      <c r="N434" s="102"/>
      <c r="O434" s="101"/>
      <c r="P434" s="101"/>
      <c r="Q434" s="107"/>
      <c r="R434" s="108"/>
      <c r="S434" s="101"/>
      <c r="T434" s="101"/>
      <c r="U434" s="107"/>
      <c r="V434" s="108"/>
      <c r="W434" s="101"/>
      <c r="X434" s="101"/>
      <c r="Y434" s="102"/>
      <c r="Z434" s="101"/>
      <c r="AA434" s="101"/>
      <c r="AB434" s="102"/>
      <c r="AC434" s="101"/>
      <c r="AD434" s="101"/>
      <c r="AE434" s="102"/>
      <c r="AF434" s="102"/>
      <c r="AG434" s="102"/>
      <c r="AH434" s="103"/>
    </row>
    <row r="435" spans="1:34" s="104" customFormat="1" ht="23.1" customHeight="1">
      <c r="A435" s="80">
        <f>IF(D435="","",SUBTOTAL(3,$D$11:D435))</f>
        <v>425</v>
      </c>
      <c r="B435" s="81" t="s">
        <v>904</v>
      </c>
      <c r="C435" s="82" t="s">
        <v>902</v>
      </c>
      <c r="D435" s="91" t="s">
        <v>905</v>
      </c>
      <c r="E435" s="98"/>
      <c r="F435" s="99"/>
      <c r="G435" s="99"/>
      <c r="H435" s="99"/>
      <c r="I435" s="100"/>
      <c r="J435" s="101"/>
      <c r="K435" s="101"/>
      <c r="L435" s="101"/>
      <c r="M435" s="101"/>
      <c r="N435" s="102"/>
      <c r="O435" s="101"/>
      <c r="P435" s="101"/>
      <c r="Q435" s="107"/>
      <c r="R435" s="108"/>
      <c r="S435" s="101"/>
      <c r="T435" s="101"/>
      <c r="U435" s="107"/>
      <c r="V435" s="108"/>
      <c r="W435" s="101"/>
      <c r="X435" s="101"/>
      <c r="Y435" s="102"/>
      <c r="Z435" s="101"/>
      <c r="AA435" s="101"/>
      <c r="AB435" s="102"/>
      <c r="AC435" s="101"/>
      <c r="AD435" s="101"/>
      <c r="AE435" s="102"/>
      <c r="AF435" s="102"/>
      <c r="AG435" s="102"/>
      <c r="AH435" s="103"/>
    </row>
    <row r="436" spans="1:34" s="104" customFormat="1" ht="23.1" customHeight="1">
      <c r="A436" s="80">
        <f>IF(D436="","",SUBTOTAL(3,$D$11:D436))</f>
        <v>426</v>
      </c>
      <c r="B436" s="92" t="s">
        <v>906</v>
      </c>
      <c r="C436" s="82" t="s">
        <v>902</v>
      </c>
      <c r="D436" s="93" t="s">
        <v>907</v>
      </c>
      <c r="E436" s="98"/>
      <c r="F436" s="99"/>
      <c r="G436" s="99"/>
      <c r="H436" s="99"/>
      <c r="I436" s="100"/>
      <c r="J436" s="101"/>
      <c r="K436" s="101"/>
      <c r="L436" s="101"/>
      <c r="M436" s="101"/>
      <c r="N436" s="102"/>
      <c r="O436" s="101"/>
      <c r="P436" s="101"/>
      <c r="Q436" s="107"/>
      <c r="R436" s="108"/>
      <c r="S436" s="101"/>
      <c r="T436" s="101"/>
      <c r="U436" s="107"/>
      <c r="V436" s="108"/>
      <c r="W436" s="101"/>
      <c r="X436" s="101"/>
      <c r="Y436" s="102"/>
      <c r="Z436" s="101"/>
      <c r="AA436" s="101"/>
      <c r="AB436" s="102"/>
      <c r="AC436" s="101"/>
      <c r="AD436" s="101"/>
      <c r="AE436" s="102"/>
      <c r="AF436" s="102"/>
      <c r="AG436" s="102"/>
      <c r="AH436" s="103"/>
    </row>
    <row r="437" spans="1:34" s="104" customFormat="1" ht="23.1" customHeight="1">
      <c r="A437" s="80">
        <f>IF(D437="","",SUBTOTAL(3,$D$11:D437))</f>
        <v>427</v>
      </c>
      <c r="B437" s="92" t="s">
        <v>908</v>
      </c>
      <c r="C437" s="82" t="s">
        <v>902</v>
      </c>
      <c r="D437" s="109" t="s">
        <v>909</v>
      </c>
      <c r="E437" s="98"/>
      <c r="F437" s="99"/>
      <c r="G437" s="99"/>
      <c r="H437" s="99"/>
      <c r="I437" s="100"/>
      <c r="J437" s="101"/>
      <c r="K437" s="101"/>
      <c r="L437" s="101"/>
      <c r="M437" s="101"/>
      <c r="N437" s="102"/>
      <c r="O437" s="101"/>
      <c r="P437" s="101"/>
      <c r="Q437" s="107"/>
      <c r="R437" s="108"/>
      <c r="S437" s="101"/>
      <c r="T437" s="101"/>
      <c r="U437" s="107"/>
      <c r="V437" s="108"/>
      <c r="W437" s="101"/>
      <c r="X437" s="101"/>
      <c r="Y437" s="102"/>
      <c r="Z437" s="101"/>
      <c r="AA437" s="101"/>
      <c r="AB437" s="102"/>
      <c r="AC437" s="101"/>
      <c r="AD437" s="101"/>
      <c r="AE437" s="102"/>
      <c r="AF437" s="102"/>
      <c r="AG437" s="102"/>
      <c r="AH437" s="103"/>
    </row>
    <row r="438" spans="1:34" s="104" customFormat="1" ht="23.1" customHeight="1">
      <c r="A438" s="80">
        <f>IF(D438="","",SUBTOTAL(3,$D$11:D438))</f>
        <v>428</v>
      </c>
      <c r="B438" s="92" t="s">
        <v>910</v>
      </c>
      <c r="C438" s="82" t="s">
        <v>902</v>
      </c>
      <c r="D438" s="110" t="s">
        <v>911</v>
      </c>
      <c r="E438" s="98">
        <v>0</v>
      </c>
      <c r="F438" s="99">
        <v>0</v>
      </c>
      <c r="G438" s="99">
        <v>0</v>
      </c>
      <c r="H438" s="99">
        <v>0</v>
      </c>
      <c r="I438" s="100">
        <v>0</v>
      </c>
      <c r="J438" s="101">
        <v>0</v>
      </c>
      <c r="K438" s="101">
        <v>4.8</v>
      </c>
      <c r="L438" s="101">
        <v>0</v>
      </c>
      <c r="M438" s="101">
        <v>0</v>
      </c>
      <c r="N438" s="102">
        <v>4.8</v>
      </c>
      <c r="O438" s="101">
        <v>0</v>
      </c>
      <c r="P438" s="101">
        <v>0</v>
      </c>
      <c r="Q438" s="107">
        <v>0</v>
      </c>
      <c r="R438" s="108">
        <v>0</v>
      </c>
      <c r="S438" s="101">
        <v>0</v>
      </c>
      <c r="T438" s="101">
        <v>0</v>
      </c>
      <c r="U438" s="107">
        <v>0</v>
      </c>
      <c r="V438" s="108">
        <v>0</v>
      </c>
      <c r="W438" s="101">
        <v>0</v>
      </c>
      <c r="X438" s="101">
        <v>0</v>
      </c>
      <c r="Y438" s="102">
        <v>0</v>
      </c>
      <c r="Z438" s="101">
        <v>0</v>
      </c>
      <c r="AA438" s="101">
        <v>0</v>
      </c>
      <c r="AB438" s="102">
        <v>0</v>
      </c>
      <c r="AC438" s="101">
        <v>0</v>
      </c>
      <c r="AD438" s="101">
        <v>0</v>
      </c>
      <c r="AE438" s="102">
        <v>0</v>
      </c>
      <c r="AF438" s="102">
        <v>0</v>
      </c>
      <c r="AG438" s="102">
        <v>0</v>
      </c>
      <c r="AH438" s="103">
        <v>4.8</v>
      </c>
    </row>
    <row r="439" spans="1:34" s="104" customFormat="1" ht="23.1" customHeight="1">
      <c r="A439" s="80">
        <f>IF(D439="","",SUBTOTAL(3,$D$11:D439))</f>
        <v>429</v>
      </c>
      <c r="B439" s="92" t="s">
        <v>912</v>
      </c>
      <c r="C439" s="82" t="s">
        <v>902</v>
      </c>
      <c r="D439" s="109" t="s">
        <v>913</v>
      </c>
      <c r="E439" s="98"/>
      <c r="F439" s="99"/>
      <c r="G439" s="99"/>
      <c r="H439" s="99"/>
      <c r="I439" s="100"/>
      <c r="J439" s="101"/>
      <c r="K439" s="101"/>
      <c r="L439" s="101"/>
      <c r="M439" s="101"/>
      <c r="N439" s="102"/>
      <c r="O439" s="101"/>
      <c r="P439" s="101"/>
      <c r="Q439" s="107"/>
      <c r="R439" s="108"/>
      <c r="S439" s="101"/>
      <c r="T439" s="101"/>
      <c r="U439" s="107"/>
      <c r="V439" s="108"/>
      <c r="W439" s="101"/>
      <c r="X439" s="101"/>
      <c r="Y439" s="102"/>
      <c r="Z439" s="101"/>
      <c r="AA439" s="101"/>
      <c r="AB439" s="102"/>
      <c r="AC439" s="101"/>
      <c r="AD439" s="101"/>
      <c r="AE439" s="102"/>
      <c r="AF439" s="102"/>
      <c r="AG439" s="102"/>
      <c r="AH439" s="103"/>
    </row>
    <row r="440" spans="1:34" s="104" customFormat="1" ht="23.1" customHeight="1">
      <c r="A440" s="80">
        <f>IF(D440="","",SUBTOTAL(3,$D$11:D440))</f>
        <v>430</v>
      </c>
      <c r="B440" s="94" t="s">
        <v>914</v>
      </c>
      <c r="C440" s="111" t="s">
        <v>902</v>
      </c>
      <c r="D440" s="112" t="s">
        <v>915</v>
      </c>
      <c r="E440" s="98"/>
      <c r="F440" s="99"/>
      <c r="G440" s="99"/>
      <c r="H440" s="99"/>
      <c r="I440" s="100"/>
      <c r="J440" s="101"/>
      <c r="K440" s="101"/>
      <c r="L440" s="101"/>
      <c r="M440" s="101"/>
      <c r="N440" s="102"/>
      <c r="O440" s="101"/>
      <c r="P440" s="101"/>
      <c r="Q440" s="107"/>
      <c r="R440" s="108"/>
      <c r="S440" s="101"/>
      <c r="T440" s="101"/>
      <c r="U440" s="107"/>
      <c r="V440" s="108"/>
      <c r="W440" s="101"/>
      <c r="X440" s="101"/>
      <c r="Y440" s="102"/>
      <c r="Z440" s="101"/>
      <c r="AA440" s="101"/>
      <c r="AB440" s="102"/>
      <c r="AC440" s="101"/>
      <c r="AD440" s="101"/>
      <c r="AE440" s="102"/>
      <c r="AF440" s="102"/>
      <c r="AG440" s="102"/>
      <c r="AH440" s="103"/>
    </row>
    <row r="441" spans="1:34" s="104" customFormat="1" ht="23.1" customHeight="1">
      <c r="A441" s="80">
        <f>IF(D441="","",SUBTOTAL(3,$D$11:D441))</f>
        <v>431</v>
      </c>
      <c r="B441" s="95" t="s">
        <v>916</v>
      </c>
      <c r="C441" s="113" t="s">
        <v>902</v>
      </c>
      <c r="D441" s="112" t="s">
        <v>917</v>
      </c>
      <c r="E441" s="98"/>
      <c r="F441" s="99"/>
      <c r="G441" s="99"/>
      <c r="H441" s="99"/>
      <c r="I441" s="100"/>
      <c r="J441" s="101"/>
      <c r="K441" s="101"/>
      <c r="L441" s="101"/>
      <c r="M441" s="101"/>
      <c r="N441" s="102"/>
      <c r="O441" s="101"/>
      <c r="P441" s="101"/>
      <c r="Q441" s="107"/>
      <c r="R441" s="108"/>
      <c r="S441" s="101"/>
      <c r="T441" s="101"/>
      <c r="U441" s="107"/>
      <c r="V441" s="108"/>
      <c r="W441" s="101"/>
      <c r="X441" s="101"/>
      <c r="Y441" s="102"/>
      <c r="Z441" s="101"/>
      <c r="AA441" s="101"/>
      <c r="AB441" s="102"/>
      <c r="AC441" s="101"/>
      <c r="AD441" s="101"/>
      <c r="AE441" s="102"/>
      <c r="AF441" s="102"/>
      <c r="AG441" s="102"/>
      <c r="AH441" s="103"/>
    </row>
    <row r="442" spans="1:34" s="104" customFormat="1" ht="23.1" customHeight="1">
      <c r="A442" s="80">
        <f>IF(D442="","",SUBTOTAL(3,$D$11:D442))</f>
        <v>432</v>
      </c>
      <c r="B442" s="114" t="s">
        <v>918</v>
      </c>
      <c r="C442" s="115" t="s">
        <v>902</v>
      </c>
      <c r="D442" s="116" t="s">
        <v>919</v>
      </c>
      <c r="E442" s="98"/>
      <c r="F442" s="99"/>
      <c r="G442" s="99"/>
      <c r="H442" s="99"/>
      <c r="I442" s="100"/>
      <c r="J442" s="101"/>
      <c r="K442" s="101"/>
      <c r="L442" s="101"/>
      <c r="M442" s="101"/>
      <c r="N442" s="102"/>
      <c r="O442" s="101"/>
      <c r="P442" s="101"/>
      <c r="Q442" s="107"/>
      <c r="R442" s="108"/>
      <c r="S442" s="101"/>
      <c r="T442" s="101"/>
      <c r="U442" s="107"/>
      <c r="V442" s="108"/>
      <c r="W442" s="101"/>
      <c r="X442" s="101"/>
      <c r="Y442" s="102"/>
      <c r="Z442" s="101"/>
      <c r="AA442" s="101"/>
      <c r="AB442" s="102"/>
      <c r="AC442" s="101"/>
      <c r="AD442" s="101"/>
      <c r="AE442" s="102"/>
      <c r="AF442" s="102"/>
      <c r="AG442" s="102"/>
      <c r="AH442" s="103"/>
    </row>
    <row r="443" spans="1:34" s="104" customFormat="1" ht="23.1" customHeight="1">
      <c r="A443" s="80">
        <f>IF(D443="","",SUBTOTAL(3,$D$11:D443))</f>
        <v>433</v>
      </c>
      <c r="B443" s="114" t="s">
        <v>920</v>
      </c>
      <c r="C443" s="115" t="s">
        <v>902</v>
      </c>
      <c r="D443" s="116" t="s">
        <v>921</v>
      </c>
      <c r="E443" s="98"/>
      <c r="F443" s="99"/>
      <c r="G443" s="99"/>
      <c r="H443" s="99"/>
      <c r="I443" s="100"/>
      <c r="J443" s="101"/>
      <c r="K443" s="101"/>
      <c r="L443" s="101"/>
      <c r="M443" s="101"/>
      <c r="N443" s="102"/>
      <c r="O443" s="101"/>
      <c r="P443" s="101"/>
      <c r="Q443" s="107"/>
      <c r="R443" s="108"/>
      <c r="S443" s="101"/>
      <c r="T443" s="101"/>
      <c r="U443" s="107"/>
      <c r="V443" s="108"/>
      <c r="W443" s="101"/>
      <c r="X443" s="101"/>
      <c r="Y443" s="102"/>
      <c r="Z443" s="101"/>
      <c r="AA443" s="101"/>
      <c r="AB443" s="102"/>
      <c r="AC443" s="101"/>
      <c r="AD443" s="101"/>
      <c r="AE443" s="102"/>
      <c r="AF443" s="102"/>
      <c r="AG443" s="102"/>
      <c r="AH443" s="103"/>
    </row>
    <row r="444" spans="1:34" s="104" customFormat="1" ht="23.1" customHeight="1">
      <c r="A444" s="80">
        <f>IF(D444="","",SUBTOTAL(3,$D$11:D444))</f>
        <v>434</v>
      </c>
      <c r="B444" s="114" t="s">
        <v>922</v>
      </c>
      <c r="C444" s="115" t="s">
        <v>902</v>
      </c>
      <c r="D444" s="116" t="s">
        <v>923</v>
      </c>
      <c r="E444" s="98"/>
      <c r="F444" s="99"/>
      <c r="G444" s="99"/>
      <c r="H444" s="99"/>
      <c r="I444" s="100"/>
      <c r="J444" s="101"/>
      <c r="K444" s="101"/>
      <c r="L444" s="101"/>
      <c r="M444" s="101"/>
      <c r="N444" s="102"/>
      <c r="O444" s="101"/>
      <c r="P444" s="101"/>
      <c r="Q444" s="107"/>
      <c r="R444" s="108"/>
      <c r="S444" s="101"/>
      <c r="T444" s="101"/>
      <c r="U444" s="107"/>
      <c r="V444" s="108"/>
      <c r="W444" s="101"/>
      <c r="X444" s="101"/>
      <c r="Y444" s="102"/>
      <c r="Z444" s="101"/>
      <c r="AA444" s="101"/>
      <c r="AB444" s="102"/>
      <c r="AC444" s="101"/>
      <c r="AD444" s="101"/>
      <c r="AE444" s="102"/>
      <c r="AF444" s="102"/>
      <c r="AG444" s="102"/>
      <c r="AH444" s="103"/>
    </row>
    <row r="445" spans="1:34" s="104" customFormat="1" ht="23.1" customHeight="1">
      <c r="A445" s="80">
        <f>IF(D445="","",SUBTOTAL(3,$D$11:D445))</f>
        <v>435</v>
      </c>
      <c r="B445" s="114" t="s">
        <v>924</v>
      </c>
      <c r="C445" s="115" t="s">
        <v>902</v>
      </c>
      <c r="D445" s="116" t="s">
        <v>925</v>
      </c>
      <c r="E445" s="98"/>
      <c r="F445" s="99"/>
      <c r="G445" s="99"/>
      <c r="H445" s="99"/>
      <c r="I445" s="100"/>
      <c r="J445" s="101"/>
      <c r="K445" s="101"/>
      <c r="L445" s="101"/>
      <c r="M445" s="101"/>
      <c r="N445" s="102"/>
      <c r="O445" s="101"/>
      <c r="P445" s="101"/>
      <c r="Q445" s="107"/>
      <c r="R445" s="108"/>
      <c r="S445" s="101"/>
      <c r="T445" s="101"/>
      <c r="U445" s="107"/>
      <c r="V445" s="108"/>
      <c r="W445" s="101"/>
      <c r="X445" s="101"/>
      <c r="Y445" s="102"/>
      <c r="Z445" s="101"/>
      <c r="AA445" s="101"/>
      <c r="AB445" s="102"/>
      <c r="AC445" s="101"/>
      <c r="AD445" s="101"/>
      <c r="AE445" s="102"/>
      <c r="AF445" s="102"/>
      <c r="AG445" s="102"/>
      <c r="AH445" s="103"/>
    </row>
    <row r="446" spans="1:34" s="104" customFormat="1" ht="23.1" customHeight="1">
      <c r="A446" s="80">
        <f>IF(D446="","",SUBTOTAL(3,$D$11:D446))</f>
        <v>436</v>
      </c>
      <c r="B446" s="114" t="s">
        <v>926</v>
      </c>
      <c r="C446" s="115" t="s">
        <v>902</v>
      </c>
      <c r="D446" s="117" t="s">
        <v>927</v>
      </c>
      <c r="E446" s="118">
        <v>0</v>
      </c>
      <c r="F446" s="119">
        <v>0</v>
      </c>
      <c r="G446" s="119">
        <v>0</v>
      </c>
      <c r="H446" s="119">
        <v>0</v>
      </c>
      <c r="I446" s="120">
        <v>0</v>
      </c>
      <c r="J446" s="121">
        <v>0</v>
      </c>
      <c r="K446" s="121">
        <v>3.6</v>
      </c>
      <c r="L446" s="121">
        <v>0</v>
      </c>
      <c r="M446" s="121">
        <v>0</v>
      </c>
      <c r="N446" s="122">
        <v>3.6</v>
      </c>
      <c r="O446" s="121">
        <v>0</v>
      </c>
      <c r="P446" s="121">
        <v>0</v>
      </c>
      <c r="Q446" s="123">
        <v>0</v>
      </c>
      <c r="R446" s="124">
        <v>0</v>
      </c>
      <c r="S446" s="121">
        <v>0</v>
      </c>
      <c r="T446" s="121">
        <v>0</v>
      </c>
      <c r="U446" s="123">
        <v>0</v>
      </c>
      <c r="V446" s="124">
        <v>0</v>
      </c>
      <c r="W446" s="121">
        <v>0</v>
      </c>
      <c r="X446" s="121">
        <v>0</v>
      </c>
      <c r="Y446" s="122">
        <v>0</v>
      </c>
      <c r="Z446" s="121">
        <v>0</v>
      </c>
      <c r="AA446" s="121">
        <v>0</v>
      </c>
      <c r="AB446" s="122">
        <v>0</v>
      </c>
      <c r="AC446" s="121">
        <v>0</v>
      </c>
      <c r="AD446" s="121">
        <v>0</v>
      </c>
      <c r="AE446" s="122">
        <v>0</v>
      </c>
      <c r="AF446" s="122">
        <v>0</v>
      </c>
      <c r="AG446" s="122">
        <v>0</v>
      </c>
      <c r="AH446" s="125">
        <v>3.6</v>
      </c>
    </row>
    <row r="447" spans="1:34" s="104" customFormat="1" ht="23.1" customHeight="1">
      <c r="A447" s="80">
        <f>IF(D447="","",SUBTOTAL(3,$D$11:D447))</f>
        <v>437</v>
      </c>
      <c r="B447" s="114" t="s">
        <v>928</v>
      </c>
      <c r="C447" s="115" t="s">
        <v>902</v>
      </c>
      <c r="D447" s="116" t="s">
        <v>929</v>
      </c>
      <c r="E447" s="98"/>
      <c r="F447" s="99"/>
      <c r="G447" s="99"/>
      <c r="H447" s="99"/>
      <c r="I447" s="100"/>
      <c r="J447" s="101"/>
      <c r="K447" s="101"/>
      <c r="L447" s="101"/>
      <c r="M447" s="101"/>
      <c r="N447" s="102"/>
      <c r="O447" s="101"/>
      <c r="P447" s="101"/>
      <c r="Q447" s="107"/>
      <c r="R447" s="108"/>
      <c r="S447" s="101"/>
      <c r="T447" s="101"/>
      <c r="U447" s="107"/>
      <c r="V447" s="108"/>
      <c r="W447" s="101"/>
      <c r="X447" s="101"/>
      <c r="Y447" s="102"/>
      <c r="Z447" s="101"/>
      <c r="AA447" s="101"/>
      <c r="AB447" s="102"/>
      <c r="AC447" s="101"/>
      <c r="AD447" s="101"/>
      <c r="AE447" s="102"/>
      <c r="AF447" s="102"/>
      <c r="AG447" s="102"/>
      <c r="AH447" s="103"/>
    </row>
    <row r="448" spans="1:34" s="104" customFormat="1" ht="23.1" customHeight="1">
      <c r="A448" s="80">
        <f>IF(D448="","",SUBTOTAL(3,$D$11:D448))</f>
        <v>438</v>
      </c>
      <c r="B448" s="114" t="s">
        <v>930</v>
      </c>
      <c r="C448" s="115" t="s">
        <v>902</v>
      </c>
      <c r="D448" s="116" t="s">
        <v>931</v>
      </c>
      <c r="E448" s="98"/>
      <c r="F448" s="99"/>
      <c r="G448" s="99"/>
      <c r="H448" s="99"/>
      <c r="I448" s="100"/>
      <c r="J448" s="101"/>
      <c r="K448" s="101"/>
      <c r="L448" s="101"/>
      <c r="M448" s="101"/>
      <c r="N448" s="102"/>
      <c r="O448" s="101"/>
      <c r="P448" s="101"/>
      <c r="Q448" s="107"/>
      <c r="R448" s="108"/>
      <c r="S448" s="101"/>
      <c r="T448" s="101"/>
      <c r="U448" s="107"/>
      <c r="V448" s="108"/>
      <c r="W448" s="101"/>
      <c r="X448" s="101"/>
      <c r="Y448" s="102"/>
      <c r="Z448" s="101"/>
      <c r="AA448" s="101"/>
      <c r="AB448" s="102"/>
      <c r="AC448" s="101"/>
      <c r="AD448" s="101"/>
      <c r="AE448" s="102"/>
      <c r="AF448" s="102"/>
      <c r="AG448" s="102"/>
      <c r="AH448" s="103"/>
    </row>
    <row r="449" spans="1:34" s="104" customFormat="1" ht="23.1" customHeight="1">
      <c r="A449" s="80">
        <f>IF(D449="","",SUBTOTAL(3,$D$11:D449))</f>
        <v>439</v>
      </c>
      <c r="B449" s="114" t="s">
        <v>932</v>
      </c>
      <c r="C449" s="115" t="s">
        <v>902</v>
      </c>
      <c r="D449" s="110" t="s">
        <v>933</v>
      </c>
      <c r="E449" s="98">
        <v>0</v>
      </c>
      <c r="F449" s="99">
        <v>0</v>
      </c>
      <c r="G449" s="99">
        <v>0</v>
      </c>
      <c r="H449" s="99">
        <v>0</v>
      </c>
      <c r="I449" s="100">
        <v>0</v>
      </c>
      <c r="J449" s="101">
        <v>0</v>
      </c>
      <c r="K449" s="101">
        <v>2.8</v>
      </c>
      <c r="L449" s="101">
        <v>0</v>
      </c>
      <c r="M449" s="101">
        <v>0</v>
      </c>
      <c r="N449" s="102">
        <v>2.8</v>
      </c>
      <c r="O449" s="101">
        <v>0</v>
      </c>
      <c r="P449" s="101">
        <v>0</v>
      </c>
      <c r="Q449" s="101">
        <v>0</v>
      </c>
      <c r="R449" s="102">
        <v>0</v>
      </c>
      <c r="S449" s="101">
        <v>0</v>
      </c>
      <c r="T449" s="101">
        <v>0</v>
      </c>
      <c r="U449" s="101">
        <v>0</v>
      </c>
      <c r="V449" s="102">
        <v>0</v>
      </c>
      <c r="W449" s="101">
        <v>0</v>
      </c>
      <c r="X449" s="101">
        <v>0</v>
      </c>
      <c r="Y449" s="102">
        <v>0</v>
      </c>
      <c r="Z449" s="101">
        <v>0</v>
      </c>
      <c r="AA449" s="101">
        <v>0</v>
      </c>
      <c r="AB449" s="102">
        <v>0</v>
      </c>
      <c r="AC449" s="101">
        <v>0</v>
      </c>
      <c r="AD449" s="101">
        <v>0</v>
      </c>
      <c r="AE449" s="102">
        <v>0</v>
      </c>
      <c r="AF449" s="102">
        <v>0</v>
      </c>
      <c r="AG449" s="102">
        <v>0</v>
      </c>
      <c r="AH449" s="103">
        <v>2.8</v>
      </c>
    </row>
    <row r="450" spans="1:34" s="104" customFormat="1" ht="23.1" customHeight="1">
      <c r="A450" s="80">
        <f>IF(D450="","",SUBTOTAL(3,$D$11:D450))</f>
        <v>440</v>
      </c>
      <c r="B450" s="114" t="s">
        <v>934</v>
      </c>
      <c r="C450" s="115" t="s">
        <v>902</v>
      </c>
      <c r="D450" s="116" t="s">
        <v>935</v>
      </c>
      <c r="E450" s="98"/>
      <c r="F450" s="99"/>
      <c r="G450" s="99"/>
      <c r="H450" s="99"/>
      <c r="I450" s="100"/>
      <c r="J450" s="101"/>
      <c r="K450" s="101"/>
      <c r="L450" s="101"/>
      <c r="M450" s="101"/>
      <c r="N450" s="102"/>
      <c r="O450" s="101"/>
      <c r="P450" s="101"/>
      <c r="Q450" s="107"/>
      <c r="R450" s="108"/>
      <c r="S450" s="101"/>
      <c r="T450" s="101"/>
      <c r="U450" s="107"/>
      <c r="V450" s="108"/>
      <c r="W450" s="101"/>
      <c r="X450" s="101"/>
      <c r="Y450" s="102"/>
      <c r="Z450" s="101"/>
      <c r="AA450" s="101"/>
      <c r="AB450" s="102"/>
      <c r="AC450" s="101"/>
      <c r="AD450" s="101"/>
      <c r="AE450" s="102"/>
      <c r="AF450" s="102"/>
      <c r="AG450" s="102"/>
      <c r="AH450" s="103"/>
    </row>
    <row r="451" spans="1:34" s="104" customFormat="1" ht="23.1" customHeight="1">
      <c r="A451" s="80">
        <f>IF(D451="","",SUBTOTAL(3,$D$11:D451))</f>
        <v>441</v>
      </c>
      <c r="B451" s="114" t="s">
        <v>936</v>
      </c>
      <c r="C451" s="115" t="s">
        <v>902</v>
      </c>
      <c r="D451" s="116" t="s">
        <v>937</v>
      </c>
      <c r="E451" s="98"/>
      <c r="F451" s="99"/>
      <c r="G451" s="99"/>
      <c r="H451" s="99"/>
      <c r="I451" s="100"/>
      <c r="J451" s="101"/>
      <c r="K451" s="101"/>
      <c r="L451" s="101"/>
      <c r="M451" s="101"/>
      <c r="N451" s="102"/>
      <c r="O451" s="101"/>
      <c r="P451" s="101"/>
      <c r="Q451" s="107"/>
      <c r="R451" s="108"/>
      <c r="S451" s="101"/>
      <c r="T451" s="101"/>
      <c r="U451" s="107"/>
      <c r="V451" s="108"/>
      <c r="W451" s="101"/>
      <c r="X451" s="101"/>
      <c r="Y451" s="102"/>
      <c r="Z451" s="101"/>
      <c r="AA451" s="101"/>
      <c r="AB451" s="102"/>
      <c r="AC451" s="101"/>
      <c r="AD451" s="101"/>
      <c r="AE451" s="102"/>
      <c r="AF451" s="102"/>
      <c r="AG451" s="102"/>
      <c r="AH451" s="103"/>
    </row>
    <row r="452" spans="1:34" s="104" customFormat="1" ht="23.1" customHeight="1">
      <c r="A452" s="80">
        <f>IF(D452="","",SUBTOTAL(3,$D$11:D452))</f>
        <v>442</v>
      </c>
      <c r="B452" s="114" t="s">
        <v>938</v>
      </c>
      <c r="C452" s="115" t="s">
        <v>939</v>
      </c>
      <c r="D452" s="116" t="s">
        <v>940</v>
      </c>
      <c r="E452" s="98"/>
      <c r="F452" s="99"/>
      <c r="G452" s="99"/>
      <c r="H452" s="99"/>
      <c r="I452" s="100"/>
      <c r="J452" s="101"/>
      <c r="K452" s="101"/>
      <c r="L452" s="101"/>
      <c r="M452" s="101"/>
      <c r="N452" s="102"/>
      <c r="O452" s="101"/>
      <c r="P452" s="101"/>
      <c r="Q452" s="107"/>
      <c r="R452" s="108"/>
      <c r="S452" s="101"/>
      <c r="T452" s="101"/>
      <c r="U452" s="107"/>
      <c r="V452" s="108"/>
      <c r="W452" s="101"/>
      <c r="X452" s="101"/>
      <c r="Y452" s="102"/>
      <c r="Z452" s="101"/>
      <c r="AA452" s="101"/>
      <c r="AB452" s="102"/>
      <c r="AC452" s="101"/>
      <c r="AD452" s="101"/>
      <c r="AE452" s="102"/>
      <c r="AF452" s="102"/>
      <c r="AG452" s="102"/>
      <c r="AH452" s="103"/>
    </row>
    <row r="453" spans="1:34" s="104" customFormat="1" ht="23.1" customHeight="1">
      <c r="A453" s="80">
        <f>IF(D453="","",SUBTOTAL(3,$D$11:D453))</f>
        <v>443</v>
      </c>
      <c r="B453" s="114" t="s">
        <v>941</v>
      </c>
      <c r="C453" s="115" t="s">
        <v>939</v>
      </c>
      <c r="D453" s="110" t="s">
        <v>942</v>
      </c>
      <c r="E453" s="98">
        <v>0</v>
      </c>
      <c r="F453" s="99">
        <v>0</v>
      </c>
      <c r="G453" s="99">
        <v>0</v>
      </c>
      <c r="H453" s="99">
        <v>0</v>
      </c>
      <c r="I453" s="100">
        <v>0</v>
      </c>
      <c r="J453" s="101">
        <v>0</v>
      </c>
      <c r="K453" s="101">
        <v>1.2</v>
      </c>
      <c r="L453" s="101">
        <v>0</v>
      </c>
      <c r="M453" s="101">
        <v>0</v>
      </c>
      <c r="N453" s="102">
        <v>1.2</v>
      </c>
      <c r="O453" s="101">
        <v>0</v>
      </c>
      <c r="P453" s="101">
        <v>0</v>
      </c>
      <c r="Q453" s="101">
        <v>0</v>
      </c>
      <c r="R453" s="102">
        <v>0</v>
      </c>
      <c r="S453" s="101">
        <v>0</v>
      </c>
      <c r="T453" s="101">
        <v>0</v>
      </c>
      <c r="U453" s="101">
        <v>0</v>
      </c>
      <c r="V453" s="102">
        <v>0</v>
      </c>
      <c r="W453" s="101">
        <v>0</v>
      </c>
      <c r="X453" s="101">
        <v>0</v>
      </c>
      <c r="Y453" s="102">
        <v>0</v>
      </c>
      <c r="Z453" s="101">
        <v>0</v>
      </c>
      <c r="AA453" s="101">
        <v>0</v>
      </c>
      <c r="AB453" s="102">
        <v>0</v>
      </c>
      <c r="AC453" s="101">
        <v>0</v>
      </c>
      <c r="AD453" s="101">
        <v>0</v>
      </c>
      <c r="AE453" s="102">
        <v>0</v>
      </c>
      <c r="AF453" s="102">
        <v>0</v>
      </c>
      <c r="AG453" s="102">
        <v>0</v>
      </c>
      <c r="AH453" s="103">
        <v>1.2</v>
      </c>
    </row>
    <row r="454" spans="1:34" s="104" customFormat="1" ht="23.1" customHeight="1">
      <c r="A454" s="80">
        <f>IF(D454="","",SUBTOTAL(3,$D$11:D454))</f>
        <v>444</v>
      </c>
      <c r="B454" s="114" t="s">
        <v>943</v>
      </c>
      <c r="C454" s="115" t="s">
        <v>939</v>
      </c>
      <c r="D454" s="116" t="s">
        <v>944</v>
      </c>
      <c r="E454" s="98"/>
      <c r="F454" s="99"/>
      <c r="G454" s="99"/>
      <c r="H454" s="99"/>
      <c r="I454" s="100"/>
      <c r="J454" s="101"/>
      <c r="K454" s="101"/>
      <c r="L454" s="101"/>
      <c r="M454" s="101"/>
      <c r="N454" s="102"/>
      <c r="O454" s="101"/>
      <c r="P454" s="101"/>
      <c r="Q454" s="107"/>
      <c r="R454" s="108"/>
      <c r="S454" s="101"/>
      <c r="T454" s="101"/>
      <c r="U454" s="107"/>
      <c r="V454" s="108"/>
      <c r="W454" s="101"/>
      <c r="X454" s="101"/>
      <c r="Y454" s="102"/>
      <c r="Z454" s="101"/>
      <c r="AA454" s="101"/>
      <c r="AB454" s="102"/>
      <c r="AC454" s="101"/>
      <c r="AD454" s="101"/>
      <c r="AE454" s="102"/>
      <c r="AF454" s="102"/>
      <c r="AG454" s="102"/>
      <c r="AH454" s="103"/>
    </row>
    <row r="455" spans="1:34" s="104" customFormat="1" ht="23.1" customHeight="1">
      <c r="A455" s="80">
        <f>IF(D455="","",SUBTOTAL(3,$D$11:D455))</f>
        <v>445</v>
      </c>
      <c r="B455" s="114" t="s">
        <v>945</v>
      </c>
      <c r="C455" s="115" t="s">
        <v>939</v>
      </c>
      <c r="D455" s="116" t="s">
        <v>946</v>
      </c>
      <c r="E455" s="98"/>
      <c r="F455" s="99"/>
      <c r="G455" s="99"/>
      <c r="H455" s="99"/>
      <c r="I455" s="100"/>
      <c r="J455" s="101"/>
      <c r="K455" s="101"/>
      <c r="L455" s="101"/>
      <c r="M455" s="101"/>
      <c r="N455" s="102"/>
      <c r="O455" s="101"/>
      <c r="P455" s="101"/>
      <c r="Q455" s="107"/>
      <c r="R455" s="108"/>
      <c r="S455" s="101"/>
      <c r="T455" s="101"/>
      <c r="U455" s="107"/>
      <c r="V455" s="108"/>
      <c r="W455" s="101"/>
      <c r="X455" s="101"/>
      <c r="Y455" s="102"/>
      <c r="Z455" s="101"/>
      <c r="AA455" s="101"/>
      <c r="AB455" s="102"/>
      <c r="AC455" s="101"/>
      <c r="AD455" s="101"/>
      <c r="AE455" s="102"/>
      <c r="AF455" s="102"/>
      <c r="AG455" s="102"/>
      <c r="AH455" s="103"/>
    </row>
    <row r="456" spans="1:34" s="104" customFormat="1" ht="23.1" customHeight="1">
      <c r="A456" s="80">
        <f>IF(D456="","",SUBTOTAL(3,$D$11:D456))</f>
        <v>446</v>
      </c>
      <c r="B456" s="114" t="s">
        <v>947</v>
      </c>
      <c r="C456" s="115" t="s">
        <v>939</v>
      </c>
      <c r="D456" s="116" t="s">
        <v>948</v>
      </c>
      <c r="E456" s="98"/>
      <c r="F456" s="99"/>
      <c r="G456" s="99"/>
      <c r="H456" s="99"/>
      <c r="I456" s="100"/>
      <c r="J456" s="101"/>
      <c r="K456" s="101"/>
      <c r="L456" s="101"/>
      <c r="M456" s="101"/>
      <c r="N456" s="102"/>
      <c r="O456" s="101"/>
      <c r="P456" s="101"/>
      <c r="Q456" s="107"/>
      <c r="R456" s="108"/>
      <c r="S456" s="101"/>
      <c r="T456" s="101"/>
      <c r="U456" s="107"/>
      <c r="V456" s="108"/>
      <c r="W456" s="101"/>
      <c r="X456" s="101"/>
      <c r="Y456" s="102"/>
      <c r="Z456" s="101"/>
      <c r="AA456" s="101"/>
      <c r="AB456" s="102"/>
      <c r="AC456" s="101"/>
      <c r="AD456" s="101"/>
      <c r="AE456" s="102"/>
      <c r="AF456" s="102"/>
      <c r="AG456" s="102"/>
      <c r="AH456" s="103"/>
    </row>
    <row r="457" spans="1:34" s="104" customFormat="1" ht="23.1" customHeight="1">
      <c r="A457" s="80">
        <f>IF(D457="","",SUBTOTAL(3,$D$11:D457))</f>
        <v>447</v>
      </c>
      <c r="B457" s="114" t="s">
        <v>949</v>
      </c>
      <c r="C457" s="115" t="s">
        <v>939</v>
      </c>
      <c r="D457" s="110" t="s">
        <v>950</v>
      </c>
      <c r="E457" s="98">
        <v>0</v>
      </c>
      <c r="F457" s="99">
        <v>0</v>
      </c>
      <c r="G457" s="99">
        <v>0</v>
      </c>
      <c r="H457" s="99">
        <v>0</v>
      </c>
      <c r="I457" s="100">
        <v>0</v>
      </c>
      <c r="J457" s="101">
        <v>1.2</v>
      </c>
      <c r="K457" s="101">
        <v>1.2</v>
      </c>
      <c r="L457" s="101">
        <v>0</v>
      </c>
      <c r="M457" s="101">
        <v>0</v>
      </c>
      <c r="N457" s="102">
        <v>2.4</v>
      </c>
      <c r="O457" s="101">
        <v>0</v>
      </c>
      <c r="P457" s="101">
        <v>0</v>
      </c>
      <c r="Q457" s="107">
        <v>0</v>
      </c>
      <c r="R457" s="108">
        <v>0</v>
      </c>
      <c r="S457" s="101">
        <v>0</v>
      </c>
      <c r="T457" s="101">
        <v>0</v>
      </c>
      <c r="U457" s="107">
        <v>0</v>
      </c>
      <c r="V457" s="108">
        <v>0</v>
      </c>
      <c r="W457" s="101">
        <v>0</v>
      </c>
      <c r="X457" s="101">
        <v>0</v>
      </c>
      <c r="Y457" s="102">
        <v>0</v>
      </c>
      <c r="Z457" s="101">
        <v>0</v>
      </c>
      <c r="AA457" s="101">
        <v>0</v>
      </c>
      <c r="AB457" s="102">
        <v>0</v>
      </c>
      <c r="AC457" s="101">
        <v>0</v>
      </c>
      <c r="AD457" s="101">
        <v>0</v>
      </c>
      <c r="AE457" s="102">
        <v>0</v>
      </c>
      <c r="AF457" s="102">
        <v>0</v>
      </c>
      <c r="AG457" s="102">
        <v>0</v>
      </c>
      <c r="AH457" s="103">
        <v>2.4</v>
      </c>
    </row>
    <row r="458" spans="1:34" s="104" customFormat="1" ht="23.1" customHeight="1">
      <c r="A458" s="80">
        <f>IF(D458="","",SUBTOTAL(3,$D$11:D458))</f>
        <v>448</v>
      </c>
      <c r="B458" s="114" t="s">
        <v>951</v>
      </c>
      <c r="C458" s="115" t="s">
        <v>939</v>
      </c>
      <c r="D458" s="116" t="s">
        <v>952</v>
      </c>
      <c r="E458" s="98"/>
      <c r="F458" s="99"/>
      <c r="G458" s="99"/>
      <c r="H458" s="99"/>
      <c r="I458" s="100"/>
      <c r="J458" s="101"/>
      <c r="K458" s="101"/>
      <c r="L458" s="101"/>
      <c r="M458" s="101"/>
      <c r="N458" s="102"/>
      <c r="O458" s="101"/>
      <c r="P458" s="101"/>
      <c r="Q458" s="107"/>
      <c r="R458" s="108"/>
      <c r="S458" s="101"/>
      <c r="T458" s="101"/>
      <c r="U458" s="107"/>
      <c r="V458" s="108"/>
      <c r="W458" s="101"/>
      <c r="X458" s="101"/>
      <c r="Y458" s="102"/>
      <c r="Z458" s="101"/>
      <c r="AA458" s="101"/>
      <c r="AB458" s="102"/>
      <c r="AC458" s="101"/>
      <c r="AD458" s="101"/>
      <c r="AE458" s="102"/>
      <c r="AF458" s="102"/>
      <c r="AG458" s="102"/>
      <c r="AH458" s="103"/>
    </row>
    <row r="459" spans="1:34" s="104" customFormat="1" ht="23.1" customHeight="1">
      <c r="A459" s="80">
        <f>IF(D459="","",SUBTOTAL(3,$D$11:D459))</f>
        <v>449</v>
      </c>
      <c r="B459" s="114" t="s">
        <v>953</v>
      </c>
      <c r="C459" s="115" t="s">
        <v>939</v>
      </c>
      <c r="D459" s="116" t="s">
        <v>954</v>
      </c>
      <c r="E459" s="98"/>
      <c r="F459" s="99"/>
      <c r="G459" s="99"/>
      <c r="H459" s="99"/>
      <c r="I459" s="100"/>
      <c r="J459" s="101"/>
      <c r="K459" s="101"/>
      <c r="L459" s="101"/>
      <c r="M459" s="101"/>
      <c r="N459" s="102"/>
      <c r="O459" s="101"/>
      <c r="P459" s="101"/>
      <c r="Q459" s="107"/>
      <c r="R459" s="108"/>
      <c r="S459" s="101"/>
      <c r="T459" s="101"/>
      <c r="U459" s="107"/>
      <c r="V459" s="108"/>
      <c r="W459" s="101"/>
      <c r="X459" s="101"/>
      <c r="Y459" s="102"/>
      <c r="Z459" s="101"/>
      <c r="AA459" s="101"/>
      <c r="AB459" s="102"/>
      <c r="AC459" s="101"/>
      <c r="AD459" s="101"/>
      <c r="AE459" s="102"/>
      <c r="AF459" s="102"/>
      <c r="AG459" s="102"/>
      <c r="AH459" s="103"/>
    </row>
    <row r="460" spans="1:34" s="104" customFormat="1" ht="23.1" customHeight="1">
      <c r="A460" s="80">
        <f>IF(D460="","",SUBTOTAL(3,$D$11:D460))</f>
        <v>450</v>
      </c>
      <c r="B460" s="114" t="s">
        <v>955</v>
      </c>
      <c r="C460" s="115" t="s">
        <v>939</v>
      </c>
      <c r="D460" s="116" t="s">
        <v>956</v>
      </c>
      <c r="E460" s="98"/>
      <c r="F460" s="99"/>
      <c r="G460" s="99"/>
      <c r="H460" s="99"/>
      <c r="I460" s="100"/>
      <c r="J460" s="101"/>
      <c r="K460" s="101"/>
      <c r="L460" s="101"/>
      <c r="M460" s="101"/>
      <c r="N460" s="102"/>
      <c r="O460" s="101"/>
      <c r="P460" s="101"/>
      <c r="Q460" s="107"/>
      <c r="R460" s="108"/>
      <c r="S460" s="101"/>
      <c r="T460" s="101"/>
      <c r="U460" s="107"/>
      <c r="V460" s="108"/>
      <c r="W460" s="101"/>
      <c r="X460" s="101"/>
      <c r="Y460" s="102"/>
      <c r="Z460" s="101"/>
      <c r="AA460" s="101"/>
      <c r="AB460" s="102"/>
      <c r="AC460" s="101"/>
      <c r="AD460" s="101"/>
      <c r="AE460" s="102"/>
      <c r="AF460" s="102"/>
      <c r="AG460" s="102"/>
      <c r="AH460" s="103"/>
    </row>
    <row r="461" spans="1:34" s="104" customFormat="1" ht="23.1" customHeight="1">
      <c r="A461" s="80">
        <f>IF(D461="","",SUBTOTAL(3,$D$11:D461))</f>
        <v>451</v>
      </c>
      <c r="B461" s="114" t="s">
        <v>957</v>
      </c>
      <c r="C461" s="115" t="s">
        <v>939</v>
      </c>
      <c r="D461" s="110" t="s">
        <v>958</v>
      </c>
      <c r="E461" s="98">
        <v>2</v>
      </c>
      <c r="F461" s="99">
        <v>0</v>
      </c>
      <c r="G461" s="99">
        <v>0</v>
      </c>
      <c r="H461" s="99">
        <v>0</v>
      </c>
      <c r="I461" s="100">
        <v>2</v>
      </c>
      <c r="J461" s="101">
        <v>0</v>
      </c>
      <c r="K461" s="101">
        <v>0</v>
      </c>
      <c r="L461" s="101">
        <v>0</v>
      </c>
      <c r="M461" s="101">
        <v>0</v>
      </c>
      <c r="N461" s="102">
        <v>0</v>
      </c>
      <c r="O461" s="101">
        <v>15</v>
      </c>
      <c r="P461" s="101">
        <v>0</v>
      </c>
      <c r="Q461" s="107">
        <v>15</v>
      </c>
      <c r="R461" s="108">
        <v>0</v>
      </c>
      <c r="S461" s="101">
        <v>0</v>
      </c>
      <c r="T461" s="101">
        <v>0</v>
      </c>
      <c r="U461" s="107">
        <v>0</v>
      </c>
      <c r="V461" s="108">
        <v>0</v>
      </c>
      <c r="W461" s="101">
        <v>0</v>
      </c>
      <c r="X461" s="101">
        <v>0</v>
      </c>
      <c r="Y461" s="102">
        <v>0</v>
      </c>
      <c r="Z461" s="101">
        <v>0</v>
      </c>
      <c r="AA461" s="101">
        <v>0</v>
      </c>
      <c r="AB461" s="102">
        <v>0</v>
      </c>
      <c r="AC461" s="101">
        <v>0</v>
      </c>
      <c r="AD461" s="101">
        <v>0</v>
      </c>
      <c r="AE461" s="102">
        <v>0</v>
      </c>
      <c r="AF461" s="102">
        <v>0</v>
      </c>
      <c r="AG461" s="102">
        <v>0</v>
      </c>
      <c r="AH461" s="103">
        <v>2</v>
      </c>
    </row>
    <row r="462" spans="1:34" s="104" customFormat="1" ht="23.1" customHeight="1">
      <c r="A462" s="80">
        <f>IF(D462="","",SUBTOTAL(3,$D$11:D462))</f>
        <v>452</v>
      </c>
      <c r="B462" s="114" t="s">
        <v>959</v>
      </c>
      <c r="C462" s="115" t="s">
        <v>960</v>
      </c>
      <c r="D462" s="126" t="s">
        <v>961</v>
      </c>
      <c r="E462" s="98"/>
      <c r="F462" s="99"/>
      <c r="G462" s="99"/>
      <c r="H462" s="99"/>
      <c r="I462" s="100"/>
      <c r="J462" s="101"/>
      <c r="K462" s="101"/>
      <c r="L462" s="101"/>
      <c r="M462" s="101"/>
      <c r="N462" s="102"/>
      <c r="O462" s="101"/>
      <c r="P462" s="101"/>
      <c r="Q462" s="107"/>
      <c r="R462" s="108"/>
      <c r="S462" s="101"/>
      <c r="T462" s="101"/>
      <c r="U462" s="107"/>
      <c r="V462" s="108"/>
      <c r="W462" s="101"/>
      <c r="X462" s="101"/>
      <c r="Y462" s="102"/>
      <c r="Z462" s="101"/>
      <c r="AA462" s="101"/>
      <c r="AB462" s="102"/>
      <c r="AC462" s="101"/>
      <c r="AD462" s="101"/>
      <c r="AE462" s="102"/>
      <c r="AF462" s="102"/>
      <c r="AG462" s="102"/>
      <c r="AH462" s="103"/>
    </row>
    <row r="463" spans="1:34" s="104" customFormat="1" ht="23.1" customHeight="1">
      <c r="A463" s="80">
        <f>IF(D463="","",SUBTOTAL(3,$D$11:D463))</f>
        <v>453</v>
      </c>
      <c r="B463" s="114" t="s">
        <v>962</v>
      </c>
      <c r="C463" s="115" t="s">
        <v>960</v>
      </c>
      <c r="D463" s="126" t="s">
        <v>963</v>
      </c>
      <c r="E463" s="98"/>
      <c r="F463" s="99"/>
      <c r="G463" s="99"/>
      <c r="H463" s="99"/>
      <c r="I463" s="100"/>
      <c r="J463" s="101"/>
      <c r="K463" s="101"/>
      <c r="L463" s="101"/>
      <c r="M463" s="101"/>
      <c r="N463" s="102"/>
      <c r="O463" s="101"/>
      <c r="P463" s="101"/>
      <c r="Q463" s="107"/>
      <c r="R463" s="108"/>
      <c r="S463" s="101"/>
      <c r="T463" s="101"/>
      <c r="U463" s="107"/>
      <c r="V463" s="108"/>
      <c r="W463" s="101"/>
      <c r="X463" s="101"/>
      <c r="Y463" s="102"/>
      <c r="Z463" s="101"/>
      <c r="AA463" s="101"/>
      <c r="AB463" s="102"/>
      <c r="AC463" s="101"/>
      <c r="AD463" s="101"/>
      <c r="AE463" s="102"/>
      <c r="AF463" s="102"/>
      <c r="AG463" s="102"/>
      <c r="AH463" s="103"/>
    </row>
    <row r="464" spans="1:34" s="104" customFormat="1" ht="23.1" customHeight="1">
      <c r="A464" s="80">
        <f>IF(D464="","",SUBTOTAL(3,$D$11:D464))</f>
        <v>454</v>
      </c>
      <c r="B464" s="114" t="s">
        <v>964</v>
      </c>
      <c r="C464" s="115" t="s">
        <v>960</v>
      </c>
      <c r="D464" s="126" t="s">
        <v>965</v>
      </c>
      <c r="E464" s="98"/>
      <c r="F464" s="99"/>
      <c r="G464" s="99"/>
      <c r="H464" s="99"/>
      <c r="I464" s="100"/>
      <c r="J464" s="101"/>
      <c r="K464" s="101"/>
      <c r="L464" s="101"/>
      <c r="M464" s="101"/>
      <c r="N464" s="102"/>
      <c r="O464" s="101"/>
      <c r="P464" s="101"/>
      <c r="Q464" s="107"/>
      <c r="R464" s="108"/>
      <c r="S464" s="101"/>
      <c r="T464" s="101"/>
      <c r="U464" s="107"/>
      <c r="V464" s="108"/>
      <c r="W464" s="101"/>
      <c r="X464" s="101"/>
      <c r="Y464" s="102"/>
      <c r="Z464" s="101"/>
      <c r="AA464" s="101"/>
      <c r="AB464" s="102"/>
      <c r="AC464" s="101"/>
      <c r="AD464" s="101"/>
      <c r="AE464" s="102"/>
      <c r="AF464" s="102"/>
      <c r="AG464" s="102"/>
      <c r="AH464" s="103"/>
    </row>
    <row r="465" spans="1:34" s="104" customFormat="1" ht="23.1" customHeight="1">
      <c r="A465" s="80">
        <f>IF(D465="","",SUBTOTAL(3,$D$11:D465))</f>
        <v>455</v>
      </c>
      <c r="B465" s="114" t="s">
        <v>966</v>
      </c>
      <c r="C465" s="115" t="s">
        <v>967</v>
      </c>
      <c r="D465" s="126" t="s">
        <v>968</v>
      </c>
      <c r="E465" s="98"/>
      <c r="F465" s="99"/>
      <c r="G465" s="99"/>
      <c r="H465" s="99"/>
      <c r="I465" s="100"/>
      <c r="J465" s="101"/>
      <c r="K465" s="101"/>
      <c r="L465" s="101"/>
      <c r="M465" s="101"/>
      <c r="N465" s="102"/>
      <c r="O465" s="101"/>
      <c r="P465" s="101"/>
      <c r="Q465" s="107"/>
      <c r="R465" s="108"/>
      <c r="S465" s="101"/>
      <c r="T465" s="101"/>
      <c r="U465" s="107"/>
      <c r="V465" s="108"/>
      <c r="W465" s="101"/>
      <c r="X465" s="101"/>
      <c r="Y465" s="102"/>
      <c r="Z465" s="101"/>
      <c r="AA465" s="101"/>
      <c r="AB465" s="102"/>
      <c r="AC465" s="101"/>
      <c r="AD465" s="101"/>
      <c r="AE465" s="102"/>
      <c r="AF465" s="102"/>
      <c r="AG465" s="102"/>
      <c r="AH465" s="103"/>
    </row>
    <row r="466" spans="1:34" s="104" customFormat="1" ht="23.1" customHeight="1">
      <c r="A466" s="80">
        <f>IF(D466="","",SUBTOTAL(3,$D$11:D466))</f>
        <v>456</v>
      </c>
      <c r="B466" s="114" t="s">
        <v>969</v>
      </c>
      <c r="C466" s="115" t="s">
        <v>970</v>
      </c>
      <c r="D466" s="126" t="s">
        <v>971</v>
      </c>
      <c r="E466" s="98"/>
      <c r="F466" s="99"/>
      <c r="G466" s="99"/>
      <c r="H466" s="99"/>
      <c r="I466" s="100"/>
      <c r="J466" s="101"/>
      <c r="K466" s="101"/>
      <c r="L466" s="101"/>
      <c r="M466" s="101"/>
      <c r="N466" s="102"/>
      <c r="O466" s="101"/>
      <c r="P466" s="101"/>
      <c r="Q466" s="107"/>
      <c r="R466" s="108"/>
      <c r="S466" s="101"/>
      <c r="T466" s="101"/>
      <c r="U466" s="107"/>
      <c r="V466" s="108"/>
      <c r="W466" s="101"/>
      <c r="X466" s="101"/>
      <c r="Y466" s="102"/>
      <c r="Z466" s="101"/>
      <c r="AA466" s="101"/>
      <c r="AB466" s="102"/>
      <c r="AC466" s="101"/>
      <c r="AD466" s="101"/>
      <c r="AE466" s="102"/>
      <c r="AF466" s="102"/>
      <c r="AG466" s="102"/>
      <c r="AH466" s="103"/>
    </row>
    <row r="467" spans="1:34" s="104" customFormat="1" ht="23.1" customHeight="1">
      <c r="A467" s="80">
        <f>IF(D467="","",SUBTOTAL(3,$D$11:D467))</f>
        <v>457</v>
      </c>
      <c r="B467" s="114" t="s">
        <v>972</v>
      </c>
      <c r="C467" s="115" t="s">
        <v>970</v>
      </c>
      <c r="D467" s="126" t="s">
        <v>973</v>
      </c>
      <c r="E467" s="98"/>
      <c r="F467" s="99"/>
      <c r="G467" s="99"/>
      <c r="H467" s="99"/>
      <c r="I467" s="100"/>
      <c r="J467" s="101"/>
      <c r="K467" s="101"/>
      <c r="L467" s="101"/>
      <c r="M467" s="101"/>
      <c r="N467" s="102"/>
      <c r="O467" s="101"/>
      <c r="P467" s="101"/>
      <c r="Q467" s="107"/>
      <c r="R467" s="108"/>
      <c r="S467" s="101"/>
      <c r="T467" s="101"/>
      <c r="U467" s="107"/>
      <c r="V467" s="108"/>
      <c r="W467" s="101"/>
      <c r="X467" s="101"/>
      <c r="Y467" s="102"/>
      <c r="Z467" s="101"/>
      <c r="AA467" s="101"/>
      <c r="AB467" s="102"/>
      <c r="AC467" s="101"/>
      <c r="AD467" s="101"/>
      <c r="AE467" s="102"/>
      <c r="AF467" s="102"/>
      <c r="AG467" s="102"/>
      <c r="AH467" s="103"/>
    </row>
    <row r="468" spans="1:34" s="104" customFormat="1" ht="23.1" customHeight="1">
      <c r="A468" s="80">
        <f>IF(D468="","",SUBTOTAL(3,$D$11:D468))</f>
        <v>458</v>
      </c>
      <c r="B468" s="114" t="s">
        <v>974</v>
      </c>
      <c r="C468" s="115" t="s">
        <v>970</v>
      </c>
      <c r="D468" s="126" t="s">
        <v>975</v>
      </c>
      <c r="E468" s="98"/>
      <c r="F468" s="99"/>
      <c r="G468" s="99"/>
      <c r="H468" s="99"/>
      <c r="I468" s="100"/>
      <c r="J468" s="101"/>
      <c r="K468" s="101"/>
      <c r="L468" s="101"/>
      <c r="M468" s="101"/>
      <c r="N468" s="102"/>
      <c r="O468" s="101"/>
      <c r="P468" s="101"/>
      <c r="Q468" s="107"/>
      <c r="R468" s="108"/>
      <c r="S468" s="101"/>
      <c r="T468" s="101"/>
      <c r="U468" s="107"/>
      <c r="V468" s="108"/>
      <c r="W468" s="101"/>
      <c r="X468" s="101"/>
      <c r="Y468" s="102"/>
      <c r="Z468" s="101"/>
      <c r="AA468" s="101"/>
      <c r="AB468" s="102"/>
      <c r="AC468" s="101"/>
      <c r="AD468" s="101"/>
      <c r="AE468" s="102"/>
      <c r="AF468" s="102"/>
      <c r="AG468" s="102"/>
      <c r="AH468" s="103"/>
    </row>
    <row r="469" spans="1:34" s="104" customFormat="1" ht="23.1" customHeight="1">
      <c r="A469" s="80">
        <f>IF(D469="","",SUBTOTAL(3,$D$11:D469))</f>
        <v>459</v>
      </c>
      <c r="B469" s="114" t="s">
        <v>976</v>
      </c>
      <c r="C469" s="115" t="s">
        <v>977</v>
      </c>
      <c r="D469" s="126" t="s">
        <v>978</v>
      </c>
      <c r="E469" s="98"/>
      <c r="F469" s="99"/>
      <c r="G469" s="99"/>
      <c r="H469" s="99"/>
      <c r="I469" s="100"/>
      <c r="J469" s="101"/>
      <c r="K469" s="101"/>
      <c r="L469" s="101"/>
      <c r="M469" s="101"/>
      <c r="N469" s="102"/>
      <c r="O469" s="101"/>
      <c r="P469" s="101"/>
      <c r="Q469" s="107"/>
      <c r="R469" s="108"/>
      <c r="S469" s="101"/>
      <c r="T469" s="101"/>
      <c r="U469" s="107"/>
      <c r="V469" s="108"/>
      <c r="W469" s="101"/>
      <c r="X469" s="101"/>
      <c r="Y469" s="102"/>
      <c r="Z469" s="101"/>
      <c r="AA469" s="101"/>
      <c r="AB469" s="102"/>
      <c r="AC469" s="101"/>
      <c r="AD469" s="101"/>
      <c r="AE469" s="102"/>
      <c r="AF469" s="102"/>
      <c r="AG469" s="102"/>
      <c r="AH469" s="103"/>
    </row>
    <row r="470" spans="1:34" s="104" customFormat="1" ht="23.1" customHeight="1">
      <c r="A470" s="80">
        <f>IF(D470="","",SUBTOTAL(3,$D$11:D470))</f>
        <v>460</v>
      </c>
      <c r="B470" s="114" t="s">
        <v>979</v>
      </c>
      <c r="C470" s="115" t="s">
        <v>977</v>
      </c>
      <c r="D470" s="126" t="s">
        <v>980</v>
      </c>
      <c r="E470" s="98"/>
      <c r="F470" s="99"/>
      <c r="G470" s="99"/>
      <c r="H470" s="99"/>
      <c r="I470" s="100"/>
      <c r="J470" s="101"/>
      <c r="K470" s="101"/>
      <c r="L470" s="101"/>
      <c r="M470" s="101"/>
      <c r="N470" s="102"/>
      <c r="O470" s="101"/>
      <c r="P470" s="101"/>
      <c r="Q470" s="107"/>
      <c r="R470" s="108"/>
      <c r="S470" s="101"/>
      <c r="T470" s="101"/>
      <c r="U470" s="107"/>
      <c r="V470" s="108"/>
      <c r="W470" s="101"/>
      <c r="X470" s="101"/>
      <c r="Y470" s="102"/>
      <c r="Z470" s="101"/>
      <c r="AA470" s="101"/>
      <c r="AB470" s="102"/>
      <c r="AC470" s="101"/>
      <c r="AD470" s="101"/>
      <c r="AE470" s="102"/>
      <c r="AF470" s="102"/>
      <c r="AG470" s="102"/>
      <c r="AH470" s="103"/>
    </row>
    <row r="471" spans="1:34" s="104" customFormat="1" ht="23.1" customHeight="1">
      <c r="A471" s="80">
        <f>IF(D471="","",SUBTOTAL(3,$D$11:D471))</f>
        <v>461</v>
      </c>
      <c r="B471" s="114" t="s">
        <v>981</v>
      </c>
      <c r="C471" s="115" t="s">
        <v>977</v>
      </c>
      <c r="D471" s="126" t="s">
        <v>982</v>
      </c>
      <c r="E471" s="98"/>
      <c r="F471" s="99"/>
      <c r="G471" s="99"/>
      <c r="H471" s="99"/>
      <c r="I471" s="100"/>
      <c r="J471" s="101"/>
      <c r="K471" s="101"/>
      <c r="L471" s="101"/>
      <c r="M471" s="101"/>
      <c r="N471" s="102"/>
      <c r="O471" s="101"/>
      <c r="P471" s="101"/>
      <c r="Q471" s="107"/>
      <c r="R471" s="108"/>
      <c r="S471" s="101"/>
      <c r="T471" s="101"/>
      <c r="U471" s="107"/>
      <c r="V471" s="108"/>
      <c r="W471" s="101"/>
      <c r="X471" s="101"/>
      <c r="Y471" s="102"/>
      <c r="Z471" s="101"/>
      <c r="AA471" s="101"/>
      <c r="AB471" s="102"/>
      <c r="AC471" s="101"/>
      <c r="AD471" s="101"/>
      <c r="AE471" s="102"/>
      <c r="AF471" s="102"/>
      <c r="AG471" s="102"/>
      <c r="AH471" s="103"/>
    </row>
    <row r="472" spans="1:34" s="104" customFormat="1" ht="23.1" customHeight="1">
      <c r="A472" s="80">
        <f>IF(D472="","",SUBTOTAL(3,$D$11:D472))</f>
        <v>462</v>
      </c>
      <c r="B472" s="114" t="s">
        <v>983</v>
      </c>
      <c r="C472" s="115" t="s">
        <v>977</v>
      </c>
      <c r="D472" s="126" t="s">
        <v>984</v>
      </c>
      <c r="E472" s="98"/>
      <c r="F472" s="99"/>
      <c r="G472" s="99"/>
      <c r="H472" s="99"/>
      <c r="I472" s="100"/>
      <c r="J472" s="101"/>
      <c r="K472" s="101"/>
      <c r="L472" s="101"/>
      <c r="M472" s="101"/>
      <c r="N472" s="102"/>
      <c r="O472" s="101"/>
      <c r="P472" s="101"/>
      <c r="Q472" s="107"/>
      <c r="R472" s="108"/>
      <c r="S472" s="101"/>
      <c r="T472" s="101"/>
      <c r="U472" s="107"/>
      <c r="V472" s="108"/>
      <c r="W472" s="101"/>
      <c r="X472" s="101"/>
      <c r="Y472" s="102"/>
      <c r="Z472" s="101"/>
      <c r="AA472" s="101"/>
      <c r="AB472" s="102"/>
      <c r="AC472" s="101"/>
      <c r="AD472" s="101"/>
      <c r="AE472" s="102"/>
      <c r="AF472" s="102"/>
      <c r="AG472" s="102"/>
      <c r="AH472" s="103"/>
    </row>
    <row r="473" spans="1:34" s="104" customFormat="1" ht="23.1" customHeight="1">
      <c r="A473" s="80">
        <f>IF(D473="","",SUBTOTAL(3,$D$11:D473))</f>
        <v>463</v>
      </c>
      <c r="B473" s="114" t="s">
        <v>985</v>
      </c>
      <c r="C473" s="115" t="s">
        <v>977</v>
      </c>
      <c r="D473" s="126" t="s">
        <v>986</v>
      </c>
      <c r="E473" s="98"/>
      <c r="F473" s="99"/>
      <c r="G473" s="99"/>
      <c r="H473" s="99"/>
      <c r="I473" s="100"/>
      <c r="J473" s="101"/>
      <c r="K473" s="101"/>
      <c r="L473" s="101"/>
      <c r="M473" s="101"/>
      <c r="N473" s="102"/>
      <c r="O473" s="101"/>
      <c r="P473" s="101"/>
      <c r="Q473" s="107"/>
      <c r="R473" s="108"/>
      <c r="S473" s="101"/>
      <c r="T473" s="101"/>
      <c r="U473" s="107"/>
      <c r="V473" s="108"/>
      <c r="W473" s="101"/>
      <c r="X473" s="101"/>
      <c r="Y473" s="102"/>
      <c r="Z473" s="101"/>
      <c r="AA473" s="101"/>
      <c r="AB473" s="102"/>
      <c r="AC473" s="101"/>
      <c r="AD473" s="101"/>
      <c r="AE473" s="102"/>
      <c r="AF473" s="102"/>
      <c r="AG473" s="102"/>
      <c r="AH473" s="103"/>
    </row>
    <row r="474" spans="1:34" s="104" customFormat="1" ht="23.1" customHeight="1">
      <c r="A474" s="80">
        <f>IF(D474="","",SUBTOTAL(3,$D$11:D474))</f>
        <v>464</v>
      </c>
      <c r="B474" s="114" t="s">
        <v>987</v>
      </c>
      <c r="C474" s="115" t="s">
        <v>977</v>
      </c>
      <c r="D474" s="126" t="s">
        <v>988</v>
      </c>
      <c r="E474" s="98"/>
      <c r="F474" s="99"/>
      <c r="G474" s="99"/>
      <c r="H474" s="99"/>
      <c r="I474" s="100"/>
      <c r="J474" s="101"/>
      <c r="K474" s="101"/>
      <c r="L474" s="101"/>
      <c r="M474" s="101"/>
      <c r="N474" s="102"/>
      <c r="O474" s="101"/>
      <c r="P474" s="101"/>
      <c r="Q474" s="107"/>
      <c r="R474" s="108"/>
      <c r="S474" s="101"/>
      <c r="T474" s="101"/>
      <c r="U474" s="107"/>
      <c r="V474" s="108"/>
      <c r="W474" s="101"/>
      <c r="X474" s="101"/>
      <c r="Y474" s="102"/>
      <c r="Z474" s="101"/>
      <c r="AA474" s="101"/>
      <c r="AB474" s="102"/>
      <c r="AC474" s="101"/>
      <c r="AD474" s="101"/>
      <c r="AE474" s="102"/>
      <c r="AF474" s="102"/>
      <c r="AG474" s="102"/>
      <c r="AH474" s="103"/>
    </row>
    <row r="475" spans="1:34" s="104" customFormat="1" ht="23.1" customHeight="1">
      <c r="A475" s="80">
        <f>IF(D475="","",SUBTOTAL(3,$D$11:D475))</f>
        <v>465</v>
      </c>
      <c r="B475" s="114" t="s">
        <v>989</v>
      </c>
      <c r="C475" s="115" t="s">
        <v>977</v>
      </c>
      <c r="D475" s="126" t="s">
        <v>990</v>
      </c>
      <c r="E475" s="98"/>
      <c r="F475" s="99"/>
      <c r="G475" s="99"/>
      <c r="H475" s="99"/>
      <c r="I475" s="100"/>
      <c r="J475" s="101"/>
      <c r="K475" s="101"/>
      <c r="L475" s="101"/>
      <c r="M475" s="101"/>
      <c r="N475" s="102"/>
      <c r="O475" s="101"/>
      <c r="P475" s="101"/>
      <c r="Q475" s="107"/>
      <c r="R475" s="108"/>
      <c r="S475" s="101"/>
      <c r="T475" s="101"/>
      <c r="U475" s="107"/>
      <c r="V475" s="108"/>
      <c r="W475" s="101"/>
      <c r="X475" s="101"/>
      <c r="Y475" s="102"/>
      <c r="Z475" s="101"/>
      <c r="AA475" s="101"/>
      <c r="AB475" s="102"/>
      <c r="AC475" s="101"/>
      <c r="AD475" s="101"/>
      <c r="AE475" s="102"/>
      <c r="AF475" s="102"/>
      <c r="AG475" s="102"/>
      <c r="AH475" s="103"/>
    </row>
    <row r="476" spans="1:34" s="104" customFormat="1" ht="23.1" customHeight="1">
      <c r="A476" s="80">
        <f>IF(D476="","",SUBTOTAL(3,$D$11:D476))</f>
        <v>466</v>
      </c>
      <c r="B476" s="114" t="s">
        <v>991</v>
      </c>
      <c r="C476" s="115" t="s">
        <v>992</v>
      </c>
      <c r="D476" s="126" t="s">
        <v>993</v>
      </c>
      <c r="E476" s="98"/>
      <c r="F476" s="99"/>
      <c r="G476" s="99"/>
      <c r="H476" s="99"/>
      <c r="I476" s="100"/>
      <c r="J476" s="101"/>
      <c r="K476" s="101"/>
      <c r="L476" s="101"/>
      <c r="M476" s="101"/>
      <c r="N476" s="102"/>
      <c r="O476" s="101"/>
      <c r="P476" s="101"/>
      <c r="Q476" s="107"/>
      <c r="R476" s="108"/>
      <c r="S476" s="101"/>
      <c r="T476" s="101"/>
      <c r="U476" s="107"/>
      <c r="V476" s="108"/>
      <c r="W476" s="101"/>
      <c r="X476" s="101"/>
      <c r="Y476" s="102"/>
      <c r="Z476" s="101"/>
      <c r="AA476" s="101"/>
      <c r="AB476" s="102"/>
      <c r="AC476" s="101"/>
      <c r="AD476" s="101"/>
      <c r="AE476" s="102"/>
      <c r="AF476" s="102"/>
      <c r="AG476" s="102"/>
      <c r="AH476" s="103"/>
    </row>
    <row r="477" spans="1:34" s="104" customFormat="1" ht="23.1" customHeight="1">
      <c r="A477" s="80">
        <f>IF(D477="","",SUBTOTAL(3,$D$11:D477))</f>
        <v>467</v>
      </c>
      <c r="B477" s="114" t="s">
        <v>994</v>
      </c>
      <c r="C477" s="115" t="s">
        <v>992</v>
      </c>
      <c r="D477" s="126" t="s">
        <v>995</v>
      </c>
      <c r="E477" s="98"/>
      <c r="F477" s="99"/>
      <c r="G477" s="99"/>
      <c r="H477" s="99"/>
      <c r="I477" s="100"/>
      <c r="J477" s="101"/>
      <c r="K477" s="101"/>
      <c r="L477" s="101"/>
      <c r="M477" s="101"/>
      <c r="N477" s="102"/>
      <c r="O477" s="101"/>
      <c r="P477" s="101"/>
      <c r="Q477" s="107"/>
      <c r="R477" s="108"/>
      <c r="S477" s="101"/>
      <c r="T477" s="101"/>
      <c r="U477" s="107"/>
      <c r="V477" s="108"/>
      <c r="W477" s="101"/>
      <c r="X477" s="101"/>
      <c r="Y477" s="102"/>
      <c r="Z477" s="101"/>
      <c r="AA477" s="101"/>
      <c r="AB477" s="102"/>
      <c r="AC477" s="101"/>
      <c r="AD477" s="101"/>
      <c r="AE477" s="102"/>
      <c r="AF477" s="102"/>
      <c r="AG477" s="102"/>
      <c r="AH477" s="103"/>
    </row>
    <row r="478" spans="1:34" s="104" customFormat="1" ht="23.1" customHeight="1">
      <c r="A478" s="80">
        <f>IF(D478="","",SUBTOTAL(3,$D$11:D478))</f>
        <v>468</v>
      </c>
      <c r="B478" s="114" t="s">
        <v>996</v>
      </c>
      <c r="C478" s="115" t="s">
        <v>992</v>
      </c>
      <c r="D478" s="126" t="s">
        <v>997</v>
      </c>
      <c r="E478" s="98"/>
      <c r="F478" s="99"/>
      <c r="G478" s="99"/>
      <c r="H478" s="99"/>
      <c r="I478" s="100"/>
      <c r="J478" s="101"/>
      <c r="K478" s="101"/>
      <c r="L478" s="101"/>
      <c r="M478" s="101"/>
      <c r="N478" s="102"/>
      <c r="O478" s="101"/>
      <c r="P478" s="101"/>
      <c r="Q478" s="107"/>
      <c r="R478" s="108"/>
      <c r="S478" s="101"/>
      <c r="T478" s="101"/>
      <c r="U478" s="107"/>
      <c r="V478" s="108"/>
      <c r="W478" s="101"/>
      <c r="X478" s="101"/>
      <c r="Y478" s="102"/>
      <c r="Z478" s="101"/>
      <c r="AA478" s="101"/>
      <c r="AB478" s="102"/>
      <c r="AC478" s="101"/>
      <c r="AD478" s="101"/>
      <c r="AE478" s="102"/>
      <c r="AF478" s="102"/>
      <c r="AG478" s="102"/>
      <c r="AH478" s="103"/>
    </row>
    <row r="479" spans="1:34" s="104" customFormat="1" ht="23.1" customHeight="1">
      <c r="A479" s="80">
        <f>IF(D479="","",SUBTOTAL(3,$D$11:D479))</f>
        <v>469</v>
      </c>
      <c r="B479" s="114" t="s">
        <v>998</v>
      </c>
      <c r="C479" s="115" t="s">
        <v>992</v>
      </c>
      <c r="D479" s="126" t="s">
        <v>999</v>
      </c>
      <c r="E479" s="98"/>
      <c r="F479" s="99"/>
      <c r="G479" s="99"/>
      <c r="H479" s="99"/>
      <c r="I479" s="100"/>
      <c r="J479" s="101"/>
      <c r="K479" s="101"/>
      <c r="L479" s="101"/>
      <c r="M479" s="101"/>
      <c r="N479" s="102"/>
      <c r="O479" s="101"/>
      <c r="P479" s="101"/>
      <c r="Q479" s="107"/>
      <c r="R479" s="108"/>
      <c r="S479" s="101"/>
      <c r="T479" s="101"/>
      <c r="U479" s="107"/>
      <c r="V479" s="108"/>
      <c r="W479" s="101"/>
      <c r="X479" s="101"/>
      <c r="Y479" s="102"/>
      <c r="Z479" s="101"/>
      <c r="AA479" s="101"/>
      <c r="AB479" s="102"/>
      <c r="AC479" s="101"/>
      <c r="AD479" s="101"/>
      <c r="AE479" s="102"/>
      <c r="AF479" s="102"/>
      <c r="AG479" s="102"/>
      <c r="AH479" s="103"/>
    </row>
    <row r="480" spans="1:34" s="131" customFormat="1" ht="23.1" customHeight="1">
      <c r="A480" s="80" t="str">
        <f>IF(D480="","",SUBTOTAL(3,$D$11:D480))</f>
        <v/>
      </c>
      <c r="B480" s="127"/>
      <c r="C480" s="127"/>
      <c r="D480" s="127"/>
      <c r="E480" s="128"/>
      <c r="F480" s="128"/>
      <c r="G480" s="129"/>
      <c r="H480" s="130"/>
      <c r="I480" s="88">
        <v>141</v>
      </c>
      <c r="J480" s="129"/>
      <c r="K480" s="130"/>
      <c r="L480" s="130"/>
      <c r="M480" s="129"/>
      <c r="N480" s="88">
        <v>162.80000000000001</v>
      </c>
      <c r="O480" s="130"/>
      <c r="P480" s="129"/>
      <c r="Q480" s="129"/>
      <c r="R480" s="88">
        <v>68.150000000000006</v>
      </c>
      <c r="S480" s="129"/>
      <c r="T480" s="129"/>
      <c r="U480" s="129"/>
      <c r="V480" s="88">
        <v>0</v>
      </c>
      <c r="W480" s="128"/>
      <c r="X480" s="128"/>
      <c r="Y480" s="88">
        <v>17.1428571428571</v>
      </c>
      <c r="Z480" s="128"/>
      <c r="AA480" s="128"/>
      <c r="AB480" s="88">
        <v>12</v>
      </c>
      <c r="AC480" s="128"/>
      <c r="AD480" s="128"/>
      <c r="AE480" s="88">
        <v>0</v>
      </c>
      <c r="AF480" s="88">
        <v>0</v>
      </c>
      <c r="AG480" s="88">
        <v>8.4</v>
      </c>
      <c r="AH480" s="88">
        <v>410.2</v>
      </c>
    </row>
    <row r="481" spans="1:34" s="90" customFormat="1" ht="14.25" customHeight="1">
      <c r="A481" s="132"/>
    </row>
    <row r="482" spans="1:34" s="131" customFormat="1" ht="21.75" customHeight="1">
      <c r="A482" s="133" t="s">
        <v>1023</v>
      </c>
      <c r="B482" s="133"/>
      <c r="C482" s="133"/>
      <c r="D482" s="133"/>
      <c r="E482" s="133"/>
      <c r="F482" s="133"/>
      <c r="G482" s="133"/>
      <c r="H482" s="133"/>
      <c r="I482" s="133"/>
      <c r="J482" s="133"/>
      <c r="K482" s="133"/>
      <c r="L482" s="133"/>
      <c r="M482" s="133"/>
      <c r="N482" s="133"/>
      <c r="O482" s="133"/>
      <c r="P482" s="133"/>
      <c r="Q482" s="133"/>
      <c r="R482" s="133"/>
      <c r="S482" s="133"/>
      <c r="T482" s="133"/>
      <c r="U482" s="133"/>
      <c r="V482" s="133"/>
      <c r="W482" s="133"/>
      <c r="X482" s="133"/>
      <c r="Y482" s="133"/>
      <c r="Z482" s="133"/>
      <c r="AA482" s="133"/>
      <c r="AB482" s="133"/>
      <c r="AC482" s="133"/>
      <c r="AD482" s="133"/>
      <c r="AE482" s="133"/>
      <c r="AF482" s="133"/>
      <c r="AG482" s="133"/>
      <c r="AH482" s="133"/>
    </row>
  </sheetData>
  <autoFilter ref="A10:AH480"/>
  <mergeCells count="28">
    <mergeCell ref="AC9:AE9"/>
    <mergeCell ref="A482:AH482"/>
    <mergeCell ref="J8:N9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4:M4"/>
    <mergeCell ref="V4:AG4"/>
    <mergeCell ref="A5:AH5"/>
    <mergeCell ref="A6:AH6"/>
    <mergeCell ref="X7:Y7"/>
    <mergeCell ref="A8:A10"/>
    <mergeCell ref="B8:B10"/>
    <mergeCell ref="C8:C10"/>
    <mergeCell ref="D8:D10"/>
    <mergeCell ref="E8:I9"/>
    <mergeCell ref="A1:M1"/>
    <mergeCell ref="S1:AH1"/>
    <mergeCell ref="A2:M2"/>
    <mergeCell ref="S2:AH2"/>
    <mergeCell ref="A3:M3"/>
    <mergeCell ref="S3:AH3"/>
  </mergeCells>
  <conditionalFormatting sqref="Q10">
    <cfRule type="cellIs" dxfId="67" priority="37" stopIfTrue="1" operator="lessThan">
      <formula>0</formula>
    </cfRule>
  </conditionalFormatting>
  <conditionalFormatting sqref="U10">
    <cfRule type="cellIs" dxfId="66" priority="36" stopIfTrue="1" operator="lessThan">
      <formula>0</formula>
    </cfRule>
  </conditionalFormatting>
  <conditionalFormatting sqref="Q11:R11">
    <cfRule type="cellIs" dxfId="65" priority="26" stopIfTrue="1" operator="lessThan">
      <formula>0</formula>
    </cfRule>
  </conditionalFormatting>
  <conditionalFormatting sqref="U11:V11">
    <cfRule type="cellIs" dxfId="64" priority="22" stopIfTrue="1" operator="lessThan">
      <formula>0</formula>
    </cfRule>
  </conditionalFormatting>
  <conditionalFormatting sqref="Q12:R12">
    <cfRule type="cellIs" dxfId="63" priority="25" stopIfTrue="1" operator="lessThan">
      <formula>0</formula>
    </cfRule>
  </conditionalFormatting>
  <conditionalFormatting sqref="U12:V12">
    <cfRule type="cellIs" dxfId="62" priority="21" stopIfTrue="1" operator="lessThan">
      <formula>0</formula>
    </cfRule>
  </conditionalFormatting>
  <conditionalFormatting sqref="Q13:R13">
    <cfRule type="cellIs" dxfId="61" priority="24" stopIfTrue="1" operator="lessThan">
      <formula>0</formula>
    </cfRule>
  </conditionalFormatting>
  <conditionalFormatting sqref="U13:V13">
    <cfRule type="cellIs" dxfId="60" priority="20" stopIfTrue="1" operator="lessThan">
      <formula>0</formula>
    </cfRule>
  </conditionalFormatting>
  <conditionalFormatting sqref="Q14:R14">
    <cfRule type="cellIs" dxfId="59" priority="23" stopIfTrue="1" operator="lessThan">
      <formula>0</formula>
    </cfRule>
  </conditionalFormatting>
  <conditionalFormatting sqref="U14:V14">
    <cfRule type="cellIs" dxfId="58" priority="19" stopIfTrue="1" operator="lessThan">
      <formula>0</formula>
    </cfRule>
  </conditionalFormatting>
  <conditionalFormatting sqref="Q53:R53">
    <cfRule type="cellIs" dxfId="57" priority="15" stopIfTrue="1" operator="lessThan">
      <formula>0</formula>
    </cfRule>
  </conditionalFormatting>
  <conditionalFormatting sqref="U53:V53">
    <cfRule type="cellIs" dxfId="56" priority="12" stopIfTrue="1" operator="lessThan">
      <formula>0</formula>
    </cfRule>
  </conditionalFormatting>
  <conditionalFormatting sqref="Q54:R54">
    <cfRule type="cellIs" dxfId="55" priority="14" stopIfTrue="1" operator="lessThan">
      <formula>0</formula>
    </cfRule>
  </conditionalFormatting>
  <conditionalFormatting sqref="U54:V54">
    <cfRule type="cellIs" dxfId="54" priority="11" stopIfTrue="1" operator="lessThan">
      <formula>0</formula>
    </cfRule>
  </conditionalFormatting>
  <conditionalFormatting sqref="Q55:R55">
    <cfRule type="cellIs" dxfId="53" priority="13" stopIfTrue="1" operator="lessThan">
      <formula>0</formula>
    </cfRule>
  </conditionalFormatting>
  <conditionalFormatting sqref="U55:V55">
    <cfRule type="cellIs" dxfId="52" priority="10" stopIfTrue="1" operator="lessThan">
      <formula>0</formula>
    </cfRule>
  </conditionalFormatting>
  <conditionalFormatting sqref="Q84:R84">
    <cfRule type="cellIs" dxfId="51" priority="7" stopIfTrue="1" operator="lessThan">
      <formula>0</formula>
    </cfRule>
  </conditionalFormatting>
  <conditionalFormatting sqref="U84:V84">
    <cfRule type="cellIs" dxfId="50" priority="5" stopIfTrue="1" operator="lessThan">
      <formula>0</formula>
    </cfRule>
  </conditionalFormatting>
  <conditionalFormatting sqref="Q239:R239">
    <cfRule type="cellIs" dxfId="49" priority="2" stopIfTrue="1" operator="lessThan">
      <formula>0</formula>
    </cfRule>
  </conditionalFormatting>
  <conditionalFormatting sqref="U239:V239">
    <cfRule type="cellIs" dxfId="48" priority="1" stopIfTrue="1" operator="lessThan">
      <formula>0</formula>
    </cfRule>
  </conditionalFormatting>
  <conditionalFormatting sqref="E8:AH9 R10:T10 V10:AH10 E10:P10 E15:P30 S15:T30 W15:AH30 E33:P35 E38:P38 S52:T52 W52:AH52 E52:P52 W38:AH38 S41:T45 E41:P45 W33:AH35 S38:T38 W41:AH45 S33:T35 S87:T87 W107:AH107 W87:AH87 W99:AH99 S119:T119 E107:P107 S107:T107 E99:P99 E87:P87 E125:P125 S122:T122 S99:T99 W125:AH125 W122:AH122 S125:T125 W119:AH119 E122:P122 W153:AH155 E119:P119 S151:T151 E149:P149 E151:P151 W149:AH149 S153:T155 S149:T149 W151:AH151 E153:P155 E160:P238 W160:AH238 S160:T238 E240:P448 S240:T448 W240:AH448 W450:AH479 E450:P479 S450:T479">
    <cfRule type="cellIs" dxfId="47" priority="38" stopIfTrue="1" operator="lessThan">
      <formula>0</formula>
    </cfRule>
  </conditionalFormatting>
  <conditionalFormatting sqref="E11:P11 W11:AH11 S11:T11">
    <cfRule type="cellIs" dxfId="46" priority="30" stopIfTrue="1" operator="lessThan">
      <formula>0</formula>
    </cfRule>
  </conditionalFormatting>
  <conditionalFormatting sqref="E12:P12 W12:AH12 S12:T12">
    <cfRule type="cellIs" dxfId="45" priority="29" stopIfTrue="1" operator="lessThan">
      <formula>0</formula>
    </cfRule>
  </conditionalFormatting>
  <conditionalFormatting sqref="E13:P13 W13:AH13 S13:T13">
    <cfRule type="cellIs" dxfId="44" priority="28" stopIfTrue="1" operator="lessThan">
      <formula>0</formula>
    </cfRule>
  </conditionalFormatting>
  <conditionalFormatting sqref="E14:P14 W14:AH14 S14:T14">
    <cfRule type="cellIs" dxfId="43" priority="27" stopIfTrue="1" operator="lessThan">
      <formula>0</formula>
    </cfRule>
  </conditionalFormatting>
  <conditionalFormatting sqref="Q15:R30 Q33:R35 Q52:R52 Q41:R45 Q38:R38 Q87:R87 Q99:R99 Q125:R125 Q107:R107 Q122:R122 Q153:R155 Q119:R119 Q151:R151 Q149:R149 Q160:R238 Q240:R448 Q450:R479">
    <cfRule type="cellIs" dxfId="42" priority="35" stopIfTrue="1" operator="lessThan">
      <formula>0</formula>
    </cfRule>
  </conditionalFormatting>
  <conditionalFormatting sqref="U15:V30 U33:V35 U52:V52 U41:V45 U38:V38 U87:V87 U99:V99 U125:V125 U107:V107 U122:V122 U153:V155 U119:V119 U151:V151 U149:V149 U160:V238 U240:V448 U450:V479">
    <cfRule type="cellIs" dxfId="41" priority="34" stopIfTrue="1" operator="lessThan">
      <formula>0</formula>
    </cfRule>
  </conditionalFormatting>
  <conditionalFormatting sqref="S31:T32 S46:T51 E36:P37 W36:AH37 E31:P32 E39:P40 E46:P51 W39:AH40 S39:T40 W46:AH51 W31:AH32 S36:T37 E85:P85 E56:P83 S85:T85 W56:AH83 W85:AH85 S56:T83 S449:T449 W449:AH449 E449:P449">
    <cfRule type="cellIs" dxfId="40" priority="33" stopIfTrue="1" operator="lessThan">
      <formula>0</formula>
    </cfRule>
  </conditionalFormatting>
  <conditionalFormatting sqref="Q31:R32 Q36:R37 Q39:R40 Q46:R51 Q85:R85 Q56:R83 Q449:R449">
    <cfRule type="cellIs" dxfId="39" priority="32" stopIfTrue="1" operator="lessThan">
      <formula>0</formula>
    </cfRule>
  </conditionalFormatting>
  <conditionalFormatting sqref="U31:V32 U36:V37 U39:V40 U46:V51 U85:V85 U56:V83 U449:V449">
    <cfRule type="cellIs" dxfId="38" priority="31" stopIfTrue="1" operator="lessThan">
      <formula>0</formula>
    </cfRule>
  </conditionalFormatting>
  <conditionalFormatting sqref="W53:AH53 E53:P53 S53:T53">
    <cfRule type="cellIs" dxfId="37" priority="18" stopIfTrue="1" operator="lessThan">
      <formula>0</formula>
    </cfRule>
  </conditionalFormatting>
  <conditionalFormatting sqref="W54:AH54 E54:P54 S54:T54">
    <cfRule type="cellIs" dxfId="36" priority="17" stopIfTrue="1" operator="lessThan">
      <formula>0</formula>
    </cfRule>
  </conditionalFormatting>
  <conditionalFormatting sqref="W55:AH55 E55:P55 S55:T55">
    <cfRule type="cellIs" dxfId="35" priority="16" stopIfTrue="1" operator="lessThan">
      <formula>0</formula>
    </cfRule>
  </conditionalFormatting>
  <conditionalFormatting sqref="W84:AH84 S84:T84 E84:P84">
    <cfRule type="cellIs" dxfId="34" priority="9" stopIfTrue="1" operator="lessThan">
      <formula>0</formula>
    </cfRule>
  </conditionalFormatting>
  <conditionalFormatting sqref="W86:AH86 E152:P152 E126:P148 E156:P159 S156:T159 S152:T152 S150:T150 S126:T148 S120:T121 E108:P118 S88:T98 S108:T118 S123:T124 E123:P124 S100:T106 E88:P98 E86:P86 E100:P106 E120:P121 E150:P150 S86:T86 W156:AH159 W152:AH152 W150:AH150 W126:AH148 W123:AH124 W120:AH121 W108:AH118 W100:AH106 W88:AH98">
    <cfRule type="cellIs" dxfId="33" priority="8" stopIfTrue="1" operator="lessThan">
      <formula>0</formula>
    </cfRule>
  </conditionalFormatting>
  <conditionalFormatting sqref="Q86:R86 Q156:R159 Q152:R152 Q150:R150 Q126:R148 Q123:R124 Q120:R121 Q108:R118 Q100:R106 Q88:R98">
    <cfRule type="cellIs" dxfId="32" priority="6" stopIfTrue="1" operator="lessThan">
      <formula>0</formula>
    </cfRule>
  </conditionalFormatting>
  <conditionalFormatting sqref="U86:V86 U156:V159 U152:V152 U150:V150 U126:V148 U123:V124 U120:V121 U108:V118 U100:V106 U88:V98">
    <cfRule type="cellIs" dxfId="31" priority="4" stopIfTrue="1" operator="lessThan">
      <formula>0</formula>
    </cfRule>
  </conditionalFormatting>
  <conditionalFormatting sqref="W239:AH239 S239:T239 E239:P239">
    <cfRule type="cellIs" dxfId="30" priority="3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5"/>
  <sheetViews>
    <sheetView topLeftCell="F1" zoomScale="60" zoomScaleNormal="60" workbookViewId="0">
      <selection activeCell="A301" sqref="A301:XFD301"/>
    </sheetView>
  </sheetViews>
  <sheetFormatPr defaultRowHeight="18.75"/>
  <cols>
    <col min="1" max="1" width="6.5703125" style="134" bestFit="1" customWidth="1"/>
    <col min="2" max="2" width="13.7109375" style="134" bestFit="1" customWidth="1"/>
    <col min="3" max="3" width="35" style="135" bestFit="1" customWidth="1"/>
    <col min="4" max="4" width="25.5703125" style="136" customWidth="1"/>
    <col min="5" max="15" width="7.5703125" style="135" customWidth="1"/>
    <col min="16" max="16" width="8.85546875" style="135" customWidth="1"/>
    <col min="17" max="17" width="7.5703125" style="135" customWidth="1"/>
    <col min="18" max="18" width="10.140625" style="137" customWidth="1"/>
    <col min="19" max="19" width="7.42578125" style="135" customWidth="1"/>
    <col min="20" max="21" width="11.28515625" style="135" customWidth="1"/>
    <col min="22" max="22" width="16.140625" style="135" customWidth="1"/>
    <col min="23" max="25" width="7.5703125" style="135" customWidth="1"/>
    <col min="26" max="26" width="9.7109375" style="135" customWidth="1"/>
    <col min="27" max="29" width="7.5703125" style="135" customWidth="1"/>
    <col min="30" max="30" width="9.7109375" style="135" customWidth="1"/>
    <col min="31" max="33" width="7.5703125" style="135" customWidth="1"/>
    <col min="34" max="34" width="9.7109375" style="135" customWidth="1"/>
    <col min="35" max="36" width="7.5703125" style="135" customWidth="1"/>
    <col min="37" max="37" width="11" style="135" customWidth="1"/>
    <col min="38" max="39" width="7.5703125" style="135" customWidth="1"/>
    <col min="40" max="40" width="11" style="135" customWidth="1"/>
    <col min="41" max="45" width="7.5703125" style="135" customWidth="1"/>
    <col min="46" max="46" width="12.28515625" style="137" customWidth="1"/>
    <col min="47" max="47" width="10.85546875" style="137" customWidth="1"/>
    <col min="48" max="16384" width="9.140625" style="135"/>
  </cols>
  <sheetData>
    <row r="1" spans="1:47">
      <c r="E1" s="137">
        <f>SUBTOTAL(9,E3:E501)</f>
        <v>0</v>
      </c>
      <c r="F1" s="137">
        <f t="shared" ref="F1:AS1" si="0">SUBTOTAL(9,F3:F501)</f>
        <v>0</v>
      </c>
      <c r="G1" s="137">
        <f t="shared" si="0"/>
        <v>0</v>
      </c>
      <c r="H1" s="137">
        <f t="shared" si="0"/>
        <v>0</v>
      </c>
      <c r="I1" s="137">
        <f t="shared" si="0"/>
        <v>46</v>
      </c>
      <c r="J1" s="137">
        <f t="shared" si="0"/>
        <v>0</v>
      </c>
      <c r="K1" s="137">
        <f t="shared" si="0"/>
        <v>0</v>
      </c>
      <c r="L1" s="137">
        <f t="shared" si="0"/>
        <v>119</v>
      </c>
      <c r="M1" s="137">
        <f t="shared" si="0"/>
        <v>270.5</v>
      </c>
      <c r="N1" s="137">
        <f t="shared" si="0"/>
        <v>0</v>
      </c>
      <c r="O1" s="137">
        <f t="shared" si="0"/>
        <v>0</v>
      </c>
      <c r="P1" s="137">
        <f t="shared" si="0"/>
        <v>27</v>
      </c>
      <c r="Q1" s="137">
        <f t="shared" si="0"/>
        <v>27</v>
      </c>
      <c r="R1" s="137">
        <f t="shared" si="0"/>
        <v>54</v>
      </c>
      <c r="S1" s="137">
        <f>SUBTOTAL(9,S3:S501)</f>
        <v>0</v>
      </c>
      <c r="T1" s="137">
        <f t="shared" si="0"/>
        <v>0</v>
      </c>
      <c r="U1" s="137">
        <f t="shared" si="0"/>
        <v>0</v>
      </c>
      <c r="V1" s="137">
        <f t="shared" si="0"/>
        <v>0</v>
      </c>
      <c r="W1" s="137">
        <f t="shared" si="0"/>
        <v>0</v>
      </c>
      <c r="X1" s="137">
        <f t="shared" si="0"/>
        <v>0</v>
      </c>
      <c r="Y1" s="137"/>
      <c r="Z1" s="137">
        <f t="shared" si="0"/>
        <v>0</v>
      </c>
      <c r="AA1" s="137">
        <f t="shared" si="0"/>
        <v>0</v>
      </c>
      <c r="AB1" s="137">
        <f t="shared" si="0"/>
        <v>0</v>
      </c>
      <c r="AC1" s="137">
        <f t="shared" si="0"/>
        <v>0</v>
      </c>
      <c r="AD1" s="137">
        <f t="shared" si="0"/>
        <v>0</v>
      </c>
      <c r="AE1" s="137">
        <f t="shared" si="0"/>
        <v>0</v>
      </c>
      <c r="AF1" s="137">
        <f t="shared" si="0"/>
        <v>0</v>
      </c>
      <c r="AG1" s="137"/>
      <c r="AH1" s="137">
        <f t="shared" si="0"/>
        <v>0</v>
      </c>
      <c r="AI1" s="137">
        <f>SUBTOTAL(9,AI3:AI501)</f>
        <v>230</v>
      </c>
      <c r="AJ1" s="137">
        <f t="shared" si="0"/>
        <v>230</v>
      </c>
      <c r="AK1" s="137">
        <f t="shared" si="0"/>
        <v>92</v>
      </c>
      <c r="AL1" s="137">
        <f>SUBTOTAL(9,AL3:AL501)</f>
        <v>0</v>
      </c>
      <c r="AM1" s="137">
        <f t="shared" ref="AM1:AN1" si="1">SUBTOTAL(9,AM3:AM501)</f>
        <v>0</v>
      </c>
      <c r="AN1" s="137">
        <f t="shared" si="1"/>
        <v>0</v>
      </c>
      <c r="AO1" s="137">
        <f t="shared" si="0"/>
        <v>119</v>
      </c>
      <c r="AP1" s="137">
        <f t="shared" si="0"/>
        <v>119</v>
      </c>
      <c r="AQ1" s="137">
        <f t="shared" si="0"/>
        <v>95.2</v>
      </c>
      <c r="AR1" s="137">
        <f t="shared" si="0"/>
        <v>0</v>
      </c>
      <c r="AS1" s="137">
        <f t="shared" si="0"/>
        <v>0</v>
      </c>
      <c r="AT1" s="137">
        <f>SUBTOTAL(9,AT3:AT501)</f>
        <v>512.20000000000005</v>
      </c>
    </row>
    <row r="2" spans="1:47" s="144" customFormat="1">
      <c r="A2" s="138" t="s">
        <v>0</v>
      </c>
      <c r="B2" s="139" t="s">
        <v>1</v>
      </c>
      <c r="C2" s="57" t="s">
        <v>2</v>
      </c>
      <c r="D2" s="140" t="s">
        <v>3</v>
      </c>
      <c r="E2" s="139" t="s">
        <v>4</v>
      </c>
      <c r="F2" s="139"/>
      <c r="G2" s="139"/>
      <c r="H2" s="139"/>
      <c r="I2" s="139"/>
      <c r="J2" s="139"/>
      <c r="K2" s="139"/>
      <c r="L2" s="139"/>
      <c r="M2" s="139"/>
      <c r="N2" s="139" t="s">
        <v>5</v>
      </c>
      <c r="O2" s="139"/>
      <c r="P2" s="139"/>
      <c r="Q2" s="139"/>
      <c r="R2" s="139"/>
      <c r="S2" s="139" t="s">
        <v>6</v>
      </c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 t="s">
        <v>7</v>
      </c>
      <c r="AJ2" s="139"/>
      <c r="AK2" s="139"/>
      <c r="AL2" s="139"/>
      <c r="AM2" s="139"/>
      <c r="AN2" s="139"/>
      <c r="AO2" s="139"/>
      <c r="AP2" s="139"/>
      <c r="AQ2" s="139"/>
      <c r="AR2" s="141" t="s">
        <v>8</v>
      </c>
      <c r="AS2" s="141" t="s">
        <v>9</v>
      </c>
      <c r="AT2" s="142" t="s">
        <v>10</v>
      </c>
      <c r="AU2" s="143">
        <f>SUBTOTAL(9,AT:AT)</f>
        <v>512.20000000000005</v>
      </c>
    </row>
    <row r="3" spans="1:47" s="144" customFormat="1" ht="18.75" customHeight="1">
      <c r="A3" s="138"/>
      <c r="B3" s="138"/>
      <c r="C3" s="57"/>
      <c r="D3" s="140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 t="s">
        <v>11</v>
      </c>
      <c r="T3" s="139"/>
      <c r="U3" s="139"/>
      <c r="V3" s="139"/>
      <c r="W3" s="139" t="s">
        <v>12</v>
      </c>
      <c r="X3" s="139"/>
      <c r="Y3" s="139"/>
      <c r="Z3" s="139"/>
      <c r="AA3" s="139" t="s">
        <v>13</v>
      </c>
      <c r="AB3" s="139"/>
      <c r="AC3" s="139"/>
      <c r="AD3" s="139"/>
      <c r="AE3" s="139" t="s">
        <v>14</v>
      </c>
      <c r="AF3" s="139"/>
      <c r="AG3" s="139"/>
      <c r="AH3" s="139"/>
      <c r="AI3" s="139" t="s">
        <v>11</v>
      </c>
      <c r="AJ3" s="139"/>
      <c r="AK3" s="139"/>
      <c r="AL3" s="139" t="s">
        <v>12</v>
      </c>
      <c r="AM3" s="139"/>
      <c r="AN3" s="139"/>
      <c r="AO3" s="139" t="s">
        <v>14</v>
      </c>
      <c r="AP3" s="139"/>
      <c r="AQ3" s="139"/>
      <c r="AR3" s="141"/>
      <c r="AS3" s="141"/>
      <c r="AT3" s="142"/>
      <c r="AU3" s="143"/>
    </row>
    <row r="4" spans="1:47" s="6" customFormat="1" ht="61.5">
      <c r="A4" s="138"/>
      <c r="B4" s="138"/>
      <c r="C4" s="57"/>
      <c r="D4" s="140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5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5" t="s">
        <v>32</v>
      </c>
      <c r="W4" s="1" t="s">
        <v>33</v>
      </c>
      <c r="X4" s="1" t="s">
        <v>34</v>
      </c>
      <c r="Y4" s="4" t="s">
        <v>31</v>
      </c>
      <c r="Z4" s="45" t="s">
        <v>35</v>
      </c>
      <c r="AA4" s="1" t="s">
        <v>33</v>
      </c>
      <c r="AB4" s="1" t="s">
        <v>34</v>
      </c>
      <c r="AC4" s="4" t="s">
        <v>31</v>
      </c>
      <c r="AD4" s="45" t="s">
        <v>35</v>
      </c>
      <c r="AE4" s="1" t="s">
        <v>33</v>
      </c>
      <c r="AF4" s="1" t="s">
        <v>34</v>
      </c>
      <c r="AG4" s="4" t="s">
        <v>31</v>
      </c>
      <c r="AH4" s="45" t="s">
        <v>35</v>
      </c>
      <c r="AI4" s="1" t="s">
        <v>36</v>
      </c>
      <c r="AJ4" s="1" t="s">
        <v>37</v>
      </c>
      <c r="AK4" s="45" t="s">
        <v>32</v>
      </c>
      <c r="AL4" s="1" t="s">
        <v>38</v>
      </c>
      <c r="AM4" s="1" t="s">
        <v>39</v>
      </c>
      <c r="AN4" s="45" t="s">
        <v>40</v>
      </c>
      <c r="AO4" s="1" t="s">
        <v>41</v>
      </c>
      <c r="AP4" s="1" t="s">
        <v>42</v>
      </c>
      <c r="AQ4" s="45" t="s">
        <v>35</v>
      </c>
      <c r="AR4" s="141"/>
      <c r="AS4" s="141"/>
      <c r="AT4" s="142"/>
      <c r="AU4" s="5"/>
    </row>
    <row r="5" spans="1:47">
      <c r="A5" s="145">
        <f>IF(D5="","",SUBTOTAL(3,$D$5:D5))</f>
        <v>1</v>
      </c>
      <c r="B5" s="46" t="s">
        <v>43</v>
      </c>
      <c r="C5" s="47" t="s">
        <v>44</v>
      </c>
      <c r="D5" s="146" t="s">
        <v>45</v>
      </c>
      <c r="E5" s="147">
        <f>IF($D5="","",SUMIF('[3]TK DETHI'!$A:$A,$D5,'[3]TK DETHI'!$B:$B))</f>
        <v>0</v>
      </c>
      <c r="F5" s="147">
        <f>IF($D5="","",SUMIF('[3]TK DETHI'!$C:$C,$D5,'[3]TK DETHI'!$D:$D))</f>
        <v>0</v>
      </c>
      <c r="G5" s="147">
        <f>IF($D5="","",SUMIF('[3]TK DETHI'!$E:$E,$D5,'[3]TK DETHI'!$F:$F))</f>
        <v>0</v>
      </c>
      <c r="H5" s="147">
        <f>IF($D5="","",SUMIF('[3]TK DETHI'!$G:$G,$D5,'[3]TK DETHI'!$H:$H))</f>
        <v>0</v>
      </c>
      <c r="I5" s="147">
        <f>IF($D5="","",SUMIF('[3]TK DETHI'!$I:$I,$D5,'[3]TK DETHI'!$J:$J))</f>
        <v>0</v>
      </c>
      <c r="J5" s="147">
        <f>IF($D5="","",SUMIF('[3]TK DETHI'!$K:$K,$D5,'[3]TK DETHI'!$L:$L))</f>
        <v>0</v>
      </c>
      <c r="K5" s="147">
        <f>IF($D5="","",SUMIF('[3]TK DETHI'!$M:$M,$D5,'[3]TK DETHI'!$N:$N))</f>
        <v>0</v>
      </c>
      <c r="L5" s="147">
        <f>IF($D5="","",SUMIF('[3]TK DETHI'!$O:$O,$D5,'[3]TK DETHI'!$P:$P))</f>
        <v>0</v>
      </c>
      <c r="M5" s="148">
        <f>IF($D5="","",($E5+$F5*1.5+$G5*0.25+$H5*0.5+$I5*2+$J5*2.5+$K5*0.5+$L5*1.5))</f>
        <v>0</v>
      </c>
      <c r="N5" s="49">
        <f>IF($D5="","",SUMIF('[3]TK COITHI KTHP va Thi TN'!$A:$A,$D5,'[3]TK COITHI KTHP va Thi TN'!$D:$D))</f>
        <v>0</v>
      </c>
      <c r="O5" s="49">
        <f>IF($D5="","",SUMIF('[3]TK COITHI KTHP va Thi TN'!$B:$B,$D5,'[3]TK COITHI KTHP va Thi TN'!$D:$D))</f>
        <v>0</v>
      </c>
      <c r="P5" s="49">
        <f>IF($D5="","",SUMIF('[3]TK COITHI KTHP va Thi TN'!$E:$E,$D5,'[3]TK COITHI KTHP va Thi TN'!$H:$H))</f>
        <v>0</v>
      </c>
      <c r="Q5" s="49">
        <f>IF($D5="","",SUMIF('[3]TK COITHI KTHP va Thi TN'!$F:$F,$D5,'[3]TK COITHI KTHP va Thi TN'!$H:$H))</f>
        <v>0</v>
      </c>
      <c r="R5" s="149">
        <f>IF($D5="","",SUM($N5:$Q5))</f>
        <v>0</v>
      </c>
      <c r="S5" s="49">
        <f>IF($D5="","",SUMIF('[3]TK CHAMTHI'!$A:$A,$D5,'[3]TK CHAMTHI'!$C:$C))</f>
        <v>0</v>
      </c>
      <c r="T5" s="49">
        <f>IF($D5="","",SUMIF('[3]TK CHAMTHI'!$B:$B,$D5,'[3]TK CHAMTHI'!$C:$C))</f>
        <v>0</v>
      </c>
      <c r="U5" s="49">
        <f>IF(D5="","",SUMIF('[3]CHAM NV'!B:B,D5,'[3]CHAM NV'!C:C))</f>
        <v>0</v>
      </c>
      <c r="V5" s="50">
        <f>IF($D5="","",((SUM($S5:$T5))-U5)*0.1)</f>
        <v>0</v>
      </c>
      <c r="W5" s="49">
        <f>IF($D5="","",SUMIF('[3]TK CHAMTHI'!$D:$D,$D5,'[3]TK CHAMTHI'!$F:$F))</f>
        <v>0</v>
      </c>
      <c r="X5" s="49">
        <f>IF($D5="","",SUMIF('[3]TK CHAMTHI'!$E:$E,$D5,'[3]TK CHAMTHI'!$F:$F))</f>
        <v>0</v>
      </c>
      <c r="Y5" s="49">
        <f>IF(D5="","",SUMIF('[3]CHAM NV'!G:G,D5,'[3]CHAM NV'!H:H))</f>
        <v>0</v>
      </c>
      <c r="Z5" s="50">
        <f>IF($D5="","",((SUM($W5:$X5))-Y5)*0.2)</f>
        <v>0</v>
      </c>
      <c r="AA5" s="49">
        <f>IF($D5="","",SUMIF('[3]TK CHAMTHI'!$G:$G,$D5,'[3]TK CHAMTHI'!$I:$I))</f>
        <v>0</v>
      </c>
      <c r="AB5" s="49">
        <f>IF($D5="","",SUMIF('[3]TK CHAMTHI'!$H:$H,$D5,'[3]TK CHAMTHI'!$I:$I))</f>
        <v>0</v>
      </c>
      <c r="AC5" s="49">
        <f>IF(D5="","",SUMIF('[3]CHAM NV'!E:E,D5,'[3]CHAM NV'!F:F))</f>
        <v>0</v>
      </c>
      <c r="AD5" s="50">
        <f>IF($D5="","",((SUM($AA5:$AB5))-AC5)*0.2)</f>
        <v>0</v>
      </c>
      <c r="AE5" s="49">
        <f>IF($D5="","",SUMIF('[3]TK CHAMTHI'!$J:$J,$D5,'[3]TK CHAMTHI'!$L:$L))</f>
        <v>0</v>
      </c>
      <c r="AF5" s="49">
        <f>IF($D5="","",SUMIF('[3]TK CHAMTHI'!$K:$K,$D5,'[3]TK CHAMTHI'!$L:$L))</f>
        <v>0</v>
      </c>
      <c r="AG5" s="49">
        <f>IF(D5="","",SUMIF('[3]CHAM NV'!I:I,D5,'[3]CHAM NV'!J:J))</f>
        <v>0</v>
      </c>
      <c r="AH5" s="50">
        <f>IF($D5="","",((SUM($AE5:$AF5))-AG5)*0.2)</f>
        <v>0</v>
      </c>
      <c r="AI5" s="49">
        <f>IF($D5="","",SUMIF('[3]TK CHAMTHI'!$M:$M,$D5,'[3]TK CHAMTHI'!$O:$O))</f>
        <v>0</v>
      </c>
      <c r="AJ5" s="49">
        <f>IF($D5="","",SUMIF('[3]TK CHAMTHI'!$N:$N,$D5,'[3]TK CHAMTHI'!$O:$O))</f>
        <v>0</v>
      </c>
      <c r="AK5" s="50">
        <f t="shared" ref="AK5:AK68" si="2">IF($D5="","",(SUM($AI5:$AJ5))*0.2)</f>
        <v>0</v>
      </c>
      <c r="AL5" s="49">
        <f>IF($D5="","",SUMIF('[3]TK CHAMTHI'!$P:$P,$D5,'[3]TK CHAMTHI'!$R:$R))</f>
        <v>0</v>
      </c>
      <c r="AM5" s="49">
        <f>IF($D5="","",SUMIF('[3]TK CHAMTHI'!$Q:$Q,$D5,'[3]TK CHAMTHI'!$R:$R))</f>
        <v>0</v>
      </c>
      <c r="AN5" s="50">
        <f t="shared" ref="AN5:AN68" si="3">IF($D5="","",(SUM($AL5:$AM5))*0.4)</f>
        <v>0</v>
      </c>
      <c r="AO5" s="49">
        <f>IF(D5="","",SUMIF('[3]TK CHAMTHI'!S:S,D5,'[3]TK CHAMTHI'!U:U))</f>
        <v>0</v>
      </c>
      <c r="AP5" s="49">
        <f>IF(D5="","",SUMIF('[3]TK CHAMTHI'!T:T,D5,'[3]TK CHAMTHI'!U:U))</f>
        <v>0</v>
      </c>
      <c r="AQ5" s="50">
        <f>IF(D5="","",SUM(AO5:AP5)*0.4)</f>
        <v>0</v>
      </c>
      <c r="AR5" s="50">
        <f>IF(D5="","",ROUND(SUMIF('[3]QL THI'!G:G,D5,'[3]QL THI'!H:H),1))</f>
        <v>0</v>
      </c>
      <c r="AS5" s="50">
        <f>IF(D5="","",ROUND(SUMIF('[3]QL THI'!E:E,D5,'[3]QL THI'!F:F),1))</f>
        <v>0</v>
      </c>
      <c r="AT5" s="149">
        <f t="shared" ref="AT5:AT68" si="4">IF(D5="","",ROUND(M5+R5+V5+Z5+AD5+AH5+AK5+AN5+AQ5+SUM(AR5:AS5),1))</f>
        <v>0</v>
      </c>
    </row>
    <row r="6" spans="1:47">
      <c r="A6" s="145">
        <f>IF(D6="","",SUBTOTAL(3,$D$5:D6))</f>
        <v>2</v>
      </c>
      <c r="B6" s="46" t="s">
        <v>46</v>
      </c>
      <c r="C6" s="47" t="s">
        <v>44</v>
      </c>
      <c r="D6" s="146" t="s">
        <v>47</v>
      </c>
      <c r="E6" s="147">
        <f>IF($D6="","",SUMIF('[3]TK DETHI'!$A:$A,$D6,'[3]TK DETHI'!$B:$B))</f>
        <v>0</v>
      </c>
      <c r="F6" s="147">
        <f>IF($D6="","",SUMIF('[3]TK DETHI'!$C:$C,$D6,'[3]TK DETHI'!$D:$D))</f>
        <v>0</v>
      </c>
      <c r="G6" s="147">
        <f>IF($D6="","",SUMIF('[3]TK DETHI'!$E:$E,$D6,'[3]TK DETHI'!$F:$F))</f>
        <v>0</v>
      </c>
      <c r="H6" s="147">
        <f>IF($D6="","",SUMIF('[3]TK DETHI'!$G:$G,$D6,'[3]TK DETHI'!$H:$H))</f>
        <v>0</v>
      </c>
      <c r="I6" s="147">
        <f>IF($D6="","",SUMIF('[3]TK DETHI'!$I:$I,$D6,'[3]TK DETHI'!$J:$J))</f>
        <v>0</v>
      </c>
      <c r="J6" s="147">
        <f>IF($D6="","",SUMIF('[3]TK DETHI'!$K:$K,$D6,'[3]TK DETHI'!$L:$L))</f>
        <v>0</v>
      </c>
      <c r="K6" s="147">
        <f>IF($D6="","",SUMIF('[3]TK DETHI'!$M:$M,$D6,'[3]TK DETHI'!$N:$N))</f>
        <v>0</v>
      </c>
      <c r="L6" s="147">
        <f>IF($D6="","",SUMIF('[3]TK DETHI'!$O:$O,$D6,'[3]TK DETHI'!$P:$P))</f>
        <v>0</v>
      </c>
      <c r="M6" s="148">
        <f t="shared" ref="M6:M69" si="5">IF($D6="","",($E6+$F6*1.5+$G6*0.25+$H6*0.5+$I6*2+$J6*2.5+$K6*0.5+$L6*1.5))</f>
        <v>0</v>
      </c>
      <c r="N6" s="49">
        <f>IF($D6="","",SUMIF('[3]TK COITHI KTHP va Thi TN'!$A:$A,$D6,'[3]TK COITHI KTHP va Thi TN'!$D:$D))</f>
        <v>0</v>
      </c>
      <c r="O6" s="49">
        <f>IF($D6="","",SUMIF('[3]TK COITHI KTHP va Thi TN'!$B:$B,$D6,'[3]TK COITHI KTHP va Thi TN'!$D:$D))</f>
        <v>0</v>
      </c>
      <c r="P6" s="49">
        <f>IF($D6="","",SUMIF('[3]TK COITHI KTHP va Thi TN'!$E:$E,$D6,'[3]TK COITHI KTHP va Thi TN'!$H:$H))</f>
        <v>0</v>
      </c>
      <c r="Q6" s="49">
        <f>IF($D6="","",SUMIF('[3]TK COITHI KTHP va Thi TN'!$F:$F,$D6,'[3]TK COITHI KTHP va Thi TN'!$H:$H))</f>
        <v>0</v>
      </c>
      <c r="R6" s="149">
        <f t="shared" ref="R6:R69" si="6">IF($D6="","",SUM($N6:$Q6))</f>
        <v>0</v>
      </c>
      <c r="S6" s="49">
        <f>IF($D6="","",SUMIF('[3]TK CHAMTHI'!$A:$A,$D6,'[3]TK CHAMTHI'!$C:$C))</f>
        <v>0</v>
      </c>
      <c r="T6" s="49">
        <f>IF($D6="","",SUMIF('[3]TK CHAMTHI'!$B:$B,$D6,'[3]TK CHAMTHI'!$C:$C))</f>
        <v>0</v>
      </c>
      <c r="U6" s="49">
        <f>IF(D6="","",SUMIF('[3]CHAM NV'!B:B,D6,'[3]CHAM NV'!C:C))</f>
        <v>0</v>
      </c>
      <c r="V6" s="50">
        <f t="shared" ref="V6:V69" si="7">IF($D6="","",((SUM($S6:$T6))-U6)*0.1)</f>
        <v>0</v>
      </c>
      <c r="W6" s="49">
        <f>IF($D6="","",SUMIF('[3]TK CHAMTHI'!$D:$D,$D6,'[3]TK CHAMTHI'!$F:$F))</f>
        <v>0</v>
      </c>
      <c r="X6" s="49">
        <f>IF($D6="","",SUMIF('[3]TK CHAMTHI'!$E:$E,$D6,'[3]TK CHAMTHI'!$F:$F))</f>
        <v>0</v>
      </c>
      <c r="Y6" s="49">
        <f>IF(D6="","",SUMIF('[3]CHAM NV'!G:G,D6,'[3]CHAM NV'!H:H))</f>
        <v>0</v>
      </c>
      <c r="Z6" s="50">
        <f t="shared" ref="Z6:Z69" si="8">IF($D6="","",((SUM($W6:$X6))-Y6)*0.2)</f>
        <v>0</v>
      </c>
      <c r="AA6" s="49">
        <f>IF($D6="","",SUMIF('[3]TK CHAMTHI'!$G:$G,$D6,'[3]TK CHAMTHI'!$I:$I))</f>
        <v>0</v>
      </c>
      <c r="AB6" s="49">
        <f>IF($D6="","",SUMIF('[3]TK CHAMTHI'!$H:$H,$D6,'[3]TK CHAMTHI'!$I:$I))</f>
        <v>0</v>
      </c>
      <c r="AC6" s="49">
        <f>IF(D6="","",SUMIF('[3]CHAM NV'!E:E,D6,'[3]CHAM NV'!F:F))</f>
        <v>0</v>
      </c>
      <c r="AD6" s="50">
        <f t="shared" ref="AD6:AD69" si="9">IF($D6="","",((SUM($AA6:$AB6))-AC6)*0.2)</f>
        <v>0</v>
      </c>
      <c r="AE6" s="49">
        <f>IF($D6="","",SUMIF('[3]TK CHAMTHI'!$J:$J,$D6,'[3]TK CHAMTHI'!$L:$L))</f>
        <v>0</v>
      </c>
      <c r="AF6" s="49">
        <f>IF($D6="","",SUMIF('[3]TK CHAMTHI'!$K:$K,$D6,'[3]TK CHAMTHI'!$L:$L))</f>
        <v>0</v>
      </c>
      <c r="AG6" s="49">
        <f>IF(D6="","",SUMIF('[3]CHAM NV'!I:I,D6,'[3]CHAM NV'!J:J))</f>
        <v>0</v>
      </c>
      <c r="AH6" s="50">
        <f t="shared" ref="AH6:AH69" si="10">IF($D6="","",((SUM($AE6:$AF6))-AG6)*0.2)</f>
        <v>0</v>
      </c>
      <c r="AI6" s="49">
        <f>IF($D6="","",SUMIF('[3]TK CHAMTHI'!$M:$M,$D6,'[3]TK CHAMTHI'!$O:$O))</f>
        <v>0</v>
      </c>
      <c r="AJ6" s="49">
        <f>IF($D6="","",SUMIF('[3]TK CHAMTHI'!$N:$N,$D6,'[3]TK CHAMTHI'!$O:$O))</f>
        <v>0</v>
      </c>
      <c r="AK6" s="50">
        <f t="shared" si="2"/>
        <v>0</v>
      </c>
      <c r="AL6" s="49">
        <f>IF($D6="","",SUMIF('[3]TK CHAMTHI'!$P:$P,$D6,'[3]TK CHAMTHI'!$R:$R))</f>
        <v>0</v>
      </c>
      <c r="AM6" s="49">
        <f>IF($D6="","",SUMIF('[3]TK CHAMTHI'!$Q:$Q,$D6,'[3]TK CHAMTHI'!$R:$R))</f>
        <v>0</v>
      </c>
      <c r="AN6" s="50">
        <f t="shared" si="3"/>
        <v>0</v>
      </c>
      <c r="AO6" s="49">
        <f>IF(D6="","",SUMIF('[3]TK CHAMTHI'!S:S,D6,'[3]TK CHAMTHI'!U:U))</f>
        <v>0</v>
      </c>
      <c r="AP6" s="49">
        <f>IF(D6="","",SUMIF('[3]TK CHAMTHI'!T:T,D6,'[3]TK CHAMTHI'!U:U))</f>
        <v>0</v>
      </c>
      <c r="AQ6" s="50">
        <f t="shared" ref="AQ6:AQ69" si="11">IF(D6="","",SUM(AO6:AP6)*0.4)</f>
        <v>0</v>
      </c>
      <c r="AR6" s="50">
        <f>IF(D6="","",ROUND(SUMIF('[3]QL THI'!G:G,D6,'[3]QL THI'!H:H),1))</f>
        <v>0</v>
      </c>
      <c r="AS6" s="50">
        <f>IF(D6="","",ROUND(SUMIF('[3]QL THI'!E:E,D6,'[3]QL THI'!F:F),1))</f>
        <v>0</v>
      </c>
      <c r="AT6" s="149">
        <f t="shared" si="4"/>
        <v>0</v>
      </c>
    </row>
    <row r="7" spans="1:47">
      <c r="A7" s="145">
        <f>IF(D7="","",SUBTOTAL(3,$D$5:D7))</f>
        <v>3</v>
      </c>
      <c r="B7" s="46" t="s">
        <v>48</v>
      </c>
      <c r="C7" s="47" t="s">
        <v>44</v>
      </c>
      <c r="D7" s="146" t="s">
        <v>49</v>
      </c>
      <c r="E7" s="147">
        <f>IF($D7="","",SUMIF('[3]TK DETHI'!$A:$A,$D7,'[3]TK DETHI'!$B:$B))</f>
        <v>0</v>
      </c>
      <c r="F7" s="147">
        <f>IF($D7="","",SUMIF('[3]TK DETHI'!$C:$C,$D7,'[3]TK DETHI'!$D:$D))</f>
        <v>0</v>
      </c>
      <c r="G7" s="147">
        <f>IF($D7="","",SUMIF('[3]TK DETHI'!$E:$E,$D7,'[3]TK DETHI'!$F:$F))</f>
        <v>0</v>
      </c>
      <c r="H7" s="147">
        <f>IF($D7="","",SUMIF('[3]TK DETHI'!$G:$G,$D7,'[3]TK DETHI'!$H:$H))</f>
        <v>0</v>
      </c>
      <c r="I7" s="147">
        <f>IF($D7="","",SUMIF('[3]TK DETHI'!$I:$I,$D7,'[3]TK DETHI'!$J:$J))</f>
        <v>0</v>
      </c>
      <c r="J7" s="147">
        <f>IF($D7="","",SUMIF('[3]TK DETHI'!$K:$K,$D7,'[3]TK DETHI'!$L:$L))</f>
        <v>0</v>
      </c>
      <c r="K7" s="147">
        <f>IF($D7="","",SUMIF('[3]TK DETHI'!$M:$M,$D7,'[3]TK DETHI'!$N:$N))</f>
        <v>0</v>
      </c>
      <c r="L7" s="147">
        <f>IF($D7="","",SUMIF('[3]TK DETHI'!$O:$O,$D7,'[3]TK DETHI'!$P:$P))</f>
        <v>0</v>
      </c>
      <c r="M7" s="148">
        <f t="shared" si="5"/>
        <v>0</v>
      </c>
      <c r="N7" s="49">
        <f>IF($D7="","",SUMIF('[3]TK COITHI KTHP va Thi TN'!$A:$A,$D7,'[3]TK COITHI KTHP va Thi TN'!$D:$D))</f>
        <v>0</v>
      </c>
      <c r="O7" s="49">
        <f>IF($D7="","",SUMIF('[3]TK COITHI KTHP va Thi TN'!$B:$B,$D7,'[3]TK COITHI KTHP va Thi TN'!$D:$D))</f>
        <v>0</v>
      </c>
      <c r="P7" s="49">
        <f>IF($D7="","",SUMIF('[3]TK COITHI KTHP va Thi TN'!$E:$E,$D7,'[3]TK COITHI KTHP va Thi TN'!$H:$H))</f>
        <v>0</v>
      </c>
      <c r="Q7" s="49">
        <f>IF($D7="","",SUMIF('[3]TK COITHI KTHP va Thi TN'!$F:$F,$D7,'[3]TK COITHI KTHP va Thi TN'!$H:$H))</f>
        <v>0</v>
      </c>
      <c r="R7" s="149">
        <f t="shared" si="6"/>
        <v>0</v>
      </c>
      <c r="S7" s="49">
        <f>IF($D7="","",SUMIF('[3]TK CHAMTHI'!$A:$A,$D7,'[3]TK CHAMTHI'!$C:$C))</f>
        <v>0</v>
      </c>
      <c r="T7" s="49">
        <f>IF($D7="","",SUMIF('[3]TK CHAMTHI'!$B:$B,$D7,'[3]TK CHAMTHI'!$C:$C))</f>
        <v>0</v>
      </c>
      <c r="U7" s="49">
        <f>IF(D7="","",SUMIF('[3]CHAM NV'!B:B,D7,'[3]CHAM NV'!C:C))</f>
        <v>0</v>
      </c>
      <c r="V7" s="50">
        <f t="shared" si="7"/>
        <v>0</v>
      </c>
      <c r="W7" s="49">
        <f>IF($D7="","",SUMIF('[3]TK CHAMTHI'!$D:$D,$D7,'[3]TK CHAMTHI'!$F:$F))</f>
        <v>0</v>
      </c>
      <c r="X7" s="49">
        <f>IF($D7="","",SUMIF('[3]TK CHAMTHI'!$E:$E,$D7,'[3]TK CHAMTHI'!$F:$F))</f>
        <v>0</v>
      </c>
      <c r="Y7" s="49">
        <f>IF(D7="","",SUMIF('[3]CHAM NV'!G:G,D7,'[3]CHAM NV'!H:H))</f>
        <v>0</v>
      </c>
      <c r="Z7" s="50">
        <f t="shared" si="8"/>
        <v>0</v>
      </c>
      <c r="AA7" s="49">
        <f>IF($D7="","",SUMIF('[3]TK CHAMTHI'!$G:$G,$D7,'[3]TK CHAMTHI'!$I:$I))</f>
        <v>0</v>
      </c>
      <c r="AB7" s="49">
        <f>IF($D7="","",SUMIF('[3]TK CHAMTHI'!$H:$H,$D7,'[3]TK CHAMTHI'!$I:$I))</f>
        <v>0</v>
      </c>
      <c r="AC7" s="49">
        <f>IF(D7="","",SUMIF('[3]CHAM NV'!E:E,D7,'[3]CHAM NV'!F:F))</f>
        <v>0</v>
      </c>
      <c r="AD7" s="50">
        <f t="shared" si="9"/>
        <v>0</v>
      </c>
      <c r="AE7" s="49">
        <f>IF($D7="","",SUMIF('[3]TK CHAMTHI'!$J:$J,$D7,'[3]TK CHAMTHI'!$L:$L))</f>
        <v>0</v>
      </c>
      <c r="AF7" s="49">
        <f>IF($D7="","",SUMIF('[3]TK CHAMTHI'!$K:$K,$D7,'[3]TK CHAMTHI'!$L:$L))</f>
        <v>0</v>
      </c>
      <c r="AG7" s="49">
        <f>IF(D7="","",SUMIF('[3]CHAM NV'!I:I,D7,'[3]CHAM NV'!J:J))</f>
        <v>0</v>
      </c>
      <c r="AH7" s="50">
        <f t="shared" si="10"/>
        <v>0</v>
      </c>
      <c r="AI7" s="49">
        <f>IF($D7="","",SUMIF('[3]TK CHAMTHI'!$M:$M,$D7,'[3]TK CHAMTHI'!$O:$O))</f>
        <v>0</v>
      </c>
      <c r="AJ7" s="49">
        <f>IF($D7="","",SUMIF('[3]TK CHAMTHI'!$N:$N,$D7,'[3]TK CHAMTHI'!$O:$O))</f>
        <v>0</v>
      </c>
      <c r="AK7" s="50">
        <f t="shared" si="2"/>
        <v>0</v>
      </c>
      <c r="AL7" s="49">
        <f>IF($D7="","",SUMIF('[3]TK CHAMTHI'!$P:$P,$D7,'[3]TK CHAMTHI'!$R:$R))</f>
        <v>0</v>
      </c>
      <c r="AM7" s="49">
        <f>IF($D7="","",SUMIF('[3]TK CHAMTHI'!$Q:$Q,$D7,'[3]TK CHAMTHI'!$R:$R))</f>
        <v>0</v>
      </c>
      <c r="AN7" s="50">
        <f t="shared" si="3"/>
        <v>0</v>
      </c>
      <c r="AO7" s="49">
        <f>IF(D7="","",SUMIF('[3]TK CHAMTHI'!S:S,D7,'[3]TK CHAMTHI'!U:U))</f>
        <v>0</v>
      </c>
      <c r="AP7" s="49">
        <f>IF(D7="","",SUMIF('[3]TK CHAMTHI'!T:T,D7,'[3]TK CHAMTHI'!U:U))</f>
        <v>0</v>
      </c>
      <c r="AQ7" s="50">
        <f t="shared" si="11"/>
        <v>0</v>
      </c>
      <c r="AR7" s="50">
        <f>IF(D7="","",ROUND(SUMIF('[3]QL THI'!G:G,D7,'[3]QL THI'!H:H),1))</f>
        <v>0</v>
      </c>
      <c r="AS7" s="50">
        <f>IF(D7="","",ROUND(SUMIF('[3]QL THI'!E:E,D7,'[3]QL THI'!F:F),1))</f>
        <v>0</v>
      </c>
      <c r="AT7" s="149">
        <f t="shared" si="4"/>
        <v>0</v>
      </c>
    </row>
    <row r="8" spans="1:47">
      <c r="A8" s="145">
        <f>IF(D8="","",SUBTOTAL(3,$D$5:D8))</f>
        <v>4</v>
      </c>
      <c r="B8" s="46" t="s">
        <v>50</v>
      </c>
      <c r="C8" s="47" t="s">
        <v>44</v>
      </c>
      <c r="D8" s="146" t="s">
        <v>51</v>
      </c>
      <c r="E8" s="147">
        <f>IF($D8="","",SUMIF('[3]TK DETHI'!$A:$A,$D8,'[3]TK DETHI'!$B:$B))</f>
        <v>0</v>
      </c>
      <c r="F8" s="147">
        <f>IF($D8="","",SUMIF('[3]TK DETHI'!$C:$C,$D8,'[3]TK DETHI'!$D:$D))</f>
        <v>0</v>
      </c>
      <c r="G8" s="147">
        <f>IF($D8="","",SUMIF('[3]TK DETHI'!$E:$E,$D8,'[3]TK DETHI'!$F:$F))</f>
        <v>0</v>
      </c>
      <c r="H8" s="147">
        <f>IF($D8="","",SUMIF('[3]TK DETHI'!$G:$G,$D8,'[3]TK DETHI'!$H:$H))</f>
        <v>0</v>
      </c>
      <c r="I8" s="147">
        <f>IF($D8="","",SUMIF('[3]TK DETHI'!$I:$I,$D8,'[3]TK DETHI'!$J:$J))</f>
        <v>0</v>
      </c>
      <c r="J8" s="147">
        <f>IF($D8="","",SUMIF('[3]TK DETHI'!$K:$K,$D8,'[3]TK DETHI'!$L:$L))</f>
        <v>0</v>
      </c>
      <c r="K8" s="147">
        <f>IF($D8="","",SUMIF('[3]TK DETHI'!$M:$M,$D8,'[3]TK DETHI'!$N:$N))</f>
        <v>0</v>
      </c>
      <c r="L8" s="147">
        <f>IF($D8="","",SUMIF('[3]TK DETHI'!$O:$O,$D8,'[3]TK DETHI'!$P:$P))</f>
        <v>0</v>
      </c>
      <c r="M8" s="148">
        <f t="shared" si="5"/>
        <v>0</v>
      </c>
      <c r="N8" s="49">
        <f>IF($D8="","",SUMIF('[3]TK COITHI KTHP va Thi TN'!$A:$A,$D8,'[3]TK COITHI KTHP va Thi TN'!$D:$D))</f>
        <v>0</v>
      </c>
      <c r="O8" s="49">
        <f>IF($D8="","",SUMIF('[3]TK COITHI KTHP va Thi TN'!$B:$B,$D8,'[3]TK COITHI KTHP va Thi TN'!$D:$D))</f>
        <v>0</v>
      </c>
      <c r="P8" s="49">
        <f>IF($D8="","",SUMIF('[3]TK COITHI KTHP va Thi TN'!$E:$E,$D8,'[3]TK COITHI KTHP va Thi TN'!$H:$H))</f>
        <v>0</v>
      </c>
      <c r="Q8" s="49">
        <f>IF($D8="","",SUMIF('[3]TK COITHI KTHP va Thi TN'!$F:$F,$D8,'[3]TK COITHI KTHP va Thi TN'!$H:$H))</f>
        <v>0</v>
      </c>
      <c r="R8" s="149">
        <f t="shared" si="6"/>
        <v>0</v>
      </c>
      <c r="S8" s="49">
        <f>IF($D8="","",SUMIF('[3]TK CHAMTHI'!$A:$A,$D8,'[3]TK CHAMTHI'!$C:$C))</f>
        <v>0</v>
      </c>
      <c r="T8" s="49">
        <f>IF($D8="","",SUMIF('[3]TK CHAMTHI'!$B:$B,$D8,'[3]TK CHAMTHI'!$C:$C))</f>
        <v>0</v>
      </c>
      <c r="U8" s="49">
        <f>IF(D8="","",SUMIF('[3]CHAM NV'!B:B,D8,'[3]CHAM NV'!C:C))</f>
        <v>0</v>
      </c>
      <c r="V8" s="50">
        <f t="shared" si="7"/>
        <v>0</v>
      </c>
      <c r="W8" s="49">
        <f>IF($D8="","",SUMIF('[3]TK CHAMTHI'!$D:$D,$D8,'[3]TK CHAMTHI'!$F:$F))</f>
        <v>0</v>
      </c>
      <c r="X8" s="49">
        <f>IF($D8="","",SUMIF('[3]TK CHAMTHI'!$E:$E,$D8,'[3]TK CHAMTHI'!$F:$F))</f>
        <v>0</v>
      </c>
      <c r="Y8" s="49">
        <f>IF(D8="","",SUMIF('[3]CHAM NV'!G:G,D8,'[3]CHAM NV'!H:H))</f>
        <v>0</v>
      </c>
      <c r="Z8" s="50">
        <f t="shared" si="8"/>
        <v>0</v>
      </c>
      <c r="AA8" s="49">
        <f>IF($D8="","",SUMIF('[3]TK CHAMTHI'!$G:$G,$D8,'[3]TK CHAMTHI'!$I:$I))</f>
        <v>0</v>
      </c>
      <c r="AB8" s="49">
        <f>IF($D8="","",SUMIF('[3]TK CHAMTHI'!$H:$H,$D8,'[3]TK CHAMTHI'!$I:$I))</f>
        <v>0</v>
      </c>
      <c r="AC8" s="49">
        <f>IF(D8="","",SUMIF('[3]CHAM NV'!E:E,D8,'[3]CHAM NV'!F:F))</f>
        <v>0</v>
      </c>
      <c r="AD8" s="50">
        <f t="shared" si="9"/>
        <v>0</v>
      </c>
      <c r="AE8" s="49">
        <f>IF($D8="","",SUMIF('[3]TK CHAMTHI'!$J:$J,$D8,'[3]TK CHAMTHI'!$L:$L))</f>
        <v>0</v>
      </c>
      <c r="AF8" s="49">
        <f>IF($D8="","",SUMIF('[3]TK CHAMTHI'!$K:$K,$D8,'[3]TK CHAMTHI'!$L:$L))</f>
        <v>0</v>
      </c>
      <c r="AG8" s="49">
        <f>IF(D8="","",SUMIF('[3]CHAM NV'!I:I,D8,'[3]CHAM NV'!J:J))</f>
        <v>0</v>
      </c>
      <c r="AH8" s="50">
        <f t="shared" si="10"/>
        <v>0</v>
      </c>
      <c r="AI8" s="49">
        <f>IF($D8="","",SUMIF('[3]TK CHAMTHI'!$M:$M,$D8,'[3]TK CHAMTHI'!$O:$O))</f>
        <v>0</v>
      </c>
      <c r="AJ8" s="49">
        <f>IF($D8="","",SUMIF('[3]TK CHAMTHI'!$N:$N,$D8,'[3]TK CHAMTHI'!$O:$O))</f>
        <v>0</v>
      </c>
      <c r="AK8" s="50">
        <f t="shared" si="2"/>
        <v>0</v>
      </c>
      <c r="AL8" s="49">
        <f>IF($D8="","",SUMIF('[3]TK CHAMTHI'!$P:$P,$D8,'[3]TK CHAMTHI'!$R:$R))</f>
        <v>0</v>
      </c>
      <c r="AM8" s="49">
        <f>IF($D8="","",SUMIF('[3]TK CHAMTHI'!$Q:$Q,$D8,'[3]TK CHAMTHI'!$R:$R))</f>
        <v>0</v>
      </c>
      <c r="AN8" s="50">
        <f t="shared" si="3"/>
        <v>0</v>
      </c>
      <c r="AO8" s="49">
        <f>IF(D8="","",SUMIF('[3]TK CHAMTHI'!S:S,D8,'[3]TK CHAMTHI'!U:U))</f>
        <v>0</v>
      </c>
      <c r="AP8" s="49">
        <f>IF(D8="","",SUMIF('[3]TK CHAMTHI'!T:T,D8,'[3]TK CHAMTHI'!U:U))</f>
        <v>0</v>
      </c>
      <c r="AQ8" s="50">
        <f t="shared" si="11"/>
        <v>0</v>
      </c>
      <c r="AR8" s="50">
        <f>IF(D8="","",ROUND(SUMIF('[3]QL THI'!G:G,D8,'[3]QL THI'!H:H),1))</f>
        <v>0</v>
      </c>
      <c r="AS8" s="50">
        <f>IF(D8="","",ROUND(SUMIF('[3]QL THI'!E:E,D8,'[3]QL THI'!F:F),1))</f>
        <v>0</v>
      </c>
      <c r="AT8" s="149">
        <f t="shared" si="4"/>
        <v>0</v>
      </c>
    </row>
    <row r="9" spans="1:47">
      <c r="A9" s="145">
        <f>IF(D9="","",SUBTOTAL(3,$D$5:D9))</f>
        <v>5</v>
      </c>
      <c r="B9" s="46" t="s">
        <v>52</v>
      </c>
      <c r="C9" s="47" t="s">
        <v>53</v>
      </c>
      <c r="D9" s="146" t="s">
        <v>54</v>
      </c>
      <c r="E9" s="147">
        <f>IF($D9="","",SUMIF('[3]TK DETHI'!$A:$A,$D9,'[3]TK DETHI'!$B:$B))</f>
        <v>0</v>
      </c>
      <c r="F9" s="147">
        <f>IF($D9="","",SUMIF('[3]TK DETHI'!$C:$C,$D9,'[3]TK DETHI'!$D:$D))</f>
        <v>0</v>
      </c>
      <c r="G9" s="147">
        <f>IF($D9="","",SUMIF('[3]TK DETHI'!$E:$E,$D9,'[3]TK DETHI'!$F:$F))</f>
        <v>0</v>
      </c>
      <c r="H9" s="147">
        <f>IF($D9="","",SUMIF('[3]TK DETHI'!$G:$G,$D9,'[3]TK DETHI'!$H:$H))</f>
        <v>0</v>
      </c>
      <c r="I9" s="147">
        <f>IF($D9="","",SUMIF('[3]TK DETHI'!$I:$I,$D9,'[3]TK DETHI'!$J:$J))</f>
        <v>0</v>
      </c>
      <c r="J9" s="147">
        <f>IF($D9="","",SUMIF('[3]TK DETHI'!$K:$K,$D9,'[3]TK DETHI'!$L:$L))</f>
        <v>0</v>
      </c>
      <c r="K9" s="147">
        <f>IF($D9="","",SUMIF('[3]TK DETHI'!$M:$M,$D9,'[3]TK DETHI'!$N:$N))</f>
        <v>0</v>
      </c>
      <c r="L9" s="147">
        <f>IF($D9="","",SUMIF('[3]TK DETHI'!$O:$O,$D9,'[3]TK DETHI'!$P:$P))</f>
        <v>0</v>
      </c>
      <c r="M9" s="148">
        <f t="shared" si="5"/>
        <v>0</v>
      </c>
      <c r="N9" s="49">
        <f>IF($D9="","",SUMIF('[3]TK COITHI KTHP va Thi TN'!$A:$A,$D9,'[3]TK COITHI KTHP va Thi TN'!$D:$D))</f>
        <v>0</v>
      </c>
      <c r="O9" s="49">
        <f>IF($D9="","",SUMIF('[3]TK COITHI KTHP va Thi TN'!$B:$B,$D9,'[3]TK COITHI KTHP va Thi TN'!$D:$D))</f>
        <v>0</v>
      </c>
      <c r="P9" s="49">
        <f>IF($D9="","",SUMIF('[3]TK COITHI KTHP va Thi TN'!$E:$E,$D9,'[3]TK COITHI KTHP va Thi TN'!$H:$H))</f>
        <v>0</v>
      </c>
      <c r="Q9" s="49">
        <f>IF($D9="","",SUMIF('[3]TK COITHI KTHP va Thi TN'!$F:$F,$D9,'[3]TK COITHI KTHP va Thi TN'!$H:$H))</f>
        <v>0</v>
      </c>
      <c r="R9" s="149">
        <f t="shared" si="6"/>
        <v>0</v>
      </c>
      <c r="S9" s="49">
        <f>IF($D9="","",SUMIF('[3]TK CHAMTHI'!$A:$A,$D9,'[3]TK CHAMTHI'!$C:$C))</f>
        <v>0</v>
      </c>
      <c r="T9" s="49">
        <f>IF($D9="","",SUMIF('[3]TK CHAMTHI'!$B:$B,$D9,'[3]TK CHAMTHI'!$C:$C))</f>
        <v>0</v>
      </c>
      <c r="U9" s="49">
        <f>IF(D9="","",SUMIF('[3]CHAM NV'!B:B,D9,'[3]CHAM NV'!C:C))</f>
        <v>0</v>
      </c>
      <c r="V9" s="50">
        <f t="shared" si="7"/>
        <v>0</v>
      </c>
      <c r="W9" s="49">
        <f>IF($D9="","",SUMIF('[3]TK CHAMTHI'!$D:$D,$D9,'[3]TK CHAMTHI'!$F:$F))</f>
        <v>0</v>
      </c>
      <c r="X9" s="49">
        <f>IF($D9="","",SUMIF('[3]TK CHAMTHI'!$E:$E,$D9,'[3]TK CHAMTHI'!$F:$F))</f>
        <v>0</v>
      </c>
      <c r="Y9" s="49">
        <f>IF(D9="","",SUMIF('[3]CHAM NV'!G:G,D9,'[3]CHAM NV'!H:H))</f>
        <v>0</v>
      </c>
      <c r="Z9" s="50">
        <f t="shared" si="8"/>
        <v>0</v>
      </c>
      <c r="AA9" s="49">
        <f>IF($D9="","",SUMIF('[3]TK CHAMTHI'!$G:$G,$D9,'[3]TK CHAMTHI'!$I:$I))</f>
        <v>0</v>
      </c>
      <c r="AB9" s="49">
        <f>IF($D9="","",SUMIF('[3]TK CHAMTHI'!$H:$H,$D9,'[3]TK CHAMTHI'!$I:$I))</f>
        <v>0</v>
      </c>
      <c r="AC9" s="49">
        <f>IF(D9="","",SUMIF('[3]CHAM NV'!E:E,D9,'[3]CHAM NV'!F:F))</f>
        <v>0</v>
      </c>
      <c r="AD9" s="50">
        <f t="shared" si="9"/>
        <v>0</v>
      </c>
      <c r="AE9" s="49">
        <f>IF($D9="","",SUMIF('[3]TK CHAMTHI'!$J:$J,$D9,'[3]TK CHAMTHI'!$L:$L))</f>
        <v>0</v>
      </c>
      <c r="AF9" s="49">
        <f>IF($D9="","",SUMIF('[3]TK CHAMTHI'!$K:$K,$D9,'[3]TK CHAMTHI'!$L:$L))</f>
        <v>0</v>
      </c>
      <c r="AG9" s="49">
        <f>IF(D9="","",SUMIF('[3]CHAM NV'!I:I,D9,'[3]CHAM NV'!J:J))</f>
        <v>0</v>
      </c>
      <c r="AH9" s="50">
        <f t="shared" si="10"/>
        <v>0</v>
      </c>
      <c r="AI9" s="49">
        <f>IF($D9="","",SUMIF('[3]TK CHAMTHI'!$M:$M,$D9,'[3]TK CHAMTHI'!$O:$O))</f>
        <v>0</v>
      </c>
      <c r="AJ9" s="49">
        <f>IF($D9="","",SUMIF('[3]TK CHAMTHI'!$N:$N,$D9,'[3]TK CHAMTHI'!$O:$O))</f>
        <v>0</v>
      </c>
      <c r="AK9" s="50">
        <f t="shared" si="2"/>
        <v>0</v>
      </c>
      <c r="AL9" s="49">
        <f>IF($D9="","",SUMIF('[3]TK CHAMTHI'!$P:$P,$D9,'[3]TK CHAMTHI'!$R:$R))</f>
        <v>0</v>
      </c>
      <c r="AM9" s="49">
        <f>IF($D9="","",SUMIF('[3]TK CHAMTHI'!$Q:$Q,$D9,'[3]TK CHAMTHI'!$R:$R))</f>
        <v>0</v>
      </c>
      <c r="AN9" s="50">
        <f t="shared" si="3"/>
        <v>0</v>
      </c>
      <c r="AO9" s="49">
        <f>IF(D9="","",SUMIF('[3]TK CHAMTHI'!S:S,D9,'[3]TK CHAMTHI'!U:U))</f>
        <v>0</v>
      </c>
      <c r="AP9" s="49">
        <f>IF(D9="","",SUMIF('[3]TK CHAMTHI'!T:T,D9,'[3]TK CHAMTHI'!U:U))</f>
        <v>0</v>
      </c>
      <c r="AQ9" s="50">
        <f t="shared" si="11"/>
        <v>0</v>
      </c>
      <c r="AR9" s="50">
        <f>IF(D9="","",ROUND(SUMIF('[3]QL THI'!G:G,D9,'[3]QL THI'!H:H),1))</f>
        <v>0</v>
      </c>
      <c r="AS9" s="50">
        <f>IF(D9="","",ROUND(SUMIF('[3]QL THI'!E:E,D9,'[3]QL THI'!F:F),1))</f>
        <v>0</v>
      </c>
      <c r="AT9" s="149">
        <f t="shared" si="4"/>
        <v>0</v>
      </c>
    </row>
    <row r="10" spans="1:47">
      <c r="A10" s="145">
        <f>IF(D10="","",SUBTOTAL(3,$D$5:D10))</f>
        <v>6</v>
      </c>
      <c r="B10" s="46" t="s">
        <v>55</v>
      </c>
      <c r="C10" s="47" t="s">
        <v>53</v>
      </c>
      <c r="D10" s="146" t="s">
        <v>56</v>
      </c>
      <c r="E10" s="147">
        <f>IF($D10="","",SUMIF('[3]TK DETHI'!$A:$A,$D10,'[3]TK DETHI'!$B:$B))</f>
        <v>0</v>
      </c>
      <c r="F10" s="147">
        <f>IF($D10="","",SUMIF('[3]TK DETHI'!$C:$C,$D10,'[3]TK DETHI'!$D:$D))</f>
        <v>0</v>
      </c>
      <c r="G10" s="147">
        <f>IF($D10="","",SUMIF('[3]TK DETHI'!$E:$E,$D10,'[3]TK DETHI'!$F:$F))</f>
        <v>0</v>
      </c>
      <c r="H10" s="147">
        <f>IF($D10="","",SUMIF('[3]TK DETHI'!$G:$G,$D10,'[3]TK DETHI'!$H:$H))</f>
        <v>0</v>
      </c>
      <c r="I10" s="147">
        <f>IF($D10="","",SUMIF('[3]TK DETHI'!$I:$I,$D10,'[3]TK DETHI'!$J:$J))</f>
        <v>4</v>
      </c>
      <c r="J10" s="147">
        <f>IF($D10="","",SUMIF('[3]TK DETHI'!$K:$K,$D10,'[3]TK DETHI'!$L:$L))</f>
        <v>0</v>
      </c>
      <c r="K10" s="147">
        <f>IF($D10="","",SUMIF('[3]TK DETHI'!$M:$M,$D10,'[3]TK DETHI'!$N:$N))</f>
        <v>0</v>
      </c>
      <c r="L10" s="147">
        <f>IF($D10="","",SUMIF('[3]TK DETHI'!$O:$O,$D10,'[3]TK DETHI'!$P:$P))</f>
        <v>4</v>
      </c>
      <c r="M10" s="148">
        <f t="shared" si="5"/>
        <v>14</v>
      </c>
      <c r="N10" s="49">
        <f>IF($D10="","",SUMIF('[3]TK COITHI KTHP va Thi TN'!$A:$A,$D10,'[3]TK COITHI KTHP va Thi TN'!$D:$D))</f>
        <v>0</v>
      </c>
      <c r="O10" s="49">
        <f>IF($D10="","",SUMIF('[3]TK COITHI KTHP va Thi TN'!$B:$B,$D10,'[3]TK COITHI KTHP va Thi TN'!$D:$D))</f>
        <v>0</v>
      </c>
      <c r="P10" s="49">
        <f>IF($D10="","",SUMIF('[3]TK COITHI KTHP va Thi TN'!$E:$E,$D10,'[3]TK COITHI KTHP va Thi TN'!$H:$H))</f>
        <v>0</v>
      </c>
      <c r="Q10" s="49">
        <f>IF($D10="","",SUMIF('[3]TK COITHI KTHP va Thi TN'!$F:$F,$D10,'[3]TK COITHI KTHP va Thi TN'!$H:$H))</f>
        <v>0</v>
      </c>
      <c r="R10" s="149">
        <f t="shared" si="6"/>
        <v>0</v>
      </c>
      <c r="S10" s="49">
        <f>IF($D10="","",SUMIF('[3]TK CHAMTHI'!$A:$A,$D10,'[3]TK CHAMTHI'!$C:$C))</f>
        <v>0</v>
      </c>
      <c r="T10" s="49">
        <f>IF($D10="","",SUMIF('[3]TK CHAMTHI'!$B:$B,$D10,'[3]TK CHAMTHI'!$C:$C))</f>
        <v>0</v>
      </c>
      <c r="U10" s="49">
        <f>IF(D10="","",SUMIF('[3]CHAM NV'!B:B,D10,'[3]CHAM NV'!C:C))</f>
        <v>0</v>
      </c>
      <c r="V10" s="50">
        <f t="shared" si="7"/>
        <v>0</v>
      </c>
      <c r="W10" s="49">
        <f>IF($D10="","",SUMIF('[3]TK CHAMTHI'!$D:$D,$D10,'[3]TK CHAMTHI'!$F:$F))</f>
        <v>0</v>
      </c>
      <c r="X10" s="49">
        <f>IF($D10="","",SUMIF('[3]TK CHAMTHI'!$E:$E,$D10,'[3]TK CHAMTHI'!$F:$F))</f>
        <v>0</v>
      </c>
      <c r="Y10" s="49">
        <f>IF(D10="","",SUMIF('[3]CHAM NV'!G:G,D10,'[3]CHAM NV'!H:H))</f>
        <v>0</v>
      </c>
      <c r="Z10" s="50">
        <f t="shared" si="8"/>
        <v>0</v>
      </c>
      <c r="AA10" s="49">
        <f>IF($D10="","",SUMIF('[3]TK CHAMTHI'!$G:$G,$D10,'[3]TK CHAMTHI'!$I:$I))</f>
        <v>0</v>
      </c>
      <c r="AB10" s="49">
        <f>IF($D10="","",SUMIF('[3]TK CHAMTHI'!$H:$H,$D10,'[3]TK CHAMTHI'!$I:$I))</f>
        <v>0</v>
      </c>
      <c r="AC10" s="49">
        <f>IF(D10="","",SUMIF('[3]CHAM NV'!E:E,D10,'[3]CHAM NV'!F:F))</f>
        <v>0</v>
      </c>
      <c r="AD10" s="50">
        <f t="shared" si="9"/>
        <v>0</v>
      </c>
      <c r="AE10" s="49">
        <f>IF($D10="","",SUMIF('[3]TK CHAMTHI'!$J:$J,$D10,'[3]TK CHAMTHI'!$L:$L))</f>
        <v>0</v>
      </c>
      <c r="AF10" s="49">
        <f>IF($D10="","",SUMIF('[3]TK CHAMTHI'!$K:$K,$D10,'[3]TK CHAMTHI'!$L:$L))</f>
        <v>0</v>
      </c>
      <c r="AG10" s="49">
        <f>IF(D10="","",SUMIF('[3]CHAM NV'!I:I,D10,'[3]CHAM NV'!J:J))</f>
        <v>0</v>
      </c>
      <c r="AH10" s="50">
        <f t="shared" si="10"/>
        <v>0</v>
      </c>
      <c r="AI10" s="49">
        <f>IF($D10="","",SUMIF('[3]TK CHAMTHI'!$M:$M,$D10,'[3]TK CHAMTHI'!$O:$O))</f>
        <v>0</v>
      </c>
      <c r="AJ10" s="49">
        <f>IF($D10="","",SUMIF('[3]TK CHAMTHI'!$N:$N,$D10,'[3]TK CHAMTHI'!$O:$O))</f>
        <v>0</v>
      </c>
      <c r="AK10" s="50">
        <f t="shared" si="2"/>
        <v>0</v>
      </c>
      <c r="AL10" s="49">
        <f>IF($D10="","",SUMIF('[3]TK CHAMTHI'!$P:$P,$D10,'[3]TK CHAMTHI'!$R:$R))</f>
        <v>0</v>
      </c>
      <c r="AM10" s="49">
        <f>IF($D10="","",SUMIF('[3]TK CHAMTHI'!$Q:$Q,$D10,'[3]TK CHAMTHI'!$R:$R))</f>
        <v>0</v>
      </c>
      <c r="AN10" s="50">
        <f t="shared" si="3"/>
        <v>0</v>
      </c>
      <c r="AO10" s="49">
        <f>IF(D10="","",SUMIF('[3]TK CHAMTHI'!S:S,D10,'[3]TK CHAMTHI'!U:U))</f>
        <v>0</v>
      </c>
      <c r="AP10" s="49">
        <f>IF(D10="","",SUMIF('[3]TK CHAMTHI'!T:T,D10,'[3]TK CHAMTHI'!U:U))</f>
        <v>0</v>
      </c>
      <c r="AQ10" s="50">
        <f t="shared" si="11"/>
        <v>0</v>
      </c>
      <c r="AR10" s="50">
        <f>IF(D10="","",ROUND(SUMIF('[3]QL THI'!G:G,D10,'[3]QL THI'!H:H),1))</f>
        <v>0</v>
      </c>
      <c r="AS10" s="50">
        <f>IF(D10="","",ROUND(SUMIF('[3]QL THI'!E:E,D10,'[3]QL THI'!F:F),1))</f>
        <v>0</v>
      </c>
      <c r="AT10" s="149">
        <f t="shared" si="4"/>
        <v>14</v>
      </c>
    </row>
    <row r="11" spans="1:47" ht="37.5">
      <c r="A11" s="145">
        <f>IF(D11="","",SUBTOTAL(3,$D$5:D11))</f>
        <v>7</v>
      </c>
      <c r="B11" s="46" t="s">
        <v>57</v>
      </c>
      <c r="C11" s="47" t="s">
        <v>53</v>
      </c>
      <c r="D11" s="146" t="s">
        <v>58</v>
      </c>
      <c r="E11" s="147">
        <f>IF($D11="","",SUMIF('[3]TK DETHI'!$A:$A,$D11,'[3]TK DETHI'!$B:$B))</f>
        <v>0</v>
      </c>
      <c r="F11" s="147">
        <f>IF($D11="","",SUMIF('[3]TK DETHI'!$C:$C,$D11,'[3]TK DETHI'!$D:$D))</f>
        <v>0</v>
      </c>
      <c r="G11" s="147">
        <f>IF($D11="","",SUMIF('[3]TK DETHI'!$E:$E,$D11,'[3]TK DETHI'!$F:$F))</f>
        <v>0</v>
      </c>
      <c r="H11" s="147">
        <f>IF($D11="","",SUMIF('[3]TK DETHI'!$G:$G,$D11,'[3]TK DETHI'!$H:$H))</f>
        <v>0</v>
      </c>
      <c r="I11" s="147">
        <f>IF($D11="","",SUMIF('[3]TK DETHI'!$I:$I,$D11,'[3]TK DETHI'!$J:$J))</f>
        <v>0</v>
      </c>
      <c r="J11" s="147">
        <f>IF($D11="","",SUMIF('[3]TK DETHI'!$K:$K,$D11,'[3]TK DETHI'!$L:$L))</f>
        <v>0</v>
      </c>
      <c r="K11" s="147">
        <f>IF($D11="","",SUMIF('[3]TK DETHI'!$M:$M,$D11,'[3]TK DETHI'!$N:$N))</f>
        <v>0</v>
      </c>
      <c r="L11" s="147">
        <f>IF($D11="","",SUMIF('[3]TK DETHI'!$O:$O,$D11,'[3]TK DETHI'!$P:$P))</f>
        <v>0</v>
      </c>
      <c r="M11" s="148">
        <f t="shared" si="5"/>
        <v>0</v>
      </c>
      <c r="N11" s="49">
        <f>IF($D11="","",SUMIF('[3]TK COITHI KTHP va Thi TN'!$A:$A,$D11,'[3]TK COITHI KTHP va Thi TN'!$D:$D))</f>
        <v>0</v>
      </c>
      <c r="O11" s="49">
        <f>IF($D11="","",SUMIF('[3]TK COITHI KTHP va Thi TN'!$B:$B,$D11,'[3]TK COITHI KTHP va Thi TN'!$D:$D))</f>
        <v>0</v>
      </c>
      <c r="P11" s="49">
        <f>IF($D11="","",SUMIF('[3]TK COITHI KTHP va Thi TN'!$E:$E,$D11,'[3]TK COITHI KTHP va Thi TN'!$H:$H))</f>
        <v>0</v>
      </c>
      <c r="Q11" s="49">
        <f>IF($D11="","",SUMIF('[3]TK COITHI KTHP va Thi TN'!$F:$F,$D11,'[3]TK COITHI KTHP va Thi TN'!$H:$H))</f>
        <v>0</v>
      </c>
      <c r="R11" s="149">
        <f t="shared" si="6"/>
        <v>0</v>
      </c>
      <c r="S11" s="49">
        <f>IF($D11="","",SUMIF('[3]TK CHAMTHI'!$A:$A,$D11,'[3]TK CHAMTHI'!$C:$C))</f>
        <v>0</v>
      </c>
      <c r="T11" s="49">
        <f>IF($D11="","",SUMIF('[3]TK CHAMTHI'!$B:$B,$D11,'[3]TK CHAMTHI'!$C:$C))</f>
        <v>0</v>
      </c>
      <c r="U11" s="49">
        <f>IF(D11="","",SUMIF('[3]CHAM NV'!B:B,D11,'[3]CHAM NV'!C:C))</f>
        <v>0</v>
      </c>
      <c r="V11" s="50">
        <f t="shared" si="7"/>
        <v>0</v>
      </c>
      <c r="W11" s="49">
        <f>IF($D11="","",SUMIF('[3]TK CHAMTHI'!$D:$D,$D11,'[3]TK CHAMTHI'!$F:$F))</f>
        <v>0</v>
      </c>
      <c r="X11" s="49">
        <f>IF($D11="","",SUMIF('[3]TK CHAMTHI'!$E:$E,$D11,'[3]TK CHAMTHI'!$F:$F))</f>
        <v>0</v>
      </c>
      <c r="Y11" s="49">
        <f>IF(D11="","",SUMIF('[3]CHAM NV'!G:G,D11,'[3]CHAM NV'!H:H))</f>
        <v>0</v>
      </c>
      <c r="Z11" s="50">
        <f t="shared" si="8"/>
        <v>0</v>
      </c>
      <c r="AA11" s="49">
        <f>IF($D11="","",SUMIF('[3]TK CHAMTHI'!$G:$G,$D11,'[3]TK CHAMTHI'!$I:$I))</f>
        <v>0</v>
      </c>
      <c r="AB11" s="49">
        <f>IF($D11="","",SUMIF('[3]TK CHAMTHI'!$H:$H,$D11,'[3]TK CHAMTHI'!$I:$I))</f>
        <v>0</v>
      </c>
      <c r="AC11" s="49">
        <f>IF(D11="","",SUMIF('[3]CHAM NV'!E:E,D11,'[3]CHAM NV'!F:F))</f>
        <v>0</v>
      </c>
      <c r="AD11" s="50">
        <f t="shared" si="9"/>
        <v>0</v>
      </c>
      <c r="AE11" s="49">
        <f>IF($D11="","",SUMIF('[3]TK CHAMTHI'!$J:$J,$D11,'[3]TK CHAMTHI'!$L:$L))</f>
        <v>0</v>
      </c>
      <c r="AF11" s="49">
        <f>IF($D11="","",SUMIF('[3]TK CHAMTHI'!$K:$K,$D11,'[3]TK CHAMTHI'!$L:$L))</f>
        <v>0</v>
      </c>
      <c r="AG11" s="49">
        <f>IF(D11="","",SUMIF('[3]CHAM NV'!I:I,D11,'[3]CHAM NV'!J:J))</f>
        <v>0</v>
      </c>
      <c r="AH11" s="50">
        <f t="shared" si="10"/>
        <v>0</v>
      </c>
      <c r="AI11" s="49">
        <f>IF($D11="","",SUMIF('[3]TK CHAMTHI'!$M:$M,$D11,'[3]TK CHAMTHI'!$O:$O))</f>
        <v>0</v>
      </c>
      <c r="AJ11" s="49">
        <f>IF($D11="","",SUMIF('[3]TK CHAMTHI'!$N:$N,$D11,'[3]TK CHAMTHI'!$O:$O))</f>
        <v>0</v>
      </c>
      <c r="AK11" s="50">
        <f t="shared" si="2"/>
        <v>0</v>
      </c>
      <c r="AL11" s="49">
        <f>IF($D11="","",SUMIF('[3]TK CHAMTHI'!$P:$P,$D11,'[3]TK CHAMTHI'!$R:$R))</f>
        <v>0</v>
      </c>
      <c r="AM11" s="49">
        <f>IF($D11="","",SUMIF('[3]TK CHAMTHI'!$Q:$Q,$D11,'[3]TK CHAMTHI'!$R:$R))</f>
        <v>0</v>
      </c>
      <c r="AN11" s="50">
        <f t="shared" si="3"/>
        <v>0</v>
      </c>
      <c r="AO11" s="49">
        <f>IF(D11="","",SUMIF('[3]TK CHAMTHI'!S:S,D11,'[3]TK CHAMTHI'!U:U))</f>
        <v>0</v>
      </c>
      <c r="AP11" s="49">
        <f>IF(D11="","",SUMIF('[3]TK CHAMTHI'!T:T,D11,'[3]TK CHAMTHI'!U:U))</f>
        <v>0</v>
      </c>
      <c r="AQ11" s="50">
        <f t="shared" si="11"/>
        <v>0</v>
      </c>
      <c r="AR11" s="50">
        <f>IF(D11="","",ROUND(SUMIF('[3]QL THI'!G:G,D11,'[3]QL THI'!H:H),1))</f>
        <v>0</v>
      </c>
      <c r="AS11" s="50">
        <f>IF(D11="","",ROUND(SUMIF('[3]QL THI'!E:E,D11,'[3]QL THI'!F:F),1))</f>
        <v>0</v>
      </c>
      <c r="AT11" s="149">
        <f t="shared" si="4"/>
        <v>0</v>
      </c>
    </row>
    <row r="12" spans="1:47">
      <c r="A12" s="145">
        <f>IF(D12="","",SUBTOTAL(3,$D$5:D12))</f>
        <v>8</v>
      </c>
      <c r="B12" s="46" t="s">
        <v>59</v>
      </c>
      <c r="C12" s="47" t="s">
        <v>53</v>
      </c>
      <c r="D12" s="146" t="s">
        <v>60</v>
      </c>
      <c r="E12" s="147">
        <f>IF($D12="","",SUMIF('[3]TK DETHI'!$A:$A,$D12,'[3]TK DETHI'!$B:$B))</f>
        <v>0</v>
      </c>
      <c r="F12" s="147">
        <f>IF($D12="","",SUMIF('[3]TK DETHI'!$C:$C,$D12,'[3]TK DETHI'!$D:$D))</f>
        <v>0</v>
      </c>
      <c r="G12" s="147">
        <f>IF($D12="","",SUMIF('[3]TK DETHI'!$E:$E,$D12,'[3]TK DETHI'!$F:$F))</f>
        <v>0</v>
      </c>
      <c r="H12" s="147">
        <f>IF($D12="","",SUMIF('[3]TK DETHI'!$G:$G,$D12,'[3]TK DETHI'!$H:$H))</f>
        <v>0</v>
      </c>
      <c r="I12" s="147">
        <f>IF($D12="","",SUMIF('[3]TK DETHI'!$I:$I,$D12,'[3]TK DETHI'!$J:$J))</f>
        <v>0</v>
      </c>
      <c r="J12" s="147">
        <f>IF($D12="","",SUMIF('[3]TK DETHI'!$K:$K,$D12,'[3]TK DETHI'!$L:$L))</f>
        <v>0</v>
      </c>
      <c r="K12" s="147">
        <f>IF($D12="","",SUMIF('[3]TK DETHI'!$M:$M,$D12,'[3]TK DETHI'!$N:$N))</f>
        <v>0</v>
      </c>
      <c r="L12" s="147">
        <f>IF($D12="","",SUMIF('[3]TK DETHI'!$O:$O,$D12,'[3]TK DETHI'!$P:$P))</f>
        <v>0</v>
      </c>
      <c r="M12" s="148">
        <f t="shared" si="5"/>
        <v>0</v>
      </c>
      <c r="N12" s="49">
        <f>IF($D12="","",SUMIF('[3]TK COITHI KTHP va Thi TN'!$A:$A,$D12,'[3]TK COITHI KTHP va Thi TN'!$D:$D))</f>
        <v>0</v>
      </c>
      <c r="O12" s="49">
        <f>IF($D12="","",SUMIF('[3]TK COITHI KTHP va Thi TN'!$B:$B,$D12,'[3]TK COITHI KTHP va Thi TN'!$D:$D))</f>
        <v>0</v>
      </c>
      <c r="P12" s="49">
        <f>IF($D12="","",SUMIF('[3]TK COITHI KTHP va Thi TN'!$E:$E,$D12,'[3]TK COITHI KTHP va Thi TN'!$H:$H))</f>
        <v>0</v>
      </c>
      <c r="Q12" s="49">
        <f>IF($D12="","",SUMIF('[3]TK COITHI KTHP va Thi TN'!$F:$F,$D12,'[3]TK COITHI KTHP va Thi TN'!$H:$H))</f>
        <v>0</v>
      </c>
      <c r="R12" s="149">
        <f t="shared" si="6"/>
        <v>0</v>
      </c>
      <c r="S12" s="49">
        <f>IF($D12="","",SUMIF('[3]TK CHAMTHI'!$A:$A,$D12,'[3]TK CHAMTHI'!$C:$C))</f>
        <v>0</v>
      </c>
      <c r="T12" s="49">
        <f>IF($D12="","",SUMIF('[3]TK CHAMTHI'!$B:$B,$D12,'[3]TK CHAMTHI'!$C:$C))</f>
        <v>0</v>
      </c>
      <c r="U12" s="49">
        <f>IF(D12="","",SUMIF('[3]CHAM NV'!B:B,D12,'[3]CHAM NV'!C:C))</f>
        <v>0</v>
      </c>
      <c r="V12" s="50">
        <f t="shared" si="7"/>
        <v>0</v>
      </c>
      <c r="W12" s="49">
        <f>IF($D12="","",SUMIF('[3]TK CHAMTHI'!$D:$D,$D12,'[3]TK CHAMTHI'!$F:$F))</f>
        <v>0</v>
      </c>
      <c r="X12" s="49">
        <f>IF($D12="","",SUMIF('[3]TK CHAMTHI'!$E:$E,$D12,'[3]TK CHAMTHI'!$F:$F))</f>
        <v>0</v>
      </c>
      <c r="Y12" s="49">
        <f>IF(D12="","",SUMIF('[3]CHAM NV'!G:G,D12,'[3]CHAM NV'!H:H))</f>
        <v>0</v>
      </c>
      <c r="Z12" s="50">
        <f t="shared" si="8"/>
        <v>0</v>
      </c>
      <c r="AA12" s="49">
        <f>IF($D12="","",SUMIF('[3]TK CHAMTHI'!$G:$G,$D12,'[3]TK CHAMTHI'!$I:$I))</f>
        <v>0</v>
      </c>
      <c r="AB12" s="49">
        <f>IF($D12="","",SUMIF('[3]TK CHAMTHI'!$H:$H,$D12,'[3]TK CHAMTHI'!$I:$I))</f>
        <v>0</v>
      </c>
      <c r="AC12" s="49">
        <f>IF(D12="","",SUMIF('[3]CHAM NV'!E:E,D12,'[3]CHAM NV'!F:F))</f>
        <v>0</v>
      </c>
      <c r="AD12" s="50">
        <f t="shared" si="9"/>
        <v>0</v>
      </c>
      <c r="AE12" s="49">
        <f>IF($D12="","",SUMIF('[3]TK CHAMTHI'!$J:$J,$D12,'[3]TK CHAMTHI'!$L:$L))</f>
        <v>0</v>
      </c>
      <c r="AF12" s="49">
        <f>IF($D12="","",SUMIF('[3]TK CHAMTHI'!$K:$K,$D12,'[3]TK CHAMTHI'!$L:$L))</f>
        <v>0</v>
      </c>
      <c r="AG12" s="49">
        <f>IF(D12="","",SUMIF('[3]CHAM NV'!I:I,D12,'[3]CHAM NV'!J:J))</f>
        <v>0</v>
      </c>
      <c r="AH12" s="50">
        <f t="shared" si="10"/>
        <v>0</v>
      </c>
      <c r="AI12" s="49">
        <f>IF($D12="","",SUMIF('[3]TK CHAMTHI'!$M:$M,$D12,'[3]TK CHAMTHI'!$O:$O))</f>
        <v>0</v>
      </c>
      <c r="AJ12" s="49">
        <f>IF($D12="","",SUMIF('[3]TK CHAMTHI'!$N:$N,$D12,'[3]TK CHAMTHI'!$O:$O))</f>
        <v>0</v>
      </c>
      <c r="AK12" s="50">
        <f t="shared" si="2"/>
        <v>0</v>
      </c>
      <c r="AL12" s="49">
        <f>IF($D12="","",SUMIF('[3]TK CHAMTHI'!$P:$P,$D12,'[3]TK CHAMTHI'!$R:$R))</f>
        <v>0</v>
      </c>
      <c r="AM12" s="49">
        <f>IF($D12="","",SUMIF('[3]TK CHAMTHI'!$Q:$Q,$D12,'[3]TK CHAMTHI'!$R:$R))</f>
        <v>0</v>
      </c>
      <c r="AN12" s="50">
        <f t="shared" si="3"/>
        <v>0</v>
      </c>
      <c r="AO12" s="49">
        <f>IF(D12="","",SUMIF('[3]TK CHAMTHI'!S:S,D12,'[3]TK CHAMTHI'!U:U))</f>
        <v>0</v>
      </c>
      <c r="AP12" s="49">
        <f>IF(D12="","",SUMIF('[3]TK CHAMTHI'!T:T,D12,'[3]TK CHAMTHI'!U:U))</f>
        <v>0</v>
      </c>
      <c r="AQ12" s="50">
        <f t="shared" si="11"/>
        <v>0</v>
      </c>
      <c r="AR12" s="50">
        <f>IF(D12="","",ROUND(SUMIF('[3]QL THI'!G:G,D12,'[3]QL THI'!H:H),1))</f>
        <v>0</v>
      </c>
      <c r="AS12" s="50">
        <f>IF(D12="","",ROUND(SUMIF('[3]QL THI'!E:E,D12,'[3]QL THI'!F:F),1))</f>
        <v>0</v>
      </c>
      <c r="AT12" s="149">
        <f t="shared" si="4"/>
        <v>0</v>
      </c>
    </row>
    <row r="13" spans="1:47">
      <c r="A13" s="145">
        <f>IF(D13="","",SUBTOTAL(3,$D$5:D13))</f>
        <v>9</v>
      </c>
      <c r="B13" s="46" t="s">
        <v>61</v>
      </c>
      <c r="C13" s="47" t="s">
        <v>53</v>
      </c>
      <c r="D13" s="146" t="s">
        <v>62</v>
      </c>
      <c r="E13" s="147">
        <f>IF($D13="","",SUMIF('[3]TK DETHI'!$A:$A,$D13,'[3]TK DETHI'!$B:$B))</f>
        <v>0</v>
      </c>
      <c r="F13" s="147">
        <f>IF($D13="","",SUMIF('[3]TK DETHI'!$C:$C,$D13,'[3]TK DETHI'!$D:$D))</f>
        <v>0</v>
      </c>
      <c r="G13" s="147">
        <f>IF($D13="","",SUMIF('[3]TK DETHI'!$E:$E,$D13,'[3]TK DETHI'!$F:$F))</f>
        <v>0</v>
      </c>
      <c r="H13" s="147">
        <f>IF($D13="","",SUMIF('[3]TK DETHI'!$G:$G,$D13,'[3]TK DETHI'!$H:$H))</f>
        <v>0</v>
      </c>
      <c r="I13" s="147">
        <f>IF($D13="","",SUMIF('[3]TK DETHI'!$I:$I,$D13,'[3]TK DETHI'!$J:$J))</f>
        <v>0</v>
      </c>
      <c r="J13" s="147">
        <f>IF($D13="","",SUMIF('[3]TK DETHI'!$K:$K,$D13,'[3]TK DETHI'!$L:$L))</f>
        <v>0</v>
      </c>
      <c r="K13" s="147">
        <f>IF($D13="","",SUMIF('[3]TK DETHI'!$M:$M,$D13,'[3]TK DETHI'!$N:$N))</f>
        <v>0</v>
      </c>
      <c r="L13" s="147">
        <f>IF($D13="","",SUMIF('[3]TK DETHI'!$O:$O,$D13,'[3]TK DETHI'!$P:$P))</f>
        <v>0</v>
      </c>
      <c r="M13" s="148">
        <f t="shared" si="5"/>
        <v>0</v>
      </c>
      <c r="N13" s="49">
        <f>IF($D13="","",SUMIF('[3]TK COITHI KTHP va Thi TN'!$A:$A,$D13,'[3]TK COITHI KTHP va Thi TN'!$D:$D))</f>
        <v>0</v>
      </c>
      <c r="O13" s="49">
        <f>IF($D13="","",SUMIF('[3]TK COITHI KTHP va Thi TN'!$B:$B,$D13,'[3]TK COITHI KTHP va Thi TN'!$D:$D))</f>
        <v>0</v>
      </c>
      <c r="P13" s="49">
        <f>IF($D13="","",SUMIF('[3]TK COITHI KTHP va Thi TN'!$E:$E,$D13,'[3]TK COITHI KTHP va Thi TN'!$H:$H))</f>
        <v>0</v>
      </c>
      <c r="Q13" s="49">
        <f>IF($D13="","",SUMIF('[3]TK COITHI KTHP va Thi TN'!$F:$F,$D13,'[3]TK COITHI KTHP va Thi TN'!$H:$H))</f>
        <v>0</v>
      </c>
      <c r="R13" s="149">
        <f t="shared" si="6"/>
        <v>0</v>
      </c>
      <c r="S13" s="49">
        <f>IF($D13="","",SUMIF('[3]TK CHAMTHI'!$A:$A,$D13,'[3]TK CHAMTHI'!$C:$C))</f>
        <v>0</v>
      </c>
      <c r="T13" s="49">
        <f>IF($D13="","",SUMIF('[3]TK CHAMTHI'!$B:$B,$D13,'[3]TK CHAMTHI'!$C:$C))</f>
        <v>0</v>
      </c>
      <c r="U13" s="49">
        <f>IF(D13="","",SUMIF('[3]CHAM NV'!B:B,D13,'[3]CHAM NV'!C:C))</f>
        <v>0</v>
      </c>
      <c r="V13" s="50">
        <f t="shared" si="7"/>
        <v>0</v>
      </c>
      <c r="W13" s="49">
        <f>IF($D13="","",SUMIF('[3]TK CHAMTHI'!$D:$D,$D13,'[3]TK CHAMTHI'!$F:$F))</f>
        <v>0</v>
      </c>
      <c r="X13" s="49">
        <f>IF($D13="","",SUMIF('[3]TK CHAMTHI'!$E:$E,$D13,'[3]TK CHAMTHI'!$F:$F))</f>
        <v>0</v>
      </c>
      <c r="Y13" s="49">
        <f>IF(D13="","",SUMIF('[3]CHAM NV'!G:G,D13,'[3]CHAM NV'!H:H))</f>
        <v>0</v>
      </c>
      <c r="Z13" s="50">
        <f t="shared" si="8"/>
        <v>0</v>
      </c>
      <c r="AA13" s="49">
        <f>IF($D13="","",SUMIF('[3]TK CHAMTHI'!$G:$G,$D13,'[3]TK CHAMTHI'!$I:$I))</f>
        <v>0</v>
      </c>
      <c r="AB13" s="49">
        <f>IF($D13="","",SUMIF('[3]TK CHAMTHI'!$H:$H,$D13,'[3]TK CHAMTHI'!$I:$I))</f>
        <v>0</v>
      </c>
      <c r="AC13" s="49">
        <f>IF(D13="","",SUMIF('[3]CHAM NV'!E:E,D13,'[3]CHAM NV'!F:F))</f>
        <v>0</v>
      </c>
      <c r="AD13" s="50">
        <f t="shared" si="9"/>
        <v>0</v>
      </c>
      <c r="AE13" s="49">
        <f>IF($D13="","",SUMIF('[3]TK CHAMTHI'!$J:$J,$D13,'[3]TK CHAMTHI'!$L:$L))</f>
        <v>0</v>
      </c>
      <c r="AF13" s="49">
        <f>IF($D13="","",SUMIF('[3]TK CHAMTHI'!$K:$K,$D13,'[3]TK CHAMTHI'!$L:$L))</f>
        <v>0</v>
      </c>
      <c r="AG13" s="49">
        <f>IF(D13="","",SUMIF('[3]CHAM NV'!I:I,D13,'[3]CHAM NV'!J:J))</f>
        <v>0</v>
      </c>
      <c r="AH13" s="50">
        <f t="shared" si="10"/>
        <v>0</v>
      </c>
      <c r="AI13" s="49">
        <f>IF($D13="","",SUMIF('[3]TK CHAMTHI'!$M:$M,$D13,'[3]TK CHAMTHI'!$O:$O))</f>
        <v>0</v>
      </c>
      <c r="AJ13" s="49">
        <f>IF($D13="","",SUMIF('[3]TK CHAMTHI'!$N:$N,$D13,'[3]TK CHAMTHI'!$O:$O))</f>
        <v>0</v>
      </c>
      <c r="AK13" s="50">
        <f t="shared" si="2"/>
        <v>0</v>
      </c>
      <c r="AL13" s="49">
        <f>IF($D13="","",SUMIF('[3]TK CHAMTHI'!$P:$P,$D13,'[3]TK CHAMTHI'!$R:$R))</f>
        <v>0</v>
      </c>
      <c r="AM13" s="49">
        <f>IF($D13="","",SUMIF('[3]TK CHAMTHI'!$Q:$Q,$D13,'[3]TK CHAMTHI'!$R:$R))</f>
        <v>0</v>
      </c>
      <c r="AN13" s="50">
        <f t="shared" si="3"/>
        <v>0</v>
      </c>
      <c r="AO13" s="49">
        <f>IF(D13="","",SUMIF('[3]TK CHAMTHI'!S:S,D13,'[3]TK CHAMTHI'!U:U))</f>
        <v>0</v>
      </c>
      <c r="AP13" s="49">
        <f>IF(D13="","",SUMIF('[3]TK CHAMTHI'!T:T,D13,'[3]TK CHAMTHI'!U:U))</f>
        <v>0</v>
      </c>
      <c r="AQ13" s="50">
        <f t="shared" si="11"/>
        <v>0</v>
      </c>
      <c r="AR13" s="50">
        <f>IF(D13="","",ROUND(SUMIF('[3]QL THI'!G:G,D13,'[3]QL THI'!H:H),1))</f>
        <v>0</v>
      </c>
      <c r="AS13" s="50">
        <f>IF(D13="","",ROUND(SUMIF('[3]QL THI'!E:E,D13,'[3]QL THI'!F:F),1))</f>
        <v>0</v>
      </c>
      <c r="AT13" s="149">
        <f t="shared" si="4"/>
        <v>0</v>
      </c>
    </row>
    <row r="14" spans="1:47">
      <c r="A14" s="145">
        <f>IF(D14="","",SUBTOTAL(3,$D$5:D14))</f>
        <v>10</v>
      </c>
      <c r="B14" s="46" t="s">
        <v>63</v>
      </c>
      <c r="C14" s="47" t="s">
        <v>53</v>
      </c>
      <c r="D14" s="146" t="s">
        <v>64</v>
      </c>
      <c r="E14" s="147">
        <f>IF($D14="","",SUMIF('[3]TK DETHI'!$A:$A,$D14,'[3]TK DETHI'!$B:$B))</f>
        <v>0</v>
      </c>
      <c r="F14" s="147">
        <f>IF($D14="","",SUMIF('[3]TK DETHI'!$C:$C,$D14,'[3]TK DETHI'!$D:$D))</f>
        <v>0</v>
      </c>
      <c r="G14" s="147">
        <f>IF($D14="","",SUMIF('[3]TK DETHI'!$E:$E,$D14,'[3]TK DETHI'!$F:$F))</f>
        <v>0</v>
      </c>
      <c r="H14" s="147">
        <f>IF($D14="","",SUMIF('[3]TK DETHI'!$G:$G,$D14,'[3]TK DETHI'!$H:$H))</f>
        <v>0</v>
      </c>
      <c r="I14" s="147">
        <f>IF($D14="","",SUMIF('[3]TK DETHI'!$I:$I,$D14,'[3]TK DETHI'!$J:$J))</f>
        <v>0</v>
      </c>
      <c r="J14" s="147">
        <f>IF($D14="","",SUMIF('[3]TK DETHI'!$K:$K,$D14,'[3]TK DETHI'!$L:$L))</f>
        <v>0</v>
      </c>
      <c r="K14" s="147">
        <f>IF($D14="","",SUMIF('[3]TK DETHI'!$M:$M,$D14,'[3]TK DETHI'!$N:$N))</f>
        <v>0</v>
      </c>
      <c r="L14" s="147">
        <f>IF($D14="","",SUMIF('[3]TK DETHI'!$O:$O,$D14,'[3]TK DETHI'!$P:$P))</f>
        <v>0</v>
      </c>
      <c r="M14" s="148">
        <f t="shared" si="5"/>
        <v>0</v>
      </c>
      <c r="N14" s="49">
        <f>IF($D14="","",SUMIF('[3]TK COITHI KTHP va Thi TN'!$A:$A,$D14,'[3]TK COITHI KTHP va Thi TN'!$D:$D))</f>
        <v>0</v>
      </c>
      <c r="O14" s="49">
        <f>IF($D14="","",SUMIF('[3]TK COITHI KTHP va Thi TN'!$B:$B,$D14,'[3]TK COITHI KTHP va Thi TN'!$D:$D))</f>
        <v>0</v>
      </c>
      <c r="P14" s="49">
        <f>IF($D14="","",SUMIF('[3]TK COITHI KTHP va Thi TN'!$E:$E,$D14,'[3]TK COITHI KTHP va Thi TN'!$H:$H))</f>
        <v>0</v>
      </c>
      <c r="Q14" s="49">
        <f>IF($D14="","",SUMIF('[3]TK COITHI KTHP va Thi TN'!$F:$F,$D14,'[3]TK COITHI KTHP va Thi TN'!$H:$H))</f>
        <v>0</v>
      </c>
      <c r="R14" s="149">
        <f t="shared" si="6"/>
        <v>0</v>
      </c>
      <c r="S14" s="49">
        <f>IF($D14="","",SUMIF('[3]TK CHAMTHI'!$A:$A,$D14,'[3]TK CHAMTHI'!$C:$C))</f>
        <v>0</v>
      </c>
      <c r="T14" s="49">
        <f>IF($D14="","",SUMIF('[3]TK CHAMTHI'!$B:$B,$D14,'[3]TK CHAMTHI'!$C:$C))</f>
        <v>0</v>
      </c>
      <c r="U14" s="49">
        <f>IF(D14="","",SUMIF('[3]CHAM NV'!B:B,D14,'[3]CHAM NV'!C:C))</f>
        <v>0</v>
      </c>
      <c r="V14" s="50">
        <f t="shared" si="7"/>
        <v>0</v>
      </c>
      <c r="W14" s="49">
        <f>IF($D14="","",SUMIF('[3]TK CHAMTHI'!$D:$D,$D14,'[3]TK CHAMTHI'!$F:$F))</f>
        <v>0</v>
      </c>
      <c r="X14" s="49">
        <f>IF($D14="","",SUMIF('[3]TK CHAMTHI'!$E:$E,$D14,'[3]TK CHAMTHI'!$F:$F))</f>
        <v>0</v>
      </c>
      <c r="Y14" s="49">
        <f>IF(D14="","",SUMIF('[3]CHAM NV'!G:G,D14,'[3]CHAM NV'!H:H))</f>
        <v>0</v>
      </c>
      <c r="Z14" s="50">
        <f t="shared" si="8"/>
        <v>0</v>
      </c>
      <c r="AA14" s="49">
        <f>IF($D14="","",SUMIF('[3]TK CHAMTHI'!$G:$G,$D14,'[3]TK CHAMTHI'!$I:$I))</f>
        <v>0</v>
      </c>
      <c r="AB14" s="49">
        <f>IF($D14="","",SUMIF('[3]TK CHAMTHI'!$H:$H,$D14,'[3]TK CHAMTHI'!$I:$I))</f>
        <v>0</v>
      </c>
      <c r="AC14" s="49">
        <f>IF(D14="","",SUMIF('[3]CHAM NV'!E:E,D14,'[3]CHAM NV'!F:F))</f>
        <v>0</v>
      </c>
      <c r="AD14" s="50">
        <f t="shared" si="9"/>
        <v>0</v>
      </c>
      <c r="AE14" s="49">
        <f>IF($D14="","",SUMIF('[3]TK CHAMTHI'!$J:$J,$D14,'[3]TK CHAMTHI'!$L:$L))</f>
        <v>0</v>
      </c>
      <c r="AF14" s="49">
        <f>IF($D14="","",SUMIF('[3]TK CHAMTHI'!$K:$K,$D14,'[3]TK CHAMTHI'!$L:$L))</f>
        <v>0</v>
      </c>
      <c r="AG14" s="49">
        <f>IF(D14="","",SUMIF('[3]CHAM NV'!I:I,D14,'[3]CHAM NV'!J:J))</f>
        <v>0</v>
      </c>
      <c r="AH14" s="50">
        <f t="shared" si="10"/>
        <v>0</v>
      </c>
      <c r="AI14" s="49">
        <f>IF($D14="","",SUMIF('[3]TK CHAMTHI'!$M:$M,$D14,'[3]TK CHAMTHI'!$O:$O))</f>
        <v>0</v>
      </c>
      <c r="AJ14" s="49">
        <f>IF($D14="","",SUMIF('[3]TK CHAMTHI'!$N:$N,$D14,'[3]TK CHAMTHI'!$O:$O))</f>
        <v>0</v>
      </c>
      <c r="AK14" s="50">
        <f t="shared" si="2"/>
        <v>0</v>
      </c>
      <c r="AL14" s="49">
        <f>IF($D14="","",SUMIF('[3]TK CHAMTHI'!$P:$P,$D14,'[3]TK CHAMTHI'!$R:$R))</f>
        <v>0</v>
      </c>
      <c r="AM14" s="49">
        <f>IF($D14="","",SUMIF('[3]TK CHAMTHI'!$Q:$Q,$D14,'[3]TK CHAMTHI'!$R:$R))</f>
        <v>0</v>
      </c>
      <c r="AN14" s="50">
        <f t="shared" si="3"/>
        <v>0</v>
      </c>
      <c r="AO14" s="49">
        <f>IF(D14="","",SUMIF('[3]TK CHAMTHI'!S:S,D14,'[3]TK CHAMTHI'!U:U))</f>
        <v>0</v>
      </c>
      <c r="AP14" s="49">
        <f>IF(D14="","",SUMIF('[3]TK CHAMTHI'!T:T,D14,'[3]TK CHAMTHI'!U:U))</f>
        <v>0</v>
      </c>
      <c r="AQ14" s="50">
        <f t="shared" si="11"/>
        <v>0</v>
      </c>
      <c r="AR14" s="50">
        <f>IF(D14="","",ROUND(SUMIF('[3]QL THI'!G:G,D14,'[3]QL THI'!H:H),1))</f>
        <v>0</v>
      </c>
      <c r="AS14" s="50">
        <f>IF(D14="","",ROUND(SUMIF('[3]QL THI'!E:E,D14,'[3]QL THI'!F:F),1))</f>
        <v>0</v>
      </c>
      <c r="AT14" s="149">
        <f t="shared" si="4"/>
        <v>0</v>
      </c>
    </row>
    <row r="15" spans="1:47">
      <c r="A15" s="145">
        <f>IF(D15="","",SUBTOTAL(3,$D$5:D15))</f>
        <v>11</v>
      </c>
      <c r="B15" s="46" t="s">
        <v>65</v>
      </c>
      <c r="C15" s="47" t="s">
        <v>53</v>
      </c>
      <c r="D15" s="146" t="s">
        <v>66</v>
      </c>
      <c r="E15" s="147">
        <f>IF($D15="","",SUMIF('[3]TK DETHI'!$A:$A,$D15,'[3]TK DETHI'!$B:$B))</f>
        <v>0</v>
      </c>
      <c r="F15" s="147">
        <f>IF($D15="","",SUMIF('[3]TK DETHI'!$C:$C,$D15,'[3]TK DETHI'!$D:$D))</f>
        <v>0</v>
      </c>
      <c r="G15" s="147">
        <f>IF($D15="","",SUMIF('[3]TK DETHI'!$E:$E,$D15,'[3]TK DETHI'!$F:$F))</f>
        <v>0</v>
      </c>
      <c r="H15" s="147">
        <f>IF($D15="","",SUMIF('[3]TK DETHI'!$G:$G,$D15,'[3]TK DETHI'!$H:$H))</f>
        <v>0</v>
      </c>
      <c r="I15" s="147">
        <f>IF($D15="","",SUMIF('[3]TK DETHI'!$I:$I,$D15,'[3]TK DETHI'!$J:$J))</f>
        <v>0</v>
      </c>
      <c r="J15" s="147">
        <f>IF($D15="","",SUMIF('[3]TK DETHI'!$K:$K,$D15,'[3]TK DETHI'!$L:$L))</f>
        <v>0</v>
      </c>
      <c r="K15" s="147">
        <f>IF($D15="","",SUMIF('[3]TK DETHI'!$M:$M,$D15,'[3]TK DETHI'!$N:$N))</f>
        <v>0</v>
      </c>
      <c r="L15" s="147">
        <f>IF($D15="","",SUMIF('[3]TK DETHI'!$O:$O,$D15,'[3]TK DETHI'!$P:$P))</f>
        <v>0</v>
      </c>
      <c r="M15" s="148">
        <f t="shared" si="5"/>
        <v>0</v>
      </c>
      <c r="N15" s="49">
        <f>IF($D15="","",SUMIF('[3]TK COITHI KTHP va Thi TN'!$A:$A,$D15,'[3]TK COITHI KTHP va Thi TN'!$D:$D))</f>
        <v>0</v>
      </c>
      <c r="O15" s="49">
        <f>IF($D15="","",SUMIF('[3]TK COITHI KTHP va Thi TN'!$B:$B,$D15,'[3]TK COITHI KTHP va Thi TN'!$D:$D))</f>
        <v>0</v>
      </c>
      <c r="P15" s="49">
        <f>IF($D15="","",SUMIF('[3]TK COITHI KTHP va Thi TN'!$E:$E,$D15,'[3]TK COITHI KTHP va Thi TN'!$H:$H))</f>
        <v>0</v>
      </c>
      <c r="Q15" s="49">
        <f>IF($D15="","",SUMIF('[3]TK COITHI KTHP va Thi TN'!$F:$F,$D15,'[3]TK COITHI KTHP va Thi TN'!$H:$H))</f>
        <v>0</v>
      </c>
      <c r="R15" s="149">
        <f t="shared" si="6"/>
        <v>0</v>
      </c>
      <c r="S15" s="49">
        <f>IF($D15="","",SUMIF('[3]TK CHAMTHI'!$A:$A,$D15,'[3]TK CHAMTHI'!$C:$C))</f>
        <v>0</v>
      </c>
      <c r="T15" s="49">
        <f>IF($D15="","",SUMIF('[3]TK CHAMTHI'!$B:$B,$D15,'[3]TK CHAMTHI'!$C:$C))</f>
        <v>0</v>
      </c>
      <c r="U15" s="49">
        <f>IF(D15="","",SUMIF('[3]CHAM NV'!B:B,D15,'[3]CHAM NV'!C:C))</f>
        <v>0</v>
      </c>
      <c r="V15" s="50">
        <f t="shared" si="7"/>
        <v>0</v>
      </c>
      <c r="W15" s="49">
        <f>IF($D15="","",SUMIF('[3]TK CHAMTHI'!$D:$D,$D15,'[3]TK CHAMTHI'!$F:$F))</f>
        <v>0</v>
      </c>
      <c r="X15" s="49">
        <f>IF($D15="","",SUMIF('[3]TK CHAMTHI'!$E:$E,$D15,'[3]TK CHAMTHI'!$F:$F))</f>
        <v>0</v>
      </c>
      <c r="Y15" s="49">
        <f>IF(D15="","",SUMIF('[3]CHAM NV'!G:G,D15,'[3]CHAM NV'!H:H))</f>
        <v>0</v>
      </c>
      <c r="Z15" s="50">
        <f t="shared" si="8"/>
        <v>0</v>
      </c>
      <c r="AA15" s="49">
        <f>IF($D15="","",SUMIF('[3]TK CHAMTHI'!$G:$G,$D15,'[3]TK CHAMTHI'!$I:$I))</f>
        <v>0</v>
      </c>
      <c r="AB15" s="49">
        <f>IF($D15="","",SUMIF('[3]TK CHAMTHI'!$H:$H,$D15,'[3]TK CHAMTHI'!$I:$I))</f>
        <v>0</v>
      </c>
      <c r="AC15" s="49">
        <f>IF(D15="","",SUMIF('[3]CHAM NV'!E:E,D15,'[3]CHAM NV'!F:F))</f>
        <v>0</v>
      </c>
      <c r="AD15" s="50">
        <f t="shared" si="9"/>
        <v>0</v>
      </c>
      <c r="AE15" s="49">
        <f>IF($D15="","",SUMIF('[3]TK CHAMTHI'!$J:$J,$D15,'[3]TK CHAMTHI'!$L:$L))</f>
        <v>0</v>
      </c>
      <c r="AF15" s="49">
        <f>IF($D15="","",SUMIF('[3]TK CHAMTHI'!$K:$K,$D15,'[3]TK CHAMTHI'!$L:$L))</f>
        <v>0</v>
      </c>
      <c r="AG15" s="49">
        <f>IF(D15="","",SUMIF('[3]CHAM NV'!I:I,D15,'[3]CHAM NV'!J:J))</f>
        <v>0</v>
      </c>
      <c r="AH15" s="50">
        <f t="shared" si="10"/>
        <v>0</v>
      </c>
      <c r="AI15" s="49">
        <f>IF($D15="","",SUMIF('[3]TK CHAMTHI'!$M:$M,$D15,'[3]TK CHAMTHI'!$O:$O))</f>
        <v>0</v>
      </c>
      <c r="AJ15" s="49">
        <f>IF($D15="","",SUMIF('[3]TK CHAMTHI'!$N:$N,$D15,'[3]TK CHAMTHI'!$O:$O))</f>
        <v>0</v>
      </c>
      <c r="AK15" s="50">
        <f t="shared" si="2"/>
        <v>0</v>
      </c>
      <c r="AL15" s="49">
        <f>IF($D15="","",SUMIF('[3]TK CHAMTHI'!$P:$P,$D15,'[3]TK CHAMTHI'!$R:$R))</f>
        <v>0</v>
      </c>
      <c r="AM15" s="49">
        <f>IF($D15="","",SUMIF('[3]TK CHAMTHI'!$Q:$Q,$D15,'[3]TK CHAMTHI'!$R:$R))</f>
        <v>0</v>
      </c>
      <c r="AN15" s="50">
        <f t="shared" si="3"/>
        <v>0</v>
      </c>
      <c r="AO15" s="49">
        <f>IF(D15="","",SUMIF('[3]TK CHAMTHI'!S:S,D15,'[3]TK CHAMTHI'!U:U))</f>
        <v>0</v>
      </c>
      <c r="AP15" s="49">
        <f>IF(D15="","",SUMIF('[3]TK CHAMTHI'!T:T,D15,'[3]TK CHAMTHI'!U:U))</f>
        <v>0</v>
      </c>
      <c r="AQ15" s="50">
        <f t="shared" si="11"/>
        <v>0</v>
      </c>
      <c r="AR15" s="50">
        <f>IF(D15="","",ROUND(SUMIF('[3]QL THI'!G:G,D15,'[3]QL THI'!H:H),1))</f>
        <v>0</v>
      </c>
      <c r="AS15" s="50">
        <f>IF(D15="","",ROUND(SUMIF('[3]QL THI'!E:E,D15,'[3]QL THI'!F:F),1))</f>
        <v>0</v>
      </c>
      <c r="AT15" s="149">
        <f t="shared" si="4"/>
        <v>0</v>
      </c>
    </row>
    <row r="16" spans="1:47">
      <c r="A16" s="145">
        <f>IF(D16="","",SUBTOTAL(3,$D$5:D16))</f>
        <v>12</v>
      </c>
      <c r="B16" s="46" t="s">
        <v>67</v>
      </c>
      <c r="C16" s="47" t="s">
        <v>53</v>
      </c>
      <c r="D16" s="146" t="s">
        <v>68</v>
      </c>
      <c r="E16" s="147">
        <f>IF($D16="","",SUMIF('[3]TK DETHI'!$A:$A,$D16,'[3]TK DETHI'!$B:$B))</f>
        <v>0</v>
      </c>
      <c r="F16" s="147">
        <f>IF($D16="","",SUMIF('[3]TK DETHI'!$C:$C,$D16,'[3]TK DETHI'!$D:$D))</f>
        <v>0</v>
      </c>
      <c r="G16" s="147">
        <f>IF($D16="","",SUMIF('[3]TK DETHI'!$E:$E,$D16,'[3]TK DETHI'!$F:$F))</f>
        <v>0</v>
      </c>
      <c r="H16" s="147">
        <f>IF($D16="","",SUMIF('[3]TK DETHI'!$G:$G,$D16,'[3]TK DETHI'!$H:$H))</f>
        <v>0</v>
      </c>
      <c r="I16" s="147">
        <f>IF($D16="","",SUMIF('[3]TK DETHI'!$I:$I,$D16,'[3]TK DETHI'!$J:$J))</f>
        <v>0</v>
      </c>
      <c r="J16" s="147">
        <f>IF($D16="","",SUMIF('[3]TK DETHI'!$K:$K,$D16,'[3]TK DETHI'!$L:$L))</f>
        <v>0</v>
      </c>
      <c r="K16" s="147">
        <f>IF($D16="","",SUMIF('[3]TK DETHI'!$M:$M,$D16,'[3]TK DETHI'!$N:$N))</f>
        <v>0</v>
      </c>
      <c r="L16" s="147">
        <f>IF($D16="","",SUMIF('[3]TK DETHI'!$O:$O,$D16,'[3]TK DETHI'!$P:$P))</f>
        <v>0</v>
      </c>
      <c r="M16" s="148">
        <f t="shared" si="5"/>
        <v>0</v>
      </c>
      <c r="N16" s="49">
        <f>IF($D16="","",SUMIF('[3]TK COITHI KTHP va Thi TN'!$A:$A,$D16,'[3]TK COITHI KTHP va Thi TN'!$D:$D))</f>
        <v>0</v>
      </c>
      <c r="O16" s="49">
        <f>IF($D16="","",SUMIF('[3]TK COITHI KTHP va Thi TN'!$B:$B,$D16,'[3]TK COITHI KTHP va Thi TN'!$D:$D))</f>
        <v>0</v>
      </c>
      <c r="P16" s="49">
        <f>IF($D16="","",SUMIF('[3]TK COITHI KTHP va Thi TN'!$E:$E,$D16,'[3]TK COITHI KTHP va Thi TN'!$H:$H))</f>
        <v>0</v>
      </c>
      <c r="Q16" s="49">
        <f>IF($D16="","",SUMIF('[3]TK COITHI KTHP va Thi TN'!$F:$F,$D16,'[3]TK COITHI KTHP va Thi TN'!$H:$H))</f>
        <v>0</v>
      </c>
      <c r="R16" s="149">
        <f t="shared" si="6"/>
        <v>0</v>
      </c>
      <c r="S16" s="49">
        <f>IF($D16="","",SUMIF('[3]TK CHAMTHI'!$A:$A,$D16,'[3]TK CHAMTHI'!$C:$C))</f>
        <v>0</v>
      </c>
      <c r="T16" s="49">
        <f>IF($D16="","",SUMIF('[3]TK CHAMTHI'!$B:$B,$D16,'[3]TK CHAMTHI'!$C:$C))</f>
        <v>0</v>
      </c>
      <c r="U16" s="49">
        <f>IF(D16="","",SUMIF('[3]CHAM NV'!B:B,D16,'[3]CHAM NV'!C:C))</f>
        <v>0</v>
      </c>
      <c r="V16" s="50">
        <f t="shared" si="7"/>
        <v>0</v>
      </c>
      <c r="W16" s="49">
        <f>IF($D16="","",SUMIF('[3]TK CHAMTHI'!$D:$D,$D16,'[3]TK CHAMTHI'!$F:$F))</f>
        <v>0</v>
      </c>
      <c r="X16" s="49">
        <f>IF($D16="","",SUMIF('[3]TK CHAMTHI'!$E:$E,$D16,'[3]TK CHAMTHI'!$F:$F))</f>
        <v>0</v>
      </c>
      <c r="Y16" s="49">
        <f>IF(D16="","",SUMIF('[3]CHAM NV'!G:G,D16,'[3]CHAM NV'!H:H))</f>
        <v>0</v>
      </c>
      <c r="Z16" s="50">
        <f t="shared" si="8"/>
        <v>0</v>
      </c>
      <c r="AA16" s="49">
        <f>IF($D16="","",SUMIF('[3]TK CHAMTHI'!$G:$G,$D16,'[3]TK CHAMTHI'!$I:$I))</f>
        <v>0</v>
      </c>
      <c r="AB16" s="49">
        <f>IF($D16="","",SUMIF('[3]TK CHAMTHI'!$H:$H,$D16,'[3]TK CHAMTHI'!$I:$I))</f>
        <v>0</v>
      </c>
      <c r="AC16" s="49">
        <f>IF(D16="","",SUMIF('[3]CHAM NV'!E:E,D16,'[3]CHAM NV'!F:F))</f>
        <v>0</v>
      </c>
      <c r="AD16" s="50">
        <f t="shared" si="9"/>
        <v>0</v>
      </c>
      <c r="AE16" s="49">
        <f>IF($D16="","",SUMIF('[3]TK CHAMTHI'!$J:$J,$D16,'[3]TK CHAMTHI'!$L:$L))</f>
        <v>0</v>
      </c>
      <c r="AF16" s="49">
        <f>IF($D16="","",SUMIF('[3]TK CHAMTHI'!$K:$K,$D16,'[3]TK CHAMTHI'!$L:$L))</f>
        <v>0</v>
      </c>
      <c r="AG16" s="49">
        <f>IF(D16="","",SUMIF('[3]CHAM NV'!I:I,D16,'[3]CHAM NV'!J:J))</f>
        <v>0</v>
      </c>
      <c r="AH16" s="50">
        <f t="shared" si="10"/>
        <v>0</v>
      </c>
      <c r="AI16" s="49">
        <f>IF($D16="","",SUMIF('[3]TK CHAMTHI'!$M:$M,$D16,'[3]TK CHAMTHI'!$O:$O))</f>
        <v>0</v>
      </c>
      <c r="AJ16" s="49">
        <f>IF($D16="","",SUMIF('[3]TK CHAMTHI'!$N:$N,$D16,'[3]TK CHAMTHI'!$O:$O))</f>
        <v>0</v>
      </c>
      <c r="AK16" s="50">
        <f t="shared" si="2"/>
        <v>0</v>
      </c>
      <c r="AL16" s="49">
        <f>IF($D16="","",SUMIF('[3]TK CHAMTHI'!$P:$P,$D16,'[3]TK CHAMTHI'!$R:$R))</f>
        <v>0</v>
      </c>
      <c r="AM16" s="49">
        <f>IF($D16="","",SUMIF('[3]TK CHAMTHI'!$Q:$Q,$D16,'[3]TK CHAMTHI'!$R:$R))</f>
        <v>0</v>
      </c>
      <c r="AN16" s="50">
        <f t="shared" si="3"/>
        <v>0</v>
      </c>
      <c r="AO16" s="49">
        <f>IF(D16="","",SUMIF('[3]TK CHAMTHI'!S:S,D16,'[3]TK CHAMTHI'!U:U))</f>
        <v>0</v>
      </c>
      <c r="AP16" s="49">
        <f>IF(D16="","",SUMIF('[3]TK CHAMTHI'!T:T,D16,'[3]TK CHAMTHI'!U:U))</f>
        <v>0</v>
      </c>
      <c r="AQ16" s="50">
        <f t="shared" si="11"/>
        <v>0</v>
      </c>
      <c r="AR16" s="50">
        <f>IF(D16="","",ROUND(SUMIF('[3]QL THI'!G:G,D16,'[3]QL THI'!H:H),1))</f>
        <v>0</v>
      </c>
      <c r="AS16" s="50">
        <f>IF(D16="","",ROUND(SUMIF('[3]QL THI'!E:E,D16,'[3]QL THI'!F:F),1))</f>
        <v>0</v>
      </c>
      <c r="AT16" s="149">
        <f t="shared" si="4"/>
        <v>0</v>
      </c>
    </row>
    <row r="17" spans="1:46" s="135" customFormat="1">
      <c r="A17" s="145">
        <f>IF(D17="","",SUBTOTAL(3,$D$5:D17))</f>
        <v>13</v>
      </c>
      <c r="B17" s="46" t="s">
        <v>69</v>
      </c>
      <c r="C17" s="47" t="s">
        <v>53</v>
      </c>
      <c r="D17" s="146" t="s">
        <v>70</v>
      </c>
      <c r="E17" s="147">
        <f>IF($D17="","",SUMIF('[3]TK DETHI'!$A:$A,$D17,'[3]TK DETHI'!$B:$B))</f>
        <v>0</v>
      </c>
      <c r="F17" s="147">
        <f>IF($D17="","",SUMIF('[3]TK DETHI'!$C:$C,$D17,'[3]TK DETHI'!$D:$D))</f>
        <v>0</v>
      </c>
      <c r="G17" s="147">
        <f>IF($D17="","",SUMIF('[3]TK DETHI'!$E:$E,$D17,'[3]TK DETHI'!$F:$F))</f>
        <v>0</v>
      </c>
      <c r="H17" s="147">
        <f>IF($D17="","",SUMIF('[3]TK DETHI'!$G:$G,$D17,'[3]TK DETHI'!$H:$H))</f>
        <v>0</v>
      </c>
      <c r="I17" s="147">
        <f>IF($D17="","",SUMIF('[3]TK DETHI'!$I:$I,$D17,'[3]TK DETHI'!$J:$J))</f>
        <v>0</v>
      </c>
      <c r="J17" s="147">
        <f>IF($D17="","",SUMIF('[3]TK DETHI'!$K:$K,$D17,'[3]TK DETHI'!$L:$L))</f>
        <v>0</v>
      </c>
      <c r="K17" s="147">
        <f>IF($D17="","",SUMIF('[3]TK DETHI'!$M:$M,$D17,'[3]TK DETHI'!$N:$N))</f>
        <v>0</v>
      </c>
      <c r="L17" s="147">
        <f>IF($D17="","",SUMIF('[3]TK DETHI'!$O:$O,$D17,'[3]TK DETHI'!$P:$P))</f>
        <v>0</v>
      </c>
      <c r="M17" s="148">
        <f t="shared" si="5"/>
        <v>0</v>
      </c>
      <c r="N17" s="49">
        <f>IF($D17="","",SUMIF('[3]TK COITHI KTHP va Thi TN'!$A:$A,$D17,'[3]TK COITHI KTHP va Thi TN'!$D:$D))</f>
        <v>0</v>
      </c>
      <c r="O17" s="49">
        <f>IF($D17="","",SUMIF('[3]TK COITHI KTHP va Thi TN'!$B:$B,$D17,'[3]TK COITHI KTHP va Thi TN'!$D:$D))</f>
        <v>0</v>
      </c>
      <c r="P17" s="49">
        <f>IF($D17="","",SUMIF('[3]TK COITHI KTHP va Thi TN'!$E:$E,$D17,'[3]TK COITHI KTHP va Thi TN'!$H:$H))</f>
        <v>0</v>
      </c>
      <c r="Q17" s="49">
        <f>IF($D17="","",SUMIF('[3]TK COITHI KTHP va Thi TN'!$F:$F,$D17,'[3]TK COITHI KTHP va Thi TN'!$H:$H))</f>
        <v>0</v>
      </c>
      <c r="R17" s="149">
        <f t="shared" si="6"/>
        <v>0</v>
      </c>
      <c r="S17" s="49">
        <f>IF($D17="","",SUMIF('[3]TK CHAMTHI'!$A:$A,$D17,'[3]TK CHAMTHI'!$C:$C))</f>
        <v>0</v>
      </c>
      <c r="T17" s="49">
        <f>IF($D17="","",SUMIF('[3]TK CHAMTHI'!$B:$B,$D17,'[3]TK CHAMTHI'!$C:$C))</f>
        <v>0</v>
      </c>
      <c r="U17" s="49">
        <f>IF(D17="","",SUMIF('[3]CHAM NV'!B:B,D17,'[3]CHAM NV'!C:C))</f>
        <v>0</v>
      </c>
      <c r="V17" s="50">
        <f t="shared" si="7"/>
        <v>0</v>
      </c>
      <c r="W17" s="49">
        <f>IF($D17="","",SUMIF('[3]TK CHAMTHI'!$D:$D,$D17,'[3]TK CHAMTHI'!$F:$F))</f>
        <v>0</v>
      </c>
      <c r="X17" s="49">
        <f>IF($D17="","",SUMIF('[3]TK CHAMTHI'!$E:$E,$D17,'[3]TK CHAMTHI'!$F:$F))</f>
        <v>0</v>
      </c>
      <c r="Y17" s="49">
        <f>IF(D17="","",SUMIF('[3]CHAM NV'!G:G,D17,'[3]CHAM NV'!H:H))</f>
        <v>0</v>
      </c>
      <c r="Z17" s="50">
        <f t="shared" si="8"/>
        <v>0</v>
      </c>
      <c r="AA17" s="49">
        <f>IF($D17="","",SUMIF('[3]TK CHAMTHI'!$G:$G,$D17,'[3]TK CHAMTHI'!$I:$I))</f>
        <v>0</v>
      </c>
      <c r="AB17" s="49">
        <f>IF($D17="","",SUMIF('[3]TK CHAMTHI'!$H:$H,$D17,'[3]TK CHAMTHI'!$I:$I))</f>
        <v>0</v>
      </c>
      <c r="AC17" s="49">
        <f>IF(D17="","",SUMIF('[3]CHAM NV'!E:E,D17,'[3]CHAM NV'!F:F))</f>
        <v>0</v>
      </c>
      <c r="AD17" s="50">
        <f t="shared" si="9"/>
        <v>0</v>
      </c>
      <c r="AE17" s="49">
        <f>IF($D17="","",SUMIF('[3]TK CHAMTHI'!$J:$J,$D17,'[3]TK CHAMTHI'!$L:$L))</f>
        <v>0</v>
      </c>
      <c r="AF17" s="49">
        <f>IF($D17="","",SUMIF('[3]TK CHAMTHI'!$K:$K,$D17,'[3]TK CHAMTHI'!$L:$L))</f>
        <v>0</v>
      </c>
      <c r="AG17" s="49">
        <f>IF(D17="","",SUMIF('[3]CHAM NV'!I:I,D17,'[3]CHAM NV'!J:J))</f>
        <v>0</v>
      </c>
      <c r="AH17" s="50">
        <f t="shared" si="10"/>
        <v>0</v>
      </c>
      <c r="AI17" s="49">
        <f>IF($D17="","",SUMIF('[3]TK CHAMTHI'!$M:$M,$D17,'[3]TK CHAMTHI'!$O:$O))</f>
        <v>0</v>
      </c>
      <c r="AJ17" s="49">
        <f>IF($D17="","",SUMIF('[3]TK CHAMTHI'!$N:$N,$D17,'[3]TK CHAMTHI'!$O:$O))</f>
        <v>0</v>
      </c>
      <c r="AK17" s="50">
        <f t="shared" si="2"/>
        <v>0</v>
      </c>
      <c r="AL17" s="49">
        <f>IF($D17="","",SUMIF('[3]TK CHAMTHI'!$P:$P,$D17,'[3]TK CHAMTHI'!$R:$R))</f>
        <v>0</v>
      </c>
      <c r="AM17" s="49">
        <f>IF($D17="","",SUMIF('[3]TK CHAMTHI'!$Q:$Q,$D17,'[3]TK CHAMTHI'!$R:$R))</f>
        <v>0</v>
      </c>
      <c r="AN17" s="50">
        <f t="shared" si="3"/>
        <v>0</v>
      </c>
      <c r="AO17" s="49">
        <f>IF(D17="","",SUMIF('[3]TK CHAMTHI'!S:S,D17,'[3]TK CHAMTHI'!U:U))</f>
        <v>0</v>
      </c>
      <c r="AP17" s="49">
        <f>IF(D17="","",SUMIF('[3]TK CHAMTHI'!T:T,D17,'[3]TK CHAMTHI'!U:U))</f>
        <v>0</v>
      </c>
      <c r="AQ17" s="50">
        <f t="shared" si="11"/>
        <v>0</v>
      </c>
      <c r="AR17" s="50">
        <f>IF(D17="","",ROUND(SUMIF('[3]QL THI'!G:G,D17,'[3]QL THI'!H:H),1))</f>
        <v>0</v>
      </c>
      <c r="AS17" s="50">
        <f>IF(D17="","",ROUND(SUMIF('[3]QL THI'!E:E,D17,'[3]QL THI'!F:F),1))</f>
        <v>0</v>
      </c>
      <c r="AT17" s="149">
        <f t="shared" si="4"/>
        <v>0</v>
      </c>
    </row>
    <row r="18" spans="1:46" s="135" customFormat="1">
      <c r="A18" s="145">
        <f>IF(D18="","",SUBTOTAL(3,$D$5:D18))</f>
        <v>14</v>
      </c>
      <c r="B18" s="46" t="s">
        <v>71</v>
      </c>
      <c r="C18" s="47" t="s">
        <v>53</v>
      </c>
      <c r="D18" s="146" t="s">
        <v>72</v>
      </c>
      <c r="E18" s="147">
        <f>IF($D18="","",SUMIF('[3]TK DETHI'!$A:$A,$D18,'[3]TK DETHI'!$B:$B))</f>
        <v>0</v>
      </c>
      <c r="F18" s="147">
        <f>IF($D18="","",SUMIF('[3]TK DETHI'!$C:$C,$D18,'[3]TK DETHI'!$D:$D))</f>
        <v>0</v>
      </c>
      <c r="G18" s="147">
        <f>IF($D18="","",SUMIF('[3]TK DETHI'!$E:$E,$D18,'[3]TK DETHI'!$F:$F))</f>
        <v>0</v>
      </c>
      <c r="H18" s="147">
        <f>IF($D18="","",SUMIF('[3]TK DETHI'!$G:$G,$D18,'[3]TK DETHI'!$H:$H))</f>
        <v>0</v>
      </c>
      <c r="I18" s="147">
        <f>IF($D18="","",SUMIF('[3]TK DETHI'!$I:$I,$D18,'[3]TK DETHI'!$J:$J))</f>
        <v>0</v>
      </c>
      <c r="J18" s="147">
        <f>IF($D18="","",SUMIF('[3]TK DETHI'!$K:$K,$D18,'[3]TK DETHI'!$L:$L))</f>
        <v>0</v>
      </c>
      <c r="K18" s="147">
        <f>IF($D18="","",SUMIF('[3]TK DETHI'!$M:$M,$D18,'[3]TK DETHI'!$N:$N))</f>
        <v>0</v>
      </c>
      <c r="L18" s="147">
        <f>IF($D18="","",SUMIF('[3]TK DETHI'!$O:$O,$D18,'[3]TK DETHI'!$P:$P))</f>
        <v>0</v>
      </c>
      <c r="M18" s="148">
        <f t="shared" si="5"/>
        <v>0</v>
      </c>
      <c r="N18" s="49">
        <f>IF($D18="","",SUMIF('[3]TK COITHI KTHP va Thi TN'!$A:$A,$D18,'[3]TK COITHI KTHP va Thi TN'!$D:$D))</f>
        <v>0</v>
      </c>
      <c r="O18" s="49">
        <f>IF($D18="","",SUMIF('[3]TK COITHI KTHP va Thi TN'!$B:$B,$D18,'[3]TK COITHI KTHP va Thi TN'!$D:$D))</f>
        <v>0</v>
      </c>
      <c r="P18" s="49">
        <f>IF($D18="","",SUMIF('[3]TK COITHI KTHP va Thi TN'!$E:$E,$D18,'[3]TK COITHI KTHP va Thi TN'!$H:$H))</f>
        <v>0</v>
      </c>
      <c r="Q18" s="49">
        <f>IF($D18="","",SUMIF('[3]TK COITHI KTHP va Thi TN'!$F:$F,$D18,'[3]TK COITHI KTHP va Thi TN'!$H:$H))</f>
        <v>0</v>
      </c>
      <c r="R18" s="149">
        <f t="shared" si="6"/>
        <v>0</v>
      </c>
      <c r="S18" s="49">
        <f>IF($D18="","",SUMIF('[3]TK CHAMTHI'!$A:$A,$D18,'[3]TK CHAMTHI'!$C:$C))</f>
        <v>0</v>
      </c>
      <c r="T18" s="49">
        <f>IF($D18="","",SUMIF('[3]TK CHAMTHI'!$B:$B,$D18,'[3]TK CHAMTHI'!$C:$C))</f>
        <v>0</v>
      </c>
      <c r="U18" s="49">
        <f>IF(D18="","",SUMIF('[3]CHAM NV'!B:B,D18,'[3]CHAM NV'!C:C))</f>
        <v>0</v>
      </c>
      <c r="V18" s="50">
        <f t="shared" si="7"/>
        <v>0</v>
      </c>
      <c r="W18" s="49">
        <f>IF($D18="","",SUMIF('[3]TK CHAMTHI'!$D:$D,$D18,'[3]TK CHAMTHI'!$F:$F))</f>
        <v>0</v>
      </c>
      <c r="X18" s="49">
        <f>IF($D18="","",SUMIF('[3]TK CHAMTHI'!$E:$E,$D18,'[3]TK CHAMTHI'!$F:$F))</f>
        <v>0</v>
      </c>
      <c r="Y18" s="49">
        <f>IF(D18="","",SUMIF('[3]CHAM NV'!G:G,D18,'[3]CHAM NV'!H:H))</f>
        <v>0</v>
      </c>
      <c r="Z18" s="50">
        <f t="shared" si="8"/>
        <v>0</v>
      </c>
      <c r="AA18" s="49">
        <f>IF($D18="","",SUMIF('[3]TK CHAMTHI'!$G:$G,$D18,'[3]TK CHAMTHI'!$I:$I))</f>
        <v>0</v>
      </c>
      <c r="AB18" s="49">
        <f>IF($D18="","",SUMIF('[3]TK CHAMTHI'!$H:$H,$D18,'[3]TK CHAMTHI'!$I:$I))</f>
        <v>0</v>
      </c>
      <c r="AC18" s="49">
        <f>IF(D18="","",SUMIF('[3]CHAM NV'!E:E,D18,'[3]CHAM NV'!F:F))</f>
        <v>0</v>
      </c>
      <c r="AD18" s="50">
        <f t="shared" si="9"/>
        <v>0</v>
      </c>
      <c r="AE18" s="49">
        <f>IF($D18="","",SUMIF('[3]TK CHAMTHI'!$J:$J,$D18,'[3]TK CHAMTHI'!$L:$L))</f>
        <v>0</v>
      </c>
      <c r="AF18" s="49">
        <f>IF($D18="","",SUMIF('[3]TK CHAMTHI'!$K:$K,$D18,'[3]TK CHAMTHI'!$L:$L))</f>
        <v>0</v>
      </c>
      <c r="AG18" s="49">
        <f>IF(D18="","",SUMIF('[3]CHAM NV'!I:I,D18,'[3]CHAM NV'!J:J))</f>
        <v>0</v>
      </c>
      <c r="AH18" s="50">
        <f t="shared" si="10"/>
        <v>0</v>
      </c>
      <c r="AI18" s="49">
        <f>IF($D18="","",SUMIF('[3]TK CHAMTHI'!$M:$M,$D18,'[3]TK CHAMTHI'!$O:$O))</f>
        <v>0</v>
      </c>
      <c r="AJ18" s="49">
        <f>IF($D18="","",SUMIF('[3]TK CHAMTHI'!$N:$N,$D18,'[3]TK CHAMTHI'!$O:$O))</f>
        <v>0</v>
      </c>
      <c r="AK18" s="50">
        <f t="shared" si="2"/>
        <v>0</v>
      </c>
      <c r="AL18" s="49">
        <f>IF($D18="","",SUMIF('[3]TK CHAMTHI'!$P:$P,$D18,'[3]TK CHAMTHI'!$R:$R))</f>
        <v>0</v>
      </c>
      <c r="AM18" s="49">
        <f>IF($D18="","",SUMIF('[3]TK CHAMTHI'!$Q:$Q,$D18,'[3]TK CHAMTHI'!$R:$R))</f>
        <v>0</v>
      </c>
      <c r="AN18" s="50">
        <f t="shared" si="3"/>
        <v>0</v>
      </c>
      <c r="AO18" s="49">
        <f>IF(D18="","",SUMIF('[3]TK CHAMTHI'!S:S,D18,'[3]TK CHAMTHI'!U:U))</f>
        <v>0</v>
      </c>
      <c r="AP18" s="49">
        <f>IF(D18="","",SUMIF('[3]TK CHAMTHI'!T:T,D18,'[3]TK CHAMTHI'!U:U))</f>
        <v>0</v>
      </c>
      <c r="AQ18" s="50">
        <f t="shared" si="11"/>
        <v>0</v>
      </c>
      <c r="AR18" s="50">
        <f>IF(D18="","",ROUND(SUMIF('[3]QL THI'!G:G,D18,'[3]QL THI'!H:H),1))</f>
        <v>0</v>
      </c>
      <c r="AS18" s="50">
        <f>IF(D18="","",ROUND(SUMIF('[3]QL THI'!E:E,D18,'[3]QL THI'!F:F),1))</f>
        <v>0</v>
      </c>
      <c r="AT18" s="149">
        <f t="shared" si="4"/>
        <v>0</v>
      </c>
    </row>
    <row r="19" spans="1:46" s="135" customFormat="1" ht="37.5">
      <c r="A19" s="145">
        <f>IF(D19="","",SUBTOTAL(3,$D$5:D19))</f>
        <v>15</v>
      </c>
      <c r="B19" s="46" t="s">
        <v>73</v>
      </c>
      <c r="C19" s="47" t="s">
        <v>53</v>
      </c>
      <c r="D19" s="146" t="s">
        <v>74</v>
      </c>
      <c r="E19" s="147">
        <f>IF($D19="","",SUMIF('[3]TK DETHI'!$A:$A,$D19,'[3]TK DETHI'!$B:$B))</f>
        <v>0</v>
      </c>
      <c r="F19" s="147">
        <f>IF($D19="","",SUMIF('[3]TK DETHI'!$C:$C,$D19,'[3]TK DETHI'!$D:$D))</f>
        <v>0</v>
      </c>
      <c r="G19" s="147">
        <f>IF($D19="","",SUMIF('[3]TK DETHI'!$E:$E,$D19,'[3]TK DETHI'!$F:$F))</f>
        <v>0</v>
      </c>
      <c r="H19" s="147">
        <f>IF($D19="","",SUMIF('[3]TK DETHI'!$G:$G,$D19,'[3]TK DETHI'!$H:$H))</f>
        <v>0</v>
      </c>
      <c r="I19" s="147">
        <f>IF($D19="","",SUMIF('[3]TK DETHI'!$I:$I,$D19,'[3]TK DETHI'!$J:$J))</f>
        <v>0</v>
      </c>
      <c r="J19" s="147">
        <f>IF($D19="","",SUMIF('[3]TK DETHI'!$K:$K,$D19,'[3]TK DETHI'!$L:$L))</f>
        <v>0</v>
      </c>
      <c r="K19" s="147">
        <f>IF($D19="","",SUMIF('[3]TK DETHI'!$M:$M,$D19,'[3]TK DETHI'!$N:$N))</f>
        <v>0</v>
      </c>
      <c r="L19" s="147">
        <f>IF($D19="","",SUMIF('[3]TK DETHI'!$O:$O,$D19,'[3]TK DETHI'!$P:$P))</f>
        <v>0</v>
      </c>
      <c r="M19" s="148">
        <f t="shared" si="5"/>
        <v>0</v>
      </c>
      <c r="N19" s="49">
        <f>IF($D19="","",SUMIF('[3]TK COITHI KTHP va Thi TN'!$A:$A,$D19,'[3]TK COITHI KTHP va Thi TN'!$D:$D))</f>
        <v>0</v>
      </c>
      <c r="O19" s="49">
        <f>IF($D19="","",SUMIF('[3]TK COITHI KTHP va Thi TN'!$B:$B,$D19,'[3]TK COITHI KTHP va Thi TN'!$D:$D))</f>
        <v>0</v>
      </c>
      <c r="P19" s="49">
        <f>IF($D19="","",SUMIF('[3]TK COITHI KTHP va Thi TN'!$E:$E,$D19,'[3]TK COITHI KTHP va Thi TN'!$H:$H))</f>
        <v>0</v>
      </c>
      <c r="Q19" s="49">
        <f>IF($D19="","",SUMIF('[3]TK COITHI KTHP va Thi TN'!$F:$F,$D19,'[3]TK COITHI KTHP va Thi TN'!$H:$H))</f>
        <v>0</v>
      </c>
      <c r="R19" s="149">
        <f t="shared" si="6"/>
        <v>0</v>
      </c>
      <c r="S19" s="49">
        <f>IF($D19="","",SUMIF('[3]TK CHAMTHI'!$A:$A,$D19,'[3]TK CHAMTHI'!$C:$C))</f>
        <v>0</v>
      </c>
      <c r="T19" s="49">
        <f>IF($D19="","",SUMIF('[3]TK CHAMTHI'!$B:$B,$D19,'[3]TK CHAMTHI'!$C:$C))</f>
        <v>0</v>
      </c>
      <c r="U19" s="49">
        <f>IF(D19="","",SUMIF('[3]CHAM NV'!B:B,D19,'[3]CHAM NV'!C:C))</f>
        <v>0</v>
      </c>
      <c r="V19" s="50">
        <f t="shared" si="7"/>
        <v>0</v>
      </c>
      <c r="W19" s="49">
        <f>IF($D19="","",SUMIF('[3]TK CHAMTHI'!$D:$D,$D19,'[3]TK CHAMTHI'!$F:$F))</f>
        <v>0</v>
      </c>
      <c r="X19" s="49">
        <f>IF($D19="","",SUMIF('[3]TK CHAMTHI'!$E:$E,$D19,'[3]TK CHAMTHI'!$F:$F))</f>
        <v>0</v>
      </c>
      <c r="Y19" s="49">
        <f>IF(D19="","",SUMIF('[3]CHAM NV'!G:G,D19,'[3]CHAM NV'!H:H))</f>
        <v>0</v>
      </c>
      <c r="Z19" s="50">
        <f t="shared" si="8"/>
        <v>0</v>
      </c>
      <c r="AA19" s="49">
        <f>IF($D19="","",SUMIF('[3]TK CHAMTHI'!$G:$G,$D19,'[3]TK CHAMTHI'!$I:$I))</f>
        <v>0</v>
      </c>
      <c r="AB19" s="49">
        <f>IF($D19="","",SUMIF('[3]TK CHAMTHI'!$H:$H,$D19,'[3]TK CHAMTHI'!$I:$I))</f>
        <v>0</v>
      </c>
      <c r="AC19" s="49">
        <f>IF(D19="","",SUMIF('[3]CHAM NV'!E:E,D19,'[3]CHAM NV'!F:F))</f>
        <v>0</v>
      </c>
      <c r="AD19" s="50">
        <f t="shared" si="9"/>
        <v>0</v>
      </c>
      <c r="AE19" s="49">
        <f>IF($D19="","",SUMIF('[3]TK CHAMTHI'!$J:$J,$D19,'[3]TK CHAMTHI'!$L:$L))</f>
        <v>0</v>
      </c>
      <c r="AF19" s="49">
        <f>IF($D19="","",SUMIF('[3]TK CHAMTHI'!$K:$K,$D19,'[3]TK CHAMTHI'!$L:$L))</f>
        <v>0</v>
      </c>
      <c r="AG19" s="49">
        <f>IF(D19="","",SUMIF('[3]CHAM NV'!I:I,D19,'[3]CHAM NV'!J:J))</f>
        <v>0</v>
      </c>
      <c r="AH19" s="50">
        <f t="shared" si="10"/>
        <v>0</v>
      </c>
      <c r="AI19" s="49">
        <f>IF($D19="","",SUMIF('[3]TK CHAMTHI'!$M:$M,$D19,'[3]TK CHAMTHI'!$O:$O))</f>
        <v>0</v>
      </c>
      <c r="AJ19" s="49">
        <f>IF($D19="","",SUMIF('[3]TK CHAMTHI'!$N:$N,$D19,'[3]TK CHAMTHI'!$O:$O))</f>
        <v>0</v>
      </c>
      <c r="AK19" s="50">
        <f t="shared" si="2"/>
        <v>0</v>
      </c>
      <c r="AL19" s="49">
        <f>IF($D19="","",SUMIF('[3]TK CHAMTHI'!$P:$P,$D19,'[3]TK CHAMTHI'!$R:$R))</f>
        <v>0</v>
      </c>
      <c r="AM19" s="49">
        <f>IF($D19="","",SUMIF('[3]TK CHAMTHI'!$Q:$Q,$D19,'[3]TK CHAMTHI'!$R:$R))</f>
        <v>0</v>
      </c>
      <c r="AN19" s="50">
        <f t="shared" si="3"/>
        <v>0</v>
      </c>
      <c r="AO19" s="49">
        <f>IF(D19="","",SUMIF('[3]TK CHAMTHI'!S:S,D19,'[3]TK CHAMTHI'!U:U))</f>
        <v>0</v>
      </c>
      <c r="AP19" s="49">
        <f>IF(D19="","",SUMIF('[3]TK CHAMTHI'!T:T,D19,'[3]TK CHAMTHI'!U:U))</f>
        <v>0</v>
      </c>
      <c r="AQ19" s="50">
        <f t="shared" si="11"/>
        <v>0</v>
      </c>
      <c r="AR19" s="50">
        <f>IF(D19="","",ROUND(SUMIF('[3]QL THI'!G:G,D19,'[3]QL THI'!H:H),1))</f>
        <v>0</v>
      </c>
      <c r="AS19" s="50">
        <f>IF(D19="","",ROUND(SUMIF('[3]QL THI'!E:E,D19,'[3]QL THI'!F:F),1))</f>
        <v>0</v>
      </c>
      <c r="AT19" s="149">
        <f t="shared" si="4"/>
        <v>0</v>
      </c>
    </row>
    <row r="20" spans="1:46" s="135" customFormat="1">
      <c r="A20" s="145">
        <f>IF(D20="","",SUBTOTAL(3,$D$5:D20))</f>
        <v>16</v>
      </c>
      <c r="B20" s="46" t="s">
        <v>75</v>
      </c>
      <c r="C20" s="47" t="s">
        <v>53</v>
      </c>
      <c r="D20" s="146" t="s">
        <v>76</v>
      </c>
      <c r="E20" s="147">
        <f>IF($D20="","",SUMIF('[3]TK DETHI'!$A:$A,$D20,'[3]TK DETHI'!$B:$B))</f>
        <v>0</v>
      </c>
      <c r="F20" s="147">
        <f>IF($D20="","",SUMIF('[3]TK DETHI'!$C:$C,$D20,'[3]TK DETHI'!$D:$D))</f>
        <v>0</v>
      </c>
      <c r="G20" s="147">
        <f>IF($D20="","",SUMIF('[3]TK DETHI'!$E:$E,$D20,'[3]TK DETHI'!$F:$F))</f>
        <v>0</v>
      </c>
      <c r="H20" s="147">
        <f>IF($D20="","",SUMIF('[3]TK DETHI'!$G:$G,$D20,'[3]TK DETHI'!$H:$H))</f>
        <v>0</v>
      </c>
      <c r="I20" s="147">
        <f>IF($D20="","",SUMIF('[3]TK DETHI'!$I:$I,$D20,'[3]TK DETHI'!$J:$J))</f>
        <v>0</v>
      </c>
      <c r="J20" s="147">
        <f>IF($D20="","",SUMIF('[3]TK DETHI'!$K:$K,$D20,'[3]TK DETHI'!$L:$L))</f>
        <v>0</v>
      </c>
      <c r="K20" s="147">
        <f>IF($D20="","",SUMIF('[3]TK DETHI'!$M:$M,$D20,'[3]TK DETHI'!$N:$N))</f>
        <v>0</v>
      </c>
      <c r="L20" s="147">
        <f>IF($D20="","",SUMIF('[3]TK DETHI'!$O:$O,$D20,'[3]TK DETHI'!$P:$P))</f>
        <v>0</v>
      </c>
      <c r="M20" s="148">
        <f t="shared" si="5"/>
        <v>0</v>
      </c>
      <c r="N20" s="49">
        <f>IF($D20="","",SUMIF('[3]TK COITHI KTHP va Thi TN'!$A:$A,$D20,'[3]TK COITHI KTHP va Thi TN'!$D:$D))</f>
        <v>0</v>
      </c>
      <c r="O20" s="49">
        <f>IF($D20="","",SUMIF('[3]TK COITHI KTHP va Thi TN'!$B:$B,$D20,'[3]TK COITHI KTHP va Thi TN'!$D:$D))</f>
        <v>0</v>
      </c>
      <c r="P20" s="49">
        <f>IF($D20="","",SUMIF('[3]TK COITHI KTHP va Thi TN'!$E:$E,$D20,'[3]TK COITHI KTHP va Thi TN'!$H:$H))</f>
        <v>0</v>
      </c>
      <c r="Q20" s="49">
        <f>IF($D20="","",SUMIF('[3]TK COITHI KTHP va Thi TN'!$F:$F,$D20,'[3]TK COITHI KTHP va Thi TN'!$H:$H))</f>
        <v>0</v>
      </c>
      <c r="R20" s="149">
        <f t="shared" si="6"/>
        <v>0</v>
      </c>
      <c r="S20" s="49">
        <f>IF($D20="","",SUMIF('[3]TK CHAMTHI'!$A:$A,$D20,'[3]TK CHAMTHI'!$C:$C))</f>
        <v>0</v>
      </c>
      <c r="T20" s="49">
        <f>IF($D20="","",SUMIF('[3]TK CHAMTHI'!$B:$B,$D20,'[3]TK CHAMTHI'!$C:$C))</f>
        <v>0</v>
      </c>
      <c r="U20" s="49">
        <f>IF(D20="","",SUMIF('[3]CHAM NV'!B:B,D20,'[3]CHAM NV'!C:C))</f>
        <v>0</v>
      </c>
      <c r="V20" s="50">
        <f t="shared" si="7"/>
        <v>0</v>
      </c>
      <c r="W20" s="49">
        <f>IF($D20="","",SUMIF('[3]TK CHAMTHI'!$D:$D,$D20,'[3]TK CHAMTHI'!$F:$F))</f>
        <v>0</v>
      </c>
      <c r="X20" s="49">
        <f>IF($D20="","",SUMIF('[3]TK CHAMTHI'!$E:$E,$D20,'[3]TK CHAMTHI'!$F:$F))</f>
        <v>0</v>
      </c>
      <c r="Y20" s="49">
        <f>IF(D20="","",SUMIF('[3]CHAM NV'!G:G,D20,'[3]CHAM NV'!H:H))</f>
        <v>0</v>
      </c>
      <c r="Z20" s="50">
        <f t="shared" si="8"/>
        <v>0</v>
      </c>
      <c r="AA20" s="49">
        <f>IF($D20="","",SUMIF('[3]TK CHAMTHI'!$G:$G,$D20,'[3]TK CHAMTHI'!$I:$I))</f>
        <v>0</v>
      </c>
      <c r="AB20" s="49">
        <f>IF($D20="","",SUMIF('[3]TK CHAMTHI'!$H:$H,$D20,'[3]TK CHAMTHI'!$I:$I))</f>
        <v>0</v>
      </c>
      <c r="AC20" s="49">
        <f>IF(D20="","",SUMIF('[3]CHAM NV'!E:E,D20,'[3]CHAM NV'!F:F))</f>
        <v>0</v>
      </c>
      <c r="AD20" s="50">
        <f t="shared" si="9"/>
        <v>0</v>
      </c>
      <c r="AE20" s="49">
        <f>IF($D20="","",SUMIF('[3]TK CHAMTHI'!$J:$J,$D20,'[3]TK CHAMTHI'!$L:$L))</f>
        <v>0</v>
      </c>
      <c r="AF20" s="49">
        <f>IF($D20="","",SUMIF('[3]TK CHAMTHI'!$K:$K,$D20,'[3]TK CHAMTHI'!$L:$L))</f>
        <v>0</v>
      </c>
      <c r="AG20" s="49">
        <f>IF(D20="","",SUMIF('[3]CHAM NV'!I:I,D20,'[3]CHAM NV'!J:J))</f>
        <v>0</v>
      </c>
      <c r="AH20" s="50">
        <f t="shared" si="10"/>
        <v>0</v>
      </c>
      <c r="AI20" s="49">
        <f>IF($D20="","",SUMIF('[3]TK CHAMTHI'!$M:$M,$D20,'[3]TK CHAMTHI'!$O:$O))</f>
        <v>0</v>
      </c>
      <c r="AJ20" s="49">
        <f>IF($D20="","",SUMIF('[3]TK CHAMTHI'!$N:$N,$D20,'[3]TK CHAMTHI'!$O:$O))</f>
        <v>0</v>
      </c>
      <c r="AK20" s="50">
        <f t="shared" si="2"/>
        <v>0</v>
      </c>
      <c r="AL20" s="49">
        <f>IF($D20="","",SUMIF('[3]TK CHAMTHI'!$P:$P,$D20,'[3]TK CHAMTHI'!$R:$R))</f>
        <v>0</v>
      </c>
      <c r="AM20" s="49">
        <f>IF($D20="","",SUMIF('[3]TK CHAMTHI'!$Q:$Q,$D20,'[3]TK CHAMTHI'!$R:$R))</f>
        <v>0</v>
      </c>
      <c r="AN20" s="50">
        <f t="shared" si="3"/>
        <v>0</v>
      </c>
      <c r="AO20" s="49">
        <f>IF(D20="","",SUMIF('[3]TK CHAMTHI'!S:S,D20,'[3]TK CHAMTHI'!U:U))</f>
        <v>0</v>
      </c>
      <c r="AP20" s="49">
        <f>IF(D20="","",SUMIF('[3]TK CHAMTHI'!T:T,D20,'[3]TK CHAMTHI'!U:U))</f>
        <v>0</v>
      </c>
      <c r="AQ20" s="50">
        <f t="shared" si="11"/>
        <v>0</v>
      </c>
      <c r="AR20" s="50">
        <f>IF(D20="","",ROUND(SUMIF('[3]QL THI'!G:G,D20,'[3]QL THI'!H:H),1))</f>
        <v>0</v>
      </c>
      <c r="AS20" s="50">
        <f>IF(D20="","",ROUND(SUMIF('[3]QL THI'!E:E,D20,'[3]QL THI'!F:F),1))</f>
        <v>0</v>
      </c>
      <c r="AT20" s="149">
        <f t="shared" si="4"/>
        <v>0</v>
      </c>
    </row>
    <row r="21" spans="1:46" s="135" customFormat="1">
      <c r="A21" s="145">
        <f>IF(D21="","",SUBTOTAL(3,$D$5:D21))</f>
        <v>17</v>
      </c>
      <c r="B21" s="46" t="s">
        <v>77</v>
      </c>
      <c r="C21" s="47" t="s">
        <v>53</v>
      </c>
      <c r="D21" s="146" t="s">
        <v>78</v>
      </c>
      <c r="E21" s="147">
        <f>IF($D21="","",SUMIF('[3]TK DETHI'!$A:$A,$D21,'[3]TK DETHI'!$B:$B))</f>
        <v>0</v>
      </c>
      <c r="F21" s="147">
        <f>IF($D21="","",SUMIF('[3]TK DETHI'!$C:$C,$D21,'[3]TK DETHI'!$D:$D))</f>
        <v>0</v>
      </c>
      <c r="G21" s="147">
        <f>IF($D21="","",SUMIF('[3]TK DETHI'!$E:$E,$D21,'[3]TK DETHI'!$F:$F))</f>
        <v>0</v>
      </c>
      <c r="H21" s="147">
        <f>IF($D21="","",SUMIF('[3]TK DETHI'!$G:$G,$D21,'[3]TK DETHI'!$H:$H))</f>
        <v>0</v>
      </c>
      <c r="I21" s="147">
        <f>IF($D21="","",SUMIF('[3]TK DETHI'!$I:$I,$D21,'[3]TK DETHI'!$J:$J))</f>
        <v>0</v>
      </c>
      <c r="J21" s="147">
        <f>IF($D21="","",SUMIF('[3]TK DETHI'!$K:$K,$D21,'[3]TK DETHI'!$L:$L))</f>
        <v>0</v>
      </c>
      <c r="K21" s="147">
        <f>IF($D21="","",SUMIF('[3]TK DETHI'!$M:$M,$D21,'[3]TK DETHI'!$N:$N))</f>
        <v>0</v>
      </c>
      <c r="L21" s="147">
        <f>IF($D21="","",SUMIF('[3]TK DETHI'!$O:$O,$D21,'[3]TK DETHI'!$P:$P))</f>
        <v>0</v>
      </c>
      <c r="M21" s="148">
        <f t="shared" si="5"/>
        <v>0</v>
      </c>
      <c r="N21" s="49">
        <f>IF($D21="","",SUMIF('[3]TK COITHI KTHP va Thi TN'!$A:$A,$D21,'[3]TK COITHI KTHP va Thi TN'!$D:$D))</f>
        <v>0</v>
      </c>
      <c r="O21" s="49">
        <f>IF($D21="","",SUMIF('[3]TK COITHI KTHP va Thi TN'!$B:$B,$D21,'[3]TK COITHI KTHP va Thi TN'!$D:$D))</f>
        <v>0</v>
      </c>
      <c r="P21" s="49">
        <f>IF($D21="","",SUMIF('[3]TK COITHI KTHP va Thi TN'!$E:$E,$D21,'[3]TK COITHI KTHP va Thi TN'!$H:$H))</f>
        <v>0</v>
      </c>
      <c r="Q21" s="49">
        <f>IF($D21="","",SUMIF('[3]TK COITHI KTHP va Thi TN'!$F:$F,$D21,'[3]TK COITHI KTHP va Thi TN'!$H:$H))</f>
        <v>0</v>
      </c>
      <c r="R21" s="149">
        <f t="shared" si="6"/>
        <v>0</v>
      </c>
      <c r="S21" s="49">
        <f>IF($D21="","",SUMIF('[3]TK CHAMTHI'!$A:$A,$D21,'[3]TK CHAMTHI'!$C:$C))</f>
        <v>0</v>
      </c>
      <c r="T21" s="49">
        <f>IF($D21="","",SUMIF('[3]TK CHAMTHI'!$B:$B,$D21,'[3]TK CHAMTHI'!$C:$C))</f>
        <v>0</v>
      </c>
      <c r="U21" s="49">
        <f>IF(D21="","",SUMIF('[3]CHAM NV'!B:B,D21,'[3]CHAM NV'!C:C))</f>
        <v>0</v>
      </c>
      <c r="V21" s="50">
        <f t="shared" si="7"/>
        <v>0</v>
      </c>
      <c r="W21" s="49">
        <f>IF($D21="","",SUMIF('[3]TK CHAMTHI'!$D:$D,$D21,'[3]TK CHAMTHI'!$F:$F))</f>
        <v>0</v>
      </c>
      <c r="X21" s="49">
        <f>IF($D21="","",SUMIF('[3]TK CHAMTHI'!$E:$E,$D21,'[3]TK CHAMTHI'!$F:$F))</f>
        <v>0</v>
      </c>
      <c r="Y21" s="49">
        <f>IF(D21="","",SUMIF('[3]CHAM NV'!G:G,D21,'[3]CHAM NV'!H:H))</f>
        <v>0</v>
      </c>
      <c r="Z21" s="50">
        <f t="shared" si="8"/>
        <v>0</v>
      </c>
      <c r="AA21" s="49">
        <f>IF($D21="","",SUMIF('[3]TK CHAMTHI'!$G:$G,$D21,'[3]TK CHAMTHI'!$I:$I))</f>
        <v>0</v>
      </c>
      <c r="AB21" s="49">
        <f>IF($D21="","",SUMIF('[3]TK CHAMTHI'!$H:$H,$D21,'[3]TK CHAMTHI'!$I:$I))</f>
        <v>0</v>
      </c>
      <c r="AC21" s="49">
        <f>IF(D21="","",SUMIF('[3]CHAM NV'!E:E,D21,'[3]CHAM NV'!F:F))</f>
        <v>0</v>
      </c>
      <c r="AD21" s="50">
        <f t="shared" si="9"/>
        <v>0</v>
      </c>
      <c r="AE21" s="49">
        <f>IF($D21="","",SUMIF('[3]TK CHAMTHI'!$J:$J,$D21,'[3]TK CHAMTHI'!$L:$L))</f>
        <v>0</v>
      </c>
      <c r="AF21" s="49">
        <f>IF($D21="","",SUMIF('[3]TK CHAMTHI'!$K:$K,$D21,'[3]TK CHAMTHI'!$L:$L))</f>
        <v>0</v>
      </c>
      <c r="AG21" s="49">
        <f>IF(D21="","",SUMIF('[3]CHAM NV'!I:I,D21,'[3]CHAM NV'!J:J))</f>
        <v>0</v>
      </c>
      <c r="AH21" s="50">
        <f t="shared" si="10"/>
        <v>0</v>
      </c>
      <c r="AI21" s="49">
        <f>IF($D21="","",SUMIF('[3]TK CHAMTHI'!$M:$M,$D21,'[3]TK CHAMTHI'!$O:$O))</f>
        <v>0</v>
      </c>
      <c r="AJ21" s="49">
        <f>IF($D21="","",SUMIF('[3]TK CHAMTHI'!$N:$N,$D21,'[3]TK CHAMTHI'!$O:$O))</f>
        <v>0</v>
      </c>
      <c r="AK21" s="50">
        <f t="shared" si="2"/>
        <v>0</v>
      </c>
      <c r="AL21" s="49">
        <f>IF($D21="","",SUMIF('[3]TK CHAMTHI'!$P:$P,$D21,'[3]TK CHAMTHI'!$R:$R))</f>
        <v>0</v>
      </c>
      <c r="AM21" s="49">
        <f>IF($D21="","",SUMIF('[3]TK CHAMTHI'!$Q:$Q,$D21,'[3]TK CHAMTHI'!$R:$R))</f>
        <v>0</v>
      </c>
      <c r="AN21" s="50">
        <f t="shared" si="3"/>
        <v>0</v>
      </c>
      <c r="AO21" s="49">
        <f>IF(D21="","",SUMIF('[3]TK CHAMTHI'!S:S,D21,'[3]TK CHAMTHI'!U:U))</f>
        <v>0</v>
      </c>
      <c r="AP21" s="49">
        <f>IF(D21="","",SUMIF('[3]TK CHAMTHI'!T:T,D21,'[3]TK CHAMTHI'!U:U))</f>
        <v>0</v>
      </c>
      <c r="AQ21" s="50">
        <f t="shared" si="11"/>
        <v>0</v>
      </c>
      <c r="AR21" s="50">
        <f>IF(D21="","",ROUND(SUMIF('[3]QL THI'!G:G,D21,'[3]QL THI'!H:H),1))</f>
        <v>0</v>
      </c>
      <c r="AS21" s="50">
        <f>IF(D21="","",ROUND(SUMIF('[3]QL THI'!E:E,D21,'[3]QL THI'!F:F),1))</f>
        <v>0</v>
      </c>
      <c r="AT21" s="149">
        <f t="shared" si="4"/>
        <v>0</v>
      </c>
    </row>
    <row r="22" spans="1:46" s="135" customFormat="1">
      <c r="A22" s="145">
        <f>IF(D22="","",SUBTOTAL(3,$D$5:D22))</f>
        <v>18</v>
      </c>
      <c r="B22" s="46" t="s">
        <v>79</v>
      </c>
      <c r="C22" s="47" t="s">
        <v>53</v>
      </c>
      <c r="D22" s="146" t="s">
        <v>80</v>
      </c>
      <c r="E22" s="147">
        <f>IF($D22="","",SUMIF('[3]TK DETHI'!$A:$A,$D22,'[3]TK DETHI'!$B:$B))</f>
        <v>0</v>
      </c>
      <c r="F22" s="147">
        <f>IF($D22="","",SUMIF('[3]TK DETHI'!$C:$C,$D22,'[3]TK DETHI'!$D:$D))</f>
        <v>0</v>
      </c>
      <c r="G22" s="147">
        <f>IF($D22="","",SUMIF('[3]TK DETHI'!$E:$E,$D22,'[3]TK DETHI'!$F:$F))</f>
        <v>0</v>
      </c>
      <c r="H22" s="147">
        <f>IF($D22="","",SUMIF('[3]TK DETHI'!$G:$G,$D22,'[3]TK DETHI'!$H:$H))</f>
        <v>0</v>
      </c>
      <c r="I22" s="147">
        <f>IF($D22="","",SUMIF('[3]TK DETHI'!$I:$I,$D22,'[3]TK DETHI'!$J:$J))</f>
        <v>0</v>
      </c>
      <c r="J22" s="147">
        <f>IF($D22="","",SUMIF('[3]TK DETHI'!$K:$K,$D22,'[3]TK DETHI'!$L:$L))</f>
        <v>0</v>
      </c>
      <c r="K22" s="147">
        <f>IF($D22="","",SUMIF('[3]TK DETHI'!$M:$M,$D22,'[3]TK DETHI'!$N:$N))</f>
        <v>0</v>
      </c>
      <c r="L22" s="147">
        <f>IF($D22="","",SUMIF('[3]TK DETHI'!$O:$O,$D22,'[3]TK DETHI'!$P:$P))</f>
        <v>0</v>
      </c>
      <c r="M22" s="148">
        <f t="shared" si="5"/>
        <v>0</v>
      </c>
      <c r="N22" s="49">
        <f>IF($D22="","",SUMIF('[3]TK COITHI KTHP va Thi TN'!$A:$A,$D22,'[3]TK COITHI KTHP va Thi TN'!$D:$D))</f>
        <v>0</v>
      </c>
      <c r="O22" s="49">
        <f>IF($D22="","",SUMIF('[3]TK COITHI KTHP va Thi TN'!$B:$B,$D22,'[3]TK COITHI KTHP va Thi TN'!$D:$D))</f>
        <v>0</v>
      </c>
      <c r="P22" s="49">
        <f>IF($D22="","",SUMIF('[3]TK COITHI KTHP va Thi TN'!$E:$E,$D22,'[3]TK COITHI KTHP va Thi TN'!$H:$H))</f>
        <v>0</v>
      </c>
      <c r="Q22" s="49">
        <f>IF($D22="","",SUMIF('[3]TK COITHI KTHP va Thi TN'!$F:$F,$D22,'[3]TK COITHI KTHP va Thi TN'!$H:$H))</f>
        <v>0</v>
      </c>
      <c r="R22" s="149">
        <f t="shared" si="6"/>
        <v>0</v>
      </c>
      <c r="S22" s="49">
        <f>IF($D22="","",SUMIF('[3]TK CHAMTHI'!$A:$A,$D22,'[3]TK CHAMTHI'!$C:$C))</f>
        <v>0</v>
      </c>
      <c r="T22" s="49">
        <f>IF($D22="","",SUMIF('[3]TK CHAMTHI'!$B:$B,$D22,'[3]TK CHAMTHI'!$C:$C))</f>
        <v>0</v>
      </c>
      <c r="U22" s="49">
        <f>IF(D22="","",SUMIF('[3]CHAM NV'!B:B,D22,'[3]CHAM NV'!C:C))</f>
        <v>0</v>
      </c>
      <c r="V22" s="50">
        <f t="shared" si="7"/>
        <v>0</v>
      </c>
      <c r="W22" s="49">
        <f>IF($D22="","",SUMIF('[3]TK CHAMTHI'!$D:$D,$D22,'[3]TK CHAMTHI'!$F:$F))</f>
        <v>0</v>
      </c>
      <c r="X22" s="49">
        <f>IF($D22="","",SUMIF('[3]TK CHAMTHI'!$E:$E,$D22,'[3]TK CHAMTHI'!$F:$F))</f>
        <v>0</v>
      </c>
      <c r="Y22" s="49">
        <f>IF(D22="","",SUMIF('[3]CHAM NV'!G:G,D22,'[3]CHAM NV'!H:H))</f>
        <v>0</v>
      </c>
      <c r="Z22" s="50">
        <f t="shared" si="8"/>
        <v>0</v>
      </c>
      <c r="AA22" s="49">
        <f>IF($D22="","",SUMIF('[3]TK CHAMTHI'!$G:$G,$D22,'[3]TK CHAMTHI'!$I:$I))</f>
        <v>0</v>
      </c>
      <c r="AB22" s="49">
        <f>IF($D22="","",SUMIF('[3]TK CHAMTHI'!$H:$H,$D22,'[3]TK CHAMTHI'!$I:$I))</f>
        <v>0</v>
      </c>
      <c r="AC22" s="49">
        <f>IF(D22="","",SUMIF('[3]CHAM NV'!E:E,D22,'[3]CHAM NV'!F:F))</f>
        <v>0</v>
      </c>
      <c r="AD22" s="50">
        <f t="shared" si="9"/>
        <v>0</v>
      </c>
      <c r="AE22" s="49">
        <f>IF($D22="","",SUMIF('[3]TK CHAMTHI'!$J:$J,$D22,'[3]TK CHAMTHI'!$L:$L))</f>
        <v>0</v>
      </c>
      <c r="AF22" s="49">
        <f>IF($D22="","",SUMIF('[3]TK CHAMTHI'!$K:$K,$D22,'[3]TK CHAMTHI'!$L:$L))</f>
        <v>0</v>
      </c>
      <c r="AG22" s="49">
        <f>IF(D22="","",SUMIF('[3]CHAM NV'!I:I,D22,'[3]CHAM NV'!J:J))</f>
        <v>0</v>
      </c>
      <c r="AH22" s="50">
        <f t="shared" si="10"/>
        <v>0</v>
      </c>
      <c r="AI22" s="49">
        <f>IF($D22="","",SUMIF('[3]TK CHAMTHI'!$M:$M,$D22,'[3]TK CHAMTHI'!$O:$O))</f>
        <v>0</v>
      </c>
      <c r="AJ22" s="49">
        <f>IF($D22="","",SUMIF('[3]TK CHAMTHI'!$N:$N,$D22,'[3]TK CHAMTHI'!$O:$O))</f>
        <v>0</v>
      </c>
      <c r="AK22" s="50">
        <f t="shared" si="2"/>
        <v>0</v>
      </c>
      <c r="AL22" s="49">
        <f>IF($D22="","",SUMIF('[3]TK CHAMTHI'!$P:$P,$D22,'[3]TK CHAMTHI'!$R:$R))</f>
        <v>0</v>
      </c>
      <c r="AM22" s="49">
        <f>IF($D22="","",SUMIF('[3]TK CHAMTHI'!$Q:$Q,$D22,'[3]TK CHAMTHI'!$R:$R))</f>
        <v>0</v>
      </c>
      <c r="AN22" s="50">
        <f t="shared" si="3"/>
        <v>0</v>
      </c>
      <c r="AO22" s="49">
        <f>IF(D22="","",SUMIF('[3]TK CHAMTHI'!S:S,D22,'[3]TK CHAMTHI'!U:U))</f>
        <v>0</v>
      </c>
      <c r="AP22" s="49">
        <f>IF(D22="","",SUMIF('[3]TK CHAMTHI'!T:T,D22,'[3]TK CHAMTHI'!U:U))</f>
        <v>0</v>
      </c>
      <c r="AQ22" s="50">
        <f t="shared" si="11"/>
        <v>0</v>
      </c>
      <c r="AR22" s="50">
        <f>IF(D22="","",ROUND(SUMIF('[3]QL THI'!G:G,D22,'[3]QL THI'!H:H),1))</f>
        <v>0</v>
      </c>
      <c r="AS22" s="50">
        <f>IF(D22="","",ROUND(SUMIF('[3]QL THI'!E:E,D22,'[3]QL THI'!F:F),1))</f>
        <v>0</v>
      </c>
      <c r="AT22" s="149">
        <f t="shared" si="4"/>
        <v>0</v>
      </c>
    </row>
    <row r="23" spans="1:46" s="135" customFormat="1">
      <c r="A23" s="145">
        <f>IF(D23="","",SUBTOTAL(3,$D$5:D23))</f>
        <v>19</v>
      </c>
      <c r="B23" s="46" t="s">
        <v>81</v>
      </c>
      <c r="C23" s="47" t="s">
        <v>53</v>
      </c>
      <c r="D23" s="146" t="s">
        <v>82</v>
      </c>
      <c r="E23" s="147">
        <f>IF($D23="","",SUMIF('[3]TK DETHI'!$A:$A,$D23,'[3]TK DETHI'!$B:$B))</f>
        <v>0</v>
      </c>
      <c r="F23" s="147">
        <f>IF($D23="","",SUMIF('[3]TK DETHI'!$C:$C,$D23,'[3]TK DETHI'!$D:$D))</f>
        <v>0</v>
      </c>
      <c r="G23" s="147">
        <f>IF($D23="","",SUMIF('[3]TK DETHI'!$E:$E,$D23,'[3]TK DETHI'!$F:$F))</f>
        <v>0</v>
      </c>
      <c r="H23" s="147">
        <f>IF($D23="","",SUMIF('[3]TK DETHI'!$G:$G,$D23,'[3]TK DETHI'!$H:$H))</f>
        <v>0</v>
      </c>
      <c r="I23" s="147">
        <f>IF($D23="","",SUMIF('[3]TK DETHI'!$I:$I,$D23,'[3]TK DETHI'!$J:$J))</f>
        <v>0</v>
      </c>
      <c r="J23" s="147">
        <f>IF($D23="","",SUMIF('[3]TK DETHI'!$K:$K,$D23,'[3]TK DETHI'!$L:$L))</f>
        <v>0</v>
      </c>
      <c r="K23" s="147">
        <f>IF($D23="","",SUMIF('[3]TK DETHI'!$M:$M,$D23,'[3]TK DETHI'!$N:$N))</f>
        <v>0</v>
      </c>
      <c r="L23" s="147">
        <f>IF($D23="","",SUMIF('[3]TK DETHI'!$O:$O,$D23,'[3]TK DETHI'!$P:$P))</f>
        <v>0</v>
      </c>
      <c r="M23" s="148">
        <f t="shared" si="5"/>
        <v>0</v>
      </c>
      <c r="N23" s="49">
        <f>IF($D23="","",SUMIF('[3]TK COITHI KTHP va Thi TN'!$A:$A,$D23,'[3]TK COITHI KTHP va Thi TN'!$D:$D))</f>
        <v>0</v>
      </c>
      <c r="O23" s="49">
        <f>IF($D23="","",SUMIF('[3]TK COITHI KTHP va Thi TN'!$B:$B,$D23,'[3]TK COITHI KTHP va Thi TN'!$D:$D))</f>
        <v>0</v>
      </c>
      <c r="P23" s="49">
        <f>IF($D23="","",SUMIF('[3]TK COITHI KTHP va Thi TN'!$E:$E,$D23,'[3]TK COITHI KTHP va Thi TN'!$H:$H))</f>
        <v>0</v>
      </c>
      <c r="Q23" s="49">
        <f>IF($D23="","",SUMIF('[3]TK COITHI KTHP va Thi TN'!$F:$F,$D23,'[3]TK COITHI KTHP va Thi TN'!$H:$H))</f>
        <v>0</v>
      </c>
      <c r="R23" s="149">
        <f t="shared" si="6"/>
        <v>0</v>
      </c>
      <c r="S23" s="49">
        <f>IF($D23="","",SUMIF('[3]TK CHAMTHI'!$A:$A,$D23,'[3]TK CHAMTHI'!$C:$C))</f>
        <v>0</v>
      </c>
      <c r="T23" s="49">
        <f>IF($D23="","",SUMIF('[3]TK CHAMTHI'!$B:$B,$D23,'[3]TK CHAMTHI'!$C:$C))</f>
        <v>0</v>
      </c>
      <c r="U23" s="49">
        <f>IF(D23="","",SUMIF('[3]CHAM NV'!B:B,D23,'[3]CHAM NV'!C:C))</f>
        <v>0</v>
      </c>
      <c r="V23" s="50">
        <f t="shared" si="7"/>
        <v>0</v>
      </c>
      <c r="W23" s="49">
        <f>IF($D23="","",SUMIF('[3]TK CHAMTHI'!$D:$D,$D23,'[3]TK CHAMTHI'!$F:$F))</f>
        <v>0</v>
      </c>
      <c r="X23" s="49">
        <f>IF($D23="","",SUMIF('[3]TK CHAMTHI'!$E:$E,$D23,'[3]TK CHAMTHI'!$F:$F))</f>
        <v>0</v>
      </c>
      <c r="Y23" s="49">
        <f>IF(D23="","",SUMIF('[3]CHAM NV'!G:G,D23,'[3]CHAM NV'!H:H))</f>
        <v>0</v>
      </c>
      <c r="Z23" s="50">
        <f t="shared" si="8"/>
        <v>0</v>
      </c>
      <c r="AA23" s="49">
        <f>IF($D23="","",SUMIF('[3]TK CHAMTHI'!$G:$G,$D23,'[3]TK CHAMTHI'!$I:$I))</f>
        <v>0</v>
      </c>
      <c r="AB23" s="49">
        <f>IF($D23="","",SUMIF('[3]TK CHAMTHI'!$H:$H,$D23,'[3]TK CHAMTHI'!$I:$I))</f>
        <v>0</v>
      </c>
      <c r="AC23" s="49">
        <f>IF(D23="","",SUMIF('[3]CHAM NV'!E:E,D23,'[3]CHAM NV'!F:F))</f>
        <v>0</v>
      </c>
      <c r="AD23" s="50">
        <f t="shared" si="9"/>
        <v>0</v>
      </c>
      <c r="AE23" s="49">
        <f>IF($D23="","",SUMIF('[3]TK CHAMTHI'!$J:$J,$D23,'[3]TK CHAMTHI'!$L:$L))</f>
        <v>0</v>
      </c>
      <c r="AF23" s="49">
        <f>IF($D23="","",SUMIF('[3]TK CHAMTHI'!$K:$K,$D23,'[3]TK CHAMTHI'!$L:$L))</f>
        <v>0</v>
      </c>
      <c r="AG23" s="49">
        <f>IF(D23="","",SUMIF('[3]CHAM NV'!I:I,D23,'[3]CHAM NV'!J:J))</f>
        <v>0</v>
      </c>
      <c r="AH23" s="50">
        <f t="shared" si="10"/>
        <v>0</v>
      </c>
      <c r="AI23" s="49">
        <f>IF($D23="","",SUMIF('[3]TK CHAMTHI'!$M:$M,$D23,'[3]TK CHAMTHI'!$O:$O))</f>
        <v>0</v>
      </c>
      <c r="AJ23" s="49">
        <f>IF($D23="","",SUMIF('[3]TK CHAMTHI'!$N:$N,$D23,'[3]TK CHAMTHI'!$O:$O))</f>
        <v>0</v>
      </c>
      <c r="AK23" s="50">
        <f t="shared" si="2"/>
        <v>0</v>
      </c>
      <c r="AL23" s="49">
        <f>IF($D23="","",SUMIF('[3]TK CHAMTHI'!$P:$P,$D23,'[3]TK CHAMTHI'!$R:$R))</f>
        <v>0</v>
      </c>
      <c r="AM23" s="49">
        <f>IF($D23="","",SUMIF('[3]TK CHAMTHI'!$Q:$Q,$D23,'[3]TK CHAMTHI'!$R:$R))</f>
        <v>0</v>
      </c>
      <c r="AN23" s="50">
        <f t="shared" si="3"/>
        <v>0</v>
      </c>
      <c r="AO23" s="49">
        <f>IF(D23="","",SUMIF('[3]TK CHAMTHI'!S:S,D23,'[3]TK CHAMTHI'!U:U))</f>
        <v>0</v>
      </c>
      <c r="AP23" s="49">
        <f>IF(D23="","",SUMIF('[3]TK CHAMTHI'!T:T,D23,'[3]TK CHAMTHI'!U:U))</f>
        <v>0</v>
      </c>
      <c r="AQ23" s="50">
        <f t="shared" si="11"/>
        <v>0</v>
      </c>
      <c r="AR23" s="50">
        <f>IF(D23="","",ROUND(SUMIF('[3]QL THI'!G:G,D23,'[3]QL THI'!H:H),1))</f>
        <v>0</v>
      </c>
      <c r="AS23" s="50">
        <f>IF(D23="","",ROUND(SUMIF('[3]QL THI'!E:E,D23,'[3]QL THI'!F:F),1))</f>
        <v>0</v>
      </c>
      <c r="AT23" s="149">
        <f t="shared" si="4"/>
        <v>0</v>
      </c>
    </row>
    <row r="24" spans="1:46" s="135" customFormat="1" ht="37.5">
      <c r="A24" s="145">
        <f>IF(D24="","",SUBTOTAL(3,$D$5:D24))</f>
        <v>20</v>
      </c>
      <c r="B24" s="46" t="s">
        <v>83</v>
      </c>
      <c r="C24" s="47" t="s">
        <v>53</v>
      </c>
      <c r="D24" s="146" t="s">
        <v>84</v>
      </c>
      <c r="E24" s="147">
        <f>IF($D24="","",SUMIF('[3]TK DETHI'!$A:$A,$D24,'[3]TK DETHI'!$B:$B))</f>
        <v>0</v>
      </c>
      <c r="F24" s="147">
        <f>IF($D24="","",SUMIF('[3]TK DETHI'!$C:$C,$D24,'[3]TK DETHI'!$D:$D))</f>
        <v>0</v>
      </c>
      <c r="G24" s="147">
        <f>IF($D24="","",SUMIF('[3]TK DETHI'!$E:$E,$D24,'[3]TK DETHI'!$F:$F))</f>
        <v>0</v>
      </c>
      <c r="H24" s="147">
        <f>IF($D24="","",SUMIF('[3]TK DETHI'!$G:$G,$D24,'[3]TK DETHI'!$H:$H))</f>
        <v>0</v>
      </c>
      <c r="I24" s="147">
        <f>IF($D24="","",SUMIF('[3]TK DETHI'!$I:$I,$D24,'[3]TK DETHI'!$J:$J))</f>
        <v>0</v>
      </c>
      <c r="J24" s="147">
        <f>IF($D24="","",SUMIF('[3]TK DETHI'!$K:$K,$D24,'[3]TK DETHI'!$L:$L))</f>
        <v>0</v>
      </c>
      <c r="K24" s="147">
        <f>IF($D24="","",SUMIF('[3]TK DETHI'!$M:$M,$D24,'[3]TK DETHI'!$N:$N))</f>
        <v>0</v>
      </c>
      <c r="L24" s="147">
        <f>IF($D24="","",SUMIF('[3]TK DETHI'!$O:$O,$D24,'[3]TK DETHI'!$P:$P))</f>
        <v>0</v>
      </c>
      <c r="M24" s="148">
        <f t="shared" si="5"/>
        <v>0</v>
      </c>
      <c r="N24" s="49">
        <f>IF($D24="","",SUMIF('[3]TK COITHI KTHP va Thi TN'!$A:$A,$D24,'[3]TK COITHI KTHP va Thi TN'!$D:$D))</f>
        <v>0</v>
      </c>
      <c r="O24" s="49">
        <f>IF($D24="","",SUMIF('[3]TK COITHI KTHP va Thi TN'!$B:$B,$D24,'[3]TK COITHI KTHP va Thi TN'!$D:$D))</f>
        <v>0</v>
      </c>
      <c r="P24" s="49">
        <f>IF($D24="","",SUMIF('[3]TK COITHI KTHP va Thi TN'!$E:$E,$D24,'[3]TK COITHI KTHP va Thi TN'!$H:$H))</f>
        <v>0</v>
      </c>
      <c r="Q24" s="49">
        <f>IF($D24="","",SUMIF('[3]TK COITHI KTHP va Thi TN'!$F:$F,$D24,'[3]TK COITHI KTHP va Thi TN'!$H:$H))</f>
        <v>0</v>
      </c>
      <c r="R24" s="149">
        <f t="shared" si="6"/>
        <v>0</v>
      </c>
      <c r="S24" s="49">
        <f>IF($D24="","",SUMIF('[3]TK CHAMTHI'!$A:$A,$D24,'[3]TK CHAMTHI'!$C:$C))</f>
        <v>0</v>
      </c>
      <c r="T24" s="49">
        <f>IF($D24="","",SUMIF('[3]TK CHAMTHI'!$B:$B,$D24,'[3]TK CHAMTHI'!$C:$C))</f>
        <v>0</v>
      </c>
      <c r="U24" s="49">
        <f>IF(D24="","",SUMIF('[3]CHAM NV'!B:B,D24,'[3]CHAM NV'!C:C))</f>
        <v>0</v>
      </c>
      <c r="V24" s="50">
        <f t="shared" si="7"/>
        <v>0</v>
      </c>
      <c r="W24" s="49">
        <f>IF($D24="","",SUMIF('[3]TK CHAMTHI'!$D:$D,$D24,'[3]TK CHAMTHI'!$F:$F))</f>
        <v>0</v>
      </c>
      <c r="X24" s="49">
        <f>IF($D24="","",SUMIF('[3]TK CHAMTHI'!$E:$E,$D24,'[3]TK CHAMTHI'!$F:$F))</f>
        <v>0</v>
      </c>
      <c r="Y24" s="49">
        <f>IF(D24="","",SUMIF('[3]CHAM NV'!G:G,D24,'[3]CHAM NV'!H:H))</f>
        <v>0</v>
      </c>
      <c r="Z24" s="50">
        <f t="shared" si="8"/>
        <v>0</v>
      </c>
      <c r="AA24" s="49">
        <f>IF($D24="","",SUMIF('[3]TK CHAMTHI'!$G:$G,$D24,'[3]TK CHAMTHI'!$I:$I))</f>
        <v>0</v>
      </c>
      <c r="AB24" s="49">
        <f>IF($D24="","",SUMIF('[3]TK CHAMTHI'!$H:$H,$D24,'[3]TK CHAMTHI'!$I:$I))</f>
        <v>0</v>
      </c>
      <c r="AC24" s="49">
        <f>IF(D24="","",SUMIF('[3]CHAM NV'!E:E,D24,'[3]CHAM NV'!F:F))</f>
        <v>0</v>
      </c>
      <c r="AD24" s="50">
        <f t="shared" si="9"/>
        <v>0</v>
      </c>
      <c r="AE24" s="49">
        <f>IF($D24="","",SUMIF('[3]TK CHAMTHI'!$J:$J,$D24,'[3]TK CHAMTHI'!$L:$L))</f>
        <v>0</v>
      </c>
      <c r="AF24" s="49">
        <f>IF($D24="","",SUMIF('[3]TK CHAMTHI'!$K:$K,$D24,'[3]TK CHAMTHI'!$L:$L))</f>
        <v>0</v>
      </c>
      <c r="AG24" s="49">
        <f>IF(D24="","",SUMIF('[3]CHAM NV'!I:I,D24,'[3]CHAM NV'!J:J))</f>
        <v>0</v>
      </c>
      <c r="AH24" s="50">
        <f t="shared" si="10"/>
        <v>0</v>
      </c>
      <c r="AI24" s="49">
        <f>IF($D24="","",SUMIF('[3]TK CHAMTHI'!$M:$M,$D24,'[3]TK CHAMTHI'!$O:$O))</f>
        <v>0</v>
      </c>
      <c r="AJ24" s="49">
        <f>IF($D24="","",SUMIF('[3]TK CHAMTHI'!$N:$N,$D24,'[3]TK CHAMTHI'!$O:$O))</f>
        <v>0</v>
      </c>
      <c r="AK24" s="50">
        <f t="shared" si="2"/>
        <v>0</v>
      </c>
      <c r="AL24" s="49">
        <f>IF($D24="","",SUMIF('[3]TK CHAMTHI'!$P:$P,$D24,'[3]TK CHAMTHI'!$R:$R))</f>
        <v>0</v>
      </c>
      <c r="AM24" s="49">
        <f>IF($D24="","",SUMIF('[3]TK CHAMTHI'!$Q:$Q,$D24,'[3]TK CHAMTHI'!$R:$R))</f>
        <v>0</v>
      </c>
      <c r="AN24" s="50">
        <f t="shared" si="3"/>
        <v>0</v>
      </c>
      <c r="AO24" s="49">
        <f>IF(D24="","",SUMIF('[3]TK CHAMTHI'!S:S,D24,'[3]TK CHAMTHI'!U:U))</f>
        <v>0</v>
      </c>
      <c r="AP24" s="49">
        <f>IF(D24="","",SUMIF('[3]TK CHAMTHI'!T:T,D24,'[3]TK CHAMTHI'!U:U))</f>
        <v>0</v>
      </c>
      <c r="AQ24" s="50">
        <f t="shared" si="11"/>
        <v>0</v>
      </c>
      <c r="AR24" s="50">
        <f>IF(D24="","",ROUND(SUMIF('[3]QL THI'!G:G,D24,'[3]QL THI'!H:H),1))</f>
        <v>0</v>
      </c>
      <c r="AS24" s="50">
        <f>IF(D24="","",ROUND(SUMIF('[3]QL THI'!E:E,D24,'[3]QL THI'!F:F),1))</f>
        <v>0</v>
      </c>
      <c r="AT24" s="149">
        <f t="shared" si="4"/>
        <v>0</v>
      </c>
    </row>
    <row r="25" spans="1:46" s="135" customFormat="1">
      <c r="A25" s="145">
        <f>IF(D25="","",SUBTOTAL(3,$D$5:D25))</f>
        <v>21</v>
      </c>
      <c r="B25" s="46" t="s">
        <v>85</v>
      </c>
      <c r="C25" s="47" t="s">
        <v>53</v>
      </c>
      <c r="D25" s="146" t="s">
        <v>86</v>
      </c>
      <c r="E25" s="147">
        <f>IF($D25="","",SUMIF('[3]TK DETHI'!$A:$A,$D25,'[3]TK DETHI'!$B:$B))</f>
        <v>0</v>
      </c>
      <c r="F25" s="147">
        <f>IF($D25="","",SUMIF('[3]TK DETHI'!$C:$C,$D25,'[3]TK DETHI'!$D:$D))</f>
        <v>0</v>
      </c>
      <c r="G25" s="147">
        <f>IF($D25="","",SUMIF('[3]TK DETHI'!$E:$E,$D25,'[3]TK DETHI'!$F:$F))</f>
        <v>0</v>
      </c>
      <c r="H25" s="147">
        <f>IF($D25="","",SUMIF('[3]TK DETHI'!$G:$G,$D25,'[3]TK DETHI'!$H:$H))</f>
        <v>0</v>
      </c>
      <c r="I25" s="147">
        <f>IF($D25="","",SUMIF('[3]TK DETHI'!$I:$I,$D25,'[3]TK DETHI'!$J:$J))</f>
        <v>0</v>
      </c>
      <c r="J25" s="147">
        <f>IF($D25="","",SUMIF('[3]TK DETHI'!$K:$K,$D25,'[3]TK DETHI'!$L:$L))</f>
        <v>0</v>
      </c>
      <c r="K25" s="147">
        <f>IF($D25="","",SUMIF('[3]TK DETHI'!$M:$M,$D25,'[3]TK DETHI'!$N:$N))</f>
        <v>0</v>
      </c>
      <c r="L25" s="147">
        <f>IF($D25="","",SUMIF('[3]TK DETHI'!$O:$O,$D25,'[3]TK DETHI'!$P:$P))</f>
        <v>0</v>
      </c>
      <c r="M25" s="148">
        <f t="shared" si="5"/>
        <v>0</v>
      </c>
      <c r="N25" s="49">
        <f>IF($D25="","",SUMIF('[3]TK COITHI KTHP va Thi TN'!$A:$A,$D25,'[3]TK COITHI KTHP va Thi TN'!$D:$D))</f>
        <v>0</v>
      </c>
      <c r="O25" s="49">
        <f>IF($D25="","",SUMIF('[3]TK COITHI KTHP va Thi TN'!$B:$B,$D25,'[3]TK COITHI KTHP va Thi TN'!$D:$D))</f>
        <v>0</v>
      </c>
      <c r="P25" s="49">
        <f>IF($D25="","",SUMIF('[3]TK COITHI KTHP va Thi TN'!$E:$E,$D25,'[3]TK COITHI KTHP va Thi TN'!$H:$H))</f>
        <v>0</v>
      </c>
      <c r="Q25" s="49">
        <f>IF($D25="","",SUMIF('[3]TK COITHI KTHP va Thi TN'!$F:$F,$D25,'[3]TK COITHI KTHP va Thi TN'!$H:$H))</f>
        <v>0</v>
      </c>
      <c r="R25" s="149">
        <f t="shared" si="6"/>
        <v>0</v>
      </c>
      <c r="S25" s="49">
        <f>IF($D25="","",SUMIF('[3]TK CHAMTHI'!$A:$A,$D25,'[3]TK CHAMTHI'!$C:$C))</f>
        <v>0</v>
      </c>
      <c r="T25" s="49">
        <f>IF($D25="","",SUMIF('[3]TK CHAMTHI'!$B:$B,$D25,'[3]TK CHAMTHI'!$C:$C))</f>
        <v>0</v>
      </c>
      <c r="U25" s="49">
        <f>IF(D25="","",SUMIF('[3]CHAM NV'!B:B,D25,'[3]CHAM NV'!C:C))</f>
        <v>0</v>
      </c>
      <c r="V25" s="50">
        <f t="shared" si="7"/>
        <v>0</v>
      </c>
      <c r="W25" s="49">
        <f>IF($D25="","",SUMIF('[3]TK CHAMTHI'!$D:$D,$D25,'[3]TK CHAMTHI'!$F:$F))</f>
        <v>0</v>
      </c>
      <c r="X25" s="49">
        <f>IF($D25="","",SUMIF('[3]TK CHAMTHI'!$E:$E,$D25,'[3]TK CHAMTHI'!$F:$F))</f>
        <v>0</v>
      </c>
      <c r="Y25" s="49">
        <f>IF(D25="","",SUMIF('[3]CHAM NV'!G:G,D25,'[3]CHAM NV'!H:H))</f>
        <v>0</v>
      </c>
      <c r="Z25" s="50">
        <f t="shared" si="8"/>
        <v>0</v>
      </c>
      <c r="AA25" s="49">
        <f>IF($D25="","",SUMIF('[3]TK CHAMTHI'!$G:$G,$D25,'[3]TK CHAMTHI'!$I:$I))</f>
        <v>0</v>
      </c>
      <c r="AB25" s="49">
        <f>IF($D25="","",SUMIF('[3]TK CHAMTHI'!$H:$H,$D25,'[3]TK CHAMTHI'!$I:$I))</f>
        <v>0</v>
      </c>
      <c r="AC25" s="49">
        <f>IF(D25="","",SUMIF('[3]CHAM NV'!E:E,D25,'[3]CHAM NV'!F:F))</f>
        <v>0</v>
      </c>
      <c r="AD25" s="50">
        <f t="shared" si="9"/>
        <v>0</v>
      </c>
      <c r="AE25" s="49">
        <f>IF($D25="","",SUMIF('[3]TK CHAMTHI'!$J:$J,$D25,'[3]TK CHAMTHI'!$L:$L))</f>
        <v>0</v>
      </c>
      <c r="AF25" s="49">
        <f>IF($D25="","",SUMIF('[3]TK CHAMTHI'!$K:$K,$D25,'[3]TK CHAMTHI'!$L:$L))</f>
        <v>0</v>
      </c>
      <c r="AG25" s="49">
        <f>IF(D25="","",SUMIF('[3]CHAM NV'!I:I,D25,'[3]CHAM NV'!J:J))</f>
        <v>0</v>
      </c>
      <c r="AH25" s="50">
        <f t="shared" si="10"/>
        <v>0</v>
      </c>
      <c r="AI25" s="49">
        <f>IF($D25="","",SUMIF('[3]TK CHAMTHI'!$M:$M,$D25,'[3]TK CHAMTHI'!$O:$O))</f>
        <v>0</v>
      </c>
      <c r="AJ25" s="49">
        <f>IF($D25="","",SUMIF('[3]TK CHAMTHI'!$N:$N,$D25,'[3]TK CHAMTHI'!$O:$O))</f>
        <v>0</v>
      </c>
      <c r="AK25" s="50">
        <f t="shared" si="2"/>
        <v>0</v>
      </c>
      <c r="AL25" s="49">
        <f>IF($D25="","",SUMIF('[3]TK CHAMTHI'!$P:$P,$D25,'[3]TK CHAMTHI'!$R:$R))</f>
        <v>0</v>
      </c>
      <c r="AM25" s="49">
        <f>IF($D25="","",SUMIF('[3]TK CHAMTHI'!$Q:$Q,$D25,'[3]TK CHAMTHI'!$R:$R))</f>
        <v>0</v>
      </c>
      <c r="AN25" s="50">
        <f t="shared" si="3"/>
        <v>0</v>
      </c>
      <c r="AO25" s="49">
        <f>IF(D25="","",SUMIF('[3]TK CHAMTHI'!S:S,D25,'[3]TK CHAMTHI'!U:U))</f>
        <v>0</v>
      </c>
      <c r="AP25" s="49">
        <f>IF(D25="","",SUMIF('[3]TK CHAMTHI'!T:T,D25,'[3]TK CHAMTHI'!U:U))</f>
        <v>0</v>
      </c>
      <c r="AQ25" s="50">
        <f t="shared" si="11"/>
        <v>0</v>
      </c>
      <c r="AR25" s="50">
        <f>IF(D25="","",ROUND(SUMIF('[3]QL THI'!G:G,D25,'[3]QL THI'!H:H),1))</f>
        <v>0</v>
      </c>
      <c r="AS25" s="50">
        <f>IF(D25="","",ROUND(SUMIF('[3]QL THI'!E:E,D25,'[3]QL THI'!F:F),1))</f>
        <v>0</v>
      </c>
      <c r="AT25" s="149">
        <f t="shared" si="4"/>
        <v>0</v>
      </c>
    </row>
    <row r="26" spans="1:46" s="135" customFormat="1">
      <c r="A26" s="145">
        <f>IF(D26="","",SUBTOTAL(3,$D$5:D26))</f>
        <v>22</v>
      </c>
      <c r="B26" s="46" t="s">
        <v>87</v>
      </c>
      <c r="C26" s="47" t="s">
        <v>53</v>
      </c>
      <c r="D26" s="146" t="s">
        <v>88</v>
      </c>
      <c r="E26" s="147">
        <f>IF($D26="","",SUMIF('[3]TK DETHI'!$A:$A,$D26,'[3]TK DETHI'!$B:$B))</f>
        <v>0</v>
      </c>
      <c r="F26" s="147">
        <f>IF($D26="","",SUMIF('[3]TK DETHI'!$C:$C,$D26,'[3]TK DETHI'!$D:$D))</f>
        <v>0</v>
      </c>
      <c r="G26" s="147">
        <f>IF($D26="","",SUMIF('[3]TK DETHI'!$E:$E,$D26,'[3]TK DETHI'!$F:$F))</f>
        <v>0</v>
      </c>
      <c r="H26" s="147">
        <f>IF($D26="","",SUMIF('[3]TK DETHI'!$G:$G,$D26,'[3]TK DETHI'!$H:$H))</f>
        <v>0</v>
      </c>
      <c r="I26" s="147">
        <f>IF($D26="","",SUMIF('[3]TK DETHI'!$I:$I,$D26,'[3]TK DETHI'!$J:$J))</f>
        <v>0</v>
      </c>
      <c r="J26" s="147">
        <f>IF($D26="","",SUMIF('[3]TK DETHI'!$K:$K,$D26,'[3]TK DETHI'!$L:$L))</f>
        <v>0</v>
      </c>
      <c r="K26" s="147">
        <f>IF($D26="","",SUMIF('[3]TK DETHI'!$M:$M,$D26,'[3]TK DETHI'!$N:$N))</f>
        <v>0</v>
      </c>
      <c r="L26" s="147">
        <f>IF($D26="","",SUMIF('[3]TK DETHI'!$O:$O,$D26,'[3]TK DETHI'!$P:$P))</f>
        <v>0</v>
      </c>
      <c r="M26" s="148">
        <f t="shared" si="5"/>
        <v>0</v>
      </c>
      <c r="N26" s="49">
        <f>IF($D26="","",SUMIF('[3]TK COITHI KTHP va Thi TN'!$A:$A,$D26,'[3]TK COITHI KTHP va Thi TN'!$D:$D))</f>
        <v>0</v>
      </c>
      <c r="O26" s="49">
        <f>IF($D26="","",SUMIF('[3]TK COITHI KTHP va Thi TN'!$B:$B,$D26,'[3]TK COITHI KTHP va Thi TN'!$D:$D))</f>
        <v>0</v>
      </c>
      <c r="P26" s="49">
        <f>IF($D26="","",SUMIF('[3]TK COITHI KTHP va Thi TN'!$E:$E,$D26,'[3]TK COITHI KTHP va Thi TN'!$H:$H))</f>
        <v>0</v>
      </c>
      <c r="Q26" s="49">
        <f>IF($D26="","",SUMIF('[3]TK COITHI KTHP va Thi TN'!$F:$F,$D26,'[3]TK COITHI KTHP va Thi TN'!$H:$H))</f>
        <v>0</v>
      </c>
      <c r="R26" s="149">
        <f t="shared" si="6"/>
        <v>0</v>
      </c>
      <c r="S26" s="49">
        <f>IF($D26="","",SUMIF('[3]TK CHAMTHI'!$A:$A,$D26,'[3]TK CHAMTHI'!$C:$C))</f>
        <v>0</v>
      </c>
      <c r="T26" s="49">
        <f>IF($D26="","",SUMIF('[3]TK CHAMTHI'!$B:$B,$D26,'[3]TK CHAMTHI'!$C:$C))</f>
        <v>0</v>
      </c>
      <c r="U26" s="49">
        <f>IF(D26="","",SUMIF('[3]CHAM NV'!B:B,D26,'[3]CHAM NV'!C:C))</f>
        <v>0</v>
      </c>
      <c r="V26" s="50">
        <f t="shared" si="7"/>
        <v>0</v>
      </c>
      <c r="W26" s="49">
        <f>IF($D26="","",SUMIF('[3]TK CHAMTHI'!$D:$D,$D26,'[3]TK CHAMTHI'!$F:$F))</f>
        <v>0</v>
      </c>
      <c r="X26" s="49">
        <f>IF($D26="","",SUMIF('[3]TK CHAMTHI'!$E:$E,$D26,'[3]TK CHAMTHI'!$F:$F))</f>
        <v>0</v>
      </c>
      <c r="Y26" s="49">
        <f>IF(D26="","",SUMIF('[3]CHAM NV'!G:G,D26,'[3]CHAM NV'!H:H))</f>
        <v>0</v>
      </c>
      <c r="Z26" s="50">
        <f t="shared" si="8"/>
        <v>0</v>
      </c>
      <c r="AA26" s="49">
        <f>IF($D26="","",SUMIF('[3]TK CHAMTHI'!$G:$G,$D26,'[3]TK CHAMTHI'!$I:$I))</f>
        <v>0</v>
      </c>
      <c r="AB26" s="49">
        <f>IF($D26="","",SUMIF('[3]TK CHAMTHI'!$H:$H,$D26,'[3]TK CHAMTHI'!$I:$I))</f>
        <v>0</v>
      </c>
      <c r="AC26" s="49">
        <f>IF(D26="","",SUMIF('[3]CHAM NV'!E:E,D26,'[3]CHAM NV'!F:F))</f>
        <v>0</v>
      </c>
      <c r="AD26" s="50">
        <f t="shared" si="9"/>
        <v>0</v>
      </c>
      <c r="AE26" s="49">
        <f>IF($D26="","",SUMIF('[3]TK CHAMTHI'!$J:$J,$D26,'[3]TK CHAMTHI'!$L:$L))</f>
        <v>0</v>
      </c>
      <c r="AF26" s="49">
        <f>IF($D26="","",SUMIF('[3]TK CHAMTHI'!$K:$K,$D26,'[3]TK CHAMTHI'!$L:$L))</f>
        <v>0</v>
      </c>
      <c r="AG26" s="49">
        <f>IF(D26="","",SUMIF('[3]CHAM NV'!I:I,D26,'[3]CHAM NV'!J:J))</f>
        <v>0</v>
      </c>
      <c r="AH26" s="50">
        <f t="shared" si="10"/>
        <v>0</v>
      </c>
      <c r="AI26" s="49">
        <f>IF($D26="","",SUMIF('[3]TK CHAMTHI'!$M:$M,$D26,'[3]TK CHAMTHI'!$O:$O))</f>
        <v>0</v>
      </c>
      <c r="AJ26" s="49">
        <f>IF($D26="","",SUMIF('[3]TK CHAMTHI'!$N:$N,$D26,'[3]TK CHAMTHI'!$O:$O))</f>
        <v>0</v>
      </c>
      <c r="AK26" s="50">
        <f t="shared" si="2"/>
        <v>0</v>
      </c>
      <c r="AL26" s="49">
        <f>IF($D26="","",SUMIF('[3]TK CHAMTHI'!$P:$P,$D26,'[3]TK CHAMTHI'!$R:$R))</f>
        <v>0</v>
      </c>
      <c r="AM26" s="49">
        <f>IF($D26="","",SUMIF('[3]TK CHAMTHI'!$Q:$Q,$D26,'[3]TK CHAMTHI'!$R:$R))</f>
        <v>0</v>
      </c>
      <c r="AN26" s="50">
        <f t="shared" si="3"/>
        <v>0</v>
      </c>
      <c r="AO26" s="49">
        <f>IF(D26="","",SUMIF('[3]TK CHAMTHI'!S:S,D26,'[3]TK CHAMTHI'!U:U))</f>
        <v>0</v>
      </c>
      <c r="AP26" s="49">
        <f>IF(D26="","",SUMIF('[3]TK CHAMTHI'!T:T,D26,'[3]TK CHAMTHI'!U:U))</f>
        <v>0</v>
      </c>
      <c r="AQ26" s="50">
        <f t="shared" si="11"/>
        <v>0</v>
      </c>
      <c r="AR26" s="50">
        <f>IF(D26="","",ROUND(SUMIF('[3]QL THI'!G:G,D26,'[3]QL THI'!H:H),1))</f>
        <v>0</v>
      </c>
      <c r="AS26" s="50">
        <f>IF(D26="","",ROUND(SUMIF('[3]QL THI'!E:E,D26,'[3]QL THI'!F:F),1))</f>
        <v>0</v>
      </c>
      <c r="AT26" s="149">
        <f t="shared" si="4"/>
        <v>0</v>
      </c>
    </row>
    <row r="27" spans="1:46" s="135" customFormat="1">
      <c r="A27" s="145">
        <f>IF(D27="","",SUBTOTAL(3,$D$5:D27))</f>
        <v>23</v>
      </c>
      <c r="B27" s="48" t="s">
        <v>89</v>
      </c>
      <c r="C27" s="47" t="s">
        <v>53</v>
      </c>
      <c r="D27" s="150" t="s">
        <v>90</v>
      </c>
      <c r="E27" s="147">
        <f>IF($D27="","",SUMIF('[3]TK DETHI'!$A:$A,$D27,'[3]TK DETHI'!$B:$B))</f>
        <v>0</v>
      </c>
      <c r="F27" s="147">
        <f>IF($D27="","",SUMIF('[3]TK DETHI'!$C:$C,$D27,'[3]TK DETHI'!$D:$D))</f>
        <v>0</v>
      </c>
      <c r="G27" s="147">
        <f>IF($D27="","",SUMIF('[3]TK DETHI'!$E:$E,$D27,'[3]TK DETHI'!$F:$F))</f>
        <v>0</v>
      </c>
      <c r="H27" s="147">
        <f>IF($D27="","",SUMIF('[3]TK DETHI'!$G:$G,$D27,'[3]TK DETHI'!$H:$H))</f>
        <v>0</v>
      </c>
      <c r="I27" s="147">
        <f>IF($D27="","",SUMIF('[3]TK DETHI'!$I:$I,$D27,'[3]TK DETHI'!$J:$J))</f>
        <v>0</v>
      </c>
      <c r="J27" s="147">
        <f>IF($D27="","",SUMIF('[3]TK DETHI'!$K:$K,$D27,'[3]TK DETHI'!$L:$L))</f>
        <v>0</v>
      </c>
      <c r="K27" s="147">
        <f>IF($D27="","",SUMIF('[3]TK DETHI'!$M:$M,$D27,'[3]TK DETHI'!$N:$N))</f>
        <v>0</v>
      </c>
      <c r="L27" s="147">
        <f>IF($D27="","",SUMIF('[3]TK DETHI'!$O:$O,$D27,'[3]TK DETHI'!$P:$P))</f>
        <v>0</v>
      </c>
      <c r="M27" s="148">
        <f t="shared" si="5"/>
        <v>0</v>
      </c>
      <c r="N27" s="49">
        <f>IF($D27="","",SUMIF('[3]TK COITHI KTHP va Thi TN'!$A:$A,$D27,'[3]TK COITHI KTHP va Thi TN'!$D:$D))</f>
        <v>0</v>
      </c>
      <c r="O27" s="49">
        <f>IF($D27="","",SUMIF('[3]TK COITHI KTHP va Thi TN'!$B:$B,$D27,'[3]TK COITHI KTHP va Thi TN'!$D:$D))</f>
        <v>0</v>
      </c>
      <c r="P27" s="49">
        <f>IF($D27="","",SUMIF('[3]TK COITHI KTHP va Thi TN'!$E:$E,$D27,'[3]TK COITHI KTHP va Thi TN'!$H:$H))</f>
        <v>0</v>
      </c>
      <c r="Q27" s="49">
        <f>IF($D27="","",SUMIF('[3]TK COITHI KTHP va Thi TN'!$F:$F,$D27,'[3]TK COITHI KTHP va Thi TN'!$H:$H))</f>
        <v>0</v>
      </c>
      <c r="R27" s="149">
        <f t="shared" si="6"/>
        <v>0</v>
      </c>
      <c r="S27" s="49">
        <f>IF($D27="","",SUMIF('[3]TK CHAMTHI'!$A:$A,$D27,'[3]TK CHAMTHI'!$C:$C))</f>
        <v>0</v>
      </c>
      <c r="T27" s="49">
        <f>IF($D27="","",SUMIF('[3]TK CHAMTHI'!$B:$B,$D27,'[3]TK CHAMTHI'!$C:$C))</f>
        <v>0</v>
      </c>
      <c r="U27" s="49">
        <f>IF(D27="","",SUMIF('[3]CHAM NV'!B:B,D27,'[3]CHAM NV'!C:C))</f>
        <v>0</v>
      </c>
      <c r="V27" s="50">
        <f t="shared" si="7"/>
        <v>0</v>
      </c>
      <c r="W27" s="49">
        <f>IF($D27="","",SUMIF('[3]TK CHAMTHI'!$D:$D,$D27,'[3]TK CHAMTHI'!$F:$F))</f>
        <v>0</v>
      </c>
      <c r="X27" s="49">
        <f>IF($D27="","",SUMIF('[3]TK CHAMTHI'!$E:$E,$D27,'[3]TK CHAMTHI'!$F:$F))</f>
        <v>0</v>
      </c>
      <c r="Y27" s="49">
        <f>IF(D27="","",SUMIF('[3]CHAM NV'!G:G,D27,'[3]CHAM NV'!H:H))</f>
        <v>0</v>
      </c>
      <c r="Z27" s="50">
        <f t="shared" si="8"/>
        <v>0</v>
      </c>
      <c r="AA27" s="49">
        <f>IF($D27="","",SUMIF('[3]TK CHAMTHI'!$G:$G,$D27,'[3]TK CHAMTHI'!$I:$I))</f>
        <v>0</v>
      </c>
      <c r="AB27" s="49">
        <f>IF($D27="","",SUMIF('[3]TK CHAMTHI'!$H:$H,$D27,'[3]TK CHAMTHI'!$I:$I))</f>
        <v>0</v>
      </c>
      <c r="AC27" s="49">
        <f>IF(D27="","",SUMIF('[3]CHAM NV'!E:E,D27,'[3]CHAM NV'!F:F))</f>
        <v>0</v>
      </c>
      <c r="AD27" s="50">
        <f t="shared" si="9"/>
        <v>0</v>
      </c>
      <c r="AE27" s="49">
        <f>IF($D27="","",SUMIF('[3]TK CHAMTHI'!$J:$J,$D27,'[3]TK CHAMTHI'!$L:$L))</f>
        <v>0</v>
      </c>
      <c r="AF27" s="49">
        <f>IF($D27="","",SUMIF('[3]TK CHAMTHI'!$K:$K,$D27,'[3]TK CHAMTHI'!$L:$L))</f>
        <v>0</v>
      </c>
      <c r="AG27" s="49">
        <f>IF(D27="","",SUMIF('[3]CHAM NV'!I:I,D27,'[3]CHAM NV'!J:J))</f>
        <v>0</v>
      </c>
      <c r="AH27" s="50">
        <f t="shared" si="10"/>
        <v>0</v>
      </c>
      <c r="AI27" s="49">
        <f>IF($D27="","",SUMIF('[3]TK CHAMTHI'!$M:$M,$D27,'[3]TK CHAMTHI'!$O:$O))</f>
        <v>0</v>
      </c>
      <c r="AJ27" s="49">
        <f>IF($D27="","",SUMIF('[3]TK CHAMTHI'!$N:$N,$D27,'[3]TK CHAMTHI'!$O:$O))</f>
        <v>0</v>
      </c>
      <c r="AK27" s="50">
        <f t="shared" si="2"/>
        <v>0</v>
      </c>
      <c r="AL27" s="49">
        <f>IF($D27="","",SUMIF('[3]TK CHAMTHI'!$P:$P,$D27,'[3]TK CHAMTHI'!$R:$R))</f>
        <v>0</v>
      </c>
      <c r="AM27" s="49">
        <f>IF($D27="","",SUMIF('[3]TK CHAMTHI'!$Q:$Q,$D27,'[3]TK CHAMTHI'!$R:$R))</f>
        <v>0</v>
      </c>
      <c r="AN27" s="50">
        <f t="shared" si="3"/>
        <v>0</v>
      </c>
      <c r="AO27" s="49">
        <f>IF(D27="","",SUMIF('[3]TK CHAMTHI'!S:S,D27,'[3]TK CHAMTHI'!U:U))</f>
        <v>0</v>
      </c>
      <c r="AP27" s="49">
        <f>IF(D27="","",SUMIF('[3]TK CHAMTHI'!T:T,D27,'[3]TK CHAMTHI'!U:U))</f>
        <v>0</v>
      </c>
      <c r="AQ27" s="50">
        <f t="shared" si="11"/>
        <v>0</v>
      </c>
      <c r="AR27" s="50">
        <f>IF(D27="","",ROUND(SUMIF('[3]QL THI'!G:G,D27,'[3]QL THI'!H:H),1))</f>
        <v>0</v>
      </c>
      <c r="AS27" s="50">
        <f>IF(D27="","",ROUND(SUMIF('[3]QL THI'!E:E,D27,'[3]QL THI'!F:F),1))</f>
        <v>0</v>
      </c>
      <c r="AT27" s="149">
        <f t="shared" si="4"/>
        <v>0</v>
      </c>
    </row>
    <row r="28" spans="1:46" s="135" customFormat="1" ht="37.5">
      <c r="A28" s="145">
        <f>IF(D28="","",SUBTOTAL(3,$D$5:D28))</f>
        <v>24</v>
      </c>
      <c r="B28" s="151" t="s">
        <v>91</v>
      </c>
      <c r="C28" s="151" t="s">
        <v>53</v>
      </c>
      <c r="D28" s="152" t="s">
        <v>92</v>
      </c>
      <c r="E28" s="147">
        <f>IF($D28="","",SUMIF('[3]TK DETHI'!$A:$A,$D28,'[3]TK DETHI'!$B:$B))</f>
        <v>0</v>
      </c>
      <c r="F28" s="147">
        <f>IF($D28="","",SUMIF('[3]TK DETHI'!$C:$C,$D28,'[3]TK DETHI'!$D:$D))</f>
        <v>0</v>
      </c>
      <c r="G28" s="147">
        <f>IF($D28="","",SUMIF('[3]TK DETHI'!$E:$E,$D28,'[3]TK DETHI'!$F:$F))</f>
        <v>0</v>
      </c>
      <c r="H28" s="147">
        <f>IF($D28="","",SUMIF('[3]TK DETHI'!$G:$G,$D28,'[3]TK DETHI'!$H:$H))</f>
        <v>0</v>
      </c>
      <c r="I28" s="147">
        <f>IF($D28="","",SUMIF('[3]TK DETHI'!$I:$I,$D28,'[3]TK DETHI'!$J:$J))</f>
        <v>0</v>
      </c>
      <c r="J28" s="147">
        <f>IF($D28="","",SUMIF('[3]TK DETHI'!$K:$K,$D28,'[3]TK DETHI'!$L:$L))</f>
        <v>0</v>
      </c>
      <c r="K28" s="147">
        <f>IF($D28="","",SUMIF('[3]TK DETHI'!$M:$M,$D28,'[3]TK DETHI'!$N:$N))</f>
        <v>0</v>
      </c>
      <c r="L28" s="147">
        <f>IF($D28="","",SUMIF('[3]TK DETHI'!$O:$O,$D28,'[3]TK DETHI'!$P:$P))</f>
        <v>0</v>
      </c>
      <c r="M28" s="148">
        <f t="shared" si="5"/>
        <v>0</v>
      </c>
      <c r="N28" s="49">
        <f>IF($D28="","",SUMIF('[3]TK COITHI KTHP va Thi TN'!$A:$A,$D28,'[3]TK COITHI KTHP va Thi TN'!$D:$D))</f>
        <v>0</v>
      </c>
      <c r="O28" s="49">
        <f>IF($D28="","",SUMIF('[3]TK COITHI KTHP va Thi TN'!$B:$B,$D28,'[3]TK COITHI KTHP va Thi TN'!$D:$D))</f>
        <v>0</v>
      </c>
      <c r="P28" s="49">
        <f>IF($D28="","",SUMIF('[3]TK COITHI KTHP va Thi TN'!$E:$E,$D28,'[3]TK COITHI KTHP va Thi TN'!$H:$H))</f>
        <v>0</v>
      </c>
      <c r="Q28" s="49">
        <f>IF($D28="","",SUMIF('[3]TK COITHI KTHP va Thi TN'!$F:$F,$D28,'[3]TK COITHI KTHP va Thi TN'!$H:$H))</f>
        <v>0</v>
      </c>
      <c r="R28" s="149">
        <f t="shared" si="6"/>
        <v>0</v>
      </c>
      <c r="S28" s="49">
        <f>IF($D28="","",SUMIF('[3]TK CHAMTHI'!$A:$A,$D28,'[3]TK CHAMTHI'!$C:$C))</f>
        <v>0</v>
      </c>
      <c r="T28" s="49">
        <f>IF($D28="","",SUMIF('[3]TK CHAMTHI'!$B:$B,$D28,'[3]TK CHAMTHI'!$C:$C))</f>
        <v>0</v>
      </c>
      <c r="U28" s="49">
        <f>IF(D28="","",SUMIF('[3]CHAM NV'!B:B,D28,'[3]CHAM NV'!C:C))</f>
        <v>0</v>
      </c>
      <c r="V28" s="50">
        <f t="shared" si="7"/>
        <v>0</v>
      </c>
      <c r="W28" s="49">
        <f>IF($D28="","",SUMIF('[3]TK CHAMTHI'!$D:$D,$D28,'[3]TK CHAMTHI'!$F:$F))</f>
        <v>0</v>
      </c>
      <c r="X28" s="49">
        <f>IF($D28="","",SUMIF('[3]TK CHAMTHI'!$E:$E,$D28,'[3]TK CHAMTHI'!$F:$F))</f>
        <v>0</v>
      </c>
      <c r="Y28" s="49">
        <f>IF(D28="","",SUMIF('[3]CHAM NV'!G:G,D28,'[3]CHAM NV'!H:H))</f>
        <v>0</v>
      </c>
      <c r="Z28" s="50">
        <f t="shared" si="8"/>
        <v>0</v>
      </c>
      <c r="AA28" s="49">
        <f>IF($D28="","",SUMIF('[3]TK CHAMTHI'!$G:$G,$D28,'[3]TK CHAMTHI'!$I:$I))</f>
        <v>0</v>
      </c>
      <c r="AB28" s="49">
        <f>IF($D28="","",SUMIF('[3]TK CHAMTHI'!$H:$H,$D28,'[3]TK CHAMTHI'!$I:$I))</f>
        <v>0</v>
      </c>
      <c r="AC28" s="49">
        <f>IF(D28="","",SUMIF('[3]CHAM NV'!E:E,D28,'[3]CHAM NV'!F:F))</f>
        <v>0</v>
      </c>
      <c r="AD28" s="50">
        <f t="shared" si="9"/>
        <v>0</v>
      </c>
      <c r="AE28" s="49">
        <f>IF($D28="","",SUMIF('[3]TK CHAMTHI'!$J:$J,$D28,'[3]TK CHAMTHI'!$L:$L))</f>
        <v>0</v>
      </c>
      <c r="AF28" s="49">
        <f>IF($D28="","",SUMIF('[3]TK CHAMTHI'!$K:$K,$D28,'[3]TK CHAMTHI'!$L:$L))</f>
        <v>0</v>
      </c>
      <c r="AG28" s="49">
        <f>IF(D28="","",SUMIF('[3]CHAM NV'!I:I,D28,'[3]CHAM NV'!J:J))</f>
        <v>0</v>
      </c>
      <c r="AH28" s="50">
        <f t="shared" si="10"/>
        <v>0</v>
      </c>
      <c r="AI28" s="49">
        <f>IF($D28="","",SUMIF('[3]TK CHAMTHI'!$M:$M,$D28,'[3]TK CHAMTHI'!$O:$O))</f>
        <v>0</v>
      </c>
      <c r="AJ28" s="49">
        <f>IF($D28="","",SUMIF('[3]TK CHAMTHI'!$N:$N,$D28,'[3]TK CHAMTHI'!$O:$O))</f>
        <v>0</v>
      </c>
      <c r="AK28" s="50">
        <f t="shared" si="2"/>
        <v>0</v>
      </c>
      <c r="AL28" s="49">
        <f>IF($D28="","",SUMIF('[3]TK CHAMTHI'!$P:$P,$D28,'[3]TK CHAMTHI'!$R:$R))</f>
        <v>0</v>
      </c>
      <c r="AM28" s="49">
        <f>IF($D28="","",SUMIF('[3]TK CHAMTHI'!$Q:$Q,$D28,'[3]TK CHAMTHI'!$R:$R))</f>
        <v>0</v>
      </c>
      <c r="AN28" s="50">
        <f t="shared" si="3"/>
        <v>0</v>
      </c>
      <c r="AO28" s="49">
        <f>IF(D28="","",SUMIF('[3]TK CHAMTHI'!S:S,D28,'[3]TK CHAMTHI'!U:U))</f>
        <v>0</v>
      </c>
      <c r="AP28" s="49">
        <f>IF(D28="","",SUMIF('[3]TK CHAMTHI'!T:T,D28,'[3]TK CHAMTHI'!U:U))</f>
        <v>0</v>
      </c>
      <c r="AQ28" s="50">
        <f t="shared" si="11"/>
        <v>0</v>
      </c>
      <c r="AR28" s="50">
        <f>IF(D28="","",ROUND(SUMIF('[3]QL THI'!G:G,D28,'[3]QL THI'!H:H),1))</f>
        <v>0</v>
      </c>
      <c r="AS28" s="50">
        <f>IF(D28="","",ROUND(SUMIF('[3]QL THI'!E:E,D28,'[3]QL THI'!F:F),1))</f>
        <v>0</v>
      </c>
      <c r="AT28" s="149">
        <f t="shared" si="4"/>
        <v>0</v>
      </c>
    </row>
    <row r="29" spans="1:46" s="135" customFormat="1">
      <c r="A29" s="145">
        <f>IF(D29="","",SUBTOTAL(3,$D$5:D29))</f>
        <v>25</v>
      </c>
      <c r="B29" s="46" t="s">
        <v>93</v>
      </c>
      <c r="C29" s="47" t="s">
        <v>53</v>
      </c>
      <c r="D29" s="146" t="s">
        <v>94</v>
      </c>
      <c r="E29" s="147">
        <f>IF($D29="","",SUMIF('[3]TK DETHI'!$A:$A,$D29,'[3]TK DETHI'!$B:$B))</f>
        <v>0</v>
      </c>
      <c r="F29" s="147">
        <f>IF($D29="","",SUMIF('[3]TK DETHI'!$C:$C,$D29,'[3]TK DETHI'!$D:$D))</f>
        <v>0</v>
      </c>
      <c r="G29" s="147">
        <f>IF($D29="","",SUMIF('[3]TK DETHI'!$E:$E,$D29,'[3]TK DETHI'!$F:$F))</f>
        <v>0</v>
      </c>
      <c r="H29" s="147">
        <f>IF($D29="","",SUMIF('[3]TK DETHI'!$G:$G,$D29,'[3]TK DETHI'!$H:$H))</f>
        <v>0</v>
      </c>
      <c r="I29" s="147">
        <f>IF($D29="","",SUMIF('[3]TK DETHI'!$I:$I,$D29,'[3]TK DETHI'!$J:$J))</f>
        <v>0</v>
      </c>
      <c r="J29" s="147">
        <f>IF($D29="","",SUMIF('[3]TK DETHI'!$K:$K,$D29,'[3]TK DETHI'!$L:$L))</f>
        <v>0</v>
      </c>
      <c r="K29" s="147">
        <f>IF($D29="","",SUMIF('[3]TK DETHI'!$M:$M,$D29,'[3]TK DETHI'!$N:$N))</f>
        <v>0</v>
      </c>
      <c r="L29" s="147">
        <f>IF($D29="","",SUMIF('[3]TK DETHI'!$O:$O,$D29,'[3]TK DETHI'!$P:$P))</f>
        <v>0</v>
      </c>
      <c r="M29" s="148">
        <f t="shared" si="5"/>
        <v>0</v>
      </c>
      <c r="N29" s="49">
        <f>IF($D29="","",SUMIF('[3]TK COITHI KTHP va Thi TN'!$A:$A,$D29,'[3]TK COITHI KTHP va Thi TN'!$D:$D))</f>
        <v>0</v>
      </c>
      <c r="O29" s="49">
        <f>IF($D29="","",SUMIF('[3]TK COITHI KTHP va Thi TN'!$B:$B,$D29,'[3]TK COITHI KTHP va Thi TN'!$D:$D))</f>
        <v>0</v>
      </c>
      <c r="P29" s="49">
        <f>IF($D29="","",SUMIF('[3]TK COITHI KTHP va Thi TN'!$E:$E,$D29,'[3]TK COITHI KTHP va Thi TN'!$H:$H))</f>
        <v>0</v>
      </c>
      <c r="Q29" s="49">
        <f>IF($D29="","",SUMIF('[3]TK COITHI KTHP va Thi TN'!$F:$F,$D29,'[3]TK COITHI KTHP va Thi TN'!$H:$H))</f>
        <v>0</v>
      </c>
      <c r="R29" s="149">
        <f t="shared" si="6"/>
        <v>0</v>
      </c>
      <c r="S29" s="49">
        <f>IF($D29="","",SUMIF('[3]TK CHAMTHI'!$A:$A,$D29,'[3]TK CHAMTHI'!$C:$C))</f>
        <v>0</v>
      </c>
      <c r="T29" s="49">
        <f>IF($D29="","",SUMIF('[3]TK CHAMTHI'!$B:$B,$D29,'[3]TK CHAMTHI'!$C:$C))</f>
        <v>0</v>
      </c>
      <c r="U29" s="49">
        <f>IF(D29="","",SUMIF('[3]CHAM NV'!B:B,D29,'[3]CHAM NV'!C:C))</f>
        <v>0</v>
      </c>
      <c r="V29" s="50">
        <f t="shared" si="7"/>
        <v>0</v>
      </c>
      <c r="W29" s="49">
        <f>IF($D29="","",SUMIF('[3]TK CHAMTHI'!$D:$D,$D29,'[3]TK CHAMTHI'!$F:$F))</f>
        <v>0</v>
      </c>
      <c r="X29" s="49">
        <f>IF($D29="","",SUMIF('[3]TK CHAMTHI'!$E:$E,$D29,'[3]TK CHAMTHI'!$F:$F))</f>
        <v>0</v>
      </c>
      <c r="Y29" s="49">
        <f>IF(D29="","",SUMIF('[3]CHAM NV'!G:G,D29,'[3]CHAM NV'!H:H))</f>
        <v>0</v>
      </c>
      <c r="Z29" s="50">
        <f t="shared" si="8"/>
        <v>0</v>
      </c>
      <c r="AA29" s="49">
        <f>IF($D29="","",SUMIF('[3]TK CHAMTHI'!$G:$G,$D29,'[3]TK CHAMTHI'!$I:$I))</f>
        <v>0</v>
      </c>
      <c r="AB29" s="49">
        <f>IF($D29="","",SUMIF('[3]TK CHAMTHI'!$H:$H,$D29,'[3]TK CHAMTHI'!$I:$I))</f>
        <v>0</v>
      </c>
      <c r="AC29" s="49">
        <f>IF(D29="","",SUMIF('[3]CHAM NV'!E:E,D29,'[3]CHAM NV'!F:F))</f>
        <v>0</v>
      </c>
      <c r="AD29" s="50">
        <f t="shared" si="9"/>
        <v>0</v>
      </c>
      <c r="AE29" s="49">
        <f>IF($D29="","",SUMIF('[3]TK CHAMTHI'!$J:$J,$D29,'[3]TK CHAMTHI'!$L:$L))</f>
        <v>0</v>
      </c>
      <c r="AF29" s="49">
        <f>IF($D29="","",SUMIF('[3]TK CHAMTHI'!$K:$K,$D29,'[3]TK CHAMTHI'!$L:$L))</f>
        <v>0</v>
      </c>
      <c r="AG29" s="49">
        <f>IF(D29="","",SUMIF('[3]CHAM NV'!I:I,D29,'[3]CHAM NV'!J:J))</f>
        <v>0</v>
      </c>
      <c r="AH29" s="50">
        <f t="shared" si="10"/>
        <v>0</v>
      </c>
      <c r="AI29" s="49">
        <f>IF($D29="","",SUMIF('[3]TK CHAMTHI'!$M:$M,$D29,'[3]TK CHAMTHI'!$O:$O))</f>
        <v>0</v>
      </c>
      <c r="AJ29" s="49">
        <f>IF($D29="","",SUMIF('[3]TK CHAMTHI'!$N:$N,$D29,'[3]TK CHAMTHI'!$O:$O))</f>
        <v>0</v>
      </c>
      <c r="AK29" s="50">
        <f t="shared" si="2"/>
        <v>0</v>
      </c>
      <c r="AL29" s="49">
        <f>IF($D29="","",SUMIF('[3]TK CHAMTHI'!$P:$P,$D29,'[3]TK CHAMTHI'!$R:$R))</f>
        <v>0</v>
      </c>
      <c r="AM29" s="49">
        <f>IF($D29="","",SUMIF('[3]TK CHAMTHI'!$Q:$Q,$D29,'[3]TK CHAMTHI'!$R:$R))</f>
        <v>0</v>
      </c>
      <c r="AN29" s="50">
        <f t="shared" si="3"/>
        <v>0</v>
      </c>
      <c r="AO29" s="49">
        <f>IF(D29="","",SUMIF('[3]TK CHAMTHI'!S:S,D29,'[3]TK CHAMTHI'!U:U))</f>
        <v>0</v>
      </c>
      <c r="AP29" s="49">
        <f>IF(D29="","",SUMIF('[3]TK CHAMTHI'!T:T,D29,'[3]TK CHAMTHI'!U:U))</f>
        <v>0</v>
      </c>
      <c r="AQ29" s="50">
        <f t="shared" si="11"/>
        <v>0</v>
      </c>
      <c r="AR29" s="50">
        <f>IF(D29="","",ROUND(SUMIF('[3]QL THI'!G:G,D29,'[3]QL THI'!H:H),1))</f>
        <v>0</v>
      </c>
      <c r="AS29" s="50">
        <f>IF(D29="","",ROUND(SUMIF('[3]QL THI'!E:E,D29,'[3]QL THI'!F:F),1))</f>
        <v>0</v>
      </c>
      <c r="AT29" s="149">
        <f t="shared" si="4"/>
        <v>0</v>
      </c>
    </row>
    <row r="30" spans="1:46" s="135" customFormat="1">
      <c r="A30" s="145">
        <f>IF(D30="","",SUBTOTAL(3,$D$5:D30))</f>
        <v>26</v>
      </c>
      <c r="B30" s="46" t="s">
        <v>95</v>
      </c>
      <c r="C30" s="47" t="s">
        <v>53</v>
      </c>
      <c r="D30" s="146" t="s">
        <v>96</v>
      </c>
      <c r="E30" s="147">
        <f>IF($D30="","",SUMIF('[3]TK DETHI'!$A:$A,$D30,'[3]TK DETHI'!$B:$B))</f>
        <v>0</v>
      </c>
      <c r="F30" s="147">
        <f>IF($D30="","",SUMIF('[3]TK DETHI'!$C:$C,$D30,'[3]TK DETHI'!$D:$D))</f>
        <v>0</v>
      </c>
      <c r="G30" s="147">
        <f>IF($D30="","",SUMIF('[3]TK DETHI'!$E:$E,$D30,'[3]TK DETHI'!$F:$F))</f>
        <v>0</v>
      </c>
      <c r="H30" s="147">
        <f>IF($D30="","",SUMIF('[3]TK DETHI'!$G:$G,$D30,'[3]TK DETHI'!$H:$H))</f>
        <v>0</v>
      </c>
      <c r="I30" s="147">
        <f>IF($D30="","",SUMIF('[3]TK DETHI'!$I:$I,$D30,'[3]TK DETHI'!$J:$J))</f>
        <v>0</v>
      </c>
      <c r="J30" s="147">
        <f>IF($D30="","",SUMIF('[3]TK DETHI'!$K:$K,$D30,'[3]TK DETHI'!$L:$L))</f>
        <v>0</v>
      </c>
      <c r="K30" s="147">
        <f>IF($D30="","",SUMIF('[3]TK DETHI'!$M:$M,$D30,'[3]TK DETHI'!$N:$N))</f>
        <v>0</v>
      </c>
      <c r="L30" s="147">
        <f>IF($D30="","",SUMIF('[3]TK DETHI'!$O:$O,$D30,'[3]TK DETHI'!$P:$P))</f>
        <v>0</v>
      </c>
      <c r="M30" s="148">
        <f t="shared" si="5"/>
        <v>0</v>
      </c>
      <c r="N30" s="49">
        <f>IF($D30="","",SUMIF('[3]TK COITHI KTHP va Thi TN'!$A:$A,$D30,'[3]TK COITHI KTHP va Thi TN'!$D:$D))</f>
        <v>0</v>
      </c>
      <c r="O30" s="49">
        <f>IF($D30="","",SUMIF('[3]TK COITHI KTHP va Thi TN'!$B:$B,$D30,'[3]TK COITHI KTHP va Thi TN'!$D:$D))</f>
        <v>0</v>
      </c>
      <c r="P30" s="49">
        <f>IF($D30="","",SUMIF('[3]TK COITHI KTHP va Thi TN'!$E:$E,$D30,'[3]TK COITHI KTHP va Thi TN'!$H:$H))</f>
        <v>0</v>
      </c>
      <c r="Q30" s="49">
        <f>IF($D30="","",SUMIF('[3]TK COITHI KTHP va Thi TN'!$F:$F,$D30,'[3]TK COITHI KTHP va Thi TN'!$H:$H))</f>
        <v>0</v>
      </c>
      <c r="R30" s="149">
        <f t="shared" si="6"/>
        <v>0</v>
      </c>
      <c r="S30" s="49">
        <f>IF($D30="","",SUMIF('[3]TK CHAMTHI'!$A:$A,$D30,'[3]TK CHAMTHI'!$C:$C))</f>
        <v>0</v>
      </c>
      <c r="T30" s="49">
        <f>IF($D30="","",SUMIF('[3]TK CHAMTHI'!$B:$B,$D30,'[3]TK CHAMTHI'!$C:$C))</f>
        <v>0</v>
      </c>
      <c r="U30" s="49">
        <f>IF(D30="","",SUMIF('[3]CHAM NV'!B:B,D30,'[3]CHAM NV'!C:C))</f>
        <v>0</v>
      </c>
      <c r="V30" s="50">
        <f t="shared" si="7"/>
        <v>0</v>
      </c>
      <c r="W30" s="49">
        <f>IF($D30="","",SUMIF('[3]TK CHAMTHI'!$D:$D,$D30,'[3]TK CHAMTHI'!$F:$F))</f>
        <v>0</v>
      </c>
      <c r="X30" s="49">
        <f>IF($D30="","",SUMIF('[3]TK CHAMTHI'!$E:$E,$D30,'[3]TK CHAMTHI'!$F:$F))</f>
        <v>0</v>
      </c>
      <c r="Y30" s="49">
        <f>IF(D30="","",SUMIF('[3]CHAM NV'!G:G,D30,'[3]CHAM NV'!H:H))</f>
        <v>0</v>
      </c>
      <c r="Z30" s="50">
        <f t="shared" si="8"/>
        <v>0</v>
      </c>
      <c r="AA30" s="49">
        <f>IF($D30="","",SUMIF('[3]TK CHAMTHI'!$G:$G,$D30,'[3]TK CHAMTHI'!$I:$I))</f>
        <v>0</v>
      </c>
      <c r="AB30" s="49">
        <f>IF($D30="","",SUMIF('[3]TK CHAMTHI'!$H:$H,$D30,'[3]TK CHAMTHI'!$I:$I))</f>
        <v>0</v>
      </c>
      <c r="AC30" s="49">
        <f>IF(D30="","",SUMIF('[3]CHAM NV'!E:E,D30,'[3]CHAM NV'!F:F))</f>
        <v>0</v>
      </c>
      <c r="AD30" s="50">
        <f t="shared" si="9"/>
        <v>0</v>
      </c>
      <c r="AE30" s="49">
        <f>IF($D30="","",SUMIF('[3]TK CHAMTHI'!$J:$J,$D30,'[3]TK CHAMTHI'!$L:$L))</f>
        <v>0</v>
      </c>
      <c r="AF30" s="49">
        <f>IF($D30="","",SUMIF('[3]TK CHAMTHI'!$K:$K,$D30,'[3]TK CHAMTHI'!$L:$L))</f>
        <v>0</v>
      </c>
      <c r="AG30" s="49">
        <f>IF(D30="","",SUMIF('[3]CHAM NV'!I:I,D30,'[3]CHAM NV'!J:J))</f>
        <v>0</v>
      </c>
      <c r="AH30" s="50">
        <f t="shared" si="10"/>
        <v>0</v>
      </c>
      <c r="AI30" s="49">
        <f>IF($D30="","",SUMIF('[3]TK CHAMTHI'!$M:$M,$D30,'[3]TK CHAMTHI'!$O:$O))</f>
        <v>0</v>
      </c>
      <c r="AJ30" s="49">
        <f>IF($D30="","",SUMIF('[3]TK CHAMTHI'!$N:$N,$D30,'[3]TK CHAMTHI'!$O:$O))</f>
        <v>0</v>
      </c>
      <c r="AK30" s="50">
        <f t="shared" si="2"/>
        <v>0</v>
      </c>
      <c r="AL30" s="49">
        <f>IF($D30="","",SUMIF('[3]TK CHAMTHI'!$P:$P,$D30,'[3]TK CHAMTHI'!$R:$R))</f>
        <v>0</v>
      </c>
      <c r="AM30" s="49">
        <f>IF($D30="","",SUMIF('[3]TK CHAMTHI'!$Q:$Q,$D30,'[3]TK CHAMTHI'!$R:$R))</f>
        <v>0</v>
      </c>
      <c r="AN30" s="50">
        <f t="shared" si="3"/>
        <v>0</v>
      </c>
      <c r="AO30" s="49">
        <f>IF(D30="","",SUMIF('[3]TK CHAMTHI'!S:S,D30,'[3]TK CHAMTHI'!U:U))</f>
        <v>0</v>
      </c>
      <c r="AP30" s="49">
        <f>IF(D30="","",SUMIF('[3]TK CHAMTHI'!T:T,D30,'[3]TK CHAMTHI'!U:U))</f>
        <v>0</v>
      </c>
      <c r="AQ30" s="50">
        <f t="shared" si="11"/>
        <v>0</v>
      </c>
      <c r="AR30" s="50">
        <f>IF(D30="","",ROUND(SUMIF('[3]QL THI'!G:G,D30,'[3]QL THI'!H:H),1))</f>
        <v>0</v>
      </c>
      <c r="AS30" s="50">
        <f>IF(D30="","",ROUND(SUMIF('[3]QL THI'!E:E,D30,'[3]QL THI'!F:F),1))</f>
        <v>0</v>
      </c>
      <c r="AT30" s="149">
        <f t="shared" si="4"/>
        <v>0</v>
      </c>
    </row>
    <row r="31" spans="1:46" s="135" customFormat="1">
      <c r="A31" s="145">
        <f>IF(D31="","",SUBTOTAL(3,$D$5:D31))</f>
        <v>27</v>
      </c>
      <c r="B31" s="46" t="s">
        <v>97</v>
      </c>
      <c r="C31" s="47" t="s">
        <v>53</v>
      </c>
      <c r="D31" s="146" t="s">
        <v>98</v>
      </c>
      <c r="E31" s="147">
        <f>IF($D31="","",SUMIF('[3]TK DETHI'!$A:$A,$D31,'[3]TK DETHI'!$B:$B))</f>
        <v>0</v>
      </c>
      <c r="F31" s="147">
        <f>IF($D31="","",SUMIF('[3]TK DETHI'!$C:$C,$D31,'[3]TK DETHI'!$D:$D))</f>
        <v>0</v>
      </c>
      <c r="G31" s="147">
        <f>IF($D31="","",SUMIF('[3]TK DETHI'!$E:$E,$D31,'[3]TK DETHI'!$F:$F))</f>
        <v>0</v>
      </c>
      <c r="H31" s="147">
        <f>IF($D31="","",SUMIF('[3]TK DETHI'!$G:$G,$D31,'[3]TK DETHI'!$H:$H))</f>
        <v>0</v>
      </c>
      <c r="I31" s="147">
        <f>IF($D31="","",SUMIF('[3]TK DETHI'!$I:$I,$D31,'[3]TK DETHI'!$J:$J))</f>
        <v>0</v>
      </c>
      <c r="J31" s="147">
        <f>IF($D31="","",SUMIF('[3]TK DETHI'!$K:$K,$D31,'[3]TK DETHI'!$L:$L))</f>
        <v>0</v>
      </c>
      <c r="K31" s="147">
        <f>IF($D31="","",SUMIF('[3]TK DETHI'!$M:$M,$D31,'[3]TK DETHI'!$N:$N))</f>
        <v>0</v>
      </c>
      <c r="L31" s="147">
        <f>IF($D31="","",SUMIF('[3]TK DETHI'!$O:$O,$D31,'[3]TK DETHI'!$P:$P))</f>
        <v>0</v>
      </c>
      <c r="M31" s="148">
        <f t="shared" si="5"/>
        <v>0</v>
      </c>
      <c r="N31" s="49">
        <f>IF($D31="","",SUMIF('[3]TK COITHI KTHP va Thi TN'!$A:$A,$D31,'[3]TK COITHI KTHP va Thi TN'!$D:$D))</f>
        <v>0</v>
      </c>
      <c r="O31" s="49">
        <f>IF($D31="","",SUMIF('[3]TK COITHI KTHP va Thi TN'!$B:$B,$D31,'[3]TK COITHI KTHP va Thi TN'!$D:$D))</f>
        <v>0</v>
      </c>
      <c r="P31" s="49">
        <f>IF($D31="","",SUMIF('[3]TK COITHI KTHP va Thi TN'!$E:$E,$D31,'[3]TK COITHI KTHP va Thi TN'!$H:$H))</f>
        <v>1.75</v>
      </c>
      <c r="Q31" s="49">
        <f>IF($D31="","",SUMIF('[3]TK COITHI KTHP va Thi TN'!$F:$F,$D31,'[3]TK COITHI KTHP va Thi TN'!$H:$H))</f>
        <v>0</v>
      </c>
      <c r="R31" s="149">
        <f t="shared" si="6"/>
        <v>1.75</v>
      </c>
      <c r="S31" s="49">
        <f>IF($D31="","",SUMIF('[3]TK CHAMTHI'!$A:$A,$D31,'[3]TK CHAMTHI'!$C:$C))</f>
        <v>0</v>
      </c>
      <c r="T31" s="49">
        <f>IF($D31="","",SUMIF('[3]TK CHAMTHI'!$B:$B,$D31,'[3]TK CHAMTHI'!$C:$C))</f>
        <v>0</v>
      </c>
      <c r="U31" s="49">
        <f>IF(D31="","",SUMIF('[3]CHAM NV'!B:B,D31,'[3]CHAM NV'!C:C))</f>
        <v>0</v>
      </c>
      <c r="V31" s="50">
        <f t="shared" si="7"/>
        <v>0</v>
      </c>
      <c r="W31" s="49">
        <f>IF($D31="","",SUMIF('[3]TK CHAMTHI'!$D:$D,$D31,'[3]TK CHAMTHI'!$F:$F))</f>
        <v>0</v>
      </c>
      <c r="X31" s="49">
        <f>IF($D31="","",SUMIF('[3]TK CHAMTHI'!$E:$E,$D31,'[3]TK CHAMTHI'!$F:$F))</f>
        <v>0</v>
      </c>
      <c r="Y31" s="49">
        <f>IF(D31="","",SUMIF('[3]CHAM NV'!G:G,D31,'[3]CHAM NV'!H:H))</f>
        <v>0</v>
      </c>
      <c r="Z31" s="50">
        <f t="shared" si="8"/>
        <v>0</v>
      </c>
      <c r="AA31" s="49">
        <f>IF($D31="","",SUMIF('[3]TK CHAMTHI'!$G:$G,$D31,'[3]TK CHAMTHI'!$I:$I))</f>
        <v>0</v>
      </c>
      <c r="AB31" s="49">
        <f>IF($D31="","",SUMIF('[3]TK CHAMTHI'!$H:$H,$D31,'[3]TK CHAMTHI'!$I:$I))</f>
        <v>0</v>
      </c>
      <c r="AC31" s="49">
        <f>IF(D31="","",SUMIF('[3]CHAM NV'!E:E,D31,'[3]CHAM NV'!F:F))</f>
        <v>0</v>
      </c>
      <c r="AD31" s="50">
        <f t="shared" si="9"/>
        <v>0</v>
      </c>
      <c r="AE31" s="49">
        <f>IF($D31="","",SUMIF('[3]TK CHAMTHI'!$J:$J,$D31,'[3]TK CHAMTHI'!$L:$L))</f>
        <v>0</v>
      </c>
      <c r="AF31" s="49">
        <f>IF($D31="","",SUMIF('[3]TK CHAMTHI'!$K:$K,$D31,'[3]TK CHAMTHI'!$L:$L))</f>
        <v>0</v>
      </c>
      <c r="AG31" s="49">
        <f>IF(D31="","",SUMIF('[3]CHAM NV'!I:I,D31,'[3]CHAM NV'!J:J))</f>
        <v>0</v>
      </c>
      <c r="AH31" s="50">
        <f t="shared" si="10"/>
        <v>0</v>
      </c>
      <c r="AI31" s="49">
        <f>IF($D31="","",SUMIF('[3]TK CHAMTHI'!$M:$M,$D31,'[3]TK CHAMTHI'!$O:$O))</f>
        <v>4</v>
      </c>
      <c r="AJ31" s="49">
        <f>IF($D31="","",SUMIF('[3]TK CHAMTHI'!$N:$N,$D31,'[3]TK CHAMTHI'!$O:$O))</f>
        <v>0</v>
      </c>
      <c r="AK31" s="50">
        <f t="shared" si="2"/>
        <v>0.8</v>
      </c>
      <c r="AL31" s="49">
        <f>IF($D31="","",SUMIF('[3]TK CHAMTHI'!$P:$P,$D31,'[3]TK CHAMTHI'!$R:$R))</f>
        <v>0</v>
      </c>
      <c r="AM31" s="49">
        <f>IF($D31="","",SUMIF('[3]TK CHAMTHI'!$Q:$Q,$D31,'[3]TK CHAMTHI'!$R:$R))</f>
        <v>0</v>
      </c>
      <c r="AN31" s="50">
        <f t="shared" si="3"/>
        <v>0</v>
      </c>
      <c r="AO31" s="49">
        <f>IF(D31="","",SUMIF('[3]TK CHAMTHI'!S:S,D31,'[3]TK CHAMTHI'!U:U))</f>
        <v>1</v>
      </c>
      <c r="AP31" s="49">
        <f>IF(D31="","",SUMIF('[3]TK CHAMTHI'!T:T,D31,'[3]TK CHAMTHI'!U:U))</f>
        <v>0</v>
      </c>
      <c r="AQ31" s="50">
        <f t="shared" si="11"/>
        <v>0.4</v>
      </c>
      <c r="AR31" s="50">
        <f>IF(D31="","",ROUND(SUMIF('[3]QL THI'!G:G,D31,'[3]QL THI'!H:H),1))</f>
        <v>0</v>
      </c>
      <c r="AS31" s="50">
        <f>IF(D31="","",ROUND(SUMIF('[3]QL THI'!E:E,D31,'[3]QL THI'!F:F),1))</f>
        <v>0</v>
      </c>
      <c r="AT31" s="149">
        <f t="shared" si="4"/>
        <v>3</v>
      </c>
    </row>
    <row r="32" spans="1:46" s="135" customFormat="1">
      <c r="A32" s="145">
        <f>IF(D32="","",SUBTOTAL(3,$D$5:D32))</f>
        <v>28</v>
      </c>
      <c r="B32" s="46" t="s">
        <v>99</v>
      </c>
      <c r="C32" s="47" t="s">
        <v>53</v>
      </c>
      <c r="D32" s="146" t="s">
        <v>100</v>
      </c>
      <c r="E32" s="147">
        <f>IF($D32="","",SUMIF('[3]TK DETHI'!$A:$A,$D32,'[3]TK DETHI'!$B:$B))</f>
        <v>0</v>
      </c>
      <c r="F32" s="147">
        <f>IF($D32="","",SUMIF('[3]TK DETHI'!$C:$C,$D32,'[3]TK DETHI'!$D:$D))</f>
        <v>0</v>
      </c>
      <c r="G32" s="147">
        <f>IF($D32="","",SUMIF('[3]TK DETHI'!$E:$E,$D32,'[3]TK DETHI'!$F:$F))</f>
        <v>0</v>
      </c>
      <c r="H32" s="147">
        <f>IF($D32="","",SUMIF('[3]TK DETHI'!$G:$G,$D32,'[3]TK DETHI'!$H:$H))</f>
        <v>0</v>
      </c>
      <c r="I32" s="147">
        <f>IF($D32="","",SUMIF('[3]TK DETHI'!$I:$I,$D32,'[3]TK DETHI'!$J:$J))</f>
        <v>0</v>
      </c>
      <c r="J32" s="147">
        <f>IF($D32="","",SUMIF('[3]TK DETHI'!$K:$K,$D32,'[3]TK DETHI'!$L:$L))</f>
        <v>0</v>
      </c>
      <c r="K32" s="147">
        <f>IF($D32="","",SUMIF('[3]TK DETHI'!$M:$M,$D32,'[3]TK DETHI'!$N:$N))</f>
        <v>0</v>
      </c>
      <c r="L32" s="147">
        <f>IF($D32="","",SUMIF('[3]TK DETHI'!$O:$O,$D32,'[3]TK DETHI'!$P:$P))</f>
        <v>0</v>
      </c>
      <c r="M32" s="148">
        <f t="shared" si="5"/>
        <v>0</v>
      </c>
      <c r="N32" s="49">
        <f>IF($D32="","",SUMIF('[3]TK COITHI KTHP va Thi TN'!$A:$A,$D32,'[3]TK COITHI KTHP va Thi TN'!$D:$D))</f>
        <v>0</v>
      </c>
      <c r="O32" s="49">
        <f>IF($D32="","",SUMIF('[3]TK COITHI KTHP va Thi TN'!$B:$B,$D32,'[3]TK COITHI KTHP va Thi TN'!$D:$D))</f>
        <v>0</v>
      </c>
      <c r="P32" s="49">
        <f>IF($D32="","",SUMIF('[3]TK COITHI KTHP va Thi TN'!$E:$E,$D32,'[3]TK COITHI KTHP va Thi TN'!$H:$H))</f>
        <v>0</v>
      </c>
      <c r="Q32" s="49">
        <f>IF($D32="","",SUMIF('[3]TK COITHI KTHP va Thi TN'!$F:$F,$D32,'[3]TK COITHI KTHP va Thi TN'!$H:$H))</f>
        <v>0</v>
      </c>
      <c r="R32" s="149">
        <f t="shared" si="6"/>
        <v>0</v>
      </c>
      <c r="S32" s="49">
        <f>IF($D32="","",SUMIF('[3]TK CHAMTHI'!$A:$A,$D32,'[3]TK CHAMTHI'!$C:$C))</f>
        <v>0</v>
      </c>
      <c r="T32" s="49">
        <f>IF($D32="","",SUMIF('[3]TK CHAMTHI'!$B:$B,$D32,'[3]TK CHAMTHI'!$C:$C))</f>
        <v>0</v>
      </c>
      <c r="U32" s="49">
        <f>IF(D32="","",SUMIF('[3]CHAM NV'!B:B,D32,'[3]CHAM NV'!C:C))</f>
        <v>0</v>
      </c>
      <c r="V32" s="50">
        <f t="shared" si="7"/>
        <v>0</v>
      </c>
      <c r="W32" s="49">
        <f>IF($D32="","",SUMIF('[3]TK CHAMTHI'!$D:$D,$D32,'[3]TK CHAMTHI'!$F:$F))</f>
        <v>0</v>
      </c>
      <c r="X32" s="49">
        <f>IF($D32="","",SUMIF('[3]TK CHAMTHI'!$E:$E,$D32,'[3]TK CHAMTHI'!$F:$F))</f>
        <v>0</v>
      </c>
      <c r="Y32" s="49">
        <f>IF(D32="","",SUMIF('[3]CHAM NV'!G:G,D32,'[3]CHAM NV'!H:H))</f>
        <v>0</v>
      </c>
      <c r="Z32" s="50">
        <f t="shared" si="8"/>
        <v>0</v>
      </c>
      <c r="AA32" s="49">
        <f>IF($D32="","",SUMIF('[3]TK CHAMTHI'!$G:$G,$D32,'[3]TK CHAMTHI'!$I:$I))</f>
        <v>0</v>
      </c>
      <c r="AB32" s="49">
        <f>IF($D32="","",SUMIF('[3]TK CHAMTHI'!$H:$H,$D32,'[3]TK CHAMTHI'!$I:$I))</f>
        <v>0</v>
      </c>
      <c r="AC32" s="49">
        <f>IF(D32="","",SUMIF('[3]CHAM NV'!E:E,D32,'[3]CHAM NV'!F:F))</f>
        <v>0</v>
      </c>
      <c r="AD32" s="50">
        <f t="shared" si="9"/>
        <v>0</v>
      </c>
      <c r="AE32" s="49">
        <f>IF($D32="","",SUMIF('[3]TK CHAMTHI'!$J:$J,$D32,'[3]TK CHAMTHI'!$L:$L))</f>
        <v>0</v>
      </c>
      <c r="AF32" s="49">
        <f>IF($D32="","",SUMIF('[3]TK CHAMTHI'!$K:$K,$D32,'[3]TK CHAMTHI'!$L:$L))</f>
        <v>0</v>
      </c>
      <c r="AG32" s="49">
        <f>IF(D32="","",SUMIF('[3]CHAM NV'!I:I,D32,'[3]CHAM NV'!J:J))</f>
        <v>0</v>
      </c>
      <c r="AH32" s="50">
        <f t="shared" si="10"/>
        <v>0</v>
      </c>
      <c r="AI32" s="49">
        <f>IF($D32="","",SUMIF('[3]TK CHAMTHI'!$M:$M,$D32,'[3]TK CHAMTHI'!$O:$O))</f>
        <v>0</v>
      </c>
      <c r="AJ32" s="49">
        <f>IF($D32="","",SUMIF('[3]TK CHAMTHI'!$N:$N,$D32,'[3]TK CHAMTHI'!$O:$O))</f>
        <v>0</v>
      </c>
      <c r="AK32" s="50">
        <f t="shared" si="2"/>
        <v>0</v>
      </c>
      <c r="AL32" s="49">
        <f>IF($D32="","",SUMIF('[3]TK CHAMTHI'!$P:$P,$D32,'[3]TK CHAMTHI'!$R:$R))</f>
        <v>0</v>
      </c>
      <c r="AM32" s="49">
        <f>IF($D32="","",SUMIF('[3]TK CHAMTHI'!$Q:$Q,$D32,'[3]TK CHAMTHI'!$R:$R))</f>
        <v>0</v>
      </c>
      <c r="AN32" s="50">
        <f t="shared" si="3"/>
        <v>0</v>
      </c>
      <c r="AO32" s="49">
        <f>IF(D32="","",SUMIF('[3]TK CHAMTHI'!S:S,D32,'[3]TK CHAMTHI'!U:U))</f>
        <v>0</v>
      </c>
      <c r="AP32" s="49">
        <f>IF(D32="","",SUMIF('[3]TK CHAMTHI'!T:T,D32,'[3]TK CHAMTHI'!U:U))</f>
        <v>0</v>
      </c>
      <c r="AQ32" s="50">
        <f t="shared" si="11"/>
        <v>0</v>
      </c>
      <c r="AR32" s="50">
        <f>IF(D32="","",ROUND(SUMIF('[3]QL THI'!G:G,D32,'[3]QL THI'!H:H),1))</f>
        <v>0</v>
      </c>
      <c r="AS32" s="50">
        <f>IF(D32="","",ROUND(SUMIF('[3]QL THI'!E:E,D32,'[3]QL THI'!F:F),1))</f>
        <v>0</v>
      </c>
      <c r="AT32" s="149">
        <f t="shared" si="4"/>
        <v>0</v>
      </c>
    </row>
    <row r="33" spans="1:46" s="135" customFormat="1">
      <c r="A33" s="145">
        <f>IF(D33="","",SUBTOTAL(3,$D$5:D33))</f>
        <v>29</v>
      </c>
      <c r="B33" s="46" t="s">
        <v>101</v>
      </c>
      <c r="C33" s="47" t="s">
        <v>53</v>
      </c>
      <c r="D33" s="146" t="s">
        <v>102</v>
      </c>
      <c r="E33" s="147">
        <f>IF($D33="","",SUMIF('[3]TK DETHI'!$A:$A,$D33,'[3]TK DETHI'!$B:$B))</f>
        <v>0</v>
      </c>
      <c r="F33" s="147">
        <f>IF($D33="","",SUMIF('[3]TK DETHI'!$C:$C,$D33,'[3]TK DETHI'!$D:$D))</f>
        <v>0</v>
      </c>
      <c r="G33" s="147">
        <f>IF($D33="","",SUMIF('[3]TK DETHI'!$E:$E,$D33,'[3]TK DETHI'!$F:$F))</f>
        <v>0</v>
      </c>
      <c r="H33" s="147">
        <f>IF($D33="","",SUMIF('[3]TK DETHI'!$G:$G,$D33,'[3]TK DETHI'!$H:$H))</f>
        <v>0</v>
      </c>
      <c r="I33" s="147">
        <f>IF($D33="","",SUMIF('[3]TK DETHI'!$I:$I,$D33,'[3]TK DETHI'!$J:$J))</f>
        <v>0</v>
      </c>
      <c r="J33" s="147">
        <f>IF($D33="","",SUMIF('[3]TK DETHI'!$K:$K,$D33,'[3]TK DETHI'!$L:$L))</f>
        <v>0</v>
      </c>
      <c r="K33" s="147">
        <f>IF($D33="","",SUMIF('[3]TK DETHI'!$M:$M,$D33,'[3]TK DETHI'!$N:$N))</f>
        <v>0</v>
      </c>
      <c r="L33" s="147">
        <f>IF($D33="","",SUMIF('[3]TK DETHI'!$O:$O,$D33,'[3]TK DETHI'!$P:$P))</f>
        <v>0</v>
      </c>
      <c r="M33" s="148">
        <f t="shared" si="5"/>
        <v>0</v>
      </c>
      <c r="N33" s="49">
        <f>IF($D33="","",SUMIF('[3]TK COITHI KTHP va Thi TN'!$A:$A,$D33,'[3]TK COITHI KTHP va Thi TN'!$D:$D))</f>
        <v>0</v>
      </c>
      <c r="O33" s="49">
        <f>IF($D33="","",SUMIF('[3]TK COITHI KTHP va Thi TN'!$B:$B,$D33,'[3]TK COITHI KTHP va Thi TN'!$D:$D))</f>
        <v>0</v>
      </c>
      <c r="P33" s="49">
        <f>IF($D33="","",SUMIF('[3]TK COITHI KTHP va Thi TN'!$E:$E,$D33,'[3]TK COITHI KTHP va Thi TN'!$H:$H))</f>
        <v>0</v>
      </c>
      <c r="Q33" s="49">
        <f>IF($D33="","",SUMIF('[3]TK COITHI KTHP va Thi TN'!$F:$F,$D33,'[3]TK COITHI KTHP va Thi TN'!$H:$H))</f>
        <v>3.5</v>
      </c>
      <c r="R33" s="149">
        <f t="shared" si="6"/>
        <v>3.5</v>
      </c>
      <c r="S33" s="49">
        <f>IF($D33="","",SUMIF('[3]TK CHAMTHI'!$A:$A,$D33,'[3]TK CHAMTHI'!$C:$C))</f>
        <v>0</v>
      </c>
      <c r="T33" s="49">
        <f>IF($D33="","",SUMIF('[3]TK CHAMTHI'!$B:$B,$D33,'[3]TK CHAMTHI'!$C:$C))</f>
        <v>0</v>
      </c>
      <c r="U33" s="49">
        <f>IF(D33="","",SUMIF('[3]CHAM NV'!B:B,D33,'[3]CHAM NV'!C:C))</f>
        <v>0</v>
      </c>
      <c r="V33" s="50">
        <f t="shared" si="7"/>
        <v>0</v>
      </c>
      <c r="W33" s="49">
        <f>IF($D33="","",SUMIF('[3]TK CHAMTHI'!$D:$D,$D33,'[3]TK CHAMTHI'!$F:$F))</f>
        <v>0</v>
      </c>
      <c r="X33" s="49">
        <f>IF($D33="","",SUMIF('[3]TK CHAMTHI'!$E:$E,$D33,'[3]TK CHAMTHI'!$F:$F))</f>
        <v>0</v>
      </c>
      <c r="Y33" s="49">
        <f>IF(D33="","",SUMIF('[3]CHAM NV'!G:G,D33,'[3]CHAM NV'!H:H))</f>
        <v>0</v>
      </c>
      <c r="Z33" s="50">
        <f t="shared" si="8"/>
        <v>0</v>
      </c>
      <c r="AA33" s="49">
        <f>IF($D33="","",SUMIF('[3]TK CHAMTHI'!$G:$G,$D33,'[3]TK CHAMTHI'!$I:$I))</f>
        <v>0</v>
      </c>
      <c r="AB33" s="49">
        <f>IF($D33="","",SUMIF('[3]TK CHAMTHI'!$H:$H,$D33,'[3]TK CHAMTHI'!$I:$I))</f>
        <v>0</v>
      </c>
      <c r="AC33" s="49">
        <f>IF(D33="","",SUMIF('[3]CHAM NV'!E:E,D33,'[3]CHAM NV'!F:F))</f>
        <v>0</v>
      </c>
      <c r="AD33" s="50">
        <f t="shared" si="9"/>
        <v>0</v>
      </c>
      <c r="AE33" s="49">
        <f>IF($D33="","",SUMIF('[3]TK CHAMTHI'!$J:$J,$D33,'[3]TK CHAMTHI'!$L:$L))</f>
        <v>0</v>
      </c>
      <c r="AF33" s="49">
        <f>IF($D33="","",SUMIF('[3]TK CHAMTHI'!$K:$K,$D33,'[3]TK CHAMTHI'!$L:$L))</f>
        <v>0</v>
      </c>
      <c r="AG33" s="49">
        <f>IF(D33="","",SUMIF('[3]CHAM NV'!I:I,D33,'[3]CHAM NV'!J:J))</f>
        <v>0</v>
      </c>
      <c r="AH33" s="50">
        <f t="shared" si="10"/>
        <v>0</v>
      </c>
      <c r="AI33" s="49">
        <f>IF($D33="","",SUMIF('[3]TK CHAMTHI'!$M:$M,$D33,'[3]TK CHAMTHI'!$O:$O))</f>
        <v>0</v>
      </c>
      <c r="AJ33" s="49">
        <f>IF($D33="","",SUMIF('[3]TK CHAMTHI'!$N:$N,$D33,'[3]TK CHAMTHI'!$O:$O))</f>
        <v>4</v>
      </c>
      <c r="AK33" s="50">
        <f t="shared" si="2"/>
        <v>0.8</v>
      </c>
      <c r="AL33" s="49">
        <f>IF($D33="","",SUMIF('[3]TK CHAMTHI'!$P:$P,$D33,'[3]TK CHAMTHI'!$R:$R))</f>
        <v>0</v>
      </c>
      <c r="AM33" s="49">
        <f>IF($D33="","",SUMIF('[3]TK CHAMTHI'!$Q:$Q,$D33,'[3]TK CHAMTHI'!$R:$R))</f>
        <v>0</v>
      </c>
      <c r="AN33" s="50">
        <f t="shared" si="3"/>
        <v>0</v>
      </c>
      <c r="AO33" s="49">
        <f>IF(D33="","",SUMIF('[3]TK CHAMTHI'!S:S,D33,'[3]TK CHAMTHI'!U:U))</f>
        <v>0</v>
      </c>
      <c r="AP33" s="49">
        <f>IF(D33="","",SUMIF('[3]TK CHAMTHI'!T:T,D33,'[3]TK CHAMTHI'!U:U))</f>
        <v>4</v>
      </c>
      <c r="AQ33" s="50">
        <f t="shared" si="11"/>
        <v>1.6</v>
      </c>
      <c r="AR33" s="50">
        <f>IF(D33="","",ROUND(SUMIF('[3]QL THI'!G:G,D33,'[3]QL THI'!H:H),1))</f>
        <v>0</v>
      </c>
      <c r="AS33" s="50">
        <f>IF(D33="","",ROUND(SUMIF('[3]QL THI'!E:E,D33,'[3]QL THI'!F:F),1))</f>
        <v>0</v>
      </c>
      <c r="AT33" s="149">
        <f t="shared" si="4"/>
        <v>5.9</v>
      </c>
    </row>
    <row r="34" spans="1:46" s="135" customFormat="1">
      <c r="A34" s="145">
        <f>IF(D34="","",SUBTOTAL(3,$D$5:D34))</f>
        <v>30</v>
      </c>
      <c r="B34" s="46" t="s">
        <v>103</v>
      </c>
      <c r="C34" s="47" t="s">
        <v>53</v>
      </c>
      <c r="D34" s="146" t="s">
        <v>104</v>
      </c>
      <c r="E34" s="147">
        <f>IF($D34="","",SUMIF('[3]TK DETHI'!$A:$A,$D34,'[3]TK DETHI'!$B:$B))</f>
        <v>0</v>
      </c>
      <c r="F34" s="147">
        <f>IF($D34="","",SUMIF('[3]TK DETHI'!$C:$C,$D34,'[3]TK DETHI'!$D:$D))</f>
        <v>0</v>
      </c>
      <c r="G34" s="147">
        <f>IF($D34="","",SUMIF('[3]TK DETHI'!$E:$E,$D34,'[3]TK DETHI'!$F:$F))</f>
        <v>0</v>
      </c>
      <c r="H34" s="147">
        <f>IF($D34="","",SUMIF('[3]TK DETHI'!$G:$G,$D34,'[3]TK DETHI'!$H:$H))</f>
        <v>0</v>
      </c>
      <c r="I34" s="147">
        <f>IF($D34="","",SUMIF('[3]TK DETHI'!$I:$I,$D34,'[3]TK DETHI'!$J:$J))</f>
        <v>0</v>
      </c>
      <c r="J34" s="147">
        <f>IF($D34="","",SUMIF('[3]TK DETHI'!$K:$K,$D34,'[3]TK DETHI'!$L:$L))</f>
        <v>0</v>
      </c>
      <c r="K34" s="147">
        <f>IF($D34="","",SUMIF('[3]TK DETHI'!$M:$M,$D34,'[3]TK DETHI'!$N:$N))</f>
        <v>0</v>
      </c>
      <c r="L34" s="147">
        <f>IF($D34="","",SUMIF('[3]TK DETHI'!$O:$O,$D34,'[3]TK DETHI'!$P:$P))</f>
        <v>0</v>
      </c>
      <c r="M34" s="148">
        <f t="shared" si="5"/>
        <v>0</v>
      </c>
      <c r="N34" s="49">
        <f>IF($D34="","",SUMIF('[3]TK COITHI KTHP va Thi TN'!$A:$A,$D34,'[3]TK COITHI KTHP va Thi TN'!$D:$D))</f>
        <v>0</v>
      </c>
      <c r="O34" s="49">
        <f>IF($D34="","",SUMIF('[3]TK COITHI KTHP va Thi TN'!$B:$B,$D34,'[3]TK COITHI KTHP va Thi TN'!$D:$D))</f>
        <v>0</v>
      </c>
      <c r="P34" s="49">
        <f>IF($D34="","",SUMIF('[3]TK COITHI KTHP va Thi TN'!$E:$E,$D34,'[3]TK COITHI KTHP va Thi TN'!$H:$H))</f>
        <v>0</v>
      </c>
      <c r="Q34" s="49">
        <f>IF($D34="","",SUMIF('[3]TK COITHI KTHP va Thi TN'!$F:$F,$D34,'[3]TK COITHI KTHP va Thi TN'!$H:$H))</f>
        <v>0</v>
      </c>
      <c r="R34" s="149">
        <f t="shared" si="6"/>
        <v>0</v>
      </c>
      <c r="S34" s="49">
        <f>IF($D34="","",SUMIF('[3]TK CHAMTHI'!$A:$A,$D34,'[3]TK CHAMTHI'!$C:$C))</f>
        <v>0</v>
      </c>
      <c r="T34" s="49">
        <f>IF($D34="","",SUMIF('[3]TK CHAMTHI'!$B:$B,$D34,'[3]TK CHAMTHI'!$C:$C))</f>
        <v>0</v>
      </c>
      <c r="U34" s="49">
        <f>IF(D34="","",SUMIF('[3]CHAM NV'!B:B,D34,'[3]CHAM NV'!C:C))</f>
        <v>0</v>
      </c>
      <c r="V34" s="50">
        <f t="shared" si="7"/>
        <v>0</v>
      </c>
      <c r="W34" s="49">
        <f>IF($D34="","",SUMIF('[3]TK CHAMTHI'!$D:$D,$D34,'[3]TK CHAMTHI'!$F:$F))</f>
        <v>0</v>
      </c>
      <c r="X34" s="49">
        <f>IF($D34="","",SUMIF('[3]TK CHAMTHI'!$E:$E,$D34,'[3]TK CHAMTHI'!$F:$F))</f>
        <v>0</v>
      </c>
      <c r="Y34" s="49">
        <f>IF(D34="","",SUMIF('[3]CHAM NV'!G:G,D34,'[3]CHAM NV'!H:H))</f>
        <v>0</v>
      </c>
      <c r="Z34" s="50">
        <f t="shared" si="8"/>
        <v>0</v>
      </c>
      <c r="AA34" s="49">
        <f>IF($D34="","",SUMIF('[3]TK CHAMTHI'!$G:$G,$D34,'[3]TK CHAMTHI'!$I:$I))</f>
        <v>0</v>
      </c>
      <c r="AB34" s="49">
        <f>IF($D34="","",SUMIF('[3]TK CHAMTHI'!$H:$H,$D34,'[3]TK CHAMTHI'!$I:$I))</f>
        <v>0</v>
      </c>
      <c r="AC34" s="49">
        <f>IF(D34="","",SUMIF('[3]CHAM NV'!E:E,D34,'[3]CHAM NV'!F:F))</f>
        <v>0</v>
      </c>
      <c r="AD34" s="50">
        <f t="shared" si="9"/>
        <v>0</v>
      </c>
      <c r="AE34" s="49">
        <f>IF($D34="","",SUMIF('[3]TK CHAMTHI'!$J:$J,$D34,'[3]TK CHAMTHI'!$L:$L))</f>
        <v>0</v>
      </c>
      <c r="AF34" s="49">
        <f>IF($D34="","",SUMIF('[3]TK CHAMTHI'!$K:$K,$D34,'[3]TK CHAMTHI'!$L:$L))</f>
        <v>0</v>
      </c>
      <c r="AG34" s="49">
        <f>IF(D34="","",SUMIF('[3]CHAM NV'!I:I,D34,'[3]CHAM NV'!J:J))</f>
        <v>0</v>
      </c>
      <c r="AH34" s="50">
        <f t="shared" si="10"/>
        <v>0</v>
      </c>
      <c r="AI34" s="49">
        <f>IF($D34="","",SUMIF('[3]TK CHAMTHI'!$M:$M,$D34,'[3]TK CHAMTHI'!$O:$O))</f>
        <v>0</v>
      </c>
      <c r="AJ34" s="49">
        <f>IF($D34="","",SUMIF('[3]TK CHAMTHI'!$N:$N,$D34,'[3]TK CHAMTHI'!$O:$O))</f>
        <v>0</v>
      </c>
      <c r="AK34" s="50">
        <f t="shared" si="2"/>
        <v>0</v>
      </c>
      <c r="AL34" s="49">
        <f>IF($D34="","",SUMIF('[3]TK CHAMTHI'!$P:$P,$D34,'[3]TK CHAMTHI'!$R:$R))</f>
        <v>0</v>
      </c>
      <c r="AM34" s="49">
        <f>IF($D34="","",SUMIF('[3]TK CHAMTHI'!$Q:$Q,$D34,'[3]TK CHAMTHI'!$R:$R))</f>
        <v>0</v>
      </c>
      <c r="AN34" s="50">
        <f t="shared" si="3"/>
        <v>0</v>
      </c>
      <c r="AO34" s="49">
        <f>IF(D34="","",SUMIF('[3]TK CHAMTHI'!S:S,D34,'[3]TK CHAMTHI'!U:U))</f>
        <v>0</v>
      </c>
      <c r="AP34" s="49">
        <f>IF(D34="","",SUMIF('[3]TK CHAMTHI'!T:T,D34,'[3]TK CHAMTHI'!U:U))</f>
        <v>0</v>
      </c>
      <c r="AQ34" s="50">
        <f t="shared" si="11"/>
        <v>0</v>
      </c>
      <c r="AR34" s="50">
        <f>IF(D34="","",ROUND(SUMIF('[3]QL THI'!G:G,D34,'[3]QL THI'!H:H),1))</f>
        <v>0</v>
      </c>
      <c r="AS34" s="50">
        <f>IF(D34="","",ROUND(SUMIF('[3]QL THI'!E:E,D34,'[3]QL THI'!F:F),1))</f>
        <v>0</v>
      </c>
      <c r="AT34" s="149">
        <f t="shared" si="4"/>
        <v>0</v>
      </c>
    </row>
    <row r="35" spans="1:46" s="135" customFormat="1">
      <c r="A35" s="145">
        <f>IF(D35="","",SUBTOTAL(3,$D$5:D35))</f>
        <v>31</v>
      </c>
      <c r="B35" s="46" t="s">
        <v>105</v>
      </c>
      <c r="C35" s="47" t="s">
        <v>53</v>
      </c>
      <c r="D35" s="146" t="s">
        <v>106</v>
      </c>
      <c r="E35" s="147">
        <f>IF($D35="","",SUMIF('[3]TK DETHI'!$A:$A,$D35,'[3]TK DETHI'!$B:$B))</f>
        <v>0</v>
      </c>
      <c r="F35" s="147">
        <f>IF($D35="","",SUMIF('[3]TK DETHI'!$C:$C,$D35,'[3]TK DETHI'!$D:$D))</f>
        <v>0</v>
      </c>
      <c r="G35" s="147">
        <f>IF($D35="","",SUMIF('[3]TK DETHI'!$E:$E,$D35,'[3]TK DETHI'!$F:$F))</f>
        <v>0</v>
      </c>
      <c r="H35" s="147">
        <f>IF($D35="","",SUMIF('[3]TK DETHI'!$G:$G,$D35,'[3]TK DETHI'!$H:$H))</f>
        <v>0</v>
      </c>
      <c r="I35" s="147">
        <f>IF($D35="","",SUMIF('[3]TK DETHI'!$I:$I,$D35,'[3]TK DETHI'!$J:$J))</f>
        <v>0</v>
      </c>
      <c r="J35" s="147">
        <f>IF($D35="","",SUMIF('[3]TK DETHI'!$K:$K,$D35,'[3]TK DETHI'!$L:$L))</f>
        <v>0</v>
      </c>
      <c r="K35" s="147">
        <f>IF($D35="","",SUMIF('[3]TK DETHI'!$M:$M,$D35,'[3]TK DETHI'!$N:$N))</f>
        <v>0</v>
      </c>
      <c r="L35" s="147">
        <f>IF($D35="","",SUMIF('[3]TK DETHI'!$O:$O,$D35,'[3]TK DETHI'!$P:$P))</f>
        <v>0</v>
      </c>
      <c r="M35" s="148">
        <f t="shared" si="5"/>
        <v>0</v>
      </c>
      <c r="N35" s="49">
        <f>IF($D35="","",SUMIF('[3]TK COITHI KTHP va Thi TN'!$A:$A,$D35,'[3]TK COITHI KTHP va Thi TN'!$D:$D))</f>
        <v>0</v>
      </c>
      <c r="O35" s="49">
        <f>IF($D35="","",SUMIF('[3]TK COITHI KTHP va Thi TN'!$B:$B,$D35,'[3]TK COITHI KTHP va Thi TN'!$D:$D))</f>
        <v>0</v>
      </c>
      <c r="P35" s="49">
        <f>IF($D35="","",SUMIF('[3]TK COITHI KTHP va Thi TN'!$E:$E,$D35,'[3]TK COITHI KTHP va Thi TN'!$H:$H))</f>
        <v>0</v>
      </c>
      <c r="Q35" s="49">
        <f>IF($D35="","",SUMIF('[3]TK COITHI KTHP va Thi TN'!$F:$F,$D35,'[3]TK COITHI KTHP va Thi TN'!$H:$H))</f>
        <v>0</v>
      </c>
      <c r="R35" s="149">
        <f t="shared" si="6"/>
        <v>0</v>
      </c>
      <c r="S35" s="49">
        <f>IF($D35="","",SUMIF('[3]TK CHAMTHI'!$A:$A,$D35,'[3]TK CHAMTHI'!$C:$C))</f>
        <v>0</v>
      </c>
      <c r="T35" s="49">
        <f>IF($D35="","",SUMIF('[3]TK CHAMTHI'!$B:$B,$D35,'[3]TK CHAMTHI'!$C:$C))</f>
        <v>0</v>
      </c>
      <c r="U35" s="49">
        <f>IF(D35="","",SUMIF('[3]CHAM NV'!B:B,D35,'[3]CHAM NV'!C:C))</f>
        <v>0</v>
      </c>
      <c r="V35" s="50">
        <f t="shared" si="7"/>
        <v>0</v>
      </c>
      <c r="W35" s="49">
        <f>IF($D35="","",SUMIF('[3]TK CHAMTHI'!$D:$D,$D35,'[3]TK CHAMTHI'!$F:$F))</f>
        <v>0</v>
      </c>
      <c r="X35" s="49">
        <f>IF($D35="","",SUMIF('[3]TK CHAMTHI'!$E:$E,$D35,'[3]TK CHAMTHI'!$F:$F))</f>
        <v>0</v>
      </c>
      <c r="Y35" s="49">
        <f>IF(D35="","",SUMIF('[3]CHAM NV'!G:G,D35,'[3]CHAM NV'!H:H))</f>
        <v>0</v>
      </c>
      <c r="Z35" s="50">
        <f t="shared" si="8"/>
        <v>0</v>
      </c>
      <c r="AA35" s="49">
        <f>IF($D35="","",SUMIF('[3]TK CHAMTHI'!$G:$G,$D35,'[3]TK CHAMTHI'!$I:$I))</f>
        <v>0</v>
      </c>
      <c r="AB35" s="49">
        <f>IF($D35="","",SUMIF('[3]TK CHAMTHI'!$H:$H,$D35,'[3]TK CHAMTHI'!$I:$I))</f>
        <v>0</v>
      </c>
      <c r="AC35" s="49">
        <f>IF(D35="","",SUMIF('[3]CHAM NV'!E:E,D35,'[3]CHAM NV'!F:F))</f>
        <v>0</v>
      </c>
      <c r="AD35" s="50">
        <f t="shared" si="9"/>
        <v>0</v>
      </c>
      <c r="AE35" s="49">
        <f>IF($D35="","",SUMIF('[3]TK CHAMTHI'!$J:$J,$D35,'[3]TK CHAMTHI'!$L:$L))</f>
        <v>0</v>
      </c>
      <c r="AF35" s="49">
        <f>IF($D35="","",SUMIF('[3]TK CHAMTHI'!$K:$K,$D35,'[3]TK CHAMTHI'!$L:$L))</f>
        <v>0</v>
      </c>
      <c r="AG35" s="49">
        <f>IF(D35="","",SUMIF('[3]CHAM NV'!I:I,D35,'[3]CHAM NV'!J:J))</f>
        <v>0</v>
      </c>
      <c r="AH35" s="50">
        <f t="shared" si="10"/>
        <v>0</v>
      </c>
      <c r="AI35" s="49">
        <f>IF($D35="","",SUMIF('[3]TK CHAMTHI'!$M:$M,$D35,'[3]TK CHAMTHI'!$O:$O))</f>
        <v>0</v>
      </c>
      <c r="AJ35" s="49">
        <f>IF($D35="","",SUMIF('[3]TK CHAMTHI'!$N:$N,$D35,'[3]TK CHAMTHI'!$O:$O))</f>
        <v>0</v>
      </c>
      <c r="AK35" s="50">
        <f t="shared" si="2"/>
        <v>0</v>
      </c>
      <c r="AL35" s="49">
        <f>IF($D35="","",SUMIF('[3]TK CHAMTHI'!$P:$P,$D35,'[3]TK CHAMTHI'!$R:$R))</f>
        <v>0</v>
      </c>
      <c r="AM35" s="49">
        <f>IF($D35="","",SUMIF('[3]TK CHAMTHI'!$Q:$Q,$D35,'[3]TK CHAMTHI'!$R:$R))</f>
        <v>0</v>
      </c>
      <c r="AN35" s="50">
        <f t="shared" si="3"/>
        <v>0</v>
      </c>
      <c r="AO35" s="49">
        <f>IF(D35="","",SUMIF('[3]TK CHAMTHI'!S:S,D35,'[3]TK CHAMTHI'!U:U))</f>
        <v>0</v>
      </c>
      <c r="AP35" s="49">
        <f>IF(D35="","",SUMIF('[3]TK CHAMTHI'!T:T,D35,'[3]TK CHAMTHI'!U:U))</f>
        <v>0</v>
      </c>
      <c r="AQ35" s="50">
        <f t="shared" si="11"/>
        <v>0</v>
      </c>
      <c r="AR35" s="50">
        <f>IF(D35="","",ROUND(SUMIF('[3]QL THI'!G:G,D35,'[3]QL THI'!H:H),1))</f>
        <v>0</v>
      </c>
      <c r="AS35" s="50">
        <f>IF(D35="","",ROUND(SUMIF('[3]QL THI'!E:E,D35,'[3]QL THI'!F:F),1))</f>
        <v>0</v>
      </c>
      <c r="AT35" s="149">
        <f t="shared" si="4"/>
        <v>0</v>
      </c>
    </row>
    <row r="36" spans="1:46" s="135" customFormat="1" ht="37.5">
      <c r="A36" s="145">
        <f>IF(D36="","",SUBTOTAL(3,$D$5:D36))</f>
        <v>32</v>
      </c>
      <c r="B36" s="46" t="s">
        <v>107</v>
      </c>
      <c r="C36" s="47" t="s">
        <v>53</v>
      </c>
      <c r="D36" s="146" t="s">
        <v>108</v>
      </c>
      <c r="E36" s="147">
        <f>IF($D36="","",SUMIF('[3]TK DETHI'!$A:$A,$D36,'[3]TK DETHI'!$B:$B))</f>
        <v>0</v>
      </c>
      <c r="F36" s="147">
        <f>IF($D36="","",SUMIF('[3]TK DETHI'!$C:$C,$D36,'[3]TK DETHI'!$D:$D))</f>
        <v>0</v>
      </c>
      <c r="G36" s="147">
        <f>IF($D36="","",SUMIF('[3]TK DETHI'!$E:$E,$D36,'[3]TK DETHI'!$F:$F))</f>
        <v>0</v>
      </c>
      <c r="H36" s="147">
        <f>IF($D36="","",SUMIF('[3]TK DETHI'!$G:$G,$D36,'[3]TK DETHI'!$H:$H))</f>
        <v>0</v>
      </c>
      <c r="I36" s="147">
        <f>IF($D36="","",SUMIF('[3]TK DETHI'!$I:$I,$D36,'[3]TK DETHI'!$J:$J))</f>
        <v>0</v>
      </c>
      <c r="J36" s="147">
        <f>IF($D36="","",SUMIF('[3]TK DETHI'!$K:$K,$D36,'[3]TK DETHI'!$L:$L))</f>
        <v>0</v>
      </c>
      <c r="K36" s="147">
        <f>IF($D36="","",SUMIF('[3]TK DETHI'!$M:$M,$D36,'[3]TK DETHI'!$N:$N))</f>
        <v>0</v>
      </c>
      <c r="L36" s="147">
        <f>IF($D36="","",SUMIF('[3]TK DETHI'!$O:$O,$D36,'[3]TK DETHI'!$P:$P))</f>
        <v>0</v>
      </c>
      <c r="M36" s="148">
        <f t="shared" si="5"/>
        <v>0</v>
      </c>
      <c r="N36" s="49">
        <f>IF($D36="","",SUMIF('[3]TK COITHI KTHP va Thi TN'!$A:$A,$D36,'[3]TK COITHI KTHP va Thi TN'!$D:$D))</f>
        <v>0</v>
      </c>
      <c r="O36" s="49">
        <f>IF($D36="","",SUMIF('[3]TK COITHI KTHP va Thi TN'!$B:$B,$D36,'[3]TK COITHI KTHP va Thi TN'!$D:$D))</f>
        <v>0</v>
      </c>
      <c r="P36" s="49">
        <f>IF($D36="","",SUMIF('[3]TK COITHI KTHP va Thi TN'!$E:$E,$D36,'[3]TK COITHI KTHP va Thi TN'!$H:$H))</f>
        <v>0</v>
      </c>
      <c r="Q36" s="49">
        <f>IF($D36="","",SUMIF('[3]TK COITHI KTHP va Thi TN'!$F:$F,$D36,'[3]TK COITHI KTHP va Thi TN'!$H:$H))</f>
        <v>0</v>
      </c>
      <c r="R36" s="149">
        <f t="shared" si="6"/>
        <v>0</v>
      </c>
      <c r="S36" s="49">
        <f>IF($D36="","",SUMIF('[3]TK CHAMTHI'!$A:$A,$D36,'[3]TK CHAMTHI'!$C:$C))</f>
        <v>0</v>
      </c>
      <c r="T36" s="49">
        <f>IF($D36="","",SUMIF('[3]TK CHAMTHI'!$B:$B,$D36,'[3]TK CHAMTHI'!$C:$C))</f>
        <v>0</v>
      </c>
      <c r="U36" s="49">
        <f>IF(D36="","",SUMIF('[3]CHAM NV'!B:B,D36,'[3]CHAM NV'!C:C))</f>
        <v>0</v>
      </c>
      <c r="V36" s="50">
        <f t="shared" si="7"/>
        <v>0</v>
      </c>
      <c r="W36" s="49">
        <f>IF($D36="","",SUMIF('[3]TK CHAMTHI'!$D:$D,$D36,'[3]TK CHAMTHI'!$F:$F))</f>
        <v>0</v>
      </c>
      <c r="X36" s="49">
        <f>IF($D36="","",SUMIF('[3]TK CHAMTHI'!$E:$E,$D36,'[3]TK CHAMTHI'!$F:$F))</f>
        <v>0</v>
      </c>
      <c r="Y36" s="49">
        <f>IF(D36="","",SUMIF('[3]CHAM NV'!G:G,D36,'[3]CHAM NV'!H:H))</f>
        <v>0</v>
      </c>
      <c r="Z36" s="50">
        <f t="shared" si="8"/>
        <v>0</v>
      </c>
      <c r="AA36" s="49">
        <f>IF($D36="","",SUMIF('[3]TK CHAMTHI'!$G:$G,$D36,'[3]TK CHAMTHI'!$I:$I))</f>
        <v>0</v>
      </c>
      <c r="AB36" s="49">
        <f>IF($D36="","",SUMIF('[3]TK CHAMTHI'!$H:$H,$D36,'[3]TK CHAMTHI'!$I:$I))</f>
        <v>0</v>
      </c>
      <c r="AC36" s="49">
        <f>IF(D36="","",SUMIF('[3]CHAM NV'!E:E,D36,'[3]CHAM NV'!F:F))</f>
        <v>0</v>
      </c>
      <c r="AD36" s="50">
        <f t="shared" si="9"/>
        <v>0</v>
      </c>
      <c r="AE36" s="49">
        <f>IF($D36="","",SUMIF('[3]TK CHAMTHI'!$J:$J,$D36,'[3]TK CHAMTHI'!$L:$L))</f>
        <v>0</v>
      </c>
      <c r="AF36" s="49">
        <f>IF($D36="","",SUMIF('[3]TK CHAMTHI'!$K:$K,$D36,'[3]TK CHAMTHI'!$L:$L))</f>
        <v>0</v>
      </c>
      <c r="AG36" s="49">
        <f>IF(D36="","",SUMIF('[3]CHAM NV'!I:I,D36,'[3]CHAM NV'!J:J))</f>
        <v>0</v>
      </c>
      <c r="AH36" s="50">
        <f t="shared" si="10"/>
        <v>0</v>
      </c>
      <c r="AI36" s="49">
        <f>IF($D36="","",SUMIF('[3]TK CHAMTHI'!$M:$M,$D36,'[3]TK CHAMTHI'!$O:$O))</f>
        <v>0</v>
      </c>
      <c r="AJ36" s="49">
        <f>IF($D36="","",SUMIF('[3]TK CHAMTHI'!$N:$N,$D36,'[3]TK CHAMTHI'!$O:$O))</f>
        <v>0</v>
      </c>
      <c r="AK36" s="50">
        <f t="shared" si="2"/>
        <v>0</v>
      </c>
      <c r="AL36" s="49">
        <f>IF($D36="","",SUMIF('[3]TK CHAMTHI'!$P:$P,$D36,'[3]TK CHAMTHI'!$R:$R))</f>
        <v>0</v>
      </c>
      <c r="AM36" s="49">
        <f>IF($D36="","",SUMIF('[3]TK CHAMTHI'!$Q:$Q,$D36,'[3]TK CHAMTHI'!$R:$R))</f>
        <v>0</v>
      </c>
      <c r="AN36" s="50">
        <f t="shared" si="3"/>
        <v>0</v>
      </c>
      <c r="AO36" s="49">
        <f>IF(D36="","",SUMIF('[3]TK CHAMTHI'!S:S,D36,'[3]TK CHAMTHI'!U:U))</f>
        <v>0</v>
      </c>
      <c r="AP36" s="49">
        <f>IF(D36="","",SUMIF('[3]TK CHAMTHI'!T:T,D36,'[3]TK CHAMTHI'!U:U))</f>
        <v>0</v>
      </c>
      <c r="AQ36" s="50">
        <f t="shared" si="11"/>
        <v>0</v>
      </c>
      <c r="AR36" s="50">
        <f>IF(D36="","",ROUND(SUMIF('[3]QL THI'!G:G,D36,'[3]QL THI'!H:H),1))</f>
        <v>0</v>
      </c>
      <c r="AS36" s="50">
        <f>IF(D36="","",ROUND(SUMIF('[3]QL THI'!E:E,D36,'[3]QL THI'!F:F),1))</f>
        <v>0</v>
      </c>
      <c r="AT36" s="149">
        <f t="shared" si="4"/>
        <v>0</v>
      </c>
    </row>
    <row r="37" spans="1:46" s="135" customFormat="1">
      <c r="A37" s="145">
        <f>IF(D37="","",SUBTOTAL(3,$D$5:D37))</f>
        <v>33</v>
      </c>
      <c r="B37" s="46" t="s">
        <v>109</v>
      </c>
      <c r="C37" s="47" t="s">
        <v>53</v>
      </c>
      <c r="D37" s="146" t="s">
        <v>110</v>
      </c>
      <c r="E37" s="147">
        <f>IF($D37="","",SUMIF('[3]TK DETHI'!$A:$A,$D37,'[3]TK DETHI'!$B:$B))</f>
        <v>0</v>
      </c>
      <c r="F37" s="147">
        <f>IF($D37="","",SUMIF('[3]TK DETHI'!$C:$C,$D37,'[3]TK DETHI'!$D:$D))</f>
        <v>0</v>
      </c>
      <c r="G37" s="147">
        <f>IF($D37="","",SUMIF('[3]TK DETHI'!$E:$E,$D37,'[3]TK DETHI'!$F:$F))</f>
        <v>0</v>
      </c>
      <c r="H37" s="147">
        <f>IF($D37="","",SUMIF('[3]TK DETHI'!$G:$G,$D37,'[3]TK DETHI'!$H:$H))</f>
        <v>0</v>
      </c>
      <c r="I37" s="147">
        <f>IF($D37="","",SUMIF('[3]TK DETHI'!$I:$I,$D37,'[3]TK DETHI'!$J:$J))</f>
        <v>0</v>
      </c>
      <c r="J37" s="147">
        <f>IF($D37="","",SUMIF('[3]TK DETHI'!$K:$K,$D37,'[3]TK DETHI'!$L:$L))</f>
        <v>0</v>
      </c>
      <c r="K37" s="147">
        <f>IF($D37="","",SUMIF('[3]TK DETHI'!$M:$M,$D37,'[3]TK DETHI'!$N:$N))</f>
        <v>0</v>
      </c>
      <c r="L37" s="147">
        <f>IF($D37="","",SUMIF('[3]TK DETHI'!$O:$O,$D37,'[3]TK DETHI'!$P:$P))</f>
        <v>0</v>
      </c>
      <c r="M37" s="148">
        <f t="shared" si="5"/>
        <v>0</v>
      </c>
      <c r="N37" s="49">
        <f>IF($D37="","",SUMIF('[3]TK COITHI KTHP va Thi TN'!$A:$A,$D37,'[3]TK COITHI KTHP va Thi TN'!$D:$D))</f>
        <v>0</v>
      </c>
      <c r="O37" s="49">
        <f>IF($D37="","",SUMIF('[3]TK COITHI KTHP va Thi TN'!$B:$B,$D37,'[3]TK COITHI KTHP va Thi TN'!$D:$D))</f>
        <v>0</v>
      </c>
      <c r="P37" s="49">
        <f>IF($D37="","",SUMIF('[3]TK COITHI KTHP va Thi TN'!$E:$E,$D37,'[3]TK COITHI KTHP va Thi TN'!$H:$H))</f>
        <v>0</v>
      </c>
      <c r="Q37" s="49">
        <f>IF($D37="","",SUMIF('[3]TK COITHI KTHP va Thi TN'!$F:$F,$D37,'[3]TK COITHI KTHP va Thi TN'!$H:$H))</f>
        <v>0</v>
      </c>
      <c r="R37" s="149">
        <f t="shared" si="6"/>
        <v>0</v>
      </c>
      <c r="S37" s="49">
        <f>IF($D37="","",SUMIF('[3]TK CHAMTHI'!$A:$A,$D37,'[3]TK CHAMTHI'!$C:$C))</f>
        <v>0</v>
      </c>
      <c r="T37" s="49">
        <f>IF($D37="","",SUMIF('[3]TK CHAMTHI'!$B:$B,$D37,'[3]TK CHAMTHI'!$C:$C))</f>
        <v>0</v>
      </c>
      <c r="U37" s="49">
        <f>IF(D37="","",SUMIF('[3]CHAM NV'!B:B,D37,'[3]CHAM NV'!C:C))</f>
        <v>0</v>
      </c>
      <c r="V37" s="50">
        <f t="shared" si="7"/>
        <v>0</v>
      </c>
      <c r="W37" s="49">
        <f>IF($D37="","",SUMIF('[3]TK CHAMTHI'!$D:$D,$D37,'[3]TK CHAMTHI'!$F:$F))</f>
        <v>0</v>
      </c>
      <c r="X37" s="49">
        <f>IF($D37="","",SUMIF('[3]TK CHAMTHI'!$E:$E,$D37,'[3]TK CHAMTHI'!$F:$F))</f>
        <v>0</v>
      </c>
      <c r="Y37" s="49">
        <f>IF(D37="","",SUMIF('[3]CHAM NV'!G:G,D37,'[3]CHAM NV'!H:H))</f>
        <v>0</v>
      </c>
      <c r="Z37" s="50">
        <f t="shared" si="8"/>
        <v>0</v>
      </c>
      <c r="AA37" s="49">
        <f>IF($D37="","",SUMIF('[3]TK CHAMTHI'!$G:$G,$D37,'[3]TK CHAMTHI'!$I:$I))</f>
        <v>0</v>
      </c>
      <c r="AB37" s="49">
        <f>IF($D37="","",SUMIF('[3]TK CHAMTHI'!$H:$H,$D37,'[3]TK CHAMTHI'!$I:$I))</f>
        <v>0</v>
      </c>
      <c r="AC37" s="49">
        <f>IF(D37="","",SUMIF('[3]CHAM NV'!E:E,D37,'[3]CHAM NV'!F:F))</f>
        <v>0</v>
      </c>
      <c r="AD37" s="50">
        <f t="shared" si="9"/>
        <v>0</v>
      </c>
      <c r="AE37" s="49">
        <f>IF($D37="","",SUMIF('[3]TK CHAMTHI'!$J:$J,$D37,'[3]TK CHAMTHI'!$L:$L))</f>
        <v>0</v>
      </c>
      <c r="AF37" s="49">
        <f>IF($D37="","",SUMIF('[3]TK CHAMTHI'!$K:$K,$D37,'[3]TK CHAMTHI'!$L:$L))</f>
        <v>0</v>
      </c>
      <c r="AG37" s="49">
        <f>IF(D37="","",SUMIF('[3]CHAM NV'!I:I,D37,'[3]CHAM NV'!J:J))</f>
        <v>0</v>
      </c>
      <c r="AH37" s="50">
        <f t="shared" si="10"/>
        <v>0</v>
      </c>
      <c r="AI37" s="49">
        <f>IF($D37="","",SUMIF('[3]TK CHAMTHI'!$M:$M,$D37,'[3]TK CHAMTHI'!$O:$O))</f>
        <v>0</v>
      </c>
      <c r="AJ37" s="49">
        <f>IF($D37="","",SUMIF('[3]TK CHAMTHI'!$N:$N,$D37,'[3]TK CHAMTHI'!$O:$O))</f>
        <v>0</v>
      </c>
      <c r="AK37" s="50">
        <f t="shared" si="2"/>
        <v>0</v>
      </c>
      <c r="AL37" s="49">
        <f>IF($D37="","",SUMIF('[3]TK CHAMTHI'!$P:$P,$D37,'[3]TK CHAMTHI'!$R:$R))</f>
        <v>0</v>
      </c>
      <c r="AM37" s="49">
        <f>IF($D37="","",SUMIF('[3]TK CHAMTHI'!$Q:$Q,$D37,'[3]TK CHAMTHI'!$R:$R))</f>
        <v>0</v>
      </c>
      <c r="AN37" s="50">
        <f t="shared" si="3"/>
        <v>0</v>
      </c>
      <c r="AO37" s="49">
        <f>IF(D37="","",SUMIF('[3]TK CHAMTHI'!S:S,D37,'[3]TK CHAMTHI'!U:U))</f>
        <v>0</v>
      </c>
      <c r="AP37" s="49">
        <f>IF(D37="","",SUMIF('[3]TK CHAMTHI'!T:T,D37,'[3]TK CHAMTHI'!U:U))</f>
        <v>0</v>
      </c>
      <c r="AQ37" s="50">
        <f t="shared" si="11"/>
        <v>0</v>
      </c>
      <c r="AR37" s="50">
        <f>IF(D37="","",ROUND(SUMIF('[3]QL THI'!G:G,D37,'[3]QL THI'!H:H),1))</f>
        <v>0</v>
      </c>
      <c r="AS37" s="50">
        <f>IF(D37="","",ROUND(SUMIF('[3]QL THI'!E:E,D37,'[3]QL THI'!F:F),1))</f>
        <v>0</v>
      </c>
      <c r="AT37" s="149">
        <f t="shared" si="4"/>
        <v>0</v>
      </c>
    </row>
    <row r="38" spans="1:46" s="135" customFormat="1">
      <c r="A38" s="145">
        <f>IF(D38="","",SUBTOTAL(3,$D$5:D38))</f>
        <v>34</v>
      </c>
      <c r="B38" s="46" t="s">
        <v>111</v>
      </c>
      <c r="C38" s="47" t="s">
        <v>53</v>
      </c>
      <c r="D38" s="146" t="s">
        <v>112</v>
      </c>
      <c r="E38" s="147">
        <f>IF($D38="","",SUMIF('[3]TK DETHI'!$A:$A,$D38,'[3]TK DETHI'!$B:$B))</f>
        <v>0</v>
      </c>
      <c r="F38" s="147">
        <f>IF($D38="","",SUMIF('[3]TK DETHI'!$C:$C,$D38,'[3]TK DETHI'!$D:$D))</f>
        <v>0</v>
      </c>
      <c r="G38" s="147">
        <f>IF($D38="","",SUMIF('[3]TK DETHI'!$E:$E,$D38,'[3]TK DETHI'!$F:$F))</f>
        <v>0</v>
      </c>
      <c r="H38" s="147">
        <f>IF($D38="","",SUMIF('[3]TK DETHI'!$G:$G,$D38,'[3]TK DETHI'!$H:$H))</f>
        <v>0</v>
      </c>
      <c r="I38" s="147">
        <f>IF($D38="","",SUMIF('[3]TK DETHI'!$I:$I,$D38,'[3]TK DETHI'!$J:$J))</f>
        <v>0</v>
      </c>
      <c r="J38" s="147">
        <f>IF($D38="","",SUMIF('[3]TK DETHI'!$K:$K,$D38,'[3]TK DETHI'!$L:$L))</f>
        <v>0</v>
      </c>
      <c r="K38" s="147">
        <f>IF($D38="","",SUMIF('[3]TK DETHI'!$M:$M,$D38,'[3]TK DETHI'!$N:$N))</f>
        <v>0</v>
      </c>
      <c r="L38" s="147">
        <f>IF($D38="","",SUMIF('[3]TK DETHI'!$O:$O,$D38,'[3]TK DETHI'!$P:$P))</f>
        <v>0</v>
      </c>
      <c r="M38" s="148">
        <f t="shared" si="5"/>
        <v>0</v>
      </c>
      <c r="N38" s="49">
        <f>IF($D38="","",SUMIF('[3]TK COITHI KTHP va Thi TN'!$A:$A,$D38,'[3]TK COITHI KTHP va Thi TN'!$D:$D))</f>
        <v>0</v>
      </c>
      <c r="O38" s="49">
        <f>IF($D38="","",SUMIF('[3]TK COITHI KTHP va Thi TN'!$B:$B,$D38,'[3]TK COITHI KTHP va Thi TN'!$D:$D))</f>
        <v>0</v>
      </c>
      <c r="P38" s="49">
        <f>IF($D38="","",SUMIF('[3]TK COITHI KTHP va Thi TN'!$E:$E,$D38,'[3]TK COITHI KTHP va Thi TN'!$H:$H))</f>
        <v>0</v>
      </c>
      <c r="Q38" s="49">
        <f>IF($D38="","",SUMIF('[3]TK COITHI KTHP va Thi TN'!$F:$F,$D38,'[3]TK COITHI KTHP va Thi TN'!$H:$H))</f>
        <v>0</v>
      </c>
      <c r="R38" s="149">
        <f t="shared" si="6"/>
        <v>0</v>
      </c>
      <c r="S38" s="49">
        <f>IF($D38="","",SUMIF('[3]TK CHAMTHI'!$A:$A,$D38,'[3]TK CHAMTHI'!$C:$C))</f>
        <v>0</v>
      </c>
      <c r="T38" s="49">
        <f>IF($D38="","",SUMIF('[3]TK CHAMTHI'!$B:$B,$D38,'[3]TK CHAMTHI'!$C:$C))</f>
        <v>0</v>
      </c>
      <c r="U38" s="49">
        <f>IF(D38="","",SUMIF('[3]CHAM NV'!B:B,D38,'[3]CHAM NV'!C:C))</f>
        <v>0</v>
      </c>
      <c r="V38" s="50">
        <f t="shared" si="7"/>
        <v>0</v>
      </c>
      <c r="W38" s="49">
        <f>IF($D38="","",SUMIF('[3]TK CHAMTHI'!$D:$D,$D38,'[3]TK CHAMTHI'!$F:$F))</f>
        <v>0</v>
      </c>
      <c r="X38" s="49">
        <f>IF($D38="","",SUMIF('[3]TK CHAMTHI'!$E:$E,$D38,'[3]TK CHAMTHI'!$F:$F))</f>
        <v>0</v>
      </c>
      <c r="Y38" s="49">
        <f>IF(D38="","",SUMIF('[3]CHAM NV'!G:G,D38,'[3]CHAM NV'!H:H))</f>
        <v>0</v>
      </c>
      <c r="Z38" s="50">
        <f t="shared" si="8"/>
        <v>0</v>
      </c>
      <c r="AA38" s="49">
        <f>IF($D38="","",SUMIF('[3]TK CHAMTHI'!$G:$G,$D38,'[3]TK CHAMTHI'!$I:$I))</f>
        <v>0</v>
      </c>
      <c r="AB38" s="49">
        <f>IF($D38="","",SUMIF('[3]TK CHAMTHI'!$H:$H,$D38,'[3]TK CHAMTHI'!$I:$I))</f>
        <v>0</v>
      </c>
      <c r="AC38" s="49">
        <f>IF(D38="","",SUMIF('[3]CHAM NV'!E:E,D38,'[3]CHAM NV'!F:F))</f>
        <v>0</v>
      </c>
      <c r="AD38" s="50">
        <f t="shared" si="9"/>
        <v>0</v>
      </c>
      <c r="AE38" s="49">
        <f>IF($D38="","",SUMIF('[3]TK CHAMTHI'!$J:$J,$D38,'[3]TK CHAMTHI'!$L:$L))</f>
        <v>0</v>
      </c>
      <c r="AF38" s="49">
        <f>IF($D38="","",SUMIF('[3]TK CHAMTHI'!$K:$K,$D38,'[3]TK CHAMTHI'!$L:$L))</f>
        <v>0</v>
      </c>
      <c r="AG38" s="49">
        <f>IF(D38="","",SUMIF('[3]CHAM NV'!I:I,D38,'[3]CHAM NV'!J:J))</f>
        <v>0</v>
      </c>
      <c r="AH38" s="50">
        <f t="shared" si="10"/>
        <v>0</v>
      </c>
      <c r="AI38" s="49">
        <f>IF($D38="","",SUMIF('[3]TK CHAMTHI'!$M:$M,$D38,'[3]TK CHAMTHI'!$O:$O))</f>
        <v>0</v>
      </c>
      <c r="AJ38" s="49">
        <f>IF($D38="","",SUMIF('[3]TK CHAMTHI'!$N:$N,$D38,'[3]TK CHAMTHI'!$O:$O))</f>
        <v>0</v>
      </c>
      <c r="AK38" s="50">
        <f t="shared" si="2"/>
        <v>0</v>
      </c>
      <c r="AL38" s="49">
        <f>IF($D38="","",SUMIF('[3]TK CHAMTHI'!$P:$P,$D38,'[3]TK CHAMTHI'!$R:$R))</f>
        <v>0</v>
      </c>
      <c r="AM38" s="49">
        <f>IF($D38="","",SUMIF('[3]TK CHAMTHI'!$Q:$Q,$D38,'[3]TK CHAMTHI'!$R:$R))</f>
        <v>0</v>
      </c>
      <c r="AN38" s="50">
        <f t="shared" si="3"/>
        <v>0</v>
      </c>
      <c r="AO38" s="49">
        <f>IF(D38="","",SUMIF('[3]TK CHAMTHI'!S:S,D38,'[3]TK CHAMTHI'!U:U))</f>
        <v>0</v>
      </c>
      <c r="AP38" s="49">
        <f>IF(D38="","",SUMIF('[3]TK CHAMTHI'!T:T,D38,'[3]TK CHAMTHI'!U:U))</f>
        <v>0</v>
      </c>
      <c r="AQ38" s="50">
        <f t="shared" si="11"/>
        <v>0</v>
      </c>
      <c r="AR38" s="50">
        <f>IF(D38="","",ROUND(SUMIF('[3]QL THI'!G:G,D38,'[3]QL THI'!H:H),1))</f>
        <v>0</v>
      </c>
      <c r="AS38" s="50">
        <f>IF(D38="","",ROUND(SUMIF('[3]QL THI'!E:E,D38,'[3]QL THI'!F:F),1))</f>
        <v>0</v>
      </c>
      <c r="AT38" s="149">
        <f t="shared" si="4"/>
        <v>0</v>
      </c>
    </row>
    <row r="39" spans="1:46" s="135" customFormat="1">
      <c r="A39" s="145">
        <f>IF(D39="","",SUBTOTAL(3,$D$5:D39))</f>
        <v>35</v>
      </c>
      <c r="B39" s="46" t="s">
        <v>113</v>
      </c>
      <c r="C39" s="47" t="s">
        <v>53</v>
      </c>
      <c r="D39" s="146" t="s">
        <v>114</v>
      </c>
      <c r="E39" s="147">
        <f>IF($D39="","",SUMIF('[3]TK DETHI'!$A:$A,$D39,'[3]TK DETHI'!$B:$B))</f>
        <v>0</v>
      </c>
      <c r="F39" s="147">
        <f>IF($D39="","",SUMIF('[3]TK DETHI'!$C:$C,$D39,'[3]TK DETHI'!$D:$D))</f>
        <v>0</v>
      </c>
      <c r="G39" s="147">
        <f>IF($D39="","",SUMIF('[3]TK DETHI'!$E:$E,$D39,'[3]TK DETHI'!$F:$F))</f>
        <v>0</v>
      </c>
      <c r="H39" s="147">
        <f>IF($D39="","",SUMIF('[3]TK DETHI'!$G:$G,$D39,'[3]TK DETHI'!$H:$H))</f>
        <v>0</v>
      </c>
      <c r="I39" s="147">
        <f>IF($D39="","",SUMIF('[3]TK DETHI'!$I:$I,$D39,'[3]TK DETHI'!$J:$J))</f>
        <v>0</v>
      </c>
      <c r="J39" s="147">
        <f>IF($D39="","",SUMIF('[3]TK DETHI'!$K:$K,$D39,'[3]TK DETHI'!$L:$L))</f>
        <v>0</v>
      </c>
      <c r="K39" s="147">
        <f>IF($D39="","",SUMIF('[3]TK DETHI'!$M:$M,$D39,'[3]TK DETHI'!$N:$N))</f>
        <v>0</v>
      </c>
      <c r="L39" s="147">
        <f>IF($D39="","",SUMIF('[3]TK DETHI'!$O:$O,$D39,'[3]TK DETHI'!$P:$P))</f>
        <v>0</v>
      </c>
      <c r="M39" s="148">
        <f t="shared" si="5"/>
        <v>0</v>
      </c>
      <c r="N39" s="49">
        <f>IF($D39="","",SUMIF('[3]TK COITHI KTHP va Thi TN'!$A:$A,$D39,'[3]TK COITHI KTHP va Thi TN'!$D:$D))</f>
        <v>0</v>
      </c>
      <c r="O39" s="49">
        <f>IF($D39="","",SUMIF('[3]TK COITHI KTHP va Thi TN'!$B:$B,$D39,'[3]TK COITHI KTHP va Thi TN'!$D:$D))</f>
        <v>0</v>
      </c>
      <c r="P39" s="49">
        <f>IF($D39="","",SUMIF('[3]TK COITHI KTHP va Thi TN'!$E:$E,$D39,'[3]TK COITHI KTHP va Thi TN'!$H:$H))</f>
        <v>0</v>
      </c>
      <c r="Q39" s="49">
        <f>IF($D39="","",SUMIF('[3]TK COITHI KTHP va Thi TN'!$F:$F,$D39,'[3]TK COITHI KTHP va Thi TN'!$H:$H))</f>
        <v>0</v>
      </c>
      <c r="R39" s="149">
        <f t="shared" si="6"/>
        <v>0</v>
      </c>
      <c r="S39" s="49">
        <f>IF($D39="","",SUMIF('[3]TK CHAMTHI'!$A:$A,$D39,'[3]TK CHAMTHI'!$C:$C))</f>
        <v>0</v>
      </c>
      <c r="T39" s="49">
        <f>IF($D39="","",SUMIF('[3]TK CHAMTHI'!$B:$B,$D39,'[3]TK CHAMTHI'!$C:$C))</f>
        <v>0</v>
      </c>
      <c r="U39" s="49">
        <f>IF(D39="","",SUMIF('[3]CHAM NV'!B:B,D39,'[3]CHAM NV'!C:C))</f>
        <v>0</v>
      </c>
      <c r="V39" s="50">
        <f t="shared" si="7"/>
        <v>0</v>
      </c>
      <c r="W39" s="49">
        <f>IF($D39="","",SUMIF('[3]TK CHAMTHI'!$D:$D,$D39,'[3]TK CHAMTHI'!$F:$F))</f>
        <v>0</v>
      </c>
      <c r="X39" s="49">
        <f>IF($D39="","",SUMIF('[3]TK CHAMTHI'!$E:$E,$D39,'[3]TK CHAMTHI'!$F:$F))</f>
        <v>0</v>
      </c>
      <c r="Y39" s="49">
        <f>IF(D39="","",SUMIF('[3]CHAM NV'!G:G,D39,'[3]CHAM NV'!H:H))</f>
        <v>0</v>
      </c>
      <c r="Z39" s="50">
        <f t="shared" si="8"/>
        <v>0</v>
      </c>
      <c r="AA39" s="49">
        <f>IF($D39="","",SUMIF('[3]TK CHAMTHI'!$G:$G,$D39,'[3]TK CHAMTHI'!$I:$I))</f>
        <v>0</v>
      </c>
      <c r="AB39" s="49">
        <f>IF($D39="","",SUMIF('[3]TK CHAMTHI'!$H:$H,$D39,'[3]TK CHAMTHI'!$I:$I))</f>
        <v>0</v>
      </c>
      <c r="AC39" s="49">
        <f>IF(D39="","",SUMIF('[3]CHAM NV'!E:E,D39,'[3]CHAM NV'!F:F))</f>
        <v>0</v>
      </c>
      <c r="AD39" s="50">
        <f t="shared" si="9"/>
        <v>0</v>
      </c>
      <c r="AE39" s="49">
        <f>IF($D39="","",SUMIF('[3]TK CHAMTHI'!$J:$J,$D39,'[3]TK CHAMTHI'!$L:$L))</f>
        <v>0</v>
      </c>
      <c r="AF39" s="49">
        <f>IF($D39="","",SUMIF('[3]TK CHAMTHI'!$K:$K,$D39,'[3]TK CHAMTHI'!$L:$L))</f>
        <v>0</v>
      </c>
      <c r="AG39" s="49">
        <f>IF(D39="","",SUMIF('[3]CHAM NV'!I:I,D39,'[3]CHAM NV'!J:J))</f>
        <v>0</v>
      </c>
      <c r="AH39" s="50">
        <f t="shared" si="10"/>
        <v>0</v>
      </c>
      <c r="AI39" s="49">
        <f>IF($D39="","",SUMIF('[3]TK CHAMTHI'!$M:$M,$D39,'[3]TK CHAMTHI'!$O:$O))</f>
        <v>0</v>
      </c>
      <c r="AJ39" s="49">
        <f>IF($D39="","",SUMIF('[3]TK CHAMTHI'!$N:$N,$D39,'[3]TK CHAMTHI'!$O:$O))</f>
        <v>0</v>
      </c>
      <c r="AK39" s="50">
        <f t="shared" si="2"/>
        <v>0</v>
      </c>
      <c r="AL39" s="49">
        <f>IF($D39="","",SUMIF('[3]TK CHAMTHI'!$P:$P,$D39,'[3]TK CHAMTHI'!$R:$R))</f>
        <v>0</v>
      </c>
      <c r="AM39" s="49">
        <f>IF($D39="","",SUMIF('[3]TK CHAMTHI'!$Q:$Q,$D39,'[3]TK CHAMTHI'!$R:$R))</f>
        <v>0</v>
      </c>
      <c r="AN39" s="50">
        <f t="shared" si="3"/>
        <v>0</v>
      </c>
      <c r="AO39" s="49">
        <f>IF(D39="","",SUMIF('[3]TK CHAMTHI'!S:S,D39,'[3]TK CHAMTHI'!U:U))</f>
        <v>0</v>
      </c>
      <c r="AP39" s="49">
        <f>IF(D39="","",SUMIF('[3]TK CHAMTHI'!T:T,D39,'[3]TK CHAMTHI'!U:U))</f>
        <v>0</v>
      </c>
      <c r="AQ39" s="50">
        <f t="shared" si="11"/>
        <v>0</v>
      </c>
      <c r="AR39" s="50">
        <f>IF(D39="","",ROUND(SUMIF('[3]QL THI'!G:G,D39,'[3]QL THI'!H:H),1))</f>
        <v>0</v>
      </c>
      <c r="AS39" s="50">
        <f>IF(D39="","",ROUND(SUMIF('[3]QL THI'!E:E,D39,'[3]QL THI'!F:F),1))</f>
        <v>0</v>
      </c>
      <c r="AT39" s="149">
        <f t="shared" si="4"/>
        <v>0</v>
      </c>
    </row>
    <row r="40" spans="1:46" s="135" customFormat="1">
      <c r="A40" s="145">
        <f>IF(D40="","",SUBTOTAL(3,$D$5:D40))</f>
        <v>36</v>
      </c>
      <c r="B40" s="46" t="s">
        <v>115</v>
      </c>
      <c r="C40" s="47" t="s">
        <v>53</v>
      </c>
      <c r="D40" s="146" t="s">
        <v>116</v>
      </c>
      <c r="E40" s="147">
        <f>IF($D40="","",SUMIF('[3]TK DETHI'!$A:$A,$D40,'[3]TK DETHI'!$B:$B))</f>
        <v>0</v>
      </c>
      <c r="F40" s="147">
        <f>IF($D40="","",SUMIF('[3]TK DETHI'!$C:$C,$D40,'[3]TK DETHI'!$D:$D))</f>
        <v>0</v>
      </c>
      <c r="G40" s="147">
        <f>IF($D40="","",SUMIF('[3]TK DETHI'!$E:$E,$D40,'[3]TK DETHI'!$F:$F))</f>
        <v>0</v>
      </c>
      <c r="H40" s="147">
        <f>IF($D40="","",SUMIF('[3]TK DETHI'!$G:$G,$D40,'[3]TK DETHI'!$H:$H))</f>
        <v>0</v>
      </c>
      <c r="I40" s="147">
        <f>IF($D40="","",SUMIF('[3]TK DETHI'!$I:$I,$D40,'[3]TK DETHI'!$J:$J))</f>
        <v>0</v>
      </c>
      <c r="J40" s="147">
        <f>IF($D40="","",SUMIF('[3]TK DETHI'!$K:$K,$D40,'[3]TK DETHI'!$L:$L))</f>
        <v>0</v>
      </c>
      <c r="K40" s="147">
        <f>IF($D40="","",SUMIF('[3]TK DETHI'!$M:$M,$D40,'[3]TK DETHI'!$N:$N))</f>
        <v>0</v>
      </c>
      <c r="L40" s="147">
        <f>IF($D40="","",SUMIF('[3]TK DETHI'!$O:$O,$D40,'[3]TK DETHI'!$P:$P))</f>
        <v>0</v>
      </c>
      <c r="M40" s="148">
        <f t="shared" si="5"/>
        <v>0</v>
      </c>
      <c r="N40" s="49">
        <f>IF($D40="","",SUMIF('[3]TK COITHI KTHP va Thi TN'!$A:$A,$D40,'[3]TK COITHI KTHP va Thi TN'!$D:$D))</f>
        <v>0</v>
      </c>
      <c r="O40" s="49">
        <f>IF($D40="","",SUMIF('[3]TK COITHI KTHP va Thi TN'!$B:$B,$D40,'[3]TK COITHI KTHP va Thi TN'!$D:$D))</f>
        <v>0</v>
      </c>
      <c r="P40" s="49">
        <f>IF($D40="","",SUMIF('[3]TK COITHI KTHP va Thi TN'!$E:$E,$D40,'[3]TK COITHI KTHP va Thi TN'!$H:$H))</f>
        <v>1.75</v>
      </c>
      <c r="Q40" s="49">
        <f>IF($D40="","",SUMIF('[3]TK COITHI KTHP va Thi TN'!$F:$F,$D40,'[3]TK COITHI KTHP va Thi TN'!$H:$H))</f>
        <v>0</v>
      </c>
      <c r="R40" s="149">
        <f t="shared" si="6"/>
        <v>1.75</v>
      </c>
      <c r="S40" s="49">
        <f>IF($D40="","",SUMIF('[3]TK CHAMTHI'!$A:$A,$D40,'[3]TK CHAMTHI'!$C:$C))</f>
        <v>0</v>
      </c>
      <c r="T40" s="49">
        <f>IF($D40="","",SUMIF('[3]TK CHAMTHI'!$B:$B,$D40,'[3]TK CHAMTHI'!$C:$C))</f>
        <v>0</v>
      </c>
      <c r="U40" s="49">
        <f>IF(D40="","",SUMIF('[3]CHAM NV'!B:B,D40,'[3]CHAM NV'!C:C))</f>
        <v>0</v>
      </c>
      <c r="V40" s="50">
        <f t="shared" si="7"/>
        <v>0</v>
      </c>
      <c r="W40" s="49">
        <f>IF($D40="","",SUMIF('[3]TK CHAMTHI'!$D:$D,$D40,'[3]TK CHAMTHI'!$F:$F))</f>
        <v>0</v>
      </c>
      <c r="X40" s="49">
        <f>IF($D40="","",SUMIF('[3]TK CHAMTHI'!$E:$E,$D40,'[3]TK CHAMTHI'!$F:$F))</f>
        <v>0</v>
      </c>
      <c r="Y40" s="49">
        <f>IF(D40="","",SUMIF('[3]CHAM NV'!G:G,D40,'[3]CHAM NV'!H:H))</f>
        <v>0</v>
      </c>
      <c r="Z40" s="50">
        <f t="shared" si="8"/>
        <v>0</v>
      </c>
      <c r="AA40" s="49">
        <f>IF($D40="","",SUMIF('[3]TK CHAMTHI'!$G:$G,$D40,'[3]TK CHAMTHI'!$I:$I))</f>
        <v>0</v>
      </c>
      <c r="AB40" s="49">
        <f>IF($D40="","",SUMIF('[3]TK CHAMTHI'!$H:$H,$D40,'[3]TK CHAMTHI'!$I:$I))</f>
        <v>0</v>
      </c>
      <c r="AC40" s="49">
        <f>IF(D40="","",SUMIF('[3]CHAM NV'!E:E,D40,'[3]CHAM NV'!F:F))</f>
        <v>0</v>
      </c>
      <c r="AD40" s="50">
        <f t="shared" si="9"/>
        <v>0</v>
      </c>
      <c r="AE40" s="49">
        <f>IF($D40="","",SUMIF('[3]TK CHAMTHI'!$J:$J,$D40,'[3]TK CHAMTHI'!$L:$L))</f>
        <v>0</v>
      </c>
      <c r="AF40" s="49">
        <f>IF($D40="","",SUMIF('[3]TK CHAMTHI'!$K:$K,$D40,'[3]TK CHAMTHI'!$L:$L))</f>
        <v>0</v>
      </c>
      <c r="AG40" s="49">
        <f>IF(D40="","",SUMIF('[3]CHAM NV'!I:I,D40,'[3]CHAM NV'!J:J))</f>
        <v>0</v>
      </c>
      <c r="AH40" s="50">
        <f t="shared" si="10"/>
        <v>0</v>
      </c>
      <c r="AI40" s="49">
        <f>IF($D40="","",SUMIF('[3]TK CHAMTHI'!$M:$M,$D40,'[3]TK CHAMTHI'!$O:$O))</f>
        <v>0</v>
      </c>
      <c r="AJ40" s="49">
        <f>IF($D40="","",SUMIF('[3]TK CHAMTHI'!$N:$N,$D40,'[3]TK CHAMTHI'!$O:$O))</f>
        <v>0</v>
      </c>
      <c r="AK40" s="50">
        <f t="shared" si="2"/>
        <v>0</v>
      </c>
      <c r="AL40" s="49">
        <f>IF($D40="","",SUMIF('[3]TK CHAMTHI'!$P:$P,$D40,'[3]TK CHAMTHI'!$R:$R))</f>
        <v>0</v>
      </c>
      <c r="AM40" s="49">
        <f>IF($D40="","",SUMIF('[3]TK CHAMTHI'!$Q:$Q,$D40,'[3]TK CHAMTHI'!$R:$R))</f>
        <v>0</v>
      </c>
      <c r="AN40" s="50">
        <f t="shared" si="3"/>
        <v>0</v>
      </c>
      <c r="AO40" s="49">
        <f>IF(D40="","",SUMIF('[3]TK CHAMTHI'!S:S,D40,'[3]TK CHAMTHI'!U:U))</f>
        <v>3</v>
      </c>
      <c r="AP40" s="49">
        <f>IF(D40="","",SUMIF('[3]TK CHAMTHI'!T:T,D40,'[3]TK CHAMTHI'!U:U))</f>
        <v>0</v>
      </c>
      <c r="AQ40" s="50">
        <f t="shared" si="11"/>
        <v>1.2000000000000002</v>
      </c>
      <c r="AR40" s="50">
        <f>IF(D40="","",ROUND(SUMIF('[3]QL THI'!G:G,D40,'[3]QL THI'!H:H),1))</f>
        <v>0</v>
      </c>
      <c r="AS40" s="50">
        <f>IF(D40="","",ROUND(SUMIF('[3]QL THI'!E:E,D40,'[3]QL THI'!F:F),1))</f>
        <v>0</v>
      </c>
      <c r="AT40" s="149">
        <f t="shared" si="4"/>
        <v>3</v>
      </c>
    </row>
    <row r="41" spans="1:46" s="135" customFormat="1">
      <c r="A41" s="145">
        <f>IF(D41="","",SUBTOTAL(3,$D$5:D41))</f>
        <v>37</v>
      </c>
      <c r="B41" s="46" t="s">
        <v>117</v>
      </c>
      <c r="C41" s="47" t="s">
        <v>53</v>
      </c>
      <c r="D41" s="146" t="s">
        <v>118</v>
      </c>
      <c r="E41" s="147">
        <f>IF($D41="","",SUMIF('[3]TK DETHI'!$A:$A,$D41,'[3]TK DETHI'!$B:$B))</f>
        <v>0</v>
      </c>
      <c r="F41" s="147">
        <f>IF($D41="","",SUMIF('[3]TK DETHI'!$C:$C,$D41,'[3]TK DETHI'!$D:$D))</f>
        <v>0</v>
      </c>
      <c r="G41" s="147">
        <f>IF($D41="","",SUMIF('[3]TK DETHI'!$E:$E,$D41,'[3]TK DETHI'!$F:$F))</f>
        <v>0</v>
      </c>
      <c r="H41" s="147">
        <f>IF($D41="","",SUMIF('[3]TK DETHI'!$G:$G,$D41,'[3]TK DETHI'!$H:$H))</f>
        <v>0</v>
      </c>
      <c r="I41" s="147">
        <f>IF($D41="","",SUMIF('[3]TK DETHI'!$I:$I,$D41,'[3]TK DETHI'!$J:$J))</f>
        <v>0</v>
      </c>
      <c r="J41" s="147">
        <f>IF($D41="","",SUMIF('[3]TK DETHI'!$K:$K,$D41,'[3]TK DETHI'!$L:$L))</f>
        <v>0</v>
      </c>
      <c r="K41" s="147">
        <f>IF($D41="","",SUMIF('[3]TK DETHI'!$M:$M,$D41,'[3]TK DETHI'!$N:$N))</f>
        <v>0</v>
      </c>
      <c r="L41" s="147">
        <f>IF($D41="","",SUMIF('[3]TK DETHI'!$O:$O,$D41,'[3]TK DETHI'!$P:$P))</f>
        <v>0</v>
      </c>
      <c r="M41" s="148">
        <f t="shared" si="5"/>
        <v>0</v>
      </c>
      <c r="N41" s="49">
        <f>IF($D41="","",SUMIF('[3]TK COITHI KTHP va Thi TN'!$A:$A,$D41,'[3]TK COITHI KTHP va Thi TN'!$D:$D))</f>
        <v>0</v>
      </c>
      <c r="O41" s="49">
        <f>IF($D41="","",SUMIF('[3]TK COITHI KTHP va Thi TN'!$B:$B,$D41,'[3]TK COITHI KTHP va Thi TN'!$D:$D))</f>
        <v>0</v>
      </c>
      <c r="P41" s="49">
        <f>IF($D41="","",SUMIF('[3]TK COITHI KTHP va Thi TN'!$E:$E,$D41,'[3]TK COITHI KTHP va Thi TN'!$H:$H))</f>
        <v>0</v>
      </c>
      <c r="Q41" s="49">
        <f>IF($D41="","",SUMIF('[3]TK COITHI KTHP va Thi TN'!$F:$F,$D41,'[3]TK COITHI KTHP va Thi TN'!$H:$H))</f>
        <v>0</v>
      </c>
      <c r="R41" s="149">
        <f t="shared" si="6"/>
        <v>0</v>
      </c>
      <c r="S41" s="49">
        <f>IF($D41="","",SUMIF('[3]TK CHAMTHI'!$A:$A,$D41,'[3]TK CHAMTHI'!$C:$C))</f>
        <v>0</v>
      </c>
      <c r="T41" s="49">
        <f>IF($D41="","",SUMIF('[3]TK CHAMTHI'!$B:$B,$D41,'[3]TK CHAMTHI'!$C:$C))</f>
        <v>0</v>
      </c>
      <c r="U41" s="49">
        <f>IF(D41="","",SUMIF('[3]CHAM NV'!B:B,D41,'[3]CHAM NV'!C:C))</f>
        <v>0</v>
      </c>
      <c r="V41" s="50">
        <f t="shared" si="7"/>
        <v>0</v>
      </c>
      <c r="W41" s="49">
        <f>IF($D41="","",SUMIF('[3]TK CHAMTHI'!$D:$D,$D41,'[3]TK CHAMTHI'!$F:$F))</f>
        <v>0</v>
      </c>
      <c r="X41" s="49">
        <f>IF($D41="","",SUMIF('[3]TK CHAMTHI'!$E:$E,$D41,'[3]TK CHAMTHI'!$F:$F))</f>
        <v>0</v>
      </c>
      <c r="Y41" s="49">
        <f>IF(D41="","",SUMIF('[3]CHAM NV'!G:G,D41,'[3]CHAM NV'!H:H))</f>
        <v>0</v>
      </c>
      <c r="Z41" s="50">
        <f t="shared" si="8"/>
        <v>0</v>
      </c>
      <c r="AA41" s="49">
        <f>IF($D41="","",SUMIF('[3]TK CHAMTHI'!$G:$G,$D41,'[3]TK CHAMTHI'!$I:$I))</f>
        <v>0</v>
      </c>
      <c r="AB41" s="49">
        <f>IF($D41="","",SUMIF('[3]TK CHAMTHI'!$H:$H,$D41,'[3]TK CHAMTHI'!$I:$I))</f>
        <v>0</v>
      </c>
      <c r="AC41" s="49">
        <f>IF(D41="","",SUMIF('[3]CHAM NV'!E:E,D41,'[3]CHAM NV'!F:F))</f>
        <v>0</v>
      </c>
      <c r="AD41" s="50">
        <f t="shared" si="9"/>
        <v>0</v>
      </c>
      <c r="AE41" s="49">
        <f>IF($D41="","",SUMIF('[3]TK CHAMTHI'!$J:$J,$D41,'[3]TK CHAMTHI'!$L:$L))</f>
        <v>0</v>
      </c>
      <c r="AF41" s="49">
        <f>IF($D41="","",SUMIF('[3]TK CHAMTHI'!$K:$K,$D41,'[3]TK CHAMTHI'!$L:$L))</f>
        <v>0</v>
      </c>
      <c r="AG41" s="49">
        <f>IF(D41="","",SUMIF('[3]CHAM NV'!I:I,D41,'[3]CHAM NV'!J:J))</f>
        <v>0</v>
      </c>
      <c r="AH41" s="50">
        <f t="shared" si="10"/>
        <v>0</v>
      </c>
      <c r="AI41" s="49">
        <f>IF($D41="","",SUMIF('[3]TK CHAMTHI'!$M:$M,$D41,'[3]TK CHAMTHI'!$O:$O))</f>
        <v>0</v>
      </c>
      <c r="AJ41" s="49">
        <f>IF($D41="","",SUMIF('[3]TK CHAMTHI'!$N:$N,$D41,'[3]TK CHAMTHI'!$O:$O))</f>
        <v>0</v>
      </c>
      <c r="AK41" s="50">
        <f t="shared" si="2"/>
        <v>0</v>
      </c>
      <c r="AL41" s="49">
        <f>IF($D41="","",SUMIF('[3]TK CHAMTHI'!$P:$P,$D41,'[3]TK CHAMTHI'!$R:$R))</f>
        <v>0</v>
      </c>
      <c r="AM41" s="49">
        <f>IF($D41="","",SUMIF('[3]TK CHAMTHI'!$Q:$Q,$D41,'[3]TK CHAMTHI'!$R:$R))</f>
        <v>0</v>
      </c>
      <c r="AN41" s="50">
        <f t="shared" si="3"/>
        <v>0</v>
      </c>
      <c r="AO41" s="49">
        <f>IF(D41="","",SUMIF('[3]TK CHAMTHI'!S:S,D41,'[3]TK CHAMTHI'!U:U))</f>
        <v>0</v>
      </c>
      <c r="AP41" s="49">
        <f>IF(D41="","",SUMIF('[3]TK CHAMTHI'!T:T,D41,'[3]TK CHAMTHI'!U:U))</f>
        <v>0</v>
      </c>
      <c r="AQ41" s="50">
        <f t="shared" si="11"/>
        <v>0</v>
      </c>
      <c r="AR41" s="50">
        <f>IF(D41="","",ROUND(SUMIF('[3]QL THI'!G:G,D41,'[3]QL THI'!H:H),1))</f>
        <v>0</v>
      </c>
      <c r="AS41" s="50">
        <f>IF(D41="","",ROUND(SUMIF('[3]QL THI'!E:E,D41,'[3]QL THI'!F:F),1))</f>
        <v>0</v>
      </c>
      <c r="AT41" s="149">
        <f t="shared" si="4"/>
        <v>0</v>
      </c>
    </row>
    <row r="42" spans="1:46" s="135" customFormat="1" ht="37.5">
      <c r="A42" s="145">
        <f>IF(D42="","",SUBTOTAL(3,$D$5:D42))</f>
        <v>38</v>
      </c>
      <c r="B42" s="46" t="s">
        <v>119</v>
      </c>
      <c r="C42" s="47" t="s">
        <v>53</v>
      </c>
      <c r="D42" s="146" t="s">
        <v>120</v>
      </c>
      <c r="E42" s="147">
        <f>IF($D42="","",SUMIF('[3]TK DETHI'!$A:$A,$D42,'[3]TK DETHI'!$B:$B))</f>
        <v>0</v>
      </c>
      <c r="F42" s="147">
        <f>IF($D42="","",SUMIF('[3]TK DETHI'!$C:$C,$D42,'[3]TK DETHI'!$D:$D))</f>
        <v>0</v>
      </c>
      <c r="G42" s="147">
        <f>IF($D42="","",SUMIF('[3]TK DETHI'!$E:$E,$D42,'[3]TK DETHI'!$F:$F))</f>
        <v>0</v>
      </c>
      <c r="H42" s="147">
        <f>IF($D42="","",SUMIF('[3]TK DETHI'!$G:$G,$D42,'[3]TK DETHI'!$H:$H))</f>
        <v>0</v>
      </c>
      <c r="I42" s="147">
        <f>IF($D42="","",SUMIF('[3]TK DETHI'!$I:$I,$D42,'[3]TK DETHI'!$J:$J))</f>
        <v>0</v>
      </c>
      <c r="J42" s="147">
        <f>IF($D42="","",SUMIF('[3]TK DETHI'!$K:$K,$D42,'[3]TK DETHI'!$L:$L))</f>
        <v>0</v>
      </c>
      <c r="K42" s="147">
        <f>IF($D42="","",SUMIF('[3]TK DETHI'!$M:$M,$D42,'[3]TK DETHI'!$N:$N))</f>
        <v>0</v>
      </c>
      <c r="L42" s="147">
        <f>IF($D42="","",SUMIF('[3]TK DETHI'!$O:$O,$D42,'[3]TK DETHI'!$P:$P))</f>
        <v>0</v>
      </c>
      <c r="M42" s="148">
        <f t="shared" si="5"/>
        <v>0</v>
      </c>
      <c r="N42" s="49">
        <f>IF($D42="","",SUMIF('[3]TK COITHI KTHP va Thi TN'!$A:$A,$D42,'[3]TK COITHI KTHP va Thi TN'!$D:$D))</f>
        <v>0</v>
      </c>
      <c r="O42" s="49">
        <f>IF($D42="","",SUMIF('[3]TK COITHI KTHP va Thi TN'!$B:$B,$D42,'[3]TK COITHI KTHP va Thi TN'!$D:$D))</f>
        <v>0</v>
      </c>
      <c r="P42" s="49">
        <f>IF($D42="","",SUMIF('[3]TK COITHI KTHP va Thi TN'!$E:$E,$D42,'[3]TK COITHI KTHP va Thi TN'!$H:$H))</f>
        <v>0</v>
      </c>
      <c r="Q42" s="49">
        <f>IF($D42="","",SUMIF('[3]TK COITHI KTHP va Thi TN'!$F:$F,$D42,'[3]TK COITHI KTHP va Thi TN'!$H:$H))</f>
        <v>0</v>
      </c>
      <c r="R42" s="149">
        <f t="shared" si="6"/>
        <v>0</v>
      </c>
      <c r="S42" s="49">
        <f>IF($D42="","",SUMIF('[3]TK CHAMTHI'!$A:$A,$D42,'[3]TK CHAMTHI'!$C:$C))</f>
        <v>0</v>
      </c>
      <c r="T42" s="49">
        <f>IF($D42="","",SUMIF('[3]TK CHAMTHI'!$B:$B,$D42,'[3]TK CHAMTHI'!$C:$C))</f>
        <v>0</v>
      </c>
      <c r="U42" s="49">
        <f>IF(D42="","",SUMIF('[3]CHAM NV'!B:B,D42,'[3]CHAM NV'!C:C))</f>
        <v>0</v>
      </c>
      <c r="V42" s="50">
        <f t="shared" si="7"/>
        <v>0</v>
      </c>
      <c r="W42" s="49">
        <f>IF($D42="","",SUMIF('[3]TK CHAMTHI'!$D:$D,$D42,'[3]TK CHAMTHI'!$F:$F))</f>
        <v>0</v>
      </c>
      <c r="X42" s="49">
        <f>IF($D42="","",SUMIF('[3]TK CHAMTHI'!$E:$E,$D42,'[3]TK CHAMTHI'!$F:$F))</f>
        <v>0</v>
      </c>
      <c r="Y42" s="49">
        <f>IF(D42="","",SUMIF('[3]CHAM NV'!G:G,D42,'[3]CHAM NV'!H:H))</f>
        <v>0</v>
      </c>
      <c r="Z42" s="50">
        <f t="shared" si="8"/>
        <v>0</v>
      </c>
      <c r="AA42" s="49">
        <f>IF($D42="","",SUMIF('[3]TK CHAMTHI'!$G:$G,$D42,'[3]TK CHAMTHI'!$I:$I))</f>
        <v>0</v>
      </c>
      <c r="AB42" s="49">
        <f>IF($D42="","",SUMIF('[3]TK CHAMTHI'!$H:$H,$D42,'[3]TK CHAMTHI'!$I:$I))</f>
        <v>0</v>
      </c>
      <c r="AC42" s="49">
        <f>IF(D42="","",SUMIF('[3]CHAM NV'!E:E,D42,'[3]CHAM NV'!F:F))</f>
        <v>0</v>
      </c>
      <c r="AD42" s="50">
        <f t="shared" si="9"/>
        <v>0</v>
      </c>
      <c r="AE42" s="49">
        <f>IF($D42="","",SUMIF('[3]TK CHAMTHI'!$J:$J,$D42,'[3]TK CHAMTHI'!$L:$L))</f>
        <v>0</v>
      </c>
      <c r="AF42" s="49">
        <f>IF($D42="","",SUMIF('[3]TK CHAMTHI'!$K:$K,$D42,'[3]TK CHAMTHI'!$L:$L))</f>
        <v>0</v>
      </c>
      <c r="AG42" s="49">
        <f>IF(D42="","",SUMIF('[3]CHAM NV'!I:I,D42,'[3]CHAM NV'!J:J))</f>
        <v>0</v>
      </c>
      <c r="AH42" s="50">
        <f t="shared" si="10"/>
        <v>0</v>
      </c>
      <c r="AI42" s="49">
        <f>IF($D42="","",SUMIF('[3]TK CHAMTHI'!$M:$M,$D42,'[3]TK CHAMTHI'!$O:$O))</f>
        <v>0</v>
      </c>
      <c r="AJ42" s="49">
        <f>IF($D42="","",SUMIF('[3]TK CHAMTHI'!$N:$N,$D42,'[3]TK CHAMTHI'!$O:$O))</f>
        <v>0</v>
      </c>
      <c r="AK42" s="50">
        <f t="shared" si="2"/>
        <v>0</v>
      </c>
      <c r="AL42" s="49">
        <f>IF($D42="","",SUMIF('[3]TK CHAMTHI'!$P:$P,$D42,'[3]TK CHAMTHI'!$R:$R))</f>
        <v>0</v>
      </c>
      <c r="AM42" s="49">
        <f>IF($D42="","",SUMIF('[3]TK CHAMTHI'!$Q:$Q,$D42,'[3]TK CHAMTHI'!$R:$R))</f>
        <v>0</v>
      </c>
      <c r="AN42" s="50">
        <f t="shared" si="3"/>
        <v>0</v>
      </c>
      <c r="AO42" s="49">
        <f>IF(D42="","",SUMIF('[3]TK CHAMTHI'!S:S,D42,'[3]TK CHAMTHI'!U:U))</f>
        <v>0</v>
      </c>
      <c r="AP42" s="49">
        <f>IF(D42="","",SUMIF('[3]TK CHAMTHI'!T:T,D42,'[3]TK CHAMTHI'!U:U))</f>
        <v>0</v>
      </c>
      <c r="AQ42" s="50">
        <f t="shared" si="11"/>
        <v>0</v>
      </c>
      <c r="AR42" s="50">
        <f>IF(D42="","",ROUND(SUMIF('[3]QL THI'!G:G,D42,'[3]QL THI'!H:H),1))</f>
        <v>0</v>
      </c>
      <c r="AS42" s="50">
        <f>IF(D42="","",ROUND(SUMIF('[3]QL THI'!E:E,D42,'[3]QL THI'!F:F),1))</f>
        <v>0</v>
      </c>
      <c r="AT42" s="149">
        <f t="shared" si="4"/>
        <v>0</v>
      </c>
    </row>
    <row r="43" spans="1:46" s="135" customFormat="1">
      <c r="A43" s="145">
        <f>IF(D43="","",SUBTOTAL(3,$D$5:D43))</f>
        <v>39</v>
      </c>
      <c r="B43" s="46" t="s">
        <v>121</v>
      </c>
      <c r="C43" s="47" t="s">
        <v>53</v>
      </c>
      <c r="D43" s="146" t="s">
        <v>122</v>
      </c>
      <c r="E43" s="147">
        <f>IF($D43="","",SUMIF('[3]TK DETHI'!$A:$A,$D43,'[3]TK DETHI'!$B:$B))</f>
        <v>0</v>
      </c>
      <c r="F43" s="147">
        <f>IF($D43="","",SUMIF('[3]TK DETHI'!$C:$C,$D43,'[3]TK DETHI'!$D:$D))</f>
        <v>0</v>
      </c>
      <c r="G43" s="147">
        <f>IF($D43="","",SUMIF('[3]TK DETHI'!$E:$E,$D43,'[3]TK DETHI'!$F:$F))</f>
        <v>0</v>
      </c>
      <c r="H43" s="147">
        <f>IF($D43="","",SUMIF('[3]TK DETHI'!$G:$G,$D43,'[3]TK DETHI'!$H:$H))</f>
        <v>0</v>
      </c>
      <c r="I43" s="147">
        <f>IF($D43="","",SUMIF('[3]TK DETHI'!$I:$I,$D43,'[3]TK DETHI'!$J:$J))</f>
        <v>0</v>
      </c>
      <c r="J43" s="147">
        <f>IF($D43="","",SUMIF('[3]TK DETHI'!$K:$K,$D43,'[3]TK DETHI'!$L:$L))</f>
        <v>0</v>
      </c>
      <c r="K43" s="147">
        <f>IF($D43="","",SUMIF('[3]TK DETHI'!$M:$M,$D43,'[3]TK DETHI'!$N:$N))</f>
        <v>0</v>
      </c>
      <c r="L43" s="147">
        <f>IF($D43="","",SUMIF('[3]TK DETHI'!$O:$O,$D43,'[3]TK DETHI'!$P:$P))</f>
        <v>0</v>
      </c>
      <c r="M43" s="148">
        <f t="shared" si="5"/>
        <v>0</v>
      </c>
      <c r="N43" s="49">
        <f>IF($D43="","",SUMIF('[3]TK COITHI KTHP va Thi TN'!$A:$A,$D43,'[3]TK COITHI KTHP va Thi TN'!$D:$D))</f>
        <v>0</v>
      </c>
      <c r="O43" s="49">
        <f>IF($D43="","",SUMIF('[3]TK COITHI KTHP va Thi TN'!$B:$B,$D43,'[3]TK COITHI KTHP va Thi TN'!$D:$D))</f>
        <v>0</v>
      </c>
      <c r="P43" s="49">
        <f>IF($D43="","",SUMIF('[3]TK COITHI KTHP va Thi TN'!$E:$E,$D43,'[3]TK COITHI KTHP va Thi TN'!$H:$H))</f>
        <v>0</v>
      </c>
      <c r="Q43" s="49">
        <f>IF($D43="","",SUMIF('[3]TK COITHI KTHP va Thi TN'!$F:$F,$D43,'[3]TK COITHI KTHP va Thi TN'!$H:$H))</f>
        <v>0</v>
      </c>
      <c r="R43" s="149">
        <f t="shared" si="6"/>
        <v>0</v>
      </c>
      <c r="S43" s="49">
        <f>IF($D43="","",SUMIF('[3]TK CHAMTHI'!$A:$A,$D43,'[3]TK CHAMTHI'!$C:$C))</f>
        <v>0</v>
      </c>
      <c r="T43" s="49">
        <f>IF($D43="","",SUMIF('[3]TK CHAMTHI'!$B:$B,$D43,'[3]TK CHAMTHI'!$C:$C))</f>
        <v>0</v>
      </c>
      <c r="U43" s="49">
        <f>IF(D43="","",SUMIF('[3]CHAM NV'!B:B,D43,'[3]CHAM NV'!C:C))</f>
        <v>0</v>
      </c>
      <c r="V43" s="50">
        <f t="shared" si="7"/>
        <v>0</v>
      </c>
      <c r="W43" s="49">
        <f>IF($D43="","",SUMIF('[3]TK CHAMTHI'!$D:$D,$D43,'[3]TK CHAMTHI'!$F:$F))</f>
        <v>0</v>
      </c>
      <c r="X43" s="49">
        <f>IF($D43="","",SUMIF('[3]TK CHAMTHI'!$E:$E,$D43,'[3]TK CHAMTHI'!$F:$F))</f>
        <v>0</v>
      </c>
      <c r="Y43" s="49">
        <f>IF(D43="","",SUMIF('[3]CHAM NV'!G:G,D43,'[3]CHAM NV'!H:H))</f>
        <v>0</v>
      </c>
      <c r="Z43" s="50">
        <f t="shared" si="8"/>
        <v>0</v>
      </c>
      <c r="AA43" s="49">
        <f>IF($D43="","",SUMIF('[3]TK CHAMTHI'!$G:$G,$D43,'[3]TK CHAMTHI'!$I:$I))</f>
        <v>0</v>
      </c>
      <c r="AB43" s="49">
        <f>IF($D43="","",SUMIF('[3]TK CHAMTHI'!$H:$H,$D43,'[3]TK CHAMTHI'!$I:$I))</f>
        <v>0</v>
      </c>
      <c r="AC43" s="49">
        <f>IF(D43="","",SUMIF('[3]CHAM NV'!E:E,D43,'[3]CHAM NV'!F:F))</f>
        <v>0</v>
      </c>
      <c r="AD43" s="50">
        <f t="shared" si="9"/>
        <v>0</v>
      </c>
      <c r="AE43" s="49">
        <f>IF($D43="","",SUMIF('[3]TK CHAMTHI'!$J:$J,$D43,'[3]TK CHAMTHI'!$L:$L))</f>
        <v>0</v>
      </c>
      <c r="AF43" s="49">
        <f>IF($D43="","",SUMIF('[3]TK CHAMTHI'!$K:$K,$D43,'[3]TK CHAMTHI'!$L:$L))</f>
        <v>0</v>
      </c>
      <c r="AG43" s="49">
        <f>IF(D43="","",SUMIF('[3]CHAM NV'!I:I,D43,'[3]CHAM NV'!J:J))</f>
        <v>0</v>
      </c>
      <c r="AH43" s="50">
        <f t="shared" si="10"/>
        <v>0</v>
      </c>
      <c r="AI43" s="49">
        <f>IF($D43="","",SUMIF('[3]TK CHAMTHI'!$M:$M,$D43,'[3]TK CHAMTHI'!$O:$O))</f>
        <v>0</v>
      </c>
      <c r="AJ43" s="49">
        <f>IF($D43="","",SUMIF('[3]TK CHAMTHI'!$N:$N,$D43,'[3]TK CHAMTHI'!$O:$O))</f>
        <v>0</v>
      </c>
      <c r="AK43" s="50">
        <f t="shared" si="2"/>
        <v>0</v>
      </c>
      <c r="AL43" s="49">
        <f>IF($D43="","",SUMIF('[3]TK CHAMTHI'!$P:$P,$D43,'[3]TK CHAMTHI'!$R:$R))</f>
        <v>0</v>
      </c>
      <c r="AM43" s="49">
        <f>IF($D43="","",SUMIF('[3]TK CHAMTHI'!$Q:$Q,$D43,'[3]TK CHAMTHI'!$R:$R))</f>
        <v>0</v>
      </c>
      <c r="AN43" s="50">
        <f t="shared" si="3"/>
        <v>0</v>
      </c>
      <c r="AO43" s="49">
        <f>IF(D43="","",SUMIF('[3]TK CHAMTHI'!S:S,D43,'[3]TK CHAMTHI'!U:U))</f>
        <v>0</v>
      </c>
      <c r="AP43" s="49">
        <f>IF(D43="","",SUMIF('[3]TK CHAMTHI'!T:T,D43,'[3]TK CHAMTHI'!U:U))</f>
        <v>0</v>
      </c>
      <c r="AQ43" s="50">
        <f t="shared" si="11"/>
        <v>0</v>
      </c>
      <c r="AR43" s="50">
        <f>IF(D43="","",ROUND(SUMIF('[3]QL THI'!G:G,D43,'[3]QL THI'!H:H),1))</f>
        <v>0</v>
      </c>
      <c r="AS43" s="50">
        <f>IF(D43="","",ROUND(SUMIF('[3]QL THI'!E:E,D43,'[3]QL THI'!F:F),1))</f>
        <v>0</v>
      </c>
      <c r="AT43" s="149">
        <f t="shared" si="4"/>
        <v>0</v>
      </c>
    </row>
    <row r="44" spans="1:46" s="135" customFormat="1">
      <c r="A44" s="145">
        <f>IF(D44="","",SUBTOTAL(3,$D$5:D44))</f>
        <v>40</v>
      </c>
      <c r="B44" s="46" t="s">
        <v>123</v>
      </c>
      <c r="C44" s="47" t="s">
        <v>53</v>
      </c>
      <c r="D44" s="146" t="s">
        <v>124</v>
      </c>
      <c r="E44" s="147">
        <f>IF($D44="","",SUMIF('[3]TK DETHI'!$A:$A,$D44,'[3]TK DETHI'!$B:$B))</f>
        <v>0</v>
      </c>
      <c r="F44" s="147">
        <f>IF($D44="","",SUMIF('[3]TK DETHI'!$C:$C,$D44,'[3]TK DETHI'!$D:$D))</f>
        <v>0</v>
      </c>
      <c r="G44" s="147">
        <f>IF($D44="","",SUMIF('[3]TK DETHI'!$E:$E,$D44,'[3]TK DETHI'!$F:$F))</f>
        <v>0</v>
      </c>
      <c r="H44" s="147">
        <f>IF($D44="","",SUMIF('[3]TK DETHI'!$G:$G,$D44,'[3]TK DETHI'!$H:$H))</f>
        <v>0</v>
      </c>
      <c r="I44" s="147">
        <f>IF($D44="","",SUMIF('[3]TK DETHI'!$I:$I,$D44,'[3]TK DETHI'!$J:$J))</f>
        <v>0</v>
      </c>
      <c r="J44" s="147">
        <f>IF($D44="","",SUMIF('[3]TK DETHI'!$K:$K,$D44,'[3]TK DETHI'!$L:$L))</f>
        <v>0</v>
      </c>
      <c r="K44" s="147">
        <f>IF($D44="","",SUMIF('[3]TK DETHI'!$M:$M,$D44,'[3]TK DETHI'!$N:$N))</f>
        <v>0</v>
      </c>
      <c r="L44" s="147">
        <f>IF($D44="","",SUMIF('[3]TK DETHI'!$O:$O,$D44,'[3]TK DETHI'!$P:$P))</f>
        <v>0</v>
      </c>
      <c r="M44" s="148">
        <f t="shared" si="5"/>
        <v>0</v>
      </c>
      <c r="N44" s="49">
        <f>IF($D44="","",SUMIF('[3]TK COITHI KTHP va Thi TN'!$A:$A,$D44,'[3]TK COITHI KTHP va Thi TN'!$D:$D))</f>
        <v>0</v>
      </c>
      <c r="O44" s="49">
        <f>IF($D44="","",SUMIF('[3]TK COITHI KTHP va Thi TN'!$B:$B,$D44,'[3]TK COITHI KTHP va Thi TN'!$D:$D))</f>
        <v>0</v>
      </c>
      <c r="P44" s="49">
        <f>IF($D44="","",SUMIF('[3]TK COITHI KTHP va Thi TN'!$E:$E,$D44,'[3]TK COITHI KTHP va Thi TN'!$H:$H))</f>
        <v>0</v>
      </c>
      <c r="Q44" s="49">
        <f>IF($D44="","",SUMIF('[3]TK COITHI KTHP va Thi TN'!$F:$F,$D44,'[3]TK COITHI KTHP va Thi TN'!$H:$H))</f>
        <v>0</v>
      </c>
      <c r="R44" s="149">
        <f t="shared" si="6"/>
        <v>0</v>
      </c>
      <c r="S44" s="49">
        <f>IF($D44="","",SUMIF('[3]TK CHAMTHI'!$A:$A,$D44,'[3]TK CHAMTHI'!$C:$C))</f>
        <v>0</v>
      </c>
      <c r="T44" s="49">
        <f>IF($D44="","",SUMIF('[3]TK CHAMTHI'!$B:$B,$D44,'[3]TK CHAMTHI'!$C:$C))</f>
        <v>0</v>
      </c>
      <c r="U44" s="49">
        <f>IF(D44="","",SUMIF('[3]CHAM NV'!B:B,D44,'[3]CHAM NV'!C:C))</f>
        <v>0</v>
      </c>
      <c r="V44" s="50">
        <f t="shared" si="7"/>
        <v>0</v>
      </c>
      <c r="W44" s="49">
        <f>IF($D44="","",SUMIF('[3]TK CHAMTHI'!$D:$D,$D44,'[3]TK CHAMTHI'!$F:$F))</f>
        <v>0</v>
      </c>
      <c r="X44" s="49">
        <f>IF($D44="","",SUMIF('[3]TK CHAMTHI'!$E:$E,$D44,'[3]TK CHAMTHI'!$F:$F))</f>
        <v>0</v>
      </c>
      <c r="Y44" s="49">
        <f>IF(D44="","",SUMIF('[3]CHAM NV'!G:G,D44,'[3]CHAM NV'!H:H))</f>
        <v>0</v>
      </c>
      <c r="Z44" s="50">
        <f t="shared" si="8"/>
        <v>0</v>
      </c>
      <c r="AA44" s="49">
        <f>IF($D44="","",SUMIF('[3]TK CHAMTHI'!$G:$G,$D44,'[3]TK CHAMTHI'!$I:$I))</f>
        <v>0</v>
      </c>
      <c r="AB44" s="49">
        <f>IF($D44="","",SUMIF('[3]TK CHAMTHI'!$H:$H,$D44,'[3]TK CHAMTHI'!$I:$I))</f>
        <v>0</v>
      </c>
      <c r="AC44" s="49">
        <f>IF(D44="","",SUMIF('[3]CHAM NV'!E:E,D44,'[3]CHAM NV'!F:F))</f>
        <v>0</v>
      </c>
      <c r="AD44" s="50">
        <f t="shared" si="9"/>
        <v>0</v>
      </c>
      <c r="AE44" s="49">
        <f>IF($D44="","",SUMIF('[3]TK CHAMTHI'!$J:$J,$D44,'[3]TK CHAMTHI'!$L:$L))</f>
        <v>0</v>
      </c>
      <c r="AF44" s="49">
        <f>IF($D44="","",SUMIF('[3]TK CHAMTHI'!$K:$K,$D44,'[3]TK CHAMTHI'!$L:$L))</f>
        <v>0</v>
      </c>
      <c r="AG44" s="49">
        <f>IF(D44="","",SUMIF('[3]CHAM NV'!I:I,D44,'[3]CHAM NV'!J:J))</f>
        <v>0</v>
      </c>
      <c r="AH44" s="50">
        <f t="shared" si="10"/>
        <v>0</v>
      </c>
      <c r="AI44" s="49">
        <f>IF($D44="","",SUMIF('[3]TK CHAMTHI'!$M:$M,$D44,'[3]TK CHAMTHI'!$O:$O))</f>
        <v>0</v>
      </c>
      <c r="AJ44" s="49">
        <f>IF($D44="","",SUMIF('[3]TK CHAMTHI'!$N:$N,$D44,'[3]TK CHAMTHI'!$O:$O))</f>
        <v>0</v>
      </c>
      <c r="AK44" s="50">
        <f t="shared" si="2"/>
        <v>0</v>
      </c>
      <c r="AL44" s="49">
        <f>IF($D44="","",SUMIF('[3]TK CHAMTHI'!$P:$P,$D44,'[3]TK CHAMTHI'!$R:$R))</f>
        <v>0</v>
      </c>
      <c r="AM44" s="49">
        <f>IF($D44="","",SUMIF('[3]TK CHAMTHI'!$Q:$Q,$D44,'[3]TK CHAMTHI'!$R:$R))</f>
        <v>0</v>
      </c>
      <c r="AN44" s="50">
        <f t="shared" si="3"/>
        <v>0</v>
      </c>
      <c r="AO44" s="49">
        <f>IF(D44="","",SUMIF('[3]TK CHAMTHI'!S:S,D44,'[3]TK CHAMTHI'!U:U))</f>
        <v>0</v>
      </c>
      <c r="AP44" s="49">
        <f>IF(D44="","",SUMIF('[3]TK CHAMTHI'!T:T,D44,'[3]TK CHAMTHI'!U:U))</f>
        <v>0</v>
      </c>
      <c r="AQ44" s="50">
        <f t="shared" si="11"/>
        <v>0</v>
      </c>
      <c r="AR44" s="50">
        <f>IF(D44="","",ROUND(SUMIF('[3]QL THI'!G:G,D44,'[3]QL THI'!H:H),1))</f>
        <v>0</v>
      </c>
      <c r="AS44" s="50">
        <f>IF(D44="","",ROUND(SUMIF('[3]QL THI'!E:E,D44,'[3]QL THI'!F:F),1))</f>
        <v>0</v>
      </c>
      <c r="AT44" s="149">
        <f t="shared" si="4"/>
        <v>0</v>
      </c>
    </row>
    <row r="45" spans="1:46" s="135" customFormat="1">
      <c r="A45" s="145">
        <f>IF(D45="","",SUBTOTAL(3,$D$5:D45))</f>
        <v>41</v>
      </c>
      <c r="B45" s="46" t="s">
        <v>125</v>
      </c>
      <c r="C45" s="47" t="s">
        <v>53</v>
      </c>
      <c r="D45" s="146" t="s">
        <v>126</v>
      </c>
      <c r="E45" s="147">
        <f>IF($D45="","",SUMIF('[3]TK DETHI'!$A:$A,$D45,'[3]TK DETHI'!$B:$B))</f>
        <v>0</v>
      </c>
      <c r="F45" s="147">
        <f>IF($D45="","",SUMIF('[3]TK DETHI'!$C:$C,$D45,'[3]TK DETHI'!$D:$D))</f>
        <v>0</v>
      </c>
      <c r="G45" s="147">
        <f>IF($D45="","",SUMIF('[3]TK DETHI'!$E:$E,$D45,'[3]TK DETHI'!$F:$F))</f>
        <v>0</v>
      </c>
      <c r="H45" s="147">
        <f>IF($D45="","",SUMIF('[3]TK DETHI'!$G:$G,$D45,'[3]TK DETHI'!$H:$H))</f>
        <v>0</v>
      </c>
      <c r="I45" s="147">
        <f>IF($D45="","",SUMIF('[3]TK DETHI'!$I:$I,$D45,'[3]TK DETHI'!$J:$J))</f>
        <v>0</v>
      </c>
      <c r="J45" s="147">
        <f>IF($D45="","",SUMIF('[3]TK DETHI'!$K:$K,$D45,'[3]TK DETHI'!$L:$L))</f>
        <v>0</v>
      </c>
      <c r="K45" s="147">
        <f>IF($D45="","",SUMIF('[3]TK DETHI'!$M:$M,$D45,'[3]TK DETHI'!$N:$N))</f>
        <v>0</v>
      </c>
      <c r="L45" s="147">
        <f>IF($D45="","",SUMIF('[3]TK DETHI'!$O:$O,$D45,'[3]TK DETHI'!$P:$P))</f>
        <v>0</v>
      </c>
      <c r="M45" s="148">
        <f t="shared" si="5"/>
        <v>0</v>
      </c>
      <c r="N45" s="49">
        <f>IF($D45="","",SUMIF('[3]TK COITHI KTHP va Thi TN'!$A:$A,$D45,'[3]TK COITHI KTHP va Thi TN'!$D:$D))</f>
        <v>0</v>
      </c>
      <c r="O45" s="49">
        <f>IF($D45="","",SUMIF('[3]TK COITHI KTHP va Thi TN'!$B:$B,$D45,'[3]TK COITHI KTHP va Thi TN'!$D:$D))</f>
        <v>0</v>
      </c>
      <c r="P45" s="49">
        <f>IF($D45="","",SUMIF('[3]TK COITHI KTHP va Thi TN'!$E:$E,$D45,'[3]TK COITHI KTHP va Thi TN'!$H:$H))</f>
        <v>0</v>
      </c>
      <c r="Q45" s="49">
        <f>IF($D45="","",SUMIF('[3]TK COITHI KTHP va Thi TN'!$F:$F,$D45,'[3]TK COITHI KTHP va Thi TN'!$H:$H))</f>
        <v>0</v>
      </c>
      <c r="R45" s="149">
        <f t="shared" si="6"/>
        <v>0</v>
      </c>
      <c r="S45" s="49">
        <f>IF($D45="","",SUMIF('[3]TK CHAMTHI'!$A:$A,$D45,'[3]TK CHAMTHI'!$C:$C))</f>
        <v>0</v>
      </c>
      <c r="T45" s="49">
        <f>IF($D45="","",SUMIF('[3]TK CHAMTHI'!$B:$B,$D45,'[3]TK CHAMTHI'!$C:$C))</f>
        <v>0</v>
      </c>
      <c r="U45" s="49">
        <f>IF(D45="","",SUMIF('[3]CHAM NV'!B:B,D45,'[3]CHAM NV'!C:C))</f>
        <v>0</v>
      </c>
      <c r="V45" s="50">
        <f t="shared" si="7"/>
        <v>0</v>
      </c>
      <c r="W45" s="49">
        <f>IF($D45="","",SUMIF('[3]TK CHAMTHI'!$D:$D,$D45,'[3]TK CHAMTHI'!$F:$F))</f>
        <v>0</v>
      </c>
      <c r="X45" s="49">
        <f>IF($D45="","",SUMIF('[3]TK CHAMTHI'!$E:$E,$D45,'[3]TK CHAMTHI'!$F:$F))</f>
        <v>0</v>
      </c>
      <c r="Y45" s="49">
        <f>IF(D45="","",SUMIF('[3]CHAM NV'!G:G,D45,'[3]CHAM NV'!H:H))</f>
        <v>0</v>
      </c>
      <c r="Z45" s="50">
        <f t="shared" si="8"/>
        <v>0</v>
      </c>
      <c r="AA45" s="49">
        <f>IF($D45="","",SUMIF('[3]TK CHAMTHI'!$G:$G,$D45,'[3]TK CHAMTHI'!$I:$I))</f>
        <v>0</v>
      </c>
      <c r="AB45" s="49">
        <f>IF($D45="","",SUMIF('[3]TK CHAMTHI'!$H:$H,$D45,'[3]TK CHAMTHI'!$I:$I))</f>
        <v>0</v>
      </c>
      <c r="AC45" s="49">
        <f>IF(D45="","",SUMIF('[3]CHAM NV'!E:E,D45,'[3]CHAM NV'!F:F))</f>
        <v>0</v>
      </c>
      <c r="AD45" s="50">
        <f t="shared" si="9"/>
        <v>0</v>
      </c>
      <c r="AE45" s="49">
        <f>IF($D45="","",SUMIF('[3]TK CHAMTHI'!$J:$J,$D45,'[3]TK CHAMTHI'!$L:$L))</f>
        <v>0</v>
      </c>
      <c r="AF45" s="49">
        <f>IF($D45="","",SUMIF('[3]TK CHAMTHI'!$K:$K,$D45,'[3]TK CHAMTHI'!$L:$L))</f>
        <v>0</v>
      </c>
      <c r="AG45" s="49">
        <f>IF(D45="","",SUMIF('[3]CHAM NV'!I:I,D45,'[3]CHAM NV'!J:J))</f>
        <v>0</v>
      </c>
      <c r="AH45" s="50">
        <f t="shared" si="10"/>
        <v>0</v>
      </c>
      <c r="AI45" s="49">
        <f>IF($D45="","",SUMIF('[3]TK CHAMTHI'!$M:$M,$D45,'[3]TK CHAMTHI'!$O:$O))</f>
        <v>0</v>
      </c>
      <c r="AJ45" s="49">
        <f>IF($D45="","",SUMIF('[3]TK CHAMTHI'!$N:$N,$D45,'[3]TK CHAMTHI'!$O:$O))</f>
        <v>0</v>
      </c>
      <c r="AK45" s="50">
        <f t="shared" si="2"/>
        <v>0</v>
      </c>
      <c r="AL45" s="49">
        <f>IF($D45="","",SUMIF('[3]TK CHAMTHI'!$P:$P,$D45,'[3]TK CHAMTHI'!$R:$R))</f>
        <v>0</v>
      </c>
      <c r="AM45" s="49">
        <f>IF($D45="","",SUMIF('[3]TK CHAMTHI'!$Q:$Q,$D45,'[3]TK CHAMTHI'!$R:$R))</f>
        <v>0</v>
      </c>
      <c r="AN45" s="50">
        <f t="shared" si="3"/>
        <v>0</v>
      </c>
      <c r="AO45" s="49">
        <f>IF(D45="","",SUMIF('[3]TK CHAMTHI'!S:S,D45,'[3]TK CHAMTHI'!U:U))</f>
        <v>0</v>
      </c>
      <c r="AP45" s="49">
        <f>IF(D45="","",SUMIF('[3]TK CHAMTHI'!T:T,D45,'[3]TK CHAMTHI'!U:U))</f>
        <v>0</v>
      </c>
      <c r="AQ45" s="50">
        <f t="shared" si="11"/>
        <v>0</v>
      </c>
      <c r="AR45" s="50">
        <f>IF(D45="","",ROUND(SUMIF('[3]QL THI'!G:G,D45,'[3]QL THI'!H:H),1))</f>
        <v>0</v>
      </c>
      <c r="AS45" s="50">
        <f>IF(D45="","",ROUND(SUMIF('[3]QL THI'!E:E,D45,'[3]QL THI'!F:F),1))</f>
        <v>0</v>
      </c>
      <c r="AT45" s="149">
        <f t="shared" si="4"/>
        <v>0</v>
      </c>
    </row>
    <row r="46" spans="1:46" s="135" customFormat="1" ht="37.5">
      <c r="A46" s="145">
        <f>IF(D46="","",SUBTOTAL(3,$D$5:D46))</f>
        <v>42</v>
      </c>
      <c r="B46" s="46" t="s">
        <v>127</v>
      </c>
      <c r="C46" s="47" t="s">
        <v>53</v>
      </c>
      <c r="D46" s="146" t="s">
        <v>128</v>
      </c>
      <c r="E46" s="147">
        <f>IF($D46="","",SUMIF('[3]TK DETHI'!$A:$A,$D46,'[3]TK DETHI'!$B:$B))</f>
        <v>0</v>
      </c>
      <c r="F46" s="147">
        <f>IF($D46="","",SUMIF('[3]TK DETHI'!$C:$C,$D46,'[3]TK DETHI'!$D:$D))</f>
        <v>0</v>
      </c>
      <c r="G46" s="147">
        <f>IF($D46="","",SUMIF('[3]TK DETHI'!$E:$E,$D46,'[3]TK DETHI'!$F:$F))</f>
        <v>0</v>
      </c>
      <c r="H46" s="147">
        <f>IF($D46="","",SUMIF('[3]TK DETHI'!$G:$G,$D46,'[3]TK DETHI'!$H:$H))</f>
        <v>0</v>
      </c>
      <c r="I46" s="147">
        <f>IF($D46="","",SUMIF('[3]TK DETHI'!$I:$I,$D46,'[3]TK DETHI'!$J:$J))</f>
        <v>0</v>
      </c>
      <c r="J46" s="147">
        <f>IF($D46="","",SUMIF('[3]TK DETHI'!$K:$K,$D46,'[3]TK DETHI'!$L:$L))</f>
        <v>0</v>
      </c>
      <c r="K46" s="147">
        <f>IF($D46="","",SUMIF('[3]TK DETHI'!$M:$M,$D46,'[3]TK DETHI'!$N:$N))</f>
        <v>0</v>
      </c>
      <c r="L46" s="147">
        <f>IF($D46="","",SUMIF('[3]TK DETHI'!$O:$O,$D46,'[3]TK DETHI'!$P:$P))</f>
        <v>0</v>
      </c>
      <c r="M46" s="148">
        <f t="shared" si="5"/>
        <v>0</v>
      </c>
      <c r="N46" s="49">
        <f>IF($D46="","",SUMIF('[3]TK COITHI KTHP va Thi TN'!$A:$A,$D46,'[3]TK COITHI KTHP va Thi TN'!$D:$D))</f>
        <v>0</v>
      </c>
      <c r="O46" s="49">
        <f>IF($D46="","",SUMIF('[3]TK COITHI KTHP va Thi TN'!$B:$B,$D46,'[3]TK COITHI KTHP va Thi TN'!$D:$D))</f>
        <v>0</v>
      </c>
      <c r="P46" s="49">
        <f>IF($D46="","",SUMIF('[3]TK COITHI KTHP va Thi TN'!$E:$E,$D46,'[3]TK COITHI KTHP va Thi TN'!$H:$H))</f>
        <v>0</v>
      </c>
      <c r="Q46" s="49">
        <f>IF($D46="","",SUMIF('[3]TK COITHI KTHP va Thi TN'!$F:$F,$D46,'[3]TK COITHI KTHP va Thi TN'!$H:$H))</f>
        <v>0</v>
      </c>
      <c r="R46" s="149">
        <f t="shared" si="6"/>
        <v>0</v>
      </c>
      <c r="S46" s="49">
        <f>IF($D46="","",SUMIF('[3]TK CHAMTHI'!$A:$A,$D46,'[3]TK CHAMTHI'!$C:$C))</f>
        <v>0</v>
      </c>
      <c r="T46" s="49">
        <f>IF($D46="","",SUMIF('[3]TK CHAMTHI'!$B:$B,$D46,'[3]TK CHAMTHI'!$C:$C))</f>
        <v>0</v>
      </c>
      <c r="U46" s="49">
        <f>IF(D46="","",SUMIF('[3]CHAM NV'!B:B,D46,'[3]CHAM NV'!C:C))</f>
        <v>0</v>
      </c>
      <c r="V46" s="50">
        <f t="shared" si="7"/>
        <v>0</v>
      </c>
      <c r="W46" s="49">
        <f>IF($D46="","",SUMIF('[3]TK CHAMTHI'!$D:$D,$D46,'[3]TK CHAMTHI'!$F:$F))</f>
        <v>0</v>
      </c>
      <c r="X46" s="49">
        <f>IF($D46="","",SUMIF('[3]TK CHAMTHI'!$E:$E,$D46,'[3]TK CHAMTHI'!$F:$F))</f>
        <v>0</v>
      </c>
      <c r="Y46" s="49">
        <f>IF(D46="","",SUMIF('[3]CHAM NV'!G:G,D46,'[3]CHAM NV'!H:H))</f>
        <v>0</v>
      </c>
      <c r="Z46" s="50">
        <f t="shared" si="8"/>
        <v>0</v>
      </c>
      <c r="AA46" s="49">
        <f>IF($D46="","",SUMIF('[3]TK CHAMTHI'!$G:$G,$D46,'[3]TK CHAMTHI'!$I:$I))</f>
        <v>0</v>
      </c>
      <c r="AB46" s="49">
        <f>IF($D46="","",SUMIF('[3]TK CHAMTHI'!$H:$H,$D46,'[3]TK CHAMTHI'!$I:$I))</f>
        <v>0</v>
      </c>
      <c r="AC46" s="49">
        <f>IF(D46="","",SUMIF('[3]CHAM NV'!E:E,D46,'[3]CHAM NV'!F:F))</f>
        <v>0</v>
      </c>
      <c r="AD46" s="50">
        <f t="shared" si="9"/>
        <v>0</v>
      </c>
      <c r="AE46" s="49">
        <f>IF($D46="","",SUMIF('[3]TK CHAMTHI'!$J:$J,$D46,'[3]TK CHAMTHI'!$L:$L))</f>
        <v>0</v>
      </c>
      <c r="AF46" s="49">
        <f>IF($D46="","",SUMIF('[3]TK CHAMTHI'!$K:$K,$D46,'[3]TK CHAMTHI'!$L:$L))</f>
        <v>0</v>
      </c>
      <c r="AG46" s="49">
        <f>IF(D46="","",SUMIF('[3]CHAM NV'!I:I,D46,'[3]CHAM NV'!J:J))</f>
        <v>0</v>
      </c>
      <c r="AH46" s="50">
        <f t="shared" si="10"/>
        <v>0</v>
      </c>
      <c r="AI46" s="49">
        <f>IF($D46="","",SUMIF('[3]TK CHAMTHI'!$M:$M,$D46,'[3]TK CHAMTHI'!$O:$O))</f>
        <v>0</v>
      </c>
      <c r="AJ46" s="49">
        <f>IF($D46="","",SUMIF('[3]TK CHAMTHI'!$N:$N,$D46,'[3]TK CHAMTHI'!$O:$O))</f>
        <v>0</v>
      </c>
      <c r="AK46" s="50">
        <f t="shared" si="2"/>
        <v>0</v>
      </c>
      <c r="AL46" s="49">
        <f>IF($D46="","",SUMIF('[3]TK CHAMTHI'!$P:$P,$D46,'[3]TK CHAMTHI'!$R:$R))</f>
        <v>0</v>
      </c>
      <c r="AM46" s="49">
        <f>IF($D46="","",SUMIF('[3]TK CHAMTHI'!$Q:$Q,$D46,'[3]TK CHAMTHI'!$R:$R))</f>
        <v>0</v>
      </c>
      <c r="AN46" s="50">
        <f t="shared" si="3"/>
        <v>0</v>
      </c>
      <c r="AO46" s="49">
        <f>IF(D46="","",SUMIF('[3]TK CHAMTHI'!S:S,D46,'[3]TK CHAMTHI'!U:U))</f>
        <v>0</v>
      </c>
      <c r="AP46" s="49">
        <f>IF(D46="","",SUMIF('[3]TK CHAMTHI'!T:T,D46,'[3]TK CHAMTHI'!U:U))</f>
        <v>0</v>
      </c>
      <c r="AQ46" s="50">
        <f t="shared" si="11"/>
        <v>0</v>
      </c>
      <c r="AR46" s="50">
        <f>IF(D46="","",ROUND(SUMIF('[3]QL THI'!G:G,D46,'[3]QL THI'!H:H),1))</f>
        <v>0</v>
      </c>
      <c r="AS46" s="50">
        <f>IF(D46="","",ROUND(SUMIF('[3]QL THI'!E:E,D46,'[3]QL THI'!F:F),1))</f>
        <v>0</v>
      </c>
      <c r="AT46" s="149">
        <f t="shared" si="4"/>
        <v>0</v>
      </c>
    </row>
    <row r="47" spans="1:46" s="135" customFormat="1">
      <c r="A47" s="145">
        <f>IF(D47="","",SUBTOTAL(3,$D$5:D47))</f>
        <v>43</v>
      </c>
      <c r="B47" s="46" t="s">
        <v>129</v>
      </c>
      <c r="C47" s="47" t="s">
        <v>53</v>
      </c>
      <c r="D47" s="146" t="s">
        <v>130</v>
      </c>
      <c r="E47" s="147">
        <f>IF($D47="","",SUMIF('[3]TK DETHI'!$A:$A,$D47,'[3]TK DETHI'!$B:$B))</f>
        <v>0</v>
      </c>
      <c r="F47" s="147">
        <f>IF($D47="","",SUMIF('[3]TK DETHI'!$C:$C,$D47,'[3]TK DETHI'!$D:$D))</f>
        <v>0</v>
      </c>
      <c r="G47" s="147">
        <f>IF($D47="","",SUMIF('[3]TK DETHI'!$E:$E,$D47,'[3]TK DETHI'!$F:$F))</f>
        <v>0</v>
      </c>
      <c r="H47" s="147">
        <f>IF($D47="","",SUMIF('[3]TK DETHI'!$G:$G,$D47,'[3]TK DETHI'!$H:$H))</f>
        <v>0</v>
      </c>
      <c r="I47" s="147">
        <f>IF($D47="","",SUMIF('[3]TK DETHI'!$I:$I,$D47,'[3]TK DETHI'!$J:$J))</f>
        <v>0</v>
      </c>
      <c r="J47" s="147">
        <f>IF($D47="","",SUMIF('[3]TK DETHI'!$K:$K,$D47,'[3]TK DETHI'!$L:$L))</f>
        <v>0</v>
      </c>
      <c r="K47" s="147">
        <f>IF($D47="","",SUMIF('[3]TK DETHI'!$M:$M,$D47,'[3]TK DETHI'!$N:$N))</f>
        <v>0</v>
      </c>
      <c r="L47" s="147">
        <f>IF($D47="","",SUMIF('[3]TK DETHI'!$O:$O,$D47,'[3]TK DETHI'!$P:$P))</f>
        <v>0</v>
      </c>
      <c r="M47" s="148">
        <f t="shared" si="5"/>
        <v>0</v>
      </c>
      <c r="N47" s="49">
        <f>IF($D47="","",SUMIF('[3]TK COITHI KTHP va Thi TN'!$A:$A,$D47,'[3]TK COITHI KTHP va Thi TN'!$D:$D))</f>
        <v>0</v>
      </c>
      <c r="O47" s="49">
        <f>IF($D47="","",SUMIF('[3]TK COITHI KTHP va Thi TN'!$B:$B,$D47,'[3]TK COITHI KTHP va Thi TN'!$D:$D))</f>
        <v>0</v>
      </c>
      <c r="P47" s="49">
        <f>IF($D47="","",SUMIF('[3]TK COITHI KTHP va Thi TN'!$E:$E,$D47,'[3]TK COITHI KTHP va Thi TN'!$H:$H))</f>
        <v>0</v>
      </c>
      <c r="Q47" s="49">
        <f>IF($D47="","",SUMIF('[3]TK COITHI KTHP va Thi TN'!$F:$F,$D47,'[3]TK COITHI KTHP va Thi TN'!$H:$H))</f>
        <v>0</v>
      </c>
      <c r="R47" s="149">
        <f t="shared" si="6"/>
        <v>0</v>
      </c>
      <c r="S47" s="49">
        <f>IF($D47="","",SUMIF('[3]TK CHAMTHI'!$A:$A,$D47,'[3]TK CHAMTHI'!$C:$C))</f>
        <v>0</v>
      </c>
      <c r="T47" s="49">
        <f>IF($D47="","",SUMIF('[3]TK CHAMTHI'!$B:$B,$D47,'[3]TK CHAMTHI'!$C:$C))</f>
        <v>0</v>
      </c>
      <c r="U47" s="49">
        <f>IF(D47="","",SUMIF('[3]CHAM NV'!B:B,D47,'[3]CHAM NV'!C:C))</f>
        <v>0</v>
      </c>
      <c r="V47" s="50">
        <f t="shared" si="7"/>
        <v>0</v>
      </c>
      <c r="W47" s="49">
        <f>IF($D47="","",SUMIF('[3]TK CHAMTHI'!$D:$D,$D47,'[3]TK CHAMTHI'!$F:$F))</f>
        <v>0</v>
      </c>
      <c r="X47" s="49">
        <f>IF($D47="","",SUMIF('[3]TK CHAMTHI'!$E:$E,$D47,'[3]TK CHAMTHI'!$F:$F))</f>
        <v>0</v>
      </c>
      <c r="Y47" s="49">
        <f>IF(D47="","",SUMIF('[3]CHAM NV'!G:G,D47,'[3]CHAM NV'!H:H))</f>
        <v>0</v>
      </c>
      <c r="Z47" s="50">
        <f t="shared" si="8"/>
        <v>0</v>
      </c>
      <c r="AA47" s="49">
        <f>IF($D47="","",SUMIF('[3]TK CHAMTHI'!$G:$G,$D47,'[3]TK CHAMTHI'!$I:$I))</f>
        <v>0</v>
      </c>
      <c r="AB47" s="49">
        <f>IF($D47="","",SUMIF('[3]TK CHAMTHI'!$H:$H,$D47,'[3]TK CHAMTHI'!$I:$I))</f>
        <v>0</v>
      </c>
      <c r="AC47" s="49">
        <f>IF(D47="","",SUMIF('[3]CHAM NV'!E:E,D47,'[3]CHAM NV'!F:F))</f>
        <v>0</v>
      </c>
      <c r="AD47" s="50">
        <f t="shared" si="9"/>
        <v>0</v>
      </c>
      <c r="AE47" s="49">
        <f>IF($D47="","",SUMIF('[3]TK CHAMTHI'!$J:$J,$D47,'[3]TK CHAMTHI'!$L:$L))</f>
        <v>0</v>
      </c>
      <c r="AF47" s="49">
        <f>IF($D47="","",SUMIF('[3]TK CHAMTHI'!$K:$K,$D47,'[3]TK CHAMTHI'!$L:$L))</f>
        <v>0</v>
      </c>
      <c r="AG47" s="49">
        <f>IF(D47="","",SUMIF('[3]CHAM NV'!I:I,D47,'[3]CHAM NV'!J:J))</f>
        <v>0</v>
      </c>
      <c r="AH47" s="50">
        <f t="shared" si="10"/>
        <v>0</v>
      </c>
      <c r="AI47" s="49">
        <f>IF($D47="","",SUMIF('[3]TK CHAMTHI'!$M:$M,$D47,'[3]TK CHAMTHI'!$O:$O))</f>
        <v>0</v>
      </c>
      <c r="AJ47" s="49">
        <f>IF($D47="","",SUMIF('[3]TK CHAMTHI'!$N:$N,$D47,'[3]TK CHAMTHI'!$O:$O))</f>
        <v>0</v>
      </c>
      <c r="AK47" s="50">
        <f t="shared" si="2"/>
        <v>0</v>
      </c>
      <c r="AL47" s="49">
        <f>IF($D47="","",SUMIF('[3]TK CHAMTHI'!$P:$P,$D47,'[3]TK CHAMTHI'!$R:$R))</f>
        <v>0</v>
      </c>
      <c r="AM47" s="49">
        <f>IF($D47="","",SUMIF('[3]TK CHAMTHI'!$Q:$Q,$D47,'[3]TK CHAMTHI'!$R:$R))</f>
        <v>0</v>
      </c>
      <c r="AN47" s="50">
        <f t="shared" si="3"/>
        <v>0</v>
      </c>
      <c r="AO47" s="49">
        <f>IF(D47="","",SUMIF('[3]TK CHAMTHI'!S:S,D47,'[3]TK CHAMTHI'!U:U))</f>
        <v>0</v>
      </c>
      <c r="AP47" s="49">
        <f>IF(D47="","",SUMIF('[3]TK CHAMTHI'!T:T,D47,'[3]TK CHAMTHI'!U:U))</f>
        <v>0</v>
      </c>
      <c r="AQ47" s="50">
        <f t="shared" si="11"/>
        <v>0</v>
      </c>
      <c r="AR47" s="50">
        <f>IF(D47="","",ROUND(SUMIF('[3]QL THI'!G:G,D47,'[3]QL THI'!H:H),1))</f>
        <v>0</v>
      </c>
      <c r="AS47" s="50">
        <f>IF(D47="","",ROUND(SUMIF('[3]QL THI'!E:E,D47,'[3]QL THI'!F:F),1))</f>
        <v>0</v>
      </c>
      <c r="AT47" s="149">
        <f t="shared" si="4"/>
        <v>0</v>
      </c>
    </row>
    <row r="48" spans="1:46" s="135" customFormat="1" ht="37.5">
      <c r="A48" s="145">
        <f>IF(D48="","",SUBTOTAL(3,$D$5:D48))</f>
        <v>44</v>
      </c>
      <c r="B48" s="46" t="s">
        <v>131</v>
      </c>
      <c r="C48" s="47" t="s">
        <v>53</v>
      </c>
      <c r="D48" s="146" t="s">
        <v>132</v>
      </c>
      <c r="E48" s="147">
        <f>IF($D48="","",SUMIF('[3]TK DETHI'!$A:$A,$D48,'[3]TK DETHI'!$B:$B))</f>
        <v>0</v>
      </c>
      <c r="F48" s="147">
        <f>IF($D48="","",SUMIF('[3]TK DETHI'!$C:$C,$D48,'[3]TK DETHI'!$D:$D))</f>
        <v>0</v>
      </c>
      <c r="G48" s="147">
        <f>IF($D48="","",SUMIF('[3]TK DETHI'!$E:$E,$D48,'[3]TK DETHI'!$F:$F))</f>
        <v>0</v>
      </c>
      <c r="H48" s="147">
        <f>IF($D48="","",SUMIF('[3]TK DETHI'!$G:$G,$D48,'[3]TK DETHI'!$H:$H))</f>
        <v>0</v>
      </c>
      <c r="I48" s="147">
        <f>IF($D48="","",SUMIF('[3]TK DETHI'!$I:$I,$D48,'[3]TK DETHI'!$J:$J))</f>
        <v>0</v>
      </c>
      <c r="J48" s="147">
        <f>IF($D48="","",SUMIF('[3]TK DETHI'!$K:$K,$D48,'[3]TK DETHI'!$L:$L))</f>
        <v>0</v>
      </c>
      <c r="K48" s="147">
        <f>IF($D48="","",SUMIF('[3]TK DETHI'!$M:$M,$D48,'[3]TK DETHI'!$N:$N))</f>
        <v>0</v>
      </c>
      <c r="L48" s="147">
        <f>IF($D48="","",SUMIF('[3]TK DETHI'!$O:$O,$D48,'[3]TK DETHI'!$P:$P))</f>
        <v>0</v>
      </c>
      <c r="M48" s="148">
        <f t="shared" si="5"/>
        <v>0</v>
      </c>
      <c r="N48" s="49">
        <f>IF($D48="","",SUMIF('[3]TK COITHI KTHP va Thi TN'!$A:$A,$D48,'[3]TK COITHI KTHP va Thi TN'!$D:$D))</f>
        <v>0</v>
      </c>
      <c r="O48" s="49">
        <f>IF($D48="","",SUMIF('[3]TK COITHI KTHP va Thi TN'!$B:$B,$D48,'[3]TK COITHI KTHP va Thi TN'!$D:$D))</f>
        <v>0</v>
      </c>
      <c r="P48" s="49">
        <f>IF($D48="","",SUMIF('[3]TK COITHI KTHP va Thi TN'!$E:$E,$D48,'[3]TK COITHI KTHP va Thi TN'!$H:$H))</f>
        <v>0</v>
      </c>
      <c r="Q48" s="49">
        <f>IF($D48="","",SUMIF('[3]TK COITHI KTHP va Thi TN'!$F:$F,$D48,'[3]TK COITHI KTHP va Thi TN'!$H:$H))</f>
        <v>0</v>
      </c>
      <c r="R48" s="149">
        <f t="shared" si="6"/>
        <v>0</v>
      </c>
      <c r="S48" s="49">
        <f>IF($D48="","",SUMIF('[3]TK CHAMTHI'!$A:$A,$D48,'[3]TK CHAMTHI'!$C:$C))</f>
        <v>0</v>
      </c>
      <c r="T48" s="49">
        <f>IF($D48="","",SUMIF('[3]TK CHAMTHI'!$B:$B,$D48,'[3]TK CHAMTHI'!$C:$C))</f>
        <v>0</v>
      </c>
      <c r="U48" s="49">
        <f>IF(D48="","",SUMIF('[3]CHAM NV'!B:B,D48,'[3]CHAM NV'!C:C))</f>
        <v>0</v>
      </c>
      <c r="V48" s="50">
        <f t="shared" si="7"/>
        <v>0</v>
      </c>
      <c r="W48" s="49">
        <f>IF($D48="","",SUMIF('[3]TK CHAMTHI'!$D:$D,$D48,'[3]TK CHAMTHI'!$F:$F))</f>
        <v>0</v>
      </c>
      <c r="X48" s="49">
        <f>IF($D48="","",SUMIF('[3]TK CHAMTHI'!$E:$E,$D48,'[3]TK CHAMTHI'!$F:$F))</f>
        <v>0</v>
      </c>
      <c r="Y48" s="49">
        <f>IF(D48="","",SUMIF('[3]CHAM NV'!G:G,D48,'[3]CHAM NV'!H:H))</f>
        <v>0</v>
      </c>
      <c r="Z48" s="50">
        <f t="shared" si="8"/>
        <v>0</v>
      </c>
      <c r="AA48" s="49">
        <f>IF($D48="","",SUMIF('[3]TK CHAMTHI'!$G:$G,$D48,'[3]TK CHAMTHI'!$I:$I))</f>
        <v>0</v>
      </c>
      <c r="AB48" s="49">
        <f>IF($D48="","",SUMIF('[3]TK CHAMTHI'!$H:$H,$D48,'[3]TK CHAMTHI'!$I:$I))</f>
        <v>0</v>
      </c>
      <c r="AC48" s="49">
        <f>IF(D48="","",SUMIF('[3]CHAM NV'!E:E,D48,'[3]CHAM NV'!F:F))</f>
        <v>0</v>
      </c>
      <c r="AD48" s="50">
        <f t="shared" si="9"/>
        <v>0</v>
      </c>
      <c r="AE48" s="49">
        <f>IF($D48="","",SUMIF('[3]TK CHAMTHI'!$J:$J,$D48,'[3]TK CHAMTHI'!$L:$L))</f>
        <v>0</v>
      </c>
      <c r="AF48" s="49">
        <f>IF($D48="","",SUMIF('[3]TK CHAMTHI'!$K:$K,$D48,'[3]TK CHAMTHI'!$L:$L))</f>
        <v>0</v>
      </c>
      <c r="AG48" s="49">
        <f>IF(D48="","",SUMIF('[3]CHAM NV'!I:I,D48,'[3]CHAM NV'!J:J))</f>
        <v>0</v>
      </c>
      <c r="AH48" s="50">
        <f t="shared" si="10"/>
        <v>0</v>
      </c>
      <c r="AI48" s="49">
        <f>IF($D48="","",SUMIF('[3]TK CHAMTHI'!$M:$M,$D48,'[3]TK CHAMTHI'!$O:$O))</f>
        <v>0</v>
      </c>
      <c r="AJ48" s="49">
        <f>IF($D48="","",SUMIF('[3]TK CHAMTHI'!$N:$N,$D48,'[3]TK CHAMTHI'!$O:$O))</f>
        <v>0</v>
      </c>
      <c r="AK48" s="50">
        <f t="shared" si="2"/>
        <v>0</v>
      </c>
      <c r="AL48" s="49">
        <f>IF($D48="","",SUMIF('[3]TK CHAMTHI'!$P:$P,$D48,'[3]TK CHAMTHI'!$R:$R))</f>
        <v>0</v>
      </c>
      <c r="AM48" s="49">
        <f>IF($D48="","",SUMIF('[3]TK CHAMTHI'!$Q:$Q,$D48,'[3]TK CHAMTHI'!$R:$R))</f>
        <v>0</v>
      </c>
      <c r="AN48" s="50">
        <f t="shared" si="3"/>
        <v>0</v>
      </c>
      <c r="AO48" s="49">
        <f>IF(D48="","",SUMIF('[3]TK CHAMTHI'!S:S,D48,'[3]TK CHAMTHI'!U:U))</f>
        <v>0</v>
      </c>
      <c r="AP48" s="49">
        <f>IF(D48="","",SUMIF('[3]TK CHAMTHI'!T:T,D48,'[3]TK CHAMTHI'!U:U))</f>
        <v>0</v>
      </c>
      <c r="AQ48" s="50">
        <f t="shared" si="11"/>
        <v>0</v>
      </c>
      <c r="AR48" s="50">
        <f>IF(D48="","",ROUND(SUMIF('[3]QL THI'!G:G,D48,'[3]QL THI'!H:H),1))</f>
        <v>0</v>
      </c>
      <c r="AS48" s="50">
        <f>IF(D48="","",ROUND(SUMIF('[3]QL THI'!E:E,D48,'[3]QL THI'!F:F),1))</f>
        <v>0</v>
      </c>
      <c r="AT48" s="149">
        <f t="shared" si="4"/>
        <v>0</v>
      </c>
    </row>
    <row r="49" spans="1:46" s="135" customFormat="1">
      <c r="A49" s="145">
        <f>IF(D49="","",SUBTOTAL(3,$D$5:D49))</f>
        <v>45</v>
      </c>
      <c r="B49" s="46" t="s">
        <v>133</v>
      </c>
      <c r="C49" s="47" t="s">
        <v>53</v>
      </c>
      <c r="D49" s="146" t="s">
        <v>134</v>
      </c>
      <c r="E49" s="147">
        <f>IF($D49="","",SUMIF('[3]TK DETHI'!$A:$A,$D49,'[3]TK DETHI'!$B:$B))</f>
        <v>0</v>
      </c>
      <c r="F49" s="147">
        <f>IF($D49="","",SUMIF('[3]TK DETHI'!$C:$C,$D49,'[3]TK DETHI'!$D:$D))</f>
        <v>0</v>
      </c>
      <c r="G49" s="147">
        <f>IF($D49="","",SUMIF('[3]TK DETHI'!$E:$E,$D49,'[3]TK DETHI'!$F:$F))</f>
        <v>0</v>
      </c>
      <c r="H49" s="147">
        <f>IF($D49="","",SUMIF('[3]TK DETHI'!$G:$G,$D49,'[3]TK DETHI'!$H:$H))</f>
        <v>0</v>
      </c>
      <c r="I49" s="147">
        <f>IF($D49="","",SUMIF('[3]TK DETHI'!$I:$I,$D49,'[3]TK DETHI'!$J:$J))</f>
        <v>0</v>
      </c>
      <c r="J49" s="147">
        <f>IF($D49="","",SUMIF('[3]TK DETHI'!$K:$K,$D49,'[3]TK DETHI'!$L:$L))</f>
        <v>0</v>
      </c>
      <c r="K49" s="147">
        <f>IF($D49="","",SUMIF('[3]TK DETHI'!$M:$M,$D49,'[3]TK DETHI'!$N:$N))</f>
        <v>0</v>
      </c>
      <c r="L49" s="147">
        <f>IF($D49="","",SUMIF('[3]TK DETHI'!$O:$O,$D49,'[3]TK DETHI'!$P:$P))</f>
        <v>0</v>
      </c>
      <c r="M49" s="148">
        <f t="shared" si="5"/>
        <v>0</v>
      </c>
      <c r="N49" s="49">
        <f>IF($D49="","",SUMIF('[3]TK COITHI KTHP va Thi TN'!$A:$A,$D49,'[3]TK COITHI KTHP va Thi TN'!$D:$D))</f>
        <v>0</v>
      </c>
      <c r="O49" s="49">
        <f>IF($D49="","",SUMIF('[3]TK COITHI KTHP va Thi TN'!$B:$B,$D49,'[3]TK COITHI KTHP va Thi TN'!$D:$D))</f>
        <v>0</v>
      </c>
      <c r="P49" s="49">
        <f>IF($D49="","",SUMIF('[3]TK COITHI KTHP va Thi TN'!$E:$E,$D49,'[3]TK COITHI KTHP va Thi TN'!$H:$H))</f>
        <v>0</v>
      </c>
      <c r="Q49" s="49">
        <f>IF($D49="","",SUMIF('[3]TK COITHI KTHP va Thi TN'!$F:$F,$D49,'[3]TK COITHI KTHP va Thi TN'!$H:$H))</f>
        <v>0</v>
      </c>
      <c r="R49" s="149">
        <f t="shared" si="6"/>
        <v>0</v>
      </c>
      <c r="S49" s="49">
        <f>IF($D49="","",SUMIF('[3]TK CHAMTHI'!$A:$A,$D49,'[3]TK CHAMTHI'!$C:$C))</f>
        <v>0</v>
      </c>
      <c r="T49" s="49">
        <f>IF($D49="","",SUMIF('[3]TK CHAMTHI'!$B:$B,$D49,'[3]TK CHAMTHI'!$C:$C))</f>
        <v>0</v>
      </c>
      <c r="U49" s="49">
        <f>IF(D49="","",SUMIF('[3]CHAM NV'!B:B,D49,'[3]CHAM NV'!C:C))</f>
        <v>0</v>
      </c>
      <c r="V49" s="50">
        <f t="shared" si="7"/>
        <v>0</v>
      </c>
      <c r="W49" s="49">
        <f>IF($D49="","",SUMIF('[3]TK CHAMTHI'!$D:$D,$D49,'[3]TK CHAMTHI'!$F:$F))</f>
        <v>0</v>
      </c>
      <c r="X49" s="49">
        <f>IF($D49="","",SUMIF('[3]TK CHAMTHI'!$E:$E,$D49,'[3]TK CHAMTHI'!$F:$F))</f>
        <v>0</v>
      </c>
      <c r="Y49" s="49">
        <f>IF(D49="","",SUMIF('[3]CHAM NV'!G:G,D49,'[3]CHAM NV'!H:H))</f>
        <v>0</v>
      </c>
      <c r="Z49" s="50">
        <f t="shared" si="8"/>
        <v>0</v>
      </c>
      <c r="AA49" s="49">
        <f>IF($D49="","",SUMIF('[3]TK CHAMTHI'!$G:$G,$D49,'[3]TK CHAMTHI'!$I:$I))</f>
        <v>0</v>
      </c>
      <c r="AB49" s="49">
        <f>IF($D49="","",SUMIF('[3]TK CHAMTHI'!$H:$H,$D49,'[3]TK CHAMTHI'!$I:$I))</f>
        <v>0</v>
      </c>
      <c r="AC49" s="49">
        <f>IF(D49="","",SUMIF('[3]CHAM NV'!E:E,D49,'[3]CHAM NV'!F:F))</f>
        <v>0</v>
      </c>
      <c r="AD49" s="50">
        <f t="shared" si="9"/>
        <v>0</v>
      </c>
      <c r="AE49" s="49">
        <f>IF($D49="","",SUMIF('[3]TK CHAMTHI'!$J:$J,$D49,'[3]TK CHAMTHI'!$L:$L))</f>
        <v>0</v>
      </c>
      <c r="AF49" s="49">
        <f>IF($D49="","",SUMIF('[3]TK CHAMTHI'!$K:$K,$D49,'[3]TK CHAMTHI'!$L:$L))</f>
        <v>0</v>
      </c>
      <c r="AG49" s="49">
        <f>IF(D49="","",SUMIF('[3]CHAM NV'!I:I,D49,'[3]CHAM NV'!J:J))</f>
        <v>0</v>
      </c>
      <c r="AH49" s="50">
        <f t="shared" si="10"/>
        <v>0</v>
      </c>
      <c r="AI49" s="49">
        <f>IF($D49="","",SUMIF('[3]TK CHAMTHI'!$M:$M,$D49,'[3]TK CHAMTHI'!$O:$O))</f>
        <v>0</v>
      </c>
      <c r="AJ49" s="49">
        <f>IF($D49="","",SUMIF('[3]TK CHAMTHI'!$N:$N,$D49,'[3]TK CHAMTHI'!$O:$O))</f>
        <v>0</v>
      </c>
      <c r="AK49" s="50">
        <f t="shared" si="2"/>
        <v>0</v>
      </c>
      <c r="AL49" s="49">
        <f>IF($D49="","",SUMIF('[3]TK CHAMTHI'!$P:$P,$D49,'[3]TK CHAMTHI'!$R:$R))</f>
        <v>0</v>
      </c>
      <c r="AM49" s="49">
        <f>IF($D49="","",SUMIF('[3]TK CHAMTHI'!$Q:$Q,$D49,'[3]TK CHAMTHI'!$R:$R))</f>
        <v>0</v>
      </c>
      <c r="AN49" s="50">
        <f t="shared" si="3"/>
        <v>0</v>
      </c>
      <c r="AO49" s="49">
        <f>IF(D49="","",SUMIF('[3]TK CHAMTHI'!S:S,D49,'[3]TK CHAMTHI'!U:U))</f>
        <v>0</v>
      </c>
      <c r="AP49" s="49">
        <f>IF(D49="","",SUMIF('[3]TK CHAMTHI'!T:T,D49,'[3]TK CHAMTHI'!U:U))</f>
        <v>0</v>
      </c>
      <c r="AQ49" s="50">
        <f t="shared" si="11"/>
        <v>0</v>
      </c>
      <c r="AR49" s="50">
        <f>IF(D49="","",ROUND(SUMIF('[3]QL THI'!G:G,D49,'[3]QL THI'!H:H),1))</f>
        <v>0</v>
      </c>
      <c r="AS49" s="50">
        <f>IF(D49="","",ROUND(SUMIF('[3]QL THI'!E:E,D49,'[3]QL THI'!F:F),1))</f>
        <v>0</v>
      </c>
      <c r="AT49" s="149">
        <f t="shared" si="4"/>
        <v>0</v>
      </c>
    </row>
    <row r="50" spans="1:46" s="135" customFormat="1">
      <c r="A50" s="145">
        <f>IF(D50="","",SUBTOTAL(3,$D$5:D50))</f>
        <v>46</v>
      </c>
      <c r="B50" s="46" t="s">
        <v>135</v>
      </c>
      <c r="C50" s="47" t="s">
        <v>136</v>
      </c>
      <c r="D50" s="146" t="s">
        <v>137</v>
      </c>
      <c r="E50" s="147">
        <f>IF($D50="","",SUMIF('[3]TK DETHI'!$A:$A,$D50,'[3]TK DETHI'!$B:$B))</f>
        <v>0</v>
      </c>
      <c r="F50" s="147">
        <f>IF($D50="","",SUMIF('[3]TK DETHI'!$C:$C,$D50,'[3]TK DETHI'!$D:$D))</f>
        <v>0</v>
      </c>
      <c r="G50" s="147">
        <f>IF($D50="","",SUMIF('[3]TK DETHI'!$E:$E,$D50,'[3]TK DETHI'!$F:$F))</f>
        <v>0</v>
      </c>
      <c r="H50" s="147">
        <f>IF($D50="","",SUMIF('[3]TK DETHI'!$G:$G,$D50,'[3]TK DETHI'!$H:$H))</f>
        <v>0</v>
      </c>
      <c r="I50" s="147">
        <f>IF($D50="","",SUMIF('[3]TK DETHI'!$I:$I,$D50,'[3]TK DETHI'!$J:$J))</f>
        <v>0</v>
      </c>
      <c r="J50" s="147">
        <f>IF($D50="","",SUMIF('[3]TK DETHI'!$K:$K,$D50,'[3]TK DETHI'!$L:$L))</f>
        <v>0</v>
      </c>
      <c r="K50" s="147">
        <f>IF($D50="","",SUMIF('[3]TK DETHI'!$M:$M,$D50,'[3]TK DETHI'!$N:$N))</f>
        <v>0</v>
      </c>
      <c r="L50" s="147">
        <f>IF($D50="","",SUMIF('[3]TK DETHI'!$O:$O,$D50,'[3]TK DETHI'!$P:$P))</f>
        <v>0</v>
      </c>
      <c r="M50" s="148">
        <f t="shared" si="5"/>
        <v>0</v>
      </c>
      <c r="N50" s="49">
        <f>IF($D50="","",SUMIF('[3]TK COITHI KTHP va Thi TN'!$A:$A,$D50,'[3]TK COITHI KTHP va Thi TN'!$D:$D))</f>
        <v>0</v>
      </c>
      <c r="O50" s="49">
        <f>IF($D50="","",SUMIF('[3]TK COITHI KTHP va Thi TN'!$B:$B,$D50,'[3]TK COITHI KTHP va Thi TN'!$D:$D))</f>
        <v>0</v>
      </c>
      <c r="P50" s="49">
        <f>IF($D50="","",SUMIF('[3]TK COITHI KTHP va Thi TN'!$E:$E,$D50,'[3]TK COITHI KTHP va Thi TN'!$H:$H))</f>
        <v>0</v>
      </c>
      <c r="Q50" s="49">
        <f>IF($D50="","",SUMIF('[3]TK COITHI KTHP va Thi TN'!$F:$F,$D50,'[3]TK COITHI KTHP va Thi TN'!$H:$H))</f>
        <v>1</v>
      </c>
      <c r="R50" s="149">
        <f t="shared" si="6"/>
        <v>1</v>
      </c>
      <c r="S50" s="49">
        <f>IF($D50="","",SUMIF('[3]TK CHAMTHI'!$A:$A,$D50,'[3]TK CHAMTHI'!$C:$C))</f>
        <v>0</v>
      </c>
      <c r="T50" s="49">
        <f>IF($D50="","",SUMIF('[3]TK CHAMTHI'!$B:$B,$D50,'[3]TK CHAMTHI'!$C:$C))</f>
        <v>0</v>
      </c>
      <c r="U50" s="49">
        <f>IF(D50="","",SUMIF('[3]CHAM NV'!B:B,D50,'[3]CHAM NV'!C:C))</f>
        <v>0</v>
      </c>
      <c r="V50" s="50">
        <f t="shared" si="7"/>
        <v>0</v>
      </c>
      <c r="W50" s="49">
        <f>IF($D50="","",SUMIF('[3]TK CHAMTHI'!$D:$D,$D50,'[3]TK CHAMTHI'!$F:$F))</f>
        <v>0</v>
      </c>
      <c r="X50" s="49">
        <f>IF($D50="","",SUMIF('[3]TK CHAMTHI'!$E:$E,$D50,'[3]TK CHAMTHI'!$F:$F))</f>
        <v>0</v>
      </c>
      <c r="Y50" s="49">
        <f>IF(D50="","",SUMIF('[3]CHAM NV'!G:G,D50,'[3]CHAM NV'!H:H))</f>
        <v>0</v>
      </c>
      <c r="Z50" s="50">
        <f t="shared" si="8"/>
        <v>0</v>
      </c>
      <c r="AA50" s="49">
        <f>IF($D50="","",SUMIF('[3]TK CHAMTHI'!$G:$G,$D50,'[3]TK CHAMTHI'!$I:$I))</f>
        <v>0</v>
      </c>
      <c r="AB50" s="49">
        <f>IF($D50="","",SUMIF('[3]TK CHAMTHI'!$H:$H,$D50,'[3]TK CHAMTHI'!$I:$I))</f>
        <v>0</v>
      </c>
      <c r="AC50" s="49">
        <f>IF(D50="","",SUMIF('[3]CHAM NV'!E:E,D50,'[3]CHAM NV'!F:F))</f>
        <v>0</v>
      </c>
      <c r="AD50" s="50">
        <f t="shared" si="9"/>
        <v>0</v>
      </c>
      <c r="AE50" s="49">
        <f>IF($D50="","",SUMIF('[3]TK CHAMTHI'!$J:$J,$D50,'[3]TK CHAMTHI'!$L:$L))</f>
        <v>0</v>
      </c>
      <c r="AF50" s="49">
        <f>IF($D50="","",SUMIF('[3]TK CHAMTHI'!$K:$K,$D50,'[3]TK CHAMTHI'!$L:$L))</f>
        <v>0</v>
      </c>
      <c r="AG50" s="49">
        <f>IF(D50="","",SUMIF('[3]CHAM NV'!I:I,D50,'[3]CHAM NV'!J:J))</f>
        <v>0</v>
      </c>
      <c r="AH50" s="50">
        <f t="shared" si="10"/>
        <v>0</v>
      </c>
      <c r="AI50" s="49">
        <f>IF($D50="","",SUMIF('[3]TK CHAMTHI'!$M:$M,$D50,'[3]TK CHAMTHI'!$O:$O))</f>
        <v>0</v>
      </c>
      <c r="AJ50" s="49">
        <f>IF($D50="","",SUMIF('[3]TK CHAMTHI'!$N:$N,$D50,'[3]TK CHAMTHI'!$O:$O))</f>
        <v>0</v>
      </c>
      <c r="AK50" s="50">
        <f t="shared" si="2"/>
        <v>0</v>
      </c>
      <c r="AL50" s="49">
        <f>IF($D50="","",SUMIF('[3]TK CHAMTHI'!$P:$P,$D50,'[3]TK CHAMTHI'!$R:$R))</f>
        <v>0</v>
      </c>
      <c r="AM50" s="49">
        <f>IF($D50="","",SUMIF('[3]TK CHAMTHI'!$Q:$Q,$D50,'[3]TK CHAMTHI'!$R:$R))</f>
        <v>0</v>
      </c>
      <c r="AN50" s="50">
        <f t="shared" si="3"/>
        <v>0</v>
      </c>
      <c r="AO50" s="49">
        <f>IF(D50="","",SUMIF('[3]TK CHAMTHI'!S:S,D50,'[3]TK CHAMTHI'!U:U))</f>
        <v>0</v>
      </c>
      <c r="AP50" s="49">
        <f>IF(D50="","",SUMIF('[3]TK CHAMTHI'!T:T,D50,'[3]TK CHAMTHI'!U:U))</f>
        <v>7</v>
      </c>
      <c r="AQ50" s="50">
        <f t="shared" si="11"/>
        <v>2.8000000000000003</v>
      </c>
      <c r="AR50" s="50">
        <f>IF(D50="","",ROUND(SUMIF('[3]QL THI'!G:G,D50,'[3]QL THI'!H:H),1))</f>
        <v>0</v>
      </c>
      <c r="AS50" s="50">
        <f>IF(D50="","",ROUND(SUMIF('[3]QL THI'!E:E,D50,'[3]QL THI'!F:F),1))</f>
        <v>0</v>
      </c>
      <c r="AT50" s="149">
        <f t="shared" si="4"/>
        <v>3.8</v>
      </c>
    </row>
    <row r="51" spans="1:46" s="135" customFormat="1">
      <c r="A51" s="145">
        <f>IF(D51="","",SUBTOTAL(3,$D$5:D51))</f>
        <v>47</v>
      </c>
      <c r="B51" s="46" t="s">
        <v>138</v>
      </c>
      <c r="C51" s="47" t="s">
        <v>136</v>
      </c>
      <c r="D51" s="146" t="s">
        <v>139</v>
      </c>
      <c r="E51" s="147">
        <f>IF($D51="","",SUMIF('[3]TK DETHI'!$A:$A,$D51,'[3]TK DETHI'!$B:$B))</f>
        <v>0</v>
      </c>
      <c r="F51" s="147">
        <f>IF($D51="","",SUMIF('[3]TK DETHI'!$C:$C,$D51,'[3]TK DETHI'!$D:$D))</f>
        <v>0</v>
      </c>
      <c r="G51" s="147">
        <f>IF($D51="","",SUMIF('[3]TK DETHI'!$E:$E,$D51,'[3]TK DETHI'!$F:$F))</f>
        <v>0</v>
      </c>
      <c r="H51" s="147">
        <f>IF($D51="","",SUMIF('[3]TK DETHI'!$G:$G,$D51,'[3]TK DETHI'!$H:$H))</f>
        <v>0</v>
      </c>
      <c r="I51" s="147">
        <f>IF($D51="","",SUMIF('[3]TK DETHI'!$I:$I,$D51,'[3]TK DETHI'!$J:$J))</f>
        <v>8</v>
      </c>
      <c r="J51" s="147">
        <f>IF($D51="","",SUMIF('[3]TK DETHI'!$K:$K,$D51,'[3]TK DETHI'!$L:$L))</f>
        <v>0</v>
      </c>
      <c r="K51" s="147">
        <f>IF($D51="","",SUMIF('[3]TK DETHI'!$M:$M,$D51,'[3]TK DETHI'!$N:$N))</f>
        <v>0</v>
      </c>
      <c r="L51" s="147">
        <f>IF($D51="","",SUMIF('[3]TK DETHI'!$O:$O,$D51,'[3]TK DETHI'!$P:$P))</f>
        <v>26</v>
      </c>
      <c r="M51" s="148">
        <f t="shared" si="5"/>
        <v>55</v>
      </c>
      <c r="N51" s="49">
        <f>IF($D51="","",SUMIF('[3]TK COITHI KTHP va Thi TN'!$A:$A,$D51,'[3]TK COITHI KTHP va Thi TN'!$D:$D))</f>
        <v>0</v>
      </c>
      <c r="O51" s="49">
        <f>IF($D51="","",SUMIF('[3]TK COITHI KTHP va Thi TN'!$B:$B,$D51,'[3]TK COITHI KTHP va Thi TN'!$D:$D))</f>
        <v>0</v>
      </c>
      <c r="P51" s="49">
        <f>IF($D51="","",SUMIF('[3]TK COITHI KTHP va Thi TN'!$E:$E,$D51,'[3]TK COITHI KTHP va Thi TN'!$H:$H))</f>
        <v>0</v>
      </c>
      <c r="Q51" s="49">
        <f>IF($D51="","",SUMIF('[3]TK COITHI KTHP va Thi TN'!$F:$F,$D51,'[3]TK COITHI KTHP va Thi TN'!$H:$H))</f>
        <v>0</v>
      </c>
      <c r="R51" s="149">
        <f t="shared" si="6"/>
        <v>0</v>
      </c>
      <c r="S51" s="49">
        <f>IF($D51="","",SUMIF('[3]TK CHAMTHI'!$A:$A,$D51,'[3]TK CHAMTHI'!$C:$C))</f>
        <v>0</v>
      </c>
      <c r="T51" s="49">
        <f>IF($D51="","",SUMIF('[3]TK CHAMTHI'!$B:$B,$D51,'[3]TK CHAMTHI'!$C:$C))</f>
        <v>0</v>
      </c>
      <c r="U51" s="49">
        <f>IF(D51="","",SUMIF('[3]CHAM NV'!B:B,D51,'[3]CHAM NV'!C:C))</f>
        <v>0</v>
      </c>
      <c r="V51" s="50">
        <f t="shared" si="7"/>
        <v>0</v>
      </c>
      <c r="W51" s="49">
        <f>IF($D51="","",SUMIF('[3]TK CHAMTHI'!$D:$D,$D51,'[3]TK CHAMTHI'!$F:$F))</f>
        <v>0</v>
      </c>
      <c r="X51" s="49">
        <f>IF($D51="","",SUMIF('[3]TK CHAMTHI'!$E:$E,$D51,'[3]TK CHAMTHI'!$F:$F))</f>
        <v>0</v>
      </c>
      <c r="Y51" s="49">
        <f>IF(D51="","",SUMIF('[3]CHAM NV'!G:G,D51,'[3]CHAM NV'!H:H))</f>
        <v>0</v>
      </c>
      <c r="Z51" s="50">
        <f t="shared" si="8"/>
        <v>0</v>
      </c>
      <c r="AA51" s="49">
        <f>IF($D51="","",SUMIF('[3]TK CHAMTHI'!$G:$G,$D51,'[3]TK CHAMTHI'!$I:$I))</f>
        <v>0</v>
      </c>
      <c r="AB51" s="49">
        <f>IF($D51="","",SUMIF('[3]TK CHAMTHI'!$H:$H,$D51,'[3]TK CHAMTHI'!$I:$I))</f>
        <v>0</v>
      </c>
      <c r="AC51" s="49">
        <f>IF(D51="","",SUMIF('[3]CHAM NV'!E:E,D51,'[3]CHAM NV'!F:F))</f>
        <v>0</v>
      </c>
      <c r="AD51" s="50">
        <f t="shared" si="9"/>
        <v>0</v>
      </c>
      <c r="AE51" s="49">
        <f>IF($D51="","",SUMIF('[3]TK CHAMTHI'!$J:$J,$D51,'[3]TK CHAMTHI'!$L:$L))</f>
        <v>0</v>
      </c>
      <c r="AF51" s="49">
        <f>IF($D51="","",SUMIF('[3]TK CHAMTHI'!$K:$K,$D51,'[3]TK CHAMTHI'!$L:$L))</f>
        <v>0</v>
      </c>
      <c r="AG51" s="49">
        <f>IF(D51="","",SUMIF('[3]CHAM NV'!I:I,D51,'[3]CHAM NV'!J:J))</f>
        <v>0</v>
      </c>
      <c r="AH51" s="50">
        <f t="shared" si="10"/>
        <v>0</v>
      </c>
      <c r="AI51" s="49">
        <f>IF($D51="","",SUMIF('[3]TK CHAMTHI'!$M:$M,$D51,'[3]TK CHAMTHI'!$O:$O))</f>
        <v>0</v>
      </c>
      <c r="AJ51" s="49">
        <f>IF($D51="","",SUMIF('[3]TK CHAMTHI'!$N:$N,$D51,'[3]TK CHAMTHI'!$O:$O))</f>
        <v>0</v>
      </c>
      <c r="AK51" s="50">
        <f t="shared" si="2"/>
        <v>0</v>
      </c>
      <c r="AL51" s="49">
        <f>IF($D51="","",SUMIF('[3]TK CHAMTHI'!$P:$P,$D51,'[3]TK CHAMTHI'!$R:$R))</f>
        <v>0</v>
      </c>
      <c r="AM51" s="49">
        <f>IF($D51="","",SUMIF('[3]TK CHAMTHI'!$Q:$Q,$D51,'[3]TK CHAMTHI'!$R:$R))</f>
        <v>0</v>
      </c>
      <c r="AN51" s="50">
        <f t="shared" si="3"/>
        <v>0</v>
      </c>
      <c r="AO51" s="49">
        <f>IF(D51="","",SUMIF('[3]TK CHAMTHI'!S:S,D51,'[3]TK CHAMTHI'!U:U))</f>
        <v>0</v>
      </c>
      <c r="AP51" s="49">
        <f>IF(D51="","",SUMIF('[3]TK CHAMTHI'!T:T,D51,'[3]TK CHAMTHI'!U:U))</f>
        <v>0</v>
      </c>
      <c r="AQ51" s="50">
        <f t="shared" si="11"/>
        <v>0</v>
      </c>
      <c r="AR51" s="50">
        <f>IF(D51="","",ROUND(SUMIF('[3]QL THI'!G:G,D51,'[3]QL THI'!H:H),1))</f>
        <v>0</v>
      </c>
      <c r="AS51" s="50">
        <f>IF(D51="","",ROUND(SUMIF('[3]QL THI'!E:E,D51,'[3]QL THI'!F:F),1))</f>
        <v>0</v>
      </c>
      <c r="AT51" s="149">
        <f t="shared" si="4"/>
        <v>55</v>
      </c>
    </row>
    <row r="52" spans="1:46" s="135" customFormat="1">
      <c r="A52" s="145">
        <f>IF(D52="","",SUBTOTAL(3,$D$5:D52))</f>
        <v>48</v>
      </c>
      <c r="B52" s="46" t="s">
        <v>140</v>
      </c>
      <c r="C52" s="47" t="s">
        <v>136</v>
      </c>
      <c r="D52" s="146" t="s">
        <v>141</v>
      </c>
      <c r="E52" s="147">
        <f>IF($D52="","",SUMIF('[3]TK DETHI'!$A:$A,$D52,'[3]TK DETHI'!$B:$B))</f>
        <v>0</v>
      </c>
      <c r="F52" s="147">
        <f>IF($D52="","",SUMIF('[3]TK DETHI'!$C:$C,$D52,'[3]TK DETHI'!$D:$D))</f>
        <v>0</v>
      </c>
      <c r="G52" s="147">
        <f>IF($D52="","",SUMIF('[3]TK DETHI'!$E:$E,$D52,'[3]TK DETHI'!$F:$F))</f>
        <v>0</v>
      </c>
      <c r="H52" s="147">
        <f>IF($D52="","",SUMIF('[3]TK DETHI'!$G:$G,$D52,'[3]TK DETHI'!$H:$H))</f>
        <v>0</v>
      </c>
      <c r="I52" s="147">
        <f>IF($D52="","",SUMIF('[3]TK DETHI'!$I:$I,$D52,'[3]TK DETHI'!$J:$J))</f>
        <v>0</v>
      </c>
      <c r="J52" s="147">
        <f>IF($D52="","",SUMIF('[3]TK DETHI'!$K:$K,$D52,'[3]TK DETHI'!$L:$L))</f>
        <v>0</v>
      </c>
      <c r="K52" s="147">
        <f>IF($D52="","",SUMIF('[3]TK DETHI'!$M:$M,$D52,'[3]TK DETHI'!$N:$N))</f>
        <v>0</v>
      </c>
      <c r="L52" s="147">
        <f>IF($D52="","",SUMIF('[3]TK DETHI'!$O:$O,$D52,'[3]TK DETHI'!$P:$P))</f>
        <v>0</v>
      </c>
      <c r="M52" s="148">
        <f t="shared" si="5"/>
        <v>0</v>
      </c>
      <c r="N52" s="49">
        <f>IF($D52="","",SUMIF('[3]TK COITHI KTHP va Thi TN'!$A:$A,$D52,'[3]TK COITHI KTHP va Thi TN'!$D:$D))</f>
        <v>0</v>
      </c>
      <c r="O52" s="49">
        <f>IF($D52="","",SUMIF('[3]TK COITHI KTHP va Thi TN'!$B:$B,$D52,'[3]TK COITHI KTHP va Thi TN'!$D:$D))</f>
        <v>0</v>
      </c>
      <c r="P52" s="49">
        <f>IF($D52="","",SUMIF('[3]TK COITHI KTHP va Thi TN'!$E:$E,$D52,'[3]TK COITHI KTHP va Thi TN'!$H:$H))</f>
        <v>0</v>
      </c>
      <c r="Q52" s="49">
        <f>IF($D52="","",SUMIF('[3]TK COITHI KTHP va Thi TN'!$F:$F,$D52,'[3]TK COITHI KTHP va Thi TN'!$H:$H))</f>
        <v>0</v>
      </c>
      <c r="R52" s="149">
        <f t="shared" si="6"/>
        <v>0</v>
      </c>
      <c r="S52" s="49">
        <f>IF($D52="","",SUMIF('[3]TK CHAMTHI'!$A:$A,$D52,'[3]TK CHAMTHI'!$C:$C))</f>
        <v>0</v>
      </c>
      <c r="T52" s="49">
        <f>IF($D52="","",SUMIF('[3]TK CHAMTHI'!$B:$B,$D52,'[3]TK CHAMTHI'!$C:$C))</f>
        <v>0</v>
      </c>
      <c r="U52" s="49">
        <f>IF(D52="","",SUMIF('[3]CHAM NV'!B:B,D52,'[3]CHAM NV'!C:C))</f>
        <v>0</v>
      </c>
      <c r="V52" s="50">
        <f t="shared" si="7"/>
        <v>0</v>
      </c>
      <c r="W52" s="49">
        <f>IF($D52="","",SUMIF('[3]TK CHAMTHI'!$D:$D,$D52,'[3]TK CHAMTHI'!$F:$F))</f>
        <v>0</v>
      </c>
      <c r="X52" s="49">
        <f>IF($D52="","",SUMIF('[3]TK CHAMTHI'!$E:$E,$D52,'[3]TK CHAMTHI'!$F:$F))</f>
        <v>0</v>
      </c>
      <c r="Y52" s="49">
        <f>IF(D52="","",SUMIF('[3]CHAM NV'!G:G,D52,'[3]CHAM NV'!H:H))</f>
        <v>0</v>
      </c>
      <c r="Z52" s="50">
        <f t="shared" si="8"/>
        <v>0</v>
      </c>
      <c r="AA52" s="49">
        <f>IF($D52="","",SUMIF('[3]TK CHAMTHI'!$G:$G,$D52,'[3]TK CHAMTHI'!$I:$I))</f>
        <v>0</v>
      </c>
      <c r="AB52" s="49">
        <f>IF($D52="","",SUMIF('[3]TK CHAMTHI'!$H:$H,$D52,'[3]TK CHAMTHI'!$I:$I))</f>
        <v>0</v>
      </c>
      <c r="AC52" s="49">
        <f>IF(D52="","",SUMIF('[3]CHAM NV'!E:E,D52,'[3]CHAM NV'!F:F))</f>
        <v>0</v>
      </c>
      <c r="AD52" s="50">
        <f t="shared" si="9"/>
        <v>0</v>
      </c>
      <c r="AE52" s="49">
        <f>IF($D52="","",SUMIF('[3]TK CHAMTHI'!$J:$J,$D52,'[3]TK CHAMTHI'!$L:$L))</f>
        <v>0</v>
      </c>
      <c r="AF52" s="49">
        <f>IF($D52="","",SUMIF('[3]TK CHAMTHI'!$K:$K,$D52,'[3]TK CHAMTHI'!$L:$L))</f>
        <v>0</v>
      </c>
      <c r="AG52" s="49">
        <f>IF(D52="","",SUMIF('[3]CHAM NV'!I:I,D52,'[3]CHAM NV'!J:J))</f>
        <v>0</v>
      </c>
      <c r="AH52" s="50">
        <f t="shared" si="10"/>
        <v>0</v>
      </c>
      <c r="AI52" s="49">
        <f>IF($D52="","",SUMIF('[3]TK CHAMTHI'!$M:$M,$D52,'[3]TK CHAMTHI'!$O:$O))</f>
        <v>0</v>
      </c>
      <c r="AJ52" s="49">
        <f>IF($D52="","",SUMIF('[3]TK CHAMTHI'!$N:$N,$D52,'[3]TK CHAMTHI'!$O:$O))</f>
        <v>0</v>
      </c>
      <c r="AK52" s="50">
        <f t="shared" si="2"/>
        <v>0</v>
      </c>
      <c r="AL52" s="49">
        <f>IF($D52="","",SUMIF('[3]TK CHAMTHI'!$P:$P,$D52,'[3]TK CHAMTHI'!$R:$R))</f>
        <v>0</v>
      </c>
      <c r="AM52" s="49">
        <f>IF($D52="","",SUMIF('[3]TK CHAMTHI'!$Q:$Q,$D52,'[3]TK CHAMTHI'!$R:$R))</f>
        <v>0</v>
      </c>
      <c r="AN52" s="50">
        <f t="shared" si="3"/>
        <v>0</v>
      </c>
      <c r="AO52" s="49">
        <f>IF(D52="","",SUMIF('[3]TK CHAMTHI'!S:S,D52,'[3]TK CHAMTHI'!U:U))</f>
        <v>0</v>
      </c>
      <c r="AP52" s="49">
        <f>IF(D52="","",SUMIF('[3]TK CHAMTHI'!T:T,D52,'[3]TK CHAMTHI'!U:U))</f>
        <v>0</v>
      </c>
      <c r="AQ52" s="50">
        <f t="shared" si="11"/>
        <v>0</v>
      </c>
      <c r="AR52" s="50">
        <f>IF(D52="","",ROUND(SUMIF('[3]QL THI'!G:G,D52,'[3]QL THI'!H:H),1))</f>
        <v>0</v>
      </c>
      <c r="AS52" s="50">
        <f>IF(D52="","",ROUND(SUMIF('[3]QL THI'!E:E,D52,'[3]QL THI'!F:F),1))</f>
        <v>0</v>
      </c>
      <c r="AT52" s="149">
        <f t="shared" si="4"/>
        <v>0</v>
      </c>
    </row>
    <row r="53" spans="1:46" s="135" customFormat="1" ht="37.5">
      <c r="A53" s="145">
        <f>IF(D53="","",SUBTOTAL(3,$D$5:D53))</f>
        <v>49</v>
      </c>
      <c r="B53" s="46" t="s">
        <v>142</v>
      </c>
      <c r="C53" s="47" t="s">
        <v>136</v>
      </c>
      <c r="D53" s="146" t="s">
        <v>143</v>
      </c>
      <c r="E53" s="147">
        <f>IF($D53="","",SUMIF('[3]TK DETHI'!$A:$A,$D53,'[3]TK DETHI'!$B:$B))</f>
        <v>0</v>
      </c>
      <c r="F53" s="147">
        <f>IF($D53="","",SUMIF('[3]TK DETHI'!$C:$C,$D53,'[3]TK DETHI'!$D:$D))</f>
        <v>0</v>
      </c>
      <c r="G53" s="147">
        <f>IF($D53="","",SUMIF('[3]TK DETHI'!$E:$E,$D53,'[3]TK DETHI'!$F:$F))</f>
        <v>0</v>
      </c>
      <c r="H53" s="147">
        <f>IF($D53="","",SUMIF('[3]TK DETHI'!$G:$G,$D53,'[3]TK DETHI'!$H:$H))</f>
        <v>0</v>
      </c>
      <c r="I53" s="147">
        <f>IF($D53="","",SUMIF('[3]TK DETHI'!$I:$I,$D53,'[3]TK DETHI'!$J:$J))</f>
        <v>0</v>
      </c>
      <c r="J53" s="147">
        <f>IF($D53="","",SUMIF('[3]TK DETHI'!$K:$K,$D53,'[3]TK DETHI'!$L:$L))</f>
        <v>0</v>
      </c>
      <c r="K53" s="147">
        <f>IF($D53="","",SUMIF('[3]TK DETHI'!$M:$M,$D53,'[3]TK DETHI'!$N:$N))</f>
        <v>0</v>
      </c>
      <c r="L53" s="147">
        <f>IF($D53="","",SUMIF('[3]TK DETHI'!$O:$O,$D53,'[3]TK DETHI'!$P:$P))</f>
        <v>0</v>
      </c>
      <c r="M53" s="148">
        <f t="shared" si="5"/>
        <v>0</v>
      </c>
      <c r="N53" s="49">
        <f>IF($D53="","",SUMIF('[3]TK COITHI KTHP va Thi TN'!$A:$A,$D53,'[3]TK COITHI KTHP va Thi TN'!$D:$D))</f>
        <v>0</v>
      </c>
      <c r="O53" s="49">
        <f>IF($D53="","",SUMIF('[3]TK COITHI KTHP va Thi TN'!$B:$B,$D53,'[3]TK COITHI KTHP va Thi TN'!$D:$D))</f>
        <v>0</v>
      </c>
      <c r="P53" s="49">
        <f>IF($D53="","",SUMIF('[3]TK COITHI KTHP va Thi TN'!$E:$E,$D53,'[3]TK COITHI KTHP va Thi TN'!$H:$H))</f>
        <v>0</v>
      </c>
      <c r="Q53" s="49">
        <f>IF($D53="","",SUMIF('[3]TK COITHI KTHP va Thi TN'!$F:$F,$D53,'[3]TK COITHI KTHP va Thi TN'!$H:$H))</f>
        <v>0</v>
      </c>
      <c r="R53" s="149">
        <f t="shared" si="6"/>
        <v>0</v>
      </c>
      <c r="S53" s="49">
        <f>IF($D53="","",SUMIF('[3]TK CHAMTHI'!$A:$A,$D53,'[3]TK CHAMTHI'!$C:$C))</f>
        <v>0</v>
      </c>
      <c r="T53" s="49">
        <f>IF($D53="","",SUMIF('[3]TK CHAMTHI'!$B:$B,$D53,'[3]TK CHAMTHI'!$C:$C))</f>
        <v>0</v>
      </c>
      <c r="U53" s="49">
        <f>IF(D53="","",SUMIF('[3]CHAM NV'!B:B,D53,'[3]CHAM NV'!C:C))</f>
        <v>0</v>
      </c>
      <c r="V53" s="50">
        <f t="shared" si="7"/>
        <v>0</v>
      </c>
      <c r="W53" s="49">
        <f>IF($D53="","",SUMIF('[3]TK CHAMTHI'!$D:$D,$D53,'[3]TK CHAMTHI'!$F:$F))</f>
        <v>0</v>
      </c>
      <c r="X53" s="49">
        <f>IF($D53="","",SUMIF('[3]TK CHAMTHI'!$E:$E,$D53,'[3]TK CHAMTHI'!$F:$F))</f>
        <v>0</v>
      </c>
      <c r="Y53" s="49">
        <f>IF(D53="","",SUMIF('[3]CHAM NV'!G:G,D53,'[3]CHAM NV'!H:H))</f>
        <v>0</v>
      </c>
      <c r="Z53" s="50">
        <f t="shared" si="8"/>
        <v>0</v>
      </c>
      <c r="AA53" s="49">
        <f>IF($D53="","",SUMIF('[3]TK CHAMTHI'!$G:$G,$D53,'[3]TK CHAMTHI'!$I:$I))</f>
        <v>0</v>
      </c>
      <c r="AB53" s="49">
        <f>IF($D53="","",SUMIF('[3]TK CHAMTHI'!$H:$H,$D53,'[3]TK CHAMTHI'!$I:$I))</f>
        <v>0</v>
      </c>
      <c r="AC53" s="49">
        <f>IF(D53="","",SUMIF('[3]CHAM NV'!E:E,D53,'[3]CHAM NV'!F:F))</f>
        <v>0</v>
      </c>
      <c r="AD53" s="50">
        <f t="shared" si="9"/>
        <v>0</v>
      </c>
      <c r="AE53" s="49">
        <f>IF($D53="","",SUMIF('[3]TK CHAMTHI'!$J:$J,$D53,'[3]TK CHAMTHI'!$L:$L))</f>
        <v>0</v>
      </c>
      <c r="AF53" s="49">
        <f>IF($D53="","",SUMIF('[3]TK CHAMTHI'!$K:$K,$D53,'[3]TK CHAMTHI'!$L:$L))</f>
        <v>0</v>
      </c>
      <c r="AG53" s="49">
        <f>IF(D53="","",SUMIF('[3]CHAM NV'!I:I,D53,'[3]CHAM NV'!J:J))</f>
        <v>0</v>
      </c>
      <c r="AH53" s="50">
        <f t="shared" si="10"/>
        <v>0</v>
      </c>
      <c r="AI53" s="49">
        <f>IF($D53="","",SUMIF('[3]TK CHAMTHI'!$M:$M,$D53,'[3]TK CHAMTHI'!$O:$O))</f>
        <v>0</v>
      </c>
      <c r="AJ53" s="49">
        <f>IF($D53="","",SUMIF('[3]TK CHAMTHI'!$N:$N,$D53,'[3]TK CHAMTHI'!$O:$O))</f>
        <v>0</v>
      </c>
      <c r="AK53" s="50">
        <f t="shared" si="2"/>
        <v>0</v>
      </c>
      <c r="AL53" s="49">
        <f>IF($D53="","",SUMIF('[3]TK CHAMTHI'!$P:$P,$D53,'[3]TK CHAMTHI'!$R:$R))</f>
        <v>0</v>
      </c>
      <c r="AM53" s="49">
        <f>IF($D53="","",SUMIF('[3]TK CHAMTHI'!$Q:$Q,$D53,'[3]TK CHAMTHI'!$R:$R))</f>
        <v>0</v>
      </c>
      <c r="AN53" s="50">
        <f t="shared" si="3"/>
        <v>0</v>
      </c>
      <c r="AO53" s="49">
        <f>IF(D53="","",SUMIF('[3]TK CHAMTHI'!S:S,D53,'[3]TK CHAMTHI'!U:U))</f>
        <v>0</v>
      </c>
      <c r="AP53" s="49">
        <f>IF(D53="","",SUMIF('[3]TK CHAMTHI'!T:T,D53,'[3]TK CHAMTHI'!U:U))</f>
        <v>0</v>
      </c>
      <c r="AQ53" s="50">
        <f t="shared" si="11"/>
        <v>0</v>
      </c>
      <c r="AR53" s="50">
        <f>IF(D53="","",ROUND(SUMIF('[3]QL THI'!G:G,D53,'[3]QL THI'!H:H),1))</f>
        <v>0</v>
      </c>
      <c r="AS53" s="50">
        <f>IF(D53="","",ROUND(SUMIF('[3]QL THI'!E:E,D53,'[3]QL THI'!F:F),1))</f>
        <v>0</v>
      </c>
      <c r="AT53" s="149">
        <f t="shared" si="4"/>
        <v>0</v>
      </c>
    </row>
    <row r="54" spans="1:46" s="135" customFormat="1">
      <c r="A54" s="145">
        <f>IF(D54="","",SUBTOTAL(3,$D$5:D54))</f>
        <v>50</v>
      </c>
      <c r="B54" s="46" t="s">
        <v>144</v>
      </c>
      <c r="C54" s="47" t="s">
        <v>136</v>
      </c>
      <c r="D54" s="146" t="s">
        <v>145</v>
      </c>
      <c r="E54" s="147">
        <f>IF($D54="","",SUMIF('[3]TK DETHI'!$A:$A,$D54,'[3]TK DETHI'!$B:$B))</f>
        <v>0</v>
      </c>
      <c r="F54" s="147">
        <f>IF($D54="","",SUMIF('[3]TK DETHI'!$C:$C,$D54,'[3]TK DETHI'!$D:$D))</f>
        <v>0</v>
      </c>
      <c r="G54" s="147">
        <f>IF($D54="","",SUMIF('[3]TK DETHI'!$E:$E,$D54,'[3]TK DETHI'!$F:$F))</f>
        <v>0</v>
      </c>
      <c r="H54" s="147">
        <f>IF($D54="","",SUMIF('[3]TK DETHI'!$G:$G,$D54,'[3]TK DETHI'!$H:$H))</f>
        <v>0</v>
      </c>
      <c r="I54" s="147">
        <f>IF($D54="","",SUMIF('[3]TK DETHI'!$I:$I,$D54,'[3]TK DETHI'!$J:$J))</f>
        <v>0</v>
      </c>
      <c r="J54" s="147">
        <f>IF($D54="","",SUMIF('[3]TK DETHI'!$K:$K,$D54,'[3]TK DETHI'!$L:$L))</f>
        <v>0</v>
      </c>
      <c r="K54" s="147">
        <f>IF($D54="","",SUMIF('[3]TK DETHI'!$M:$M,$D54,'[3]TK DETHI'!$N:$N))</f>
        <v>0</v>
      </c>
      <c r="L54" s="147">
        <f>IF($D54="","",SUMIF('[3]TK DETHI'!$O:$O,$D54,'[3]TK DETHI'!$P:$P))</f>
        <v>0</v>
      </c>
      <c r="M54" s="148">
        <f t="shared" si="5"/>
        <v>0</v>
      </c>
      <c r="N54" s="49">
        <f>IF($D54="","",SUMIF('[3]TK COITHI KTHP va Thi TN'!$A:$A,$D54,'[3]TK COITHI KTHP va Thi TN'!$D:$D))</f>
        <v>0</v>
      </c>
      <c r="O54" s="49">
        <f>IF($D54="","",SUMIF('[3]TK COITHI KTHP va Thi TN'!$B:$B,$D54,'[3]TK COITHI KTHP va Thi TN'!$D:$D))</f>
        <v>0</v>
      </c>
      <c r="P54" s="49">
        <f>IF($D54="","",SUMIF('[3]TK COITHI KTHP va Thi TN'!$E:$E,$D54,'[3]TK COITHI KTHP va Thi TN'!$H:$H))</f>
        <v>1</v>
      </c>
      <c r="Q54" s="49">
        <f>IF($D54="","",SUMIF('[3]TK COITHI KTHP va Thi TN'!$F:$F,$D54,'[3]TK COITHI KTHP va Thi TN'!$H:$H))</f>
        <v>0</v>
      </c>
      <c r="R54" s="149">
        <f t="shared" si="6"/>
        <v>1</v>
      </c>
      <c r="S54" s="49">
        <f>IF($D54="","",SUMIF('[3]TK CHAMTHI'!$A:$A,$D54,'[3]TK CHAMTHI'!$C:$C))</f>
        <v>0</v>
      </c>
      <c r="T54" s="49">
        <f>IF($D54="","",SUMIF('[3]TK CHAMTHI'!$B:$B,$D54,'[3]TK CHAMTHI'!$C:$C))</f>
        <v>0</v>
      </c>
      <c r="U54" s="49">
        <f>IF(D54="","",SUMIF('[3]CHAM NV'!B:B,D54,'[3]CHAM NV'!C:C))</f>
        <v>0</v>
      </c>
      <c r="V54" s="50">
        <f t="shared" si="7"/>
        <v>0</v>
      </c>
      <c r="W54" s="49">
        <f>IF($D54="","",SUMIF('[3]TK CHAMTHI'!$D:$D,$D54,'[3]TK CHAMTHI'!$F:$F))</f>
        <v>0</v>
      </c>
      <c r="X54" s="49">
        <f>IF($D54="","",SUMIF('[3]TK CHAMTHI'!$E:$E,$D54,'[3]TK CHAMTHI'!$F:$F))</f>
        <v>0</v>
      </c>
      <c r="Y54" s="49">
        <f>IF(D54="","",SUMIF('[3]CHAM NV'!G:G,D54,'[3]CHAM NV'!H:H))</f>
        <v>0</v>
      </c>
      <c r="Z54" s="50">
        <f t="shared" si="8"/>
        <v>0</v>
      </c>
      <c r="AA54" s="49">
        <f>IF($D54="","",SUMIF('[3]TK CHAMTHI'!$G:$G,$D54,'[3]TK CHAMTHI'!$I:$I))</f>
        <v>0</v>
      </c>
      <c r="AB54" s="49">
        <f>IF($D54="","",SUMIF('[3]TK CHAMTHI'!$H:$H,$D54,'[3]TK CHAMTHI'!$I:$I))</f>
        <v>0</v>
      </c>
      <c r="AC54" s="49">
        <f>IF(D54="","",SUMIF('[3]CHAM NV'!E:E,D54,'[3]CHAM NV'!F:F))</f>
        <v>0</v>
      </c>
      <c r="AD54" s="50">
        <f t="shared" si="9"/>
        <v>0</v>
      </c>
      <c r="AE54" s="49">
        <f>IF($D54="","",SUMIF('[3]TK CHAMTHI'!$J:$J,$D54,'[3]TK CHAMTHI'!$L:$L))</f>
        <v>0</v>
      </c>
      <c r="AF54" s="49">
        <f>IF($D54="","",SUMIF('[3]TK CHAMTHI'!$K:$K,$D54,'[3]TK CHAMTHI'!$L:$L))</f>
        <v>0</v>
      </c>
      <c r="AG54" s="49">
        <f>IF(D54="","",SUMIF('[3]CHAM NV'!I:I,D54,'[3]CHAM NV'!J:J))</f>
        <v>0</v>
      </c>
      <c r="AH54" s="50">
        <f t="shared" si="10"/>
        <v>0</v>
      </c>
      <c r="AI54" s="49">
        <f>IF($D54="","",SUMIF('[3]TK CHAMTHI'!$M:$M,$D54,'[3]TK CHAMTHI'!$O:$O))</f>
        <v>0</v>
      </c>
      <c r="AJ54" s="49">
        <f>IF($D54="","",SUMIF('[3]TK CHAMTHI'!$N:$N,$D54,'[3]TK CHAMTHI'!$O:$O))</f>
        <v>0</v>
      </c>
      <c r="AK54" s="50">
        <f t="shared" si="2"/>
        <v>0</v>
      </c>
      <c r="AL54" s="49">
        <f>IF($D54="","",SUMIF('[3]TK CHAMTHI'!$P:$P,$D54,'[3]TK CHAMTHI'!$R:$R))</f>
        <v>0</v>
      </c>
      <c r="AM54" s="49">
        <f>IF($D54="","",SUMIF('[3]TK CHAMTHI'!$Q:$Q,$D54,'[3]TK CHAMTHI'!$R:$R))</f>
        <v>0</v>
      </c>
      <c r="AN54" s="50">
        <f t="shared" si="3"/>
        <v>0</v>
      </c>
      <c r="AO54" s="49">
        <f>IF(D54="","",SUMIF('[3]TK CHAMTHI'!S:S,D54,'[3]TK CHAMTHI'!U:U))</f>
        <v>7</v>
      </c>
      <c r="AP54" s="49">
        <f>IF(D54="","",SUMIF('[3]TK CHAMTHI'!T:T,D54,'[3]TK CHAMTHI'!U:U))</f>
        <v>0</v>
      </c>
      <c r="AQ54" s="50">
        <f t="shared" si="11"/>
        <v>2.8000000000000003</v>
      </c>
      <c r="AR54" s="50">
        <f>IF(D54="","",ROUND(SUMIF('[3]QL THI'!G:G,D54,'[3]QL THI'!H:H),1))</f>
        <v>0</v>
      </c>
      <c r="AS54" s="50">
        <f>IF(D54="","",ROUND(SUMIF('[3]QL THI'!E:E,D54,'[3]QL THI'!F:F),1))</f>
        <v>0</v>
      </c>
      <c r="AT54" s="149">
        <f t="shared" si="4"/>
        <v>3.8</v>
      </c>
    </row>
    <row r="55" spans="1:46" s="135" customFormat="1">
      <c r="A55" s="145">
        <f>IF(D55="","",SUBTOTAL(3,$D$5:D55))</f>
        <v>51</v>
      </c>
      <c r="B55" s="46" t="s">
        <v>1000</v>
      </c>
      <c r="C55" s="47" t="s">
        <v>136</v>
      </c>
      <c r="D55" s="146" t="s">
        <v>146</v>
      </c>
      <c r="E55" s="147">
        <f>IF($D55="","",SUMIF('[3]TK DETHI'!$A:$A,$D55,'[3]TK DETHI'!$B:$B))</f>
        <v>0</v>
      </c>
      <c r="F55" s="147">
        <f>IF($D55="","",SUMIF('[3]TK DETHI'!$C:$C,$D55,'[3]TK DETHI'!$D:$D))</f>
        <v>0</v>
      </c>
      <c r="G55" s="147">
        <f>IF($D55="","",SUMIF('[3]TK DETHI'!$E:$E,$D55,'[3]TK DETHI'!$F:$F))</f>
        <v>0</v>
      </c>
      <c r="H55" s="147">
        <f>IF($D55="","",SUMIF('[3]TK DETHI'!$G:$G,$D55,'[3]TK DETHI'!$H:$H))</f>
        <v>0</v>
      </c>
      <c r="I55" s="147">
        <f>IF($D55="","",SUMIF('[3]TK DETHI'!$I:$I,$D55,'[3]TK DETHI'!$J:$J))</f>
        <v>0</v>
      </c>
      <c r="J55" s="147">
        <f>IF($D55="","",SUMIF('[3]TK DETHI'!$K:$K,$D55,'[3]TK DETHI'!$L:$L))</f>
        <v>0</v>
      </c>
      <c r="K55" s="147">
        <f>IF($D55="","",SUMIF('[3]TK DETHI'!$M:$M,$D55,'[3]TK DETHI'!$N:$N))</f>
        <v>0</v>
      </c>
      <c r="L55" s="147">
        <f>IF($D55="","",SUMIF('[3]TK DETHI'!$O:$O,$D55,'[3]TK DETHI'!$P:$P))</f>
        <v>0</v>
      </c>
      <c r="M55" s="148">
        <f t="shared" si="5"/>
        <v>0</v>
      </c>
      <c r="N55" s="49">
        <f>IF($D55="","",SUMIF('[3]TK COITHI KTHP va Thi TN'!$A:$A,$D55,'[3]TK COITHI KTHP va Thi TN'!$D:$D))</f>
        <v>0</v>
      </c>
      <c r="O55" s="49">
        <f>IF($D55="","",SUMIF('[3]TK COITHI KTHP va Thi TN'!$B:$B,$D55,'[3]TK COITHI KTHP va Thi TN'!$D:$D))</f>
        <v>0</v>
      </c>
      <c r="P55" s="49">
        <f>IF($D55="","",SUMIF('[3]TK COITHI KTHP va Thi TN'!$E:$E,$D55,'[3]TK COITHI KTHP va Thi TN'!$H:$H))</f>
        <v>0</v>
      </c>
      <c r="Q55" s="49">
        <f>IF($D55="","",SUMIF('[3]TK COITHI KTHP va Thi TN'!$F:$F,$D55,'[3]TK COITHI KTHP va Thi TN'!$H:$H))</f>
        <v>0</v>
      </c>
      <c r="R55" s="149">
        <f t="shared" si="6"/>
        <v>0</v>
      </c>
      <c r="S55" s="49">
        <f>IF($D55="","",SUMIF('[3]TK CHAMTHI'!$A:$A,$D55,'[3]TK CHAMTHI'!$C:$C))</f>
        <v>0</v>
      </c>
      <c r="T55" s="49">
        <f>IF($D55="","",SUMIF('[3]TK CHAMTHI'!$B:$B,$D55,'[3]TK CHAMTHI'!$C:$C))</f>
        <v>0</v>
      </c>
      <c r="U55" s="49">
        <f>IF(D55="","",SUMIF('[3]CHAM NV'!B:B,D55,'[3]CHAM NV'!C:C))</f>
        <v>0</v>
      </c>
      <c r="V55" s="50">
        <f t="shared" si="7"/>
        <v>0</v>
      </c>
      <c r="W55" s="49">
        <f>IF($D55="","",SUMIF('[3]TK CHAMTHI'!$D:$D,$D55,'[3]TK CHAMTHI'!$F:$F))</f>
        <v>0</v>
      </c>
      <c r="X55" s="49">
        <f>IF($D55="","",SUMIF('[3]TK CHAMTHI'!$E:$E,$D55,'[3]TK CHAMTHI'!$F:$F))</f>
        <v>0</v>
      </c>
      <c r="Y55" s="49">
        <f>IF(D55="","",SUMIF('[3]CHAM NV'!G:G,D55,'[3]CHAM NV'!H:H))</f>
        <v>0</v>
      </c>
      <c r="Z55" s="50">
        <f t="shared" si="8"/>
        <v>0</v>
      </c>
      <c r="AA55" s="49">
        <f>IF($D55="","",SUMIF('[3]TK CHAMTHI'!$G:$G,$D55,'[3]TK CHAMTHI'!$I:$I))</f>
        <v>0</v>
      </c>
      <c r="AB55" s="49">
        <f>IF($D55="","",SUMIF('[3]TK CHAMTHI'!$H:$H,$D55,'[3]TK CHAMTHI'!$I:$I))</f>
        <v>0</v>
      </c>
      <c r="AC55" s="49">
        <f>IF(D55="","",SUMIF('[3]CHAM NV'!E:E,D55,'[3]CHAM NV'!F:F))</f>
        <v>0</v>
      </c>
      <c r="AD55" s="50">
        <f t="shared" si="9"/>
        <v>0</v>
      </c>
      <c r="AE55" s="49">
        <f>IF($D55="","",SUMIF('[3]TK CHAMTHI'!$J:$J,$D55,'[3]TK CHAMTHI'!$L:$L))</f>
        <v>0</v>
      </c>
      <c r="AF55" s="49">
        <f>IF($D55="","",SUMIF('[3]TK CHAMTHI'!$K:$K,$D55,'[3]TK CHAMTHI'!$L:$L))</f>
        <v>0</v>
      </c>
      <c r="AG55" s="49">
        <f>IF(D55="","",SUMIF('[3]CHAM NV'!I:I,D55,'[3]CHAM NV'!J:J))</f>
        <v>0</v>
      </c>
      <c r="AH55" s="50">
        <f t="shared" si="10"/>
        <v>0</v>
      </c>
      <c r="AI55" s="49">
        <f>IF($D55="","",SUMIF('[3]TK CHAMTHI'!$M:$M,$D55,'[3]TK CHAMTHI'!$O:$O))</f>
        <v>0</v>
      </c>
      <c r="AJ55" s="49">
        <f>IF($D55="","",SUMIF('[3]TK CHAMTHI'!$N:$N,$D55,'[3]TK CHAMTHI'!$O:$O))</f>
        <v>0</v>
      </c>
      <c r="AK55" s="50">
        <f t="shared" si="2"/>
        <v>0</v>
      </c>
      <c r="AL55" s="49">
        <f>IF($D55="","",SUMIF('[3]TK CHAMTHI'!$P:$P,$D55,'[3]TK CHAMTHI'!$R:$R))</f>
        <v>0</v>
      </c>
      <c r="AM55" s="49">
        <f>IF($D55="","",SUMIF('[3]TK CHAMTHI'!$Q:$Q,$D55,'[3]TK CHAMTHI'!$R:$R))</f>
        <v>0</v>
      </c>
      <c r="AN55" s="50">
        <f t="shared" si="3"/>
        <v>0</v>
      </c>
      <c r="AO55" s="49">
        <f>IF(D55="","",SUMIF('[3]TK CHAMTHI'!S:S,D55,'[3]TK CHAMTHI'!U:U))</f>
        <v>0</v>
      </c>
      <c r="AP55" s="49">
        <f>IF(D55="","",SUMIF('[3]TK CHAMTHI'!T:T,D55,'[3]TK CHAMTHI'!U:U))</f>
        <v>0</v>
      </c>
      <c r="AQ55" s="50">
        <f t="shared" si="11"/>
        <v>0</v>
      </c>
      <c r="AR55" s="50">
        <f>IF(D55="","",ROUND(SUMIF('[3]QL THI'!G:G,D55,'[3]QL THI'!H:H),1))</f>
        <v>0</v>
      </c>
      <c r="AS55" s="50">
        <f>IF(D55="","",ROUND(SUMIF('[3]QL THI'!E:E,D55,'[3]QL THI'!F:F),1))</f>
        <v>0</v>
      </c>
      <c r="AT55" s="149">
        <f t="shared" si="4"/>
        <v>0</v>
      </c>
    </row>
    <row r="56" spans="1:46" s="135" customFormat="1">
      <c r="A56" s="145">
        <f>IF(D56="","",SUBTOTAL(3,$D$5:D56))</f>
        <v>52</v>
      </c>
      <c r="B56" s="46" t="s">
        <v>147</v>
      </c>
      <c r="C56" s="47" t="s">
        <v>136</v>
      </c>
      <c r="D56" s="146" t="s">
        <v>148</v>
      </c>
      <c r="E56" s="147">
        <f>IF($D56="","",SUMIF('[3]TK DETHI'!$A:$A,$D56,'[3]TK DETHI'!$B:$B))</f>
        <v>0</v>
      </c>
      <c r="F56" s="147">
        <f>IF($D56="","",SUMIF('[3]TK DETHI'!$C:$C,$D56,'[3]TK DETHI'!$D:$D))</f>
        <v>0</v>
      </c>
      <c r="G56" s="147">
        <f>IF($D56="","",SUMIF('[3]TK DETHI'!$E:$E,$D56,'[3]TK DETHI'!$F:$F))</f>
        <v>0</v>
      </c>
      <c r="H56" s="147">
        <f>IF($D56="","",SUMIF('[3]TK DETHI'!$G:$G,$D56,'[3]TK DETHI'!$H:$H))</f>
        <v>0</v>
      </c>
      <c r="I56" s="147">
        <f>IF($D56="","",SUMIF('[3]TK DETHI'!$I:$I,$D56,'[3]TK DETHI'!$J:$J))</f>
        <v>0</v>
      </c>
      <c r="J56" s="147">
        <f>IF($D56="","",SUMIF('[3]TK DETHI'!$K:$K,$D56,'[3]TK DETHI'!$L:$L))</f>
        <v>0</v>
      </c>
      <c r="K56" s="147">
        <f>IF($D56="","",SUMIF('[3]TK DETHI'!$M:$M,$D56,'[3]TK DETHI'!$N:$N))</f>
        <v>0</v>
      </c>
      <c r="L56" s="147">
        <f>IF($D56="","",SUMIF('[3]TK DETHI'!$O:$O,$D56,'[3]TK DETHI'!$P:$P))</f>
        <v>0</v>
      </c>
      <c r="M56" s="148">
        <f t="shared" si="5"/>
        <v>0</v>
      </c>
      <c r="N56" s="49">
        <f>IF($D56="","",SUMIF('[3]TK COITHI KTHP va Thi TN'!$A:$A,$D56,'[3]TK COITHI KTHP va Thi TN'!$D:$D))</f>
        <v>0</v>
      </c>
      <c r="O56" s="49">
        <f>IF($D56="","",SUMIF('[3]TK COITHI KTHP va Thi TN'!$B:$B,$D56,'[3]TK COITHI KTHP va Thi TN'!$D:$D))</f>
        <v>0</v>
      </c>
      <c r="P56" s="49">
        <f>IF($D56="","",SUMIF('[3]TK COITHI KTHP va Thi TN'!$E:$E,$D56,'[3]TK COITHI KTHP va Thi TN'!$H:$H))</f>
        <v>0</v>
      </c>
      <c r="Q56" s="49">
        <f>IF($D56="","",SUMIF('[3]TK COITHI KTHP va Thi TN'!$F:$F,$D56,'[3]TK COITHI KTHP va Thi TN'!$H:$H))</f>
        <v>0</v>
      </c>
      <c r="R56" s="149">
        <f t="shared" si="6"/>
        <v>0</v>
      </c>
      <c r="S56" s="49">
        <f>IF($D56="","",SUMIF('[3]TK CHAMTHI'!$A:$A,$D56,'[3]TK CHAMTHI'!$C:$C))</f>
        <v>0</v>
      </c>
      <c r="T56" s="49">
        <f>IF($D56="","",SUMIF('[3]TK CHAMTHI'!$B:$B,$D56,'[3]TK CHAMTHI'!$C:$C))</f>
        <v>0</v>
      </c>
      <c r="U56" s="49">
        <f>IF(D56="","",SUMIF('[3]CHAM NV'!B:B,D56,'[3]CHAM NV'!C:C))</f>
        <v>0</v>
      </c>
      <c r="V56" s="50">
        <f t="shared" si="7"/>
        <v>0</v>
      </c>
      <c r="W56" s="49">
        <f>IF($D56="","",SUMIF('[3]TK CHAMTHI'!$D:$D,$D56,'[3]TK CHAMTHI'!$F:$F))</f>
        <v>0</v>
      </c>
      <c r="X56" s="49">
        <f>IF($D56="","",SUMIF('[3]TK CHAMTHI'!$E:$E,$D56,'[3]TK CHAMTHI'!$F:$F))</f>
        <v>0</v>
      </c>
      <c r="Y56" s="49">
        <f>IF(D56="","",SUMIF('[3]CHAM NV'!G:G,D56,'[3]CHAM NV'!H:H))</f>
        <v>0</v>
      </c>
      <c r="Z56" s="50">
        <f t="shared" si="8"/>
        <v>0</v>
      </c>
      <c r="AA56" s="49">
        <f>IF($D56="","",SUMIF('[3]TK CHAMTHI'!$G:$G,$D56,'[3]TK CHAMTHI'!$I:$I))</f>
        <v>0</v>
      </c>
      <c r="AB56" s="49">
        <f>IF($D56="","",SUMIF('[3]TK CHAMTHI'!$H:$H,$D56,'[3]TK CHAMTHI'!$I:$I))</f>
        <v>0</v>
      </c>
      <c r="AC56" s="49">
        <f>IF(D56="","",SUMIF('[3]CHAM NV'!E:E,D56,'[3]CHAM NV'!F:F))</f>
        <v>0</v>
      </c>
      <c r="AD56" s="50">
        <f t="shared" si="9"/>
        <v>0</v>
      </c>
      <c r="AE56" s="49">
        <f>IF($D56="","",SUMIF('[3]TK CHAMTHI'!$J:$J,$D56,'[3]TK CHAMTHI'!$L:$L))</f>
        <v>0</v>
      </c>
      <c r="AF56" s="49">
        <f>IF($D56="","",SUMIF('[3]TK CHAMTHI'!$K:$K,$D56,'[3]TK CHAMTHI'!$L:$L))</f>
        <v>0</v>
      </c>
      <c r="AG56" s="49">
        <f>IF(D56="","",SUMIF('[3]CHAM NV'!I:I,D56,'[3]CHAM NV'!J:J))</f>
        <v>0</v>
      </c>
      <c r="AH56" s="50">
        <f t="shared" si="10"/>
        <v>0</v>
      </c>
      <c r="AI56" s="49">
        <f>IF($D56="","",SUMIF('[3]TK CHAMTHI'!$M:$M,$D56,'[3]TK CHAMTHI'!$O:$O))</f>
        <v>0</v>
      </c>
      <c r="AJ56" s="49">
        <f>IF($D56="","",SUMIF('[3]TK CHAMTHI'!$N:$N,$D56,'[3]TK CHAMTHI'!$O:$O))</f>
        <v>2</v>
      </c>
      <c r="AK56" s="50">
        <f t="shared" si="2"/>
        <v>0.4</v>
      </c>
      <c r="AL56" s="49">
        <f>IF($D56="","",SUMIF('[3]TK CHAMTHI'!$P:$P,$D56,'[3]TK CHAMTHI'!$R:$R))</f>
        <v>0</v>
      </c>
      <c r="AM56" s="49">
        <f>IF($D56="","",SUMIF('[3]TK CHAMTHI'!$Q:$Q,$D56,'[3]TK CHAMTHI'!$R:$R))</f>
        <v>0</v>
      </c>
      <c r="AN56" s="50">
        <f t="shared" si="3"/>
        <v>0</v>
      </c>
      <c r="AO56" s="49">
        <f>IF(D56="","",SUMIF('[3]TK CHAMTHI'!S:S,D56,'[3]TK CHAMTHI'!U:U))</f>
        <v>0</v>
      </c>
      <c r="AP56" s="49">
        <f>IF(D56="","",SUMIF('[3]TK CHAMTHI'!T:T,D56,'[3]TK CHAMTHI'!U:U))</f>
        <v>0</v>
      </c>
      <c r="AQ56" s="50">
        <f t="shared" si="11"/>
        <v>0</v>
      </c>
      <c r="AR56" s="50">
        <f>IF(D56="","",ROUND(SUMIF('[3]QL THI'!G:G,D56,'[3]QL THI'!H:H),1))</f>
        <v>0</v>
      </c>
      <c r="AS56" s="50">
        <f>IF(D56="","",ROUND(SUMIF('[3]QL THI'!E:E,D56,'[3]QL THI'!F:F),1))</f>
        <v>0</v>
      </c>
      <c r="AT56" s="149">
        <f t="shared" si="4"/>
        <v>0.4</v>
      </c>
    </row>
    <row r="57" spans="1:46" s="135" customFormat="1">
      <c r="A57" s="145">
        <f>IF(D57="","",SUBTOTAL(3,$D$5:D57))</f>
        <v>53</v>
      </c>
      <c r="B57" s="46" t="s">
        <v>149</v>
      </c>
      <c r="C57" s="47" t="s">
        <v>136</v>
      </c>
      <c r="D57" s="146" t="s">
        <v>150</v>
      </c>
      <c r="E57" s="147">
        <f>IF($D57="","",SUMIF('[3]TK DETHI'!$A:$A,$D57,'[3]TK DETHI'!$B:$B))</f>
        <v>0</v>
      </c>
      <c r="F57" s="147">
        <f>IF($D57="","",SUMIF('[3]TK DETHI'!$C:$C,$D57,'[3]TK DETHI'!$D:$D))</f>
        <v>0</v>
      </c>
      <c r="G57" s="147">
        <f>IF($D57="","",SUMIF('[3]TK DETHI'!$E:$E,$D57,'[3]TK DETHI'!$F:$F))</f>
        <v>0</v>
      </c>
      <c r="H57" s="147">
        <f>IF($D57="","",SUMIF('[3]TK DETHI'!$G:$G,$D57,'[3]TK DETHI'!$H:$H))</f>
        <v>0</v>
      </c>
      <c r="I57" s="147">
        <f>IF($D57="","",SUMIF('[3]TK DETHI'!$I:$I,$D57,'[3]TK DETHI'!$J:$J))</f>
        <v>0</v>
      </c>
      <c r="J57" s="147">
        <f>IF($D57="","",SUMIF('[3]TK DETHI'!$K:$K,$D57,'[3]TK DETHI'!$L:$L))</f>
        <v>0</v>
      </c>
      <c r="K57" s="147">
        <f>IF($D57="","",SUMIF('[3]TK DETHI'!$M:$M,$D57,'[3]TK DETHI'!$N:$N))</f>
        <v>0</v>
      </c>
      <c r="L57" s="147">
        <f>IF($D57="","",SUMIF('[3]TK DETHI'!$O:$O,$D57,'[3]TK DETHI'!$P:$P))</f>
        <v>0</v>
      </c>
      <c r="M57" s="148">
        <f t="shared" si="5"/>
        <v>0</v>
      </c>
      <c r="N57" s="49">
        <f>IF($D57="","",SUMIF('[3]TK COITHI KTHP va Thi TN'!$A:$A,$D57,'[3]TK COITHI KTHP va Thi TN'!$D:$D))</f>
        <v>0</v>
      </c>
      <c r="O57" s="49">
        <f>IF($D57="","",SUMIF('[3]TK COITHI KTHP va Thi TN'!$B:$B,$D57,'[3]TK COITHI KTHP va Thi TN'!$D:$D))</f>
        <v>0</v>
      </c>
      <c r="P57" s="49">
        <f>IF($D57="","",SUMIF('[3]TK COITHI KTHP va Thi TN'!$E:$E,$D57,'[3]TK COITHI KTHP va Thi TN'!$H:$H))</f>
        <v>0</v>
      </c>
      <c r="Q57" s="49">
        <f>IF($D57="","",SUMIF('[3]TK COITHI KTHP va Thi TN'!$F:$F,$D57,'[3]TK COITHI KTHP va Thi TN'!$H:$H))</f>
        <v>0</v>
      </c>
      <c r="R57" s="149">
        <f t="shared" si="6"/>
        <v>0</v>
      </c>
      <c r="S57" s="49">
        <f>IF($D57="","",SUMIF('[3]TK CHAMTHI'!$A:$A,$D57,'[3]TK CHAMTHI'!$C:$C))</f>
        <v>0</v>
      </c>
      <c r="T57" s="49">
        <f>IF($D57="","",SUMIF('[3]TK CHAMTHI'!$B:$B,$D57,'[3]TK CHAMTHI'!$C:$C))</f>
        <v>0</v>
      </c>
      <c r="U57" s="49">
        <f>IF(D57="","",SUMIF('[3]CHAM NV'!B:B,D57,'[3]CHAM NV'!C:C))</f>
        <v>0</v>
      </c>
      <c r="V57" s="50">
        <f t="shared" si="7"/>
        <v>0</v>
      </c>
      <c r="W57" s="49">
        <f>IF($D57="","",SUMIF('[3]TK CHAMTHI'!$D:$D,$D57,'[3]TK CHAMTHI'!$F:$F))</f>
        <v>0</v>
      </c>
      <c r="X57" s="49">
        <f>IF($D57="","",SUMIF('[3]TK CHAMTHI'!$E:$E,$D57,'[3]TK CHAMTHI'!$F:$F))</f>
        <v>0</v>
      </c>
      <c r="Y57" s="49">
        <f>IF(D57="","",SUMIF('[3]CHAM NV'!G:G,D57,'[3]CHAM NV'!H:H))</f>
        <v>0</v>
      </c>
      <c r="Z57" s="50">
        <f t="shared" si="8"/>
        <v>0</v>
      </c>
      <c r="AA57" s="49">
        <f>IF($D57="","",SUMIF('[3]TK CHAMTHI'!$G:$G,$D57,'[3]TK CHAMTHI'!$I:$I))</f>
        <v>0</v>
      </c>
      <c r="AB57" s="49">
        <f>IF($D57="","",SUMIF('[3]TK CHAMTHI'!$H:$H,$D57,'[3]TK CHAMTHI'!$I:$I))</f>
        <v>0</v>
      </c>
      <c r="AC57" s="49">
        <f>IF(D57="","",SUMIF('[3]CHAM NV'!E:E,D57,'[3]CHAM NV'!F:F))</f>
        <v>0</v>
      </c>
      <c r="AD57" s="50">
        <f t="shared" si="9"/>
        <v>0</v>
      </c>
      <c r="AE57" s="49">
        <f>IF($D57="","",SUMIF('[3]TK CHAMTHI'!$J:$J,$D57,'[3]TK CHAMTHI'!$L:$L))</f>
        <v>0</v>
      </c>
      <c r="AF57" s="49">
        <f>IF($D57="","",SUMIF('[3]TK CHAMTHI'!$K:$K,$D57,'[3]TK CHAMTHI'!$L:$L))</f>
        <v>0</v>
      </c>
      <c r="AG57" s="49">
        <f>IF(D57="","",SUMIF('[3]CHAM NV'!I:I,D57,'[3]CHAM NV'!J:J))</f>
        <v>0</v>
      </c>
      <c r="AH57" s="50">
        <f t="shared" si="10"/>
        <v>0</v>
      </c>
      <c r="AI57" s="49">
        <f>IF($D57="","",SUMIF('[3]TK CHAMTHI'!$M:$M,$D57,'[3]TK CHAMTHI'!$O:$O))</f>
        <v>0</v>
      </c>
      <c r="AJ57" s="49">
        <f>IF($D57="","",SUMIF('[3]TK CHAMTHI'!$N:$N,$D57,'[3]TK CHAMTHI'!$O:$O))</f>
        <v>0</v>
      </c>
      <c r="AK57" s="50">
        <f t="shared" si="2"/>
        <v>0</v>
      </c>
      <c r="AL57" s="49">
        <f>IF($D57="","",SUMIF('[3]TK CHAMTHI'!$P:$P,$D57,'[3]TK CHAMTHI'!$R:$R))</f>
        <v>0</v>
      </c>
      <c r="AM57" s="49">
        <f>IF($D57="","",SUMIF('[3]TK CHAMTHI'!$Q:$Q,$D57,'[3]TK CHAMTHI'!$R:$R))</f>
        <v>0</v>
      </c>
      <c r="AN57" s="50">
        <f t="shared" si="3"/>
        <v>0</v>
      </c>
      <c r="AO57" s="49">
        <f>IF(D57="","",SUMIF('[3]TK CHAMTHI'!S:S,D57,'[3]TK CHAMTHI'!U:U))</f>
        <v>0</v>
      </c>
      <c r="AP57" s="49">
        <f>IF(D57="","",SUMIF('[3]TK CHAMTHI'!T:T,D57,'[3]TK CHAMTHI'!U:U))</f>
        <v>0</v>
      </c>
      <c r="AQ57" s="50">
        <f t="shared" si="11"/>
        <v>0</v>
      </c>
      <c r="AR57" s="50">
        <f>IF(D57="","",ROUND(SUMIF('[3]QL THI'!G:G,D57,'[3]QL THI'!H:H),1))</f>
        <v>0</v>
      </c>
      <c r="AS57" s="50">
        <f>IF(D57="","",ROUND(SUMIF('[3]QL THI'!E:E,D57,'[3]QL THI'!F:F),1))</f>
        <v>0</v>
      </c>
      <c r="AT57" s="149">
        <f t="shared" si="4"/>
        <v>0</v>
      </c>
    </row>
    <row r="58" spans="1:46" s="135" customFormat="1">
      <c r="A58" s="145">
        <f>IF(D58="","",SUBTOTAL(3,$D$5:D58))</f>
        <v>54</v>
      </c>
      <c r="B58" s="46" t="s">
        <v>151</v>
      </c>
      <c r="C58" s="47" t="s">
        <v>136</v>
      </c>
      <c r="D58" s="146" t="s">
        <v>152</v>
      </c>
      <c r="E58" s="147">
        <f>IF($D58="","",SUMIF('[3]TK DETHI'!$A:$A,$D58,'[3]TK DETHI'!$B:$B))</f>
        <v>0</v>
      </c>
      <c r="F58" s="147">
        <f>IF($D58="","",SUMIF('[3]TK DETHI'!$C:$C,$D58,'[3]TK DETHI'!$D:$D))</f>
        <v>0</v>
      </c>
      <c r="G58" s="147">
        <f>IF($D58="","",SUMIF('[3]TK DETHI'!$E:$E,$D58,'[3]TK DETHI'!$F:$F))</f>
        <v>0</v>
      </c>
      <c r="H58" s="147">
        <f>IF($D58="","",SUMIF('[3]TK DETHI'!$G:$G,$D58,'[3]TK DETHI'!$H:$H))</f>
        <v>0</v>
      </c>
      <c r="I58" s="147">
        <f>IF($D58="","",SUMIF('[3]TK DETHI'!$I:$I,$D58,'[3]TK DETHI'!$J:$J))</f>
        <v>0</v>
      </c>
      <c r="J58" s="147">
        <f>IF($D58="","",SUMIF('[3]TK DETHI'!$K:$K,$D58,'[3]TK DETHI'!$L:$L))</f>
        <v>0</v>
      </c>
      <c r="K58" s="147">
        <f>IF($D58="","",SUMIF('[3]TK DETHI'!$M:$M,$D58,'[3]TK DETHI'!$N:$N))</f>
        <v>0</v>
      </c>
      <c r="L58" s="147">
        <f>IF($D58="","",SUMIF('[3]TK DETHI'!$O:$O,$D58,'[3]TK DETHI'!$P:$P))</f>
        <v>0</v>
      </c>
      <c r="M58" s="148">
        <f t="shared" si="5"/>
        <v>0</v>
      </c>
      <c r="N58" s="49">
        <f>IF($D58="","",SUMIF('[3]TK COITHI KTHP va Thi TN'!$A:$A,$D58,'[3]TK COITHI KTHP va Thi TN'!$D:$D))</f>
        <v>0</v>
      </c>
      <c r="O58" s="49">
        <f>IF($D58="","",SUMIF('[3]TK COITHI KTHP va Thi TN'!$B:$B,$D58,'[3]TK COITHI KTHP va Thi TN'!$D:$D))</f>
        <v>0</v>
      </c>
      <c r="P58" s="49">
        <f>IF($D58="","",SUMIF('[3]TK COITHI KTHP va Thi TN'!$E:$E,$D58,'[3]TK COITHI KTHP va Thi TN'!$H:$H))</f>
        <v>0</v>
      </c>
      <c r="Q58" s="49">
        <f>IF($D58="","",SUMIF('[3]TK COITHI KTHP va Thi TN'!$F:$F,$D58,'[3]TK COITHI KTHP va Thi TN'!$H:$H))</f>
        <v>0</v>
      </c>
      <c r="R58" s="149">
        <f t="shared" si="6"/>
        <v>0</v>
      </c>
      <c r="S58" s="49">
        <f>IF($D58="","",SUMIF('[3]TK CHAMTHI'!$A:$A,$D58,'[3]TK CHAMTHI'!$C:$C))</f>
        <v>0</v>
      </c>
      <c r="T58" s="49">
        <f>IF($D58="","",SUMIF('[3]TK CHAMTHI'!$B:$B,$D58,'[3]TK CHAMTHI'!$C:$C))</f>
        <v>0</v>
      </c>
      <c r="U58" s="49">
        <f>IF(D58="","",SUMIF('[3]CHAM NV'!B:B,D58,'[3]CHAM NV'!C:C))</f>
        <v>0</v>
      </c>
      <c r="V58" s="50">
        <f t="shared" si="7"/>
        <v>0</v>
      </c>
      <c r="W58" s="49">
        <f>IF($D58="","",SUMIF('[3]TK CHAMTHI'!$D:$D,$D58,'[3]TK CHAMTHI'!$F:$F))</f>
        <v>0</v>
      </c>
      <c r="X58" s="49">
        <f>IF($D58="","",SUMIF('[3]TK CHAMTHI'!$E:$E,$D58,'[3]TK CHAMTHI'!$F:$F))</f>
        <v>0</v>
      </c>
      <c r="Y58" s="49">
        <f>IF(D58="","",SUMIF('[3]CHAM NV'!G:G,D58,'[3]CHAM NV'!H:H))</f>
        <v>0</v>
      </c>
      <c r="Z58" s="50">
        <f t="shared" si="8"/>
        <v>0</v>
      </c>
      <c r="AA58" s="49">
        <f>IF($D58="","",SUMIF('[3]TK CHAMTHI'!$G:$G,$D58,'[3]TK CHAMTHI'!$I:$I))</f>
        <v>0</v>
      </c>
      <c r="AB58" s="49">
        <f>IF($D58="","",SUMIF('[3]TK CHAMTHI'!$H:$H,$D58,'[3]TK CHAMTHI'!$I:$I))</f>
        <v>0</v>
      </c>
      <c r="AC58" s="49">
        <f>IF(D58="","",SUMIF('[3]CHAM NV'!E:E,D58,'[3]CHAM NV'!F:F))</f>
        <v>0</v>
      </c>
      <c r="AD58" s="50">
        <f t="shared" si="9"/>
        <v>0</v>
      </c>
      <c r="AE58" s="49">
        <f>IF($D58="","",SUMIF('[3]TK CHAMTHI'!$J:$J,$D58,'[3]TK CHAMTHI'!$L:$L))</f>
        <v>0</v>
      </c>
      <c r="AF58" s="49">
        <f>IF($D58="","",SUMIF('[3]TK CHAMTHI'!$K:$K,$D58,'[3]TK CHAMTHI'!$L:$L))</f>
        <v>0</v>
      </c>
      <c r="AG58" s="49">
        <f>IF(D58="","",SUMIF('[3]CHAM NV'!I:I,D58,'[3]CHAM NV'!J:J))</f>
        <v>0</v>
      </c>
      <c r="AH58" s="50">
        <f t="shared" si="10"/>
        <v>0</v>
      </c>
      <c r="AI58" s="49">
        <f>IF($D58="","",SUMIF('[3]TK CHAMTHI'!$M:$M,$D58,'[3]TK CHAMTHI'!$O:$O))</f>
        <v>0</v>
      </c>
      <c r="AJ58" s="49">
        <f>IF($D58="","",SUMIF('[3]TK CHAMTHI'!$N:$N,$D58,'[3]TK CHAMTHI'!$O:$O))</f>
        <v>0</v>
      </c>
      <c r="AK58" s="50">
        <f t="shared" si="2"/>
        <v>0</v>
      </c>
      <c r="AL58" s="49">
        <f>IF($D58="","",SUMIF('[3]TK CHAMTHI'!$P:$P,$D58,'[3]TK CHAMTHI'!$R:$R))</f>
        <v>0</v>
      </c>
      <c r="AM58" s="49">
        <f>IF($D58="","",SUMIF('[3]TK CHAMTHI'!$Q:$Q,$D58,'[3]TK CHAMTHI'!$R:$R))</f>
        <v>0</v>
      </c>
      <c r="AN58" s="50">
        <f t="shared" si="3"/>
        <v>0</v>
      </c>
      <c r="AO58" s="49">
        <f>IF(D58="","",SUMIF('[3]TK CHAMTHI'!S:S,D58,'[3]TK CHAMTHI'!U:U))</f>
        <v>0</v>
      </c>
      <c r="AP58" s="49">
        <f>IF(D58="","",SUMIF('[3]TK CHAMTHI'!T:T,D58,'[3]TK CHAMTHI'!U:U))</f>
        <v>0</v>
      </c>
      <c r="AQ58" s="50">
        <f t="shared" si="11"/>
        <v>0</v>
      </c>
      <c r="AR58" s="50">
        <f>IF(D58="","",ROUND(SUMIF('[3]QL THI'!G:G,D58,'[3]QL THI'!H:H),1))</f>
        <v>0</v>
      </c>
      <c r="AS58" s="50">
        <f>IF(D58="","",ROUND(SUMIF('[3]QL THI'!E:E,D58,'[3]QL THI'!F:F),1))</f>
        <v>0</v>
      </c>
      <c r="AT58" s="149">
        <f t="shared" si="4"/>
        <v>0</v>
      </c>
    </row>
    <row r="59" spans="1:46" s="135" customFormat="1">
      <c r="A59" s="145">
        <f>IF(D59="","",SUBTOTAL(3,$D$5:D59))</f>
        <v>55</v>
      </c>
      <c r="B59" s="46" t="s">
        <v>153</v>
      </c>
      <c r="C59" s="47" t="s">
        <v>136</v>
      </c>
      <c r="D59" s="146" t="s">
        <v>154</v>
      </c>
      <c r="E59" s="147">
        <f>IF($D59="","",SUMIF('[3]TK DETHI'!$A:$A,$D59,'[3]TK DETHI'!$B:$B))</f>
        <v>0</v>
      </c>
      <c r="F59" s="147">
        <f>IF($D59="","",SUMIF('[3]TK DETHI'!$C:$C,$D59,'[3]TK DETHI'!$D:$D))</f>
        <v>0</v>
      </c>
      <c r="G59" s="147">
        <f>IF($D59="","",SUMIF('[3]TK DETHI'!$E:$E,$D59,'[3]TK DETHI'!$F:$F))</f>
        <v>0</v>
      </c>
      <c r="H59" s="147">
        <f>IF($D59="","",SUMIF('[3]TK DETHI'!$G:$G,$D59,'[3]TK DETHI'!$H:$H))</f>
        <v>0</v>
      </c>
      <c r="I59" s="147">
        <f>IF($D59="","",SUMIF('[3]TK DETHI'!$I:$I,$D59,'[3]TK DETHI'!$J:$J))</f>
        <v>0</v>
      </c>
      <c r="J59" s="147">
        <f>IF($D59="","",SUMIF('[3]TK DETHI'!$K:$K,$D59,'[3]TK DETHI'!$L:$L))</f>
        <v>0</v>
      </c>
      <c r="K59" s="147">
        <f>IF($D59="","",SUMIF('[3]TK DETHI'!$M:$M,$D59,'[3]TK DETHI'!$N:$N))</f>
        <v>0</v>
      </c>
      <c r="L59" s="147">
        <f>IF($D59="","",SUMIF('[3]TK DETHI'!$O:$O,$D59,'[3]TK DETHI'!$P:$P))</f>
        <v>0</v>
      </c>
      <c r="M59" s="148">
        <f t="shared" si="5"/>
        <v>0</v>
      </c>
      <c r="N59" s="49">
        <f>IF($D59="","",SUMIF('[3]TK COITHI KTHP va Thi TN'!$A:$A,$D59,'[3]TK COITHI KTHP va Thi TN'!$D:$D))</f>
        <v>0</v>
      </c>
      <c r="O59" s="49">
        <f>IF($D59="","",SUMIF('[3]TK COITHI KTHP va Thi TN'!$B:$B,$D59,'[3]TK COITHI KTHP va Thi TN'!$D:$D))</f>
        <v>0</v>
      </c>
      <c r="P59" s="49">
        <f>IF($D59="","",SUMIF('[3]TK COITHI KTHP va Thi TN'!$E:$E,$D59,'[3]TK COITHI KTHP va Thi TN'!$H:$H))</f>
        <v>0</v>
      </c>
      <c r="Q59" s="49">
        <f>IF($D59="","",SUMIF('[3]TK COITHI KTHP va Thi TN'!$F:$F,$D59,'[3]TK COITHI KTHP va Thi TN'!$H:$H))</f>
        <v>1</v>
      </c>
      <c r="R59" s="149">
        <f t="shared" si="6"/>
        <v>1</v>
      </c>
      <c r="S59" s="49">
        <f>IF($D59="","",SUMIF('[3]TK CHAMTHI'!$A:$A,$D59,'[3]TK CHAMTHI'!$C:$C))</f>
        <v>0</v>
      </c>
      <c r="T59" s="49">
        <f>IF($D59="","",SUMIF('[3]TK CHAMTHI'!$B:$B,$D59,'[3]TK CHAMTHI'!$C:$C))</f>
        <v>0</v>
      </c>
      <c r="U59" s="49">
        <f>IF(D59="","",SUMIF('[3]CHAM NV'!B:B,D59,'[3]CHAM NV'!C:C))</f>
        <v>0</v>
      </c>
      <c r="V59" s="50">
        <f t="shared" si="7"/>
        <v>0</v>
      </c>
      <c r="W59" s="49">
        <f>IF($D59="","",SUMIF('[3]TK CHAMTHI'!$D:$D,$D59,'[3]TK CHAMTHI'!$F:$F))</f>
        <v>0</v>
      </c>
      <c r="X59" s="49">
        <f>IF($D59="","",SUMIF('[3]TK CHAMTHI'!$E:$E,$D59,'[3]TK CHAMTHI'!$F:$F))</f>
        <v>0</v>
      </c>
      <c r="Y59" s="49">
        <f>IF(D59="","",SUMIF('[3]CHAM NV'!G:G,D59,'[3]CHAM NV'!H:H))</f>
        <v>0</v>
      </c>
      <c r="Z59" s="50">
        <f t="shared" si="8"/>
        <v>0</v>
      </c>
      <c r="AA59" s="49">
        <f>IF($D59="","",SUMIF('[3]TK CHAMTHI'!$G:$G,$D59,'[3]TK CHAMTHI'!$I:$I))</f>
        <v>0</v>
      </c>
      <c r="AB59" s="49">
        <f>IF($D59="","",SUMIF('[3]TK CHAMTHI'!$H:$H,$D59,'[3]TK CHAMTHI'!$I:$I))</f>
        <v>0</v>
      </c>
      <c r="AC59" s="49">
        <f>IF(D59="","",SUMIF('[3]CHAM NV'!E:E,D59,'[3]CHAM NV'!F:F))</f>
        <v>0</v>
      </c>
      <c r="AD59" s="50">
        <f t="shared" si="9"/>
        <v>0</v>
      </c>
      <c r="AE59" s="49">
        <f>IF($D59="","",SUMIF('[3]TK CHAMTHI'!$J:$J,$D59,'[3]TK CHAMTHI'!$L:$L))</f>
        <v>0</v>
      </c>
      <c r="AF59" s="49">
        <f>IF($D59="","",SUMIF('[3]TK CHAMTHI'!$K:$K,$D59,'[3]TK CHAMTHI'!$L:$L))</f>
        <v>0</v>
      </c>
      <c r="AG59" s="49">
        <f>IF(D59="","",SUMIF('[3]CHAM NV'!I:I,D59,'[3]CHAM NV'!J:J))</f>
        <v>0</v>
      </c>
      <c r="AH59" s="50">
        <f t="shared" si="10"/>
        <v>0</v>
      </c>
      <c r="AI59" s="49">
        <f>IF($D59="","",SUMIF('[3]TK CHAMTHI'!$M:$M,$D59,'[3]TK CHAMTHI'!$O:$O))</f>
        <v>0</v>
      </c>
      <c r="AJ59" s="49">
        <f>IF($D59="","",SUMIF('[3]TK CHAMTHI'!$N:$N,$D59,'[3]TK CHAMTHI'!$O:$O))</f>
        <v>0</v>
      </c>
      <c r="AK59" s="50">
        <f t="shared" si="2"/>
        <v>0</v>
      </c>
      <c r="AL59" s="49">
        <f>IF($D59="","",SUMIF('[3]TK CHAMTHI'!$P:$P,$D59,'[3]TK CHAMTHI'!$R:$R))</f>
        <v>0</v>
      </c>
      <c r="AM59" s="49">
        <f>IF($D59="","",SUMIF('[3]TK CHAMTHI'!$Q:$Q,$D59,'[3]TK CHAMTHI'!$R:$R))</f>
        <v>0</v>
      </c>
      <c r="AN59" s="50">
        <f t="shared" si="3"/>
        <v>0</v>
      </c>
      <c r="AO59" s="49">
        <f>IF(D59="","",SUMIF('[3]TK CHAMTHI'!S:S,D59,'[3]TK CHAMTHI'!U:U))</f>
        <v>0</v>
      </c>
      <c r="AP59" s="49">
        <f>IF(D59="","",SUMIF('[3]TK CHAMTHI'!T:T,D59,'[3]TK CHAMTHI'!U:U))</f>
        <v>11</v>
      </c>
      <c r="AQ59" s="50">
        <f t="shared" si="11"/>
        <v>4.4000000000000004</v>
      </c>
      <c r="AR59" s="50">
        <f>IF(D59="","",ROUND(SUMIF('[3]QL THI'!G:G,D59,'[3]QL THI'!H:H),1))</f>
        <v>0</v>
      </c>
      <c r="AS59" s="50">
        <f>IF(D59="","",ROUND(SUMIF('[3]QL THI'!E:E,D59,'[3]QL THI'!F:F),1))</f>
        <v>0</v>
      </c>
      <c r="AT59" s="149">
        <f t="shared" si="4"/>
        <v>5.4</v>
      </c>
    </row>
    <row r="60" spans="1:46" s="135" customFormat="1">
      <c r="A60" s="145">
        <f>IF(D60="","",SUBTOTAL(3,$D$5:D60))</f>
        <v>56</v>
      </c>
      <c r="B60" s="46" t="s">
        <v>155</v>
      </c>
      <c r="C60" s="47" t="s">
        <v>136</v>
      </c>
      <c r="D60" s="146" t="s">
        <v>156</v>
      </c>
      <c r="E60" s="147">
        <f>IF($D60="","",SUMIF('[3]TK DETHI'!$A:$A,$D60,'[3]TK DETHI'!$B:$B))</f>
        <v>0</v>
      </c>
      <c r="F60" s="147">
        <f>IF($D60="","",SUMIF('[3]TK DETHI'!$C:$C,$D60,'[3]TK DETHI'!$D:$D))</f>
        <v>0</v>
      </c>
      <c r="G60" s="147">
        <f>IF($D60="","",SUMIF('[3]TK DETHI'!$E:$E,$D60,'[3]TK DETHI'!$F:$F))</f>
        <v>0</v>
      </c>
      <c r="H60" s="147">
        <f>IF($D60="","",SUMIF('[3]TK DETHI'!$G:$G,$D60,'[3]TK DETHI'!$H:$H))</f>
        <v>0</v>
      </c>
      <c r="I60" s="147">
        <f>IF($D60="","",SUMIF('[3]TK DETHI'!$I:$I,$D60,'[3]TK DETHI'!$J:$J))</f>
        <v>0</v>
      </c>
      <c r="J60" s="147">
        <f>IF($D60="","",SUMIF('[3]TK DETHI'!$K:$K,$D60,'[3]TK DETHI'!$L:$L))</f>
        <v>0</v>
      </c>
      <c r="K60" s="147">
        <f>IF($D60="","",SUMIF('[3]TK DETHI'!$M:$M,$D60,'[3]TK DETHI'!$N:$N))</f>
        <v>0</v>
      </c>
      <c r="L60" s="147">
        <f>IF($D60="","",SUMIF('[3]TK DETHI'!$O:$O,$D60,'[3]TK DETHI'!$P:$P))</f>
        <v>0</v>
      </c>
      <c r="M60" s="148">
        <f t="shared" si="5"/>
        <v>0</v>
      </c>
      <c r="N60" s="49">
        <f>IF($D60="","",SUMIF('[3]TK COITHI KTHP va Thi TN'!$A:$A,$D60,'[3]TK COITHI KTHP va Thi TN'!$D:$D))</f>
        <v>0</v>
      </c>
      <c r="O60" s="49">
        <f>IF($D60="","",SUMIF('[3]TK COITHI KTHP va Thi TN'!$B:$B,$D60,'[3]TK COITHI KTHP va Thi TN'!$D:$D))</f>
        <v>0</v>
      </c>
      <c r="P60" s="49">
        <f>IF($D60="","",SUMIF('[3]TK COITHI KTHP va Thi TN'!$E:$E,$D60,'[3]TK COITHI KTHP va Thi TN'!$H:$H))</f>
        <v>0</v>
      </c>
      <c r="Q60" s="49">
        <f>IF($D60="","",SUMIF('[3]TK COITHI KTHP va Thi TN'!$F:$F,$D60,'[3]TK COITHI KTHP va Thi TN'!$H:$H))</f>
        <v>0</v>
      </c>
      <c r="R60" s="149">
        <f t="shared" si="6"/>
        <v>0</v>
      </c>
      <c r="S60" s="49">
        <f>IF($D60="","",SUMIF('[3]TK CHAMTHI'!$A:$A,$D60,'[3]TK CHAMTHI'!$C:$C))</f>
        <v>0</v>
      </c>
      <c r="T60" s="49">
        <f>IF($D60="","",SUMIF('[3]TK CHAMTHI'!$B:$B,$D60,'[3]TK CHAMTHI'!$C:$C))</f>
        <v>0</v>
      </c>
      <c r="U60" s="49">
        <f>IF(D60="","",SUMIF('[3]CHAM NV'!B:B,D60,'[3]CHAM NV'!C:C))</f>
        <v>0</v>
      </c>
      <c r="V60" s="50">
        <f t="shared" si="7"/>
        <v>0</v>
      </c>
      <c r="W60" s="49">
        <f>IF($D60="","",SUMIF('[3]TK CHAMTHI'!$D:$D,$D60,'[3]TK CHAMTHI'!$F:$F))</f>
        <v>0</v>
      </c>
      <c r="X60" s="49">
        <f>IF($D60="","",SUMIF('[3]TK CHAMTHI'!$E:$E,$D60,'[3]TK CHAMTHI'!$F:$F))</f>
        <v>0</v>
      </c>
      <c r="Y60" s="49">
        <f>IF(D60="","",SUMIF('[3]CHAM NV'!G:G,D60,'[3]CHAM NV'!H:H))</f>
        <v>0</v>
      </c>
      <c r="Z60" s="50">
        <f t="shared" si="8"/>
        <v>0</v>
      </c>
      <c r="AA60" s="49">
        <f>IF($D60="","",SUMIF('[3]TK CHAMTHI'!$G:$G,$D60,'[3]TK CHAMTHI'!$I:$I))</f>
        <v>0</v>
      </c>
      <c r="AB60" s="49">
        <f>IF($D60="","",SUMIF('[3]TK CHAMTHI'!$H:$H,$D60,'[3]TK CHAMTHI'!$I:$I))</f>
        <v>0</v>
      </c>
      <c r="AC60" s="49">
        <f>IF(D60="","",SUMIF('[3]CHAM NV'!E:E,D60,'[3]CHAM NV'!F:F))</f>
        <v>0</v>
      </c>
      <c r="AD60" s="50">
        <f t="shared" si="9"/>
        <v>0</v>
      </c>
      <c r="AE60" s="49">
        <f>IF($D60="","",SUMIF('[3]TK CHAMTHI'!$J:$J,$D60,'[3]TK CHAMTHI'!$L:$L))</f>
        <v>0</v>
      </c>
      <c r="AF60" s="49">
        <f>IF($D60="","",SUMIF('[3]TK CHAMTHI'!$K:$K,$D60,'[3]TK CHAMTHI'!$L:$L))</f>
        <v>0</v>
      </c>
      <c r="AG60" s="49">
        <f>IF(D60="","",SUMIF('[3]CHAM NV'!I:I,D60,'[3]CHAM NV'!J:J))</f>
        <v>0</v>
      </c>
      <c r="AH60" s="50">
        <f t="shared" si="10"/>
        <v>0</v>
      </c>
      <c r="AI60" s="49">
        <f>IF($D60="","",SUMIF('[3]TK CHAMTHI'!$M:$M,$D60,'[3]TK CHAMTHI'!$O:$O))</f>
        <v>0</v>
      </c>
      <c r="AJ60" s="49">
        <f>IF($D60="","",SUMIF('[3]TK CHAMTHI'!$N:$N,$D60,'[3]TK CHAMTHI'!$O:$O))</f>
        <v>0</v>
      </c>
      <c r="AK60" s="50">
        <f t="shared" si="2"/>
        <v>0</v>
      </c>
      <c r="AL60" s="49">
        <f>IF($D60="","",SUMIF('[3]TK CHAMTHI'!$P:$P,$D60,'[3]TK CHAMTHI'!$R:$R))</f>
        <v>0</v>
      </c>
      <c r="AM60" s="49">
        <f>IF($D60="","",SUMIF('[3]TK CHAMTHI'!$Q:$Q,$D60,'[3]TK CHAMTHI'!$R:$R))</f>
        <v>0</v>
      </c>
      <c r="AN60" s="50">
        <f t="shared" si="3"/>
        <v>0</v>
      </c>
      <c r="AO60" s="49">
        <f>IF(D60="","",SUMIF('[3]TK CHAMTHI'!S:S,D60,'[3]TK CHAMTHI'!U:U))</f>
        <v>0</v>
      </c>
      <c r="AP60" s="49">
        <f>IF(D60="","",SUMIF('[3]TK CHAMTHI'!T:T,D60,'[3]TK CHAMTHI'!U:U))</f>
        <v>0</v>
      </c>
      <c r="AQ60" s="50">
        <f t="shared" si="11"/>
        <v>0</v>
      </c>
      <c r="AR60" s="50">
        <f>IF(D60="","",ROUND(SUMIF('[3]QL THI'!G:G,D60,'[3]QL THI'!H:H),1))</f>
        <v>0</v>
      </c>
      <c r="AS60" s="50">
        <f>IF(D60="","",ROUND(SUMIF('[3]QL THI'!E:E,D60,'[3]QL THI'!F:F),1))</f>
        <v>0</v>
      </c>
      <c r="AT60" s="149">
        <f t="shared" si="4"/>
        <v>0</v>
      </c>
    </row>
    <row r="61" spans="1:46" s="135" customFormat="1">
      <c r="A61" s="145">
        <f>IF(D61="","",SUBTOTAL(3,$D$5:D61))</f>
        <v>57</v>
      </c>
      <c r="B61" s="46" t="s">
        <v>157</v>
      </c>
      <c r="C61" s="47" t="s">
        <v>136</v>
      </c>
      <c r="D61" s="146" t="s">
        <v>158</v>
      </c>
      <c r="E61" s="147">
        <f>IF($D61="","",SUMIF('[3]TK DETHI'!$A:$A,$D61,'[3]TK DETHI'!$B:$B))</f>
        <v>0</v>
      </c>
      <c r="F61" s="147">
        <f>IF($D61="","",SUMIF('[3]TK DETHI'!$C:$C,$D61,'[3]TK DETHI'!$D:$D))</f>
        <v>0</v>
      </c>
      <c r="G61" s="147">
        <f>IF($D61="","",SUMIF('[3]TK DETHI'!$E:$E,$D61,'[3]TK DETHI'!$F:$F))</f>
        <v>0</v>
      </c>
      <c r="H61" s="147">
        <f>IF($D61="","",SUMIF('[3]TK DETHI'!$G:$G,$D61,'[3]TK DETHI'!$H:$H))</f>
        <v>0</v>
      </c>
      <c r="I61" s="147">
        <f>IF($D61="","",SUMIF('[3]TK DETHI'!$I:$I,$D61,'[3]TK DETHI'!$J:$J))</f>
        <v>0</v>
      </c>
      <c r="J61" s="147">
        <f>IF($D61="","",SUMIF('[3]TK DETHI'!$K:$K,$D61,'[3]TK DETHI'!$L:$L))</f>
        <v>0</v>
      </c>
      <c r="K61" s="147">
        <f>IF($D61="","",SUMIF('[3]TK DETHI'!$M:$M,$D61,'[3]TK DETHI'!$N:$N))</f>
        <v>0</v>
      </c>
      <c r="L61" s="147">
        <f>IF($D61="","",SUMIF('[3]TK DETHI'!$O:$O,$D61,'[3]TK DETHI'!$P:$P))</f>
        <v>0</v>
      </c>
      <c r="M61" s="148">
        <f t="shared" si="5"/>
        <v>0</v>
      </c>
      <c r="N61" s="49">
        <f>IF($D61="","",SUMIF('[3]TK COITHI KTHP va Thi TN'!$A:$A,$D61,'[3]TK COITHI KTHP va Thi TN'!$D:$D))</f>
        <v>0</v>
      </c>
      <c r="O61" s="49">
        <f>IF($D61="","",SUMIF('[3]TK COITHI KTHP va Thi TN'!$B:$B,$D61,'[3]TK COITHI KTHP va Thi TN'!$D:$D))</f>
        <v>0</v>
      </c>
      <c r="P61" s="49">
        <f>IF($D61="","",SUMIF('[3]TK COITHI KTHP va Thi TN'!$E:$E,$D61,'[3]TK COITHI KTHP va Thi TN'!$H:$H))</f>
        <v>0</v>
      </c>
      <c r="Q61" s="49">
        <f>IF($D61="","",SUMIF('[3]TK COITHI KTHP va Thi TN'!$F:$F,$D61,'[3]TK COITHI KTHP va Thi TN'!$H:$H))</f>
        <v>0</v>
      </c>
      <c r="R61" s="149">
        <f t="shared" si="6"/>
        <v>0</v>
      </c>
      <c r="S61" s="49">
        <f>IF($D61="","",SUMIF('[3]TK CHAMTHI'!$A:$A,$D61,'[3]TK CHAMTHI'!$C:$C))</f>
        <v>0</v>
      </c>
      <c r="T61" s="49">
        <f>IF($D61="","",SUMIF('[3]TK CHAMTHI'!$B:$B,$D61,'[3]TK CHAMTHI'!$C:$C))</f>
        <v>0</v>
      </c>
      <c r="U61" s="49">
        <f>IF(D61="","",SUMIF('[3]CHAM NV'!B:B,D61,'[3]CHAM NV'!C:C))</f>
        <v>0</v>
      </c>
      <c r="V61" s="50">
        <f t="shared" si="7"/>
        <v>0</v>
      </c>
      <c r="W61" s="49">
        <f>IF($D61="","",SUMIF('[3]TK CHAMTHI'!$D:$D,$D61,'[3]TK CHAMTHI'!$F:$F))</f>
        <v>0</v>
      </c>
      <c r="X61" s="49">
        <f>IF($D61="","",SUMIF('[3]TK CHAMTHI'!$E:$E,$D61,'[3]TK CHAMTHI'!$F:$F))</f>
        <v>0</v>
      </c>
      <c r="Y61" s="49">
        <f>IF(D61="","",SUMIF('[3]CHAM NV'!G:G,D61,'[3]CHAM NV'!H:H))</f>
        <v>0</v>
      </c>
      <c r="Z61" s="50">
        <f t="shared" si="8"/>
        <v>0</v>
      </c>
      <c r="AA61" s="49">
        <f>IF($D61="","",SUMIF('[3]TK CHAMTHI'!$G:$G,$D61,'[3]TK CHAMTHI'!$I:$I))</f>
        <v>0</v>
      </c>
      <c r="AB61" s="49">
        <f>IF($D61="","",SUMIF('[3]TK CHAMTHI'!$H:$H,$D61,'[3]TK CHAMTHI'!$I:$I))</f>
        <v>0</v>
      </c>
      <c r="AC61" s="49">
        <f>IF(D61="","",SUMIF('[3]CHAM NV'!E:E,D61,'[3]CHAM NV'!F:F))</f>
        <v>0</v>
      </c>
      <c r="AD61" s="50">
        <f t="shared" si="9"/>
        <v>0</v>
      </c>
      <c r="AE61" s="49">
        <f>IF($D61="","",SUMIF('[3]TK CHAMTHI'!$J:$J,$D61,'[3]TK CHAMTHI'!$L:$L))</f>
        <v>0</v>
      </c>
      <c r="AF61" s="49">
        <f>IF($D61="","",SUMIF('[3]TK CHAMTHI'!$K:$K,$D61,'[3]TK CHAMTHI'!$L:$L))</f>
        <v>0</v>
      </c>
      <c r="AG61" s="49">
        <f>IF(D61="","",SUMIF('[3]CHAM NV'!I:I,D61,'[3]CHAM NV'!J:J))</f>
        <v>0</v>
      </c>
      <c r="AH61" s="50">
        <f t="shared" si="10"/>
        <v>0</v>
      </c>
      <c r="AI61" s="49">
        <f>IF($D61="","",SUMIF('[3]TK CHAMTHI'!$M:$M,$D61,'[3]TK CHAMTHI'!$O:$O))</f>
        <v>13</v>
      </c>
      <c r="AJ61" s="49">
        <f>IF($D61="","",SUMIF('[3]TK CHAMTHI'!$N:$N,$D61,'[3]TK CHAMTHI'!$O:$O))</f>
        <v>0</v>
      </c>
      <c r="AK61" s="50">
        <f t="shared" si="2"/>
        <v>2.6</v>
      </c>
      <c r="AL61" s="49">
        <f>IF($D61="","",SUMIF('[3]TK CHAMTHI'!$P:$P,$D61,'[3]TK CHAMTHI'!$R:$R))</f>
        <v>0</v>
      </c>
      <c r="AM61" s="49">
        <f>IF($D61="","",SUMIF('[3]TK CHAMTHI'!$Q:$Q,$D61,'[3]TK CHAMTHI'!$R:$R))</f>
        <v>0</v>
      </c>
      <c r="AN61" s="50">
        <f t="shared" si="3"/>
        <v>0</v>
      </c>
      <c r="AO61" s="49">
        <f>IF(D61="","",SUMIF('[3]TK CHAMTHI'!S:S,D61,'[3]TK CHAMTHI'!U:U))</f>
        <v>0</v>
      </c>
      <c r="AP61" s="49">
        <f>IF(D61="","",SUMIF('[3]TK CHAMTHI'!T:T,D61,'[3]TK CHAMTHI'!U:U))</f>
        <v>0</v>
      </c>
      <c r="AQ61" s="50">
        <f t="shared" si="11"/>
        <v>0</v>
      </c>
      <c r="AR61" s="50">
        <f>IF(D61="","",ROUND(SUMIF('[3]QL THI'!G:G,D61,'[3]QL THI'!H:H),1))</f>
        <v>0</v>
      </c>
      <c r="AS61" s="50">
        <f>IF(D61="","",ROUND(SUMIF('[3]QL THI'!E:E,D61,'[3]QL THI'!F:F),1))</f>
        <v>0</v>
      </c>
      <c r="AT61" s="149">
        <f t="shared" si="4"/>
        <v>2.6</v>
      </c>
    </row>
    <row r="62" spans="1:46" s="135" customFormat="1">
      <c r="A62" s="145">
        <f>IF(D62="","",SUBTOTAL(3,$D$5:D62))</f>
        <v>58</v>
      </c>
      <c r="B62" s="46" t="s">
        <v>159</v>
      </c>
      <c r="C62" s="47" t="s">
        <v>136</v>
      </c>
      <c r="D62" s="146" t="s">
        <v>160</v>
      </c>
      <c r="E62" s="147">
        <f>IF($D62="","",SUMIF('[3]TK DETHI'!$A:$A,$D62,'[3]TK DETHI'!$B:$B))</f>
        <v>0</v>
      </c>
      <c r="F62" s="147">
        <f>IF($D62="","",SUMIF('[3]TK DETHI'!$C:$C,$D62,'[3]TK DETHI'!$D:$D))</f>
        <v>0</v>
      </c>
      <c r="G62" s="147">
        <f>IF($D62="","",SUMIF('[3]TK DETHI'!$E:$E,$D62,'[3]TK DETHI'!$F:$F))</f>
        <v>0</v>
      </c>
      <c r="H62" s="147">
        <f>IF($D62="","",SUMIF('[3]TK DETHI'!$G:$G,$D62,'[3]TK DETHI'!$H:$H))</f>
        <v>0</v>
      </c>
      <c r="I62" s="147">
        <f>IF($D62="","",SUMIF('[3]TK DETHI'!$I:$I,$D62,'[3]TK DETHI'!$J:$J))</f>
        <v>0</v>
      </c>
      <c r="J62" s="147">
        <f>IF($D62="","",SUMIF('[3]TK DETHI'!$K:$K,$D62,'[3]TK DETHI'!$L:$L))</f>
        <v>0</v>
      </c>
      <c r="K62" s="147">
        <f>IF($D62="","",SUMIF('[3]TK DETHI'!$M:$M,$D62,'[3]TK DETHI'!$N:$N))</f>
        <v>0</v>
      </c>
      <c r="L62" s="147">
        <f>IF($D62="","",SUMIF('[3]TK DETHI'!$O:$O,$D62,'[3]TK DETHI'!$P:$P))</f>
        <v>0</v>
      </c>
      <c r="M62" s="148">
        <f t="shared" si="5"/>
        <v>0</v>
      </c>
      <c r="N62" s="49">
        <f>IF($D62="","",SUMIF('[3]TK COITHI KTHP va Thi TN'!$A:$A,$D62,'[3]TK COITHI KTHP va Thi TN'!$D:$D))</f>
        <v>0</v>
      </c>
      <c r="O62" s="49">
        <f>IF($D62="","",SUMIF('[3]TK COITHI KTHP va Thi TN'!$B:$B,$D62,'[3]TK COITHI KTHP va Thi TN'!$D:$D))</f>
        <v>0</v>
      </c>
      <c r="P62" s="49">
        <f>IF($D62="","",SUMIF('[3]TK COITHI KTHP va Thi TN'!$E:$E,$D62,'[3]TK COITHI KTHP va Thi TN'!$H:$H))</f>
        <v>0</v>
      </c>
      <c r="Q62" s="49">
        <f>IF($D62="","",SUMIF('[3]TK COITHI KTHP va Thi TN'!$F:$F,$D62,'[3]TK COITHI KTHP va Thi TN'!$H:$H))</f>
        <v>0</v>
      </c>
      <c r="R62" s="149">
        <f t="shared" si="6"/>
        <v>0</v>
      </c>
      <c r="S62" s="49">
        <f>IF($D62="","",SUMIF('[3]TK CHAMTHI'!$A:$A,$D62,'[3]TK CHAMTHI'!$C:$C))</f>
        <v>0</v>
      </c>
      <c r="T62" s="49">
        <f>IF($D62="","",SUMIF('[3]TK CHAMTHI'!$B:$B,$D62,'[3]TK CHAMTHI'!$C:$C))</f>
        <v>0</v>
      </c>
      <c r="U62" s="49">
        <f>IF(D62="","",SUMIF('[3]CHAM NV'!B:B,D62,'[3]CHAM NV'!C:C))</f>
        <v>0</v>
      </c>
      <c r="V62" s="50">
        <f t="shared" si="7"/>
        <v>0</v>
      </c>
      <c r="W62" s="49">
        <f>IF($D62="","",SUMIF('[3]TK CHAMTHI'!$D:$D,$D62,'[3]TK CHAMTHI'!$F:$F))</f>
        <v>0</v>
      </c>
      <c r="X62" s="49">
        <f>IF($D62="","",SUMIF('[3]TK CHAMTHI'!$E:$E,$D62,'[3]TK CHAMTHI'!$F:$F))</f>
        <v>0</v>
      </c>
      <c r="Y62" s="49">
        <f>IF(D62="","",SUMIF('[3]CHAM NV'!G:G,D62,'[3]CHAM NV'!H:H))</f>
        <v>0</v>
      </c>
      <c r="Z62" s="50">
        <f t="shared" si="8"/>
        <v>0</v>
      </c>
      <c r="AA62" s="49">
        <f>IF($D62="","",SUMIF('[3]TK CHAMTHI'!$G:$G,$D62,'[3]TK CHAMTHI'!$I:$I))</f>
        <v>0</v>
      </c>
      <c r="AB62" s="49">
        <f>IF($D62="","",SUMIF('[3]TK CHAMTHI'!$H:$H,$D62,'[3]TK CHAMTHI'!$I:$I))</f>
        <v>0</v>
      </c>
      <c r="AC62" s="49">
        <f>IF(D62="","",SUMIF('[3]CHAM NV'!E:E,D62,'[3]CHAM NV'!F:F))</f>
        <v>0</v>
      </c>
      <c r="AD62" s="50">
        <f t="shared" si="9"/>
        <v>0</v>
      </c>
      <c r="AE62" s="49">
        <f>IF($D62="","",SUMIF('[3]TK CHAMTHI'!$J:$J,$D62,'[3]TK CHAMTHI'!$L:$L))</f>
        <v>0</v>
      </c>
      <c r="AF62" s="49">
        <f>IF($D62="","",SUMIF('[3]TK CHAMTHI'!$K:$K,$D62,'[3]TK CHAMTHI'!$L:$L))</f>
        <v>0</v>
      </c>
      <c r="AG62" s="49">
        <f>IF(D62="","",SUMIF('[3]CHAM NV'!I:I,D62,'[3]CHAM NV'!J:J))</f>
        <v>0</v>
      </c>
      <c r="AH62" s="50">
        <f t="shared" si="10"/>
        <v>0</v>
      </c>
      <c r="AI62" s="49">
        <f>IF($D62="","",SUMIF('[3]TK CHAMTHI'!$M:$M,$D62,'[3]TK CHAMTHI'!$O:$O))</f>
        <v>0</v>
      </c>
      <c r="AJ62" s="49">
        <f>IF($D62="","",SUMIF('[3]TK CHAMTHI'!$N:$N,$D62,'[3]TK CHAMTHI'!$O:$O))</f>
        <v>0</v>
      </c>
      <c r="AK62" s="50">
        <f t="shared" si="2"/>
        <v>0</v>
      </c>
      <c r="AL62" s="49">
        <f>IF($D62="","",SUMIF('[3]TK CHAMTHI'!$P:$P,$D62,'[3]TK CHAMTHI'!$R:$R))</f>
        <v>0</v>
      </c>
      <c r="AM62" s="49">
        <f>IF($D62="","",SUMIF('[3]TK CHAMTHI'!$Q:$Q,$D62,'[3]TK CHAMTHI'!$R:$R))</f>
        <v>0</v>
      </c>
      <c r="AN62" s="50">
        <f t="shared" si="3"/>
        <v>0</v>
      </c>
      <c r="AO62" s="49">
        <f>IF(D62="","",SUMIF('[3]TK CHAMTHI'!S:S,D62,'[3]TK CHAMTHI'!U:U))</f>
        <v>0</v>
      </c>
      <c r="AP62" s="49">
        <f>IF(D62="","",SUMIF('[3]TK CHAMTHI'!T:T,D62,'[3]TK CHAMTHI'!U:U))</f>
        <v>0</v>
      </c>
      <c r="AQ62" s="50">
        <f t="shared" si="11"/>
        <v>0</v>
      </c>
      <c r="AR62" s="50">
        <f>IF(D62="","",ROUND(SUMIF('[3]QL THI'!G:G,D62,'[3]QL THI'!H:H),1))</f>
        <v>0</v>
      </c>
      <c r="AS62" s="50">
        <f>IF(D62="","",ROUND(SUMIF('[3]QL THI'!E:E,D62,'[3]QL THI'!F:F),1))</f>
        <v>0</v>
      </c>
      <c r="AT62" s="149">
        <f t="shared" si="4"/>
        <v>0</v>
      </c>
    </row>
    <row r="63" spans="1:46" s="135" customFormat="1" ht="37.5">
      <c r="A63" s="145">
        <f>IF(D63="","",SUBTOTAL(3,$D$5:D63))</f>
        <v>59</v>
      </c>
      <c r="B63" s="46" t="s">
        <v>161</v>
      </c>
      <c r="C63" s="47" t="s">
        <v>136</v>
      </c>
      <c r="D63" s="146" t="s">
        <v>162</v>
      </c>
      <c r="E63" s="147">
        <f>IF($D63="","",SUMIF('[3]TK DETHI'!$A:$A,$D63,'[3]TK DETHI'!$B:$B))</f>
        <v>0</v>
      </c>
      <c r="F63" s="147">
        <f>IF($D63="","",SUMIF('[3]TK DETHI'!$C:$C,$D63,'[3]TK DETHI'!$D:$D))</f>
        <v>0</v>
      </c>
      <c r="G63" s="147">
        <f>IF($D63="","",SUMIF('[3]TK DETHI'!$E:$E,$D63,'[3]TK DETHI'!$F:$F))</f>
        <v>0</v>
      </c>
      <c r="H63" s="147">
        <f>IF($D63="","",SUMIF('[3]TK DETHI'!$G:$G,$D63,'[3]TK DETHI'!$H:$H))</f>
        <v>0</v>
      </c>
      <c r="I63" s="147">
        <f>IF($D63="","",SUMIF('[3]TK DETHI'!$I:$I,$D63,'[3]TK DETHI'!$J:$J))</f>
        <v>0</v>
      </c>
      <c r="J63" s="147">
        <f>IF($D63="","",SUMIF('[3]TK DETHI'!$K:$K,$D63,'[3]TK DETHI'!$L:$L))</f>
        <v>0</v>
      </c>
      <c r="K63" s="147">
        <f>IF($D63="","",SUMIF('[3]TK DETHI'!$M:$M,$D63,'[3]TK DETHI'!$N:$N))</f>
        <v>0</v>
      </c>
      <c r="L63" s="147">
        <f>IF($D63="","",SUMIF('[3]TK DETHI'!$O:$O,$D63,'[3]TK DETHI'!$P:$P))</f>
        <v>0</v>
      </c>
      <c r="M63" s="148">
        <f t="shared" si="5"/>
        <v>0</v>
      </c>
      <c r="N63" s="49">
        <f>IF($D63="","",SUMIF('[3]TK COITHI KTHP va Thi TN'!$A:$A,$D63,'[3]TK COITHI KTHP va Thi TN'!$D:$D))</f>
        <v>0</v>
      </c>
      <c r="O63" s="49">
        <f>IF($D63="","",SUMIF('[3]TK COITHI KTHP va Thi TN'!$B:$B,$D63,'[3]TK COITHI KTHP va Thi TN'!$D:$D))</f>
        <v>0</v>
      </c>
      <c r="P63" s="49">
        <f>IF($D63="","",SUMIF('[3]TK COITHI KTHP va Thi TN'!$E:$E,$D63,'[3]TK COITHI KTHP va Thi TN'!$H:$H))</f>
        <v>0</v>
      </c>
      <c r="Q63" s="49">
        <f>IF($D63="","",SUMIF('[3]TK COITHI KTHP va Thi TN'!$F:$F,$D63,'[3]TK COITHI KTHP va Thi TN'!$H:$H))</f>
        <v>0</v>
      </c>
      <c r="R63" s="149">
        <f t="shared" si="6"/>
        <v>0</v>
      </c>
      <c r="S63" s="49">
        <f>IF($D63="","",SUMIF('[3]TK CHAMTHI'!$A:$A,$D63,'[3]TK CHAMTHI'!$C:$C))</f>
        <v>0</v>
      </c>
      <c r="T63" s="49">
        <f>IF($D63="","",SUMIF('[3]TK CHAMTHI'!$B:$B,$D63,'[3]TK CHAMTHI'!$C:$C))</f>
        <v>0</v>
      </c>
      <c r="U63" s="49">
        <f>IF(D63="","",SUMIF('[3]CHAM NV'!B:B,D63,'[3]CHAM NV'!C:C))</f>
        <v>0</v>
      </c>
      <c r="V63" s="50">
        <f t="shared" si="7"/>
        <v>0</v>
      </c>
      <c r="W63" s="49">
        <f>IF($D63="","",SUMIF('[3]TK CHAMTHI'!$D:$D,$D63,'[3]TK CHAMTHI'!$F:$F))</f>
        <v>0</v>
      </c>
      <c r="X63" s="49">
        <f>IF($D63="","",SUMIF('[3]TK CHAMTHI'!$E:$E,$D63,'[3]TK CHAMTHI'!$F:$F))</f>
        <v>0</v>
      </c>
      <c r="Y63" s="49">
        <f>IF(D63="","",SUMIF('[3]CHAM NV'!G:G,D63,'[3]CHAM NV'!H:H))</f>
        <v>0</v>
      </c>
      <c r="Z63" s="50">
        <f t="shared" si="8"/>
        <v>0</v>
      </c>
      <c r="AA63" s="49">
        <f>IF($D63="","",SUMIF('[3]TK CHAMTHI'!$G:$G,$D63,'[3]TK CHAMTHI'!$I:$I))</f>
        <v>0</v>
      </c>
      <c r="AB63" s="49">
        <f>IF($D63="","",SUMIF('[3]TK CHAMTHI'!$H:$H,$D63,'[3]TK CHAMTHI'!$I:$I))</f>
        <v>0</v>
      </c>
      <c r="AC63" s="49">
        <f>IF(D63="","",SUMIF('[3]CHAM NV'!E:E,D63,'[3]CHAM NV'!F:F))</f>
        <v>0</v>
      </c>
      <c r="AD63" s="50">
        <f t="shared" si="9"/>
        <v>0</v>
      </c>
      <c r="AE63" s="49">
        <f>IF($D63="","",SUMIF('[3]TK CHAMTHI'!$J:$J,$D63,'[3]TK CHAMTHI'!$L:$L))</f>
        <v>0</v>
      </c>
      <c r="AF63" s="49">
        <f>IF($D63="","",SUMIF('[3]TK CHAMTHI'!$K:$K,$D63,'[3]TK CHAMTHI'!$L:$L))</f>
        <v>0</v>
      </c>
      <c r="AG63" s="49">
        <f>IF(D63="","",SUMIF('[3]CHAM NV'!I:I,D63,'[3]CHAM NV'!J:J))</f>
        <v>0</v>
      </c>
      <c r="AH63" s="50">
        <f t="shared" si="10"/>
        <v>0</v>
      </c>
      <c r="AI63" s="49">
        <f>IF($D63="","",SUMIF('[3]TK CHAMTHI'!$M:$M,$D63,'[3]TK CHAMTHI'!$O:$O))</f>
        <v>0</v>
      </c>
      <c r="AJ63" s="49">
        <f>IF($D63="","",SUMIF('[3]TK CHAMTHI'!$N:$N,$D63,'[3]TK CHAMTHI'!$O:$O))</f>
        <v>6</v>
      </c>
      <c r="AK63" s="50">
        <f t="shared" si="2"/>
        <v>1.2000000000000002</v>
      </c>
      <c r="AL63" s="49">
        <f>IF($D63="","",SUMIF('[3]TK CHAMTHI'!$P:$P,$D63,'[3]TK CHAMTHI'!$R:$R))</f>
        <v>0</v>
      </c>
      <c r="AM63" s="49">
        <f>IF($D63="","",SUMIF('[3]TK CHAMTHI'!$Q:$Q,$D63,'[3]TK CHAMTHI'!$R:$R))</f>
        <v>0</v>
      </c>
      <c r="AN63" s="50">
        <f t="shared" si="3"/>
        <v>0</v>
      </c>
      <c r="AO63" s="49">
        <f>IF(D63="","",SUMIF('[3]TK CHAMTHI'!S:S,D63,'[3]TK CHAMTHI'!U:U))</f>
        <v>0</v>
      </c>
      <c r="AP63" s="49">
        <f>IF(D63="","",SUMIF('[3]TK CHAMTHI'!T:T,D63,'[3]TK CHAMTHI'!U:U))</f>
        <v>0</v>
      </c>
      <c r="AQ63" s="50">
        <f t="shared" si="11"/>
        <v>0</v>
      </c>
      <c r="AR63" s="50">
        <f>IF(D63="","",ROUND(SUMIF('[3]QL THI'!G:G,D63,'[3]QL THI'!H:H),1))</f>
        <v>0</v>
      </c>
      <c r="AS63" s="50">
        <f>IF(D63="","",ROUND(SUMIF('[3]QL THI'!E:E,D63,'[3]QL THI'!F:F),1))</f>
        <v>0</v>
      </c>
      <c r="AT63" s="149">
        <f t="shared" si="4"/>
        <v>1.2</v>
      </c>
    </row>
    <row r="64" spans="1:46" s="135" customFormat="1">
      <c r="A64" s="145">
        <f>IF(D64="","",SUBTOTAL(3,$D$5:D64))</f>
        <v>60</v>
      </c>
      <c r="B64" s="46" t="s">
        <v>163</v>
      </c>
      <c r="C64" s="47" t="s">
        <v>136</v>
      </c>
      <c r="D64" s="146" t="s">
        <v>164</v>
      </c>
      <c r="E64" s="147">
        <f>IF($D64="","",SUMIF('[3]TK DETHI'!$A:$A,$D64,'[3]TK DETHI'!$B:$B))</f>
        <v>0</v>
      </c>
      <c r="F64" s="147">
        <f>IF($D64="","",SUMIF('[3]TK DETHI'!$C:$C,$D64,'[3]TK DETHI'!$D:$D))</f>
        <v>0</v>
      </c>
      <c r="G64" s="147">
        <f>IF($D64="","",SUMIF('[3]TK DETHI'!$E:$E,$D64,'[3]TK DETHI'!$F:$F))</f>
        <v>0</v>
      </c>
      <c r="H64" s="147">
        <f>IF($D64="","",SUMIF('[3]TK DETHI'!$G:$G,$D64,'[3]TK DETHI'!$H:$H))</f>
        <v>0</v>
      </c>
      <c r="I64" s="147">
        <f>IF($D64="","",SUMIF('[3]TK DETHI'!$I:$I,$D64,'[3]TK DETHI'!$J:$J))</f>
        <v>0</v>
      </c>
      <c r="J64" s="147">
        <f>IF($D64="","",SUMIF('[3]TK DETHI'!$K:$K,$D64,'[3]TK DETHI'!$L:$L))</f>
        <v>0</v>
      </c>
      <c r="K64" s="147">
        <f>IF($D64="","",SUMIF('[3]TK DETHI'!$M:$M,$D64,'[3]TK DETHI'!$N:$N))</f>
        <v>0</v>
      </c>
      <c r="L64" s="147">
        <f>IF($D64="","",SUMIF('[3]TK DETHI'!$O:$O,$D64,'[3]TK DETHI'!$P:$P))</f>
        <v>0</v>
      </c>
      <c r="M64" s="148">
        <f t="shared" si="5"/>
        <v>0</v>
      </c>
      <c r="N64" s="49">
        <f>IF($D64="","",SUMIF('[3]TK COITHI KTHP va Thi TN'!$A:$A,$D64,'[3]TK COITHI KTHP va Thi TN'!$D:$D))</f>
        <v>0</v>
      </c>
      <c r="O64" s="49">
        <f>IF($D64="","",SUMIF('[3]TK COITHI KTHP va Thi TN'!$B:$B,$D64,'[3]TK COITHI KTHP va Thi TN'!$D:$D))</f>
        <v>0</v>
      </c>
      <c r="P64" s="49">
        <f>IF($D64="","",SUMIF('[3]TK COITHI KTHP va Thi TN'!$E:$E,$D64,'[3]TK COITHI KTHP va Thi TN'!$H:$H))</f>
        <v>0</v>
      </c>
      <c r="Q64" s="49">
        <f>IF($D64="","",SUMIF('[3]TK COITHI KTHP va Thi TN'!$F:$F,$D64,'[3]TK COITHI KTHP va Thi TN'!$H:$H))</f>
        <v>0</v>
      </c>
      <c r="R64" s="149">
        <f t="shared" si="6"/>
        <v>0</v>
      </c>
      <c r="S64" s="49">
        <f>IF($D64="","",SUMIF('[3]TK CHAMTHI'!$A:$A,$D64,'[3]TK CHAMTHI'!$C:$C))</f>
        <v>0</v>
      </c>
      <c r="T64" s="49">
        <f>IF($D64="","",SUMIF('[3]TK CHAMTHI'!$B:$B,$D64,'[3]TK CHAMTHI'!$C:$C))</f>
        <v>0</v>
      </c>
      <c r="U64" s="49">
        <f>IF(D64="","",SUMIF('[3]CHAM NV'!B:B,D64,'[3]CHAM NV'!C:C))</f>
        <v>0</v>
      </c>
      <c r="V64" s="50">
        <f t="shared" si="7"/>
        <v>0</v>
      </c>
      <c r="W64" s="49">
        <f>IF($D64="","",SUMIF('[3]TK CHAMTHI'!$D:$D,$D64,'[3]TK CHAMTHI'!$F:$F))</f>
        <v>0</v>
      </c>
      <c r="X64" s="49">
        <f>IF($D64="","",SUMIF('[3]TK CHAMTHI'!$E:$E,$D64,'[3]TK CHAMTHI'!$F:$F))</f>
        <v>0</v>
      </c>
      <c r="Y64" s="49">
        <f>IF(D64="","",SUMIF('[3]CHAM NV'!G:G,D64,'[3]CHAM NV'!H:H))</f>
        <v>0</v>
      </c>
      <c r="Z64" s="50">
        <f t="shared" si="8"/>
        <v>0</v>
      </c>
      <c r="AA64" s="49">
        <f>IF($D64="","",SUMIF('[3]TK CHAMTHI'!$G:$G,$D64,'[3]TK CHAMTHI'!$I:$I))</f>
        <v>0</v>
      </c>
      <c r="AB64" s="49">
        <f>IF($D64="","",SUMIF('[3]TK CHAMTHI'!$H:$H,$D64,'[3]TK CHAMTHI'!$I:$I))</f>
        <v>0</v>
      </c>
      <c r="AC64" s="49">
        <f>IF(D64="","",SUMIF('[3]CHAM NV'!E:E,D64,'[3]CHAM NV'!F:F))</f>
        <v>0</v>
      </c>
      <c r="AD64" s="50">
        <f t="shared" si="9"/>
        <v>0</v>
      </c>
      <c r="AE64" s="49">
        <f>IF($D64="","",SUMIF('[3]TK CHAMTHI'!$J:$J,$D64,'[3]TK CHAMTHI'!$L:$L))</f>
        <v>0</v>
      </c>
      <c r="AF64" s="49">
        <f>IF($D64="","",SUMIF('[3]TK CHAMTHI'!$K:$K,$D64,'[3]TK CHAMTHI'!$L:$L))</f>
        <v>0</v>
      </c>
      <c r="AG64" s="49">
        <f>IF(D64="","",SUMIF('[3]CHAM NV'!I:I,D64,'[3]CHAM NV'!J:J))</f>
        <v>0</v>
      </c>
      <c r="AH64" s="50">
        <f t="shared" si="10"/>
        <v>0</v>
      </c>
      <c r="AI64" s="49">
        <f>IF($D64="","",SUMIF('[3]TK CHAMTHI'!$M:$M,$D64,'[3]TK CHAMTHI'!$O:$O))</f>
        <v>0</v>
      </c>
      <c r="AJ64" s="49">
        <f>IF($D64="","",SUMIF('[3]TK CHAMTHI'!$N:$N,$D64,'[3]TK CHAMTHI'!$O:$O))</f>
        <v>0</v>
      </c>
      <c r="AK64" s="50">
        <f t="shared" si="2"/>
        <v>0</v>
      </c>
      <c r="AL64" s="49">
        <f>IF($D64="","",SUMIF('[3]TK CHAMTHI'!$P:$P,$D64,'[3]TK CHAMTHI'!$R:$R))</f>
        <v>0</v>
      </c>
      <c r="AM64" s="49">
        <f>IF($D64="","",SUMIF('[3]TK CHAMTHI'!$Q:$Q,$D64,'[3]TK CHAMTHI'!$R:$R))</f>
        <v>0</v>
      </c>
      <c r="AN64" s="50">
        <f t="shared" si="3"/>
        <v>0</v>
      </c>
      <c r="AO64" s="49">
        <f>IF(D64="","",SUMIF('[3]TK CHAMTHI'!S:S,D64,'[3]TK CHAMTHI'!U:U))</f>
        <v>0</v>
      </c>
      <c r="AP64" s="49">
        <f>IF(D64="","",SUMIF('[3]TK CHAMTHI'!T:T,D64,'[3]TK CHAMTHI'!U:U))</f>
        <v>0</v>
      </c>
      <c r="AQ64" s="50">
        <f t="shared" si="11"/>
        <v>0</v>
      </c>
      <c r="AR64" s="50">
        <f>IF(D64="","",ROUND(SUMIF('[3]QL THI'!G:G,D64,'[3]QL THI'!H:H),1))</f>
        <v>0</v>
      </c>
      <c r="AS64" s="50">
        <f>IF(D64="","",ROUND(SUMIF('[3]QL THI'!E:E,D64,'[3]QL THI'!F:F),1))</f>
        <v>0</v>
      </c>
      <c r="AT64" s="149">
        <f t="shared" si="4"/>
        <v>0</v>
      </c>
    </row>
    <row r="65" spans="1:46" s="135" customFormat="1">
      <c r="A65" s="145">
        <f>IF(D65="","",SUBTOTAL(3,$D$5:D65))</f>
        <v>61</v>
      </c>
      <c r="B65" s="46" t="s">
        <v>165</v>
      </c>
      <c r="C65" s="47" t="s">
        <v>136</v>
      </c>
      <c r="D65" s="146" t="s">
        <v>166</v>
      </c>
      <c r="E65" s="147">
        <f>IF($D65="","",SUMIF('[3]TK DETHI'!$A:$A,$D65,'[3]TK DETHI'!$B:$B))</f>
        <v>0</v>
      </c>
      <c r="F65" s="147">
        <f>IF($D65="","",SUMIF('[3]TK DETHI'!$C:$C,$D65,'[3]TK DETHI'!$D:$D))</f>
        <v>0</v>
      </c>
      <c r="G65" s="147">
        <f>IF($D65="","",SUMIF('[3]TK DETHI'!$E:$E,$D65,'[3]TK DETHI'!$F:$F))</f>
        <v>0</v>
      </c>
      <c r="H65" s="147">
        <f>IF($D65="","",SUMIF('[3]TK DETHI'!$G:$G,$D65,'[3]TK DETHI'!$H:$H))</f>
        <v>0</v>
      </c>
      <c r="I65" s="147">
        <f>IF($D65="","",SUMIF('[3]TK DETHI'!$I:$I,$D65,'[3]TK DETHI'!$J:$J))</f>
        <v>0</v>
      </c>
      <c r="J65" s="147">
        <f>IF($D65="","",SUMIF('[3]TK DETHI'!$K:$K,$D65,'[3]TK DETHI'!$L:$L))</f>
        <v>0</v>
      </c>
      <c r="K65" s="147">
        <f>IF($D65="","",SUMIF('[3]TK DETHI'!$M:$M,$D65,'[3]TK DETHI'!$N:$N))</f>
        <v>0</v>
      </c>
      <c r="L65" s="147">
        <f>IF($D65="","",SUMIF('[3]TK DETHI'!$O:$O,$D65,'[3]TK DETHI'!$P:$P))</f>
        <v>0</v>
      </c>
      <c r="M65" s="148">
        <f t="shared" si="5"/>
        <v>0</v>
      </c>
      <c r="N65" s="49">
        <f>IF($D65="","",SUMIF('[3]TK COITHI KTHP va Thi TN'!$A:$A,$D65,'[3]TK COITHI KTHP va Thi TN'!$D:$D))</f>
        <v>0</v>
      </c>
      <c r="O65" s="49">
        <f>IF($D65="","",SUMIF('[3]TK COITHI KTHP va Thi TN'!$B:$B,$D65,'[3]TK COITHI KTHP va Thi TN'!$D:$D))</f>
        <v>0</v>
      </c>
      <c r="P65" s="49">
        <f>IF($D65="","",SUMIF('[3]TK COITHI KTHP va Thi TN'!$E:$E,$D65,'[3]TK COITHI KTHP va Thi TN'!$H:$H))</f>
        <v>0</v>
      </c>
      <c r="Q65" s="49">
        <f>IF($D65="","",SUMIF('[3]TK COITHI KTHP va Thi TN'!$F:$F,$D65,'[3]TK COITHI KTHP va Thi TN'!$H:$H))</f>
        <v>0</v>
      </c>
      <c r="R65" s="149">
        <f t="shared" si="6"/>
        <v>0</v>
      </c>
      <c r="S65" s="49">
        <f>IF($D65="","",SUMIF('[3]TK CHAMTHI'!$A:$A,$D65,'[3]TK CHAMTHI'!$C:$C))</f>
        <v>0</v>
      </c>
      <c r="T65" s="49">
        <f>IF($D65="","",SUMIF('[3]TK CHAMTHI'!$B:$B,$D65,'[3]TK CHAMTHI'!$C:$C))</f>
        <v>0</v>
      </c>
      <c r="U65" s="49">
        <f>IF(D65="","",SUMIF('[3]CHAM NV'!B:B,D65,'[3]CHAM NV'!C:C))</f>
        <v>0</v>
      </c>
      <c r="V65" s="50">
        <f t="shared" si="7"/>
        <v>0</v>
      </c>
      <c r="W65" s="49">
        <f>IF($D65="","",SUMIF('[3]TK CHAMTHI'!$D:$D,$D65,'[3]TK CHAMTHI'!$F:$F))</f>
        <v>0</v>
      </c>
      <c r="X65" s="49">
        <f>IF($D65="","",SUMIF('[3]TK CHAMTHI'!$E:$E,$D65,'[3]TK CHAMTHI'!$F:$F))</f>
        <v>0</v>
      </c>
      <c r="Y65" s="49">
        <f>IF(D65="","",SUMIF('[3]CHAM NV'!G:G,D65,'[3]CHAM NV'!H:H))</f>
        <v>0</v>
      </c>
      <c r="Z65" s="50">
        <f t="shared" si="8"/>
        <v>0</v>
      </c>
      <c r="AA65" s="49">
        <f>IF($D65="","",SUMIF('[3]TK CHAMTHI'!$G:$G,$D65,'[3]TK CHAMTHI'!$I:$I))</f>
        <v>0</v>
      </c>
      <c r="AB65" s="49">
        <f>IF($D65="","",SUMIF('[3]TK CHAMTHI'!$H:$H,$D65,'[3]TK CHAMTHI'!$I:$I))</f>
        <v>0</v>
      </c>
      <c r="AC65" s="49">
        <f>IF(D65="","",SUMIF('[3]CHAM NV'!E:E,D65,'[3]CHAM NV'!F:F))</f>
        <v>0</v>
      </c>
      <c r="AD65" s="50">
        <f t="shared" si="9"/>
        <v>0</v>
      </c>
      <c r="AE65" s="49">
        <f>IF($D65="","",SUMIF('[3]TK CHAMTHI'!$J:$J,$D65,'[3]TK CHAMTHI'!$L:$L))</f>
        <v>0</v>
      </c>
      <c r="AF65" s="49">
        <f>IF($D65="","",SUMIF('[3]TK CHAMTHI'!$K:$K,$D65,'[3]TK CHAMTHI'!$L:$L))</f>
        <v>0</v>
      </c>
      <c r="AG65" s="49">
        <f>IF(D65="","",SUMIF('[3]CHAM NV'!I:I,D65,'[3]CHAM NV'!J:J))</f>
        <v>0</v>
      </c>
      <c r="AH65" s="50">
        <f t="shared" si="10"/>
        <v>0</v>
      </c>
      <c r="AI65" s="49">
        <f>IF($D65="","",SUMIF('[3]TK CHAMTHI'!$M:$M,$D65,'[3]TK CHAMTHI'!$O:$O))</f>
        <v>0</v>
      </c>
      <c r="AJ65" s="49">
        <f>IF($D65="","",SUMIF('[3]TK CHAMTHI'!$N:$N,$D65,'[3]TK CHAMTHI'!$O:$O))</f>
        <v>0</v>
      </c>
      <c r="AK65" s="50">
        <f t="shared" si="2"/>
        <v>0</v>
      </c>
      <c r="AL65" s="49">
        <f>IF($D65="","",SUMIF('[3]TK CHAMTHI'!$P:$P,$D65,'[3]TK CHAMTHI'!$R:$R))</f>
        <v>0</v>
      </c>
      <c r="AM65" s="49">
        <f>IF($D65="","",SUMIF('[3]TK CHAMTHI'!$Q:$Q,$D65,'[3]TK CHAMTHI'!$R:$R))</f>
        <v>0</v>
      </c>
      <c r="AN65" s="50">
        <f t="shared" si="3"/>
        <v>0</v>
      </c>
      <c r="AO65" s="49">
        <f>IF(D65="","",SUMIF('[3]TK CHAMTHI'!S:S,D65,'[3]TK CHAMTHI'!U:U))</f>
        <v>0</v>
      </c>
      <c r="AP65" s="49">
        <f>IF(D65="","",SUMIF('[3]TK CHAMTHI'!T:T,D65,'[3]TK CHAMTHI'!U:U))</f>
        <v>0</v>
      </c>
      <c r="AQ65" s="50">
        <f t="shared" si="11"/>
        <v>0</v>
      </c>
      <c r="AR65" s="50">
        <f>IF(D65="","",ROUND(SUMIF('[3]QL THI'!G:G,D65,'[3]QL THI'!H:H),1))</f>
        <v>0</v>
      </c>
      <c r="AS65" s="50">
        <f>IF(D65="","",ROUND(SUMIF('[3]QL THI'!E:E,D65,'[3]QL THI'!F:F),1))</f>
        <v>0</v>
      </c>
      <c r="AT65" s="149">
        <f t="shared" si="4"/>
        <v>0</v>
      </c>
    </row>
    <row r="66" spans="1:46" s="135" customFormat="1">
      <c r="A66" s="145">
        <f>IF(D66="","",SUBTOTAL(3,$D$5:D66))</f>
        <v>62</v>
      </c>
      <c r="B66" s="46" t="s">
        <v>167</v>
      </c>
      <c r="C66" s="47" t="s">
        <v>136</v>
      </c>
      <c r="D66" s="146" t="s">
        <v>168</v>
      </c>
      <c r="E66" s="147">
        <f>IF($D66="","",SUMIF('[3]TK DETHI'!$A:$A,$D66,'[3]TK DETHI'!$B:$B))</f>
        <v>0</v>
      </c>
      <c r="F66" s="147">
        <f>IF($D66="","",SUMIF('[3]TK DETHI'!$C:$C,$D66,'[3]TK DETHI'!$D:$D))</f>
        <v>0</v>
      </c>
      <c r="G66" s="147">
        <f>IF($D66="","",SUMIF('[3]TK DETHI'!$E:$E,$D66,'[3]TK DETHI'!$F:$F))</f>
        <v>0</v>
      </c>
      <c r="H66" s="147">
        <f>IF($D66="","",SUMIF('[3]TK DETHI'!$G:$G,$D66,'[3]TK DETHI'!$H:$H))</f>
        <v>0</v>
      </c>
      <c r="I66" s="147">
        <f>IF($D66="","",SUMIF('[3]TK DETHI'!$I:$I,$D66,'[3]TK DETHI'!$J:$J))</f>
        <v>0</v>
      </c>
      <c r="J66" s="147">
        <f>IF($D66="","",SUMIF('[3]TK DETHI'!$K:$K,$D66,'[3]TK DETHI'!$L:$L))</f>
        <v>0</v>
      </c>
      <c r="K66" s="147">
        <f>IF($D66="","",SUMIF('[3]TK DETHI'!$M:$M,$D66,'[3]TK DETHI'!$N:$N))</f>
        <v>0</v>
      </c>
      <c r="L66" s="147">
        <f>IF($D66="","",SUMIF('[3]TK DETHI'!$O:$O,$D66,'[3]TK DETHI'!$P:$P))</f>
        <v>0</v>
      </c>
      <c r="M66" s="148">
        <f t="shared" si="5"/>
        <v>0</v>
      </c>
      <c r="N66" s="49">
        <f>IF($D66="","",SUMIF('[3]TK COITHI KTHP va Thi TN'!$A:$A,$D66,'[3]TK COITHI KTHP va Thi TN'!$D:$D))</f>
        <v>0</v>
      </c>
      <c r="O66" s="49">
        <f>IF($D66="","",SUMIF('[3]TK COITHI KTHP va Thi TN'!$B:$B,$D66,'[3]TK COITHI KTHP va Thi TN'!$D:$D))</f>
        <v>0</v>
      </c>
      <c r="P66" s="49">
        <f>IF($D66="","",SUMIF('[3]TK COITHI KTHP va Thi TN'!$E:$E,$D66,'[3]TK COITHI KTHP va Thi TN'!$H:$H))</f>
        <v>0</v>
      </c>
      <c r="Q66" s="49">
        <f>IF($D66="","",SUMIF('[3]TK COITHI KTHP va Thi TN'!$F:$F,$D66,'[3]TK COITHI KTHP va Thi TN'!$H:$H))</f>
        <v>0</v>
      </c>
      <c r="R66" s="149">
        <f t="shared" si="6"/>
        <v>0</v>
      </c>
      <c r="S66" s="49">
        <f>IF($D66="","",SUMIF('[3]TK CHAMTHI'!$A:$A,$D66,'[3]TK CHAMTHI'!$C:$C))</f>
        <v>0</v>
      </c>
      <c r="T66" s="49">
        <f>IF($D66="","",SUMIF('[3]TK CHAMTHI'!$B:$B,$D66,'[3]TK CHAMTHI'!$C:$C))</f>
        <v>0</v>
      </c>
      <c r="U66" s="49">
        <f>IF(D66="","",SUMIF('[3]CHAM NV'!B:B,D66,'[3]CHAM NV'!C:C))</f>
        <v>0</v>
      </c>
      <c r="V66" s="50">
        <f t="shared" si="7"/>
        <v>0</v>
      </c>
      <c r="W66" s="49">
        <f>IF($D66="","",SUMIF('[3]TK CHAMTHI'!$D:$D,$D66,'[3]TK CHAMTHI'!$F:$F))</f>
        <v>0</v>
      </c>
      <c r="X66" s="49">
        <f>IF($D66="","",SUMIF('[3]TK CHAMTHI'!$E:$E,$D66,'[3]TK CHAMTHI'!$F:$F))</f>
        <v>0</v>
      </c>
      <c r="Y66" s="49">
        <f>IF(D66="","",SUMIF('[3]CHAM NV'!G:G,D66,'[3]CHAM NV'!H:H))</f>
        <v>0</v>
      </c>
      <c r="Z66" s="50">
        <f t="shared" si="8"/>
        <v>0</v>
      </c>
      <c r="AA66" s="49">
        <f>IF($D66="","",SUMIF('[3]TK CHAMTHI'!$G:$G,$D66,'[3]TK CHAMTHI'!$I:$I))</f>
        <v>0</v>
      </c>
      <c r="AB66" s="49">
        <f>IF($D66="","",SUMIF('[3]TK CHAMTHI'!$H:$H,$D66,'[3]TK CHAMTHI'!$I:$I))</f>
        <v>0</v>
      </c>
      <c r="AC66" s="49">
        <f>IF(D66="","",SUMIF('[3]CHAM NV'!E:E,D66,'[3]CHAM NV'!F:F))</f>
        <v>0</v>
      </c>
      <c r="AD66" s="50">
        <f t="shared" si="9"/>
        <v>0</v>
      </c>
      <c r="AE66" s="49">
        <f>IF($D66="","",SUMIF('[3]TK CHAMTHI'!$J:$J,$D66,'[3]TK CHAMTHI'!$L:$L))</f>
        <v>0</v>
      </c>
      <c r="AF66" s="49">
        <f>IF($D66="","",SUMIF('[3]TK CHAMTHI'!$K:$K,$D66,'[3]TK CHAMTHI'!$L:$L))</f>
        <v>0</v>
      </c>
      <c r="AG66" s="49">
        <f>IF(D66="","",SUMIF('[3]CHAM NV'!I:I,D66,'[3]CHAM NV'!J:J))</f>
        <v>0</v>
      </c>
      <c r="AH66" s="50">
        <f t="shared" si="10"/>
        <v>0</v>
      </c>
      <c r="AI66" s="49">
        <f>IF($D66="","",SUMIF('[3]TK CHAMTHI'!$M:$M,$D66,'[3]TK CHAMTHI'!$O:$O))</f>
        <v>0</v>
      </c>
      <c r="AJ66" s="49">
        <f>IF($D66="","",SUMIF('[3]TK CHAMTHI'!$N:$N,$D66,'[3]TK CHAMTHI'!$O:$O))</f>
        <v>0</v>
      </c>
      <c r="AK66" s="50">
        <f t="shared" si="2"/>
        <v>0</v>
      </c>
      <c r="AL66" s="49">
        <f>IF($D66="","",SUMIF('[3]TK CHAMTHI'!$P:$P,$D66,'[3]TK CHAMTHI'!$R:$R))</f>
        <v>0</v>
      </c>
      <c r="AM66" s="49">
        <f>IF($D66="","",SUMIF('[3]TK CHAMTHI'!$Q:$Q,$D66,'[3]TK CHAMTHI'!$R:$R))</f>
        <v>0</v>
      </c>
      <c r="AN66" s="50">
        <f t="shared" si="3"/>
        <v>0</v>
      </c>
      <c r="AO66" s="49">
        <f>IF(D66="","",SUMIF('[3]TK CHAMTHI'!S:S,D66,'[3]TK CHAMTHI'!U:U))</f>
        <v>0</v>
      </c>
      <c r="AP66" s="49">
        <f>IF(D66="","",SUMIF('[3]TK CHAMTHI'!T:T,D66,'[3]TK CHAMTHI'!U:U))</f>
        <v>0</v>
      </c>
      <c r="AQ66" s="50">
        <f t="shared" si="11"/>
        <v>0</v>
      </c>
      <c r="AR66" s="50">
        <f>IF(D66="","",ROUND(SUMIF('[3]QL THI'!G:G,D66,'[3]QL THI'!H:H),1))</f>
        <v>0</v>
      </c>
      <c r="AS66" s="50">
        <f>IF(D66="","",ROUND(SUMIF('[3]QL THI'!E:E,D66,'[3]QL THI'!F:F),1))</f>
        <v>0</v>
      </c>
      <c r="AT66" s="149">
        <f t="shared" si="4"/>
        <v>0</v>
      </c>
    </row>
    <row r="67" spans="1:46" s="135" customFormat="1" ht="37.5">
      <c r="A67" s="145">
        <f>IF(D67="","",SUBTOTAL(3,$D$5:D67))</f>
        <v>63</v>
      </c>
      <c r="B67" s="46" t="s">
        <v>169</v>
      </c>
      <c r="C67" s="47" t="s">
        <v>136</v>
      </c>
      <c r="D67" s="146" t="s">
        <v>170</v>
      </c>
      <c r="E67" s="147">
        <f>IF($D67="","",SUMIF('[3]TK DETHI'!$A:$A,$D67,'[3]TK DETHI'!$B:$B))</f>
        <v>0</v>
      </c>
      <c r="F67" s="147">
        <f>IF($D67="","",SUMIF('[3]TK DETHI'!$C:$C,$D67,'[3]TK DETHI'!$D:$D))</f>
        <v>0</v>
      </c>
      <c r="G67" s="147">
        <f>IF($D67="","",SUMIF('[3]TK DETHI'!$E:$E,$D67,'[3]TK DETHI'!$F:$F))</f>
        <v>0</v>
      </c>
      <c r="H67" s="147">
        <f>IF($D67="","",SUMIF('[3]TK DETHI'!$G:$G,$D67,'[3]TK DETHI'!$H:$H))</f>
        <v>0</v>
      </c>
      <c r="I67" s="147">
        <f>IF($D67="","",SUMIF('[3]TK DETHI'!$I:$I,$D67,'[3]TK DETHI'!$J:$J))</f>
        <v>0</v>
      </c>
      <c r="J67" s="147">
        <f>IF($D67="","",SUMIF('[3]TK DETHI'!$K:$K,$D67,'[3]TK DETHI'!$L:$L))</f>
        <v>0</v>
      </c>
      <c r="K67" s="147">
        <f>IF($D67="","",SUMIF('[3]TK DETHI'!$M:$M,$D67,'[3]TK DETHI'!$N:$N))</f>
        <v>0</v>
      </c>
      <c r="L67" s="147">
        <f>IF($D67="","",SUMIF('[3]TK DETHI'!$O:$O,$D67,'[3]TK DETHI'!$P:$P))</f>
        <v>0</v>
      </c>
      <c r="M67" s="148">
        <f t="shared" si="5"/>
        <v>0</v>
      </c>
      <c r="N67" s="49">
        <f>IF($D67="","",SUMIF('[3]TK COITHI KTHP va Thi TN'!$A:$A,$D67,'[3]TK COITHI KTHP va Thi TN'!$D:$D))</f>
        <v>0</v>
      </c>
      <c r="O67" s="49">
        <f>IF($D67="","",SUMIF('[3]TK COITHI KTHP va Thi TN'!$B:$B,$D67,'[3]TK COITHI KTHP va Thi TN'!$D:$D))</f>
        <v>0</v>
      </c>
      <c r="P67" s="49">
        <f>IF($D67="","",SUMIF('[3]TK COITHI KTHP va Thi TN'!$E:$E,$D67,'[3]TK COITHI KTHP va Thi TN'!$H:$H))</f>
        <v>0</v>
      </c>
      <c r="Q67" s="49">
        <f>IF($D67="","",SUMIF('[3]TK COITHI KTHP va Thi TN'!$F:$F,$D67,'[3]TK COITHI KTHP va Thi TN'!$H:$H))</f>
        <v>0</v>
      </c>
      <c r="R67" s="149">
        <f t="shared" si="6"/>
        <v>0</v>
      </c>
      <c r="S67" s="49">
        <f>IF($D67="","",SUMIF('[3]TK CHAMTHI'!$A:$A,$D67,'[3]TK CHAMTHI'!$C:$C))</f>
        <v>0</v>
      </c>
      <c r="T67" s="49">
        <f>IF($D67="","",SUMIF('[3]TK CHAMTHI'!$B:$B,$D67,'[3]TK CHAMTHI'!$C:$C))</f>
        <v>0</v>
      </c>
      <c r="U67" s="49">
        <f>IF(D67="","",SUMIF('[3]CHAM NV'!B:B,D67,'[3]CHAM NV'!C:C))</f>
        <v>0</v>
      </c>
      <c r="V67" s="50">
        <f t="shared" si="7"/>
        <v>0</v>
      </c>
      <c r="W67" s="49">
        <f>IF($D67="","",SUMIF('[3]TK CHAMTHI'!$D:$D,$D67,'[3]TK CHAMTHI'!$F:$F))</f>
        <v>0</v>
      </c>
      <c r="X67" s="49">
        <f>IF($D67="","",SUMIF('[3]TK CHAMTHI'!$E:$E,$D67,'[3]TK CHAMTHI'!$F:$F))</f>
        <v>0</v>
      </c>
      <c r="Y67" s="49">
        <f>IF(D67="","",SUMIF('[3]CHAM NV'!G:G,D67,'[3]CHAM NV'!H:H))</f>
        <v>0</v>
      </c>
      <c r="Z67" s="50">
        <f t="shared" si="8"/>
        <v>0</v>
      </c>
      <c r="AA67" s="49">
        <f>IF($D67="","",SUMIF('[3]TK CHAMTHI'!$G:$G,$D67,'[3]TK CHAMTHI'!$I:$I))</f>
        <v>0</v>
      </c>
      <c r="AB67" s="49">
        <f>IF($D67="","",SUMIF('[3]TK CHAMTHI'!$H:$H,$D67,'[3]TK CHAMTHI'!$I:$I))</f>
        <v>0</v>
      </c>
      <c r="AC67" s="49">
        <f>IF(D67="","",SUMIF('[3]CHAM NV'!E:E,D67,'[3]CHAM NV'!F:F))</f>
        <v>0</v>
      </c>
      <c r="AD67" s="50">
        <f t="shared" si="9"/>
        <v>0</v>
      </c>
      <c r="AE67" s="49">
        <f>IF($D67="","",SUMIF('[3]TK CHAMTHI'!$J:$J,$D67,'[3]TK CHAMTHI'!$L:$L))</f>
        <v>0</v>
      </c>
      <c r="AF67" s="49">
        <f>IF($D67="","",SUMIF('[3]TK CHAMTHI'!$K:$K,$D67,'[3]TK CHAMTHI'!$L:$L))</f>
        <v>0</v>
      </c>
      <c r="AG67" s="49">
        <f>IF(D67="","",SUMIF('[3]CHAM NV'!I:I,D67,'[3]CHAM NV'!J:J))</f>
        <v>0</v>
      </c>
      <c r="AH67" s="50">
        <f t="shared" si="10"/>
        <v>0</v>
      </c>
      <c r="AI67" s="49">
        <f>IF($D67="","",SUMIF('[3]TK CHAMTHI'!$M:$M,$D67,'[3]TK CHAMTHI'!$O:$O))</f>
        <v>0</v>
      </c>
      <c r="AJ67" s="49">
        <f>IF($D67="","",SUMIF('[3]TK CHAMTHI'!$N:$N,$D67,'[3]TK CHAMTHI'!$O:$O))</f>
        <v>0</v>
      </c>
      <c r="AK67" s="50">
        <f t="shared" si="2"/>
        <v>0</v>
      </c>
      <c r="AL67" s="49">
        <f>IF($D67="","",SUMIF('[3]TK CHAMTHI'!$P:$P,$D67,'[3]TK CHAMTHI'!$R:$R))</f>
        <v>0</v>
      </c>
      <c r="AM67" s="49">
        <f>IF($D67="","",SUMIF('[3]TK CHAMTHI'!$Q:$Q,$D67,'[3]TK CHAMTHI'!$R:$R))</f>
        <v>0</v>
      </c>
      <c r="AN67" s="50">
        <f t="shared" si="3"/>
        <v>0</v>
      </c>
      <c r="AO67" s="49">
        <f>IF(D67="","",SUMIF('[3]TK CHAMTHI'!S:S,D67,'[3]TK CHAMTHI'!U:U))</f>
        <v>0</v>
      </c>
      <c r="AP67" s="49">
        <f>IF(D67="","",SUMIF('[3]TK CHAMTHI'!T:T,D67,'[3]TK CHAMTHI'!U:U))</f>
        <v>0</v>
      </c>
      <c r="AQ67" s="50">
        <f t="shared" si="11"/>
        <v>0</v>
      </c>
      <c r="AR67" s="50">
        <f>IF(D67="","",ROUND(SUMIF('[3]QL THI'!G:G,D67,'[3]QL THI'!H:H),1))</f>
        <v>0</v>
      </c>
      <c r="AS67" s="50">
        <f>IF(D67="","",ROUND(SUMIF('[3]QL THI'!E:E,D67,'[3]QL THI'!F:F),1))</f>
        <v>0</v>
      </c>
      <c r="AT67" s="149">
        <f t="shared" si="4"/>
        <v>0</v>
      </c>
    </row>
    <row r="68" spans="1:46" s="135" customFormat="1">
      <c r="A68" s="145">
        <f>IF(D68="","",SUBTOTAL(3,$D$5:D68))</f>
        <v>64</v>
      </c>
      <c r="B68" s="46" t="s">
        <v>171</v>
      </c>
      <c r="C68" s="47" t="s">
        <v>136</v>
      </c>
      <c r="D68" s="146" t="s">
        <v>172</v>
      </c>
      <c r="E68" s="147">
        <f>IF($D68="","",SUMIF('[3]TK DETHI'!$A:$A,$D68,'[3]TK DETHI'!$B:$B))</f>
        <v>0</v>
      </c>
      <c r="F68" s="147">
        <f>IF($D68="","",SUMIF('[3]TK DETHI'!$C:$C,$D68,'[3]TK DETHI'!$D:$D))</f>
        <v>0</v>
      </c>
      <c r="G68" s="147">
        <f>IF($D68="","",SUMIF('[3]TK DETHI'!$E:$E,$D68,'[3]TK DETHI'!$F:$F))</f>
        <v>0</v>
      </c>
      <c r="H68" s="147">
        <f>IF($D68="","",SUMIF('[3]TK DETHI'!$G:$G,$D68,'[3]TK DETHI'!$H:$H))</f>
        <v>0</v>
      </c>
      <c r="I68" s="147">
        <f>IF($D68="","",SUMIF('[3]TK DETHI'!$I:$I,$D68,'[3]TK DETHI'!$J:$J))</f>
        <v>0</v>
      </c>
      <c r="J68" s="147">
        <f>IF($D68="","",SUMIF('[3]TK DETHI'!$K:$K,$D68,'[3]TK DETHI'!$L:$L))</f>
        <v>0</v>
      </c>
      <c r="K68" s="147">
        <f>IF($D68="","",SUMIF('[3]TK DETHI'!$M:$M,$D68,'[3]TK DETHI'!$N:$N))</f>
        <v>0</v>
      </c>
      <c r="L68" s="147">
        <f>IF($D68="","",SUMIF('[3]TK DETHI'!$O:$O,$D68,'[3]TK DETHI'!$P:$P))</f>
        <v>0</v>
      </c>
      <c r="M68" s="148">
        <f t="shared" si="5"/>
        <v>0</v>
      </c>
      <c r="N68" s="49">
        <f>IF($D68="","",SUMIF('[3]TK COITHI KTHP va Thi TN'!$A:$A,$D68,'[3]TK COITHI KTHP va Thi TN'!$D:$D))</f>
        <v>0</v>
      </c>
      <c r="O68" s="49">
        <f>IF($D68="","",SUMIF('[3]TK COITHI KTHP va Thi TN'!$B:$B,$D68,'[3]TK COITHI KTHP va Thi TN'!$D:$D))</f>
        <v>0</v>
      </c>
      <c r="P68" s="49">
        <f>IF($D68="","",SUMIF('[3]TK COITHI KTHP va Thi TN'!$E:$E,$D68,'[3]TK COITHI KTHP va Thi TN'!$H:$H))</f>
        <v>0</v>
      </c>
      <c r="Q68" s="49">
        <f>IF($D68="","",SUMIF('[3]TK COITHI KTHP va Thi TN'!$F:$F,$D68,'[3]TK COITHI KTHP va Thi TN'!$H:$H))</f>
        <v>0</v>
      </c>
      <c r="R68" s="149">
        <f t="shared" si="6"/>
        <v>0</v>
      </c>
      <c r="S68" s="49">
        <f>IF($D68="","",SUMIF('[3]TK CHAMTHI'!$A:$A,$D68,'[3]TK CHAMTHI'!$C:$C))</f>
        <v>0</v>
      </c>
      <c r="T68" s="49">
        <f>IF($D68="","",SUMIF('[3]TK CHAMTHI'!$B:$B,$D68,'[3]TK CHAMTHI'!$C:$C))</f>
        <v>0</v>
      </c>
      <c r="U68" s="49">
        <f>IF(D68="","",SUMIF('[3]CHAM NV'!B:B,D68,'[3]CHAM NV'!C:C))</f>
        <v>0</v>
      </c>
      <c r="V68" s="50">
        <f t="shared" si="7"/>
        <v>0</v>
      </c>
      <c r="W68" s="49">
        <f>IF($D68="","",SUMIF('[3]TK CHAMTHI'!$D:$D,$D68,'[3]TK CHAMTHI'!$F:$F))</f>
        <v>0</v>
      </c>
      <c r="X68" s="49">
        <f>IF($D68="","",SUMIF('[3]TK CHAMTHI'!$E:$E,$D68,'[3]TK CHAMTHI'!$F:$F))</f>
        <v>0</v>
      </c>
      <c r="Y68" s="49">
        <f>IF(D68="","",SUMIF('[3]CHAM NV'!G:G,D68,'[3]CHAM NV'!H:H))</f>
        <v>0</v>
      </c>
      <c r="Z68" s="50">
        <f t="shared" si="8"/>
        <v>0</v>
      </c>
      <c r="AA68" s="49">
        <f>IF($D68="","",SUMIF('[3]TK CHAMTHI'!$G:$G,$D68,'[3]TK CHAMTHI'!$I:$I))</f>
        <v>0</v>
      </c>
      <c r="AB68" s="49">
        <f>IF($D68="","",SUMIF('[3]TK CHAMTHI'!$H:$H,$D68,'[3]TK CHAMTHI'!$I:$I))</f>
        <v>0</v>
      </c>
      <c r="AC68" s="49">
        <f>IF(D68="","",SUMIF('[3]CHAM NV'!E:E,D68,'[3]CHAM NV'!F:F))</f>
        <v>0</v>
      </c>
      <c r="AD68" s="50">
        <f t="shared" si="9"/>
        <v>0</v>
      </c>
      <c r="AE68" s="49">
        <f>IF($D68="","",SUMIF('[3]TK CHAMTHI'!$J:$J,$D68,'[3]TK CHAMTHI'!$L:$L))</f>
        <v>0</v>
      </c>
      <c r="AF68" s="49">
        <f>IF($D68="","",SUMIF('[3]TK CHAMTHI'!$K:$K,$D68,'[3]TK CHAMTHI'!$L:$L))</f>
        <v>0</v>
      </c>
      <c r="AG68" s="49">
        <f>IF(D68="","",SUMIF('[3]CHAM NV'!I:I,D68,'[3]CHAM NV'!J:J))</f>
        <v>0</v>
      </c>
      <c r="AH68" s="50">
        <f t="shared" si="10"/>
        <v>0</v>
      </c>
      <c r="AI68" s="49">
        <f>IF($D68="","",SUMIF('[3]TK CHAMTHI'!$M:$M,$D68,'[3]TK CHAMTHI'!$O:$O))</f>
        <v>0</v>
      </c>
      <c r="AJ68" s="49">
        <f>IF($D68="","",SUMIF('[3]TK CHAMTHI'!$N:$N,$D68,'[3]TK CHAMTHI'!$O:$O))</f>
        <v>0</v>
      </c>
      <c r="AK68" s="50">
        <f t="shared" si="2"/>
        <v>0</v>
      </c>
      <c r="AL68" s="49">
        <f>IF($D68="","",SUMIF('[3]TK CHAMTHI'!$P:$P,$D68,'[3]TK CHAMTHI'!$R:$R))</f>
        <v>0</v>
      </c>
      <c r="AM68" s="49">
        <f>IF($D68="","",SUMIF('[3]TK CHAMTHI'!$Q:$Q,$D68,'[3]TK CHAMTHI'!$R:$R))</f>
        <v>0</v>
      </c>
      <c r="AN68" s="50">
        <f t="shared" si="3"/>
        <v>0</v>
      </c>
      <c r="AO68" s="49">
        <f>IF(D68="","",SUMIF('[3]TK CHAMTHI'!S:S,D68,'[3]TK CHAMTHI'!U:U))</f>
        <v>0</v>
      </c>
      <c r="AP68" s="49">
        <f>IF(D68="","",SUMIF('[3]TK CHAMTHI'!T:T,D68,'[3]TK CHAMTHI'!U:U))</f>
        <v>0</v>
      </c>
      <c r="AQ68" s="50">
        <f t="shared" si="11"/>
        <v>0</v>
      </c>
      <c r="AR68" s="50">
        <f>IF(D68="","",ROUND(SUMIF('[3]QL THI'!G:G,D68,'[3]QL THI'!H:H),1))</f>
        <v>0</v>
      </c>
      <c r="AS68" s="50">
        <f>IF(D68="","",ROUND(SUMIF('[3]QL THI'!E:E,D68,'[3]QL THI'!F:F),1))</f>
        <v>0</v>
      </c>
      <c r="AT68" s="149">
        <f t="shared" si="4"/>
        <v>0</v>
      </c>
    </row>
    <row r="69" spans="1:46" s="135" customFormat="1">
      <c r="A69" s="145">
        <f>IF(D69="","",SUBTOTAL(3,$D$5:D69))</f>
        <v>65</v>
      </c>
      <c r="B69" s="46" t="s">
        <v>173</v>
      </c>
      <c r="C69" s="47" t="s">
        <v>136</v>
      </c>
      <c r="D69" s="146" t="s">
        <v>174</v>
      </c>
      <c r="E69" s="147">
        <f>IF($D69="","",SUMIF('[3]TK DETHI'!$A:$A,$D69,'[3]TK DETHI'!$B:$B))</f>
        <v>0</v>
      </c>
      <c r="F69" s="147">
        <f>IF($D69="","",SUMIF('[3]TK DETHI'!$C:$C,$D69,'[3]TK DETHI'!$D:$D))</f>
        <v>0</v>
      </c>
      <c r="G69" s="147">
        <f>IF($D69="","",SUMIF('[3]TK DETHI'!$E:$E,$D69,'[3]TK DETHI'!$F:$F))</f>
        <v>0</v>
      </c>
      <c r="H69" s="147">
        <f>IF($D69="","",SUMIF('[3]TK DETHI'!$G:$G,$D69,'[3]TK DETHI'!$H:$H))</f>
        <v>0</v>
      </c>
      <c r="I69" s="147">
        <f>IF($D69="","",SUMIF('[3]TK DETHI'!$I:$I,$D69,'[3]TK DETHI'!$J:$J))</f>
        <v>0</v>
      </c>
      <c r="J69" s="147">
        <f>IF($D69="","",SUMIF('[3]TK DETHI'!$K:$K,$D69,'[3]TK DETHI'!$L:$L))</f>
        <v>0</v>
      </c>
      <c r="K69" s="147">
        <f>IF($D69="","",SUMIF('[3]TK DETHI'!$M:$M,$D69,'[3]TK DETHI'!$N:$N))</f>
        <v>0</v>
      </c>
      <c r="L69" s="147">
        <f>IF($D69="","",SUMIF('[3]TK DETHI'!$O:$O,$D69,'[3]TK DETHI'!$P:$P))</f>
        <v>0</v>
      </c>
      <c r="M69" s="148">
        <f t="shared" si="5"/>
        <v>0</v>
      </c>
      <c r="N69" s="49">
        <f>IF($D69="","",SUMIF('[3]TK COITHI KTHP va Thi TN'!$A:$A,$D69,'[3]TK COITHI KTHP va Thi TN'!$D:$D))</f>
        <v>0</v>
      </c>
      <c r="O69" s="49">
        <f>IF($D69="","",SUMIF('[3]TK COITHI KTHP va Thi TN'!$B:$B,$D69,'[3]TK COITHI KTHP va Thi TN'!$D:$D))</f>
        <v>0</v>
      </c>
      <c r="P69" s="49">
        <f>IF($D69="","",SUMIF('[3]TK COITHI KTHP va Thi TN'!$E:$E,$D69,'[3]TK COITHI KTHP va Thi TN'!$H:$H))</f>
        <v>0</v>
      </c>
      <c r="Q69" s="49">
        <f>IF($D69="","",SUMIF('[3]TK COITHI KTHP va Thi TN'!$F:$F,$D69,'[3]TK COITHI KTHP va Thi TN'!$H:$H))</f>
        <v>0</v>
      </c>
      <c r="R69" s="149">
        <f t="shared" si="6"/>
        <v>0</v>
      </c>
      <c r="S69" s="49">
        <f>IF($D69="","",SUMIF('[3]TK CHAMTHI'!$A:$A,$D69,'[3]TK CHAMTHI'!$C:$C))</f>
        <v>0</v>
      </c>
      <c r="T69" s="49">
        <f>IF($D69="","",SUMIF('[3]TK CHAMTHI'!$B:$B,$D69,'[3]TK CHAMTHI'!$C:$C))</f>
        <v>0</v>
      </c>
      <c r="U69" s="49">
        <f>IF(D69="","",SUMIF('[3]CHAM NV'!B:B,D69,'[3]CHAM NV'!C:C))</f>
        <v>0</v>
      </c>
      <c r="V69" s="50">
        <f t="shared" si="7"/>
        <v>0</v>
      </c>
      <c r="W69" s="49">
        <f>IF($D69="","",SUMIF('[3]TK CHAMTHI'!$D:$D,$D69,'[3]TK CHAMTHI'!$F:$F))</f>
        <v>0</v>
      </c>
      <c r="X69" s="49">
        <f>IF($D69="","",SUMIF('[3]TK CHAMTHI'!$E:$E,$D69,'[3]TK CHAMTHI'!$F:$F))</f>
        <v>0</v>
      </c>
      <c r="Y69" s="49">
        <f>IF(D69="","",SUMIF('[3]CHAM NV'!G:G,D69,'[3]CHAM NV'!H:H))</f>
        <v>0</v>
      </c>
      <c r="Z69" s="50">
        <f t="shared" si="8"/>
        <v>0</v>
      </c>
      <c r="AA69" s="49">
        <f>IF($D69="","",SUMIF('[3]TK CHAMTHI'!$G:$G,$D69,'[3]TK CHAMTHI'!$I:$I))</f>
        <v>0</v>
      </c>
      <c r="AB69" s="49">
        <f>IF($D69="","",SUMIF('[3]TK CHAMTHI'!$H:$H,$D69,'[3]TK CHAMTHI'!$I:$I))</f>
        <v>0</v>
      </c>
      <c r="AC69" s="49">
        <f>IF(D69="","",SUMIF('[3]CHAM NV'!E:E,D69,'[3]CHAM NV'!F:F))</f>
        <v>0</v>
      </c>
      <c r="AD69" s="50">
        <f t="shared" si="9"/>
        <v>0</v>
      </c>
      <c r="AE69" s="49">
        <f>IF($D69="","",SUMIF('[3]TK CHAMTHI'!$J:$J,$D69,'[3]TK CHAMTHI'!$L:$L))</f>
        <v>0</v>
      </c>
      <c r="AF69" s="49">
        <f>IF($D69="","",SUMIF('[3]TK CHAMTHI'!$K:$K,$D69,'[3]TK CHAMTHI'!$L:$L))</f>
        <v>0</v>
      </c>
      <c r="AG69" s="49">
        <f>IF(D69="","",SUMIF('[3]CHAM NV'!I:I,D69,'[3]CHAM NV'!J:J))</f>
        <v>0</v>
      </c>
      <c r="AH69" s="50">
        <f t="shared" si="10"/>
        <v>0</v>
      </c>
      <c r="AI69" s="49">
        <f>IF($D69="","",SUMIF('[3]TK CHAMTHI'!$M:$M,$D69,'[3]TK CHAMTHI'!$O:$O))</f>
        <v>0</v>
      </c>
      <c r="AJ69" s="49">
        <f>IF($D69="","",SUMIF('[3]TK CHAMTHI'!$N:$N,$D69,'[3]TK CHAMTHI'!$O:$O))</f>
        <v>0</v>
      </c>
      <c r="AK69" s="50">
        <f t="shared" ref="AK69:AK132" si="12">IF($D69="","",(SUM($AI69:$AJ69))*0.2)</f>
        <v>0</v>
      </c>
      <c r="AL69" s="49">
        <f>IF($D69="","",SUMIF('[3]TK CHAMTHI'!$P:$P,$D69,'[3]TK CHAMTHI'!$R:$R))</f>
        <v>0</v>
      </c>
      <c r="AM69" s="49">
        <f>IF($D69="","",SUMIF('[3]TK CHAMTHI'!$Q:$Q,$D69,'[3]TK CHAMTHI'!$R:$R))</f>
        <v>0</v>
      </c>
      <c r="AN69" s="50">
        <f t="shared" ref="AN69:AN132" si="13">IF($D69="","",(SUM($AL69:$AM69))*0.4)</f>
        <v>0</v>
      </c>
      <c r="AO69" s="49">
        <f>IF(D69="","",SUMIF('[3]TK CHAMTHI'!S:S,D69,'[3]TK CHAMTHI'!U:U))</f>
        <v>0</v>
      </c>
      <c r="AP69" s="49">
        <f>IF(D69="","",SUMIF('[3]TK CHAMTHI'!T:T,D69,'[3]TK CHAMTHI'!U:U))</f>
        <v>0</v>
      </c>
      <c r="AQ69" s="50">
        <f t="shared" si="11"/>
        <v>0</v>
      </c>
      <c r="AR69" s="50">
        <f>IF(D69="","",ROUND(SUMIF('[3]QL THI'!G:G,D69,'[3]QL THI'!H:H),1))</f>
        <v>0</v>
      </c>
      <c r="AS69" s="50">
        <f>IF(D69="","",ROUND(SUMIF('[3]QL THI'!E:E,D69,'[3]QL THI'!F:F),1))</f>
        <v>0</v>
      </c>
      <c r="AT69" s="149">
        <f t="shared" ref="AT69:AT132" si="14">IF(D69="","",ROUND(M69+R69+V69+Z69+AD69+AH69+AK69+AN69+AQ69+SUM(AR69:AS69),1))</f>
        <v>0</v>
      </c>
    </row>
    <row r="70" spans="1:46" s="135" customFormat="1">
      <c r="A70" s="145">
        <f>IF(D70="","",SUBTOTAL(3,$D$5:D70))</f>
        <v>66</v>
      </c>
      <c r="B70" s="46" t="s">
        <v>175</v>
      </c>
      <c r="C70" s="47" t="s">
        <v>136</v>
      </c>
      <c r="D70" s="146" t="s">
        <v>176</v>
      </c>
      <c r="E70" s="147">
        <f>IF($D70="","",SUMIF('[3]TK DETHI'!$A:$A,$D70,'[3]TK DETHI'!$B:$B))</f>
        <v>0</v>
      </c>
      <c r="F70" s="147">
        <f>IF($D70="","",SUMIF('[3]TK DETHI'!$C:$C,$D70,'[3]TK DETHI'!$D:$D))</f>
        <v>0</v>
      </c>
      <c r="G70" s="147">
        <f>IF($D70="","",SUMIF('[3]TK DETHI'!$E:$E,$D70,'[3]TK DETHI'!$F:$F))</f>
        <v>0</v>
      </c>
      <c r="H70" s="147">
        <f>IF($D70="","",SUMIF('[3]TK DETHI'!$G:$G,$D70,'[3]TK DETHI'!$H:$H))</f>
        <v>0</v>
      </c>
      <c r="I70" s="147">
        <f>IF($D70="","",SUMIF('[3]TK DETHI'!$I:$I,$D70,'[3]TK DETHI'!$J:$J))</f>
        <v>0</v>
      </c>
      <c r="J70" s="147">
        <f>IF($D70="","",SUMIF('[3]TK DETHI'!$K:$K,$D70,'[3]TK DETHI'!$L:$L))</f>
        <v>0</v>
      </c>
      <c r="K70" s="147">
        <f>IF($D70="","",SUMIF('[3]TK DETHI'!$M:$M,$D70,'[3]TK DETHI'!$N:$N))</f>
        <v>0</v>
      </c>
      <c r="L70" s="147">
        <f>IF($D70="","",SUMIF('[3]TK DETHI'!$O:$O,$D70,'[3]TK DETHI'!$P:$P))</f>
        <v>0</v>
      </c>
      <c r="M70" s="148">
        <f t="shared" ref="M70:M133" si="15">IF($D70="","",($E70+$F70*1.5+$G70*0.25+$H70*0.5+$I70*2+$J70*2.5+$K70*0.5+$L70*1.5))</f>
        <v>0</v>
      </c>
      <c r="N70" s="49">
        <f>IF($D70="","",SUMIF('[3]TK COITHI KTHP va Thi TN'!$A:$A,$D70,'[3]TK COITHI KTHP va Thi TN'!$D:$D))</f>
        <v>0</v>
      </c>
      <c r="O70" s="49">
        <f>IF($D70="","",SUMIF('[3]TK COITHI KTHP va Thi TN'!$B:$B,$D70,'[3]TK COITHI KTHP va Thi TN'!$D:$D))</f>
        <v>0</v>
      </c>
      <c r="P70" s="49">
        <f>IF($D70="","",SUMIF('[3]TK COITHI KTHP va Thi TN'!$E:$E,$D70,'[3]TK COITHI KTHP va Thi TN'!$H:$H))</f>
        <v>0</v>
      </c>
      <c r="Q70" s="49">
        <f>IF($D70="","",SUMIF('[3]TK COITHI KTHP va Thi TN'!$F:$F,$D70,'[3]TK COITHI KTHP va Thi TN'!$H:$H))</f>
        <v>0</v>
      </c>
      <c r="R70" s="149">
        <f t="shared" ref="R70:R133" si="16">IF($D70="","",SUM($N70:$Q70))</f>
        <v>0</v>
      </c>
      <c r="S70" s="49">
        <f>IF($D70="","",SUMIF('[3]TK CHAMTHI'!$A:$A,$D70,'[3]TK CHAMTHI'!$C:$C))</f>
        <v>0</v>
      </c>
      <c r="T70" s="49">
        <f>IF($D70="","",SUMIF('[3]TK CHAMTHI'!$B:$B,$D70,'[3]TK CHAMTHI'!$C:$C))</f>
        <v>0</v>
      </c>
      <c r="U70" s="49">
        <f>IF(D70="","",SUMIF('[3]CHAM NV'!B:B,D70,'[3]CHAM NV'!C:C))</f>
        <v>0</v>
      </c>
      <c r="V70" s="50">
        <f t="shared" ref="V70:V133" si="17">IF($D70="","",((SUM($S70:$T70))-U70)*0.1)</f>
        <v>0</v>
      </c>
      <c r="W70" s="49">
        <f>IF($D70="","",SUMIF('[3]TK CHAMTHI'!$D:$D,$D70,'[3]TK CHAMTHI'!$F:$F))</f>
        <v>0</v>
      </c>
      <c r="X70" s="49">
        <f>IF($D70="","",SUMIF('[3]TK CHAMTHI'!$E:$E,$D70,'[3]TK CHAMTHI'!$F:$F))</f>
        <v>0</v>
      </c>
      <c r="Y70" s="49">
        <f>IF(D70="","",SUMIF('[3]CHAM NV'!G:G,D70,'[3]CHAM NV'!H:H))</f>
        <v>0</v>
      </c>
      <c r="Z70" s="50">
        <f t="shared" ref="Z70:Z133" si="18">IF($D70="","",((SUM($W70:$X70))-Y70)*0.2)</f>
        <v>0</v>
      </c>
      <c r="AA70" s="49">
        <f>IF($D70="","",SUMIF('[3]TK CHAMTHI'!$G:$G,$D70,'[3]TK CHAMTHI'!$I:$I))</f>
        <v>0</v>
      </c>
      <c r="AB70" s="49">
        <f>IF($D70="","",SUMIF('[3]TK CHAMTHI'!$H:$H,$D70,'[3]TK CHAMTHI'!$I:$I))</f>
        <v>0</v>
      </c>
      <c r="AC70" s="49">
        <f>IF(D70="","",SUMIF('[3]CHAM NV'!E:E,D70,'[3]CHAM NV'!F:F))</f>
        <v>0</v>
      </c>
      <c r="AD70" s="50">
        <f t="shared" ref="AD70:AD133" si="19">IF($D70="","",((SUM($AA70:$AB70))-AC70)*0.2)</f>
        <v>0</v>
      </c>
      <c r="AE70" s="49">
        <f>IF($D70="","",SUMIF('[3]TK CHAMTHI'!$J:$J,$D70,'[3]TK CHAMTHI'!$L:$L))</f>
        <v>0</v>
      </c>
      <c r="AF70" s="49">
        <f>IF($D70="","",SUMIF('[3]TK CHAMTHI'!$K:$K,$D70,'[3]TK CHAMTHI'!$L:$L))</f>
        <v>0</v>
      </c>
      <c r="AG70" s="49">
        <f>IF(D70="","",SUMIF('[3]CHAM NV'!I:I,D70,'[3]CHAM NV'!J:J))</f>
        <v>0</v>
      </c>
      <c r="AH70" s="50">
        <f t="shared" ref="AH70:AH133" si="20">IF($D70="","",((SUM($AE70:$AF70))-AG70)*0.2)</f>
        <v>0</v>
      </c>
      <c r="AI70" s="49">
        <f>IF($D70="","",SUMIF('[3]TK CHAMTHI'!$M:$M,$D70,'[3]TK CHAMTHI'!$O:$O))</f>
        <v>0</v>
      </c>
      <c r="AJ70" s="49">
        <f>IF($D70="","",SUMIF('[3]TK CHAMTHI'!$N:$N,$D70,'[3]TK CHAMTHI'!$O:$O))</f>
        <v>0</v>
      </c>
      <c r="AK70" s="50">
        <f t="shared" si="12"/>
        <v>0</v>
      </c>
      <c r="AL70" s="49">
        <f>IF($D70="","",SUMIF('[3]TK CHAMTHI'!$P:$P,$D70,'[3]TK CHAMTHI'!$R:$R))</f>
        <v>0</v>
      </c>
      <c r="AM70" s="49">
        <f>IF($D70="","",SUMIF('[3]TK CHAMTHI'!$Q:$Q,$D70,'[3]TK CHAMTHI'!$R:$R))</f>
        <v>0</v>
      </c>
      <c r="AN70" s="50">
        <f t="shared" si="13"/>
        <v>0</v>
      </c>
      <c r="AO70" s="49">
        <f>IF(D70="","",SUMIF('[3]TK CHAMTHI'!S:S,D70,'[3]TK CHAMTHI'!U:U))</f>
        <v>0</v>
      </c>
      <c r="AP70" s="49">
        <f>IF(D70="","",SUMIF('[3]TK CHAMTHI'!T:T,D70,'[3]TK CHAMTHI'!U:U))</f>
        <v>0</v>
      </c>
      <c r="AQ70" s="50">
        <f t="shared" ref="AQ70:AQ133" si="21">IF(D70="","",SUM(AO70:AP70)*0.4)</f>
        <v>0</v>
      </c>
      <c r="AR70" s="50">
        <f>IF(D70="","",ROUND(SUMIF('[3]QL THI'!G:G,D70,'[3]QL THI'!H:H),1))</f>
        <v>0</v>
      </c>
      <c r="AS70" s="50">
        <f>IF(D70="","",ROUND(SUMIF('[3]QL THI'!E:E,D70,'[3]QL THI'!F:F),1))</f>
        <v>0</v>
      </c>
      <c r="AT70" s="149">
        <f t="shared" si="14"/>
        <v>0</v>
      </c>
    </row>
    <row r="71" spans="1:46" s="135" customFormat="1" ht="37.5">
      <c r="A71" s="145">
        <f>IF(D71="","",SUBTOTAL(3,$D$5:D71))</f>
        <v>67</v>
      </c>
      <c r="B71" s="46" t="s">
        <v>177</v>
      </c>
      <c r="C71" s="47" t="s">
        <v>136</v>
      </c>
      <c r="D71" s="146" t="s">
        <v>178</v>
      </c>
      <c r="E71" s="147">
        <f>IF($D71="","",SUMIF('[3]TK DETHI'!$A:$A,$D71,'[3]TK DETHI'!$B:$B))</f>
        <v>0</v>
      </c>
      <c r="F71" s="147">
        <f>IF($D71="","",SUMIF('[3]TK DETHI'!$C:$C,$D71,'[3]TK DETHI'!$D:$D))</f>
        <v>0</v>
      </c>
      <c r="G71" s="147">
        <f>IF($D71="","",SUMIF('[3]TK DETHI'!$E:$E,$D71,'[3]TK DETHI'!$F:$F))</f>
        <v>0</v>
      </c>
      <c r="H71" s="147">
        <f>IF($D71="","",SUMIF('[3]TK DETHI'!$G:$G,$D71,'[3]TK DETHI'!$H:$H))</f>
        <v>0</v>
      </c>
      <c r="I71" s="147">
        <f>IF($D71="","",SUMIF('[3]TK DETHI'!$I:$I,$D71,'[3]TK DETHI'!$J:$J))</f>
        <v>0</v>
      </c>
      <c r="J71" s="147">
        <f>IF($D71="","",SUMIF('[3]TK DETHI'!$K:$K,$D71,'[3]TK DETHI'!$L:$L))</f>
        <v>0</v>
      </c>
      <c r="K71" s="147">
        <f>IF($D71="","",SUMIF('[3]TK DETHI'!$M:$M,$D71,'[3]TK DETHI'!$N:$N))</f>
        <v>0</v>
      </c>
      <c r="L71" s="147">
        <f>IF($D71="","",SUMIF('[3]TK DETHI'!$O:$O,$D71,'[3]TK DETHI'!$P:$P))</f>
        <v>0</v>
      </c>
      <c r="M71" s="148">
        <f t="shared" si="15"/>
        <v>0</v>
      </c>
      <c r="N71" s="49">
        <f>IF($D71="","",SUMIF('[3]TK COITHI KTHP va Thi TN'!$A:$A,$D71,'[3]TK COITHI KTHP va Thi TN'!$D:$D))</f>
        <v>0</v>
      </c>
      <c r="O71" s="49">
        <f>IF($D71="","",SUMIF('[3]TK COITHI KTHP va Thi TN'!$B:$B,$D71,'[3]TK COITHI KTHP va Thi TN'!$D:$D))</f>
        <v>0</v>
      </c>
      <c r="P71" s="49">
        <f>IF($D71="","",SUMIF('[3]TK COITHI KTHP va Thi TN'!$E:$E,$D71,'[3]TK COITHI KTHP va Thi TN'!$H:$H))</f>
        <v>0</v>
      </c>
      <c r="Q71" s="49">
        <f>IF($D71="","",SUMIF('[3]TK COITHI KTHP va Thi TN'!$F:$F,$D71,'[3]TK COITHI KTHP va Thi TN'!$H:$H))</f>
        <v>0</v>
      </c>
      <c r="R71" s="149">
        <f t="shared" si="16"/>
        <v>0</v>
      </c>
      <c r="S71" s="49">
        <f>IF($D71="","",SUMIF('[3]TK CHAMTHI'!$A:$A,$D71,'[3]TK CHAMTHI'!$C:$C))</f>
        <v>0</v>
      </c>
      <c r="T71" s="49">
        <f>IF($D71="","",SUMIF('[3]TK CHAMTHI'!$B:$B,$D71,'[3]TK CHAMTHI'!$C:$C))</f>
        <v>0</v>
      </c>
      <c r="U71" s="49">
        <f>IF(D71="","",SUMIF('[3]CHAM NV'!B:B,D71,'[3]CHAM NV'!C:C))</f>
        <v>0</v>
      </c>
      <c r="V71" s="50">
        <f t="shared" si="17"/>
        <v>0</v>
      </c>
      <c r="W71" s="49">
        <f>IF($D71="","",SUMIF('[3]TK CHAMTHI'!$D:$D,$D71,'[3]TK CHAMTHI'!$F:$F))</f>
        <v>0</v>
      </c>
      <c r="X71" s="49">
        <f>IF($D71="","",SUMIF('[3]TK CHAMTHI'!$E:$E,$D71,'[3]TK CHAMTHI'!$F:$F))</f>
        <v>0</v>
      </c>
      <c r="Y71" s="49">
        <f>IF(D71="","",SUMIF('[3]CHAM NV'!G:G,D71,'[3]CHAM NV'!H:H))</f>
        <v>0</v>
      </c>
      <c r="Z71" s="50">
        <f t="shared" si="18"/>
        <v>0</v>
      </c>
      <c r="AA71" s="49">
        <f>IF($D71="","",SUMIF('[3]TK CHAMTHI'!$G:$G,$D71,'[3]TK CHAMTHI'!$I:$I))</f>
        <v>0</v>
      </c>
      <c r="AB71" s="49">
        <f>IF($D71="","",SUMIF('[3]TK CHAMTHI'!$H:$H,$D71,'[3]TK CHAMTHI'!$I:$I))</f>
        <v>0</v>
      </c>
      <c r="AC71" s="49">
        <f>IF(D71="","",SUMIF('[3]CHAM NV'!E:E,D71,'[3]CHAM NV'!F:F))</f>
        <v>0</v>
      </c>
      <c r="AD71" s="50">
        <f t="shared" si="19"/>
        <v>0</v>
      </c>
      <c r="AE71" s="49">
        <f>IF($D71="","",SUMIF('[3]TK CHAMTHI'!$J:$J,$D71,'[3]TK CHAMTHI'!$L:$L))</f>
        <v>0</v>
      </c>
      <c r="AF71" s="49">
        <f>IF($D71="","",SUMIF('[3]TK CHAMTHI'!$K:$K,$D71,'[3]TK CHAMTHI'!$L:$L))</f>
        <v>0</v>
      </c>
      <c r="AG71" s="49">
        <f>IF(D71="","",SUMIF('[3]CHAM NV'!I:I,D71,'[3]CHAM NV'!J:J))</f>
        <v>0</v>
      </c>
      <c r="AH71" s="50">
        <f t="shared" si="20"/>
        <v>0</v>
      </c>
      <c r="AI71" s="49">
        <f>IF($D71="","",SUMIF('[3]TK CHAMTHI'!$M:$M,$D71,'[3]TK CHAMTHI'!$O:$O))</f>
        <v>0</v>
      </c>
      <c r="AJ71" s="49">
        <f>IF($D71="","",SUMIF('[3]TK CHAMTHI'!$N:$N,$D71,'[3]TK CHAMTHI'!$O:$O))</f>
        <v>0</v>
      </c>
      <c r="AK71" s="50">
        <f t="shared" si="12"/>
        <v>0</v>
      </c>
      <c r="AL71" s="49">
        <f>IF($D71="","",SUMIF('[3]TK CHAMTHI'!$P:$P,$D71,'[3]TK CHAMTHI'!$R:$R))</f>
        <v>0</v>
      </c>
      <c r="AM71" s="49">
        <f>IF($D71="","",SUMIF('[3]TK CHAMTHI'!$Q:$Q,$D71,'[3]TK CHAMTHI'!$R:$R))</f>
        <v>0</v>
      </c>
      <c r="AN71" s="50">
        <f t="shared" si="13"/>
        <v>0</v>
      </c>
      <c r="AO71" s="49">
        <f>IF(D71="","",SUMIF('[3]TK CHAMTHI'!S:S,D71,'[3]TK CHAMTHI'!U:U))</f>
        <v>0</v>
      </c>
      <c r="AP71" s="49">
        <f>IF(D71="","",SUMIF('[3]TK CHAMTHI'!T:T,D71,'[3]TK CHAMTHI'!U:U))</f>
        <v>0</v>
      </c>
      <c r="AQ71" s="50">
        <f t="shared" si="21"/>
        <v>0</v>
      </c>
      <c r="AR71" s="50">
        <f>IF(D71="","",ROUND(SUMIF('[3]QL THI'!G:G,D71,'[3]QL THI'!H:H),1))</f>
        <v>0</v>
      </c>
      <c r="AS71" s="50">
        <f>IF(D71="","",ROUND(SUMIF('[3]QL THI'!E:E,D71,'[3]QL THI'!F:F),1))</f>
        <v>0</v>
      </c>
      <c r="AT71" s="149">
        <f t="shared" si="14"/>
        <v>0</v>
      </c>
    </row>
    <row r="72" spans="1:46" s="135" customFormat="1" ht="37.5">
      <c r="A72" s="145">
        <f>IF(D72="","",SUBTOTAL(3,$D$5:D72))</f>
        <v>68</v>
      </c>
      <c r="B72" s="46" t="s">
        <v>179</v>
      </c>
      <c r="C72" s="47" t="s">
        <v>136</v>
      </c>
      <c r="D72" s="146" t="s">
        <v>180</v>
      </c>
      <c r="E72" s="147">
        <f>IF($D72="","",SUMIF('[3]TK DETHI'!$A:$A,$D72,'[3]TK DETHI'!$B:$B))</f>
        <v>0</v>
      </c>
      <c r="F72" s="147">
        <f>IF($D72="","",SUMIF('[3]TK DETHI'!$C:$C,$D72,'[3]TK DETHI'!$D:$D))</f>
        <v>0</v>
      </c>
      <c r="G72" s="147">
        <f>IF($D72="","",SUMIF('[3]TK DETHI'!$E:$E,$D72,'[3]TK DETHI'!$F:$F))</f>
        <v>0</v>
      </c>
      <c r="H72" s="147">
        <f>IF($D72="","",SUMIF('[3]TK DETHI'!$G:$G,$D72,'[3]TK DETHI'!$H:$H))</f>
        <v>0</v>
      </c>
      <c r="I72" s="147">
        <f>IF($D72="","",SUMIF('[3]TK DETHI'!$I:$I,$D72,'[3]TK DETHI'!$J:$J))</f>
        <v>0</v>
      </c>
      <c r="J72" s="147">
        <f>IF($D72="","",SUMIF('[3]TK DETHI'!$K:$K,$D72,'[3]TK DETHI'!$L:$L))</f>
        <v>0</v>
      </c>
      <c r="K72" s="147">
        <f>IF($D72="","",SUMIF('[3]TK DETHI'!$M:$M,$D72,'[3]TK DETHI'!$N:$N))</f>
        <v>0</v>
      </c>
      <c r="L72" s="147">
        <f>IF($D72="","",SUMIF('[3]TK DETHI'!$O:$O,$D72,'[3]TK DETHI'!$P:$P))</f>
        <v>0</v>
      </c>
      <c r="M72" s="148">
        <f t="shared" si="15"/>
        <v>0</v>
      </c>
      <c r="N72" s="49">
        <f>IF($D72="","",SUMIF('[3]TK COITHI KTHP va Thi TN'!$A:$A,$D72,'[3]TK COITHI KTHP va Thi TN'!$D:$D))</f>
        <v>0</v>
      </c>
      <c r="O72" s="49">
        <f>IF($D72="","",SUMIF('[3]TK COITHI KTHP va Thi TN'!$B:$B,$D72,'[3]TK COITHI KTHP va Thi TN'!$D:$D))</f>
        <v>0</v>
      </c>
      <c r="P72" s="49">
        <f>IF($D72="","",SUMIF('[3]TK COITHI KTHP va Thi TN'!$E:$E,$D72,'[3]TK COITHI KTHP va Thi TN'!$H:$H))</f>
        <v>0</v>
      </c>
      <c r="Q72" s="49">
        <f>IF($D72="","",SUMIF('[3]TK COITHI KTHP va Thi TN'!$F:$F,$D72,'[3]TK COITHI KTHP va Thi TN'!$H:$H))</f>
        <v>0</v>
      </c>
      <c r="R72" s="149">
        <f t="shared" si="16"/>
        <v>0</v>
      </c>
      <c r="S72" s="49">
        <f>IF($D72="","",SUMIF('[3]TK CHAMTHI'!$A:$A,$D72,'[3]TK CHAMTHI'!$C:$C))</f>
        <v>0</v>
      </c>
      <c r="T72" s="49">
        <f>IF($D72="","",SUMIF('[3]TK CHAMTHI'!$B:$B,$D72,'[3]TK CHAMTHI'!$C:$C))</f>
        <v>0</v>
      </c>
      <c r="U72" s="49">
        <f>IF(D72="","",SUMIF('[3]CHAM NV'!B:B,D72,'[3]CHAM NV'!C:C))</f>
        <v>0</v>
      </c>
      <c r="V72" s="50">
        <f t="shared" si="17"/>
        <v>0</v>
      </c>
      <c r="W72" s="49">
        <f>IF($D72="","",SUMIF('[3]TK CHAMTHI'!$D:$D,$D72,'[3]TK CHAMTHI'!$F:$F))</f>
        <v>0</v>
      </c>
      <c r="X72" s="49">
        <f>IF($D72="","",SUMIF('[3]TK CHAMTHI'!$E:$E,$D72,'[3]TK CHAMTHI'!$F:$F))</f>
        <v>0</v>
      </c>
      <c r="Y72" s="49">
        <f>IF(D72="","",SUMIF('[3]CHAM NV'!G:G,D72,'[3]CHAM NV'!H:H))</f>
        <v>0</v>
      </c>
      <c r="Z72" s="50">
        <f t="shared" si="18"/>
        <v>0</v>
      </c>
      <c r="AA72" s="49">
        <f>IF($D72="","",SUMIF('[3]TK CHAMTHI'!$G:$G,$D72,'[3]TK CHAMTHI'!$I:$I))</f>
        <v>0</v>
      </c>
      <c r="AB72" s="49">
        <f>IF($D72="","",SUMIF('[3]TK CHAMTHI'!$H:$H,$D72,'[3]TK CHAMTHI'!$I:$I))</f>
        <v>0</v>
      </c>
      <c r="AC72" s="49">
        <f>IF(D72="","",SUMIF('[3]CHAM NV'!E:E,D72,'[3]CHAM NV'!F:F))</f>
        <v>0</v>
      </c>
      <c r="AD72" s="50">
        <f t="shared" si="19"/>
        <v>0</v>
      </c>
      <c r="AE72" s="49">
        <f>IF($D72="","",SUMIF('[3]TK CHAMTHI'!$J:$J,$D72,'[3]TK CHAMTHI'!$L:$L))</f>
        <v>0</v>
      </c>
      <c r="AF72" s="49">
        <f>IF($D72="","",SUMIF('[3]TK CHAMTHI'!$K:$K,$D72,'[3]TK CHAMTHI'!$L:$L))</f>
        <v>0</v>
      </c>
      <c r="AG72" s="49">
        <f>IF(D72="","",SUMIF('[3]CHAM NV'!I:I,D72,'[3]CHAM NV'!J:J))</f>
        <v>0</v>
      </c>
      <c r="AH72" s="50">
        <f t="shared" si="20"/>
        <v>0</v>
      </c>
      <c r="AI72" s="49">
        <f>IF($D72="","",SUMIF('[3]TK CHAMTHI'!$M:$M,$D72,'[3]TK CHAMTHI'!$O:$O))</f>
        <v>0</v>
      </c>
      <c r="AJ72" s="49">
        <f>IF($D72="","",SUMIF('[3]TK CHAMTHI'!$N:$N,$D72,'[3]TK CHAMTHI'!$O:$O))</f>
        <v>0</v>
      </c>
      <c r="AK72" s="50">
        <f t="shared" si="12"/>
        <v>0</v>
      </c>
      <c r="AL72" s="49">
        <f>IF($D72="","",SUMIF('[3]TK CHAMTHI'!$P:$P,$D72,'[3]TK CHAMTHI'!$R:$R))</f>
        <v>0</v>
      </c>
      <c r="AM72" s="49">
        <f>IF($D72="","",SUMIF('[3]TK CHAMTHI'!$Q:$Q,$D72,'[3]TK CHAMTHI'!$R:$R))</f>
        <v>0</v>
      </c>
      <c r="AN72" s="50">
        <f t="shared" si="13"/>
        <v>0</v>
      </c>
      <c r="AO72" s="49">
        <f>IF(D72="","",SUMIF('[3]TK CHAMTHI'!S:S,D72,'[3]TK CHAMTHI'!U:U))</f>
        <v>0</v>
      </c>
      <c r="AP72" s="49">
        <f>IF(D72="","",SUMIF('[3]TK CHAMTHI'!T:T,D72,'[3]TK CHAMTHI'!U:U))</f>
        <v>0</v>
      </c>
      <c r="AQ72" s="50">
        <f t="shared" si="21"/>
        <v>0</v>
      </c>
      <c r="AR72" s="50">
        <f>IF(D72="","",ROUND(SUMIF('[3]QL THI'!G:G,D72,'[3]QL THI'!H:H),1))</f>
        <v>0</v>
      </c>
      <c r="AS72" s="50">
        <f>IF(D72="","",ROUND(SUMIF('[3]QL THI'!E:E,D72,'[3]QL THI'!F:F),1))</f>
        <v>0</v>
      </c>
      <c r="AT72" s="149">
        <f t="shared" si="14"/>
        <v>0</v>
      </c>
    </row>
    <row r="73" spans="1:46" s="135" customFormat="1">
      <c r="A73" s="145">
        <f>IF(D73="","",SUBTOTAL(3,$D$5:D73))</f>
        <v>69</v>
      </c>
      <c r="B73" s="46" t="s">
        <v>181</v>
      </c>
      <c r="C73" s="47" t="s">
        <v>136</v>
      </c>
      <c r="D73" s="146" t="s">
        <v>182</v>
      </c>
      <c r="E73" s="147">
        <f>IF($D73="","",SUMIF('[3]TK DETHI'!$A:$A,$D73,'[3]TK DETHI'!$B:$B))</f>
        <v>0</v>
      </c>
      <c r="F73" s="147">
        <f>IF($D73="","",SUMIF('[3]TK DETHI'!$C:$C,$D73,'[3]TK DETHI'!$D:$D))</f>
        <v>0</v>
      </c>
      <c r="G73" s="147">
        <f>IF($D73="","",SUMIF('[3]TK DETHI'!$E:$E,$D73,'[3]TK DETHI'!$F:$F))</f>
        <v>0</v>
      </c>
      <c r="H73" s="147">
        <f>IF($D73="","",SUMIF('[3]TK DETHI'!$G:$G,$D73,'[3]TK DETHI'!$H:$H))</f>
        <v>0</v>
      </c>
      <c r="I73" s="147">
        <f>IF($D73="","",SUMIF('[3]TK DETHI'!$I:$I,$D73,'[3]TK DETHI'!$J:$J))</f>
        <v>0</v>
      </c>
      <c r="J73" s="147">
        <f>IF($D73="","",SUMIF('[3]TK DETHI'!$K:$K,$D73,'[3]TK DETHI'!$L:$L))</f>
        <v>0</v>
      </c>
      <c r="K73" s="147">
        <f>IF($D73="","",SUMIF('[3]TK DETHI'!$M:$M,$D73,'[3]TK DETHI'!$N:$N))</f>
        <v>0</v>
      </c>
      <c r="L73" s="147">
        <f>IF($D73="","",SUMIF('[3]TK DETHI'!$O:$O,$D73,'[3]TK DETHI'!$P:$P))</f>
        <v>0</v>
      </c>
      <c r="M73" s="148">
        <f t="shared" si="15"/>
        <v>0</v>
      </c>
      <c r="N73" s="49">
        <f>IF($D73="","",SUMIF('[3]TK COITHI KTHP va Thi TN'!$A:$A,$D73,'[3]TK COITHI KTHP va Thi TN'!$D:$D))</f>
        <v>0</v>
      </c>
      <c r="O73" s="49">
        <f>IF($D73="","",SUMIF('[3]TK COITHI KTHP va Thi TN'!$B:$B,$D73,'[3]TK COITHI KTHP va Thi TN'!$D:$D))</f>
        <v>0</v>
      </c>
      <c r="P73" s="49">
        <f>IF($D73="","",SUMIF('[3]TK COITHI KTHP va Thi TN'!$E:$E,$D73,'[3]TK COITHI KTHP va Thi TN'!$H:$H))</f>
        <v>1</v>
      </c>
      <c r="Q73" s="49">
        <f>IF($D73="","",SUMIF('[3]TK COITHI KTHP va Thi TN'!$F:$F,$D73,'[3]TK COITHI KTHP va Thi TN'!$H:$H))</f>
        <v>0</v>
      </c>
      <c r="R73" s="149">
        <f t="shared" si="16"/>
        <v>1</v>
      </c>
      <c r="S73" s="49">
        <f>IF($D73="","",SUMIF('[3]TK CHAMTHI'!$A:$A,$D73,'[3]TK CHAMTHI'!$C:$C))</f>
        <v>0</v>
      </c>
      <c r="T73" s="49">
        <f>IF($D73="","",SUMIF('[3]TK CHAMTHI'!$B:$B,$D73,'[3]TK CHAMTHI'!$C:$C))</f>
        <v>0</v>
      </c>
      <c r="U73" s="49">
        <f>IF(D73="","",SUMIF('[3]CHAM NV'!B:B,D73,'[3]CHAM NV'!C:C))</f>
        <v>0</v>
      </c>
      <c r="V73" s="50">
        <f t="shared" si="17"/>
        <v>0</v>
      </c>
      <c r="W73" s="49">
        <f>IF($D73="","",SUMIF('[3]TK CHAMTHI'!$D:$D,$D73,'[3]TK CHAMTHI'!$F:$F))</f>
        <v>0</v>
      </c>
      <c r="X73" s="49">
        <f>IF($D73="","",SUMIF('[3]TK CHAMTHI'!$E:$E,$D73,'[3]TK CHAMTHI'!$F:$F))</f>
        <v>0</v>
      </c>
      <c r="Y73" s="49">
        <f>IF(D73="","",SUMIF('[3]CHAM NV'!G:G,D73,'[3]CHAM NV'!H:H))</f>
        <v>0</v>
      </c>
      <c r="Z73" s="50">
        <f t="shared" si="18"/>
        <v>0</v>
      </c>
      <c r="AA73" s="49">
        <f>IF($D73="","",SUMIF('[3]TK CHAMTHI'!$G:$G,$D73,'[3]TK CHAMTHI'!$I:$I))</f>
        <v>0</v>
      </c>
      <c r="AB73" s="49">
        <f>IF($D73="","",SUMIF('[3]TK CHAMTHI'!$H:$H,$D73,'[3]TK CHAMTHI'!$I:$I))</f>
        <v>0</v>
      </c>
      <c r="AC73" s="49">
        <f>IF(D73="","",SUMIF('[3]CHAM NV'!E:E,D73,'[3]CHAM NV'!F:F))</f>
        <v>0</v>
      </c>
      <c r="AD73" s="50">
        <f t="shared" si="19"/>
        <v>0</v>
      </c>
      <c r="AE73" s="49">
        <f>IF($D73="","",SUMIF('[3]TK CHAMTHI'!$J:$J,$D73,'[3]TK CHAMTHI'!$L:$L))</f>
        <v>0</v>
      </c>
      <c r="AF73" s="49">
        <f>IF($D73="","",SUMIF('[3]TK CHAMTHI'!$K:$K,$D73,'[3]TK CHAMTHI'!$L:$L))</f>
        <v>0</v>
      </c>
      <c r="AG73" s="49">
        <f>IF(D73="","",SUMIF('[3]CHAM NV'!I:I,D73,'[3]CHAM NV'!J:J))</f>
        <v>0</v>
      </c>
      <c r="AH73" s="50">
        <f t="shared" si="20"/>
        <v>0</v>
      </c>
      <c r="AI73" s="49">
        <f>IF($D73="","",SUMIF('[3]TK CHAMTHI'!$M:$M,$D73,'[3]TK CHAMTHI'!$O:$O))</f>
        <v>6</v>
      </c>
      <c r="AJ73" s="49">
        <f>IF($D73="","",SUMIF('[3]TK CHAMTHI'!$N:$N,$D73,'[3]TK CHAMTHI'!$O:$O))</f>
        <v>0</v>
      </c>
      <c r="AK73" s="50">
        <f t="shared" si="12"/>
        <v>1.2000000000000002</v>
      </c>
      <c r="AL73" s="49">
        <f>IF($D73="","",SUMIF('[3]TK CHAMTHI'!$P:$P,$D73,'[3]TK CHAMTHI'!$R:$R))</f>
        <v>0</v>
      </c>
      <c r="AM73" s="49">
        <f>IF($D73="","",SUMIF('[3]TK CHAMTHI'!$Q:$Q,$D73,'[3]TK CHAMTHI'!$R:$R))</f>
        <v>0</v>
      </c>
      <c r="AN73" s="50">
        <f t="shared" si="13"/>
        <v>0</v>
      </c>
      <c r="AO73" s="49">
        <f>IF(D73="","",SUMIF('[3]TK CHAMTHI'!S:S,D73,'[3]TK CHAMTHI'!U:U))</f>
        <v>6</v>
      </c>
      <c r="AP73" s="49">
        <f>IF(D73="","",SUMIF('[3]TK CHAMTHI'!T:T,D73,'[3]TK CHAMTHI'!U:U))</f>
        <v>0</v>
      </c>
      <c r="AQ73" s="50">
        <f t="shared" si="21"/>
        <v>2.4000000000000004</v>
      </c>
      <c r="AR73" s="50">
        <f>IF(D73="","",ROUND(SUMIF('[3]QL THI'!G:G,D73,'[3]QL THI'!H:H),1))</f>
        <v>0</v>
      </c>
      <c r="AS73" s="50">
        <f>IF(D73="","",ROUND(SUMIF('[3]QL THI'!E:E,D73,'[3]QL THI'!F:F),1))</f>
        <v>0</v>
      </c>
      <c r="AT73" s="149">
        <f t="shared" si="14"/>
        <v>4.5999999999999996</v>
      </c>
    </row>
    <row r="74" spans="1:46" s="135" customFormat="1">
      <c r="A74" s="145">
        <f>IF(D74="","",SUBTOTAL(3,$D$5:D74))</f>
        <v>70</v>
      </c>
      <c r="B74" s="46" t="s">
        <v>183</v>
      </c>
      <c r="C74" s="47" t="s">
        <v>136</v>
      </c>
      <c r="D74" s="146" t="s">
        <v>184</v>
      </c>
      <c r="E74" s="147">
        <f>IF($D74="","",SUMIF('[3]TK DETHI'!$A:$A,$D74,'[3]TK DETHI'!$B:$B))</f>
        <v>0</v>
      </c>
      <c r="F74" s="147">
        <f>IF($D74="","",SUMIF('[3]TK DETHI'!$C:$C,$D74,'[3]TK DETHI'!$D:$D))</f>
        <v>0</v>
      </c>
      <c r="G74" s="147">
        <f>IF($D74="","",SUMIF('[3]TK DETHI'!$E:$E,$D74,'[3]TK DETHI'!$F:$F))</f>
        <v>0</v>
      </c>
      <c r="H74" s="147">
        <f>IF($D74="","",SUMIF('[3]TK DETHI'!$G:$G,$D74,'[3]TK DETHI'!$H:$H))</f>
        <v>0</v>
      </c>
      <c r="I74" s="147">
        <f>IF($D74="","",SUMIF('[3]TK DETHI'!$I:$I,$D74,'[3]TK DETHI'!$J:$J))</f>
        <v>0</v>
      </c>
      <c r="J74" s="147">
        <f>IF($D74="","",SUMIF('[3]TK DETHI'!$K:$K,$D74,'[3]TK DETHI'!$L:$L))</f>
        <v>0</v>
      </c>
      <c r="K74" s="147">
        <f>IF($D74="","",SUMIF('[3]TK DETHI'!$M:$M,$D74,'[3]TK DETHI'!$N:$N))</f>
        <v>0</v>
      </c>
      <c r="L74" s="147">
        <f>IF($D74="","",SUMIF('[3]TK DETHI'!$O:$O,$D74,'[3]TK DETHI'!$P:$P))</f>
        <v>0</v>
      </c>
      <c r="M74" s="148">
        <f t="shared" si="15"/>
        <v>0</v>
      </c>
      <c r="N74" s="49">
        <f>IF($D74="","",SUMIF('[3]TK COITHI KTHP va Thi TN'!$A:$A,$D74,'[3]TK COITHI KTHP va Thi TN'!$D:$D))</f>
        <v>0</v>
      </c>
      <c r="O74" s="49">
        <f>IF($D74="","",SUMIF('[3]TK COITHI KTHP va Thi TN'!$B:$B,$D74,'[3]TK COITHI KTHP va Thi TN'!$D:$D))</f>
        <v>0</v>
      </c>
      <c r="P74" s="49">
        <f>IF($D74="","",SUMIF('[3]TK COITHI KTHP va Thi TN'!$E:$E,$D74,'[3]TK COITHI KTHP va Thi TN'!$H:$H))</f>
        <v>0</v>
      </c>
      <c r="Q74" s="49">
        <f>IF($D74="","",SUMIF('[3]TK COITHI KTHP va Thi TN'!$F:$F,$D74,'[3]TK COITHI KTHP va Thi TN'!$H:$H))</f>
        <v>0</v>
      </c>
      <c r="R74" s="149">
        <f t="shared" si="16"/>
        <v>0</v>
      </c>
      <c r="S74" s="49">
        <f>IF($D74="","",SUMIF('[3]TK CHAMTHI'!$A:$A,$D74,'[3]TK CHAMTHI'!$C:$C))</f>
        <v>0</v>
      </c>
      <c r="T74" s="49">
        <f>IF($D74="","",SUMIF('[3]TK CHAMTHI'!$B:$B,$D74,'[3]TK CHAMTHI'!$C:$C))</f>
        <v>0</v>
      </c>
      <c r="U74" s="49">
        <f>IF(D74="","",SUMIF('[3]CHAM NV'!B:B,D74,'[3]CHAM NV'!C:C))</f>
        <v>0</v>
      </c>
      <c r="V74" s="50">
        <f t="shared" si="17"/>
        <v>0</v>
      </c>
      <c r="W74" s="49">
        <f>IF($D74="","",SUMIF('[3]TK CHAMTHI'!$D:$D,$D74,'[3]TK CHAMTHI'!$F:$F))</f>
        <v>0</v>
      </c>
      <c r="X74" s="49">
        <f>IF($D74="","",SUMIF('[3]TK CHAMTHI'!$E:$E,$D74,'[3]TK CHAMTHI'!$F:$F))</f>
        <v>0</v>
      </c>
      <c r="Y74" s="49">
        <f>IF(D74="","",SUMIF('[3]CHAM NV'!G:G,D74,'[3]CHAM NV'!H:H))</f>
        <v>0</v>
      </c>
      <c r="Z74" s="50">
        <f t="shared" si="18"/>
        <v>0</v>
      </c>
      <c r="AA74" s="49">
        <f>IF($D74="","",SUMIF('[3]TK CHAMTHI'!$G:$G,$D74,'[3]TK CHAMTHI'!$I:$I))</f>
        <v>0</v>
      </c>
      <c r="AB74" s="49">
        <f>IF($D74="","",SUMIF('[3]TK CHAMTHI'!$H:$H,$D74,'[3]TK CHAMTHI'!$I:$I))</f>
        <v>0</v>
      </c>
      <c r="AC74" s="49">
        <f>IF(D74="","",SUMIF('[3]CHAM NV'!E:E,D74,'[3]CHAM NV'!F:F))</f>
        <v>0</v>
      </c>
      <c r="AD74" s="50">
        <f t="shared" si="19"/>
        <v>0</v>
      </c>
      <c r="AE74" s="49">
        <f>IF($D74="","",SUMIF('[3]TK CHAMTHI'!$J:$J,$D74,'[3]TK CHAMTHI'!$L:$L))</f>
        <v>0</v>
      </c>
      <c r="AF74" s="49">
        <f>IF($D74="","",SUMIF('[3]TK CHAMTHI'!$K:$K,$D74,'[3]TK CHAMTHI'!$L:$L))</f>
        <v>0</v>
      </c>
      <c r="AG74" s="49">
        <f>IF(D74="","",SUMIF('[3]CHAM NV'!I:I,D74,'[3]CHAM NV'!J:J))</f>
        <v>0</v>
      </c>
      <c r="AH74" s="50">
        <f t="shared" si="20"/>
        <v>0</v>
      </c>
      <c r="AI74" s="49">
        <f>IF($D74="","",SUMIF('[3]TK CHAMTHI'!$M:$M,$D74,'[3]TK CHAMTHI'!$O:$O))</f>
        <v>0</v>
      </c>
      <c r="AJ74" s="49">
        <f>IF($D74="","",SUMIF('[3]TK CHAMTHI'!$N:$N,$D74,'[3]TK CHAMTHI'!$O:$O))</f>
        <v>0</v>
      </c>
      <c r="AK74" s="50">
        <f t="shared" si="12"/>
        <v>0</v>
      </c>
      <c r="AL74" s="49">
        <f>IF($D74="","",SUMIF('[3]TK CHAMTHI'!$P:$P,$D74,'[3]TK CHAMTHI'!$R:$R))</f>
        <v>0</v>
      </c>
      <c r="AM74" s="49">
        <f>IF($D74="","",SUMIF('[3]TK CHAMTHI'!$Q:$Q,$D74,'[3]TK CHAMTHI'!$R:$R))</f>
        <v>0</v>
      </c>
      <c r="AN74" s="50">
        <f t="shared" si="13"/>
        <v>0</v>
      </c>
      <c r="AO74" s="49">
        <f>IF(D74="","",SUMIF('[3]TK CHAMTHI'!S:S,D74,'[3]TK CHAMTHI'!U:U))</f>
        <v>0</v>
      </c>
      <c r="AP74" s="49">
        <f>IF(D74="","",SUMIF('[3]TK CHAMTHI'!T:T,D74,'[3]TK CHAMTHI'!U:U))</f>
        <v>0</v>
      </c>
      <c r="AQ74" s="50">
        <f t="shared" si="21"/>
        <v>0</v>
      </c>
      <c r="AR74" s="50">
        <f>IF(D74="","",ROUND(SUMIF('[3]QL THI'!G:G,D74,'[3]QL THI'!H:H),1))</f>
        <v>0</v>
      </c>
      <c r="AS74" s="50">
        <f>IF(D74="","",ROUND(SUMIF('[3]QL THI'!E:E,D74,'[3]QL THI'!F:F),1))</f>
        <v>0</v>
      </c>
      <c r="AT74" s="149">
        <f t="shared" si="14"/>
        <v>0</v>
      </c>
    </row>
    <row r="75" spans="1:46" s="135" customFormat="1">
      <c r="A75" s="145">
        <f>IF(D75="","",SUBTOTAL(3,$D$5:D75))</f>
        <v>71</v>
      </c>
      <c r="B75" s="46" t="s">
        <v>185</v>
      </c>
      <c r="C75" s="47" t="s">
        <v>136</v>
      </c>
      <c r="D75" s="146" t="s">
        <v>186</v>
      </c>
      <c r="E75" s="147">
        <f>IF($D75="","",SUMIF('[3]TK DETHI'!$A:$A,$D75,'[3]TK DETHI'!$B:$B))</f>
        <v>0</v>
      </c>
      <c r="F75" s="147">
        <f>IF($D75="","",SUMIF('[3]TK DETHI'!$C:$C,$D75,'[3]TK DETHI'!$D:$D))</f>
        <v>0</v>
      </c>
      <c r="G75" s="147">
        <f>IF($D75="","",SUMIF('[3]TK DETHI'!$E:$E,$D75,'[3]TK DETHI'!$F:$F))</f>
        <v>0</v>
      </c>
      <c r="H75" s="147">
        <f>IF($D75="","",SUMIF('[3]TK DETHI'!$G:$G,$D75,'[3]TK DETHI'!$H:$H))</f>
        <v>0</v>
      </c>
      <c r="I75" s="147">
        <f>IF($D75="","",SUMIF('[3]TK DETHI'!$I:$I,$D75,'[3]TK DETHI'!$J:$J))</f>
        <v>0</v>
      </c>
      <c r="J75" s="147">
        <f>IF($D75="","",SUMIF('[3]TK DETHI'!$K:$K,$D75,'[3]TK DETHI'!$L:$L))</f>
        <v>0</v>
      </c>
      <c r="K75" s="147">
        <f>IF($D75="","",SUMIF('[3]TK DETHI'!$M:$M,$D75,'[3]TK DETHI'!$N:$N))</f>
        <v>0</v>
      </c>
      <c r="L75" s="147">
        <f>IF($D75="","",SUMIF('[3]TK DETHI'!$O:$O,$D75,'[3]TK DETHI'!$P:$P))</f>
        <v>0</v>
      </c>
      <c r="M75" s="148">
        <f t="shared" si="15"/>
        <v>0</v>
      </c>
      <c r="N75" s="49">
        <f>IF($D75="","",SUMIF('[3]TK COITHI KTHP va Thi TN'!$A:$A,$D75,'[3]TK COITHI KTHP va Thi TN'!$D:$D))</f>
        <v>0</v>
      </c>
      <c r="O75" s="49">
        <f>IF($D75="","",SUMIF('[3]TK COITHI KTHP va Thi TN'!$B:$B,$D75,'[3]TK COITHI KTHP va Thi TN'!$D:$D))</f>
        <v>0</v>
      </c>
      <c r="P75" s="49">
        <f>IF($D75="","",SUMIF('[3]TK COITHI KTHP va Thi TN'!$E:$E,$D75,'[3]TK COITHI KTHP va Thi TN'!$H:$H))</f>
        <v>2</v>
      </c>
      <c r="Q75" s="49">
        <f>IF($D75="","",SUMIF('[3]TK COITHI KTHP va Thi TN'!$F:$F,$D75,'[3]TK COITHI KTHP va Thi TN'!$H:$H))</f>
        <v>1</v>
      </c>
      <c r="R75" s="149">
        <f t="shared" si="16"/>
        <v>3</v>
      </c>
      <c r="S75" s="49">
        <f>IF($D75="","",SUMIF('[3]TK CHAMTHI'!$A:$A,$D75,'[3]TK CHAMTHI'!$C:$C))</f>
        <v>0</v>
      </c>
      <c r="T75" s="49">
        <f>IF($D75="","",SUMIF('[3]TK CHAMTHI'!$B:$B,$D75,'[3]TK CHAMTHI'!$C:$C))</f>
        <v>0</v>
      </c>
      <c r="U75" s="49">
        <f>IF(D75="","",SUMIF('[3]CHAM NV'!B:B,D75,'[3]CHAM NV'!C:C))</f>
        <v>0</v>
      </c>
      <c r="V75" s="50">
        <f t="shared" si="17"/>
        <v>0</v>
      </c>
      <c r="W75" s="49">
        <f>IF($D75="","",SUMIF('[3]TK CHAMTHI'!$D:$D,$D75,'[3]TK CHAMTHI'!$F:$F))</f>
        <v>0</v>
      </c>
      <c r="X75" s="49">
        <f>IF($D75="","",SUMIF('[3]TK CHAMTHI'!$E:$E,$D75,'[3]TK CHAMTHI'!$F:$F))</f>
        <v>0</v>
      </c>
      <c r="Y75" s="49">
        <f>IF(D75="","",SUMIF('[3]CHAM NV'!G:G,D75,'[3]CHAM NV'!H:H))</f>
        <v>0</v>
      </c>
      <c r="Z75" s="50">
        <f t="shared" si="18"/>
        <v>0</v>
      </c>
      <c r="AA75" s="49">
        <f>IF($D75="","",SUMIF('[3]TK CHAMTHI'!$G:$G,$D75,'[3]TK CHAMTHI'!$I:$I))</f>
        <v>0</v>
      </c>
      <c r="AB75" s="49">
        <f>IF($D75="","",SUMIF('[3]TK CHAMTHI'!$H:$H,$D75,'[3]TK CHAMTHI'!$I:$I))</f>
        <v>0</v>
      </c>
      <c r="AC75" s="49">
        <f>IF(D75="","",SUMIF('[3]CHAM NV'!E:E,D75,'[3]CHAM NV'!F:F))</f>
        <v>0</v>
      </c>
      <c r="AD75" s="50">
        <f t="shared" si="19"/>
        <v>0</v>
      </c>
      <c r="AE75" s="49">
        <f>IF($D75="","",SUMIF('[3]TK CHAMTHI'!$J:$J,$D75,'[3]TK CHAMTHI'!$L:$L))</f>
        <v>0</v>
      </c>
      <c r="AF75" s="49">
        <f>IF($D75="","",SUMIF('[3]TK CHAMTHI'!$K:$K,$D75,'[3]TK CHAMTHI'!$L:$L))</f>
        <v>0</v>
      </c>
      <c r="AG75" s="49">
        <f>IF(D75="","",SUMIF('[3]CHAM NV'!I:I,D75,'[3]CHAM NV'!J:J))</f>
        <v>0</v>
      </c>
      <c r="AH75" s="50">
        <f t="shared" si="20"/>
        <v>0</v>
      </c>
      <c r="AI75" s="49">
        <f>IF($D75="","",SUMIF('[3]TK CHAMTHI'!$M:$M,$D75,'[3]TK CHAMTHI'!$O:$O))</f>
        <v>0</v>
      </c>
      <c r="AJ75" s="49">
        <f>IF($D75="","",SUMIF('[3]TK CHAMTHI'!$N:$N,$D75,'[3]TK CHAMTHI'!$O:$O))</f>
        <v>11</v>
      </c>
      <c r="AK75" s="50">
        <f t="shared" si="12"/>
        <v>2.2000000000000002</v>
      </c>
      <c r="AL75" s="49">
        <f>IF($D75="","",SUMIF('[3]TK CHAMTHI'!$P:$P,$D75,'[3]TK CHAMTHI'!$R:$R))</f>
        <v>0</v>
      </c>
      <c r="AM75" s="49">
        <f>IF($D75="","",SUMIF('[3]TK CHAMTHI'!$Q:$Q,$D75,'[3]TK CHAMTHI'!$R:$R))</f>
        <v>0</v>
      </c>
      <c r="AN75" s="50">
        <f t="shared" si="13"/>
        <v>0</v>
      </c>
      <c r="AO75" s="49">
        <f>IF(D75="","",SUMIF('[3]TK CHAMTHI'!S:S,D75,'[3]TK CHAMTHI'!U:U))</f>
        <v>13</v>
      </c>
      <c r="AP75" s="49">
        <f>IF(D75="","",SUMIF('[3]TK CHAMTHI'!T:T,D75,'[3]TK CHAMTHI'!U:U))</f>
        <v>6</v>
      </c>
      <c r="AQ75" s="50">
        <f t="shared" si="21"/>
        <v>7.6000000000000005</v>
      </c>
      <c r="AR75" s="50">
        <f>IF(D75="","",ROUND(SUMIF('[3]QL THI'!G:G,D75,'[3]QL THI'!H:H),1))</f>
        <v>0</v>
      </c>
      <c r="AS75" s="50">
        <f>IF(D75="","",ROUND(SUMIF('[3]QL THI'!E:E,D75,'[3]QL THI'!F:F),1))</f>
        <v>0</v>
      </c>
      <c r="AT75" s="149">
        <f t="shared" si="14"/>
        <v>12.8</v>
      </c>
    </row>
    <row r="76" spans="1:46" s="135" customFormat="1">
      <c r="A76" s="145">
        <f>IF(D76="","",SUBTOTAL(3,$D$5:D76))</f>
        <v>72</v>
      </c>
      <c r="B76" s="46" t="s">
        <v>187</v>
      </c>
      <c r="C76" s="47" t="s">
        <v>136</v>
      </c>
      <c r="D76" s="146" t="s">
        <v>188</v>
      </c>
      <c r="E76" s="147">
        <f>IF($D76="","",SUMIF('[3]TK DETHI'!$A:$A,$D76,'[3]TK DETHI'!$B:$B))</f>
        <v>0</v>
      </c>
      <c r="F76" s="147">
        <f>IF($D76="","",SUMIF('[3]TK DETHI'!$C:$C,$D76,'[3]TK DETHI'!$D:$D))</f>
        <v>0</v>
      </c>
      <c r="G76" s="147">
        <f>IF($D76="","",SUMIF('[3]TK DETHI'!$E:$E,$D76,'[3]TK DETHI'!$F:$F))</f>
        <v>0</v>
      </c>
      <c r="H76" s="147">
        <f>IF($D76="","",SUMIF('[3]TK DETHI'!$G:$G,$D76,'[3]TK DETHI'!$H:$H))</f>
        <v>0</v>
      </c>
      <c r="I76" s="147">
        <f>IF($D76="","",SUMIF('[3]TK DETHI'!$I:$I,$D76,'[3]TK DETHI'!$J:$J))</f>
        <v>0</v>
      </c>
      <c r="J76" s="147">
        <f>IF($D76="","",SUMIF('[3]TK DETHI'!$K:$K,$D76,'[3]TK DETHI'!$L:$L))</f>
        <v>0</v>
      </c>
      <c r="K76" s="147">
        <f>IF($D76="","",SUMIF('[3]TK DETHI'!$M:$M,$D76,'[3]TK DETHI'!$N:$N))</f>
        <v>0</v>
      </c>
      <c r="L76" s="147">
        <f>IF($D76="","",SUMIF('[3]TK DETHI'!$O:$O,$D76,'[3]TK DETHI'!$P:$P))</f>
        <v>0</v>
      </c>
      <c r="M76" s="148">
        <f t="shared" si="15"/>
        <v>0</v>
      </c>
      <c r="N76" s="49">
        <f>IF($D76="","",SUMIF('[3]TK COITHI KTHP va Thi TN'!$A:$A,$D76,'[3]TK COITHI KTHP va Thi TN'!$D:$D))</f>
        <v>0</v>
      </c>
      <c r="O76" s="49">
        <f>IF($D76="","",SUMIF('[3]TK COITHI KTHP va Thi TN'!$B:$B,$D76,'[3]TK COITHI KTHP va Thi TN'!$D:$D))</f>
        <v>0</v>
      </c>
      <c r="P76" s="49">
        <f>IF($D76="","",SUMIF('[3]TK COITHI KTHP va Thi TN'!$E:$E,$D76,'[3]TK COITHI KTHP va Thi TN'!$H:$H))</f>
        <v>0</v>
      </c>
      <c r="Q76" s="49">
        <f>IF($D76="","",SUMIF('[3]TK COITHI KTHP va Thi TN'!$F:$F,$D76,'[3]TK COITHI KTHP va Thi TN'!$H:$H))</f>
        <v>0</v>
      </c>
      <c r="R76" s="149">
        <f t="shared" si="16"/>
        <v>0</v>
      </c>
      <c r="S76" s="49">
        <f>IF($D76="","",SUMIF('[3]TK CHAMTHI'!$A:$A,$D76,'[3]TK CHAMTHI'!$C:$C))</f>
        <v>0</v>
      </c>
      <c r="T76" s="49">
        <f>IF($D76="","",SUMIF('[3]TK CHAMTHI'!$B:$B,$D76,'[3]TK CHAMTHI'!$C:$C))</f>
        <v>0</v>
      </c>
      <c r="U76" s="49">
        <f>IF(D76="","",SUMIF('[3]CHAM NV'!B:B,D76,'[3]CHAM NV'!C:C))</f>
        <v>0</v>
      </c>
      <c r="V76" s="50">
        <f t="shared" si="17"/>
        <v>0</v>
      </c>
      <c r="W76" s="49">
        <f>IF($D76="","",SUMIF('[3]TK CHAMTHI'!$D:$D,$D76,'[3]TK CHAMTHI'!$F:$F))</f>
        <v>0</v>
      </c>
      <c r="X76" s="49">
        <f>IF($D76="","",SUMIF('[3]TK CHAMTHI'!$E:$E,$D76,'[3]TK CHAMTHI'!$F:$F))</f>
        <v>0</v>
      </c>
      <c r="Y76" s="49">
        <f>IF(D76="","",SUMIF('[3]CHAM NV'!G:G,D76,'[3]CHAM NV'!H:H))</f>
        <v>0</v>
      </c>
      <c r="Z76" s="50">
        <f t="shared" si="18"/>
        <v>0</v>
      </c>
      <c r="AA76" s="49">
        <f>IF($D76="","",SUMIF('[3]TK CHAMTHI'!$G:$G,$D76,'[3]TK CHAMTHI'!$I:$I))</f>
        <v>0</v>
      </c>
      <c r="AB76" s="49">
        <f>IF($D76="","",SUMIF('[3]TK CHAMTHI'!$H:$H,$D76,'[3]TK CHAMTHI'!$I:$I))</f>
        <v>0</v>
      </c>
      <c r="AC76" s="49">
        <f>IF(D76="","",SUMIF('[3]CHAM NV'!E:E,D76,'[3]CHAM NV'!F:F))</f>
        <v>0</v>
      </c>
      <c r="AD76" s="50">
        <f t="shared" si="19"/>
        <v>0</v>
      </c>
      <c r="AE76" s="49">
        <f>IF($D76="","",SUMIF('[3]TK CHAMTHI'!$J:$J,$D76,'[3]TK CHAMTHI'!$L:$L))</f>
        <v>0</v>
      </c>
      <c r="AF76" s="49">
        <f>IF($D76="","",SUMIF('[3]TK CHAMTHI'!$K:$K,$D76,'[3]TK CHAMTHI'!$L:$L))</f>
        <v>0</v>
      </c>
      <c r="AG76" s="49">
        <f>IF(D76="","",SUMIF('[3]CHAM NV'!I:I,D76,'[3]CHAM NV'!J:J))</f>
        <v>0</v>
      </c>
      <c r="AH76" s="50">
        <f t="shared" si="20"/>
        <v>0</v>
      </c>
      <c r="AI76" s="49">
        <f>IF($D76="","",SUMIF('[3]TK CHAMTHI'!$M:$M,$D76,'[3]TK CHAMTHI'!$O:$O))</f>
        <v>0</v>
      </c>
      <c r="AJ76" s="49">
        <f>IF($D76="","",SUMIF('[3]TK CHAMTHI'!$N:$N,$D76,'[3]TK CHAMTHI'!$O:$O))</f>
        <v>0</v>
      </c>
      <c r="AK76" s="50">
        <f t="shared" si="12"/>
        <v>0</v>
      </c>
      <c r="AL76" s="49">
        <f>IF($D76="","",SUMIF('[3]TK CHAMTHI'!$P:$P,$D76,'[3]TK CHAMTHI'!$R:$R))</f>
        <v>0</v>
      </c>
      <c r="AM76" s="49">
        <f>IF($D76="","",SUMIF('[3]TK CHAMTHI'!$Q:$Q,$D76,'[3]TK CHAMTHI'!$R:$R))</f>
        <v>0</v>
      </c>
      <c r="AN76" s="50">
        <f t="shared" si="13"/>
        <v>0</v>
      </c>
      <c r="AO76" s="49">
        <f>IF(D76="","",SUMIF('[3]TK CHAMTHI'!S:S,D76,'[3]TK CHAMTHI'!U:U))</f>
        <v>0</v>
      </c>
      <c r="AP76" s="49">
        <f>IF(D76="","",SUMIF('[3]TK CHAMTHI'!T:T,D76,'[3]TK CHAMTHI'!U:U))</f>
        <v>0</v>
      </c>
      <c r="AQ76" s="50">
        <f t="shared" si="21"/>
        <v>0</v>
      </c>
      <c r="AR76" s="50">
        <f>IF(D76="","",ROUND(SUMIF('[3]QL THI'!G:G,D76,'[3]QL THI'!H:H),1))</f>
        <v>0</v>
      </c>
      <c r="AS76" s="50">
        <f>IF(D76="","",ROUND(SUMIF('[3]QL THI'!E:E,D76,'[3]QL THI'!F:F),1))</f>
        <v>0</v>
      </c>
      <c r="AT76" s="149">
        <f t="shared" si="14"/>
        <v>0</v>
      </c>
    </row>
    <row r="77" spans="1:46" s="135" customFormat="1">
      <c r="A77" s="145">
        <f>IF(D77="","",SUBTOTAL(3,$D$5:D77))</f>
        <v>73</v>
      </c>
      <c r="B77" s="46" t="s">
        <v>189</v>
      </c>
      <c r="C77" s="47" t="s">
        <v>136</v>
      </c>
      <c r="D77" s="146" t="s">
        <v>190</v>
      </c>
      <c r="E77" s="147">
        <f>IF($D77="","",SUMIF('[3]TK DETHI'!$A:$A,$D77,'[3]TK DETHI'!$B:$B))</f>
        <v>0</v>
      </c>
      <c r="F77" s="147">
        <f>IF($D77="","",SUMIF('[3]TK DETHI'!$C:$C,$D77,'[3]TK DETHI'!$D:$D))</f>
        <v>0</v>
      </c>
      <c r="G77" s="147">
        <f>IF($D77="","",SUMIF('[3]TK DETHI'!$E:$E,$D77,'[3]TK DETHI'!$F:$F))</f>
        <v>0</v>
      </c>
      <c r="H77" s="147">
        <f>IF($D77="","",SUMIF('[3]TK DETHI'!$G:$G,$D77,'[3]TK DETHI'!$H:$H))</f>
        <v>0</v>
      </c>
      <c r="I77" s="147">
        <f>IF($D77="","",SUMIF('[3]TK DETHI'!$I:$I,$D77,'[3]TK DETHI'!$J:$J))</f>
        <v>0</v>
      </c>
      <c r="J77" s="147">
        <f>IF($D77="","",SUMIF('[3]TK DETHI'!$K:$K,$D77,'[3]TK DETHI'!$L:$L))</f>
        <v>0</v>
      </c>
      <c r="K77" s="147">
        <f>IF($D77="","",SUMIF('[3]TK DETHI'!$M:$M,$D77,'[3]TK DETHI'!$N:$N))</f>
        <v>0</v>
      </c>
      <c r="L77" s="147">
        <f>IF($D77="","",SUMIF('[3]TK DETHI'!$O:$O,$D77,'[3]TK DETHI'!$P:$P))</f>
        <v>0</v>
      </c>
      <c r="M77" s="148">
        <f t="shared" si="15"/>
        <v>0</v>
      </c>
      <c r="N77" s="49">
        <f>IF($D77="","",SUMIF('[3]TK COITHI KTHP va Thi TN'!$A:$A,$D77,'[3]TK COITHI KTHP va Thi TN'!$D:$D))</f>
        <v>0</v>
      </c>
      <c r="O77" s="49">
        <f>IF($D77="","",SUMIF('[3]TK COITHI KTHP va Thi TN'!$B:$B,$D77,'[3]TK COITHI KTHP va Thi TN'!$D:$D))</f>
        <v>0</v>
      </c>
      <c r="P77" s="49">
        <f>IF($D77="","",SUMIF('[3]TK COITHI KTHP va Thi TN'!$E:$E,$D77,'[3]TK COITHI KTHP va Thi TN'!$H:$H))</f>
        <v>0</v>
      </c>
      <c r="Q77" s="49">
        <f>IF($D77="","",SUMIF('[3]TK COITHI KTHP va Thi TN'!$F:$F,$D77,'[3]TK COITHI KTHP va Thi TN'!$H:$H))</f>
        <v>0</v>
      </c>
      <c r="R77" s="149">
        <f t="shared" si="16"/>
        <v>0</v>
      </c>
      <c r="S77" s="49">
        <f>IF($D77="","",SUMIF('[3]TK CHAMTHI'!$A:$A,$D77,'[3]TK CHAMTHI'!$C:$C))</f>
        <v>0</v>
      </c>
      <c r="T77" s="49">
        <f>IF($D77="","",SUMIF('[3]TK CHAMTHI'!$B:$B,$D77,'[3]TK CHAMTHI'!$C:$C))</f>
        <v>0</v>
      </c>
      <c r="U77" s="49">
        <f>IF(D77="","",SUMIF('[3]CHAM NV'!B:B,D77,'[3]CHAM NV'!C:C))</f>
        <v>0</v>
      </c>
      <c r="V77" s="50">
        <f t="shared" si="17"/>
        <v>0</v>
      </c>
      <c r="W77" s="49">
        <f>IF($D77="","",SUMIF('[3]TK CHAMTHI'!$D:$D,$D77,'[3]TK CHAMTHI'!$F:$F))</f>
        <v>0</v>
      </c>
      <c r="X77" s="49">
        <f>IF($D77="","",SUMIF('[3]TK CHAMTHI'!$E:$E,$D77,'[3]TK CHAMTHI'!$F:$F))</f>
        <v>0</v>
      </c>
      <c r="Y77" s="49">
        <f>IF(D77="","",SUMIF('[3]CHAM NV'!G:G,D77,'[3]CHAM NV'!H:H))</f>
        <v>0</v>
      </c>
      <c r="Z77" s="50">
        <f t="shared" si="18"/>
        <v>0</v>
      </c>
      <c r="AA77" s="49">
        <f>IF($D77="","",SUMIF('[3]TK CHAMTHI'!$G:$G,$D77,'[3]TK CHAMTHI'!$I:$I))</f>
        <v>0</v>
      </c>
      <c r="AB77" s="49">
        <f>IF($D77="","",SUMIF('[3]TK CHAMTHI'!$H:$H,$D77,'[3]TK CHAMTHI'!$I:$I))</f>
        <v>0</v>
      </c>
      <c r="AC77" s="49">
        <f>IF(D77="","",SUMIF('[3]CHAM NV'!E:E,D77,'[3]CHAM NV'!F:F))</f>
        <v>0</v>
      </c>
      <c r="AD77" s="50">
        <f t="shared" si="19"/>
        <v>0</v>
      </c>
      <c r="AE77" s="49">
        <f>IF($D77="","",SUMIF('[3]TK CHAMTHI'!$J:$J,$D77,'[3]TK CHAMTHI'!$L:$L))</f>
        <v>0</v>
      </c>
      <c r="AF77" s="49">
        <f>IF($D77="","",SUMIF('[3]TK CHAMTHI'!$K:$K,$D77,'[3]TK CHAMTHI'!$L:$L))</f>
        <v>0</v>
      </c>
      <c r="AG77" s="49">
        <f>IF(D77="","",SUMIF('[3]CHAM NV'!I:I,D77,'[3]CHAM NV'!J:J))</f>
        <v>0</v>
      </c>
      <c r="AH77" s="50">
        <f t="shared" si="20"/>
        <v>0</v>
      </c>
      <c r="AI77" s="49">
        <f>IF($D77="","",SUMIF('[3]TK CHAMTHI'!$M:$M,$D77,'[3]TK CHAMTHI'!$O:$O))</f>
        <v>0</v>
      </c>
      <c r="AJ77" s="49">
        <f>IF($D77="","",SUMIF('[3]TK CHAMTHI'!$N:$N,$D77,'[3]TK CHAMTHI'!$O:$O))</f>
        <v>0</v>
      </c>
      <c r="AK77" s="50">
        <f t="shared" si="12"/>
        <v>0</v>
      </c>
      <c r="AL77" s="49">
        <f>IF($D77="","",SUMIF('[3]TK CHAMTHI'!$P:$P,$D77,'[3]TK CHAMTHI'!$R:$R))</f>
        <v>0</v>
      </c>
      <c r="AM77" s="49">
        <f>IF($D77="","",SUMIF('[3]TK CHAMTHI'!$Q:$Q,$D77,'[3]TK CHAMTHI'!$R:$R))</f>
        <v>0</v>
      </c>
      <c r="AN77" s="50">
        <f t="shared" si="13"/>
        <v>0</v>
      </c>
      <c r="AO77" s="49">
        <f>IF(D77="","",SUMIF('[3]TK CHAMTHI'!S:S,D77,'[3]TK CHAMTHI'!U:U))</f>
        <v>0</v>
      </c>
      <c r="AP77" s="49">
        <f>IF(D77="","",SUMIF('[3]TK CHAMTHI'!T:T,D77,'[3]TK CHAMTHI'!U:U))</f>
        <v>0</v>
      </c>
      <c r="AQ77" s="50">
        <f t="shared" si="21"/>
        <v>0</v>
      </c>
      <c r="AR77" s="50">
        <f>IF(D77="","",ROUND(SUMIF('[3]QL THI'!G:G,D77,'[3]QL THI'!H:H),1))</f>
        <v>0</v>
      </c>
      <c r="AS77" s="50">
        <f>IF(D77="","",ROUND(SUMIF('[3]QL THI'!E:E,D77,'[3]QL THI'!F:F),1))</f>
        <v>0</v>
      </c>
      <c r="AT77" s="149">
        <f t="shared" si="14"/>
        <v>0</v>
      </c>
    </row>
    <row r="78" spans="1:46" s="135" customFormat="1">
      <c r="A78" s="145">
        <f>IF(D78="","",SUBTOTAL(3,$D$5:D78))</f>
        <v>74</v>
      </c>
      <c r="B78" s="46" t="s">
        <v>191</v>
      </c>
      <c r="C78" s="47" t="s">
        <v>136</v>
      </c>
      <c r="D78" s="146" t="s">
        <v>192</v>
      </c>
      <c r="E78" s="147">
        <f>IF($D78="","",SUMIF('[3]TK DETHI'!$A:$A,$D78,'[3]TK DETHI'!$B:$B))</f>
        <v>0</v>
      </c>
      <c r="F78" s="147">
        <f>IF($D78="","",SUMIF('[3]TK DETHI'!$C:$C,$D78,'[3]TK DETHI'!$D:$D))</f>
        <v>0</v>
      </c>
      <c r="G78" s="147">
        <f>IF($D78="","",SUMIF('[3]TK DETHI'!$E:$E,$D78,'[3]TK DETHI'!$F:$F))</f>
        <v>0</v>
      </c>
      <c r="H78" s="147">
        <f>IF($D78="","",SUMIF('[3]TK DETHI'!$G:$G,$D78,'[3]TK DETHI'!$H:$H))</f>
        <v>0</v>
      </c>
      <c r="I78" s="147">
        <f>IF($D78="","",SUMIF('[3]TK DETHI'!$I:$I,$D78,'[3]TK DETHI'!$J:$J))</f>
        <v>0</v>
      </c>
      <c r="J78" s="147">
        <f>IF($D78="","",SUMIF('[3]TK DETHI'!$K:$K,$D78,'[3]TK DETHI'!$L:$L))</f>
        <v>0</v>
      </c>
      <c r="K78" s="147">
        <f>IF($D78="","",SUMIF('[3]TK DETHI'!$M:$M,$D78,'[3]TK DETHI'!$N:$N))</f>
        <v>0</v>
      </c>
      <c r="L78" s="147">
        <f>IF($D78="","",SUMIF('[3]TK DETHI'!$O:$O,$D78,'[3]TK DETHI'!$P:$P))</f>
        <v>0</v>
      </c>
      <c r="M78" s="148">
        <f t="shared" si="15"/>
        <v>0</v>
      </c>
      <c r="N78" s="49">
        <f>IF($D78="","",SUMIF('[3]TK COITHI KTHP va Thi TN'!$A:$A,$D78,'[3]TK COITHI KTHP va Thi TN'!$D:$D))</f>
        <v>0</v>
      </c>
      <c r="O78" s="49">
        <f>IF($D78="","",SUMIF('[3]TK COITHI KTHP va Thi TN'!$B:$B,$D78,'[3]TK COITHI KTHP va Thi TN'!$D:$D))</f>
        <v>0</v>
      </c>
      <c r="P78" s="49">
        <f>IF($D78="","",SUMIF('[3]TK COITHI KTHP va Thi TN'!$E:$E,$D78,'[3]TK COITHI KTHP va Thi TN'!$H:$H))</f>
        <v>0</v>
      </c>
      <c r="Q78" s="49">
        <f>IF($D78="","",SUMIF('[3]TK COITHI KTHP va Thi TN'!$F:$F,$D78,'[3]TK COITHI KTHP va Thi TN'!$H:$H))</f>
        <v>0</v>
      </c>
      <c r="R78" s="149">
        <f t="shared" si="16"/>
        <v>0</v>
      </c>
      <c r="S78" s="49">
        <f>IF($D78="","",SUMIF('[3]TK CHAMTHI'!$A:$A,$D78,'[3]TK CHAMTHI'!$C:$C))</f>
        <v>0</v>
      </c>
      <c r="T78" s="49">
        <f>IF($D78="","",SUMIF('[3]TK CHAMTHI'!$B:$B,$D78,'[3]TK CHAMTHI'!$C:$C))</f>
        <v>0</v>
      </c>
      <c r="U78" s="49">
        <f>IF(D78="","",SUMIF('[3]CHAM NV'!B:B,D78,'[3]CHAM NV'!C:C))</f>
        <v>0</v>
      </c>
      <c r="V78" s="50">
        <f t="shared" si="17"/>
        <v>0</v>
      </c>
      <c r="W78" s="49">
        <f>IF($D78="","",SUMIF('[3]TK CHAMTHI'!$D:$D,$D78,'[3]TK CHAMTHI'!$F:$F))</f>
        <v>0</v>
      </c>
      <c r="X78" s="49">
        <f>IF($D78="","",SUMIF('[3]TK CHAMTHI'!$E:$E,$D78,'[3]TK CHAMTHI'!$F:$F))</f>
        <v>0</v>
      </c>
      <c r="Y78" s="49">
        <f>IF(D78="","",SUMIF('[3]CHAM NV'!G:G,D78,'[3]CHAM NV'!H:H))</f>
        <v>0</v>
      </c>
      <c r="Z78" s="50">
        <f t="shared" si="18"/>
        <v>0</v>
      </c>
      <c r="AA78" s="49">
        <f>IF($D78="","",SUMIF('[3]TK CHAMTHI'!$G:$G,$D78,'[3]TK CHAMTHI'!$I:$I))</f>
        <v>0</v>
      </c>
      <c r="AB78" s="49">
        <f>IF($D78="","",SUMIF('[3]TK CHAMTHI'!$H:$H,$D78,'[3]TK CHAMTHI'!$I:$I))</f>
        <v>0</v>
      </c>
      <c r="AC78" s="49">
        <f>IF(D78="","",SUMIF('[3]CHAM NV'!E:E,D78,'[3]CHAM NV'!F:F))</f>
        <v>0</v>
      </c>
      <c r="AD78" s="50">
        <f t="shared" si="19"/>
        <v>0</v>
      </c>
      <c r="AE78" s="49">
        <f>IF($D78="","",SUMIF('[3]TK CHAMTHI'!$J:$J,$D78,'[3]TK CHAMTHI'!$L:$L))</f>
        <v>0</v>
      </c>
      <c r="AF78" s="49">
        <f>IF($D78="","",SUMIF('[3]TK CHAMTHI'!$K:$K,$D78,'[3]TK CHAMTHI'!$L:$L))</f>
        <v>0</v>
      </c>
      <c r="AG78" s="49">
        <f>IF(D78="","",SUMIF('[3]CHAM NV'!I:I,D78,'[3]CHAM NV'!J:J))</f>
        <v>0</v>
      </c>
      <c r="AH78" s="50">
        <f t="shared" si="20"/>
        <v>0</v>
      </c>
      <c r="AI78" s="49">
        <f>IF($D78="","",SUMIF('[3]TK CHAMTHI'!$M:$M,$D78,'[3]TK CHAMTHI'!$O:$O))</f>
        <v>7</v>
      </c>
      <c r="AJ78" s="49">
        <f>IF($D78="","",SUMIF('[3]TK CHAMTHI'!$N:$N,$D78,'[3]TK CHAMTHI'!$O:$O))</f>
        <v>0</v>
      </c>
      <c r="AK78" s="50">
        <f t="shared" si="12"/>
        <v>1.4000000000000001</v>
      </c>
      <c r="AL78" s="49">
        <f>IF($D78="","",SUMIF('[3]TK CHAMTHI'!$P:$P,$D78,'[3]TK CHAMTHI'!$R:$R))</f>
        <v>0</v>
      </c>
      <c r="AM78" s="49">
        <f>IF($D78="","",SUMIF('[3]TK CHAMTHI'!$Q:$Q,$D78,'[3]TK CHAMTHI'!$R:$R))</f>
        <v>0</v>
      </c>
      <c r="AN78" s="50">
        <f t="shared" si="13"/>
        <v>0</v>
      </c>
      <c r="AO78" s="49">
        <f>IF(D78="","",SUMIF('[3]TK CHAMTHI'!S:S,D78,'[3]TK CHAMTHI'!U:U))</f>
        <v>0</v>
      </c>
      <c r="AP78" s="49">
        <f>IF(D78="","",SUMIF('[3]TK CHAMTHI'!T:T,D78,'[3]TK CHAMTHI'!U:U))</f>
        <v>0</v>
      </c>
      <c r="AQ78" s="50">
        <f t="shared" si="21"/>
        <v>0</v>
      </c>
      <c r="AR78" s="50">
        <f>IF(D78="","",ROUND(SUMIF('[3]QL THI'!G:G,D78,'[3]QL THI'!H:H),1))</f>
        <v>0</v>
      </c>
      <c r="AS78" s="50">
        <f>IF(D78="","",ROUND(SUMIF('[3]QL THI'!E:E,D78,'[3]QL THI'!F:F),1))</f>
        <v>0</v>
      </c>
      <c r="AT78" s="149">
        <f t="shared" si="14"/>
        <v>1.4</v>
      </c>
    </row>
    <row r="79" spans="1:46" s="135" customFormat="1">
      <c r="A79" s="145">
        <f>IF(D79="","",SUBTOTAL(3,$D$5:D79))</f>
        <v>75</v>
      </c>
      <c r="B79" s="46" t="s">
        <v>193</v>
      </c>
      <c r="C79" s="47" t="s">
        <v>136</v>
      </c>
      <c r="D79" s="146" t="s">
        <v>194</v>
      </c>
      <c r="E79" s="147">
        <f>IF($D79="","",SUMIF('[3]TK DETHI'!$A:$A,$D79,'[3]TK DETHI'!$B:$B))</f>
        <v>0</v>
      </c>
      <c r="F79" s="147">
        <f>IF($D79="","",SUMIF('[3]TK DETHI'!$C:$C,$D79,'[3]TK DETHI'!$D:$D))</f>
        <v>0</v>
      </c>
      <c r="G79" s="147">
        <f>IF($D79="","",SUMIF('[3]TK DETHI'!$E:$E,$D79,'[3]TK DETHI'!$F:$F))</f>
        <v>0</v>
      </c>
      <c r="H79" s="147">
        <f>IF($D79="","",SUMIF('[3]TK DETHI'!$G:$G,$D79,'[3]TK DETHI'!$H:$H))</f>
        <v>0</v>
      </c>
      <c r="I79" s="147">
        <f>IF($D79="","",SUMIF('[3]TK DETHI'!$I:$I,$D79,'[3]TK DETHI'!$J:$J))</f>
        <v>0</v>
      </c>
      <c r="J79" s="147">
        <f>IF($D79="","",SUMIF('[3]TK DETHI'!$K:$K,$D79,'[3]TK DETHI'!$L:$L))</f>
        <v>0</v>
      </c>
      <c r="K79" s="147">
        <f>IF($D79="","",SUMIF('[3]TK DETHI'!$M:$M,$D79,'[3]TK DETHI'!$N:$N))</f>
        <v>0</v>
      </c>
      <c r="L79" s="147">
        <f>IF($D79="","",SUMIF('[3]TK DETHI'!$O:$O,$D79,'[3]TK DETHI'!$P:$P))</f>
        <v>0</v>
      </c>
      <c r="M79" s="148">
        <f t="shared" si="15"/>
        <v>0</v>
      </c>
      <c r="N79" s="49">
        <f>IF($D79="","",SUMIF('[3]TK COITHI KTHP va Thi TN'!$A:$A,$D79,'[3]TK COITHI KTHP va Thi TN'!$D:$D))</f>
        <v>0</v>
      </c>
      <c r="O79" s="49">
        <f>IF($D79="","",SUMIF('[3]TK COITHI KTHP va Thi TN'!$B:$B,$D79,'[3]TK COITHI KTHP va Thi TN'!$D:$D))</f>
        <v>0</v>
      </c>
      <c r="P79" s="49">
        <f>IF($D79="","",SUMIF('[3]TK COITHI KTHP va Thi TN'!$E:$E,$D79,'[3]TK COITHI KTHP va Thi TN'!$H:$H))</f>
        <v>0</v>
      </c>
      <c r="Q79" s="49">
        <f>IF($D79="","",SUMIF('[3]TK COITHI KTHP va Thi TN'!$F:$F,$D79,'[3]TK COITHI KTHP va Thi TN'!$H:$H))</f>
        <v>0</v>
      </c>
      <c r="R79" s="149">
        <f t="shared" si="16"/>
        <v>0</v>
      </c>
      <c r="S79" s="49">
        <f>IF($D79="","",SUMIF('[3]TK CHAMTHI'!$A:$A,$D79,'[3]TK CHAMTHI'!$C:$C))</f>
        <v>0</v>
      </c>
      <c r="T79" s="49">
        <f>IF($D79="","",SUMIF('[3]TK CHAMTHI'!$B:$B,$D79,'[3]TK CHAMTHI'!$C:$C))</f>
        <v>0</v>
      </c>
      <c r="U79" s="49">
        <f>IF(D79="","",SUMIF('[3]CHAM NV'!B:B,D79,'[3]CHAM NV'!C:C))</f>
        <v>0</v>
      </c>
      <c r="V79" s="50">
        <f t="shared" si="17"/>
        <v>0</v>
      </c>
      <c r="W79" s="49">
        <f>IF($D79="","",SUMIF('[3]TK CHAMTHI'!$D:$D,$D79,'[3]TK CHAMTHI'!$F:$F))</f>
        <v>0</v>
      </c>
      <c r="X79" s="49">
        <f>IF($D79="","",SUMIF('[3]TK CHAMTHI'!$E:$E,$D79,'[3]TK CHAMTHI'!$F:$F))</f>
        <v>0</v>
      </c>
      <c r="Y79" s="49">
        <f>IF(D79="","",SUMIF('[3]CHAM NV'!G:G,D79,'[3]CHAM NV'!H:H))</f>
        <v>0</v>
      </c>
      <c r="Z79" s="50">
        <f t="shared" si="18"/>
        <v>0</v>
      </c>
      <c r="AA79" s="49">
        <f>IF($D79="","",SUMIF('[3]TK CHAMTHI'!$G:$G,$D79,'[3]TK CHAMTHI'!$I:$I))</f>
        <v>0</v>
      </c>
      <c r="AB79" s="49">
        <f>IF($D79="","",SUMIF('[3]TK CHAMTHI'!$H:$H,$D79,'[3]TK CHAMTHI'!$I:$I))</f>
        <v>0</v>
      </c>
      <c r="AC79" s="49">
        <f>IF(D79="","",SUMIF('[3]CHAM NV'!E:E,D79,'[3]CHAM NV'!F:F))</f>
        <v>0</v>
      </c>
      <c r="AD79" s="50">
        <f t="shared" si="19"/>
        <v>0</v>
      </c>
      <c r="AE79" s="49">
        <f>IF($D79="","",SUMIF('[3]TK CHAMTHI'!$J:$J,$D79,'[3]TK CHAMTHI'!$L:$L))</f>
        <v>0</v>
      </c>
      <c r="AF79" s="49">
        <f>IF($D79="","",SUMIF('[3]TK CHAMTHI'!$K:$K,$D79,'[3]TK CHAMTHI'!$L:$L))</f>
        <v>0</v>
      </c>
      <c r="AG79" s="49">
        <f>IF(D79="","",SUMIF('[3]CHAM NV'!I:I,D79,'[3]CHAM NV'!J:J))</f>
        <v>0</v>
      </c>
      <c r="AH79" s="50">
        <f t="shared" si="20"/>
        <v>0</v>
      </c>
      <c r="AI79" s="49">
        <f>IF($D79="","",SUMIF('[3]TK CHAMTHI'!$M:$M,$D79,'[3]TK CHAMTHI'!$O:$O))</f>
        <v>0</v>
      </c>
      <c r="AJ79" s="49">
        <f>IF($D79="","",SUMIF('[3]TK CHAMTHI'!$N:$N,$D79,'[3]TK CHAMTHI'!$O:$O))</f>
        <v>0</v>
      </c>
      <c r="AK79" s="50">
        <f t="shared" si="12"/>
        <v>0</v>
      </c>
      <c r="AL79" s="49">
        <f>IF($D79="","",SUMIF('[3]TK CHAMTHI'!$P:$P,$D79,'[3]TK CHAMTHI'!$R:$R))</f>
        <v>0</v>
      </c>
      <c r="AM79" s="49">
        <f>IF($D79="","",SUMIF('[3]TK CHAMTHI'!$Q:$Q,$D79,'[3]TK CHAMTHI'!$R:$R))</f>
        <v>0</v>
      </c>
      <c r="AN79" s="50">
        <f t="shared" si="13"/>
        <v>0</v>
      </c>
      <c r="AO79" s="49">
        <f>IF(D79="","",SUMIF('[3]TK CHAMTHI'!S:S,D79,'[3]TK CHAMTHI'!U:U))</f>
        <v>0</v>
      </c>
      <c r="AP79" s="49">
        <f>IF(D79="","",SUMIF('[3]TK CHAMTHI'!T:T,D79,'[3]TK CHAMTHI'!U:U))</f>
        <v>0</v>
      </c>
      <c r="AQ79" s="50">
        <f t="shared" si="21"/>
        <v>0</v>
      </c>
      <c r="AR79" s="50">
        <f>IF(D79="","",ROUND(SUMIF('[3]QL THI'!G:G,D79,'[3]QL THI'!H:H),1))</f>
        <v>0</v>
      </c>
      <c r="AS79" s="50">
        <f>IF(D79="","",ROUND(SUMIF('[3]QL THI'!E:E,D79,'[3]QL THI'!F:F),1))</f>
        <v>0</v>
      </c>
      <c r="AT79" s="149">
        <f t="shared" si="14"/>
        <v>0</v>
      </c>
    </row>
    <row r="80" spans="1:46" s="135" customFormat="1" ht="37.5">
      <c r="A80" s="145">
        <f>IF(D80="","",SUBTOTAL(3,$D$5:D80))</f>
        <v>76</v>
      </c>
      <c r="B80" s="46" t="s">
        <v>195</v>
      </c>
      <c r="C80" s="47" t="s">
        <v>136</v>
      </c>
      <c r="D80" s="146" t="s">
        <v>196</v>
      </c>
      <c r="E80" s="147">
        <f>IF($D80="","",SUMIF('[3]TK DETHI'!$A:$A,$D80,'[3]TK DETHI'!$B:$B))</f>
        <v>0</v>
      </c>
      <c r="F80" s="147">
        <f>IF($D80="","",SUMIF('[3]TK DETHI'!$C:$C,$D80,'[3]TK DETHI'!$D:$D))</f>
        <v>0</v>
      </c>
      <c r="G80" s="147">
        <f>IF($D80="","",SUMIF('[3]TK DETHI'!$E:$E,$D80,'[3]TK DETHI'!$F:$F))</f>
        <v>0</v>
      </c>
      <c r="H80" s="147">
        <f>IF($D80="","",SUMIF('[3]TK DETHI'!$G:$G,$D80,'[3]TK DETHI'!$H:$H))</f>
        <v>0</v>
      </c>
      <c r="I80" s="147">
        <f>IF($D80="","",SUMIF('[3]TK DETHI'!$I:$I,$D80,'[3]TK DETHI'!$J:$J))</f>
        <v>0</v>
      </c>
      <c r="J80" s="147">
        <f>IF($D80="","",SUMIF('[3]TK DETHI'!$K:$K,$D80,'[3]TK DETHI'!$L:$L))</f>
        <v>0</v>
      </c>
      <c r="K80" s="147">
        <f>IF($D80="","",SUMIF('[3]TK DETHI'!$M:$M,$D80,'[3]TK DETHI'!$N:$N))</f>
        <v>0</v>
      </c>
      <c r="L80" s="147">
        <f>IF($D80="","",SUMIF('[3]TK DETHI'!$O:$O,$D80,'[3]TK DETHI'!$P:$P))</f>
        <v>0</v>
      </c>
      <c r="M80" s="148">
        <f t="shared" si="15"/>
        <v>0</v>
      </c>
      <c r="N80" s="49">
        <f>IF($D80="","",SUMIF('[3]TK COITHI KTHP va Thi TN'!$A:$A,$D80,'[3]TK COITHI KTHP va Thi TN'!$D:$D))</f>
        <v>0</v>
      </c>
      <c r="O80" s="49">
        <f>IF($D80="","",SUMIF('[3]TK COITHI KTHP va Thi TN'!$B:$B,$D80,'[3]TK COITHI KTHP va Thi TN'!$D:$D))</f>
        <v>0</v>
      </c>
      <c r="P80" s="49">
        <f>IF($D80="","",SUMIF('[3]TK COITHI KTHP va Thi TN'!$E:$E,$D80,'[3]TK COITHI KTHP va Thi TN'!$H:$H))</f>
        <v>0</v>
      </c>
      <c r="Q80" s="49">
        <f>IF($D80="","",SUMIF('[3]TK COITHI KTHP va Thi TN'!$F:$F,$D80,'[3]TK COITHI KTHP va Thi TN'!$H:$H))</f>
        <v>0</v>
      </c>
      <c r="R80" s="149">
        <f t="shared" si="16"/>
        <v>0</v>
      </c>
      <c r="S80" s="49">
        <f>IF($D80="","",SUMIF('[3]TK CHAMTHI'!$A:$A,$D80,'[3]TK CHAMTHI'!$C:$C))</f>
        <v>0</v>
      </c>
      <c r="T80" s="49">
        <f>IF($D80="","",SUMIF('[3]TK CHAMTHI'!$B:$B,$D80,'[3]TK CHAMTHI'!$C:$C))</f>
        <v>0</v>
      </c>
      <c r="U80" s="49">
        <f>IF(D80="","",SUMIF('[3]CHAM NV'!B:B,D80,'[3]CHAM NV'!C:C))</f>
        <v>0</v>
      </c>
      <c r="V80" s="50">
        <f t="shared" si="17"/>
        <v>0</v>
      </c>
      <c r="W80" s="49">
        <f>IF($D80="","",SUMIF('[3]TK CHAMTHI'!$D:$D,$D80,'[3]TK CHAMTHI'!$F:$F))</f>
        <v>0</v>
      </c>
      <c r="X80" s="49">
        <f>IF($D80="","",SUMIF('[3]TK CHAMTHI'!$E:$E,$D80,'[3]TK CHAMTHI'!$F:$F))</f>
        <v>0</v>
      </c>
      <c r="Y80" s="49">
        <f>IF(D80="","",SUMIF('[3]CHAM NV'!G:G,D80,'[3]CHAM NV'!H:H))</f>
        <v>0</v>
      </c>
      <c r="Z80" s="50">
        <f t="shared" si="18"/>
        <v>0</v>
      </c>
      <c r="AA80" s="49">
        <f>IF($D80="","",SUMIF('[3]TK CHAMTHI'!$G:$G,$D80,'[3]TK CHAMTHI'!$I:$I))</f>
        <v>0</v>
      </c>
      <c r="AB80" s="49">
        <f>IF($D80="","",SUMIF('[3]TK CHAMTHI'!$H:$H,$D80,'[3]TK CHAMTHI'!$I:$I))</f>
        <v>0</v>
      </c>
      <c r="AC80" s="49">
        <f>IF(D80="","",SUMIF('[3]CHAM NV'!E:E,D80,'[3]CHAM NV'!F:F))</f>
        <v>0</v>
      </c>
      <c r="AD80" s="50">
        <f t="shared" si="19"/>
        <v>0</v>
      </c>
      <c r="AE80" s="49">
        <f>IF($D80="","",SUMIF('[3]TK CHAMTHI'!$J:$J,$D80,'[3]TK CHAMTHI'!$L:$L))</f>
        <v>0</v>
      </c>
      <c r="AF80" s="49">
        <f>IF($D80="","",SUMIF('[3]TK CHAMTHI'!$K:$K,$D80,'[3]TK CHAMTHI'!$L:$L))</f>
        <v>0</v>
      </c>
      <c r="AG80" s="49">
        <f>IF(D80="","",SUMIF('[3]CHAM NV'!I:I,D80,'[3]CHAM NV'!J:J))</f>
        <v>0</v>
      </c>
      <c r="AH80" s="50">
        <f t="shared" si="20"/>
        <v>0</v>
      </c>
      <c r="AI80" s="49">
        <f>IF($D80="","",SUMIF('[3]TK CHAMTHI'!$M:$M,$D80,'[3]TK CHAMTHI'!$O:$O))</f>
        <v>0</v>
      </c>
      <c r="AJ80" s="49">
        <f>IF($D80="","",SUMIF('[3]TK CHAMTHI'!$N:$N,$D80,'[3]TK CHAMTHI'!$O:$O))</f>
        <v>7</v>
      </c>
      <c r="AK80" s="50">
        <f t="shared" si="12"/>
        <v>1.4000000000000001</v>
      </c>
      <c r="AL80" s="49">
        <f>IF($D80="","",SUMIF('[3]TK CHAMTHI'!$P:$P,$D80,'[3]TK CHAMTHI'!$R:$R))</f>
        <v>0</v>
      </c>
      <c r="AM80" s="49">
        <f>IF($D80="","",SUMIF('[3]TK CHAMTHI'!$Q:$Q,$D80,'[3]TK CHAMTHI'!$R:$R))</f>
        <v>0</v>
      </c>
      <c r="AN80" s="50">
        <f t="shared" si="13"/>
        <v>0</v>
      </c>
      <c r="AO80" s="49">
        <f>IF(D80="","",SUMIF('[3]TK CHAMTHI'!S:S,D80,'[3]TK CHAMTHI'!U:U))</f>
        <v>0</v>
      </c>
      <c r="AP80" s="49">
        <f>IF(D80="","",SUMIF('[3]TK CHAMTHI'!T:T,D80,'[3]TK CHAMTHI'!U:U))</f>
        <v>0</v>
      </c>
      <c r="AQ80" s="50">
        <f t="shared" si="21"/>
        <v>0</v>
      </c>
      <c r="AR80" s="50">
        <f>IF(D80="","",ROUND(SUMIF('[3]QL THI'!G:G,D80,'[3]QL THI'!H:H),1))</f>
        <v>0</v>
      </c>
      <c r="AS80" s="50">
        <f>IF(D80="","",ROUND(SUMIF('[3]QL THI'!E:E,D80,'[3]QL THI'!F:F),1))</f>
        <v>0</v>
      </c>
      <c r="AT80" s="149">
        <f t="shared" si="14"/>
        <v>1.4</v>
      </c>
    </row>
    <row r="81" spans="1:46" s="135" customFormat="1">
      <c r="A81" s="145">
        <f>IF(D81="","",SUBTOTAL(3,$D$5:D81))</f>
        <v>77</v>
      </c>
      <c r="B81" s="46" t="s">
        <v>197</v>
      </c>
      <c r="C81" s="47" t="s">
        <v>136</v>
      </c>
      <c r="D81" s="146" t="s">
        <v>198</v>
      </c>
      <c r="E81" s="147">
        <f>IF($D81="","",SUMIF('[3]TK DETHI'!$A:$A,$D81,'[3]TK DETHI'!$B:$B))</f>
        <v>0</v>
      </c>
      <c r="F81" s="147">
        <f>IF($D81="","",SUMIF('[3]TK DETHI'!$C:$C,$D81,'[3]TK DETHI'!$D:$D))</f>
        <v>0</v>
      </c>
      <c r="G81" s="147">
        <f>IF($D81="","",SUMIF('[3]TK DETHI'!$E:$E,$D81,'[3]TK DETHI'!$F:$F))</f>
        <v>0</v>
      </c>
      <c r="H81" s="147">
        <f>IF($D81="","",SUMIF('[3]TK DETHI'!$G:$G,$D81,'[3]TK DETHI'!$H:$H))</f>
        <v>0</v>
      </c>
      <c r="I81" s="147">
        <f>IF($D81="","",SUMIF('[3]TK DETHI'!$I:$I,$D81,'[3]TK DETHI'!$J:$J))</f>
        <v>0</v>
      </c>
      <c r="J81" s="147">
        <f>IF($D81="","",SUMIF('[3]TK DETHI'!$K:$K,$D81,'[3]TK DETHI'!$L:$L))</f>
        <v>0</v>
      </c>
      <c r="K81" s="147">
        <f>IF($D81="","",SUMIF('[3]TK DETHI'!$M:$M,$D81,'[3]TK DETHI'!$N:$N))</f>
        <v>0</v>
      </c>
      <c r="L81" s="147">
        <f>IF($D81="","",SUMIF('[3]TK DETHI'!$O:$O,$D81,'[3]TK DETHI'!$P:$P))</f>
        <v>0</v>
      </c>
      <c r="M81" s="148">
        <f t="shared" si="15"/>
        <v>0</v>
      </c>
      <c r="N81" s="49">
        <f>IF($D81="","",SUMIF('[3]TK COITHI KTHP va Thi TN'!$A:$A,$D81,'[3]TK COITHI KTHP va Thi TN'!$D:$D))</f>
        <v>0</v>
      </c>
      <c r="O81" s="49">
        <f>IF($D81="","",SUMIF('[3]TK COITHI KTHP va Thi TN'!$B:$B,$D81,'[3]TK COITHI KTHP va Thi TN'!$D:$D))</f>
        <v>0</v>
      </c>
      <c r="P81" s="49">
        <f>IF($D81="","",SUMIF('[3]TK COITHI KTHP va Thi TN'!$E:$E,$D81,'[3]TK COITHI KTHP va Thi TN'!$H:$H))</f>
        <v>0</v>
      </c>
      <c r="Q81" s="49">
        <f>IF($D81="","",SUMIF('[3]TK COITHI KTHP va Thi TN'!$F:$F,$D81,'[3]TK COITHI KTHP va Thi TN'!$H:$H))</f>
        <v>1</v>
      </c>
      <c r="R81" s="149">
        <f t="shared" si="16"/>
        <v>1</v>
      </c>
      <c r="S81" s="49">
        <f>IF($D81="","",SUMIF('[3]TK CHAMTHI'!$A:$A,$D81,'[3]TK CHAMTHI'!$C:$C))</f>
        <v>0</v>
      </c>
      <c r="T81" s="49">
        <f>IF($D81="","",SUMIF('[3]TK CHAMTHI'!$B:$B,$D81,'[3]TK CHAMTHI'!$C:$C))</f>
        <v>0</v>
      </c>
      <c r="U81" s="49">
        <f>IF(D81="","",SUMIF('[3]CHAM NV'!B:B,D81,'[3]CHAM NV'!C:C))</f>
        <v>0</v>
      </c>
      <c r="V81" s="50">
        <f t="shared" si="17"/>
        <v>0</v>
      </c>
      <c r="W81" s="49">
        <f>IF($D81="","",SUMIF('[3]TK CHAMTHI'!$D:$D,$D81,'[3]TK CHAMTHI'!$F:$F))</f>
        <v>0</v>
      </c>
      <c r="X81" s="49">
        <f>IF($D81="","",SUMIF('[3]TK CHAMTHI'!$E:$E,$D81,'[3]TK CHAMTHI'!$F:$F))</f>
        <v>0</v>
      </c>
      <c r="Y81" s="49">
        <f>IF(D81="","",SUMIF('[3]CHAM NV'!G:G,D81,'[3]CHAM NV'!H:H))</f>
        <v>0</v>
      </c>
      <c r="Z81" s="50">
        <f t="shared" si="18"/>
        <v>0</v>
      </c>
      <c r="AA81" s="49">
        <f>IF($D81="","",SUMIF('[3]TK CHAMTHI'!$G:$G,$D81,'[3]TK CHAMTHI'!$I:$I))</f>
        <v>0</v>
      </c>
      <c r="AB81" s="49">
        <f>IF($D81="","",SUMIF('[3]TK CHAMTHI'!$H:$H,$D81,'[3]TK CHAMTHI'!$I:$I))</f>
        <v>0</v>
      </c>
      <c r="AC81" s="49">
        <f>IF(D81="","",SUMIF('[3]CHAM NV'!E:E,D81,'[3]CHAM NV'!F:F))</f>
        <v>0</v>
      </c>
      <c r="AD81" s="50">
        <f t="shared" si="19"/>
        <v>0</v>
      </c>
      <c r="AE81" s="49">
        <f>IF($D81="","",SUMIF('[3]TK CHAMTHI'!$J:$J,$D81,'[3]TK CHAMTHI'!$L:$L))</f>
        <v>0</v>
      </c>
      <c r="AF81" s="49">
        <f>IF($D81="","",SUMIF('[3]TK CHAMTHI'!$K:$K,$D81,'[3]TK CHAMTHI'!$L:$L))</f>
        <v>0</v>
      </c>
      <c r="AG81" s="49">
        <f>IF(D81="","",SUMIF('[3]CHAM NV'!I:I,D81,'[3]CHAM NV'!J:J))</f>
        <v>0</v>
      </c>
      <c r="AH81" s="50">
        <f t="shared" si="20"/>
        <v>0</v>
      </c>
      <c r="AI81" s="49">
        <f>IF($D81="","",SUMIF('[3]TK CHAMTHI'!$M:$M,$D81,'[3]TK CHAMTHI'!$O:$O))</f>
        <v>0</v>
      </c>
      <c r="AJ81" s="49">
        <f>IF($D81="","",SUMIF('[3]TK CHAMTHI'!$N:$N,$D81,'[3]TK CHAMTHI'!$O:$O))</f>
        <v>0</v>
      </c>
      <c r="AK81" s="50">
        <f t="shared" si="12"/>
        <v>0</v>
      </c>
      <c r="AL81" s="49">
        <f>IF($D81="","",SUMIF('[3]TK CHAMTHI'!$P:$P,$D81,'[3]TK CHAMTHI'!$R:$R))</f>
        <v>0</v>
      </c>
      <c r="AM81" s="49">
        <f>IF($D81="","",SUMIF('[3]TK CHAMTHI'!$Q:$Q,$D81,'[3]TK CHAMTHI'!$R:$R))</f>
        <v>0</v>
      </c>
      <c r="AN81" s="50">
        <f t="shared" si="13"/>
        <v>0</v>
      </c>
      <c r="AO81" s="49">
        <f>IF(D81="","",SUMIF('[3]TK CHAMTHI'!S:S,D81,'[3]TK CHAMTHI'!U:U))</f>
        <v>0</v>
      </c>
      <c r="AP81" s="49">
        <f>IF(D81="","",SUMIF('[3]TK CHAMTHI'!T:T,D81,'[3]TK CHAMTHI'!U:U))</f>
        <v>2</v>
      </c>
      <c r="AQ81" s="50">
        <f t="shared" si="21"/>
        <v>0.8</v>
      </c>
      <c r="AR81" s="50">
        <f>IF(D81="","",ROUND(SUMIF('[3]QL THI'!G:G,D81,'[3]QL THI'!H:H),1))</f>
        <v>0</v>
      </c>
      <c r="AS81" s="50">
        <f>IF(D81="","",ROUND(SUMIF('[3]QL THI'!E:E,D81,'[3]QL THI'!F:F),1))</f>
        <v>0</v>
      </c>
      <c r="AT81" s="149">
        <f t="shared" si="14"/>
        <v>1.8</v>
      </c>
    </row>
    <row r="82" spans="1:46" s="135" customFormat="1">
      <c r="A82" s="145">
        <f>IF(D82="","",SUBTOTAL(3,$D$5:D82))</f>
        <v>78</v>
      </c>
      <c r="B82" s="46" t="s">
        <v>199</v>
      </c>
      <c r="C82" s="47" t="s">
        <v>136</v>
      </c>
      <c r="D82" s="146" t="s">
        <v>200</v>
      </c>
      <c r="E82" s="147">
        <f>IF($D82="","",SUMIF('[3]TK DETHI'!$A:$A,$D82,'[3]TK DETHI'!$B:$B))</f>
        <v>0</v>
      </c>
      <c r="F82" s="147">
        <f>IF($D82="","",SUMIF('[3]TK DETHI'!$C:$C,$D82,'[3]TK DETHI'!$D:$D))</f>
        <v>0</v>
      </c>
      <c r="G82" s="147">
        <f>IF($D82="","",SUMIF('[3]TK DETHI'!$E:$E,$D82,'[3]TK DETHI'!$F:$F))</f>
        <v>0</v>
      </c>
      <c r="H82" s="147">
        <f>IF($D82="","",SUMIF('[3]TK DETHI'!$G:$G,$D82,'[3]TK DETHI'!$H:$H))</f>
        <v>0</v>
      </c>
      <c r="I82" s="147">
        <f>IF($D82="","",SUMIF('[3]TK DETHI'!$I:$I,$D82,'[3]TK DETHI'!$J:$J))</f>
        <v>0</v>
      </c>
      <c r="J82" s="147">
        <f>IF($D82="","",SUMIF('[3]TK DETHI'!$K:$K,$D82,'[3]TK DETHI'!$L:$L))</f>
        <v>0</v>
      </c>
      <c r="K82" s="147">
        <f>IF($D82="","",SUMIF('[3]TK DETHI'!$M:$M,$D82,'[3]TK DETHI'!$N:$N))</f>
        <v>0</v>
      </c>
      <c r="L82" s="147">
        <f>IF($D82="","",SUMIF('[3]TK DETHI'!$O:$O,$D82,'[3]TK DETHI'!$P:$P))</f>
        <v>0</v>
      </c>
      <c r="M82" s="148">
        <f t="shared" si="15"/>
        <v>0</v>
      </c>
      <c r="N82" s="49">
        <f>IF($D82="","",SUMIF('[3]TK COITHI KTHP va Thi TN'!$A:$A,$D82,'[3]TK COITHI KTHP va Thi TN'!$D:$D))</f>
        <v>0</v>
      </c>
      <c r="O82" s="49">
        <f>IF($D82="","",SUMIF('[3]TK COITHI KTHP va Thi TN'!$B:$B,$D82,'[3]TK COITHI KTHP va Thi TN'!$D:$D))</f>
        <v>0</v>
      </c>
      <c r="P82" s="49">
        <f>IF($D82="","",SUMIF('[3]TK COITHI KTHP va Thi TN'!$E:$E,$D82,'[3]TK COITHI KTHP va Thi TN'!$H:$H))</f>
        <v>0</v>
      </c>
      <c r="Q82" s="49">
        <f>IF($D82="","",SUMIF('[3]TK COITHI KTHP va Thi TN'!$F:$F,$D82,'[3]TK COITHI KTHP va Thi TN'!$H:$H))</f>
        <v>0</v>
      </c>
      <c r="R82" s="149">
        <f t="shared" si="16"/>
        <v>0</v>
      </c>
      <c r="S82" s="49">
        <f>IF($D82="","",SUMIF('[3]TK CHAMTHI'!$A:$A,$D82,'[3]TK CHAMTHI'!$C:$C))</f>
        <v>0</v>
      </c>
      <c r="T82" s="49">
        <f>IF($D82="","",SUMIF('[3]TK CHAMTHI'!$B:$B,$D82,'[3]TK CHAMTHI'!$C:$C))</f>
        <v>0</v>
      </c>
      <c r="U82" s="49">
        <f>IF(D82="","",SUMIF('[3]CHAM NV'!B:B,D82,'[3]CHAM NV'!C:C))</f>
        <v>0</v>
      </c>
      <c r="V82" s="50">
        <f t="shared" si="17"/>
        <v>0</v>
      </c>
      <c r="W82" s="49">
        <f>IF($D82="","",SUMIF('[3]TK CHAMTHI'!$D:$D,$D82,'[3]TK CHAMTHI'!$F:$F))</f>
        <v>0</v>
      </c>
      <c r="X82" s="49">
        <f>IF($D82="","",SUMIF('[3]TK CHAMTHI'!$E:$E,$D82,'[3]TK CHAMTHI'!$F:$F))</f>
        <v>0</v>
      </c>
      <c r="Y82" s="49">
        <f>IF(D82="","",SUMIF('[3]CHAM NV'!G:G,D82,'[3]CHAM NV'!H:H))</f>
        <v>0</v>
      </c>
      <c r="Z82" s="50">
        <f t="shared" si="18"/>
        <v>0</v>
      </c>
      <c r="AA82" s="49">
        <f>IF($D82="","",SUMIF('[3]TK CHAMTHI'!$G:$G,$D82,'[3]TK CHAMTHI'!$I:$I))</f>
        <v>0</v>
      </c>
      <c r="AB82" s="49">
        <f>IF($D82="","",SUMIF('[3]TK CHAMTHI'!$H:$H,$D82,'[3]TK CHAMTHI'!$I:$I))</f>
        <v>0</v>
      </c>
      <c r="AC82" s="49">
        <f>IF(D82="","",SUMIF('[3]CHAM NV'!E:E,D82,'[3]CHAM NV'!F:F))</f>
        <v>0</v>
      </c>
      <c r="AD82" s="50">
        <f t="shared" si="19"/>
        <v>0</v>
      </c>
      <c r="AE82" s="49">
        <f>IF($D82="","",SUMIF('[3]TK CHAMTHI'!$J:$J,$D82,'[3]TK CHAMTHI'!$L:$L))</f>
        <v>0</v>
      </c>
      <c r="AF82" s="49">
        <f>IF($D82="","",SUMIF('[3]TK CHAMTHI'!$K:$K,$D82,'[3]TK CHAMTHI'!$L:$L))</f>
        <v>0</v>
      </c>
      <c r="AG82" s="49">
        <f>IF(D82="","",SUMIF('[3]CHAM NV'!I:I,D82,'[3]CHAM NV'!J:J))</f>
        <v>0</v>
      </c>
      <c r="AH82" s="50">
        <f t="shared" si="20"/>
        <v>0</v>
      </c>
      <c r="AI82" s="49">
        <f>IF($D82="","",SUMIF('[3]TK CHAMTHI'!$M:$M,$D82,'[3]TK CHAMTHI'!$O:$O))</f>
        <v>0</v>
      </c>
      <c r="AJ82" s="49">
        <f>IF($D82="","",SUMIF('[3]TK CHAMTHI'!$N:$N,$D82,'[3]TK CHAMTHI'!$O:$O))</f>
        <v>0</v>
      </c>
      <c r="AK82" s="50">
        <f t="shared" si="12"/>
        <v>0</v>
      </c>
      <c r="AL82" s="49">
        <f>IF($D82="","",SUMIF('[3]TK CHAMTHI'!$P:$P,$D82,'[3]TK CHAMTHI'!$R:$R))</f>
        <v>0</v>
      </c>
      <c r="AM82" s="49">
        <f>IF($D82="","",SUMIF('[3]TK CHAMTHI'!$Q:$Q,$D82,'[3]TK CHAMTHI'!$R:$R))</f>
        <v>0</v>
      </c>
      <c r="AN82" s="50">
        <f t="shared" si="13"/>
        <v>0</v>
      </c>
      <c r="AO82" s="49">
        <f>IF(D82="","",SUMIF('[3]TK CHAMTHI'!S:S,D82,'[3]TK CHAMTHI'!U:U))</f>
        <v>0</v>
      </c>
      <c r="AP82" s="49">
        <f>IF(D82="","",SUMIF('[3]TK CHAMTHI'!T:T,D82,'[3]TK CHAMTHI'!U:U))</f>
        <v>0</v>
      </c>
      <c r="AQ82" s="50">
        <f t="shared" si="21"/>
        <v>0</v>
      </c>
      <c r="AR82" s="50">
        <f>IF(D82="","",ROUND(SUMIF('[3]QL THI'!G:G,D82,'[3]QL THI'!H:H),1))</f>
        <v>0</v>
      </c>
      <c r="AS82" s="50">
        <f>IF(D82="","",ROUND(SUMIF('[3]QL THI'!E:E,D82,'[3]QL THI'!F:F),1))</f>
        <v>0</v>
      </c>
      <c r="AT82" s="149">
        <f t="shared" si="14"/>
        <v>0</v>
      </c>
    </row>
    <row r="83" spans="1:46" s="135" customFormat="1">
      <c r="A83" s="145">
        <f>IF(D83="","",SUBTOTAL(3,$D$5:D83))</f>
        <v>79</v>
      </c>
      <c r="B83" s="46" t="s">
        <v>201</v>
      </c>
      <c r="C83" s="47" t="s">
        <v>136</v>
      </c>
      <c r="D83" s="146" t="s">
        <v>202</v>
      </c>
      <c r="E83" s="147">
        <f>IF($D83="","",SUMIF('[3]TK DETHI'!$A:$A,$D83,'[3]TK DETHI'!$B:$B))</f>
        <v>0</v>
      </c>
      <c r="F83" s="147">
        <f>IF($D83="","",SUMIF('[3]TK DETHI'!$C:$C,$D83,'[3]TK DETHI'!$D:$D))</f>
        <v>0</v>
      </c>
      <c r="G83" s="147">
        <f>IF($D83="","",SUMIF('[3]TK DETHI'!$E:$E,$D83,'[3]TK DETHI'!$F:$F))</f>
        <v>0</v>
      </c>
      <c r="H83" s="147">
        <f>IF($D83="","",SUMIF('[3]TK DETHI'!$G:$G,$D83,'[3]TK DETHI'!$H:$H))</f>
        <v>0</v>
      </c>
      <c r="I83" s="147">
        <f>IF($D83="","",SUMIF('[3]TK DETHI'!$I:$I,$D83,'[3]TK DETHI'!$J:$J))</f>
        <v>0</v>
      </c>
      <c r="J83" s="147">
        <f>IF($D83="","",SUMIF('[3]TK DETHI'!$K:$K,$D83,'[3]TK DETHI'!$L:$L))</f>
        <v>0</v>
      </c>
      <c r="K83" s="147">
        <f>IF($D83="","",SUMIF('[3]TK DETHI'!$M:$M,$D83,'[3]TK DETHI'!$N:$N))</f>
        <v>0</v>
      </c>
      <c r="L83" s="147">
        <f>IF($D83="","",SUMIF('[3]TK DETHI'!$O:$O,$D83,'[3]TK DETHI'!$P:$P))</f>
        <v>0</v>
      </c>
      <c r="M83" s="148">
        <f t="shared" si="15"/>
        <v>0</v>
      </c>
      <c r="N83" s="49">
        <f>IF($D83="","",SUMIF('[3]TK COITHI KTHP va Thi TN'!$A:$A,$D83,'[3]TK COITHI KTHP va Thi TN'!$D:$D))</f>
        <v>0</v>
      </c>
      <c r="O83" s="49">
        <f>IF($D83="","",SUMIF('[3]TK COITHI KTHP va Thi TN'!$B:$B,$D83,'[3]TK COITHI KTHP va Thi TN'!$D:$D))</f>
        <v>0</v>
      </c>
      <c r="P83" s="49">
        <f>IF($D83="","",SUMIF('[3]TK COITHI KTHP va Thi TN'!$E:$E,$D83,'[3]TK COITHI KTHP va Thi TN'!$H:$H))</f>
        <v>0</v>
      </c>
      <c r="Q83" s="49">
        <f>IF($D83="","",SUMIF('[3]TK COITHI KTHP va Thi TN'!$F:$F,$D83,'[3]TK COITHI KTHP va Thi TN'!$H:$H))</f>
        <v>0</v>
      </c>
      <c r="R83" s="149">
        <f t="shared" si="16"/>
        <v>0</v>
      </c>
      <c r="S83" s="49">
        <f>IF($D83="","",SUMIF('[3]TK CHAMTHI'!$A:$A,$D83,'[3]TK CHAMTHI'!$C:$C))</f>
        <v>0</v>
      </c>
      <c r="T83" s="49">
        <f>IF($D83="","",SUMIF('[3]TK CHAMTHI'!$B:$B,$D83,'[3]TK CHAMTHI'!$C:$C))</f>
        <v>0</v>
      </c>
      <c r="U83" s="49">
        <f>IF(D83="","",SUMIF('[3]CHAM NV'!B:B,D83,'[3]CHAM NV'!C:C))</f>
        <v>0</v>
      </c>
      <c r="V83" s="50">
        <f t="shared" si="17"/>
        <v>0</v>
      </c>
      <c r="W83" s="49">
        <f>IF($D83="","",SUMIF('[3]TK CHAMTHI'!$D:$D,$D83,'[3]TK CHAMTHI'!$F:$F))</f>
        <v>0</v>
      </c>
      <c r="X83" s="49">
        <f>IF($D83="","",SUMIF('[3]TK CHAMTHI'!$E:$E,$D83,'[3]TK CHAMTHI'!$F:$F))</f>
        <v>0</v>
      </c>
      <c r="Y83" s="49">
        <f>IF(D83="","",SUMIF('[3]CHAM NV'!G:G,D83,'[3]CHAM NV'!H:H))</f>
        <v>0</v>
      </c>
      <c r="Z83" s="50">
        <f t="shared" si="18"/>
        <v>0</v>
      </c>
      <c r="AA83" s="49">
        <f>IF($D83="","",SUMIF('[3]TK CHAMTHI'!$G:$G,$D83,'[3]TK CHAMTHI'!$I:$I))</f>
        <v>0</v>
      </c>
      <c r="AB83" s="49">
        <f>IF($D83="","",SUMIF('[3]TK CHAMTHI'!$H:$H,$D83,'[3]TK CHAMTHI'!$I:$I))</f>
        <v>0</v>
      </c>
      <c r="AC83" s="49">
        <f>IF(D83="","",SUMIF('[3]CHAM NV'!E:E,D83,'[3]CHAM NV'!F:F))</f>
        <v>0</v>
      </c>
      <c r="AD83" s="50">
        <f t="shared" si="19"/>
        <v>0</v>
      </c>
      <c r="AE83" s="49">
        <f>IF($D83="","",SUMIF('[3]TK CHAMTHI'!$J:$J,$D83,'[3]TK CHAMTHI'!$L:$L))</f>
        <v>0</v>
      </c>
      <c r="AF83" s="49">
        <f>IF($D83="","",SUMIF('[3]TK CHAMTHI'!$K:$K,$D83,'[3]TK CHAMTHI'!$L:$L))</f>
        <v>0</v>
      </c>
      <c r="AG83" s="49">
        <f>IF(D83="","",SUMIF('[3]CHAM NV'!I:I,D83,'[3]CHAM NV'!J:J))</f>
        <v>0</v>
      </c>
      <c r="AH83" s="50">
        <f t="shared" si="20"/>
        <v>0</v>
      </c>
      <c r="AI83" s="49">
        <f>IF($D83="","",SUMIF('[3]TK CHAMTHI'!$M:$M,$D83,'[3]TK CHAMTHI'!$O:$O))</f>
        <v>0</v>
      </c>
      <c r="AJ83" s="49">
        <f>IF($D83="","",SUMIF('[3]TK CHAMTHI'!$N:$N,$D83,'[3]TK CHAMTHI'!$O:$O))</f>
        <v>0</v>
      </c>
      <c r="AK83" s="50">
        <f t="shared" si="12"/>
        <v>0</v>
      </c>
      <c r="AL83" s="49">
        <f>IF($D83="","",SUMIF('[3]TK CHAMTHI'!$P:$P,$D83,'[3]TK CHAMTHI'!$R:$R))</f>
        <v>0</v>
      </c>
      <c r="AM83" s="49">
        <f>IF($D83="","",SUMIF('[3]TK CHAMTHI'!$Q:$Q,$D83,'[3]TK CHAMTHI'!$R:$R))</f>
        <v>0</v>
      </c>
      <c r="AN83" s="50">
        <f t="shared" si="13"/>
        <v>0</v>
      </c>
      <c r="AO83" s="49">
        <f>IF(D83="","",SUMIF('[3]TK CHAMTHI'!S:S,D83,'[3]TK CHAMTHI'!U:U))</f>
        <v>0</v>
      </c>
      <c r="AP83" s="49">
        <f>IF(D83="","",SUMIF('[3]TK CHAMTHI'!T:T,D83,'[3]TK CHAMTHI'!U:U))</f>
        <v>0</v>
      </c>
      <c r="AQ83" s="50">
        <f t="shared" si="21"/>
        <v>0</v>
      </c>
      <c r="AR83" s="50">
        <f>IF(D83="","",ROUND(SUMIF('[3]QL THI'!G:G,D83,'[3]QL THI'!H:H),1))</f>
        <v>0</v>
      </c>
      <c r="AS83" s="50">
        <f>IF(D83="","",ROUND(SUMIF('[3]QL THI'!E:E,D83,'[3]QL THI'!F:F),1))</f>
        <v>0</v>
      </c>
      <c r="AT83" s="149">
        <f t="shared" si="14"/>
        <v>0</v>
      </c>
    </row>
    <row r="84" spans="1:46" s="135" customFormat="1" ht="37.5">
      <c r="A84" s="145">
        <f>IF(D84="","",SUBTOTAL(3,$D$5:D84))</f>
        <v>80</v>
      </c>
      <c r="B84" s="46" t="s">
        <v>203</v>
      </c>
      <c r="C84" s="47" t="s">
        <v>136</v>
      </c>
      <c r="D84" s="146" t="s">
        <v>204</v>
      </c>
      <c r="E84" s="147">
        <f>IF($D84="","",SUMIF('[3]TK DETHI'!$A:$A,$D84,'[3]TK DETHI'!$B:$B))</f>
        <v>0</v>
      </c>
      <c r="F84" s="147">
        <f>IF($D84="","",SUMIF('[3]TK DETHI'!$C:$C,$D84,'[3]TK DETHI'!$D:$D))</f>
        <v>0</v>
      </c>
      <c r="G84" s="147">
        <f>IF($D84="","",SUMIF('[3]TK DETHI'!$E:$E,$D84,'[3]TK DETHI'!$F:$F))</f>
        <v>0</v>
      </c>
      <c r="H84" s="147">
        <f>IF($D84="","",SUMIF('[3]TK DETHI'!$G:$G,$D84,'[3]TK DETHI'!$H:$H))</f>
        <v>0</v>
      </c>
      <c r="I84" s="147">
        <f>IF($D84="","",SUMIF('[3]TK DETHI'!$I:$I,$D84,'[3]TK DETHI'!$J:$J))</f>
        <v>0</v>
      </c>
      <c r="J84" s="147">
        <f>IF($D84="","",SUMIF('[3]TK DETHI'!$K:$K,$D84,'[3]TK DETHI'!$L:$L))</f>
        <v>0</v>
      </c>
      <c r="K84" s="147">
        <f>IF($D84="","",SUMIF('[3]TK DETHI'!$M:$M,$D84,'[3]TK DETHI'!$N:$N))</f>
        <v>0</v>
      </c>
      <c r="L84" s="147">
        <f>IF($D84="","",SUMIF('[3]TK DETHI'!$O:$O,$D84,'[3]TK DETHI'!$P:$P))</f>
        <v>0</v>
      </c>
      <c r="M84" s="148">
        <f t="shared" si="15"/>
        <v>0</v>
      </c>
      <c r="N84" s="49">
        <f>IF($D84="","",SUMIF('[3]TK COITHI KTHP va Thi TN'!$A:$A,$D84,'[3]TK COITHI KTHP va Thi TN'!$D:$D))</f>
        <v>0</v>
      </c>
      <c r="O84" s="49">
        <f>IF($D84="","",SUMIF('[3]TK COITHI KTHP va Thi TN'!$B:$B,$D84,'[3]TK COITHI KTHP va Thi TN'!$D:$D))</f>
        <v>0</v>
      </c>
      <c r="P84" s="49">
        <f>IF($D84="","",SUMIF('[3]TK COITHI KTHP va Thi TN'!$E:$E,$D84,'[3]TK COITHI KTHP va Thi TN'!$H:$H))</f>
        <v>0</v>
      </c>
      <c r="Q84" s="49">
        <f>IF($D84="","",SUMIF('[3]TK COITHI KTHP va Thi TN'!$F:$F,$D84,'[3]TK COITHI KTHP va Thi TN'!$H:$H))</f>
        <v>0</v>
      </c>
      <c r="R84" s="149">
        <f t="shared" si="16"/>
        <v>0</v>
      </c>
      <c r="S84" s="49">
        <f>IF($D84="","",SUMIF('[3]TK CHAMTHI'!$A:$A,$D84,'[3]TK CHAMTHI'!$C:$C))</f>
        <v>0</v>
      </c>
      <c r="T84" s="49">
        <f>IF($D84="","",SUMIF('[3]TK CHAMTHI'!$B:$B,$D84,'[3]TK CHAMTHI'!$C:$C))</f>
        <v>0</v>
      </c>
      <c r="U84" s="49">
        <f>IF(D84="","",SUMIF('[3]CHAM NV'!B:B,D84,'[3]CHAM NV'!C:C))</f>
        <v>0</v>
      </c>
      <c r="V84" s="50">
        <f t="shared" si="17"/>
        <v>0</v>
      </c>
      <c r="W84" s="49">
        <f>IF($D84="","",SUMIF('[3]TK CHAMTHI'!$D:$D,$D84,'[3]TK CHAMTHI'!$F:$F))</f>
        <v>0</v>
      </c>
      <c r="X84" s="49">
        <f>IF($D84="","",SUMIF('[3]TK CHAMTHI'!$E:$E,$D84,'[3]TK CHAMTHI'!$F:$F))</f>
        <v>0</v>
      </c>
      <c r="Y84" s="49">
        <f>IF(D84="","",SUMIF('[3]CHAM NV'!G:G,D84,'[3]CHAM NV'!H:H))</f>
        <v>0</v>
      </c>
      <c r="Z84" s="50">
        <f t="shared" si="18"/>
        <v>0</v>
      </c>
      <c r="AA84" s="49">
        <f>IF($D84="","",SUMIF('[3]TK CHAMTHI'!$G:$G,$D84,'[3]TK CHAMTHI'!$I:$I))</f>
        <v>0</v>
      </c>
      <c r="AB84" s="49">
        <f>IF($D84="","",SUMIF('[3]TK CHAMTHI'!$H:$H,$D84,'[3]TK CHAMTHI'!$I:$I))</f>
        <v>0</v>
      </c>
      <c r="AC84" s="49">
        <f>IF(D84="","",SUMIF('[3]CHAM NV'!E:E,D84,'[3]CHAM NV'!F:F))</f>
        <v>0</v>
      </c>
      <c r="AD84" s="50">
        <f t="shared" si="19"/>
        <v>0</v>
      </c>
      <c r="AE84" s="49">
        <f>IF($D84="","",SUMIF('[3]TK CHAMTHI'!$J:$J,$D84,'[3]TK CHAMTHI'!$L:$L))</f>
        <v>0</v>
      </c>
      <c r="AF84" s="49">
        <f>IF($D84="","",SUMIF('[3]TK CHAMTHI'!$K:$K,$D84,'[3]TK CHAMTHI'!$L:$L))</f>
        <v>0</v>
      </c>
      <c r="AG84" s="49">
        <f>IF(D84="","",SUMIF('[3]CHAM NV'!I:I,D84,'[3]CHAM NV'!J:J))</f>
        <v>0</v>
      </c>
      <c r="AH84" s="50">
        <f t="shared" si="20"/>
        <v>0</v>
      </c>
      <c r="AI84" s="49">
        <f>IF($D84="","",SUMIF('[3]TK CHAMTHI'!$M:$M,$D84,'[3]TK CHAMTHI'!$O:$O))</f>
        <v>0</v>
      </c>
      <c r="AJ84" s="49">
        <f>IF($D84="","",SUMIF('[3]TK CHAMTHI'!$N:$N,$D84,'[3]TK CHAMTHI'!$O:$O))</f>
        <v>0</v>
      </c>
      <c r="AK84" s="50">
        <f t="shared" si="12"/>
        <v>0</v>
      </c>
      <c r="AL84" s="49">
        <f>IF($D84="","",SUMIF('[3]TK CHAMTHI'!$P:$P,$D84,'[3]TK CHAMTHI'!$R:$R))</f>
        <v>0</v>
      </c>
      <c r="AM84" s="49">
        <f>IF($D84="","",SUMIF('[3]TK CHAMTHI'!$Q:$Q,$D84,'[3]TK CHAMTHI'!$R:$R))</f>
        <v>0</v>
      </c>
      <c r="AN84" s="50">
        <f t="shared" si="13"/>
        <v>0</v>
      </c>
      <c r="AO84" s="49">
        <f>IF(D84="","",SUMIF('[3]TK CHAMTHI'!S:S,D84,'[3]TK CHAMTHI'!U:U))</f>
        <v>0</v>
      </c>
      <c r="AP84" s="49">
        <f>IF(D84="","",SUMIF('[3]TK CHAMTHI'!T:T,D84,'[3]TK CHAMTHI'!U:U))</f>
        <v>0</v>
      </c>
      <c r="AQ84" s="50">
        <f t="shared" si="21"/>
        <v>0</v>
      </c>
      <c r="AR84" s="50">
        <f>IF(D84="","",ROUND(SUMIF('[3]QL THI'!G:G,D84,'[3]QL THI'!H:H),1))</f>
        <v>0</v>
      </c>
      <c r="AS84" s="50">
        <f>IF(D84="","",ROUND(SUMIF('[3]QL THI'!E:E,D84,'[3]QL THI'!F:F),1))</f>
        <v>0</v>
      </c>
      <c r="AT84" s="149">
        <f t="shared" si="14"/>
        <v>0</v>
      </c>
    </row>
    <row r="85" spans="1:46" s="135" customFormat="1">
      <c r="A85" s="145">
        <f>IF(D85="","",SUBTOTAL(3,$D$5:D85))</f>
        <v>81</v>
      </c>
      <c r="B85" s="46" t="s">
        <v>205</v>
      </c>
      <c r="C85" s="47" t="s">
        <v>136</v>
      </c>
      <c r="D85" s="146" t="s">
        <v>206</v>
      </c>
      <c r="E85" s="147">
        <f>IF($D85="","",SUMIF('[3]TK DETHI'!$A:$A,$D85,'[3]TK DETHI'!$B:$B))</f>
        <v>0</v>
      </c>
      <c r="F85" s="147">
        <f>IF($D85="","",SUMIF('[3]TK DETHI'!$C:$C,$D85,'[3]TK DETHI'!$D:$D))</f>
        <v>0</v>
      </c>
      <c r="G85" s="147">
        <f>IF($D85="","",SUMIF('[3]TK DETHI'!$E:$E,$D85,'[3]TK DETHI'!$F:$F))</f>
        <v>0</v>
      </c>
      <c r="H85" s="147">
        <f>IF($D85="","",SUMIF('[3]TK DETHI'!$G:$G,$D85,'[3]TK DETHI'!$H:$H))</f>
        <v>0</v>
      </c>
      <c r="I85" s="147">
        <f>IF($D85="","",SUMIF('[3]TK DETHI'!$I:$I,$D85,'[3]TK DETHI'!$J:$J))</f>
        <v>0</v>
      </c>
      <c r="J85" s="147">
        <f>IF($D85="","",SUMIF('[3]TK DETHI'!$K:$K,$D85,'[3]TK DETHI'!$L:$L))</f>
        <v>0</v>
      </c>
      <c r="K85" s="147">
        <f>IF($D85="","",SUMIF('[3]TK DETHI'!$M:$M,$D85,'[3]TK DETHI'!$N:$N))</f>
        <v>0</v>
      </c>
      <c r="L85" s="147">
        <f>IF($D85="","",SUMIF('[3]TK DETHI'!$O:$O,$D85,'[3]TK DETHI'!$P:$P))</f>
        <v>0</v>
      </c>
      <c r="M85" s="148">
        <f t="shared" si="15"/>
        <v>0</v>
      </c>
      <c r="N85" s="49">
        <f>IF($D85="","",SUMIF('[3]TK COITHI KTHP va Thi TN'!$A:$A,$D85,'[3]TK COITHI KTHP va Thi TN'!$D:$D))</f>
        <v>0</v>
      </c>
      <c r="O85" s="49">
        <f>IF($D85="","",SUMIF('[3]TK COITHI KTHP va Thi TN'!$B:$B,$D85,'[3]TK COITHI KTHP va Thi TN'!$D:$D))</f>
        <v>0</v>
      </c>
      <c r="P85" s="49">
        <f>IF($D85="","",SUMIF('[3]TK COITHI KTHP va Thi TN'!$E:$E,$D85,'[3]TK COITHI KTHP va Thi TN'!$H:$H))</f>
        <v>0</v>
      </c>
      <c r="Q85" s="49">
        <f>IF($D85="","",SUMIF('[3]TK COITHI KTHP va Thi TN'!$F:$F,$D85,'[3]TK COITHI KTHP va Thi TN'!$H:$H))</f>
        <v>0</v>
      </c>
      <c r="R85" s="149">
        <f t="shared" si="16"/>
        <v>0</v>
      </c>
      <c r="S85" s="49">
        <f>IF($D85="","",SUMIF('[3]TK CHAMTHI'!$A:$A,$D85,'[3]TK CHAMTHI'!$C:$C))</f>
        <v>0</v>
      </c>
      <c r="T85" s="49">
        <f>IF($D85="","",SUMIF('[3]TK CHAMTHI'!$B:$B,$D85,'[3]TK CHAMTHI'!$C:$C))</f>
        <v>0</v>
      </c>
      <c r="U85" s="49">
        <f>IF(D85="","",SUMIF('[3]CHAM NV'!B:B,D85,'[3]CHAM NV'!C:C))</f>
        <v>0</v>
      </c>
      <c r="V85" s="50">
        <f t="shared" si="17"/>
        <v>0</v>
      </c>
      <c r="W85" s="49">
        <f>IF($D85="","",SUMIF('[3]TK CHAMTHI'!$D:$D,$D85,'[3]TK CHAMTHI'!$F:$F))</f>
        <v>0</v>
      </c>
      <c r="X85" s="49">
        <f>IF($D85="","",SUMIF('[3]TK CHAMTHI'!$E:$E,$D85,'[3]TK CHAMTHI'!$F:$F))</f>
        <v>0</v>
      </c>
      <c r="Y85" s="49">
        <f>IF(D85="","",SUMIF('[3]CHAM NV'!G:G,D85,'[3]CHAM NV'!H:H))</f>
        <v>0</v>
      </c>
      <c r="Z85" s="50">
        <f t="shared" si="18"/>
        <v>0</v>
      </c>
      <c r="AA85" s="49">
        <f>IF($D85="","",SUMIF('[3]TK CHAMTHI'!$G:$G,$D85,'[3]TK CHAMTHI'!$I:$I))</f>
        <v>0</v>
      </c>
      <c r="AB85" s="49">
        <f>IF($D85="","",SUMIF('[3]TK CHAMTHI'!$H:$H,$D85,'[3]TK CHAMTHI'!$I:$I))</f>
        <v>0</v>
      </c>
      <c r="AC85" s="49">
        <f>IF(D85="","",SUMIF('[3]CHAM NV'!E:E,D85,'[3]CHAM NV'!F:F))</f>
        <v>0</v>
      </c>
      <c r="AD85" s="50">
        <f t="shared" si="19"/>
        <v>0</v>
      </c>
      <c r="AE85" s="49">
        <f>IF($D85="","",SUMIF('[3]TK CHAMTHI'!$J:$J,$D85,'[3]TK CHAMTHI'!$L:$L))</f>
        <v>0</v>
      </c>
      <c r="AF85" s="49">
        <f>IF($D85="","",SUMIF('[3]TK CHAMTHI'!$K:$K,$D85,'[3]TK CHAMTHI'!$L:$L))</f>
        <v>0</v>
      </c>
      <c r="AG85" s="49">
        <f>IF(D85="","",SUMIF('[3]CHAM NV'!I:I,D85,'[3]CHAM NV'!J:J))</f>
        <v>0</v>
      </c>
      <c r="AH85" s="50">
        <f t="shared" si="20"/>
        <v>0</v>
      </c>
      <c r="AI85" s="49">
        <f>IF($D85="","",SUMIF('[3]TK CHAMTHI'!$M:$M,$D85,'[3]TK CHAMTHI'!$O:$O))</f>
        <v>0</v>
      </c>
      <c r="AJ85" s="49">
        <f>IF($D85="","",SUMIF('[3]TK CHAMTHI'!$N:$N,$D85,'[3]TK CHAMTHI'!$O:$O))</f>
        <v>0</v>
      </c>
      <c r="AK85" s="50">
        <f t="shared" si="12"/>
        <v>0</v>
      </c>
      <c r="AL85" s="49">
        <f>IF($D85="","",SUMIF('[3]TK CHAMTHI'!$P:$P,$D85,'[3]TK CHAMTHI'!$R:$R))</f>
        <v>0</v>
      </c>
      <c r="AM85" s="49">
        <f>IF($D85="","",SUMIF('[3]TK CHAMTHI'!$Q:$Q,$D85,'[3]TK CHAMTHI'!$R:$R))</f>
        <v>0</v>
      </c>
      <c r="AN85" s="50">
        <f t="shared" si="13"/>
        <v>0</v>
      </c>
      <c r="AO85" s="49">
        <f>IF(D85="","",SUMIF('[3]TK CHAMTHI'!S:S,D85,'[3]TK CHAMTHI'!U:U))</f>
        <v>0</v>
      </c>
      <c r="AP85" s="49">
        <f>IF(D85="","",SUMIF('[3]TK CHAMTHI'!T:T,D85,'[3]TK CHAMTHI'!U:U))</f>
        <v>0</v>
      </c>
      <c r="AQ85" s="50">
        <f t="shared" si="21"/>
        <v>0</v>
      </c>
      <c r="AR85" s="50">
        <f>IF(D85="","",ROUND(SUMIF('[3]QL THI'!G:G,D85,'[3]QL THI'!H:H),1))</f>
        <v>0</v>
      </c>
      <c r="AS85" s="50">
        <f>IF(D85="","",ROUND(SUMIF('[3]QL THI'!E:E,D85,'[3]QL THI'!F:F),1))</f>
        <v>0</v>
      </c>
      <c r="AT85" s="149">
        <f t="shared" si="14"/>
        <v>0</v>
      </c>
    </row>
    <row r="86" spans="1:46" s="135" customFormat="1" ht="37.5">
      <c r="A86" s="145">
        <f>IF(D86="","",SUBTOTAL(3,$D$5:D86))</f>
        <v>82</v>
      </c>
      <c r="B86" s="46" t="s">
        <v>207</v>
      </c>
      <c r="C86" s="47" t="s">
        <v>136</v>
      </c>
      <c r="D86" s="146" t="s">
        <v>208</v>
      </c>
      <c r="E86" s="147">
        <f>IF($D86="","",SUMIF('[3]TK DETHI'!$A:$A,$D86,'[3]TK DETHI'!$B:$B))</f>
        <v>0</v>
      </c>
      <c r="F86" s="147">
        <f>IF($D86="","",SUMIF('[3]TK DETHI'!$C:$C,$D86,'[3]TK DETHI'!$D:$D))</f>
        <v>0</v>
      </c>
      <c r="G86" s="147">
        <f>IF($D86="","",SUMIF('[3]TK DETHI'!$E:$E,$D86,'[3]TK DETHI'!$F:$F))</f>
        <v>0</v>
      </c>
      <c r="H86" s="147">
        <f>IF($D86="","",SUMIF('[3]TK DETHI'!$G:$G,$D86,'[3]TK DETHI'!$H:$H))</f>
        <v>0</v>
      </c>
      <c r="I86" s="147">
        <f>IF($D86="","",SUMIF('[3]TK DETHI'!$I:$I,$D86,'[3]TK DETHI'!$J:$J))</f>
        <v>0</v>
      </c>
      <c r="J86" s="147">
        <f>IF($D86="","",SUMIF('[3]TK DETHI'!$K:$K,$D86,'[3]TK DETHI'!$L:$L))</f>
        <v>0</v>
      </c>
      <c r="K86" s="147">
        <f>IF($D86="","",SUMIF('[3]TK DETHI'!$M:$M,$D86,'[3]TK DETHI'!$N:$N))</f>
        <v>0</v>
      </c>
      <c r="L86" s="147">
        <f>IF($D86="","",SUMIF('[3]TK DETHI'!$O:$O,$D86,'[3]TK DETHI'!$P:$P))</f>
        <v>0</v>
      </c>
      <c r="M86" s="148">
        <f t="shared" si="15"/>
        <v>0</v>
      </c>
      <c r="N86" s="49">
        <f>IF($D86="","",SUMIF('[3]TK COITHI KTHP va Thi TN'!$A:$A,$D86,'[3]TK COITHI KTHP va Thi TN'!$D:$D))</f>
        <v>0</v>
      </c>
      <c r="O86" s="49">
        <f>IF($D86="","",SUMIF('[3]TK COITHI KTHP va Thi TN'!$B:$B,$D86,'[3]TK COITHI KTHP va Thi TN'!$D:$D))</f>
        <v>0</v>
      </c>
      <c r="P86" s="49">
        <f>IF($D86="","",SUMIF('[3]TK COITHI KTHP va Thi TN'!$E:$E,$D86,'[3]TK COITHI KTHP va Thi TN'!$H:$H))</f>
        <v>0</v>
      </c>
      <c r="Q86" s="49">
        <f>IF($D86="","",SUMIF('[3]TK COITHI KTHP va Thi TN'!$F:$F,$D86,'[3]TK COITHI KTHP va Thi TN'!$H:$H))</f>
        <v>0</v>
      </c>
      <c r="R86" s="149">
        <f t="shared" si="16"/>
        <v>0</v>
      </c>
      <c r="S86" s="49">
        <f>IF($D86="","",SUMIF('[3]TK CHAMTHI'!$A:$A,$D86,'[3]TK CHAMTHI'!$C:$C))</f>
        <v>0</v>
      </c>
      <c r="T86" s="49">
        <f>IF($D86="","",SUMIF('[3]TK CHAMTHI'!$B:$B,$D86,'[3]TK CHAMTHI'!$C:$C))</f>
        <v>0</v>
      </c>
      <c r="U86" s="49">
        <f>IF(D86="","",SUMIF('[3]CHAM NV'!B:B,D86,'[3]CHAM NV'!C:C))</f>
        <v>0</v>
      </c>
      <c r="V86" s="50">
        <f t="shared" si="17"/>
        <v>0</v>
      </c>
      <c r="W86" s="49">
        <f>IF($D86="","",SUMIF('[3]TK CHAMTHI'!$D:$D,$D86,'[3]TK CHAMTHI'!$F:$F))</f>
        <v>0</v>
      </c>
      <c r="X86" s="49">
        <f>IF($D86="","",SUMIF('[3]TK CHAMTHI'!$E:$E,$D86,'[3]TK CHAMTHI'!$F:$F))</f>
        <v>0</v>
      </c>
      <c r="Y86" s="49">
        <f>IF(D86="","",SUMIF('[3]CHAM NV'!G:G,D86,'[3]CHAM NV'!H:H))</f>
        <v>0</v>
      </c>
      <c r="Z86" s="50">
        <f t="shared" si="18"/>
        <v>0</v>
      </c>
      <c r="AA86" s="49">
        <f>IF($D86="","",SUMIF('[3]TK CHAMTHI'!$G:$G,$D86,'[3]TK CHAMTHI'!$I:$I))</f>
        <v>0</v>
      </c>
      <c r="AB86" s="49">
        <f>IF($D86="","",SUMIF('[3]TK CHAMTHI'!$H:$H,$D86,'[3]TK CHAMTHI'!$I:$I))</f>
        <v>0</v>
      </c>
      <c r="AC86" s="49">
        <f>IF(D86="","",SUMIF('[3]CHAM NV'!E:E,D86,'[3]CHAM NV'!F:F))</f>
        <v>0</v>
      </c>
      <c r="AD86" s="50">
        <f t="shared" si="19"/>
        <v>0</v>
      </c>
      <c r="AE86" s="49">
        <f>IF($D86="","",SUMIF('[3]TK CHAMTHI'!$J:$J,$D86,'[3]TK CHAMTHI'!$L:$L))</f>
        <v>0</v>
      </c>
      <c r="AF86" s="49">
        <f>IF($D86="","",SUMIF('[3]TK CHAMTHI'!$K:$K,$D86,'[3]TK CHAMTHI'!$L:$L))</f>
        <v>0</v>
      </c>
      <c r="AG86" s="49">
        <f>IF(D86="","",SUMIF('[3]CHAM NV'!I:I,D86,'[3]CHAM NV'!J:J))</f>
        <v>0</v>
      </c>
      <c r="AH86" s="50">
        <f t="shared" si="20"/>
        <v>0</v>
      </c>
      <c r="AI86" s="49">
        <f>IF($D86="","",SUMIF('[3]TK CHAMTHI'!$M:$M,$D86,'[3]TK CHAMTHI'!$O:$O))</f>
        <v>0</v>
      </c>
      <c r="AJ86" s="49">
        <f>IF($D86="","",SUMIF('[3]TK CHAMTHI'!$N:$N,$D86,'[3]TK CHAMTHI'!$O:$O))</f>
        <v>0</v>
      </c>
      <c r="AK86" s="50">
        <f t="shared" si="12"/>
        <v>0</v>
      </c>
      <c r="AL86" s="49">
        <f>IF($D86="","",SUMIF('[3]TK CHAMTHI'!$P:$P,$D86,'[3]TK CHAMTHI'!$R:$R))</f>
        <v>0</v>
      </c>
      <c r="AM86" s="49">
        <f>IF($D86="","",SUMIF('[3]TK CHAMTHI'!$Q:$Q,$D86,'[3]TK CHAMTHI'!$R:$R))</f>
        <v>0</v>
      </c>
      <c r="AN86" s="50">
        <f t="shared" si="13"/>
        <v>0</v>
      </c>
      <c r="AO86" s="49">
        <f>IF(D86="","",SUMIF('[3]TK CHAMTHI'!S:S,D86,'[3]TK CHAMTHI'!U:U))</f>
        <v>0</v>
      </c>
      <c r="AP86" s="49">
        <f>IF(D86="","",SUMIF('[3]TK CHAMTHI'!T:T,D86,'[3]TK CHAMTHI'!U:U))</f>
        <v>0</v>
      </c>
      <c r="AQ86" s="50">
        <f t="shared" si="21"/>
        <v>0</v>
      </c>
      <c r="AR86" s="50">
        <f>IF(D86="","",ROUND(SUMIF('[3]QL THI'!G:G,D86,'[3]QL THI'!H:H),1))</f>
        <v>0</v>
      </c>
      <c r="AS86" s="50">
        <f>IF(D86="","",ROUND(SUMIF('[3]QL THI'!E:E,D86,'[3]QL THI'!F:F),1))</f>
        <v>0</v>
      </c>
      <c r="AT86" s="149">
        <f t="shared" si="14"/>
        <v>0</v>
      </c>
    </row>
    <row r="87" spans="1:46" s="135" customFormat="1">
      <c r="A87" s="145">
        <f>IF(D87="","",SUBTOTAL(3,$D$5:D87))</f>
        <v>83</v>
      </c>
      <c r="B87" s="46" t="s">
        <v>209</v>
      </c>
      <c r="C87" s="47" t="s">
        <v>136</v>
      </c>
      <c r="D87" s="146" t="s">
        <v>210</v>
      </c>
      <c r="E87" s="147">
        <f>IF($D87="","",SUMIF('[3]TK DETHI'!$A:$A,$D87,'[3]TK DETHI'!$B:$B))</f>
        <v>0</v>
      </c>
      <c r="F87" s="147">
        <f>IF($D87="","",SUMIF('[3]TK DETHI'!$C:$C,$D87,'[3]TK DETHI'!$D:$D))</f>
        <v>0</v>
      </c>
      <c r="G87" s="147">
        <f>IF($D87="","",SUMIF('[3]TK DETHI'!$E:$E,$D87,'[3]TK DETHI'!$F:$F))</f>
        <v>0</v>
      </c>
      <c r="H87" s="147">
        <f>IF($D87="","",SUMIF('[3]TK DETHI'!$G:$G,$D87,'[3]TK DETHI'!$H:$H))</f>
        <v>0</v>
      </c>
      <c r="I87" s="147">
        <f>IF($D87="","",SUMIF('[3]TK DETHI'!$I:$I,$D87,'[3]TK DETHI'!$J:$J))</f>
        <v>0</v>
      </c>
      <c r="J87" s="147">
        <f>IF($D87="","",SUMIF('[3]TK DETHI'!$K:$K,$D87,'[3]TK DETHI'!$L:$L))</f>
        <v>0</v>
      </c>
      <c r="K87" s="147">
        <f>IF($D87="","",SUMIF('[3]TK DETHI'!$M:$M,$D87,'[3]TK DETHI'!$N:$N))</f>
        <v>0</v>
      </c>
      <c r="L87" s="147">
        <f>IF($D87="","",SUMIF('[3]TK DETHI'!$O:$O,$D87,'[3]TK DETHI'!$P:$P))</f>
        <v>0</v>
      </c>
      <c r="M87" s="148">
        <f t="shared" si="15"/>
        <v>0</v>
      </c>
      <c r="N87" s="49">
        <f>IF($D87="","",SUMIF('[3]TK COITHI KTHP va Thi TN'!$A:$A,$D87,'[3]TK COITHI KTHP va Thi TN'!$D:$D))</f>
        <v>0</v>
      </c>
      <c r="O87" s="49">
        <f>IF($D87="","",SUMIF('[3]TK COITHI KTHP va Thi TN'!$B:$B,$D87,'[3]TK COITHI KTHP va Thi TN'!$D:$D))</f>
        <v>0</v>
      </c>
      <c r="P87" s="49">
        <f>IF($D87="","",SUMIF('[3]TK COITHI KTHP va Thi TN'!$E:$E,$D87,'[3]TK COITHI KTHP va Thi TN'!$H:$H))</f>
        <v>0</v>
      </c>
      <c r="Q87" s="49">
        <f>IF($D87="","",SUMIF('[3]TK COITHI KTHP va Thi TN'!$F:$F,$D87,'[3]TK COITHI KTHP va Thi TN'!$H:$H))</f>
        <v>0</v>
      </c>
      <c r="R87" s="149">
        <f t="shared" si="16"/>
        <v>0</v>
      </c>
      <c r="S87" s="49">
        <f>IF($D87="","",SUMIF('[3]TK CHAMTHI'!$A:$A,$D87,'[3]TK CHAMTHI'!$C:$C))</f>
        <v>0</v>
      </c>
      <c r="T87" s="49">
        <f>IF($D87="","",SUMIF('[3]TK CHAMTHI'!$B:$B,$D87,'[3]TK CHAMTHI'!$C:$C))</f>
        <v>0</v>
      </c>
      <c r="U87" s="49">
        <f>IF(D87="","",SUMIF('[3]CHAM NV'!B:B,D87,'[3]CHAM NV'!C:C))</f>
        <v>0</v>
      </c>
      <c r="V87" s="50">
        <f t="shared" si="17"/>
        <v>0</v>
      </c>
      <c r="W87" s="49">
        <f>IF($D87="","",SUMIF('[3]TK CHAMTHI'!$D:$D,$D87,'[3]TK CHAMTHI'!$F:$F))</f>
        <v>0</v>
      </c>
      <c r="X87" s="49">
        <f>IF($D87="","",SUMIF('[3]TK CHAMTHI'!$E:$E,$D87,'[3]TK CHAMTHI'!$F:$F))</f>
        <v>0</v>
      </c>
      <c r="Y87" s="49">
        <f>IF(D87="","",SUMIF('[3]CHAM NV'!G:G,D87,'[3]CHAM NV'!H:H))</f>
        <v>0</v>
      </c>
      <c r="Z87" s="50">
        <f t="shared" si="18"/>
        <v>0</v>
      </c>
      <c r="AA87" s="49">
        <f>IF($D87="","",SUMIF('[3]TK CHAMTHI'!$G:$G,$D87,'[3]TK CHAMTHI'!$I:$I))</f>
        <v>0</v>
      </c>
      <c r="AB87" s="49">
        <f>IF($D87="","",SUMIF('[3]TK CHAMTHI'!$H:$H,$D87,'[3]TK CHAMTHI'!$I:$I))</f>
        <v>0</v>
      </c>
      <c r="AC87" s="49">
        <f>IF(D87="","",SUMIF('[3]CHAM NV'!E:E,D87,'[3]CHAM NV'!F:F))</f>
        <v>0</v>
      </c>
      <c r="AD87" s="50">
        <f t="shared" si="19"/>
        <v>0</v>
      </c>
      <c r="AE87" s="49">
        <f>IF($D87="","",SUMIF('[3]TK CHAMTHI'!$J:$J,$D87,'[3]TK CHAMTHI'!$L:$L))</f>
        <v>0</v>
      </c>
      <c r="AF87" s="49">
        <f>IF($D87="","",SUMIF('[3]TK CHAMTHI'!$K:$K,$D87,'[3]TK CHAMTHI'!$L:$L))</f>
        <v>0</v>
      </c>
      <c r="AG87" s="49">
        <f>IF(D87="","",SUMIF('[3]CHAM NV'!I:I,D87,'[3]CHAM NV'!J:J))</f>
        <v>0</v>
      </c>
      <c r="AH87" s="50">
        <f t="shared" si="20"/>
        <v>0</v>
      </c>
      <c r="AI87" s="49">
        <f>IF($D87="","",SUMIF('[3]TK CHAMTHI'!$M:$M,$D87,'[3]TK CHAMTHI'!$O:$O))</f>
        <v>0</v>
      </c>
      <c r="AJ87" s="49">
        <f>IF($D87="","",SUMIF('[3]TK CHAMTHI'!$N:$N,$D87,'[3]TK CHAMTHI'!$O:$O))</f>
        <v>0</v>
      </c>
      <c r="AK87" s="50">
        <f t="shared" si="12"/>
        <v>0</v>
      </c>
      <c r="AL87" s="49">
        <f>IF($D87="","",SUMIF('[3]TK CHAMTHI'!$P:$P,$D87,'[3]TK CHAMTHI'!$R:$R))</f>
        <v>0</v>
      </c>
      <c r="AM87" s="49">
        <f>IF($D87="","",SUMIF('[3]TK CHAMTHI'!$Q:$Q,$D87,'[3]TK CHAMTHI'!$R:$R))</f>
        <v>0</v>
      </c>
      <c r="AN87" s="50">
        <f t="shared" si="13"/>
        <v>0</v>
      </c>
      <c r="AO87" s="49">
        <f>IF(D87="","",SUMIF('[3]TK CHAMTHI'!S:S,D87,'[3]TK CHAMTHI'!U:U))</f>
        <v>0</v>
      </c>
      <c r="AP87" s="49">
        <f>IF(D87="","",SUMIF('[3]TK CHAMTHI'!T:T,D87,'[3]TK CHAMTHI'!U:U))</f>
        <v>0</v>
      </c>
      <c r="AQ87" s="50">
        <f t="shared" si="21"/>
        <v>0</v>
      </c>
      <c r="AR87" s="50">
        <f>IF(D87="","",ROUND(SUMIF('[3]QL THI'!G:G,D87,'[3]QL THI'!H:H),1))</f>
        <v>0</v>
      </c>
      <c r="AS87" s="50">
        <f>IF(D87="","",ROUND(SUMIF('[3]QL THI'!E:E,D87,'[3]QL THI'!F:F),1))</f>
        <v>0</v>
      </c>
      <c r="AT87" s="149">
        <f t="shared" si="14"/>
        <v>0</v>
      </c>
    </row>
    <row r="88" spans="1:46" s="135" customFormat="1">
      <c r="A88" s="145">
        <f>IF(D88="","",SUBTOTAL(3,$D$5:D88))</f>
        <v>84</v>
      </c>
      <c r="B88" s="46" t="s">
        <v>211</v>
      </c>
      <c r="C88" s="47" t="s">
        <v>136</v>
      </c>
      <c r="D88" s="146" t="s">
        <v>212</v>
      </c>
      <c r="E88" s="147">
        <f>IF($D88="","",SUMIF('[3]TK DETHI'!$A:$A,$D88,'[3]TK DETHI'!$B:$B))</f>
        <v>0</v>
      </c>
      <c r="F88" s="147">
        <f>IF($D88="","",SUMIF('[3]TK DETHI'!$C:$C,$D88,'[3]TK DETHI'!$D:$D))</f>
        <v>0</v>
      </c>
      <c r="G88" s="147">
        <f>IF($D88="","",SUMIF('[3]TK DETHI'!$E:$E,$D88,'[3]TK DETHI'!$F:$F))</f>
        <v>0</v>
      </c>
      <c r="H88" s="147">
        <f>IF($D88="","",SUMIF('[3]TK DETHI'!$G:$G,$D88,'[3]TK DETHI'!$H:$H))</f>
        <v>0</v>
      </c>
      <c r="I88" s="147">
        <f>IF($D88="","",SUMIF('[3]TK DETHI'!$I:$I,$D88,'[3]TK DETHI'!$J:$J))</f>
        <v>0</v>
      </c>
      <c r="J88" s="147">
        <f>IF($D88="","",SUMIF('[3]TK DETHI'!$K:$K,$D88,'[3]TK DETHI'!$L:$L))</f>
        <v>0</v>
      </c>
      <c r="K88" s="147">
        <f>IF($D88="","",SUMIF('[3]TK DETHI'!$M:$M,$D88,'[3]TK DETHI'!$N:$N))</f>
        <v>0</v>
      </c>
      <c r="L88" s="147">
        <f>IF($D88="","",SUMIF('[3]TK DETHI'!$O:$O,$D88,'[3]TK DETHI'!$P:$P))</f>
        <v>0</v>
      </c>
      <c r="M88" s="148">
        <f t="shared" si="15"/>
        <v>0</v>
      </c>
      <c r="N88" s="49">
        <f>IF($D88="","",SUMIF('[3]TK COITHI KTHP va Thi TN'!$A:$A,$D88,'[3]TK COITHI KTHP va Thi TN'!$D:$D))</f>
        <v>0</v>
      </c>
      <c r="O88" s="49">
        <f>IF($D88="","",SUMIF('[3]TK COITHI KTHP va Thi TN'!$B:$B,$D88,'[3]TK COITHI KTHP va Thi TN'!$D:$D))</f>
        <v>0</v>
      </c>
      <c r="P88" s="49">
        <f>IF($D88="","",SUMIF('[3]TK COITHI KTHP va Thi TN'!$E:$E,$D88,'[3]TK COITHI KTHP va Thi TN'!$H:$H))</f>
        <v>0</v>
      </c>
      <c r="Q88" s="49">
        <f>IF($D88="","",SUMIF('[3]TK COITHI KTHP va Thi TN'!$F:$F,$D88,'[3]TK COITHI KTHP va Thi TN'!$H:$H))</f>
        <v>0</v>
      </c>
      <c r="R88" s="149">
        <f t="shared" si="16"/>
        <v>0</v>
      </c>
      <c r="S88" s="49">
        <f>IF($D88="","",SUMIF('[3]TK CHAMTHI'!$A:$A,$D88,'[3]TK CHAMTHI'!$C:$C))</f>
        <v>0</v>
      </c>
      <c r="T88" s="49">
        <f>IF($D88="","",SUMIF('[3]TK CHAMTHI'!$B:$B,$D88,'[3]TK CHAMTHI'!$C:$C))</f>
        <v>0</v>
      </c>
      <c r="U88" s="49">
        <f>IF(D88="","",SUMIF('[3]CHAM NV'!B:B,D88,'[3]CHAM NV'!C:C))</f>
        <v>0</v>
      </c>
      <c r="V88" s="50">
        <f t="shared" si="17"/>
        <v>0</v>
      </c>
      <c r="W88" s="49">
        <f>IF($D88="","",SUMIF('[3]TK CHAMTHI'!$D:$D,$D88,'[3]TK CHAMTHI'!$F:$F))</f>
        <v>0</v>
      </c>
      <c r="X88" s="49">
        <f>IF($D88="","",SUMIF('[3]TK CHAMTHI'!$E:$E,$D88,'[3]TK CHAMTHI'!$F:$F))</f>
        <v>0</v>
      </c>
      <c r="Y88" s="49">
        <f>IF(D88="","",SUMIF('[3]CHAM NV'!G:G,D88,'[3]CHAM NV'!H:H))</f>
        <v>0</v>
      </c>
      <c r="Z88" s="50">
        <f t="shared" si="18"/>
        <v>0</v>
      </c>
      <c r="AA88" s="49">
        <f>IF($D88="","",SUMIF('[3]TK CHAMTHI'!$G:$G,$D88,'[3]TK CHAMTHI'!$I:$I))</f>
        <v>0</v>
      </c>
      <c r="AB88" s="49">
        <f>IF($D88="","",SUMIF('[3]TK CHAMTHI'!$H:$H,$D88,'[3]TK CHAMTHI'!$I:$I))</f>
        <v>0</v>
      </c>
      <c r="AC88" s="49">
        <f>IF(D88="","",SUMIF('[3]CHAM NV'!E:E,D88,'[3]CHAM NV'!F:F))</f>
        <v>0</v>
      </c>
      <c r="AD88" s="50">
        <f t="shared" si="19"/>
        <v>0</v>
      </c>
      <c r="AE88" s="49">
        <f>IF($D88="","",SUMIF('[3]TK CHAMTHI'!$J:$J,$D88,'[3]TK CHAMTHI'!$L:$L))</f>
        <v>0</v>
      </c>
      <c r="AF88" s="49">
        <f>IF($D88="","",SUMIF('[3]TK CHAMTHI'!$K:$K,$D88,'[3]TK CHAMTHI'!$L:$L))</f>
        <v>0</v>
      </c>
      <c r="AG88" s="49">
        <f>IF(D88="","",SUMIF('[3]CHAM NV'!I:I,D88,'[3]CHAM NV'!J:J))</f>
        <v>0</v>
      </c>
      <c r="AH88" s="50">
        <f t="shared" si="20"/>
        <v>0</v>
      </c>
      <c r="AI88" s="49">
        <f>IF($D88="","",SUMIF('[3]TK CHAMTHI'!$M:$M,$D88,'[3]TK CHAMTHI'!$O:$O))</f>
        <v>0</v>
      </c>
      <c r="AJ88" s="49">
        <f>IF($D88="","",SUMIF('[3]TK CHAMTHI'!$N:$N,$D88,'[3]TK CHAMTHI'!$O:$O))</f>
        <v>0</v>
      </c>
      <c r="AK88" s="50">
        <f t="shared" si="12"/>
        <v>0</v>
      </c>
      <c r="AL88" s="49">
        <f>IF($D88="","",SUMIF('[3]TK CHAMTHI'!$P:$P,$D88,'[3]TK CHAMTHI'!$R:$R))</f>
        <v>0</v>
      </c>
      <c r="AM88" s="49">
        <f>IF($D88="","",SUMIF('[3]TK CHAMTHI'!$Q:$Q,$D88,'[3]TK CHAMTHI'!$R:$R))</f>
        <v>0</v>
      </c>
      <c r="AN88" s="50">
        <f t="shared" si="13"/>
        <v>0</v>
      </c>
      <c r="AO88" s="49">
        <f>IF(D88="","",SUMIF('[3]TK CHAMTHI'!S:S,D88,'[3]TK CHAMTHI'!U:U))</f>
        <v>0</v>
      </c>
      <c r="AP88" s="49">
        <f>IF(D88="","",SUMIF('[3]TK CHAMTHI'!T:T,D88,'[3]TK CHAMTHI'!U:U))</f>
        <v>0</v>
      </c>
      <c r="AQ88" s="50">
        <f t="shared" si="21"/>
        <v>0</v>
      </c>
      <c r="AR88" s="50">
        <f>IF(D88="","",ROUND(SUMIF('[3]QL THI'!G:G,D88,'[3]QL THI'!H:H),1))</f>
        <v>0</v>
      </c>
      <c r="AS88" s="50">
        <f>IF(D88="","",ROUND(SUMIF('[3]QL THI'!E:E,D88,'[3]QL THI'!F:F),1))</f>
        <v>0</v>
      </c>
      <c r="AT88" s="149">
        <f t="shared" si="14"/>
        <v>0</v>
      </c>
    </row>
    <row r="89" spans="1:46" s="135" customFormat="1">
      <c r="A89" s="145">
        <f>IF(D89="","",SUBTOTAL(3,$D$5:D89))</f>
        <v>85</v>
      </c>
      <c r="B89" s="46" t="s">
        <v>213</v>
      </c>
      <c r="C89" s="47" t="s">
        <v>136</v>
      </c>
      <c r="D89" s="146" t="s">
        <v>214</v>
      </c>
      <c r="E89" s="147">
        <f>IF($D89="","",SUMIF('[3]TK DETHI'!$A:$A,$D89,'[3]TK DETHI'!$B:$B))</f>
        <v>0</v>
      </c>
      <c r="F89" s="147">
        <f>IF($D89="","",SUMIF('[3]TK DETHI'!$C:$C,$D89,'[3]TK DETHI'!$D:$D))</f>
        <v>0</v>
      </c>
      <c r="G89" s="147">
        <f>IF($D89="","",SUMIF('[3]TK DETHI'!$E:$E,$D89,'[3]TK DETHI'!$F:$F))</f>
        <v>0</v>
      </c>
      <c r="H89" s="147">
        <f>IF($D89="","",SUMIF('[3]TK DETHI'!$G:$G,$D89,'[3]TK DETHI'!$H:$H))</f>
        <v>0</v>
      </c>
      <c r="I89" s="147">
        <f>IF($D89="","",SUMIF('[3]TK DETHI'!$I:$I,$D89,'[3]TK DETHI'!$J:$J))</f>
        <v>0</v>
      </c>
      <c r="J89" s="147">
        <f>IF($D89="","",SUMIF('[3]TK DETHI'!$K:$K,$D89,'[3]TK DETHI'!$L:$L))</f>
        <v>0</v>
      </c>
      <c r="K89" s="147">
        <f>IF($D89="","",SUMIF('[3]TK DETHI'!$M:$M,$D89,'[3]TK DETHI'!$N:$N))</f>
        <v>0</v>
      </c>
      <c r="L89" s="147">
        <f>IF($D89="","",SUMIF('[3]TK DETHI'!$O:$O,$D89,'[3]TK DETHI'!$P:$P))</f>
        <v>0</v>
      </c>
      <c r="M89" s="148">
        <f t="shared" si="15"/>
        <v>0</v>
      </c>
      <c r="N89" s="49">
        <f>IF($D89="","",SUMIF('[3]TK COITHI KTHP va Thi TN'!$A:$A,$D89,'[3]TK COITHI KTHP va Thi TN'!$D:$D))</f>
        <v>0</v>
      </c>
      <c r="O89" s="49">
        <f>IF($D89="","",SUMIF('[3]TK COITHI KTHP va Thi TN'!$B:$B,$D89,'[3]TK COITHI KTHP va Thi TN'!$D:$D))</f>
        <v>0</v>
      </c>
      <c r="P89" s="49">
        <f>IF($D89="","",SUMIF('[3]TK COITHI KTHP va Thi TN'!$E:$E,$D89,'[3]TK COITHI KTHP va Thi TN'!$H:$H))</f>
        <v>0</v>
      </c>
      <c r="Q89" s="49">
        <f>IF($D89="","",SUMIF('[3]TK COITHI KTHP va Thi TN'!$F:$F,$D89,'[3]TK COITHI KTHP va Thi TN'!$H:$H))</f>
        <v>0</v>
      </c>
      <c r="R89" s="149">
        <f t="shared" si="16"/>
        <v>0</v>
      </c>
      <c r="S89" s="49">
        <f>IF($D89="","",SUMIF('[3]TK CHAMTHI'!$A:$A,$D89,'[3]TK CHAMTHI'!$C:$C))</f>
        <v>0</v>
      </c>
      <c r="T89" s="49">
        <f>IF($D89="","",SUMIF('[3]TK CHAMTHI'!$B:$B,$D89,'[3]TK CHAMTHI'!$C:$C))</f>
        <v>0</v>
      </c>
      <c r="U89" s="49">
        <f>IF(D89="","",SUMIF('[3]CHAM NV'!B:B,D89,'[3]CHAM NV'!C:C))</f>
        <v>0</v>
      </c>
      <c r="V89" s="50">
        <f t="shared" si="17"/>
        <v>0</v>
      </c>
      <c r="W89" s="49">
        <f>IF($D89="","",SUMIF('[3]TK CHAMTHI'!$D:$D,$D89,'[3]TK CHAMTHI'!$F:$F))</f>
        <v>0</v>
      </c>
      <c r="X89" s="49">
        <f>IF($D89="","",SUMIF('[3]TK CHAMTHI'!$E:$E,$D89,'[3]TK CHAMTHI'!$F:$F))</f>
        <v>0</v>
      </c>
      <c r="Y89" s="49">
        <f>IF(D89="","",SUMIF('[3]CHAM NV'!G:G,D89,'[3]CHAM NV'!H:H))</f>
        <v>0</v>
      </c>
      <c r="Z89" s="50">
        <f t="shared" si="18"/>
        <v>0</v>
      </c>
      <c r="AA89" s="49">
        <f>IF($D89="","",SUMIF('[3]TK CHAMTHI'!$G:$G,$D89,'[3]TK CHAMTHI'!$I:$I))</f>
        <v>0</v>
      </c>
      <c r="AB89" s="49">
        <f>IF($D89="","",SUMIF('[3]TK CHAMTHI'!$H:$H,$D89,'[3]TK CHAMTHI'!$I:$I))</f>
        <v>0</v>
      </c>
      <c r="AC89" s="49">
        <f>IF(D89="","",SUMIF('[3]CHAM NV'!E:E,D89,'[3]CHAM NV'!F:F))</f>
        <v>0</v>
      </c>
      <c r="AD89" s="50">
        <f t="shared" si="19"/>
        <v>0</v>
      </c>
      <c r="AE89" s="49">
        <f>IF($D89="","",SUMIF('[3]TK CHAMTHI'!$J:$J,$D89,'[3]TK CHAMTHI'!$L:$L))</f>
        <v>0</v>
      </c>
      <c r="AF89" s="49">
        <f>IF($D89="","",SUMIF('[3]TK CHAMTHI'!$K:$K,$D89,'[3]TK CHAMTHI'!$L:$L))</f>
        <v>0</v>
      </c>
      <c r="AG89" s="49">
        <f>IF(D89="","",SUMIF('[3]CHAM NV'!I:I,D89,'[3]CHAM NV'!J:J))</f>
        <v>0</v>
      </c>
      <c r="AH89" s="50">
        <f t="shared" si="20"/>
        <v>0</v>
      </c>
      <c r="AI89" s="49">
        <f>IF($D89="","",SUMIF('[3]TK CHAMTHI'!$M:$M,$D89,'[3]TK CHAMTHI'!$O:$O))</f>
        <v>0</v>
      </c>
      <c r="AJ89" s="49">
        <f>IF($D89="","",SUMIF('[3]TK CHAMTHI'!$N:$N,$D89,'[3]TK CHAMTHI'!$O:$O))</f>
        <v>0</v>
      </c>
      <c r="AK89" s="50">
        <f t="shared" si="12"/>
        <v>0</v>
      </c>
      <c r="AL89" s="49">
        <f>IF($D89="","",SUMIF('[3]TK CHAMTHI'!$P:$P,$D89,'[3]TK CHAMTHI'!$R:$R))</f>
        <v>0</v>
      </c>
      <c r="AM89" s="49">
        <f>IF($D89="","",SUMIF('[3]TK CHAMTHI'!$Q:$Q,$D89,'[3]TK CHAMTHI'!$R:$R))</f>
        <v>0</v>
      </c>
      <c r="AN89" s="50">
        <f t="shared" si="13"/>
        <v>0</v>
      </c>
      <c r="AO89" s="49">
        <f>IF(D89="","",SUMIF('[3]TK CHAMTHI'!S:S,D89,'[3]TK CHAMTHI'!U:U))</f>
        <v>0</v>
      </c>
      <c r="AP89" s="49">
        <f>IF(D89="","",SUMIF('[3]TK CHAMTHI'!T:T,D89,'[3]TK CHAMTHI'!U:U))</f>
        <v>0</v>
      </c>
      <c r="AQ89" s="50">
        <f t="shared" si="21"/>
        <v>0</v>
      </c>
      <c r="AR89" s="50">
        <f>IF(D89="","",ROUND(SUMIF('[3]QL THI'!G:G,D89,'[3]QL THI'!H:H),1))</f>
        <v>0</v>
      </c>
      <c r="AS89" s="50">
        <f>IF(D89="","",ROUND(SUMIF('[3]QL THI'!E:E,D89,'[3]QL THI'!F:F),1))</f>
        <v>0</v>
      </c>
      <c r="AT89" s="149">
        <f t="shared" si="14"/>
        <v>0</v>
      </c>
    </row>
    <row r="90" spans="1:46" s="135" customFormat="1" ht="37.5">
      <c r="A90" s="145">
        <f>IF(D90="","",SUBTOTAL(3,$D$5:D90))</f>
        <v>86</v>
      </c>
      <c r="B90" s="46" t="s">
        <v>215</v>
      </c>
      <c r="C90" s="47" t="s">
        <v>136</v>
      </c>
      <c r="D90" s="146" t="s">
        <v>216</v>
      </c>
      <c r="E90" s="147">
        <f>IF($D90="","",SUMIF('[3]TK DETHI'!$A:$A,$D90,'[3]TK DETHI'!$B:$B))</f>
        <v>0</v>
      </c>
      <c r="F90" s="147">
        <f>IF($D90="","",SUMIF('[3]TK DETHI'!$C:$C,$D90,'[3]TK DETHI'!$D:$D))</f>
        <v>0</v>
      </c>
      <c r="G90" s="147">
        <f>IF($D90="","",SUMIF('[3]TK DETHI'!$E:$E,$D90,'[3]TK DETHI'!$F:$F))</f>
        <v>0</v>
      </c>
      <c r="H90" s="147">
        <f>IF($D90="","",SUMIF('[3]TK DETHI'!$G:$G,$D90,'[3]TK DETHI'!$H:$H))</f>
        <v>0</v>
      </c>
      <c r="I90" s="147">
        <f>IF($D90="","",SUMIF('[3]TK DETHI'!$I:$I,$D90,'[3]TK DETHI'!$J:$J))</f>
        <v>0</v>
      </c>
      <c r="J90" s="147">
        <f>IF($D90="","",SUMIF('[3]TK DETHI'!$K:$K,$D90,'[3]TK DETHI'!$L:$L))</f>
        <v>0</v>
      </c>
      <c r="K90" s="147">
        <f>IF($D90="","",SUMIF('[3]TK DETHI'!$M:$M,$D90,'[3]TK DETHI'!$N:$N))</f>
        <v>0</v>
      </c>
      <c r="L90" s="147">
        <f>IF($D90="","",SUMIF('[3]TK DETHI'!$O:$O,$D90,'[3]TK DETHI'!$P:$P))</f>
        <v>0</v>
      </c>
      <c r="M90" s="148">
        <f t="shared" si="15"/>
        <v>0</v>
      </c>
      <c r="N90" s="49">
        <f>IF($D90="","",SUMIF('[3]TK COITHI KTHP va Thi TN'!$A:$A,$D90,'[3]TK COITHI KTHP va Thi TN'!$D:$D))</f>
        <v>0</v>
      </c>
      <c r="O90" s="49">
        <f>IF($D90="","",SUMIF('[3]TK COITHI KTHP va Thi TN'!$B:$B,$D90,'[3]TK COITHI KTHP va Thi TN'!$D:$D))</f>
        <v>0</v>
      </c>
      <c r="P90" s="49">
        <f>IF($D90="","",SUMIF('[3]TK COITHI KTHP va Thi TN'!$E:$E,$D90,'[3]TK COITHI KTHP va Thi TN'!$H:$H))</f>
        <v>0</v>
      </c>
      <c r="Q90" s="49">
        <f>IF($D90="","",SUMIF('[3]TK COITHI KTHP va Thi TN'!$F:$F,$D90,'[3]TK COITHI KTHP va Thi TN'!$H:$H))</f>
        <v>0</v>
      </c>
      <c r="R90" s="149">
        <f t="shared" si="16"/>
        <v>0</v>
      </c>
      <c r="S90" s="49">
        <f>IF($D90="","",SUMIF('[3]TK CHAMTHI'!$A:$A,$D90,'[3]TK CHAMTHI'!$C:$C))</f>
        <v>0</v>
      </c>
      <c r="T90" s="49">
        <f>IF($D90="","",SUMIF('[3]TK CHAMTHI'!$B:$B,$D90,'[3]TK CHAMTHI'!$C:$C))</f>
        <v>0</v>
      </c>
      <c r="U90" s="49">
        <f>IF(D90="","",SUMIF('[3]CHAM NV'!B:B,D90,'[3]CHAM NV'!C:C))</f>
        <v>0</v>
      </c>
      <c r="V90" s="50">
        <f t="shared" si="17"/>
        <v>0</v>
      </c>
      <c r="W90" s="49">
        <f>IF($D90="","",SUMIF('[3]TK CHAMTHI'!$D:$D,$D90,'[3]TK CHAMTHI'!$F:$F))</f>
        <v>0</v>
      </c>
      <c r="X90" s="49">
        <f>IF($D90="","",SUMIF('[3]TK CHAMTHI'!$E:$E,$D90,'[3]TK CHAMTHI'!$F:$F))</f>
        <v>0</v>
      </c>
      <c r="Y90" s="49">
        <f>IF(D90="","",SUMIF('[3]CHAM NV'!G:G,D90,'[3]CHAM NV'!H:H))</f>
        <v>0</v>
      </c>
      <c r="Z90" s="50">
        <f t="shared" si="18"/>
        <v>0</v>
      </c>
      <c r="AA90" s="49">
        <f>IF($D90="","",SUMIF('[3]TK CHAMTHI'!$G:$G,$D90,'[3]TK CHAMTHI'!$I:$I))</f>
        <v>0</v>
      </c>
      <c r="AB90" s="49">
        <f>IF($D90="","",SUMIF('[3]TK CHAMTHI'!$H:$H,$D90,'[3]TK CHAMTHI'!$I:$I))</f>
        <v>0</v>
      </c>
      <c r="AC90" s="49">
        <f>IF(D90="","",SUMIF('[3]CHAM NV'!E:E,D90,'[3]CHAM NV'!F:F))</f>
        <v>0</v>
      </c>
      <c r="AD90" s="50">
        <f t="shared" si="19"/>
        <v>0</v>
      </c>
      <c r="AE90" s="49">
        <f>IF($D90="","",SUMIF('[3]TK CHAMTHI'!$J:$J,$D90,'[3]TK CHAMTHI'!$L:$L))</f>
        <v>0</v>
      </c>
      <c r="AF90" s="49">
        <f>IF($D90="","",SUMIF('[3]TK CHAMTHI'!$K:$K,$D90,'[3]TK CHAMTHI'!$L:$L))</f>
        <v>0</v>
      </c>
      <c r="AG90" s="49">
        <f>IF(D90="","",SUMIF('[3]CHAM NV'!I:I,D90,'[3]CHAM NV'!J:J))</f>
        <v>0</v>
      </c>
      <c r="AH90" s="50">
        <f t="shared" si="20"/>
        <v>0</v>
      </c>
      <c r="AI90" s="49">
        <f>IF($D90="","",SUMIF('[3]TK CHAMTHI'!$M:$M,$D90,'[3]TK CHAMTHI'!$O:$O))</f>
        <v>0</v>
      </c>
      <c r="AJ90" s="49">
        <f>IF($D90="","",SUMIF('[3]TK CHAMTHI'!$N:$N,$D90,'[3]TK CHAMTHI'!$O:$O))</f>
        <v>0</v>
      </c>
      <c r="AK90" s="50">
        <f t="shared" si="12"/>
        <v>0</v>
      </c>
      <c r="AL90" s="49">
        <f>IF($D90="","",SUMIF('[3]TK CHAMTHI'!$P:$P,$D90,'[3]TK CHAMTHI'!$R:$R))</f>
        <v>0</v>
      </c>
      <c r="AM90" s="49">
        <f>IF($D90="","",SUMIF('[3]TK CHAMTHI'!$Q:$Q,$D90,'[3]TK CHAMTHI'!$R:$R))</f>
        <v>0</v>
      </c>
      <c r="AN90" s="50">
        <f t="shared" si="13"/>
        <v>0</v>
      </c>
      <c r="AO90" s="49">
        <f>IF(D90="","",SUMIF('[3]TK CHAMTHI'!S:S,D90,'[3]TK CHAMTHI'!U:U))</f>
        <v>0</v>
      </c>
      <c r="AP90" s="49">
        <f>IF(D90="","",SUMIF('[3]TK CHAMTHI'!T:T,D90,'[3]TK CHAMTHI'!U:U))</f>
        <v>0</v>
      </c>
      <c r="AQ90" s="50">
        <f t="shared" si="21"/>
        <v>0</v>
      </c>
      <c r="AR90" s="50">
        <f>IF(D90="","",ROUND(SUMIF('[3]QL THI'!G:G,D90,'[3]QL THI'!H:H),1))</f>
        <v>0</v>
      </c>
      <c r="AS90" s="50">
        <f>IF(D90="","",ROUND(SUMIF('[3]QL THI'!E:E,D90,'[3]QL THI'!F:F),1))</f>
        <v>0</v>
      </c>
      <c r="AT90" s="149">
        <f t="shared" si="14"/>
        <v>0</v>
      </c>
    </row>
    <row r="91" spans="1:46" s="135" customFormat="1">
      <c r="A91" s="145">
        <f>IF(D91="","",SUBTOTAL(3,$D$5:D91))</f>
        <v>87</v>
      </c>
      <c r="B91" s="46" t="s">
        <v>217</v>
      </c>
      <c r="C91" s="47" t="s">
        <v>136</v>
      </c>
      <c r="D91" s="146" t="s">
        <v>218</v>
      </c>
      <c r="E91" s="147">
        <f>IF($D91="","",SUMIF('[3]TK DETHI'!$A:$A,$D91,'[3]TK DETHI'!$B:$B))</f>
        <v>0</v>
      </c>
      <c r="F91" s="147">
        <f>IF($D91="","",SUMIF('[3]TK DETHI'!$C:$C,$D91,'[3]TK DETHI'!$D:$D))</f>
        <v>0</v>
      </c>
      <c r="G91" s="147">
        <f>IF($D91="","",SUMIF('[3]TK DETHI'!$E:$E,$D91,'[3]TK DETHI'!$F:$F))</f>
        <v>0</v>
      </c>
      <c r="H91" s="147">
        <f>IF($D91="","",SUMIF('[3]TK DETHI'!$G:$G,$D91,'[3]TK DETHI'!$H:$H))</f>
        <v>0</v>
      </c>
      <c r="I91" s="147">
        <f>IF($D91="","",SUMIF('[3]TK DETHI'!$I:$I,$D91,'[3]TK DETHI'!$J:$J))</f>
        <v>0</v>
      </c>
      <c r="J91" s="147">
        <f>IF($D91="","",SUMIF('[3]TK DETHI'!$K:$K,$D91,'[3]TK DETHI'!$L:$L))</f>
        <v>0</v>
      </c>
      <c r="K91" s="147">
        <f>IF($D91="","",SUMIF('[3]TK DETHI'!$M:$M,$D91,'[3]TK DETHI'!$N:$N))</f>
        <v>0</v>
      </c>
      <c r="L91" s="147">
        <f>IF($D91="","",SUMIF('[3]TK DETHI'!$O:$O,$D91,'[3]TK DETHI'!$P:$P))</f>
        <v>0</v>
      </c>
      <c r="M91" s="148">
        <f t="shared" si="15"/>
        <v>0</v>
      </c>
      <c r="N91" s="49">
        <f>IF($D91="","",SUMIF('[3]TK COITHI KTHP va Thi TN'!$A:$A,$D91,'[3]TK COITHI KTHP va Thi TN'!$D:$D))</f>
        <v>0</v>
      </c>
      <c r="O91" s="49">
        <f>IF($D91="","",SUMIF('[3]TK COITHI KTHP va Thi TN'!$B:$B,$D91,'[3]TK COITHI KTHP va Thi TN'!$D:$D))</f>
        <v>0</v>
      </c>
      <c r="P91" s="49">
        <f>IF($D91="","",SUMIF('[3]TK COITHI KTHP va Thi TN'!$E:$E,$D91,'[3]TK COITHI KTHP va Thi TN'!$H:$H))</f>
        <v>0</v>
      </c>
      <c r="Q91" s="49">
        <f>IF($D91="","",SUMIF('[3]TK COITHI KTHP va Thi TN'!$F:$F,$D91,'[3]TK COITHI KTHP va Thi TN'!$H:$H))</f>
        <v>0</v>
      </c>
      <c r="R91" s="149">
        <f t="shared" si="16"/>
        <v>0</v>
      </c>
      <c r="S91" s="49">
        <f>IF($D91="","",SUMIF('[3]TK CHAMTHI'!$A:$A,$D91,'[3]TK CHAMTHI'!$C:$C))</f>
        <v>0</v>
      </c>
      <c r="T91" s="49">
        <f>IF($D91="","",SUMIF('[3]TK CHAMTHI'!$B:$B,$D91,'[3]TK CHAMTHI'!$C:$C))</f>
        <v>0</v>
      </c>
      <c r="U91" s="49">
        <f>IF(D91="","",SUMIF('[3]CHAM NV'!B:B,D91,'[3]CHAM NV'!C:C))</f>
        <v>0</v>
      </c>
      <c r="V91" s="50">
        <f t="shared" si="17"/>
        <v>0</v>
      </c>
      <c r="W91" s="49">
        <f>IF($D91="","",SUMIF('[3]TK CHAMTHI'!$D:$D,$D91,'[3]TK CHAMTHI'!$F:$F))</f>
        <v>0</v>
      </c>
      <c r="X91" s="49">
        <f>IF($D91="","",SUMIF('[3]TK CHAMTHI'!$E:$E,$D91,'[3]TK CHAMTHI'!$F:$F))</f>
        <v>0</v>
      </c>
      <c r="Y91" s="49">
        <f>IF(D91="","",SUMIF('[3]CHAM NV'!G:G,D91,'[3]CHAM NV'!H:H))</f>
        <v>0</v>
      </c>
      <c r="Z91" s="50">
        <f t="shared" si="18"/>
        <v>0</v>
      </c>
      <c r="AA91" s="49">
        <f>IF($D91="","",SUMIF('[3]TK CHAMTHI'!$G:$G,$D91,'[3]TK CHAMTHI'!$I:$I))</f>
        <v>0</v>
      </c>
      <c r="AB91" s="49">
        <f>IF($D91="","",SUMIF('[3]TK CHAMTHI'!$H:$H,$D91,'[3]TK CHAMTHI'!$I:$I))</f>
        <v>0</v>
      </c>
      <c r="AC91" s="49">
        <f>IF(D91="","",SUMIF('[3]CHAM NV'!E:E,D91,'[3]CHAM NV'!F:F))</f>
        <v>0</v>
      </c>
      <c r="AD91" s="50">
        <f t="shared" si="19"/>
        <v>0</v>
      </c>
      <c r="AE91" s="49">
        <f>IF($D91="","",SUMIF('[3]TK CHAMTHI'!$J:$J,$D91,'[3]TK CHAMTHI'!$L:$L))</f>
        <v>0</v>
      </c>
      <c r="AF91" s="49">
        <f>IF($D91="","",SUMIF('[3]TK CHAMTHI'!$K:$K,$D91,'[3]TK CHAMTHI'!$L:$L))</f>
        <v>0</v>
      </c>
      <c r="AG91" s="49">
        <f>IF(D91="","",SUMIF('[3]CHAM NV'!I:I,D91,'[3]CHAM NV'!J:J))</f>
        <v>0</v>
      </c>
      <c r="AH91" s="50">
        <f t="shared" si="20"/>
        <v>0</v>
      </c>
      <c r="AI91" s="49">
        <f>IF($D91="","",SUMIF('[3]TK CHAMTHI'!$M:$M,$D91,'[3]TK CHAMTHI'!$O:$O))</f>
        <v>0</v>
      </c>
      <c r="AJ91" s="49">
        <f>IF($D91="","",SUMIF('[3]TK CHAMTHI'!$N:$N,$D91,'[3]TK CHAMTHI'!$O:$O))</f>
        <v>0</v>
      </c>
      <c r="AK91" s="50">
        <f t="shared" si="12"/>
        <v>0</v>
      </c>
      <c r="AL91" s="49">
        <f>IF($D91="","",SUMIF('[3]TK CHAMTHI'!$P:$P,$D91,'[3]TK CHAMTHI'!$R:$R))</f>
        <v>0</v>
      </c>
      <c r="AM91" s="49">
        <f>IF($D91="","",SUMIF('[3]TK CHAMTHI'!$Q:$Q,$D91,'[3]TK CHAMTHI'!$R:$R))</f>
        <v>0</v>
      </c>
      <c r="AN91" s="50">
        <f t="shared" si="13"/>
        <v>0</v>
      </c>
      <c r="AO91" s="49">
        <f>IF(D91="","",SUMIF('[3]TK CHAMTHI'!S:S,D91,'[3]TK CHAMTHI'!U:U))</f>
        <v>0</v>
      </c>
      <c r="AP91" s="49">
        <f>IF(D91="","",SUMIF('[3]TK CHAMTHI'!T:T,D91,'[3]TK CHAMTHI'!U:U))</f>
        <v>0</v>
      </c>
      <c r="AQ91" s="50">
        <f t="shared" si="21"/>
        <v>0</v>
      </c>
      <c r="AR91" s="50">
        <f>IF(D91="","",ROUND(SUMIF('[3]QL THI'!G:G,D91,'[3]QL THI'!H:H),1))</f>
        <v>0</v>
      </c>
      <c r="AS91" s="50">
        <f>IF(D91="","",ROUND(SUMIF('[3]QL THI'!E:E,D91,'[3]QL THI'!F:F),1))</f>
        <v>0</v>
      </c>
      <c r="AT91" s="149">
        <f t="shared" si="14"/>
        <v>0</v>
      </c>
    </row>
    <row r="92" spans="1:46" s="135" customFormat="1">
      <c r="A92" s="145">
        <f>IF(D92="","",SUBTOTAL(3,$D$5:D92))</f>
        <v>88</v>
      </c>
      <c r="B92" s="46" t="s">
        <v>219</v>
      </c>
      <c r="C92" s="47" t="s">
        <v>136</v>
      </c>
      <c r="D92" s="146" t="s">
        <v>220</v>
      </c>
      <c r="E92" s="147">
        <f>IF($D92="","",SUMIF('[3]TK DETHI'!$A:$A,$D92,'[3]TK DETHI'!$B:$B))</f>
        <v>0</v>
      </c>
      <c r="F92" s="147">
        <f>IF($D92="","",SUMIF('[3]TK DETHI'!$C:$C,$D92,'[3]TK DETHI'!$D:$D))</f>
        <v>0</v>
      </c>
      <c r="G92" s="147">
        <f>IF($D92="","",SUMIF('[3]TK DETHI'!$E:$E,$D92,'[3]TK DETHI'!$F:$F))</f>
        <v>0</v>
      </c>
      <c r="H92" s="147">
        <f>IF($D92="","",SUMIF('[3]TK DETHI'!$G:$G,$D92,'[3]TK DETHI'!$H:$H))</f>
        <v>0</v>
      </c>
      <c r="I92" s="147">
        <f>IF($D92="","",SUMIF('[3]TK DETHI'!$I:$I,$D92,'[3]TK DETHI'!$J:$J))</f>
        <v>0</v>
      </c>
      <c r="J92" s="147">
        <f>IF($D92="","",SUMIF('[3]TK DETHI'!$K:$K,$D92,'[3]TK DETHI'!$L:$L))</f>
        <v>0</v>
      </c>
      <c r="K92" s="147">
        <f>IF($D92="","",SUMIF('[3]TK DETHI'!$M:$M,$D92,'[3]TK DETHI'!$N:$N))</f>
        <v>0</v>
      </c>
      <c r="L92" s="147">
        <f>IF($D92="","",SUMIF('[3]TK DETHI'!$O:$O,$D92,'[3]TK DETHI'!$P:$P))</f>
        <v>0</v>
      </c>
      <c r="M92" s="148">
        <f t="shared" si="15"/>
        <v>0</v>
      </c>
      <c r="N92" s="49">
        <f>IF($D92="","",SUMIF('[3]TK COITHI KTHP va Thi TN'!$A:$A,$D92,'[3]TK COITHI KTHP va Thi TN'!$D:$D))</f>
        <v>0</v>
      </c>
      <c r="O92" s="49">
        <f>IF($D92="","",SUMIF('[3]TK COITHI KTHP va Thi TN'!$B:$B,$D92,'[3]TK COITHI KTHP va Thi TN'!$D:$D))</f>
        <v>0</v>
      </c>
      <c r="P92" s="49">
        <f>IF($D92="","",SUMIF('[3]TK COITHI KTHP va Thi TN'!$E:$E,$D92,'[3]TK COITHI KTHP va Thi TN'!$H:$H))</f>
        <v>0</v>
      </c>
      <c r="Q92" s="49">
        <f>IF($D92="","",SUMIF('[3]TK COITHI KTHP va Thi TN'!$F:$F,$D92,'[3]TK COITHI KTHP va Thi TN'!$H:$H))</f>
        <v>0</v>
      </c>
      <c r="R92" s="149">
        <f t="shared" si="16"/>
        <v>0</v>
      </c>
      <c r="S92" s="49">
        <f>IF($D92="","",SUMIF('[3]TK CHAMTHI'!$A:$A,$D92,'[3]TK CHAMTHI'!$C:$C))</f>
        <v>0</v>
      </c>
      <c r="T92" s="49">
        <f>IF($D92="","",SUMIF('[3]TK CHAMTHI'!$B:$B,$D92,'[3]TK CHAMTHI'!$C:$C))</f>
        <v>0</v>
      </c>
      <c r="U92" s="49">
        <f>IF(D92="","",SUMIF('[3]CHAM NV'!B:B,D92,'[3]CHAM NV'!C:C))</f>
        <v>0</v>
      </c>
      <c r="V92" s="50">
        <f t="shared" si="17"/>
        <v>0</v>
      </c>
      <c r="W92" s="49">
        <f>IF($D92="","",SUMIF('[3]TK CHAMTHI'!$D:$D,$D92,'[3]TK CHAMTHI'!$F:$F))</f>
        <v>0</v>
      </c>
      <c r="X92" s="49">
        <f>IF($D92="","",SUMIF('[3]TK CHAMTHI'!$E:$E,$D92,'[3]TK CHAMTHI'!$F:$F))</f>
        <v>0</v>
      </c>
      <c r="Y92" s="49">
        <f>IF(D92="","",SUMIF('[3]CHAM NV'!G:G,D92,'[3]CHAM NV'!H:H))</f>
        <v>0</v>
      </c>
      <c r="Z92" s="50">
        <f t="shared" si="18"/>
        <v>0</v>
      </c>
      <c r="AA92" s="49">
        <f>IF($D92="","",SUMIF('[3]TK CHAMTHI'!$G:$G,$D92,'[3]TK CHAMTHI'!$I:$I))</f>
        <v>0</v>
      </c>
      <c r="AB92" s="49">
        <f>IF($D92="","",SUMIF('[3]TK CHAMTHI'!$H:$H,$D92,'[3]TK CHAMTHI'!$I:$I))</f>
        <v>0</v>
      </c>
      <c r="AC92" s="49">
        <f>IF(D92="","",SUMIF('[3]CHAM NV'!E:E,D92,'[3]CHAM NV'!F:F))</f>
        <v>0</v>
      </c>
      <c r="AD92" s="50">
        <f t="shared" si="19"/>
        <v>0</v>
      </c>
      <c r="AE92" s="49">
        <f>IF($D92="","",SUMIF('[3]TK CHAMTHI'!$J:$J,$D92,'[3]TK CHAMTHI'!$L:$L))</f>
        <v>0</v>
      </c>
      <c r="AF92" s="49">
        <f>IF($D92="","",SUMIF('[3]TK CHAMTHI'!$K:$K,$D92,'[3]TK CHAMTHI'!$L:$L))</f>
        <v>0</v>
      </c>
      <c r="AG92" s="49">
        <f>IF(D92="","",SUMIF('[3]CHAM NV'!I:I,D92,'[3]CHAM NV'!J:J))</f>
        <v>0</v>
      </c>
      <c r="AH92" s="50">
        <f t="shared" si="20"/>
        <v>0</v>
      </c>
      <c r="AI92" s="49">
        <f>IF($D92="","",SUMIF('[3]TK CHAMTHI'!$M:$M,$D92,'[3]TK CHAMTHI'!$O:$O))</f>
        <v>0</v>
      </c>
      <c r="AJ92" s="49">
        <f>IF($D92="","",SUMIF('[3]TK CHAMTHI'!$N:$N,$D92,'[3]TK CHAMTHI'!$O:$O))</f>
        <v>0</v>
      </c>
      <c r="AK92" s="50">
        <f t="shared" si="12"/>
        <v>0</v>
      </c>
      <c r="AL92" s="49">
        <f>IF($D92="","",SUMIF('[3]TK CHAMTHI'!$P:$P,$D92,'[3]TK CHAMTHI'!$R:$R))</f>
        <v>0</v>
      </c>
      <c r="AM92" s="49">
        <f>IF($D92="","",SUMIF('[3]TK CHAMTHI'!$Q:$Q,$D92,'[3]TK CHAMTHI'!$R:$R))</f>
        <v>0</v>
      </c>
      <c r="AN92" s="50">
        <f t="shared" si="13"/>
        <v>0</v>
      </c>
      <c r="AO92" s="49">
        <f>IF(D92="","",SUMIF('[3]TK CHAMTHI'!S:S,D92,'[3]TK CHAMTHI'!U:U))</f>
        <v>0</v>
      </c>
      <c r="AP92" s="49">
        <f>IF(D92="","",SUMIF('[3]TK CHAMTHI'!T:T,D92,'[3]TK CHAMTHI'!U:U))</f>
        <v>0</v>
      </c>
      <c r="AQ92" s="50">
        <f t="shared" si="21"/>
        <v>0</v>
      </c>
      <c r="AR92" s="50">
        <f>IF(D92="","",ROUND(SUMIF('[3]QL THI'!G:G,D92,'[3]QL THI'!H:H),1))</f>
        <v>0</v>
      </c>
      <c r="AS92" s="50">
        <f>IF(D92="","",ROUND(SUMIF('[3]QL THI'!E:E,D92,'[3]QL THI'!F:F),1))</f>
        <v>0</v>
      </c>
      <c r="AT92" s="149">
        <f t="shared" si="14"/>
        <v>0</v>
      </c>
    </row>
    <row r="93" spans="1:46" s="135" customFormat="1">
      <c r="A93" s="145">
        <f>IF(D93="","",SUBTOTAL(3,$D$5:D93))</f>
        <v>89</v>
      </c>
      <c r="B93" s="46" t="s">
        <v>221</v>
      </c>
      <c r="C93" s="47" t="s">
        <v>222</v>
      </c>
      <c r="D93" s="146" t="s">
        <v>223</v>
      </c>
      <c r="E93" s="147">
        <f>IF($D93="","",SUMIF('[3]TK DETHI'!$A:$A,$D93,'[3]TK DETHI'!$B:$B))</f>
        <v>0</v>
      </c>
      <c r="F93" s="147">
        <f>IF($D93="","",SUMIF('[3]TK DETHI'!$C:$C,$D93,'[3]TK DETHI'!$D:$D))</f>
        <v>0</v>
      </c>
      <c r="G93" s="147">
        <f>IF($D93="","",SUMIF('[3]TK DETHI'!$E:$E,$D93,'[3]TK DETHI'!$F:$F))</f>
        <v>0</v>
      </c>
      <c r="H93" s="147">
        <f>IF($D93="","",SUMIF('[3]TK DETHI'!$G:$G,$D93,'[3]TK DETHI'!$H:$H))</f>
        <v>0</v>
      </c>
      <c r="I93" s="147">
        <f>IF($D93="","",SUMIF('[3]TK DETHI'!$I:$I,$D93,'[3]TK DETHI'!$J:$J))</f>
        <v>0</v>
      </c>
      <c r="J93" s="147">
        <f>IF($D93="","",SUMIF('[3]TK DETHI'!$K:$K,$D93,'[3]TK DETHI'!$L:$L))</f>
        <v>0</v>
      </c>
      <c r="K93" s="147">
        <f>IF($D93="","",SUMIF('[3]TK DETHI'!$M:$M,$D93,'[3]TK DETHI'!$N:$N))</f>
        <v>0</v>
      </c>
      <c r="L93" s="147">
        <f>IF($D93="","",SUMIF('[3]TK DETHI'!$O:$O,$D93,'[3]TK DETHI'!$P:$P))</f>
        <v>0</v>
      </c>
      <c r="M93" s="148">
        <f t="shared" si="15"/>
        <v>0</v>
      </c>
      <c r="N93" s="49">
        <f>IF($D93="","",SUMIF('[3]TK COITHI KTHP va Thi TN'!$A:$A,$D93,'[3]TK COITHI KTHP va Thi TN'!$D:$D))</f>
        <v>0</v>
      </c>
      <c r="O93" s="49">
        <f>IF($D93="","",SUMIF('[3]TK COITHI KTHP va Thi TN'!$B:$B,$D93,'[3]TK COITHI KTHP va Thi TN'!$D:$D))</f>
        <v>0</v>
      </c>
      <c r="P93" s="49">
        <f>IF($D93="","",SUMIF('[3]TK COITHI KTHP va Thi TN'!$E:$E,$D93,'[3]TK COITHI KTHP va Thi TN'!$H:$H))</f>
        <v>1</v>
      </c>
      <c r="Q93" s="49">
        <f>IF($D93="","",SUMIF('[3]TK COITHI KTHP va Thi TN'!$F:$F,$D93,'[3]TK COITHI KTHP va Thi TN'!$H:$H))</f>
        <v>0</v>
      </c>
      <c r="R93" s="149">
        <f t="shared" si="16"/>
        <v>1</v>
      </c>
      <c r="S93" s="49">
        <f>IF($D93="","",SUMIF('[3]TK CHAMTHI'!$A:$A,$D93,'[3]TK CHAMTHI'!$C:$C))</f>
        <v>0</v>
      </c>
      <c r="T93" s="49">
        <f>IF($D93="","",SUMIF('[3]TK CHAMTHI'!$B:$B,$D93,'[3]TK CHAMTHI'!$C:$C))</f>
        <v>0</v>
      </c>
      <c r="U93" s="49">
        <f>IF(D93="","",SUMIF('[3]CHAM NV'!B:B,D93,'[3]CHAM NV'!C:C))</f>
        <v>0</v>
      </c>
      <c r="V93" s="50">
        <f t="shared" si="17"/>
        <v>0</v>
      </c>
      <c r="W93" s="49">
        <f>IF($D93="","",SUMIF('[3]TK CHAMTHI'!$D:$D,$D93,'[3]TK CHAMTHI'!$F:$F))</f>
        <v>0</v>
      </c>
      <c r="X93" s="49">
        <f>IF($D93="","",SUMIF('[3]TK CHAMTHI'!$E:$E,$D93,'[3]TK CHAMTHI'!$F:$F))</f>
        <v>0</v>
      </c>
      <c r="Y93" s="49">
        <f>IF(D93="","",SUMIF('[3]CHAM NV'!G:G,D93,'[3]CHAM NV'!H:H))</f>
        <v>0</v>
      </c>
      <c r="Z93" s="50">
        <f t="shared" si="18"/>
        <v>0</v>
      </c>
      <c r="AA93" s="49">
        <f>IF($D93="","",SUMIF('[3]TK CHAMTHI'!$G:$G,$D93,'[3]TK CHAMTHI'!$I:$I))</f>
        <v>0</v>
      </c>
      <c r="AB93" s="49">
        <f>IF($D93="","",SUMIF('[3]TK CHAMTHI'!$H:$H,$D93,'[3]TK CHAMTHI'!$I:$I))</f>
        <v>0</v>
      </c>
      <c r="AC93" s="49">
        <f>IF(D93="","",SUMIF('[3]CHAM NV'!E:E,D93,'[3]CHAM NV'!F:F))</f>
        <v>0</v>
      </c>
      <c r="AD93" s="50">
        <f t="shared" si="19"/>
        <v>0</v>
      </c>
      <c r="AE93" s="49">
        <f>IF($D93="","",SUMIF('[3]TK CHAMTHI'!$J:$J,$D93,'[3]TK CHAMTHI'!$L:$L))</f>
        <v>0</v>
      </c>
      <c r="AF93" s="49">
        <f>IF($D93="","",SUMIF('[3]TK CHAMTHI'!$K:$K,$D93,'[3]TK CHAMTHI'!$L:$L))</f>
        <v>0</v>
      </c>
      <c r="AG93" s="49">
        <f>IF(D93="","",SUMIF('[3]CHAM NV'!I:I,D93,'[3]CHAM NV'!J:J))</f>
        <v>0</v>
      </c>
      <c r="AH93" s="50">
        <f t="shared" si="20"/>
        <v>0</v>
      </c>
      <c r="AI93" s="49">
        <f>IF($D93="","",SUMIF('[3]TK CHAMTHI'!$M:$M,$D93,'[3]TK CHAMTHI'!$O:$O))</f>
        <v>4</v>
      </c>
      <c r="AJ93" s="49">
        <f>IF($D93="","",SUMIF('[3]TK CHAMTHI'!$N:$N,$D93,'[3]TK CHAMTHI'!$O:$O))</f>
        <v>10</v>
      </c>
      <c r="AK93" s="50">
        <f t="shared" si="12"/>
        <v>2.8000000000000003</v>
      </c>
      <c r="AL93" s="49">
        <f>IF($D93="","",SUMIF('[3]TK CHAMTHI'!$P:$P,$D93,'[3]TK CHAMTHI'!$R:$R))</f>
        <v>0</v>
      </c>
      <c r="AM93" s="49">
        <f>IF($D93="","",SUMIF('[3]TK CHAMTHI'!$Q:$Q,$D93,'[3]TK CHAMTHI'!$R:$R))</f>
        <v>0</v>
      </c>
      <c r="AN93" s="50">
        <f t="shared" si="13"/>
        <v>0</v>
      </c>
      <c r="AO93" s="49">
        <f>IF(D93="","",SUMIF('[3]TK CHAMTHI'!S:S,D93,'[3]TK CHAMTHI'!U:U))</f>
        <v>12</v>
      </c>
      <c r="AP93" s="49">
        <f>IF(D93="","",SUMIF('[3]TK CHAMTHI'!T:T,D93,'[3]TK CHAMTHI'!U:U))</f>
        <v>0</v>
      </c>
      <c r="AQ93" s="50">
        <f t="shared" si="21"/>
        <v>4.8000000000000007</v>
      </c>
      <c r="AR93" s="50">
        <f>IF(D93="","",ROUND(SUMIF('[3]QL THI'!G:G,D93,'[3]QL THI'!H:H),1))</f>
        <v>0</v>
      </c>
      <c r="AS93" s="50">
        <f>IF(D93="","",ROUND(SUMIF('[3]QL THI'!E:E,D93,'[3]QL THI'!F:F),1))</f>
        <v>0</v>
      </c>
      <c r="AT93" s="149">
        <f t="shared" si="14"/>
        <v>8.6</v>
      </c>
    </row>
    <row r="94" spans="1:46" s="135" customFormat="1">
      <c r="A94" s="145">
        <f>IF(D94="","",SUBTOTAL(3,$D$5:D94))</f>
        <v>90</v>
      </c>
      <c r="B94" s="46" t="s">
        <v>224</v>
      </c>
      <c r="C94" s="47" t="s">
        <v>222</v>
      </c>
      <c r="D94" s="146" t="s">
        <v>225</v>
      </c>
      <c r="E94" s="147">
        <f>IF($D94="","",SUMIF('[3]TK DETHI'!$A:$A,$D94,'[3]TK DETHI'!$B:$B))</f>
        <v>0</v>
      </c>
      <c r="F94" s="147">
        <f>IF($D94="","",SUMIF('[3]TK DETHI'!$C:$C,$D94,'[3]TK DETHI'!$D:$D))</f>
        <v>0</v>
      </c>
      <c r="G94" s="147">
        <f>IF($D94="","",SUMIF('[3]TK DETHI'!$E:$E,$D94,'[3]TK DETHI'!$F:$F))</f>
        <v>0</v>
      </c>
      <c r="H94" s="147">
        <f>IF($D94="","",SUMIF('[3]TK DETHI'!$G:$G,$D94,'[3]TK DETHI'!$H:$H))</f>
        <v>0</v>
      </c>
      <c r="I94" s="147">
        <f>IF($D94="","",SUMIF('[3]TK DETHI'!$I:$I,$D94,'[3]TK DETHI'!$J:$J))</f>
        <v>0</v>
      </c>
      <c r="J94" s="147">
        <f>IF($D94="","",SUMIF('[3]TK DETHI'!$K:$K,$D94,'[3]TK DETHI'!$L:$L))</f>
        <v>0</v>
      </c>
      <c r="K94" s="147">
        <f>IF($D94="","",SUMIF('[3]TK DETHI'!$M:$M,$D94,'[3]TK DETHI'!$N:$N))</f>
        <v>0</v>
      </c>
      <c r="L94" s="147">
        <f>IF($D94="","",SUMIF('[3]TK DETHI'!$O:$O,$D94,'[3]TK DETHI'!$P:$P))</f>
        <v>0</v>
      </c>
      <c r="M94" s="148">
        <f t="shared" si="15"/>
        <v>0</v>
      </c>
      <c r="N94" s="49">
        <f>IF($D94="","",SUMIF('[3]TK COITHI KTHP va Thi TN'!$A:$A,$D94,'[3]TK COITHI KTHP va Thi TN'!$D:$D))</f>
        <v>0</v>
      </c>
      <c r="O94" s="49">
        <f>IF($D94="","",SUMIF('[3]TK COITHI KTHP va Thi TN'!$B:$B,$D94,'[3]TK COITHI KTHP va Thi TN'!$D:$D))</f>
        <v>0</v>
      </c>
      <c r="P94" s="49">
        <f>IF($D94="","",SUMIF('[3]TK COITHI KTHP va Thi TN'!$E:$E,$D94,'[3]TK COITHI KTHP va Thi TN'!$H:$H))</f>
        <v>0</v>
      </c>
      <c r="Q94" s="49">
        <f>IF($D94="","",SUMIF('[3]TK COITHI KTHP va Thi TN'!$F:$F,$D94,'[3]TK COITHI KTHP va Thi TN'!$H:$H))</f>
        <v>0</v>
      </c>
      <c r="R94" s="149">
        <f t="shared" si="16"/>
        <v>0</v>
      </c>
      <c r="S94" s="49">
        <f>IF($D94="","",SUMIF('[3]TK CHAMTHI'!$A:$A,$D94,'[3]TK CHAMTHI'!$C:$C))</f>
        <v>0</v>
      </c>
      <c r="T94" s="49">
        <f>IF($D94="","",SUMIF('[3]TK CHAMTHI'!$B:$B,$D94,'[3]TK CHAMTHI'!$C:$C))</f>
        <v>0</v>
      </c>
      <c r="U94" s="49">
        <f>IF(D94="","",SUMIF('[3]CHAM NV'!B:B,D94,'[3]CHAM NV'!C:C))</f>
        <v>0</v>
      </c>
      <c r="V94" s="50">
        <f t="shared" si="17"/>
        <v>0</v>
      </c>
      <c r="W94" s="49">
        <f>IF($D94="","",SUMIF('[3]TK CHAMTHI'!$D:$D,$D94,'[3]TK CHAMTHI'!$F:$F))</f>
        <v>0</v>
      </c>
      <c r="X94" s="49">
        <f>IF($D94="","",SUMIF('[3]TK CHAMTHI'!$E:$E,$D94,'[3]TK CHAMTHI'!$F:$F))</f>
        <v>0</v>
      </c>
      <c r="Y94" s="49">
        <f>IF(D94="","",SUMIF('[3]CHAM NV'!G:G,D94,'[3]CHAM NV'!H:H))</f>
        <v>0</v>
      </c>
      <c r="Z94" s="50">
        <f t="shared" si="18"/>
        <v>0</v>
      </c>
      <c r="AA94" s="49">
        <f>IF($D94="","",SUMIF('[3]TK CHAMTHI'!$G:$G,$D94,'[3]TK CHAMTHI'!$I:$I))</f>
        <v>0</v>
      </c>
      <c r="AB94" s="49">
        <f>IF($D94="","",SUMIF('[3]TK CHAMTHI'!$H:$H,$D94,'[3]TK CHAMTHI'!$I:$I))</f>
        <v>0</v>
      </c>
      <c r="AC94" s="49">
        <f>IF(D94="","",SUMIF('[3]CHAM NV'!E:E,D94,'[3]CHAM NV'!F:F))</f>
        <v>0</v>
      </c>
      <c r="AD94" s="50">
        <f t="shared" si="19"/>
        <v>0</v>
      </c>
      <c r="AE94" s="49">
        <f>IF($D94="","",SUMIF('[3]TK CHAMTHI'!$J:$J,$D94,'[3]TK CHAMTHI'!$L:$L))</f>
        <v>0</v>
      </c>
      <c r="AF94" s="49">
        <f>IF($D94="","",SUMIF('[3]TK CHAMTHI'!$K:$K,$D94,'[3]TK CHAMTHI'!$L:$L))</f>
        <v>0</v>
      </c>
      <c r="AG94" s="49">
        <f>IF(D94="","",SUMIF('[3]CHAM NV'!I:I,D94,'[3]CHAM NV'!J:J))</f>
        <v>0</v>
      </c>
      <c r="AH94" s="50">
        <f t="shared" si="20"/>
        <v>0</v>
      </c>
      <c r="AI94" s="49">
        <f>IF($D94="","",SUMIF('[3]TK CHAMTHI'!$M:$M,$D94,'[3]TK CHAMTHI'!$O:$O))</f>
        <v>0</v>
      </c>
      <c r="AJ94" s="49">
        <f>IF($D94="","",SUMIF('[3]TK CHAMTHI'!$N:$N,$D94,'[3]TK CHAMTHI'!$O:$O))</f>
        <v>0</v>
      </c>
      <c r="AK94" s="50">
        <f t="shared" si="12"/>
        <v>0</v>
      </c>
      <c r="AL94" s="49">
        <f>IF($D94="","",SUMIF('[3]TK CHAMTHI'!$P:$P,$D94,'[3]TK CHAMTHI'!$R:$R))</f>
        <v>0</v>
      </c>
      <c r="AM94" s="49">
        <f>IF($D94="","",SUMIF('[3]TK CHAMTHI'!$Q:$Q,$D94,'[3]TK CHAMTHI'!$R:$R))</f>
        <v>0</v>
      </c>
      <c r="AN94" s="50">
        <f t="shared" si="13"/>
        <v>0</v>
      </c>
      <c r="AO94" s="49">
        <f>IF(D94="","",SUMIF('[3]TK CHAMTHI'!S:S,D94,'[3]TK CHAMTHI'!U:U))</f>
        <v>0</v>
      </c>
      <c r="AP94" s="49">
        <f>IF(D94="","",SUMIF('[3]TK CHAMTHI'!T:T,D94,'[3]TK CHAMTHI'!U:U))</f>
        <v>0</v>
      </c>
      <c r="AQ94" s="50">
        <f t="shared" si="21"/>
        <v>0</v>
      </c>
      <c r="AR94" s="50">
        <f>IF(D94="","",ROUND(SUMIF('[3]QL THI'!G:G,D94,'[3]QL THI'!H:H),1))</f>
        <v>0</v>
      </c>
      <c r="AS94" s="50">
        <f>IF(D94="","",ROUND(SUMIF('[3]QL THI'!E:E,D94,'[3]QL THI'!F:F),1))</f>
        <v>0</v>
      </c>
      <c r="AT94" s="149">
        <f t="shared" si="14"/>
        <v>0</v>
      </c>
    </row>
    <row r="95" spans="1:46" s="135" customFormat="1">
      <c r="A95" s="145">
        <f>IF(D95="","",SUBTOTAL(3,$D$5:D95))</f>
        <v>91</v>
      </c>
      <c r="B95" s="46" t="s">
        <v>226</v>
      </c>
      <c r="C95" s="47" t="s">
        <v>222</v>
      </c>
      <c r="D95" s="146" t="s">
        <v>227</v>
      </c>
      <c r="E95" s="147">
        <f>IF($D95="","",SUMIF('[3]TK DETHI'!$A:$A,$D95,'[3]TK DETHI'!$B:$B))</f>
        <v>0</v>
      </c>
      <c r="F95" s="147">
        <f>IF($D95="","",SUMIF('[3]TK DETHI'!$C:$C,$D95,'[3]TK DETHI'!$D:$D))</f>
        <v>0</v>
      </c>
      <c r="G95" s="147">
        <f>IF($D95="","",SUMIF('[3]TK DETHI'!$E:$E,$D95,'[3]TK DETHI'!$F:$F))</f>
        <v>0</v>
      </c>
      <c r="H95" s="147">
        <f>IF($D95="","",SUMIF('[3]TK DETHI'!$G:$G,$D95,'[3]TK DETHI'!$H:$H))</f>
        <v>0</v>
      </c>
      <c r="I95" s="147">
        <f>IF($D95="","",SUMIF('[3]TK DETHI'!$I:$I,$D95,'[3]TK DETHI'!$J:$J))</f>
        <v>0</v>
      </c>
      <c r="J95" s="147">
        <f>IF($D95="","",SUMIF('[3]TK DETHI'!$K:$K,$D95,'[3]TK DETHI'!$L:$L))</f>
        <v>0</v>
      </c>
      <c r="K95" s="147">
        <f>IF($D95="","",SUMIF('[3]TK DETHI'!$M:$M,$D95,'[3]TK DETHI'!$N:$N))</f>
        <v>0</v>
      </c>
      <c r="L95" s="147">
        <f>IF($D95="","",SUMIF('[3]TK DETHI'!$O:$O,$D95,'[3]TK DETHI'!$P:$P))</f>
        <v>0</v>
      </c>
      <c r="M95" s="148">
        <f t="shared" si="15"/>
        <v>0</v>
      </c>
      <c r="N95" s="49">
        <f>IF($D95="","",SUMIF('[3]TK COITHI KTHP va Thi TN'!$A:$A,$D95,'[3]TK COITHI KTHP va Thi TN'!$D:$D))</f>
        <v>0</v>
      </c>
      <c r="O95" s="49">
        <f>IF($D95="","",SUMIF('[3]TK COITHI KTHP va Thi TN'!$B:$B,$D95,'[3]TK COITHI KTHP va Thi TN'!$D:$D))</f>
        <v>0</v>
      </c>
      <c r="P95" s="49">
        <f>IF($D95="","",SUMIF('[3]TK COITHI KTHP va Thi TN'!$E:$E,$D95,'[3]TK COITHI KTHP va Thi TN'!$H:$H))</f>
        <v>0</v>
      </c>
      <c r="Q95" s="49">
        <f>IF($D95="","",SUMIF('[3]TK COITHI KTHP va Thi TN'!$F:$F,$D95,'[3]TK COITHI KTHP va Thi TN'!$H:$H))</f>
        <v>0</v>
      </c>
      <c r="R95" s="149">
        <f t="shared" si="16"/>
        <v>0</v>
      </c>
      <c r="S95" s="49">
        <f>IF($D95="","",SUMIF('[3]TK CHAMTHI'!$A:$A,$D95,'[3]TK CHAMTHI'!$C:$C))</f>
        <v>0</v>
      </c>
      <c r="T95" s="49">
        <f>IF($D95="","",SUMIF('[3]TK CHAMTHI'!$B:$B,$D95,'[3]TK CHAMTHI'!$C:$C))</f>
        <v>0</v>
      </c>
      <c r="U95" s="49">
        <f>IF(D95="","",SUMIF('[3]CHAM NV'!B:B,D95,'[3]CHAM NV'!C:C))</f>
        <v>0</v>
      </c>
      <c r="V95" s="50">
        <f t="shared" si="17"/>
        <v>0</v>
      </c>
      <c r="W95" s="49">
        <f>IF($D95="","",SUMIF('[3]TK CHAMTHI'!$D:$D,$D95,'[3]TK CHAMTHI'!$F:$F))</f>
        <v>0</v>
      </c>
      <c r="X95" s="49">
        <f>IF($D95="","",SUMIF('[3]TK CHAMTHI'!$E:$E,$D95,'[3]TK CHAMTHI'!$F:$F))</f>
        <v>0</v>
      </c>
      <c r="Y95" s="49">
        <f>IF(D95="","",SUMIF('[3]CHAM NV'!G:G,D95,'[3]CHAM NV'!H:H))</f>
        <v>0</v>
      </c>
      <c r="Z95" s="50">
        <f t="shared" si="18"/>
        <v>0</v>
      </c>
      <c r="AA95" s="49">
        <f>IF($D95="","",SUMIF('[3]TK CHAMTHI'!$G:$G,$D95,'[3]TK CHAMTHI'!$I:$I))</f>
        <v>0</v>
      </c>
      <c r="AB95" s="49">
        <f>IF($D95="","",SUMIF('[3]TK CHAMTHI'!$H:$H,$D95,'[3]TK CHAMTHI'!$I:$I))</f>
        <v>0</v>
      </c>
      <c r="AC95" s="49">
        <f>IF(D95="","",SUMIF('[3]CHAM NV'!E:E,D95,'[3]CHAM NV'!F:F))</f>
        <v>0</v>
      </c>
      <c r="AD95" s="50">
        <f t="shared" si="19"/>
        <v>0</v>
      </c>
      <c r="AE95" s="49">
        <f>IF($D95="","",SUMIF('[3]TK CHAMTHI'!$J:$J,$D95,'[3]TK CHAMTHI'!$L:$L))</f>
        <v>0</v>
      </c>
      <c r="AF95" s="49">
        <f>IF($D95="","",SUMIF('[3]TK CHAMTHI'!$K:$K,$D95,'[3]TK CHAMTHI'!$L:$L))</f>
        <v>0</v>
      </c>
      <c r="AG95" s="49">
        <f>IF(D95="","",SUMIF('[3]CHAM NV'!I:I,D95,'[3]CHAM NV'!J:J))</f>
        <v>0</v>
      </c>
      <c r="AH95" s="50">
        <f t="shared" si="20"/>
        <v>0</v>
      </c>
      <c r="AI95" s="49">
        <f>IF($D95="","",SUMIF('[3]TK CHAMTHI'!$M:$M,$D95,'[3]TK CHAMTHI'!$O:$O))</f>
        <v>0</v>
      </c>
      <c r="AJ95" s="49">
        <f>IF($D95="","",SUMIF('[3]TK CHAMTHI'!$N:$N,$D95,'[3]TK CHAMTHI'!$O:$O))</f>
        <v>0</v>
      </c>
      <c r="AK95" s="50">
        <f t="shared" si="12"/>
        <v>0</v>
      </c>
      <c r="AL95" s="49">
        <f>IF($D95="","",SUMIF('[3]TK CHAMTHI'!$P:$P,$D95,'[3]TK CHAMTHI'!$R:$R))</f>
        <v>0</v>
      </c>
      <c r="AM95" s="49">
        <f>IF($D95="","",SUMIF('[3]TK CHAMTHI'!$Q:$Q,$D95,'[3]TK CHAMTHI'!$R:$R))</f>
        <v>0</v>
      </c>
      <c r="AN95" s="50">
        <f t="shared" si="13"/>
        <v>0</v>
      </c>
      <c r="AO95" s="49">
        <f>IF(D95="","",SUMIF('[3]TK CHAMTHI'!S:S,D95,'[3]TK CHAMTHI'!U:U))</f>
        <v>0</v>
      </c>
      <c r="AP95" s="49">
        <f>IF(D95="","",SUMIF('[3]TK CHAMTHI'!T:T,D95,'[3]TK CHAMTHI'!U:U))</f>
        <v>0</v>
      </c>
      <c r="AQ95" s="50">
        <f t="shared" si="21"/>
        <v>0</v>
      </c>
      <c r="AR95" s="50">
        <f>IF(D95="","",ROUND(SUMIF('[3]QL THI'!G:G,D95,'[3]QL THI'!H:H),1))</f>
        <v>0</v>
      </c>
      <c r="AS95" s="50">
        <f>IF(D95="","",ROUND(SUMIF('[3]QL THI'!E:E,D95,'[3]QL THI'!F:F),1))</f>
        <v>0</v>
      </c>
      <c r="AT95" s="149">
        <f t="shared" si="14"/>
        <v>0</v>
      </c>
    </row>
    <row r="96" spans="1:46" s="135" customFormat="1">
      <c r="A96" s="145">
        <f>IF(D96="","",SUBTOTAL(3,$D$5:D96))</f>
        <v>92</v>
      </c>
      <c r="B96" s="46" t="s">
        <v>228</v>
      </c>
      <c r="C96" s="47" t="s">
        <v>222</v>
      </c>
      <c r="D96" s="146" t="s">
        <v>229</v>
      </c>
      <c r="E96" s="147">
        <f>IF($D96="","",SUMIF('[3]TK DETHI'!$A:$A,$D96,'[3]TK DETHI'!$B:$B))</f>
        <v>0</v>
      </c>
      <c r="F96" s="147">
        <f>IF($D96="","",SUMIF('[3]TK DETHI'!$C:$C,$D96,'[3]TK DETHI'!$D:$D))</f>
        <v>0</v>
      </c>
      <c r="G96" s="147">
        <f>IF($D96="","",SUMIF('[3]TK DETHI'!$E:$E,$D96,'[3]TK DETHI'!$F:$F))</f>
        <v>0</v>
      </c>
      <c r="H96" s="147">
        <f>IF($D96="","",SUMIF('[3]TK DETHI'!$G:$G,$D96,'[3]TK DETHI'!$H:$H))</f>
        <v>0</v>
      </c>
      <c r="I96" s="147">
        <f>IF($D96="","",SUMIF('[3]TK DETHI'!$I:$I,$D96,'[3]TK DETHI'!$J:$J))</f>
        <v>0</v>
      </c>
      <c r="J96" s="147">
        <f>IF($D96="","",SUMIF('[3]TK DETHI'!$K:$K,$D96,'[3]TK DETHI'!$L:$L))</f>
        <v>0</v>
      </c>
      <c r="K96" s="147">
        <f>IF($D96="","",SUMIF('[3]TK DETHI'!$M:$M,$D96,'[3]TK DETHI'!$N:$N))</f>
        <v>0</v>
      </c>
      <c r="L96" s="147">
        <f>IF($D96="","",SUMIF('[3]TK DETHI'!$O:$O,$D96,'[3]TK DETHI'!$P:$P))</f>
        <v>0</v>
      </c>
      <c r="M96" s="148">
        <f t="shared" si="15"/>
        <v>0</v>
      </c>
      <c r="N96" s="49">
        <f>IF($D96="","",SUMIF('[3]TK COITHI KTHP va Thi TN'!$A:$A,$D96,'[3]TK COITHI KTHP va Thi TN'!$D:$D))</f>
        <v>0</v>
      </c>
      <c r="O96" s="49">
        <f>IF($D96="","",SUMIF('[3]TK COITHI KTHP va Thi TN'!$B:$B,$D96,'[3]TK COITHI KTHP va Thi TN'!$D:$D))</f>
        <v>0</v>
      </c>
      <c r="P96" s="49">
        <f>IF($D96="","",SUMIF('[3]TK COITHI KTHP va Thi TN'!$E:$E,$D96,'[3]TK COITHI KTHP va Thi TN'!$H:$H))</f>
        <v>0</v>
      </c>
      <c r="Q96" s="49">
        <f>IF($D96="","",SUMIF('[3]TK COITHI KTHP va Thi TN'!$F:$F,$D96,'[3]TK COITHI KTHP va Thi TN'!$H:$H))</f>
        <v>0</v>
      </c>
      <c r="R96" s="149">
        <f t="shared" si="16"/>
        <v>0</v>
      </c>
      <c r="S96" s="49">
        <f>IF($D96="","",SUMIF('[3]TK CHAMTHI'!$A:$A,$D96,'[3]TK CHAMTHI'!$C:$C))</f>
        <v>0</v>
      </c>
      <c r="T96" s="49">
        <f>IF($D96="","",SUMIF('[3]TK CHAMTHI'!$B:$B,$D96,'[3]TK CHAMTHI'!$C:$C))</f>
        <v>0</v>
      </c>
      <c r="U96" s="49">
        <f>IF(D96="","",SUMIF('[3]CHAM NV'!B:B,D96,'[3]CHAM NV'!C:C))</f>
        <v>0</v>
      </c>
      <c r="V96" s="50">
        <f t="shared" si="17"/>
        <v>0</v>
      </c>
      <c r="W96" s="49">
        <f>IF($D96="","",SUMIF('[3]TK CHAMTHI'!$D:$D,$D96,'[3]TK CHAMTHI'!$F:$F))</f>
        <v>0</v>
      </c>
      <c r="X96" s="49">
        <f>IF($D96="","",SUMIF('[3]TK CHAMTHI'!$E:$E,$D96,'[3]TK CHAMTHI'!$F:$F))</f>
        <v>0</v>
      </c>
      <c r="Y96" s="49">
        <f>IF(D96="","",SUMIF('[3]CHAM NV'!G:G,D96,'[3]CHAM NV'!H:H))</f>
        <v>0</v>
      </c>
      <c r="Z96" s="50">
        <f t="shared" si="18"/>
        <v>0</v>
      </c>
      <c r="AA96" s="49">
        <f>IF($D96="","",SUMIF('[3]TK CHAMTHI'!$G:$G,$D96,'[3]TK CHAMTHI'!$I:$I))</f>
        <v>0</v>
      </c>
      <c r="AB96" s="49">
        <f>IF($D96="","",SUMIF('[3]TK CHAMTHI'!$H:$H,$D96,'[3]TK CHAMTHI'!$I:$I))</f>
        <v>0</v>
      </c>
      <c r="AC96" s="49">
        <f>IF(D96="","",SUMIF('[3]CHAM NV'!E:E,D96,'[3]CHAM NV'!F:F))</f>
        <v>0</v>
      </c>
      <c r="AD96" s="50">
        <f t="shared" si="19"/>
        <v>0</v>
      </c>
      <c r="AE96" s="49">
        <f>IF($D96="","",SUMIF('[3]TK CHAMTHI'!$J:$J,$D96,'[3]TK CHAMTHI'!$L:$L))</f>
        <v>0</v>
      </c>
      <c r="AF96" s="49">
        <f>IF($D96="","",SUMIF('[3]TK CHAMTHI'!$K:$K,$D96,'[3]TK CHAMTHI'!$L:$L))</f>
        <v>0</v>
      </c>
      <c r="AG96" s="49">
        <f>IF(D96="","",SUMIF('[3]CHAM NV'!I:I,D96,'[3]CHAM NV'!J:J))</f>
        <v>0</v>
      </c>
      <c r="AH96" s="50">
        <f t="shared" si="20"/>
        <v>0</v>
      </c>
      <c r="AI96" s="49">
        <f>IF($D96="","",SUMIF('[3]TK CHAMTHI'!$M:$M,$D96,'[3]TK CHAMTHI'!$O:$O))</f>
        <v>0</v>
      </c>
      <c r="AJ96" s="49">
        <f>IF($D96="","",SUMIF('[3]TK CHAMTHI'!$N:$N,$D96,'[3]TK CHAMTHI'!$O:$O))</f>
        <v>0</v>
      </c>
      <c r="AK96" s="50">
        <f t="shared" si="12"/>
        <v>0</v>
      </c>
      <c r="AL96" s="49">
        <f>IF($D96="","",SUMIF('[3]TK CHAMTHI'!$P:$P,$D96,'[3]TK CHAMTHI'!$R:$R))</f>
        <v>0</v>
      </c>
      <c r="AM96" s="49">
        <f>IF($D96="","",SUMIF('[3]TK CHAMTHI'!$Q:$Q,$D96,'[3]TK CHAMTHI'!$R:$R))</f>
        <v>0</v>
      </c>
      <c r="AN96" s="50">
        <f t="shared" si="13"/>
        <v>0</v>
      </c>
      <c r="AO96" s="49">
        <f>IF(D96="","",SUMIF('[3]TK CHAMTHI'!S:S,D96,'[3]TK CHAMTHI'!U:U))</f>
        <v>0</v>
      </c>
      <c r="AP96" s="49">
        <f>IF(D96="","",SUMIF('[3]TK CHAMTHI'!T:T,D96,'[3]TK CHAMTHI'!U:U))</f>
        <v>0</v>
      </c>
      <c r="AQ96" s="50">
        <f t="shared" si="21"/>
        <v>0</v>
      </c>
      <c r="AR96" s="50">
        <f>IF(D96="","",ROUND(SUMIF('[3]QL THI'!G:G,D96,'[3]QL THI'!H:H),1))</f>
        <v>0</v>
      </c>
      <c r="AS96" s="50">
        <f>IF(D96="","",ROUND(SUMIF('[3]QL THI'!E:E,D96,'[3]QL THI'!F:F),1))</f>
        <v>0</v>
      </c>
      <c r="AT96" s="149">
        <f t="shared" si="14"/>
        <v>0</v>
      </c>
    </row>
    <row r="97" spans="1:46" s="135" customFormat="1">
      <c r="A97" s="145">
        <f>IF(D97="","",SUBTOTAL(3,$D$5:D97))</f>
        <v>93</v>
      </c>
      <c r="B97" s="46" t="s">
        <v>230</v>
      </c>
      <c r="C97" s="47" t="s">
        <v>222</v>
      </c>
      <c r="D97" s="146" t="s">
        <v>231</v>
      </c>
      <c r="E97" s="147">
        <f>IF($D97="","",SUMIF('[3]TK DETHI'!$A:$A,$D97,'[3]TK DETHI'!$B:$B))</f>
        <v>0</v>
      </c>
      <c r="F97" s="147">
        <f>IF($D97="","",SUMIF('[3]TK DETHI'!$C:$C,$D97,'[3]TK DETHI'!$D:$D))</f>
        <v>0</v>
      </c>
      <c r="G97" s="147">
        <f>IF($D97="","",SUMIF('[3]TK DETHI'!$E:$E,$D97,'[3]TK DETHI'!$F:$F))</f>
        <v>0</v>
      </c>
      <c r="H97" s="147">
        <f>IF($D97="","",SUMIF('[3]TK DETHI'!$G:$G,$D97,'[3]TK DETHI'!$H:$H))</f>
        <v>0</v>
      </c>
      <c r="I97" s="147">
        <f>IF($D97="","",SUMIF('[3]TK DETHI'!$I:$I,$D97,'[3]TK DETHI'!$J:$J))</f>
        <v>0</v>
      </c>
      <c r="J97" s="147">
        <f>IF($D97="","",SUMIF('[3]TK DETHI'!$K:$K,$D97,'[3]TK DETHI'!$L:$L))</f>
        <v>0</v>
      </c>
      <c r="K97" s="147">
        <f>IF($D97="","",SUMIF('[3]TK DETHI'!$M:$M,$D97,'[3]TK DETHI'!$N:$N))</f>
        <v>0</v>
      </c>
      <c r="L97" s="147">
        <f>IF($D97="","",SUMIF('[3]TK DETHI'!$O:$O,$D97,'[3]TK DETHI'!$P:$P))</f>
        <v>0</v>
      </c>
      <c r="M97" s="148">
        <f t="shared" si="15"/>
        <v>0</v>
      </c>
      <c r="N97" s="49">
        <f>IF($D97="","",SUMIF('[3]TK COITHI KTHP va Thi TN'!$A:$A,$D97,'[3]TK COITHI KTHP va Thi TN'!$D:$D))</f>
        <v>0</v>
      </c>
      <c r="O97" s="49">
        <f>IF($D97="","",SUMIF('[3]TK COITHI KTHP va Thi TN'!$B:$B,$D97,'[3]TK COITHI KTHP va Thi TN'!$D:$D))</f>
        <v>0</v>
      </c>
      <c r="P97" s="49">
        <f>IF($D97="","",SUMIF('[3]TK COITHI KTHP va Thi TN'!$E:$E,$D97,'[3]TK COITHI KTHP va Thi TN'!$H:$H))</f>
        <v>0</v>
      </c>
      <c r="Q97" s="49">
        <f>IF($D97="","",SUMIF('[3]TK COITHI KTHP va Thi TN'!$F:$F,$D97,'[3]TK COITHI KTHP va Thi TN'!$H:$H))</f>
        <v>0</v>
      </c>
      <c r="R97" s="149">
        <f t="shared" si="16"/>
        <v>0</v>
      </c>
      <c r="S97" s="49">
        <f>IF($D97="","",SUMIF('[3]TK CHAMTHI'!$A:$A,$D97,'[3]TK CHAMTHI'!$C:$C))</f>
        <v>0</v>
      </c>
      <c r="T97" s="49">
        <f>IF($D97="","",SUMIF('[3]TK CHAMTHI'!$B:$B,$D97,'[3]TK CHAMTHI'!$C:$C))</f>
        <v>0</v>
      </c>
      <c r="U97" s="49">
        <f>IF(D97="","",SUMIF('[3]CHAM NV'!B:B,D97,'[3]CHAM NV'!C:C))</f>
        <v>0</v>
      </c>
      <c r="V97" s="50">
        <f t="shared" si="17"/>
        <v>0</v>
      </c>
      <c r="W97" s="49">
        <f>IF($D97="","",SUMIF('[3]TK CHAMTHI'!$D:$D,$D97,'[3]TK CHAMTHI'!$F:$F))</f>
        <v>0</v>
      </c>
      <c r="X97" s="49">
        <f>IF($D97="","",SUMIF('[3]TK CHAMTHI'!$E:$E,$D97,'[3]TK CHAMTHI'!$F:$F))</f>
        <v>0</v>
      </c>
      <c r="Y97" s="49">
        <f>IF(D97="","",SUMIF('[3]CHAM NV'!G:G,D97,'[3]CHAM NV'!H:H))</f>
        <v>0</v>
      </c>
      <c r="Z97" s="50">
        <f t="shared" si="18"/>
        <v>0</v>
      </c>
      <c r="AA97" s="49">
        <f>IF($D97="","",SUMIF('[3]TK CHAMTHI'!$G:$G,$D97,'[3]TK CHAMTHI'!$I:$I))</f>
        <v>0</v>
      </c>
      <c r="AB97" s="49">
        <f>IF($D97="","",SUMIF('[3]TK CHAMTHI'!$H:$H,$D97,'[3]TK CHAMTHI'!$I:$I))</f>
        <v>0</v>
      </c>
      <c r="AC97" s="49">
        <f>IF(D97="","",SUMIF('[3]CHAM NV'!E:E,D97,'[3]CHAM NV'!F:F))</f>
        <v>0</v>
      </c>
      <c r="AD97" s="50">
        <f t="shared" si="19"/>
        <v>0</v>
      </c>
      <c r="AE97" s="49">
        <f>IF($D97="","",SUMIF('[3]TK CHAMTHI'!$J:$J,$D97,'[3]TK CHAMTHI'!$L:$L))</f>
        <v>0</v>
      </c>
      <c r="AF97" s="49">
        <f>IF($D97="","",SUMIF('[3]TK CHAMTHI'!$K:$K,$D97,'[3]TK CHAMTHI'!$L:$L))</f>
        <v>0</v>
      </c>
      <c r="AG97" s="49">
        <f>IF(D97="","",SUMIF('[3]CHAM NV'!I:I,D97,'[3]CHAM NV'!J:J))</f>
        <v>0</v>
      </c>
      <c r="AH97" s="50">
        <f t="shared" si="20"/>
        <v>0</v>
      </c>
      <c r="AI97" s="49">
        <f>IF($D97="","",SUMIF('[3]TK CHAMTHI'!$M:$M,$D97,'[3]TK CHAMTHI'!$O:$O))</f>
        <v>0</v>
      </c>
      <c r="AJ97" s="49">
        <f>IF($D97="","",SUMIF('[3]TK CHAMTHI'!$N:$N,$D97,'[3]TK CHAMTHI'!$O:$O))</f>
        <v>0</v>
      </c>
      <c r="AK97" s="50">
        <f t="shared" si="12"/>
        <v>0</v>
      </c>
      <c r="AL97" s="49">
        <f>IF($D97="","",SUMIF('[3]TK CHAMTHI'!$P:$P,$D97,'[3]TK CHAMTHI'!$R:$R))</f>
        <v>0</v>
      </c>
      <c r="AM97" s="49">
        <f>IF($D97="","",SUMIF('[3]TK CHAMTHI'!$Q:$Q,$D97,'[3]TK CHAMTHI'!$R:$R))</f>
        <v>0</v>
      </c>
      <c r="AN97" s="50">
        <f t="shared" si="13"/>
        <v>0</v>
      </c>
      <c r="AO97" s="49">
        <f>IF(D97="","",SUMIF('[3]TK CHAMTHI'!S:S,D97,'[3]TK CHAMTHI'!U:U))</f>
        <v>0</v>
      </c>
      <c r="AP97" s="49">
        <f>IF(D97="","",SUMIF('[3]TK CHAMTHI'!T:T,D97,'[3]TK CHAMTHI'!U:U))</f>
        <v>0</v>
      </c>
      <c r="AQ97" s="50">
        <f t="shared" si="21"/>
        <v>0</v>
      </c>
      <c r="AR97" s="50">
        <f>IF(D97="","",ROUND(SUMIF('[3]QL THI'!G:G,D97,'[3]QL THI'!H:H),1))</f>
        <v>0</v>
      </c>
      <c r="AS97" s="50">
        <f>IF(D97="","",ROUND(SUMIF('[3]QL THI'!E:E,D97,'[3]QL THI'!F:F),1))</f>
        <v>0</v>
      </c>
      <c r="AT97" s="149">
        <f t="shared" si="14"/>
        <v>0</v>
      </c>
    </row>
    <row r="98" spans="1:46" s="135" customFormat="1" ht="37.5">
      <c r="A98" s="145">
        <f>IF(D98="","",SUBTOTAL(3,$D$5:D98))</f>
        <v>94</v>
      </c>
      <c r="B98" s="46" t="s">
        <v>232</v>
      </c>
      <c r="C98" s="47" t="s">
        <v>222</v>
      </c>
      <c r="D98" s="146" t="s">
        <v>233</v>
      </c>
      <c r="E98" s="147">
        <f>IF($D98="","",SUMIF('[3]TK DETHI'!$A:$A,$D98,'[3]TK DETHI'!$B:$B))</f>
        <v>0</v>
      </c>
      <c r="F98" s="147">
        <f>IF($D98="","",SUMIF('[3]TK DETHI'!$C:$C,$D98,'[3]TK DETHI'!$D:$D))</f>
        <v>0</v>
      </c>
      <c r="G98" s="147">
        <f>IF($D98="","",SUMIF('[3]TK DETHI'!$E:$E,$D98,'[3]TK DETHI'!$F:$F))</f>
        <v>0</v>
      </c>
      <c r="H98" s="147">
        <f>IF($D98="","",SUMIF('[3]TK DETHI'!$G:$G,$D98,'[3]TK DETHI'!$H:$H))</f>
        <v>0</v>
      </c>
      <c r="I98" s="147">
        <f>IF($D98="","",SUMIF('[3]TK DETHI'!$I:$I,$D98,'[3]TK DETHI'!$J:$J))</f>
        <v>0</v>
      </c>
      <c r="J98" s="147">
        <f>IF($D98="","",SUMIF('[3]TK DETHI'!$K:$K,$D98,'[3]TK DETHI'!$L:$L))</f>
        <v>0</v>
      </c>
      <c r="K98" s="147">
        <f>IF($D98="","",SUMIF('[3]TK DETHI'!$M:$M,$D98,'[3]TK DETHI'!$N:$N))</f>
        <v>0</v>
      </c>
      <c r="L98" s="147">
        <f>IF($D98="","",SUMIF('[3]TK DETHI'!$O:$O,$D98,'[3]TK DETHI'!$P:$P))</f>
        <v>0</v>
      </c>
      <c r="M98" s="148">
        <f t="shared" si="15"/>
        <v>0</v>
      </c>
      <c r="N98" s="49">
        <f>IF($D98="","",SUMIF('[3]TK COITHI KTHP va Thi TN'!$A:$A,$D98,'[3]TK COITHI KTHP va Thi TN'!$D:$D))</f>
        <v>0</v>
      </c>
      <c r="O98" s="49">
        <f>IF($D98="","",SUMIF('[3]TK COITHI KTHP va Thi TN'!$B:$B,$D98,'[3]TK COITHI KTHP va Thi TN'!$D:$D))</f>
        <v>0</v>
      </c>
      <c r="P98" s="49">
        <f>IF($D98="","",SUMIF('[3]TK COITHI KTHP va Thi TN'!$E:$E,$D98,'[3]TK COITHI KTHP va Thi TN'!$H:$H))</f>
        <v>0</v>
      </c>
      <c r="Q98" s="49">
        <f>IF($D98="","",SUMIF('[3]TK COITHI KTHP va Thi TN'!$F:$F,$D98,'[3]TK COITHI KTHP va Thi TN'!$H:$H))</f>
        <v>0</v>
      </c>
      <c r="R98" s="149">
        <f t="shared" si="16"/>
        <v>0</v>
      </c>
      <c r="S98" s="49">
        <f>IF($D98="","",SUMIF('[3]TK CHAMTHI'!$A:$A,$D98,'[3]TK CHAMTHI'!$C:$C))</f>
        <v>0</v>
      </c>
      <c r="T98" s="49">
        <f>IF($D98="","",SUMIF('[3]TK CHAMTHI'!$B:$B,$D98,'[3]TK CHAMTHI'!$C:$C))</f>
        <v>0</v>
      </c>
      <c r="U98" s="49">
        <f>IF(D98="","",SUMIF('[3]CHAM NV'!B:B,D98,'[3]CHAM NV'!C:C))</f>
        <v>0</v>
      </c>
      <c r="V98" s="50">
        <f t="shared" si="17"/>
        <v>0</v>
      </c>
      <c r="W98" s="49">
        <f>IF($D98="","",SUMIF('[3]TK CHAMTHI'!$D:$D,$D98,'[3]TK CHAMTHI'!$F:$F))</f>
        <v>0</v>
      </c>
      <c r="X98" s="49">
        <f>IF($D98="","",SUMIF('[3]TK CHAMTHI'!$E:$E,$D98,'[3]TK CHAMTHI'!$F:$F))</f>
        <v>0</v>
      </c>
      <c r="Y98" s="49">
        <f>IF(D98="","",SUMIF('[3]CHAM NV'!G:G,D98,'[3]CHAM NV'!H:H))</f>
        <v>0</v>
      </c>
      <c r="Z98" s="50">
        <f t="shared" si="18"/>
        <v>0</v>
      </c>
      <c r="AA98" s="49">
        <f>IF($D98="","",SUMIF('[3]TK CHAMTHI'!$G:$G,$D98,'[3]TK CHAMTHI'!$I:$I))</f>
        <v>0</v>
      </c>
      <c r="AB98" s="49">
        <f>IF($D98="","",SUMIF('[3]TK CHAMTHI'!$H:$H,$D98,'[3]TK CHAMTHI'!$I:$I))</f>
        <v>0</v>
      </c>
      <c r="AC98" s="49">
        <f>IF(D98="","",SUMIF('[3]CHAM NV'!E:E,D98,'[3]CHAM NV'!F:F))</f>
        <v>0</v>
      </c>
      <c r="AD98" s="50">
        <f t="shared" si="19"/>
        <v>0</v>
      </c>
      <c r="AE98" s="49">
        <f>IF($D98="","",SUMIF('[3]TK CHAMTHI'!$J:$J,$D98,'[3]TK CHAMTHI'!$L:$L))</f>
        <v>0</v>
      </c>
      <c r="AF98" s="49">
        <f>IF($D98="","",SUMIF('[3]TK CHAMTHI'!$K:$K,$D98,'[3]TK CHAMTHI'!$L:$L))</f>
        <v>0</v>
      </c>
      <c r="AG98" s="49">
        <f>IF(D98="","",SUMIF('[3]CHAM NV'!I:I,D98,'[3]CHAM NV'!J:J))</f>
        <v>0</v>
      </c>
      <c r="AH98" s="50">
        <f t="shared" si="20"/>
        <v>0</v>
      </c>
      <c r="AI98" s="49">
        <f>IF($D98="","",SUMIF('[3]TK CHAMTHI'!$M:$M,$D98,'[3]TK CHAMTHI'!$O:$O))</f>
        <v>0</v>
      </c>
      <c r="AJ98" s="49">
        <f>IF($D98="","",SUMIF('[3]TK CHAMTHI'!$N:$N,$D98,'[3]TK CHAMTHI'!$O:$O))</f>
        <v>0</v>
      </c>
      <c r="AK98" s="50">
        <f t="shared" si="12"/>
        <v>0</v>
      </c>
      <c r="AL98" s="49">
        <f>IF($D98="","",SUMIF('[3]TK CHAMTHI'!$P:$P,$D98,'[3]TK CHAMTHI'!$R:$R))</f>
        <v>0</v>
      </c>
      <c r="AM98" s="49">
        <f>IF($D98="","",SUMIF('[3]TK CHAMTHI'!$Q:$Q,$D98,'[3]TK CHAMTHI'!$R:$R))</f>
        <v>0</v>
      </c>
      <c r="AN98" s="50">
        <f t="shared" si="13"/>
        <v>0</v>
      </c>
      <c r="AO98" s="49">
        <f>IF(D98="","",SUMIF('[3]TK CHAMTHI'!S:S,D98,'[3]TK CHAMTHI'!U:U))</f>
        <v>0</v>
      </c>
      <c r="AP98" s="49">
        <f>IF(D98="","",SUMIF('[3]TK CHAMTHI'!T:T,D98,'[3]TK CHAMTHI'!U:U))</f>
        <v>0</v>
      </c>
      <c r="AQ98" s="50">
        <f t="shared" si="21"/>
        <v>0</v>
      </c>
      <c r="AR98" s="50">
        <f>IF(D98="","",ROUND(SUMIF('[3]QL THI'!G:G,D98,'[3]QL THI'!H:H),1))</f>
        <v>0</v>
      </c>
      <c r="AS98" s="50">
        <f>IF(D98="","",ROUND(SUMIF('[3]QL THI'!E:E,D98,'[3]QL THI'!F:F),1))</f>
        <v>0</v>
      </c>
      <c r="AT98" s="149">
        <f t="shared" si="14"/>
        <v>0</v>
      </c>
    </row>
    <row r="99" spans="1:46" s="135" customFormat="1">
      <c r="A99" s="145">
        <f>IF(D99="","",SUBTOTAL(3,$D$5:D99))</f>
        <v>95</v>
      </c>
      <c r="B99" s="46" t="s">
        <v>234</v>
      </c>
      <c r="C99" s="47" t="s">
        <v>222</v>
      </c>
      <c r="D99" s="146" t="s">
        <v>235</v>
      </c>
      <c r="E99" s="147">
        <f>IF($D99="","",SUMIF('[3]TK DETHI'!$A:$A,$D99,'[3]TK DETHI'!$B:$B))</f>
        <v>0</v>
      </c>
      <c r="F99" s="147">
        <f>IF($D99="","",SUMIF('[3]TK DETHI'!$C:$C,$D99,'[3]TK DETHI'!$D:$D))</f>
        <v>0</v>
      </c>
      <c r="G99" s="147">
        <f>IF($D99="","",SUMIF('[3]TK DETHI'!$E:$E,$D99,'[3]TK DETHI'!$F:$F))</f>
        <v>0</v>
      </c>
      <c r="H99" s="147">
        <f>IF($D99="","",SUMIF('[3]TK DETHI'!$G:$G,$D99,'[3]TK DETHI'!$H:$H))</f>
        <v>0</v>
      </c>
      <c r="I99" s="147">
        <f>IF($D99="","",SUMIF('[3]TK DETHI'!$I:$I,$D99,'[3]TK DETHI'!$J:$J))</f>
        <v>0</v>
      </c>
      <c r="J99" s="147">
        <f>IF($D99="","",SUMIF('[3]TK DETHI'!$K:$K,$D99,'[3]TK DETHI'!$L:$L))</f>
        <v>0</v>
      </c>
      <c r="K99" s="147">
        <f>IF($D99="","",SUMIF('[3]TK DETHI'!$M:$M,$D99,'[3]TK DETHI'!$N:$N))</f>
        <v>0</v>
      </c>
      <c r="L99" s="147">
        <f>IF($D99="","",SUMIF('[3]TK DETHI'!$O:$O,$D99,'[3]TK DETHI'!$P:$P))</f>
        <v>0</v>
      </c>
      <c r="M99" s="148">
        <f t="shared" si="15"/>
        <v>0</v>
      </c>
      <c r="N99" s="49">
        <f>IF($D99="","",SUMIF('[3]TK COITHI KTHP va Thi TN'!$A:$A,$D99,'[3]TK COITHI KTHP va Thi TN'!$D:$D))</f>
        <v>0</v>
      </c>
      <c r="O99" s="49">
        <f>IF($D99="","",SUMIF('[3]TK COITHI KTHP va Thi TN'!$B:$B,$D99,'[3]TK COITHI KTHP va Thi TN'!$D:$D))</f>
        <v>0</v>
      </c>
      <c r="P99" s="49">
        <f>IF($D99="","",SUMIF('[3]TK COITHI KTHP va Thi TN'!$E:$E,$D99,'[3]TK COITHI KTHP va Thi TN'!$H:$H))</f>
        <v>0</v>
      </c>
      <c r="Q99" s="49">
        <f>IF($D99="","",SUMIF('[3]TK COITHI KTHP va Thi TN'!$F:$F,$D99,'[3]TK COITHI KTHP va Thi TN'!$H:$H))</f>
        <v>0</v>
      </c>
      <c r="R99" s="149">
        <f t="shared" si="16"/>
        <v>0</v>
      </c>
      <c r="S99" s="49">
        <f>IF($D99="","",SUMIF('[3]TK CHAMTHI'!$A:$A,$D99,'[3]TK CHAMTHI'!$C:$C))</f>
        <v>0</v>
      </c>
      <c r="T99" s="49">
        <f>IF($D99="","",SUMIF('[3]TK CHAMTHI'!$B:$B,$D99,'[3]TK CHAMTHI'!$C:$C))</f>
        <v>0</v>
      </c>
      <c r="U99" s="49">
        <f>IF(D99="","",SUMIF('[3]CHAM NV'!B:B,D99,'[3]CHAM NV'!C:C))</f>
        <v>0</v>
      </c>
      <c r="V99" s="50">
        <f t="shared" si="17"/>
        <v>0</v>
      </c>
      <c r="W99" s="49">
        <f>IF($D99="","",SUMIF('[3]TK CHAMTHI'!$D:$D,$D99,'[3]TK CHAMTHI'!$F:$F))</f>
        <v>0</v>
      </c>
      <c r="X99" s="49">
        <f>IF($D99="","",SUMIF('[3]TK CHAMTHI'!$E:$E,$D99,'[3]TK CHAMTHI'!$F:$F))</f>
        <v>0</v>
      </c>
      <c r="Y99" s="49">
        <f>IF(D99="","",SUMIF('[3]CHAM NV'!G:G,D99,'[3]CHAM NV'!H:H))</f>
        <v>0</v>
      </c>
      <c r="Z99" s="50">
        <f t="shared" si="18"/>
        <v>0</v>
      </c>
      <c r="AA99" s="49">
        <f>IF($D99="","",SUMIF('[3]TK CHAMTHI'!$G:$G,$D99,'[3]TK CHAMTHI'!$I:$I))</f>
        <v>0</v>
      </c>
      <c r="AB99" s="49">
        <f>IF($D99="","",SUMIF('[3]TK CHAMTHI'!$H:$H,$D99,'[3]TK CHAMTHI'!$I:$I))</f>
        <v>0</v>
      </c>
      <c r="AC99" s="49">
        <f>IF(D99="","",SUMIF('[3]CHAM NV'!E:E,D99,'[3]CHAM NV'!F:F))</f>
        <v>0</v>
      </c>
      <c r="AD99" s="50">
        <f t="shared" si="19"/>
        <v>0</v>
      </c>
      <c r="AE99" s="49">
        <f>IF($D99="","",SUMIF('[3]TK CHAMTHI'!$J:$J,$D99,'[3]TK CHAMTHI'!$L:$L))</f>
        <v>0</v>
      </c>
      <c r="AF99" s="49">
        <f>IF($D99="","",SUMIF('[3]TK CHAMTHI'!$K:$K,$D99,'[3]TK CHAMTHI'!$L:$L))</f>
        <v>0</v>
      </c>
      <c r="AG99" s="49">
        <f>IF(D99="","",SUMIF('[3]CHAM NV'!I:I,D99,'[3]CHAM NV'!J:J))</f>
        <v>0</v>
      </c>
      <c r="AH99" s="50">
        <f t="shared" si="20"/>
        <v>0</v>
      </c>
      <c r="AI99" s="49">
        <f>IF($D99="","",SUMIF('[3]TK CHAMTHI'!$M:$M,$D99,'[3]TK CHAMTHI'!$O:$O))</f>
        <v>0</v>
      </c>
      <c r="AJ99" s="49">
        <f>IF($D99="","",SUMIF('[3]TK CHAMTHI'!$N:$N,$D99,'[3]TK CHAMTHI'!$O:$O))</f>
        <v>0</v>
      </c>
      <c r="AK99" s="50">
        <f t="shared" si="12"/>
        <v>0</v>
      </c>
      <c r="AL99" s="49">
        <f>IF($D99="","",SUMIF('[3]TK CHAMTHI'!$P:$P,$D99,'[3]TK CHAMTHI'!$R:$R))</f>
        <v>0</v>
      </c>
      <c r="AM99" s="49">
        <f>IF($D99="","",SUMIF('[3]TK CHAMTHI'!$Q:$Q,$D99,'[3]TK CHAMTHI'!$R:$R))</f>
        <v>0</v>
      </c>
      <c r="AN99" s="50">
        <f t="shared" si="13"/>
        <v>0</v>
      </c>
      <c r="AO99" s="49">
        <f>IF(D99="","",SUMIF('[3]TK CHAMTHI'!S:S,D99,'[3]TK CHAMTHI'!U:U))</f>
        <v>0</v>
      </c>
      <c r="AP99" s="49">
        <f>IF(D99="","",SUMIF('[3]TK CHAMTHI'!T:T,D99,'[3]TK CHAMTHI'!U:U))</f>
        <v>0</v>
      </c>
      <c r="AQ99" s="50">
        <f t="shared" si="21"/>
        <v>0</v>
      </c>
      <c r="AR99" s="50">
        <f>IF(D99="","",ROUND(SUMIF('[3]QL THI'!G:G,D99,'[3]QL THI'!H:H),1))</f>
        <v>0</v>
      </c>
      <c r="AS99" s="50">
        <f>IF(D99="","",ROUND(SUMIF('[3]QL THI'!E:E,D99,'[3]QL THI'!F:F),1))</f>
        <v>0</v>
      </c>
      <c r="AT99" s="149">
        <f t="shared" si="14"/>
        <v>0</v>
      </c>
    </row>
    <row r="100" spans="1:46" s="135" customFormat="1" ht="37.5">
      <c r="A100" s="145">
        <f>IF(D100="","",SUBTOTAL(3,$D$5:D100))</f>
        <v>96</v>
      </c>
      <c r="B100" s="46" t="s">
        <v>236</v>
      </c>
      <c r="C100" s="47" t="s">
        <v>222</v>
      </c>
      <c r="D100" s="146" t="s">
        <v>237</v>
      </c>
      <c r="E100" s="147">
        <f>IF($D100="","",SUMIF('[3]TK DETHI'!$A:$A,$D100,'[3]TK DETHI'!$B:$B))</f>
        <v>0</v>
      </c>
      <c r="F100" s="147">
        <f>IF($D100="","",SUMIF('[3]TK DETHI'!$C:$C,$D100,'[3]TK DETHI'!$D:$D))</f>
        <v>0</v>
      </c>
      <c r="G100" s="147">
        <f>IF($D100="","",SUMIF('[3]TK DETHI'!$E:$E,$D100,'[3]TK DETHI'!$F:$F))</f>
        <v>0</v>
      </c>
      <c r="H100" s="147">
        <f>IF($D100="","",SUMIF('[3]TK DETHI'!$G:$G,$D100,'[3]TK DETHI'!$H:$H))</f>
        <v>0</v>
      </c>
      <c r="I100" s="147">
        <f>IF($D100="","",SUMIF('[3]TK DETHI'!$I:$I,$D100,'[3]TK DETHI'!$J:$J))</f>
        <v>0</v>
      </c>
      <c r="J100" s="147">
        <f>IF($D100="","",SUMIF('[3]TK DETHI'!$K:$K,$D100,'[3]TK DETHI'!$L:$L))</f>
        <v>0</v>
      </c>
      <c r="K100" s="147">
        <f>IF($D100="","",SUMIF('[3]TK DETHI'!$M:$M,$D100,'[3]TK DETHI'!$N:$N))</f>
        <v>0</v>
      </c>
      <c r="L100" s="147">
        <f>IF($D100="","",SUMIF('[3]TK DETHI'!$O:$O,$D100,'[3]TK DETHI'!$P:$P))</f>
        <v>0</v>
      </c>
      <c r="M100" s="148">
        <f t="shared" si="15"/>
        <v>0</v>
      </c>
      <c r="N100" s="49">
        <f>IF($D100="","",SUMIF('[3]TK COITHI KTHP va Thi TN'!$A:$A,$D100,'[3]TK COITHI KTHP va Thi TN'!$D:$D))</f>
        <v>0</v>
      </c>
      <c r="O100" s="49">
        <f>IF($D100="","",SUMIF('[3]TK COITHI KTHP va Thi TN'!$B:$B,$D100,'[3]TK COITHI KTHP va Thi TN'!$D:$D))</f>
        <v>0</v>
      </c>
      <c r="P100" s="49">
        <f>IF($D100="","",SUMIF('[3]TK COITHI KTHP va Thi TN'!$E:$E,$D100,'[3]TK COITHI KTHP va Thi TN'!$H:$H))</f>
        <v>0</v>
      </c>
      <c r="Q100" s="49">
        <f>IF($D100="","",SUMIF('[3]TK COITHI KTHP va Thi TN'!$F:$F,$D100,'[3]TK COITHI KTHP va Thi TN'!$H:$H))</f>
        <v>0</v>
      </c>
      <c r="R100" s="149">
        <f t="shared" si="16"/>
        <v>0</v>
      </c>
      <c r="S100" s="49">
        <f>IF($D100="","",SUMIF('[3]TK CHAMTHI'!$A:$A,$D100,'[3]TK CHAMTHI'!$C:$C))</f>
        <v>0</v>
      </c>
      <c r="T100" s="49">
        <f>IF($D100="","",SUMIF('[3]TK CHAMTHI'!$B:$B,$D100,'[3]TK CHAMTHI'!$C:$C))</f>
        <v>0</v>
      </c>
      <c r="U100" s="49">
        <f>IF(D100="","",SUMIF('[3]CHAM NV'!B:B,D100,'[3]CHAM NV'!C:C))</f>
        <v>0</v>
      </c>
      <c r="V100" s="50">
        <f t="shared" si="17"/>
        <v>0</v>
      </c>
      <c r="W100" s="49">
        <f>IF($D100="","",SUMIF('[3]TK CHAMTHI'!$D:$D,$D100,'[3]TK CHAMTHI'!$F:$F))</f>
        <v>0</v>
      </c>
      <c r="X100" s="49">
        <f>IF($D100="","",SUMIF('[3]TK CHAMTHI'!$E:$E,$D100,'[3]TK CHAMTHI'!$F:$F))</f>
        <v>0</v>
      </c>
      <c r="Y100" s="49">
        <f>IF(D100="","",SUMIF('[3]CHAM NV'!G:G,D100,'[3]CHAM NV'!H:H))</f>
        <v>0</v>
      </c>
      <c r="Z100" s="50">
        <f t="shared" si="18"/>
        <v>0</v>
      </c>
      <c r="AA100" s="49">
        <f>IF($D100="","",SUMIF('[3]TK CHAMTHI'!$G:$G,$D100,'[3]TK CHAMTHI'!$I:$I))</f>
        <v>0</v>
      </c>
      <c r="AB100" s="49">
        <f>IF($D100="","",SUMIF('[3]TK CHAMTHI'!$H:$H,$D100,'[3]TK CHAMTHI'!$I:$I))</f>
        <v>0</v>
      </c>
      <c r="AC100" s="49">
        <f>IF(D100="","",SUMIF('[3]CHAM NV'!E:E,D100,'[3]CHAM NV'!F:F))</f>
        <v>0</v>
      </c>
      <c r="AD100" s="50">
        <f t="shared" si="19"/>
        <v>0</v>
      </c>
      <c r="AE100" s="49">
        <f>IF($D100="","",SUMIF('[3]TK CHAMTHI'!$J:$J,$D100,'[3]TK CHAMTHI'!$L:$L))</f>
        <v>0</v>
      </c>
      <c r="AF100" s="49">
        <f>IF($D100="","",SUMIF('[3]TK CHAMTHI'!$K:$K,$D100,'[3]TK CHAMTHI'!$L:$L))</f>
        <v>0</v>
      </c>
      <c r="AG100" s="49">
        <f>IF(D100="","",SUMIF('[3]CHAM NV'!I:I,D100,'[3]CHAM NV'!J:J))</f>
        <v>0</v>
      </c>
      <c r="AH100" s="50">
        <f t="shared" si="20"/>
        <v>0</v>
      </c>
      <c r="AI100" s="49">
        <f>IF($D100="","",SUMIF('[3]TK CHAMTHI'!$M:$M,$D100,'[3]TK CHAMTHI'!$O:$O))</f>
        <v>0</v>
      </c>
      <c r="AJ100" s="49">
        <f>IF($D100="","",SUMIF('[3]TK CHAMTHI'!$N:$N,$D100,'[3]TK CHAMTHI'!$O:$O))</f>
        <v>0</v>
      </c>
      <c r="AK100" s="50">
        <f t="shared" si="12"/>
        <v>0</v>
      </c>
      <c r="AL100" s="49">
        <f>IF($D100="","",SUMIF('[3]TK CHAMTHI'!$P:$P,$D100,'[3]TK CHAMTHI'!$R:$R))</f>
        <v>0</v>
      </c>
      <c r="AM100" s="49">
        <f>IF($D100="","",SUMIF('[3]TK CHAMTHI'!$Q:$Q,$D100,'[3]TK CHAMTHI'!$R:$R))</f>
        <v>0</v>
      </c>
      <c r="AN100" s="50">
        <f t="shared" si="13"/>
        <v>0</v>
      </c>
      <c r="AO100" s="49">
        <f>IF(D100="","",SUMIF('[3]TK CHAMTHI'!S:S,D100,'[3]TK CHAMTHI'!U:U))</f>
        <v>0</v>
      </c>
      <c r="AP100" s="49">
        <f>IF(D100="","",SUMIF('[3]TK CHAMTHI'!T:T,D100,'[3]TK CHAMTHI'!U:U))</f>
        <v>0</v>
      </c>
      <c r="AQ100" s="50">
        <f t="shared" si="21"/>
        <v>0</v>
      </c>
      <c r="AR100" s="50">
        <f>IF(D100="","",ROUND(SUMIF('[3]QL THI'!G:G,D100,'[3]QL THI'!H:H),1))</f>
        <v>0</v>
      </c>
      <c r="AS100" s="50">
        <f>IF(D100="","",ROUND(SUMIF('[3]QL THI'!E:E,D100,'[3]QL THI'!F:F),1))</f>
        <v>0</v>
      </c>
      <c r="AT100" s="149">
        <f t="shared" si="14"/>
        <v>0</v>
      </c>
    </row>
    <row r="101" spans="1:46" s="135" customFormat="1">
      <c r="A101" s="145">
        <f>IF(D101="","",SUBTOTAL(3,$D$5:D101))</f>
        <v>97</v>
      </c>
      <c r="B101" s="46" t="s">
        <v>238</v>
      </c>
      <c r="C101" s="47" t="s">
        <v>222</v>
      </c>
      <c r="D101" s="146" t="s">
        <v>239</v>
      </c>
      <c r="E101" s="147">
        <f>IF($D101="","",SUMIF('[3]TK DETHI'!$A:$A,$D101,'[3]TK DETHI'!$B:$B))</f>
        <v>0</v>
      </c>
      <c r="F101" s="147">
        <f>IF($D101="","",SUMIF('[3]TK DETHI'!$C:$C,$D101,'[3]TK DETHI'!$D:$D))</f>
        <v>0</v>
      </c>
      <c r="G101" s="147">
        <f>IF($D101="","",SUMIF('[3]TK DETHI'!$E:$E,$D101,'[3]TK DETHI'!$F:$F))</f>
        <v>0</v>
      </c>
      <c r="H101" s="147">
        <f>IF($D101="","",SUMIF('[3]TK DETHI'!$G:$G,$D101,'[3]TK DETHI'!$H:$H))</f>
        <v>0</v>
      </c>
      <c r="I101" s="147">
        <f>IF($D101="","",SUMIF('[3]TK DETHI'!$I:$I,$D101,'[3]TK DETHI'!$J:$J))</f>
        <v>10</v>
      </c>
      <c r="J101" s="147">
        <f>IF($D101="","",SUMIF('[3]TK DETHI'!$K:$K,$D101,'[3]TK DETHI'!$L:$L))</f>
        <v>0</v>
      </c>
      <c r="K101" s="147">
        <f>IF($D101="","",SUMIF('[3]TK DETHI'!$M:$M,$D101,'[3]TK DETHI'!$N:$N))</f>
        <v>0</v>
      </c>
      <c r="L101" s="147">
        <f>IF($D101="","",SUMIF('[3]TK DETHI'!$O:$O,$D101,'[3]TK DETHI'!$P:$P))</f>
        <v>36</v>
      </c>
      <c r="M101" s="148">
        <f t="shared" si="15"/>
        <v>74</v>
      </c>
      <c r="N101" s="49">
        <f>IF($D101="","",SUMIF('[3]TK COITHI KTHP va Thi TN'!$A:$A,$D101,'[3]TK COITHI KTHP va Thi TN'!$D:$D))</f>
        <v>0</v>
      </c>
      <c r="O101" s="49">
        <f>IF($D101="","",SUMIF('[3]TK COITHI KTHP va Thi TN'!$B:$B,$D101,'[3]TK COITHI KTHP va Thi TN'!$D:$D))</f>
        <v>0</v>
      </c>
      <c r="P101" s="49">
        <f>IF($D101="","",SUMIF('[3]TK COITHI KTHP va Thi TN'!$E:$E,$D101,'[3]TK COITHI KTHP va Thi TN'!$H:$H))</f>
        <v>0</v>
      </c>
      <c r="Q101" s="49">
        <f>IF($D101="","",SUMIF('[3]TK COITHI KTHP va Thi TN'!$F:$F,$D101,'[3]TK COITHI KTHP va Thi TN'!$H:$H))</f>
        <v>0</v>
      </c>
      <c r="R101" s="149">
        <f t="shared" si="16"/>
        <v>0</v>
      </c>
      <c r="S101" s="49">
        <f>IF($D101="","",SUMIF('[3]TK CHAMTHI'!$A:$A,$D101,'[3]TK CHAMTHI'!$C:$C))</f>
        <v>0</v>
      </c>
      <c r="T101" s="49">
        <f>IF($D101="","",SUMIF('[3]TK CHAMTHI'!$B:$B,$D101,'[3]TK CHAMTHI'!$C:$C))</f>
        <v>0</v>
      </c>
      <c r="U101" s="49">
        <f>IF(D101="","",SUMIF('[3]CHAM NV'!B:B,D101,'[3]CHAM NV'!C:C))</f>
        <v>0</v>
      </c>
      <c r="V101" s="50">
        <f t="shared" si="17"/>
        <v>0</v>
      </c>
      <c r="W101" s="49">
        <f>IF($D101="","",SUMIF('[3]TK CHAMTHI'!$D:$D,$D101,'[3]TK CHAMTHI'!$F:$F))</f>
        <v>0</v>
      </c>
      <c r="X101" s="49">
        <f>IF($D101="","",SUMIF('[3]TK CHAMTHI'!$E:$E,$D101,'[3]TK CHAMTHI'!$F:$F))</f>
        <v>0</v>
      </c>
      <c r="Y101" s="49">
        <f>IF(D101="","",SUMIF('[3]CHAM NV'!G:G,D101,'[3]CHAM NV'!H:H))</f>
        <v>0</v>
      </c>
      <c r="Z101" s="50">
        <f t="shared" si="18"/>
        <v>0</v>
      </c>
      <c r="AA101" s="49">
        <f>IF($D101="","",SUMIF('[3]TK CHAMTHI'!$G:$G,$D101,'[3]TK CHAMTHI'!$I:$I))</f>
        <v>0</v>
      </c>
      <c r="AB101" s="49">
        <f>IF($D101="","",SUMIF('[3]TK CHAMTHI'!$H:$H,$D101,'[3]TK CHAMTHI'!$I:$I))</f>
        <v>0</v>
      </c>
      <c r="AC101" s="49">
        <f>IF(D101="","",SUMIF('[3]CHAM NV'!E:E,D101,'[3]CHAM NV'!F:F))</f>
        <v>0</v>
      </c>
      <c r="AD101" s="50">
        <f t="shared" si="19"/>
        <v>0</v>
      </c>
      <c r="AE101" s="49">
        <f>IF($D101="","",SUMIF('[3]TK CHAMTHI'!$J:$J,$D101,'[3]TK CHAMTHI'!$L:$L))</f>
        <v>0</v>
      </c>
      <c r="AF101" s="49">
        <f>IF($D101="","",SUMIF('[3]TK CHAMTHI'!$K:$K,$D101,'[3]TK CHAMTHI'!$L:$L))</f>
        <v>0</v>
      </c>
      <c r="AG101" s="49">
        <f>IF(D101="","",SUMIF('[3]CHAM NV'!I:I,D101,'[3]CHAM NV'!J:J))</f>
        <v>0</v>
      </c>
      <c r="AH101" s="50">
        <f t="shared" si="20"/>
        <v>0</v>
      </c>
      <c r="AI101" s="49">
        <f>IF($D101="","",SUMIF('[3]TK CHAMTHI'!$M:$M,$D101,'[3]TK CHAMTHI'!$O:$O))</f>
        <v>0</v>
      </c>
      <c r="AJ101" s="49">
        <f>IF($D101="","",SUMIF('[3]TK CHAMTHI'!$N:$N,$D101,'[3]TK CHAMTHI'!$O:$O))</f>
        <v>0</v>
      </c>
      <c r="AK101" s="50">
        <f t="shared" si="12"/>
        <v>0</v>
      </c>
      <c r="AL101" s="49">
        <f>IF($D101="","",SUMIF('[3]TK CHAMTHI'!$P:$P,$D101,'[3]TK CHAMTHI'!$R:$R))</f>
        <v>0</v>
      </c>
      <c r="AM101" s="49">
        <f>IF($D101="","",SUMIF('[3]TK CHAMTHI'!$Q:$Q,$D101,'[3]TK CHAMTHI'!$R:$R))</f>
        <v>0</v>
      </c>
      <c r="AN101" s="50">
        <f t="shared" si="13"/>
        <v>0</v>
      </c>
      <c r="AO101" s="49">
        <f>IF(D101="","",SUMIF('[3]TK CHAMTHI'!S:S,D101,'[3]TK CHAMTHI'!U:U))</f>
        <v>0</v>
      </c>
      <c r="AP101" s="49">
        <f>IF(D101="","",SUMIF('[3]TK CHAMTHI'!T:T,D101,'[3]TK CHAMTHI'!U:U))</f>
        <v>0</v>
      </c>
      <c r="AQ101" s="50">
        <f t="shared" si="21"/>
        <v>0</v>
      </c>
      <c r="AR101" s="50">
        <f>IF(D101="","",ROUND(SUMIF('[3]QL THI'!G:G,D101,'[3]QL THI'!H:H),1))</f>
        <v>0</v>
      </c>
      <c r="AS101" s="50">
        <f>IF(D101="","",ROUND(SUMIF('[3]QL THI'!E:E,D101,'[3]QL THI'!F:F),1))</f>
        <v>0</v>
      </c>
      <c r="AT101" s="149">
        <f t="shared" si="14"/>
        <v>74</v>
      </c>
    </row>
    <row r="102" spans="1:46" s="135" customFormat="1" ht="37.5">
      <c r="A102" s="145">
        <f>IF(D102="","",SUBTOTAL(3,$D$5:D102))</f>
        <v>98</v>
      </c>
      <c r="B102" s="46" t="s">
        <v>240</v>
      </c>
      <c r="C102" s="47" t="s">
        <v>222</v>
      </c>
      <c r="D102" s="146" t="s">
        <v>241</v>
      </c>
      <c r="E102" s="147">
        <f>IF($D102="","",SUMIF('[3]TK DETHI'!$A:$A,$D102,'[3]TK DETHI'!$B:$B))</f>
        <v>0</v>
      </c>
      <c r="F102" s="147">
        <f>IF($D102="","",SUMIF('[3]TK DETHI'!$C:$C,$D102,'[3]TK DETHI'!$D:$D))</f>
        <v>0</v>
      </c>
      <c r="G102" s="147">
        <f>IF($D102="","",SUMIF('[3]TK DETHI'!$E:$E,$D102,'[3]TK DETHI'!$F:$F))</f>
        <v>0</v>
      </c>
      <c r="H102" s="147">
        <f>IF($D102="","",SUMIF('[3]TK DETHI'!$G:$G,$D102,'[3]TK DETHI'!$H:$H))</f>
        <v>0</v>
      </c>
      <c r="I102" s="147">
        <f>IF($D102="","",SUMIF('[3]TK DETHI'!$I:$I,$D102,'[3]TK DETHI'!$J:$J))</f>
        <v>0</v>
      </c>
      <c r="J102" s="147">
        <f>IF($D102="","",SUMIF('[3]TK DETHI'!$K:$K,$D102,'[3]TK DETHI'!$L:$L))</f>
        <v>0</v>
      </c>
      <c r="K102" s="147">
        <f>IF($D102="","",SUMIF('[3]TK DETHI'!$M:$M,$D102,'[3]TK DETHI'!$N:$N))</f>
        <v>0</v>
      </c>
      <c r="L102" s="147">
        <f>IF($D102="","",SUMIF('[3]TK DETHI'!$O:$O,$D102,'[3]TK DETHI'!$P:$P))</f>
        <v>0</v>
      </c>
      <c r="M102" s="148">
        <f t="shared" si="15"/>
        <v>0</v>
      </c>
      <c r="N102" s="49">
        <f>IF($D102="","",SUMIF('[3]TK COITHI KTHP va Thi TN'!$A:$A,$D102,'[3]TK COITHI KTHP va Thi TN'!$D:$D))</f>
        <v>0</v>
      </c>
      <c r="O102" s="49">
        <f>IF($D102="","",SUMIF('[3]TK COITHI KTHP va Thi TN'!$B:$B,$D102,'[3]TK COITHI KTHP va Thi TN'!$D:$D))</f>
        <v>0</v>
      </c>
      <c r="P102" s="49">
        <f>IF($D102="","",SUMIF('[3]TK COITHI KTHP va Thi TN'!$E:$E,$D102,'[3]TK COITHI KTHP va Thi TN'!$H:$H))</f>
        <v>0</v>
      </c>
      <c r="Q102" s="49">
        <f>IF($D102="","",SUMIF('[3]TK COITHI KTHP va Thi TN'!$F:$F,$D102,'[3]TK COITHI KTHP va Thi TN'!$H:$H))</f>
        <v>0</v>
      </c>
      <c r="R102" s="149">
        <f t="shared" si="16"/>
        <v>0</v>
      </c>
      <c r="S102" s="49">
        <f>IF($D102="","",SUMIF('[3]TK CHAMTHI'!$A:$A,$D102,'[3]TK CHAMTHI'!$C:$C))</f>
        <v>0</v>
      </c>
      <c r="T102" s="49">
        <f>IF($D102="","",SUMIF('[3]TK CHAMTHI'!$B:$B,$D102,'[3]TK CHAMTHI'!$C:$C))</f>
        <v>0</v>
      </c>
      <c r="U102" s="49">
        <f>IF(D102="","",SUMIF('[3]CHAM NV'!B:B,D102,'[3]CHAM NV'!C:C))</f>
        <v>0</v>
      </c>
      <c r="V102" s="50">
        <f t="shared" si="17"/>
        <v>0</v>
      </c>
      <c r="W102" s="49">
        <f>IF($D102="","",SUMIF('[3]TK CHAMTHI'!$D:$D,$D102,'[3]TK CHAMTHI'!$F:$F))</f>
        <v>0</v>
      </c>
      <c r="X102" s="49">
        <f>IF($D102="","",SUMIF('[3]TK CHAMTHI'!$E:$E,$D102,'[3]TK CHAMTHI'!$F:$F))</f>
        <v>0</v>
      </c>
      <c r="Y102" s="49">
        <f>IF(D102="","",SUMIF('[3]CHAM NV'!G:G,D102,'[3]CHAM NV'!H:H))</f>
        <v>0</v>
      </c>
      <c r="Z102" s="50">
        <f t="shared" si="18"/>
        <v>0</v>
      </c>
      <c r="AA102" s="49">
        <f>IF($D102="","",SUMIF('[3]TK CHAMTHI'!$G:$G,$D102,'[3]TK CHAMTHI'!$I:$I))</f>
        <v>0</v>
      </c>
      <c r="AB102" s="49">
        <f>IF($D102="","",SUMIF('[3]TK CHAMTHI'!$H:$H,$D102,'[3]TK CHAMTHI'!$I:$I))</f>
        <v>0</v>
      </c>
      <c r="AC102" s="49">
        <f>IF(D102="","",SUMIF('[3]CHAM NV'!E:E,D102,'[3]CHAM NV'!F:F))</f>
        <v>0</v>
      </c>
      <c r="AD102" s="50">
        <f t="shared" si="19"/>
        <v>0</v>
      </c>
      <c r="AE102" s="49">
        <f>IF($D102="","",SUMIF('[3]TK CHAMTHI'!$J:$J,$D102,'[3]TK CHAMTHI'!$L:$L))</f>
        <v>0</v>
      </c>
      <c r="AF102" s="49">
        <f>IF($D102="","",SUMIF('[3]TK CHAMTHI'!$K:$K,$D102,'[3]TK CHAMTHI'!$L:$L))</f>
        <v>0</v>
      </c>
      <c r="AG102" s="49">
        <f>IF(D102="","",SUMIF('[3]CHAM NV'!I:I,D102,'[3]CHAM NV'!J:J))</f>
        <v>0</v>
      </c>
      <c r="AH102" s="50">
        <f t="shared" si="20"/>
        <v>0</v>
      </c>
      <c r="AI102" s="49">
        <f>IF($D102="","",SUMIF('[3]TK CHAMTHI'!$M:$M,$D102,'[3]TK CHAMTHI'!$O:$O))</f>
        <v>0</v>
      </c>
      <c r="AJ102" s="49">
        <f>IF($D102="","",SUMIF('[3]TK CHAMTHI'!$N:$N,$D102,'[3]TK CHAMTHI'!$O:$O))</f>
        <v>0</v>
      </c>
      <c r="AK102" s="50">
        <f t="shared" si="12"/>
        <v>0</v>
      </c>
      <c r="AL102" s="49">
        <f>IF($D102="","",SUMIF('[3]TK CHAMTHI'!$P:$P,$D102,'[3]TK CHAMTHI'!$R:$R))</f>
        <v>0</v>
      </c>
      <c r="AM102" s="49">
        <f>IF($D102="","",SUMIF('[3]TK CHAMTHI'!$Q:$Q,$D102,'[3]TK CHAMTHI'!$R:$R))</f>
        <v>0</v>
      </c>
      <c r="AN102" s="50">
        <f t="shared" si="13"/>
        <v>0</v>
      </c>
      <c r="AO102" s="49">
        <f>IF(D102="","",SUMIF('[3]TK CHAMTHI'!S:S,D102,'[3]TK CHAMTHI'!U:U))</f>
        <v>0</v>
      </c>
      <c r="AP102" s="49">
        <f>IF(D102="","",SUMIF('[3]TK CHAMTHI'!T:T,D102,'[3]TK CHAMTHI'!U:U))</f>
        <v>0</v>
      </c>
      <c r="AQ102" s="50">
        <f t="shared" si="21"/>
        <v>0</v>
      </c>
      <c r="AR102" s="50">
        <f>IF(D102="","",ROUND(SUMIF('[3]QL THI'!G:G,D102,'[3]QL THI'!H:H),1))</f>
        <v>0</v>
      </c>
      <c r="AS102" s="50">
        <f>IF(D102="","",ROUND(SUMIF('[3]QL THI'!E:E,D102,'[3]QL THI'!F:F),1))</f>
        <v>0</v>
      </c>
      <c r="AT102" s="149">
        <f t="shared" si="14"/>
        <v>0</v>
      </c>
    </row>
    <row r="103" spans="1:46" s="135" customFormat="1">
      <c r="A103" s="145">
        <f>IF(D103="","",SUBTOTAL(3,$D$5:D103))</f>
        <v>99</v>
      </c>
      <c r="B103" s="46" t="s">
        <v>242</v>
      </c>
      <c r="C103" s="47" t="s">
        <v>222</v>
      </c>
      <c r="D103" s="146" t="s">
        <v>243</v>
      </c>
      <c r="E103" s="147">
        <f>IF($D103="","",SUMIF('[3]TK DETHI'!$A:$A,$D103,'[3]TK DETHI'!$B:$B))</f>
        <v>0</v>
      </c>
      <c r="F103" s="147">
        <f>IF($D103="","",SUMIF('[3]TK DETHI'!$C:$C,$D103,'[3]TK DETHI'!$D:$D))</f>
        <v>0</v>
      </c>
      <c r="G103" s="147">
        <f>IF($D103="","",SUMIF('[3]TK DETHI'!$E:$E,$D103,'[3]TK DETHI'!$F:$F))</f>
        <v>0</v>
      </c>
      <c r="H103" s="147">
        <f>IF($D103="","",SUMIF('[3]TK DETHI'!$G:$G,$D103,'[3]TK DETHI'!$H:$H))</f>
        <v>0</v>
      </c>
      <c r="I103" s="147">
        <f>IF($D103="","",SUMIF('[3]TK DETHI'!$I:$I,$D103,'[3]TK DETHI'!$J:$J))</f>
        <v>0</v>
      </c>
      <c r="J103" s="147">
        <f>IF($D103="","",SUMIF('[3]TK DETHI'!$K:$K,$D103,'[3]TK DETHI'!$L:$L))</f>
        <v>0</v>
      </c>
      <c r="K103" s="147">
        <f>IF($D103="","",SUMIF('[3]TK DETHI'!$M:$M,$D103,'[3]TK DETHI'!$N:$N))</f>
        <v>0</v>
      </c>
      <c r="L103" s="147">
        <f>IF($D103="","",SUMIF('[3]TK DETHI'!$O:$O,$D103,'[3]TK DETHI'!$P:$P))</f>
        <v>0</v>
      </c>
      <c r="M103" s="148">
        <f t="shared" si="15"/>
        <v>0</v>
      </c>
      <c r="N103" s="49">
        <f>IF($D103="","",SUMIF('[3]TK COITHI KTHP va Thi TN'!$A:$A,$D103,'[3]TK COITHI KTHP va Thi TN'!$D:$D))</f>
        <v>0</v>
      </c>
      <c r="O103" s="49">
        <f>IF($D103="","",SUMIF('[3]TK COITHI KTHP va Thi TN'!$B:$B,$D103,'[3]TK COITHI KTHP va Thi TN'!$D:$D))</f>
        <v>0</v>
      </c>
      <c r="P103" s="49">
        <f>IF($D103="","",SUMIF('[3]TK COITHI KTHP va Thi TN'!$E:$E,$D103,'[3]TK COITHI KTHP va Thi TN'!$H:$H))</f>
        <v>0</v>
      </c>
      <c r="Q103" s="49">
        <f>IF($D103="","",SUMIF('[3]TK COITHI KTHP va Thi TN'!$F:$F,$D103,'[3]TK COITHI KTHP va Thi TN'!$H:$H))</f>
        <v>0</v>
      </c>
      <c r="R103" s="149">
        <f t="shared" si="16"/>
        <v>0</v>
      </c>
      <c r="S103" s="49">
        <f>IF($D103="","",SUMIF('[3]TK CHAMTHI'!$A:$A,$D103,'[3]TK CHAMTHI'!$C:$C))</f>
        <v>0</v>
      </c>
      <c r="T103" s="49">
        <f>IF($D103="","",SUMIF('[3]TK CHAMTHI'!$B:$B,$D103,'[3]TK CHAMTHI'!$C:$C))</f>
        <v>0</v>
      </c>
      <c r="U103" s="49">
        <f>IF(D103="","",SUMIF('[3]CHAM NV'!B:B,D103,'[3]CHAM NV'!C:C))</f>
        <v>0</v>
      </c>
      <c r="V103" s="50">
        <f t="shared" si="17"/>
        <v>0</v>
      </c>
      <c r="W103" s="49">
        <f>IF($D103="","",SUMIF('[3]TK CHAMTHI'!$D:$D,$D103,'[3]TK CHAMTHI'!$F:$F))</f>
        <v>0</v>
      </c>
      <c r="X103" s="49">
        <f>IF($D103="","",SUMIF('[3]TK CHAMTHI'!$E:$E,$D103,'[3]TK CHAMTHI'!$F:$F))</f>
        <v>0</v>
      </c>
      <c r="Y103" s="49">
        <f>IF(D103="","",SUMIF('[3]CHAM NV'!G:G,D103,'[3]CHAM NV'!H:H))</f>
        <v>0</v>
      </c>
      <c r="Z103" s="50">
        <f t="shared" si="18"/>
        <v>0</v>
      </c>
      <c r="AA103" s="49">
        <f>IF($D103="","",SUMIF('[3]TK CHAMTHI'!$G:$G,$D103,'[3]TK CHAMTHI'!$I:$I))</f>
        <v>0</v>
      </c>
      <c r="AB103" s="49">
        <f>IF($D103="","",SUMIF('[3]TK CHAMTHI'!$H:$H,$D103,'[3]TK CHAMTHI'!$I:$I))</f>
        <v>0</v>
      </c>
      <c r="AC103" s="49">
        <f>IF(D103="","",SUMIF('[3]CHAM NV'!E:E,D103,'[3]CHAM NV'!F:F))</f>
        <v>0</v>
      </c>
      <c r="AD103" s="50">
        <f t="shared" si="19"/>
        <v>0</v>
      </c>
      <c r="AE103" s="49">
        <f>IF($D103="","",SUMIF('[3]TK CHAMTHI'!$J:$J,$D103,'[3]TK CHAMTHI'!$L:$L))</f>
        <v>0</v>
      </c>
      <c r="AF103" s="49">
        <f>IF($D103="","",SUMIF('[3]TK CHAMTHI'!$K:$K,$D103,'[3]TK CHAMTHI'!$L:$L))</f>
        <v>0</v>
      </c>
      <c r="AG103" s="49">
        <f>IF(D103="","",SUMIF('[3]CHAM NV'!I:I,D103,'[3]CHAM NV'!J:J))</f>
        <v>0</v>
      </c>
      <c r="AH103" s="50">
        <f t="shared" si="20"/>
        <v>0</v>
      </c>
      <c r="AI103" s="49">
        <f>IF($D103="","",SUMIF('[3]TK CHAMTHI'!$M:$M,$D103,'[3]TK CHAMTHI'!$O:$O))</f>
        <v>0</v>
      </c>
      <c r="AJ103" s="49">
        <f>IF($D103="","",SUMIF('[3]TK CHAMTHI'!$N:$N,$D103,'[3]TK CHAMTHI'!$O:$O))</f>
        <v>0</v>
      </c>
      <c r="AK103" s="50">
        <f t="shared" si="12"/>
        <v>0</v>
      </c>
      <c r="AL103" s="49">
        <f>IF($D103="","",SUMIF('[3]TK CHAMTHI'!$P:$P,$D103,'[3]TK CHAMTHI'!$R:$R))</f>
        <v>0</v>
      </c>
      <c r="AM103" s="49">
        <f>IF($D103="","",SUMIF('[3]TK CHAMTHI'!$Q:$Q,$D103,'[3]TK CHAMTHI'!$R:$R))</f>
        <v>0</v>
      </c>
      <c r="AN103" s="50">
        <f t="shared" si="13"/>
        <v>0</v>
      </c>
      <c r="AO103" s="49">
        <f>IF(D103="","",SUMIF('[3]TK CHAMTHI'!S:S,D103,'[3]TK CHAMTHI'!U:U))</f>
        <v>0</v>
      </c>
      <c r="AP103" s="49">
        <f>IF(D103="","",SUMIF('[3]TK CHAMTHI'!T:T,D103,'[3]TK CHAMTHI'!U:U))</f>
        <v>0</v>
      </c>
      <c r="AQ103" s="50">
        <f t="shared" si="21"/>
        <v>0</v>
      </c>
      <c r="AR103" s="50">
        <f>IF(D103="","",ROUND(SUMIF('[3]QL THI'!G:G,D103,'[3]QL THI'!H:H),1))</f>
        <v>0</v>
      </c>
      <c r="AS103" s="50">
        <f>IF(D103="","",ROUND(SUMIF('[3]QL THI'!E:E,D103,'[3]QL THI'!F:F),1))</f>
        <v>0</v>
      </c>
      <c r="AT103" s="149">
        <f t="shared" si="14"/>
        <v>0</v>
      </c>
    </row>
    <row r="104" spans="1:46" s="135" customFormat="1">
      <c r="A104" s="145">
        <f>IF(D104="","",SUBTOTAL(3,$D$5:D104))</f>
        <v>100</v>
      </c>
      <c r="B104" s="46" t="s">
        <v>244</v>
      </c>
      <c r="C104" s="47" t="s">
        <v>222</v>
      </c>
      <c r="D104" s="146" t="s">
        <v>245</v>
      </c>
      <c r="E104" s="147">
        <f>IF($D104="","",SUMIF('[3]TK DETHI'!$A:$A,$D104,'[3]TK DETHI'!$B:$B))</f>
        <v>0</v>
      </c>
      <c r="F104" s="147">
        <f>IF($D104="","",SUMIF('[3]TK DETHI'!$C:$C,$D104,'[3]TK DETHI'!$D:$D))</f>
        <v>0</v>
      </c>
      <c r="G104" s="147">
        <f>IF($D104="","",SUMIF('[3]TK DETHI'!$E:$E,$D104,'[3]TK DETHI'!$F:$F))</f>
        <v>0</v>
      </c>
      <c r="H104" s="147">
        <f>IF($D104="","",SUMIF('[3]TK DETHI'!$G:$G,$D104,'[3]TK DETHI'!$H:$H))</f>
        <v>0</v>
      </c>
      <c r="I104" s="147">
        <f>IF($D104="","",SUMIF('[3]TK DETHI'!$I:$I,$D104,'[3]TK DETHI'!$J:$J))</f>
        <v>0</v>
      </c>
      <c r="J104" s="147">
        <f>IF($D104="","",SUMIF('[3]TK DETHI'!$K:$K,$D104,'[3]TK DETHI'!$L:$L))</f>
        <v>0</v>
      </c>
      <c r="K104" s="147">
        <f>IF($D104="","",SUMIF('[3]TK DETHI'!$M:$M,$D104,'[3]TK DETHI'!$N:$N))</f>
        <v>0</v>
      </c>
      <c r="L104" s="147">
        <f>IF($D104="","",SUMIF('[3]TK DETHI'!$O:$O,$D104,'[3]TK DETHI'!$P:$P))</f>
        <v>0</v>
      </c>
      <c r="M104" s="148">
        <f t="shared" si="15"/>
        <v>0</v>
      </c>
      <c r="N104" s="49">
        <f>IF($D104="","",SUMIF('[3]TK COITHI KTHP va Thi TN'!$A:$A,$D104,'[3]TK COITHI KTHP va Thi TN'!$D:$D))</f>
        <v>0</v>
      </c>
      <c r="O104" s="49">
        <f>IF($D104="","",SUMIF('[3]TK COITHI KTHP va Thi TN'!$B:$B,$D104,'[3]TK COITHI KTHP va Thi TN'!$D:$D))</f>
        <v>0</v>
      </c>
      <c r="P104" s="49">
        <f>IF($D104="","",SUMIF('[3]TK COITHI KTHP va Thi TN'!$E:$E,$D104,'[3]TK COITHI KTHP va Thi TN'!$H:$H))</f>
        <v>0</v>
      </c>
      <c r="Q104" s="49">
        <f>IF($D104="","",SUMIF('[3]TK COITHI KTHP va Thi TN'!$F:$F,$D104,'[3]TK COITHI KTHP va Thi TN'!$H:$H))</f>
        <v>0</v>
      </c>
      <c r="R104" s="149">
        <f t="shared" si="16"/>
        <v>0</v>
      </c>
      <c r="S104" s="49">
        <f>IF($D104="","",SUMIF('[3]TK CHAMTHI'!$A:$A,$D104,'[3]TK CHAMTHI'!$C:$C))</f>
        <v>0</v>
      </c>
      <c r="T104" s="49">
        <f>IF($D104="","",SUMIF('[3]TK CHAMTHI'!$B:$B,$D104,'[3]TK CHAMTHI'!$C:$C))</f>
        <v>0</v>
      </c>
      <c r="U104" s="49">
        <f>IF(D104="","",SUMIF('[3]CHAM NV'!B:B,D104,'[3]CHAM NV'!C:C))</f>
        <v>0</v>
      </c>
      <c r="V104" s="50">
        <f t="shared" si="17"/>
        <v>0</v>
      </c>
      <c r="W104" s="49">
        <f>IF($D104="","",SUMIF('[3]TK CHAMTHI'!$D:$D,$D104,'[3]TK CHAMTHI'!$F:$F))</f>
        <v>0</v>
      </c>
      <c r="X104" s="49">
        <f>IF($D104="","",SUMIF('[3]TK CHAMTHI'!$E:$E,$D104,'[3]TK CHAMTHI'!$F:$F))</f>
        <v>0</v>
      </c>
      <c r="Y104" s="49">
        <f>IF(D104="","",SUMIF('[3]CHAM NV'!G:G,D104,'[3]CHAM NV'!H:H))</f>
        <v>0</v>
      </c>
      <c r="Z104" s="50">
        <f t="shared" si="18"/>
        <v>0</v>
      </c>
      <c r="AA104" s="49">
        <f>IF($D104="","",SUMIF('[3]TK CHAMTHI'!$G:$G,$D104,'[3]TK CHAMTHI'!$I:$I))</f>
        <v>0</v>
      </c>
      <c r="AB104" s="49">
        <f>IF($D104="","",SUMIF('[3]TK CHAMTHI'!$H:$H,$D104,'[3]TK CHAMTHI'!$I:$I))</f>
        <v>0</v>
      </c>
      <c r="AC104" s="49">
        <f>IF(D104="","",SUMIF('[3]CHAM NV'!E:E,D104,'[3]CHAM NV'!F:F))</f>
        <v>0</v>
      </c>
      <c r="AD104" s="50">
        <f t="shared" si="19"/>
        <v>0</v>
      </c>
      <c r="AE104" s="49">
        <f>IF($D104="","",SUMIF('[3]TK CHAMTHI'!$J:$J,$D104,'[3]TK CHAMTHI'!$L:$L))</f>
        <v>0</v>
      </c>
      <c r="AF104" s="49">
        <f>IF($D104="","",SUMIF('[3]TK CHAMTHI'!$K:$K,$D104,'[3]TK CHAMTHI'!$L:$L))</f>
        <v>0</v>
      </c>
      <c r="AG104" s="49">
        <f>IF(D104="","",SUMIF('[3]CHAM NV'!I:I,D104,'[3]CHAM NV'!J:J))</f>
        <v>0</v>
      </c>
      <c r="AH104" s="50">
        <f t="shared" si="20"/>
        <v>0</v>
      </c>
      <c r="AI104" s="49">
        <f>IF($D104="","",SUMIF('[3]TK CHAMTHI'!$M:$M,$D104,'[3]TK CHAMTHI'!$O:$O))</f>
        <v>0</v>
      </c>
      <c r="AJ104" s="49">
        <f>IF($D104="","",SUMIF('[3]TK CHAMTHI'!$N:$N,$D104,'[3]TK CHAMTHI'!$O:$O))</f>
        <v>0</v>
      </c>
      <c r="AK104" s="50">
        <f t="shared" si="12"/>
        <v>0</v>
      </c>
      <c r="AL104" s="49">
        <f>IF($D104="","",SUMIF('[3]TK CHAMTHI'!$P:$P,$D104,'[3]TK CHAMTHI'!$R:$R))</f>
        <v>0</v>
      </c>
      <c r="AM104" s="49">
        <f>IF($D104="","",SUMIF('[3]TK CHAMTHI'!$Q:$Q,$D104,'[3]TK CHAMTHI'!$R:$R))</f>
        <v>0</v>
      </c>
      <c r="AN104" s="50">
        <f t="shared" si="13"/>
        <v>0</v>
      </c>
      <c r="AO104" s="49">
        <f>IF(D104="","",SUMIF('[3]TK CHAMTHI'!S:S,D104,'[3]TK CHAMTHI'!U:U))</f>
        <v>0</v>
      </c>
      <c r="AP104" s="49">
        <f>IF(D104="","",SUMIF('[3]TK CHAMTHI'!T:T,D104,'[3]TK CHAMTHI'!U:U))</f>
        <v>0</v>
      </c>
      <c r="AQ104" s="50">
        <f t="shared" si="21"/>
        <v>0</v>
      </c>
      <c r="AR104" s="50">
        <f>IF(D104="","",ROUND(SUMIF('[3]QL THI'!G:G,D104,'[3]QL THI'!H:H),1))</f>
        <v>0</v>
      </c>
      <c r="AS104" s="50">
        <f>IF(D104="","",ROUND(SUMIF('[3]QL THI'!E:E,D104,'[3]QL THI'!F:F),1))</f>
        <v>0</v>
      </c>
      <c r="AT104" s="149">
        <f t="shared" si="14"/>
        <v>0</v>
      </c>
    </row>
    <row r="105" spans="1:46" s="135" customFormat="1" ht="37.5">
      <c r="A105" s="145">
        <f>IF(D105="","",SUBTOTAL(3,$D$5:D105))</f>
        <v>101</v>
      </c>
      <c r="B105" s="46" t="s">
        <v>246</v>
      </c>
      <c r="C105" s="47" t="s">
        <v>222</v>
      </c>
      <c r="D105" s="146" t="s">
        <v>247</v>
      </c>
      <c r="E105" s="147">
        <f>IF($D105="","",SUMIF('[3]TK DETHI'!$A:$A,$D105,'[3]TK DETHI'!$B:$B))</f>
        <v>0</v>
      </c>
      <c r="F105" s="147">
        <f>IF($D105="","",SUMIF('[3]TK DETHI'!$C:$C,$D105,'[3]TK DETHI'!$D:$D))</f>
        <v>0</v>
      </c>
      <c r="G105" s="147">
        <f>IF($D105="","",SUMIF('[3]TK DETHI'!$E:$E,$D105,'[3]TK DETHI'!$F:$F))</f>
        <v>0</v>
      </c>
      <c r="H105" s="147">
        <f>IF($D105="","",SUMIF('[3]TK DETHI'!$G:$G,$D105,'[3]TK DETHI'!$H:$H))</f>
        <v>0</v>
      </c>
      <c r="I105" s="147">
        <f>IF($D105="","",SUMIF('[3]TK DETHI'!$I:$I,$D105,'[3]TK DETHI'!$J:$J))</f>
        <v>0</v>
      </c>
      <c r="J105" s="147">
        <f>IF($D105="","",SUMIF('[3]TK DETHI'!$K:$K,$D105,'[3]TK DETHI'!$L:$L))</f>
        <v>0</v>
      </c>
      <c r="K105" s="147">
        <f>IF($D105="","",SUMIF('[3]TK DETHI'!$M:$M,$D105,'[3]TK DETHI'!$N:$N))</f>
        <v>0</v>
      </c>
      <c r="L105" s="147">
        <f>IF($D105="","",SUMIF('[3]TK DETHI'!$O:$O,$D105,'[3]TK DETHI'!$P:$P))</f>
        <v>0</v>
      </c>
      <c r="M105" s="148">
        <f t="shared" si="15"/>
        <v>0</v>
      </c>
      <c r="N105" s="49">
        <f>IF($D105="","",SUMIF('[3]TK COITHI KTHP va Thi TN'!$A:$A,$D105,'[3]TK COITHI KTHP va Thi TN'!$D:$D))</f>
        <v>0</v>
      </c>
      <c r="O105" s="49">
        <f>IF($D105="","",SUMIF('[3]TK COITHI KTHP va Thi TN'!$B:$B,$D105,'[3]TK COITHI KTHP va Thi TN'!$D:$D))</f>
        <v>0</v>
      </c>
      <c r="P105" s="49">
        <f>IF($D105="","",SUMIF('[3]TK COITHI KTHP va Thi TN'!$E:$E,$D105,'[3]TK COITHI KTHP va Thi TN'!$H:$H))</f>
        <v>0</v>
      </c>
      <c r="Q105" s="49">
        <f>IF($D105="","",SUMIF('[3]TK COITHI KTHP va Thi TN'!$F:$F,$D105,'[3]TK COITHI KTHP va Thi TN'!$H:$H))</f>
        <v>0</v>
      </c>
      <c r="R105" s="149">
        <f t="shared" si="16"/>
        <v>0</v>
      </c>
      <c r="S105" s="49">
        <f>IF($D105="","",SUMIF('[3]TK CHAMTHI'!$A:$A,$D105,'[3]TK CHAMTHI'!$C:$C))</f>
        <v>0</v>
      </c>
      <c r="T105" s="49">
        <f>IF($D105="","",SUMIF('[3]TK CHAMTHI'!$B:$B,$D105,'[3]TK CHAMTHI'!$C:$C))</f>
        <v>0</v>
      </c>
      <c r="U105" s="49">
        <f>IF(D105="","",SUMIF('[3]CHAM NV'!B:B,D105,'[3]CHAM NV'!C:C))</f>
        <v>0</v>
      </c>
      <c r="V105" s="50">
        <f t="shared" si="17"/>
        <v>0</v>
      </c>
      <c r="W105" s="49">
        <f>IF($D105="","",SUMIF('[3]TK CHAMTHI'!$D:$D,$D105,'[3]TK CHAMTHI'!$F:$F))</f>
        <v>0</v>
      </c>
      <c r="X105" s="49">
        <f>IF($D105="","",SUMIF('[3]TK CHAMTHI'!$E:$E,$D105,'[3]TK CHAMTHI'!$F:$F))</f>
        <v>0</v>
      </c>
      <c r="Y105" s="49">
        <f>IF(D105="","",SUMIF('[3]CHAM NV'!G:G,D105,'[3]CHAM NV'!H:H))</f>
        <v>0</v>
      </c>
      <c r="Z105" s="50">
        <f t="shared" si="18"/>
        <v>0</v>
      </c>
      <c r="AA105" s="49">
        <f>IF($D105="","",SUMIF('[3]TK CHAMTHI'!$G:$G,$D105,'[3]TK CHAMTHI'!$I:$I))</f>
        <v>0</v>
      </c>
      <c r="AB105" s="49">
        <f>IF($D105="","",SUMIF('[3]TK CHAMTHI'!$H:$H,$D105,'[3]TK CHAMTHI'!$I:$I))</f>
        <v>0</v>
      </c>
      <c r="AC105" s="49">
        <f>IF(D105="","",SUMIF('[3]CHAM NV'!E:E,D105,'[3]CHAM NV'!F:F))</f>
        <v>0</v>
      </c>
      <c r="AD105" s="50">
        <f t="shared" si="19"/>
        <v>0</v>
      </c>
      <c r="AE105" s="49">
        <f>IF($D105="","",SUMIF('[3]TK CHAMTHI'!$J:$J,$D105,'[3]TK CHAMTHI'!$L:$L))</f>
        <v>0</v>
      </c>
      <c r="AF105" s="49">
        <f>IF($D105="","",SUMIF('[3]TK CHAMTHI'!$K:$K,$D105,'[3]TK CHAMTHI'!$L:$L))</f>
        <v>0</v>
      </c>
      <c r="AG105" s="49">
        <f>IF(D105="","",SUMIF('[3]CHAM NV'!I:I,D105,'[3]CHAM NV'!J:J))</f>
        <v>0</v>
      </c>
      <c r="AH105" s="50">
        <f t="shared" si="20"/>
        <v>0</v>
      </c>
      <c r="AI105" s="49">
        <f>IF($D105="","",SUMIF('[3]TK CHAMTHI'!$M:$M,$D105,'[3]TK CHAMTHI'!$O:$O))</f>
        <v>0</v>
      </c>
      <c r="AJ105" s="49">
        <f>IF($D105="","",SUMIF('[3]TK CHAMTHI'!$N:$N,$D105,'[3]TK CHAMTHI'!$O:$O))</f>
        <v>0</v>
      </c>
      <c r="AK105" s="50">
        <f t="shared" si="12"/>
        <v>0</v>
      </c>
      <c r="AL105" s="49">
        <f>IF($D105="","",SUMIF('[3]TK CHAMTHI'!$P:$P,$D105,'[3]TK CHAMTHI'!$R:$R))</f>
        <v>0</v>
      </c>
      <c r="AM105" s="49">
        <f>IF($D105="","",SUMIF('[3]TK CHAMTHI'!$Q:$Q,$D105,'[3]TK CHAMTHI'!$R:$R))</f>
        <v>0</v>
      </c>
      <c r="AN105" s="50">
        <f t="shared" si="13"/>
        <v>0</v>
      </c>
      <c r="AO105" s="49">
        <f>IF(D105="","",SUMIF('[3]TK CHAMTHI'!S:S,D105,'[3]TK CHAMTHI'!U:U))</f>
        <v>0</v>
      </c>
      <c r="AP105" s="49">
        <f>IF(D105="","",SUMIF('[3]TK CHAMTHI'!T:T,D105,'[3]TK CHAMTHI'!U:U))</f>
        <v>0</v>
      </c>
      <c r="AQ105" s="50">
        <f t="shared" si="21"/>
        <v>0</v>
      </c>
      <c r="AR105" s="50">
        <f>IF(D105="","",ROUND(SUMIF('[3]QL THI'!G:G,D105,'[3]QL THI'!H:H),1))</f>
        <v>0</v>
      </c>
      <c r="AS105" s="50">
        <f>IF(D105="","",ROUND(SUMIF('[3]QL THI'!E:E,D105,'[3]QL THI'!F:F),1))</f>
        <v>0</v>
      </c>
      <c r="AT105" s="149">
        <f t="shared" si="14"/>
        <v>0</v>
      </c>
    </row>
    <row r="106" spans="1:46" s="135" customFormat="1">
      <c r="A106" s="145">
        <f>IF(D106="","",SUBTOTAL(3,$D$5:D106))</f>
        <v>102</v>
      </c>
      <c r="B106" s="46" t="s">
        <v>248</v>
      </c>
      <c r="C106" s="47" t="s">
        <v>222</v>
      </c>
      <c r="D106" s="146" t="s">
        <v>249</v>
      </c>
      <c r="E106" s="147">
        <f>IF($D106="","",SUMIF('[3]TK DETHI'!$A:$A,$D106,'[3]TK DETHI'!$B:$B))</f>
        <v>0</v>
      </c>
      <c r="F106" s="147">
        <f>IF($D106="","",SUMIF('[3]TK DETHI'!$C:$C,$D106,'[3]TK DETHI'!$D:$D))</f>
        <v>0</v>
      </c>
      <c r="G106" s="147">
        <f>IF($D106="","",SUMIF('[3]TK DETHI'!$E:$E,$D106,'[3]TK DETHI'!$F:$F))</f>
        <v>0</v>
      </c>
      <c r="H106" s="147">
        <f>IF($D106="","",SUMIF('[3]TK DETHI'!$G:$G,$D106,'[3]TK DETHI'!$H:$H))</f>
        <v>0</v>
      </c>
      <c r="I106" s="147">
        <f>IF($D106="","",SUMIF('[3]TK DETHI'!$I:$I,$D106,'[3]TK DETHI'!$J:$J))</f>
        <v>0</v>
      </c>
      <c r="J106" s="147">
        <f>IF($D106="","",SUMIF('[3]TK DETHI'!$K:$K,$D106,'[3]TK DETHI'!$L:$L))</f>
        <v>0</v>
      </c>
      <c r="K106" s="147">
        <f>IF($D106="","",SUMIF('[3]TK DETHI'!$M:$M,$D106,'[3]TK DETHI'!$N:$N))</f>
        <v>0</v>
      </c>
      <c r="L106" s="147">
        <f>IF($D106="","",SUMIF('[3]TK DETHI'!$O:$O,$D106,'[3]TK DETHI'!$P:$P))</f>
        <v>0</v>
      </c>
      <c r="M106" s="148">
        <f t="shared" si="15"/>
        <v>0</v>
      </c>
      <c r="N106" s="49">
        <f>IF($D106="","",SUMIF('[3]TK COITHI KTHP va Thi TN'!$A:$A,$D106,'[3]TK COITHI KTHP va Thi TN'!$D:$D))</f>
        <v>0</v>
      </c>
      <c r="O106" s="49">
        <f>IF($D106="","",SUMIF('[3]TK COITHI KTHP va Thi TN'!$B:$B,$D106,'[3]TK COITHI KTHP va Thi TN'!$D:$D))</f>
        <v>0</v>
      </c>
      <c r="P106" s="49">
        <f>IF($D106="","",SUMIF('[3]TK COITHI KTHP va Thi TN'!$E:$E,$D106,'[3]TK COITHI KTHP va Thi TN'!$H:$H))</f>
        <v>0</v>
      </c>
      <c r="Q106" s="49">
        <f>IF($D106="","",SUMIF('[3]TK COITHI KTHP va Thi TN'!$F:$F,$D106,'[3]TK COITHI KTHP va Thi TN'!$H:$H))</f>
        <v>0</v>
      </c>
      <c r="R106" s="149">
        <f t="shared" si="16"/>
        <v>0</v>
      </c>
      <c r="S106" s="49">
        <f>IF($D106="","",SUMIF('[3]TK CHAMTHI'!$A:$A,$D106,'[3]TK CHAMTHI'!$C:$C))</f>
        <v>0</v>
      </c>
      <c r="T106" s="49">
        <f>IF($D106="","",SUMIF('[3]TK CHAMTHI'!$B:$B,$D106,'[3]TK CHAMTHI'!$C:$C))</f>
        <v>0</v>
      </c>
      <c r="U106" s="49">
        <f>IF(D106="","",SUMIF('[3]CHAM NV'!B:B,D106,'[3]CHAM NV'!C:C))</f>
        <v>0</v>
      </c>
      <c r="V106" s="50">
        <f t="shared" si="17"/>
        <v>0</v>
      </c>
      <c r="W106" s="49">
        <f>IF($D106="","",SUMIF('[3]TK CHAMTHI'!$D:$D,$D106,'[3]TK CHAMTHI'!$F:$F))</f>
        <v>0</v>
      </c>
      <c r="X106" s="49">
        <f>IF($D106="","",SUMIF('[3]TK CHAMTHI'!$E:$E,$D106,'[3]TK CHAMTHI'!$F:$F))</f>
        <v>0</v>
      </c>
      <c r="Y106" s="49">
        <f>IF(D106="","",SUMIF('[3]CHAM NV'!G:G,D106,'[3]CHAM NV'!H:H))</f>
        <v>0</v>
      </c>
      <c r="Z106" s="50">
        <f t="shared" si="18"/>
        <v>0</v>
      </c>
      <c r="AA106" s="49">
        <f>IF($D106="","",SUMIF('[3]TK CHAMTHI'!$G:$G,$D106,'[3]TK CHAMTHI'!$I:$I))</f>
        <v>0</v>
      </c>
      <c r="AB106" s="49">
        <f>IF($D106="","",SUMIF('[3]TK CHAMTHI'!$H:$H,$D106,'[3]TK CHAMTHI'!$I:$I))</f>
        <v>0</v>
      </c>
      <c r="AC106" s="49">
        <f>IF(D106="","",SUMIF('[3]CHAM NV'!E:E,D106,'[3]CHAM NV'!F:F))</f>
        <v>0</v>
      </c>
      <c r="AD106" s="50">
        <f t="shared" si="19"/>
        <v>0</v>
      </c>
      <c r="AE106" s="49">
        <f>IF($D106="","",SUMIF('[3]TK CHAMTHI'!$J:$J,$D106,'[3]TK CHAMTHI'!$L:$L))</f>
        <v>0</v>
      </c>
      <c r="AF106" s="49">
        <f>IF($D106="","",SUMIF('[3]TK CHAMTHI'!$K:$K,$D106,'[3]TK CHAMTHI'!$L:$L))</f>
        <v>0</v>
      </c>
      <c r="AG106" s="49">
        <f>IF(D106="","",SUMIF('[3]CHAM NV'!I:I,D106,'[3]CHAM NV'!J:J))</f>
        <v>0</v>
      </c>
      <c r="AH106" s="50">
        <f t="shared" si="20"/>
        <v>0</v>
      </c>
      <c r="AI106" s="49">
        <f>IF($D106="","",SUMIF('[3]TK CHAMTHI'!$M:$M,$D106,'[3]TK CHAMTHI'!$O:$O))</f>
        <v>0</v>
      </c>
      <c r="AJ106" s="49">
        <f>IF($D106="","",SUMIF('[3]TK CHAMTHI'!$N:$N,$D106,'[3]TK CHAMTHI'!$O:$O))</f>
        <v>0</v>
      </c>
      <c r="AK106" s="50">
        <f t="shared" si="12"/>
        <v>0</v>
      </c>
      <c r="AL106" s="49">
        <f>IF($D106="","",SUMIF('[3]TK CHAMTHI'!$P:$P,$D106,'[3]TK CHAMTHI'!$R:$R))</f>
        <v>0</v>
      </c>
      <c r="AM106" s="49">
        <f>IF($D106="","",SUMIF('[3]TK CHAMTHI'!$Q:$Q,$D106,'[3]TK CHAMTHI'!$R:$R))</f>
        <v>0</v>
      </c>
      <c r="AN106" s="50">
        <f t="shared" si="13"/>
        <v>0</v>
      </c>
      <c r="AO106" s="49">
        <f>IF(D106="","",SUMIF('[3]TK CHAMTHI'!S:S,D106,'[3]TK CHAMTHI'!U:U))</f>
        <v>0</v>
      </c>
      <c r="AP106" s="49">
        <f>IF(D106="","",SUMIF('[3]TK CHAMTHI'!T:T,D106,'[3]TK CHAMTHI'!U:U))</f>
        <v>0</v>
      </c>
      <c r="AQ106" s="50">
        <f t="shared" si="21"/>
        <v>0</v>
      </c>
      <c r="AR106" s="50">
        <f>IF(D106="","",ROUND(SUMIF('[3]QL THI'!G:G,D106,'[3]QL THI'!H:H),1))</f>
        <v>0</v>
      </c>
      <c r="AS106" s="50">
        <f>IF(D106="","",ROUND(SUMIF('[3]QL THI'!E:E,D106,'[3]QL THI'!F:F),1))</f>
        <v>0</v>
      </c>
      <c r="AT106" s="149">
        <f t="shared" si="14"/>
        <v>0</v>
      </c>
    </row>
    <row r="107" spans="1:46" s="135" customFormat="1">
      <c r="A107" s="145">
        <f>IF(D107="","",SUBTOTAL(3,$D$5:D107))</f>
        <v>103</v>
      </c>
      <c r="B107" s="46" t="s">
        <v>250</v>
      </c>
      <c r="C107" s="47" t="s">
        <v>222</v>
      </c>
      <c r="D107" s="146" t="s">
        <v>251</v>
      </c>
      <c r="E107" s="147">
        <f>IF($D107="","",SUMIF('[3]TK DETHI'!$A:$A,$D107,'[3]TK DETHI'!$B:$B))</f>
        <v>0</v>
      </c>
      <c r="F107" s="147">
        <f>IF($D107="","",SUMIF('[3]TK DETHI'!$C:$C,$D107,'[3]TK DETHI'!$D:$D))</f>
        <v>0</v>
      </c>
      <c r="G107" s="147">
        <f>IF($D107="","",SUMIF('[3]TK DETHI'!$E:$E,$D107,'[3]TK DETHI'!$F:$F))</f>
        <v>0</v>
      </c>
      <c r="H107" s="147">
        <f>IF($D107="","",SUMIF('[3]TK DETHI'!$G:$G,$D107,'[3]TK DETHI'!$H:$H))</f>
        <v>0</v>
      </c>
      <c r="I107" s="147">
        <f>IF($D107="","",SUMIF('[3]TK DETHI'!$I:$I,$D107,'[3]TK DETHI'!$J:$J))</f>
        <v>0</v>
      </c>
      <c r="J107" s="147">
        <f>IF($D107="","",SUMIF('[3]TK DETHI'!$K:$K,$D107,'[3]TK DETHI'!$L:$L))</f>
        <v>0</v>
      </c>
      <c r="K107" s="147">
        <f>IF($D107="","",SUMIF('[3]TK DETHI'!$M:$M,$D107,'[3]TK DETHI'!$N:$N))</f>
        <v>0</v>
      </c>
      <c r="L107" s="147">
        <f>IF($D107="","",SUMIF('[3]TK DETHI'!$O:$O,$D107,'[3]TK DETHI'!$P:$P))</f>
        <v>0</v>
      </c>
      <c r="M107" s="148">
        <f t="shared" si="15"/>
        <v>0</v>
      </c>
      <c r="N107" s="49">
        <f>IF($D107="","",SUMIF('[3]TK COITHI KTHP va Thi TN'!$A:$A,$D107,'[3]TK COITHI KTHP va Thi TN'!$D:$D))</f>
        <v>0</v>
      </c>
      <c r="O107" s="49">
        <f>IF($D107="","",SUMIF('[3]TK COITHI KTHP va Thi TN'!$B:$B,$D107,'[3]TK COITHI KTHP va Thi TN'!$D:$D))</f>
        <v>0</v>
      </c>
      <c r="P107" s="49">
        <f>IF($D107="","",SUMIF('[3]TK COITHI KTHP va Thi TN'!$E:$E,$D107,'[3]TK COITHI KTHP va Thi TN'!$H:$H))</f>
        <v>0</v>
      </c>
      <c r="Q107" s="49">
        <f>IF($D107="","",SUMIF('[3]TK COITHI KTHP va Thi TN'!$F:$F,$D107,'[3]TK COITHI KTHP va Thi TN'!$H:$H))</f>
        <v>0</v>
      </c>
      <c r="R107" s="149">
        <f t="shared" si="16"/>
        <v>0</v>
      </c>
      <c r="S107" s="49">
        <f>IF($D107="","",SUMIF('[3]TK CHAMTHI'!$A:$A,$D107,'[3]TK CHAMTHI'!$C:$C))</f>
        <v>0</v>
      </c>
      <c r="T107" s="49">
        <f>IF($D107="","",SUMIF('[3]TK CHAMTHI'!$B:$B,$D107,'[3]TK CHAMTHI'!$C:$C))</f>
        <v>0</v>
      </c>
      <c r="U107" s="49">
        <f>IF(D107="","",SUMIF('[3]CHAM NV'!B:B,D107,'[3]CHAM NV'!C:C))</f>
        <v>0</v>
      </c>
      <c r="V107" s="50">
        <f t="shared" si="17"/>
        <v>0</v>
      </c>
      <c r="W107" s="49">
        <f>IF($D107="","",SUMIF('[3]TK CHAMTHI'!$D:$D,$D107,'[3]TK CHAMTHI'!$F:$F))</f>
        <v>0</v>
      </c>
      <c r="X107" s="49">
        <f>IF($D107="","",SUMIF('[3]TK CHAMTHI'!$E:$E,$D107,'[3]TK CHAMTHI'!$F:$F))</f>
        <v>0</v>
      </c>
      <c r="Y107" s="49">
        <f>IF(D107="","",SUMIF('[3]CHAM NV'!G:G,D107,'[3]CHAM NV'!H:H))</f>
        <v>0</v>
      </c>
      <c r="Z107" s="50">
        <f t="shared" si="18"/>
        <v>0</v>
      </c>
      <c r="AA107" s="49">
        <f>IF($D107="","",SUMIF('[3]TK CHAMTHI'!$G:$G,$D107,'[3]TK CHAMTHI'!$I:$I))</f>
        <v>0</v>
      </c>
      <c r="AB107" s="49">
        <f>IF($D107="","",SUMIF('[3]TK CHAMTHI'!$H:$H,$D107,'[3]TK CHAMTHI'!$I:$I))</f>
        <v>0</v>
      </c>
      <c r="AC107" s="49">
        <f>IF(D107="","",SUMIF('[3]CHAM NV'!E:E,D107,'[3]CHAM NV'!F:F))</f>
        <v>0</v>
      </c>
      <c r="AD107" s="50">
        <f t="shared" si="19"/>
        <v>0</v>
      </c>
      <c r="AE107" s="49">
        <f>IF($D107="","",SUMIF('[3]TK CHAMTHI'!$J:$J,$D107,'[3]TK CHAMTHI'!$L:$L))</f>
        <v>0</v>
      </c>
      <c r="AF107" s="49">
        <f>IF($D107="","",SUMIF('[3]TK CHAMTHI'!$K:$K,$D107,'[3]TK CHAMTHI'!$L:$L))</f>
        <v>0</v>
      </c>
      <c r="AG107" s="49">
        <f>IF(D107="","",SUMIF('[3]CHAM NV'!I:I,D107,'[3]CHAM NV'!J:J))</f>
        <v>0</v>
      </c>
      <c r="AH107" s="50">
        <f t="shared" si="20"/>
        <v>0</v>
      </c>
      <c r="AI107" s="49">
        <f>IF($D107="","",SUMIF('[3]TK CHAMTHI'!$M:$M,$D107,'[3]TK CHAMTHI'!$O:$O))</f>
        <v>0</v>
      </c>
      <c r="AJ107" s="49">
        <f>IF($D107="","",SUMIF('[3]TK CHAMTHI'!$N:$N,$D107,'[3]TK CHAMTHI'!$O:$O))</f>
        <v>0</v>
      </c>
      <c r="AK107" s="50">
        <f t="shared" si="12"/>
        <v>0</v>
      </c>
      <c r="AL107" s="49">
        <f>IF($D107="","",SUMIF('[3]TK CHAMTHI'!$P:$P,$D107,'[3]TK CHAMTHI'!$R:$R))</f>
        <v>0</v>
      </c>
      <c r="AM107" s="49">
        <f>IF($D107="","",SUMIF('[3]TK CHAMTHI'!$Q:$Q,$D107,'[3]TK CHAMTHI'!$R:$R))</f>
        <v>0</v>
      </c>
      <c r="AN107" s="50">
        <f t="shared" si="13"/>
        <v>0</v>
      </c>
      <c r="AO107" s="49">
        <f>IF(D107="","",SUMIF('[3]TK CHAMTHI'!S:S,D107,'[3]TK CHAMTHI'!U:U))</f>
        <v>0</v>
      </c>
      <c r="AP107" s="49">
        <f>IF(D107="","",SUMIF('[3]TK CHAMTHI'!T:T,D107,'[3]TK CHAMTHI'!U:U))</f>
        <v>0</v>
      </c>
      <c r="AQ107" s="50">
        <f t="shared" si="21"/>
        <v>0</v>
      </c>
      <c r="AR107" s="50">
        <f>IF(D107="","",ROUND(SUMIF('[3]QL THI'!G:G,D107,'[3]QL THI'!H:H),1))</f>
        <v>0</v>
      </c>
      <c r="AS107" s="50">
        <f>IF(D107="","",ROUND(SUMIF('[3]QL THI'!E:E,D107,'[3]QL THI'!F:F),1))</f>
        <v>0</v>
      </c>
      <c r="AT107" s="149">
        <f t="shared" si="14"/>
        <v>0</v>
      </c>
    </row>
    <row r="108" spans="1:46" s="135" customFormat="1">
      <c r="A108" s="145">
        <f>IF(D108="","",SUBTOTAL(3,$D$5:D108))</f>
        <v>104</v>
      </c>
      <c r="B108" s="46" t="s">
        <v>252</v>
      </c>
      <c r="C108" s="47" t="s">
        <v>222</v>
      </c>
      <c r="D108" s="146" t="s">
        <v>253</v>
      </c>
      <c r="E108" s="147">
        <f>IF($D108="","",SUMIF('[3]TK DETHI'!$A:$A,$D108,'[3]TK DETHI'!$B:$B))</f>
        <v>0</v>
      </c>
      <c r="F108" s="147">
        <f>IF($D108="","",SUMIF('[3]TK DETHI'!$C:$C,$D108,'[3]TK DETHI'!$D:$D))</f>
        <v>0</v>
      </c>
      <c r="G108" s="147">
        <f>IF($D108="","",SUMIF('[3]TK DETHI'!$E:$E,$D108,'[3]TK DETHI'!$F:$F))</f>
        <v>0</v>
      </c>
      <c r="H108" s="147">
        <f>IF($D108="","",SUMIF('[3]TK DETHI'!$G:$G,$D108,'[3]TK DETHI'!$H:$H))</f>
        <v>0</v>
      </c>
      <c r="I108" s="147">
        <f>IF($D108="","",SUMIF('[3]TK DETHI'!$I:$I,$D108,'[3]TK DETHI'!$J:$J))</f>
        <v>0</v>
      </c>
      <c r="J108" s="147">
        <f>IF($D108="","",SUMIF('[3]TK DETHI'!$K:$K,$D108,'[3]TK DETHI'!$L:$L))</f>
        <v>0</v>
      </c>
      <c r="K108" s="147">
        <f>IF($D108="","",SUMIF('[3]TK DETHI'!$M:$M,$D108,'[3]TK DETHI'!$N:$N))</f>
        <v>0</v>
      </c>
      <c r="L108" s="147">
        <f>IF($D108="","",SUMIF('[3]TK DETHI'!$O:$O,$D108,'[3]TK DETHI'!$P:$P))</f>
        <v>0</v>
      </c>
      <c r="M108" s="148">
        <f t="shared" si="15"/>
        <v>0</v>
      </c>
      <c r="N108" s="49">
        <f>IF($D108="","",SUMIF('[3]TK COITHI KTHP va Thi TN'!$A:$A,$D108,'[3]TK COITHI KTHP va Thi TN'!$D:$D))</f>
        <v>0</v>
      </c>
      <c r="O108" s="49">
        <f>IF($D108="","",SUMIF('[3]TK COITHI KTHP va Thi TN'!$B:$B,$D108,'[3]TK COITHI KTHP va Thi TN'!$D:$D))</f>
        <v>0</v>
      </c>
      <c r="P108" s="49">
        <f>IF($D108="","",SUMIF('[3]TK COITHI KTHP va Thi TN'!$E:$E,$D108,'[3]TK COITHI KTHP va Thi TN'!$H:$H))</f>
        <v>0</v>
      </c>
      <c r="Q108" s="49">
        <f>IF($D108="","",SUMIF('[3]TK COITHI KTHP va Thi TN'!$F:$F,$D108,'[3]TK COITHI KTHP va Thi TN'!$H:$H))</f>
        <v>0</v>
      </c>
      <c r="R108" s="149">
        <f t="shared" si="16"/>
        <v>0</v>
      </c>
      <c r="S108" s="49">
        <f>IF($D108="","",SUMIF('[3]TK CHAMTHI'!$A:$A,$D108,'[3]TK CHAMTHI'!$C:$C))</f>
        <v>0</v>
      </c>
      <c r="T108" s="49">
        <f>IF($D108="","",SUMIF('[3]TK CHAMTHI'!$B:$B,$D108,'[3]TK CHAMTHI'!$C:$C))</f>
        <v>0</v>
      </c>
      <c r="U108" s="49">
        <f>IF(D108="","",SUMIF('[3]CHAM NV'!B:B,D108,'[3]CHAM NV'!C:C))</f>
        <v>0</v>
      </c>
      <c r="V108" s="50">
        <f t="shared" si="17"/>
        <v>0</v>
      </c>
      <c r="W108" s="49">
        <f>IF($D108="","",SUMIF('[3]TK CHAMTHI'!$D:$D,$D108,'[3]TK CHAMTHI'!$F:$F))</f>
        <v>0</v>
      </c>
      <c r="X108" s="49">
        <f>IF($D108="","",SUMIF('[3]TK CHAMTHI'!$E:$E,$D108,'[3]TK CHAMTHI'!$F:$F))</f>
        <v>0</v>
      </c>
      <c r="Y108" s="49">
        <f>IF(D108="","",SUMIF('[3]CHAM NV'!G:G,D108,'[3]CHAM NV'!H:H))</f>
        <v>0</v>
      </c>
      <c r="Z108" s="50">
        <f t="shared" si="18"/>
        <v>0</v>
      </c>
      <c r="AA108" s="49">
        <f>IF($D108="","",SUMIF('[3]TK CHAMTHI'!$G:$G,$D108,'[3]TK CHAMTHI'!$I:$I))</f>
        <v>0</v>
      </c>
      <c r="AB108" s="49">
        <f>IF($D108="","",SUMIF('[3]TK CHAMTHI'!$H:$H,$D108,'[3]TK CHAMTHI'!$I:$I))</f>
        <v>0</v>
      </c>
      <c r="AC108" s="49">
        <f>IF(D108="","",SUMIF('[3]CHAM NV'!E:E,D108,'[3]CHAM NV'!F:F))</f>
        <v>0</v>
      </c>
      <c r="AD108" s="50">
        <f t="shared" si="19"/>
        <v>0</v>
      </c>
      <c r="AE108" s="49">
        <f>IF($D108="","",SUMIF('[3]TK CHAMTHI'!$J:$J,$D108,'[3]TK CHAMTHI'!$L:$L))</f>
        <v>0</v>
      </c>
      <c r="AF108" s="49">
        <f>IF($D108="","",SUMIF('[3]TK CHAMTHI'!$K:$K,$D108,'[3]TK CHAMTHI'!$L:$L))</f>
        <v>0</v>
      </c>
      <c r="AG108" s="49">
        <f>IF(D108="","",SUMIF('[3]CHAM NV'!I:I,D108,'[3]CHAM NV'!J:J))</f>
        <v>0</v>
      </c>
      <c r="AH108" s="50">
        <f t="shared" si="20"/>
        <v>0</v>
      </c>
      <c r="AI108" s="49">
        <f>IF($D108="","",SUMIF('[3]TK CHAMTHI'!$M:$M,$D108,'[3]TK CHAMTHI'!$O:$O))</f>
        <v>0</v>
      </c>
      <c r="AJ108" s="49">
        <f>IF($D108="","",SUMIF('[3]TK CHAMTHI'!$N:$N,$D108,'[3]TK CHAMTHI'!$O:$O))</f>
        <v>0</v>
      </c>
      <c r="AK108" s="50">
        <f t="shared" si="12"/>
        <v>0</v>
      </c>
      <c r="AL108" s="49">
        <f>IF($D108="","",SUMIF('[3]TK CHAMTHI'!$P:$P,$D108,'[3]TK CHAMTHI'!$R:$R))</f>
        <v>0</v>
      </c>
      <c r="AM108" s="49">
        <f>IF($D108="","",SUMIF('[3]TK CHAMTHI'!$Q:$Q,$D108,'[3]TK CHAMTHI'!$R:$R))</f>
        <v>0</v>
      </c>
      <c r="AN108" s="50">
        <f t="shared" si="13"/>
        <v>0</v>
      </c>
      <c r="AO108" s="49">
        <f>IF(D108="","",SUMIF('[3]TK CHAMTHI'!S:S,D108,'[3]TK CHAMTHI'!U:U))</f>
        <v>0</v>
      </c>
      <c r="AP108" s="49">
        <f>IF(D108="","",SUMIF('[3]TK CHAMTHI'!T:T,D108,'[3]TK CHAMTHI'!U:U))</f>
        <v>0</v>
      </c>
      <c r="AQ108" s="50">
        <f t="shared" si="21"/>
        <v>0</v>
      </c>
      <c r="AR108" s="50">
        <f>IF(D108="","",ROUND(SUMIF('[3]QL THI'!G:G,D108,'[3]QL THI'!H:H),1))</f>
        <v>0</v>
      </c>
      <c r="AS108" s="50">
        <f>IF(D108="","",ROUND(SUMIF('[3]QL THI'!E:E,D108,'[3]QL THI'!F:F),1))</f>
        <v>0</v>
      </c>
      <c r="AT108" s="149">
        <f t="shared" si="14"/>
        <v>0</v>
      </c>
    </row>
    <row r="109" spans="1:46" s="135" customFormat="1" ht="37.5">
      <c r="A109" s="145">
        <f>IF(D109="","",SUBTOTAL(3,$D$5:D109))</f>
        <v>105</v>
      </c>
      <c r="B109" s="46" t="s">
        <v>254</v>
      </c>
      <c r="C109" s="47" t="s">
        <v>222</v>
      </c>
      <c r="D109" s="146" t="s">
        <v>255</v>
      </c>
      <c r="E109" s="147">
        <f>IF($D109="","",SUMIF('[3]TK DETHI'!$A:$A,$D109,'[3]TK DETHI'!$B:$B))</f>
        <v>0</v>
      </c>
      <c r="F109" s="147">
        <f>IF($D109="","",SUMIF('[3]TK DETHI'!$C:$C,$D109,'[3]TK DETHI'!$D:$D))</f>
        <v>0</v>
      </c>
      <c r="G109" s="147">
        <f>IF($D109="","",SUMIF('[3]TK DETHI'!$E:$E,$D109,'[3]TK DETHI'!$F:$F))</f>
        <v>0</v>
      </c>
      <c r="H109" s="147">
        <f>IF($D109="","",SUMIF('[3]TK DETHI'!$G:$G,$D109,'[3]TK DETHI'!$H:$H))</f>
        <v>0</v>
      </c>
      <c r="I109" s="147">
        <f>IF($D109="","",SUMIF('[3]TK DETHI'!$I:$I,$D109,'[3]TK DETHI'!$J:$J))</f>
        <v>0</v>
      </c>
      <c r="J109" s="147">
        <f>IF($D109="","",SUMIF('[3]TK DETHI'!$K:$K,$D109,'[3]TK DETHI'!$L:$L))</f>
        <v>0</v>
      </c>
      <c r="K109" s="147">
        <f>IF($D109="","",SUMIF('[3]TK DETHI'!$M:$M,$D109,'[3]TK DETHI'!$N:$N))</f>
        <v>0</v>
      </c>
      <c r="L109" s="147">
        <f>IF($D109="","",SUMIF('[3]TK DETHI'!$O:$O,$D109,'[3]TK DETHI'!$P:$P))</f>
        <v>0</v>
      </c>
      <c r="M109" s="148">
        <f t="shared" si="15"/>
        <v>0</v>
      </c>
      <c r="N109" s="49">
        <f>IF($D109="","",SUMIF('[3]TK COITHI KTHP va Thi TN'!$A:$A,$D109,'[3]TK COITHI KTHP va Thi TN'!$D:$D))</f>
        <v>0</v>
      </c>
      <c r="O109" s="49">
        <f>IF($D109="","",SUMIF('[3]TK COITHI KTHP va Thi TN'!$B:$B,$D109,'[3]TK COITHI KTHP va Thi TN'!$D:$D))</f>
        <v>0</v>
      </c>
      <c r="P109" s="49">
        <f>IF($D109="","",SUMIF('[3]TK COITHI KTHP va Thi TN'!$E:$E,$D109,'[3]TK COITHI KTHP va Thi TN'!$H:$H))</f>
        <v>0</v>
      </c>
      <c r="Q109" s="49">
        <f>IF($D109="","",SUMIF('[3]TK COITHI KTHP va Thi TN'!$F:$F,$D109,'[3]TK COITHI KTHP va Thi TN'!$H:$H))</f>
        <v>0</v>
      </c>
      <c r="R109" s="149">
        <f t="shared" si="16"/>
        <v>0</v>
      </c>
      <c r="S109" s="49">
        <f>IF($D109="","",SUMIF('[3]TK CHAMTHI'!$A:$A,$D109,'[3]TK CHAMTHI'!$C:$C))</f>
        <v>0</v>
      </c>
      <c r="T109" s="49">
        <f>IF($D109="","",SUMIF('[3]TK CHAMTHI'!$B:$B,$D109,'[3]TK CHAMTHI'!$C:$C))</f>
        <v>0</v>
      </c>
      <c r="U109" s="49">
        <f>IF(D109="","",SUMIF('[3]CHAM NV'!B:B,D109,'[3]CHAM NV'!C:C))</f>
        <v>0</v>
      </c>
      <c r="V109" s="50">
        <f t="shared" si="17"/>
        <v>0</v>
      </c>
      <c r="W109" s="49">
        <f>IF($D109="","",SUMIF('[3]TK CHAMTHI'!$D:$D,$D109,'[3]TK CHAMTHI'!$F:$F))</f>
        <v>0</v>
      </c>
      <c r="X109" s="49">
        <f>IF($D109="","",SUMIF('[3]TK CHAMTHI'!$E:$E,$D109,'[3]TK CHAMTHI'!$F:$F))</f>
        <v>0</v>
      </c>
      <c r="Y109" s="49">
        <f>IF(D109="","",SUMIF('[3]CHAM NV'!G:G,D109,'[3]CHAM NV'!H:H))</f>
        <v>0</v>
      </c>
      <c r="Z109" s="50">
        <f t="shared" si="18"/>
        <v>0</v>
      </c>
      <c r="AA109" s="49">
        <f>IF($D109="","",SUMIF('[3]TK CHAMTHI'!$G:$G,$D109,'[3]TK CHAMTHI'!$I:$I))</f>
        <v>0</v>
      </c>
      <c r="AB109" s="49">
        <f>IF($D109="","",SUMIF('[3]TK CHAMTHI'!$H:$H,$D109,'[3]TK CHAMTHI'!$I:$I))</f>
        <v>0</v>
      </c>
      <c r="AC109" s="49">
        <f>IF(D109="","",SUMIF('[3]CHAM NV'!E:E,D109,'[3]CHAM NV'!F:F))</f>
        <v>0</v>
      </c>
      <c r="AD109" s="50">
        <f t="shared" si="19"/>
        <v>0</v>
      </c>
      <c r="AE109" s="49">
        <f>IF($D109="","",SUMIF('[3]TK CHAMTHI'!$J:$J,$D109,'[3]TK CHAMTHI'!$L:$L))</f>
        <v>0</v>
      </c>
      <c r="AF109" s="49">
        <f>IF($D109="","",SUMIF('[3]TK CHAMTHI'!$K:$K,$D109,'[3]TK CHAMTHI'!$L:$L))</f>
        <v>0</v>
      </c>
      <c r="AG109" s="49">
        <f>IF(D109="","",SUMIF('[3]CHAM NV'!I:I,D109,'[3]CHAM NV'!J:J))</f>
        <v>0</v>
      </c>
      <c r="AH109" s="50">
        <f t="shared" si="20"/>
        <v>0</v>
      </c>
      <c r="AI109" s="49">
        <f>IF($D109="","",SUMIF('[3]TK CHAMTHI'!$M:$M,$D109,'[3]TK CHAMTHI'!$O:$O))</f>
        <v>0</v>
      </c>
      <c r="AJ109" s="49">
        <f>IF($D109="","",SUMIF('[3]TK CHAMTHI'!$N:$N,$D109,'[3]TK CHAMTHI'!$O:$O))</f>
        <v>0</v>
      </c>
      <c r="AK109" s="50">
        <f t="shared" si="12"/>
        <v>0</v>
      </c>
      <c r="AL109" s="49">
        <f>IF($D109="","",SUMIF('[3]TK CHAMTHI'!$P:$P,$D109,'[3]TK CHAMTHI'!$R:$R))</f>
        <v>0</v>
      </c>
      <c r="AM109" s="49">
        <f>IF($D109="","",SUMIF('[3]TK CHAMTHI'!$Q:$Q,$D109,'[3]TK CHAMTHI'!$R:$R))</f>
        <v>0</v>
      </c>
      <c r="AN109" s="50">
        <f t="shared" si="13"/>
        <v>0</v>
      </c>
      <c r="AO109" s="49">
        <f>IF(D109="","",SUMIF('[3]TK CHAMTHI'!S:S,D109,'[3]TK CHAMTHI'!U:U))</f>
        <v>0</v>
      </c>
      <c r="AP109" s="49">
        <f>IF(D109="","",SUMIF('[3]TK CHAMTHI'!T:T,D109,'[3]TK CHAMTHI'!U:U))</f>
        <v>0</v>
      </c>
      <c r="AQ109" s="50">
        <f t="shared" si="21"/>
        <v>0</v>
      </c>
      <c r="AR109" s="50">
        <f>IF(D109="","",ROUND(SUMIF('[3]QL THI'!G:G,D109,'[3]QL THI'!H:H),1))</f>
        <v>0</v>
      </c>
      <c r="AS109" s="50">
        <f>IF(D109="","",ROUND(SUMIF('[3]QL THI'!E:E,D109,'[3]QL THI'!F:F),1))</f>
        <v>0</v>
      </c>
      <c r="AT109" s="149">
        <f t="shared" si="14"/>
        <v>0</v>
      </c>
    </row>
    <row r="110" spans="1:46" s="135" customFormat="1" ht="37.5">
      <c r="A110" s="145">
        <f>IF(D110="","",SUBTOTAL(3,$D$5:D110))</f>
        <v>106</v>
      </c>
      <c r="B110" s="46" t="s">
        <v>256</v>
      </c>
      <c r="C110" s="47" t="s">
        <v>222</v>
      </c>
      <c r="D110" s="146" t="s">
        <v>257</v>
      </c>
      <c r="E110" s="147">
        <f>IF($D110="","",SUMIF('[3]TK DETHI'!$A:$A,$D110,'[3]TK DETHI'!$B:$B))</f>
        <v>0</v>
      </c>
      <c r="F110" s="147">
        <f>IF($D110="","",SUMIF('[3]TK DETHI'!$C:$C,$D110,'[3]TK DETHI'!$D:$D))</f>
        <v>0</v>
      </c>
      <c r="G110" s="147">
        <f>IF($D110="","",SUMIF('[3]TK DETHI'!$E:$E,$D110,'[3]TK DETHI'!$F:$F))</f>
        <v>0</v>
      </c>
      <c r="H110" s="147">
        <f>IF($D110="","",SUMIF('[3]TK DETHI'!$G:$G,$D110,'[3]TK DETHI'!$H:$H))</f>
        <v>0</v>
      </c>
      <c r="I110" s="147">
        <f>IF($D110="","",SUMIF('[3]TK DETHI'!$I:$I,$D110,'[3]TK DETHI'!$J:$J))</f>
        <v>0</v>
      </c>
      <c r="J110" s="147">
        <f>IF($D110="","",SUMIF('[3]TK DETHI'!$K:$K,$D110,'[3]TK DETHI'!$L:$L))</f>
        <v>0</v>
      </c>
      <c r="K110" s="147">
        <f>IF($D110="","",SUMIF('[3]TK DETHI'!$M:$M,$D110,'[3]TK DETHI'!$N:$N))</f>
        <v>0</v>
      </c>
      <c r="L110" s="147">
        <f>IF($D110="","",SUMIF('[3]TK DETHI'!$O:$O,$D110,'[3]TK DETHI'!$P:$P))</f>
        <v>0</v>
      </c>
      <c r="M110" s="148">
        <f t="shared" si="15"/>
        <v>0</v>
      </c>
      <c r="N110" s="49">
        <f>IF($D110="","",SUMIF('[3]TK COITHI KTHP va Thi TN'!$A:$A,$D110,'[3]TK COITHI KTHP va Thi TN'!$D:$D))</f>
        <v>0</v>
      </c>
      <c r="O110" s="49">
        <f>IF($D110="","",SUMIF('[3]TK COITHI KTHP va Thi TN'!$B:$B,$D110,'[3]TK COITHI KTHP va Thi TN'!$D:$D))</f>
        <v>0</v>
      </c>
      <c r="P110" s="49">
        <f>IF($D110="","",SUMIF('[3]TK COITHI KTHP va Thi TN'!$E:$E,$D110,'[3]TK COITHI KTHP va Thi TN'!$H:$H))</f>
        <v>0</v>
      </c>
      <c r="Q110" s="49">
        <f>IF($D110="","",SUMIF('[3]TK COITHI KTHP va Thi TN'!$F:$F,$D110,'[3]TK COITHI KTHP va Thi TN'!$H:$H))</f>
        <v>0</v>
      </c>
      <c r="R110" s="149">
        <f t="shared" si="16"/>
        <v>0</v>
      </c>
      <c r="S110" s="49">
        <f>IF($D110="","",SUMIF('[3]TK CHAMTHI'!$A:$A,$D110,'[3]TK CHAMTHI'!$C:$C))</f>
        <v>0</v>
      </c>
      <c r="T110" s="49">
        <f>IF($D110="","",SUMIF('[3]TK CHAMTHI'!$B:$B,$D110,'[3]TK CHAMTHI'!$C:$C))</f>
        <v>0</v>
      </c>
      <c r="U110" s="49">
        <f>IF(D110="","",SUMIF('[3]CHAM NV'!B:B,D110,'[3]CHAM NV'!C:C))</f>
        <v>0</v>
      </c>
      <c r="V110" s="50">
        <f t="shared" si="17"/>
        <v>0</v>
      </c>
      <c r="W110" s="49">
        <f>IF($D110="","",SUMIF('[3]TK CHAMTHI'!$D:$D,$D110,'[3]TK CHAMTHI'!$F:$F))</f>
        <v>0</v>
      </c>
      <c r="X110" s="49">
        <f>IF($D110="","",SUMIF('[3]TK CHAMTHI'!$E:$E,$D110,'[3]TK CHAMTHI'!$F:$F))</f>
        <v>0</v>
      </c>
      <c r="Y110" s="49">
        <f>IF(D110="","",SUMIF('[3]CHAM NV'!G:G,D110,'[3]CHAM NV'!H:H))</f>
        <v>0</v>
      </c>
      <c r="Z110" s="50">
        <f t="shared" si="18"/>
        <v>0</v>
      </c>
      <c r="AA110" s="49">
        <f>IF($D110="","",SUMIF('[3]TK CHAMTHI'!$G:$G,$D110,'[3]TK CHAMTHI'!$I:$I))</f>
        <v>0</v>
      </c>
      <c r="AB110" s="49">
        <f>IF($D110="","",SUMIF('[3]TK CHAMTHI'!$H:$H,$D110,'[3]TK CHAMTHI'!$I:$I))</f>
        <v>0</v>
      </c>
      <c r="AC110" s="49">
        <f>IF(D110="","",SUMIF('[3]CHAM NV'!E:E,D110,'[3]CHAM NV'!F:F))</f>
        <v>0</v>
      </c>
      <c r="AD110" s="50">
        <f t="shared" si="19"/>
        <v>0</v>
      </c>
      <c r="AE110" s="49">
        <f>IF($D110="","",SUMIF('[3]TK CHAMTHI'!$J:$J,$D110,'[3]TK CHAMTHI'!$L:$L))</f>
        <v>0</v>
      </c>
      <c r="AF110" s="49">
        <f>IF($D110="","",SUMIF('[3]TK CHAMTHI'!$K:$K,$D110,'[3]TK CHAMTHI'!$L:$L))</f>
        <v>0</v>
      </c>
      <c r="AG110" s="49">
        <f>IF(D110="","",SUMIF('[3]CHAM NV'!I:I,D110,'[3]CHAM NV'!J:J))</f>
        <v>0</v>
      </c>
      <c r="AH110" s="50">
        <f t="shared" si="20"/>
        <v>0</v>
      </c>
      <c r="AI110" s="49">
        <f>IF($D110="","",SUMIF('[3]TK CHAMTHI'!$M:$M,$D110,'[3]TK CHAMTHI'!$O:$O))</f>
        <v>0</v>
      </c>
      <c r="AJ110" s="49">
        <f>IF($D110="","",SUMIF('[3]TK CHAMTHI'!$N:$N,$D110,'[3]TK CHAMTHI'!$O:$O))</f>
        <v>0</v>
      </c>
      <c r="AK110" s="50">
        <f t="shared" si="12"/>
        <v>0</v>
      </c>
      <c r="AL110" s="49">
        <f>IF($D110="","",SUMIF('[3]TK CHAMTHI'!$P:$P,$D110,'[3]TK CHAMTHI'!$R:$R))</f>
        <v>0</v>
      </c>
      <c r="AM110" s="49">
        <f>IF($D110="","",SUMIF('[3]TK CHAMTHI'!$Q:$Q,$D110,'[3]TK CHAMTHI'!$R:$R))</f>
        <v>0</v>
      </c>
      <c r="AN110" s="50">
        <f t="shared" si="13"/>
        <v>0</v>
      </c>
      <c r="AO110" s="49">
        <f>IF(D110="","",SUMIF('[3]TK CHAMTHI'!S:S,D110,'[3]TK CHAMTHI'!U:U))</f>
        <v>0</v>
      </c>
      <c r="AP110" s="49">
        <f>IF(D110="","",SUMIF('[3]TK CHAMTHI'!T:T,D110,'[3]TK CHAMTHI'!U:U))</f>
        <v>0</v>
      </c>
      <c r="AQ110" s="50">
        <f t="shared" si="21"/>
        <v>0</v>
      </c>
      <c r="AR110" s="50">
        <f>IF(D110="","",ROUND(SUMIF('[3]QL THI'!G:G,D110,'[3]QL THI'!H:H),1))</f>
        <v>0</v>
      </c>
      <c r="AS110" s="50">
        <f>IF(D110="","",ROUND(SUMIF('[3]QL THI'!E:E,D110,'[3]QL THI'!F:F),1))</f>
        <v>0</v>
      </c>
      <c r="AT110" s="149">
        <f t="shared" si="14"/>
        <v>0</v>
      </c>
    </row>
    <row r="111" spans="1:46" s="135" customFormat="1" ht="37.5">
      <c r="A111" s="145">
        <f>IF(D111="","",SUBTOTAL(3,$D$5:D111))</f>
        <v>107</v>
      </c>
      <c r="B111" s="46" t="s">
        <v>258</v>
      </c>
      <c r="C111" s="47" t="s">
        <v>222</v>
      </c>
      <c r="D111" s="146" t="s">
        <v>259</v>
      </c>
      <c r="E111" s="147">
        <f>IF($D111="","",SUMIF('[3]TK DETHI'!$A:$A,$D111,'[3]TK DETHI'!$B:$B))</f>
        <v>0</v>
      </c>
      <c r="F111" s="147">
        <f>IF($D111="","",SUMIF('[3]TK DETHI'!$C:$C,$D111,'[3]TK DETHI'!$D:$D))</f>
        <v>0</v>
      </c>
      <c r="G111" s="147">
        <f>IF($D111="","",SUMIF('[3]TK DETHI'!$E:$E,$D111,'[3]TK DETHI'!$F:$F))</f>
        <v>0</v>
      </c>
      <c r="H111" s="147">
        <f>IF($D111="","",SUMIF('[3]TK DETHI'!$G:$G,$D111,'[3]TK DETHI'!$H:$H))</f>
        <v>0</v>
      </c>
      <c r="I111" s="147">
        <f>IF($D111="","",SUMIF('[3]TK DETHI'!$I:$I,$D111,'[3]TK DETHI'!$J:$J))</f>
        <v>0</v>
      </c>
      <c r="J111" s="147">
        <f>IF($D111="","",SUMIF('[3]TK DETHI'!$K:$K,$D111,'[3]TK DETHI'!$L:$L))</f>
        <v>0</v>
      </c>
      <c r="K111" s="147">
        <f>IF($D111="","",SUMIF('[3]TK DETHI'!$M:$M,$D111,'[3]TK DETHI'!$N:$N))</f>
        <v>0</v>
      </c>
      <c r="L111" s="147">
        <f>IF($D111="","",SUMIF('[3]TK DETHI'!$O:$O,$D111,'[3]TK DETHI'!$P:$P))</f>
        <v>0</v>
      </c>
      <c r="M111" s="148">
        <f t="shared" si="15"/>
        <v>0</v>
      </c>
      <c r="N111" s="49">
        <f>IF($D111="","",SUMIF('[3]TK COITHI KTHP va Thi TN'!$A:$A,$D111,'[3]TK COITHI KTHP va Thi TN'!$D:$D))</f>
        <v>0</v>
      </c>
      <c r="O111" s="49">
        <f>IF($D111="","",SUMIF('[3]TK COITHI KTHP va Thi TN'!$B:$B,$D111,'[3]TK COITHI KTHP va Thi TN'!$D:$D))</f>
        <v>0</v>
      </c>
      <c r="P111" s="49">
        <f>IF($D111="","",SUMIF('[3]TK COITHI KTHP va Thi TN'!$E:$E,$D111,'[3]TK COITHI KTHP va Thi TN'!$H:$H))</f>
        <v>0</v>
      </c>
      <c r="Q111" s="49">
        <f>IF($D111="","",SUMIF('[3]TK COITHI KTHP va Thi TN'!$F:$F,$D111,'[3]TK COITHI KTHP va Thi TN'!$H:$H))</f>
        <v>0</v>
      </c>
      <c r="R111" s="149">
        <f t="shared" si="16"/>
        <v>0</v>
      </c>
      <c r="S111" s="49">
        <f>IF($D111="","",SUMIF('[3]TK CHAMTHI'!$A:$A,$D111,'[3]TK CHAMTHI'!$C:$C))</f>
        <v>0</v>
      </c>
      <c r="T111" s="49">
        <f>IF($D111="","",SUMIF('[3]TK CHAMTHI'!$B:$B,$D111,'[3]TK CHAMTHI'!$C:$C))</f>
        <v>0</v>
      </c>
      <c r="U111" s="49">
        <f>IF(D111="","",SUMIF('[3]CHAM NV'!B:B,D111,'[3]CHAM NV'!C:C))</f>
        <v>0</v>
      </c>
      <c r="V111" s="50">
        <f t="shared" si="17"/>
        <v>0</v>
      </c>
      <c r="W111" s="49">
        <f>IF($D111="","",SUMIF('[3]TK CHAMTHI'!$D:$D,$D111,'[3]TK CHAMTHI'!$F:$F))</f>
        <v>0</v>
      </c>
      <c r="X111" s="49">
        <f>IF($D111="","",SUMIF('[3]TK CHAMTHI'!$E:$E,$D111,'[3]TK CHAMTHI'!$F:$F))</f>
        <v>0</v>
      </c>
      <c r="Y111" s="49">
        <f>IF(D111="","",SUMIF('[3]CHAM NV'!G:G,D111,'[3]CHAM NV'!H:H))</f>
        <v>0</v>
      </c>
      <c r="Z111" s="50">
        <f t="shared" si="18"/>
        <v>0</v>
      </c>
      <c r="AA111" s="49">
        <f>IF($D111="","",SUMIF('[3]TK CHAMTHI'!$G:$G,$D111,'[3]TK CHAMTHI'!$I:$I))</f>
        <v>0</v>
      </c>
      <c r="AB111" s="49">
        <f>IF($D111="","",SUMIF('[3]TK CHAMTHI'!$H:$H,$D111,'[3]TK CHAMTHI'!$I:$I))</f>
        <v>0</v>
      </c>
      <c r="AC111" s="49">
        <f>IF(D111="","",SUMIF('[3]CHAM NV'!E:E,D111,'[3]CHAM NV'!F:F))</f>
        <v>0</v>
      </c>
      <c r="AD111" s="50">
        <f t="shared" si="19"/>
        <v>0</v>
      </c>
      <c r="AE111" s="49">
        <f>IF($D111="","",SUMIF('[3]TK CHAMTHI'!$J:$J,$D111,'[3]TK CHAMTHI'!$L:$L))</f>
        <v>0</v>
      </c>
      <c r="AF111" s="49">
        <f>IF($D111="","",SUMIF('[3]TK CHAMTHI'!$K:$K,$D111,'[3]TK CHAMTHI'!$L:$L))</f>
        <v>0</v>
      </c>
      <c r="AG111" s="49">
        <f>IF(D111="","",SUMIF('[3]CHAM NV'!I:I,D111,'[3]CHAM NV'!J:J))</f>
        <v>0</v>
      </c>
      <c r="AH111" s="50">
        <f t="shared" si="20"/>
        <v>0</v>
      </c>
      <c r="AI111" s="49">
        <f>IF($D111="","",SUMIF('[3]TK CHAMTHI'!$M:$M,$D111,'[3]TK CHAMTHI'!$O:$O))</f>
        <v>0</v>
      </c>
      <c r="AJ111" s="49">
        <f>IF($D111="","",SUMIF('[3]TK CHAMTHI'!$N:$N,$D111,'[3]TK CHAMTHI'!$O:$O))</f>
        <v>0</v>
      </c>
      <c r="AK111" s="50">
        <f t="shared" si="12"/>
        <v>0</v>
      </c>
      <c r="AL111" s="49">
        <f>IF($D111="","",SUMIF('[3]TK CHAMTHI'!$P:$P,$D111,'[3]TK CHAMTHI'!$R:$R))</f>
        <v>0</v>
      </c>
      <c r="AM111" s="49">
        <f>IF($D111="","",SUMIF('[3]TK CHAMTHI'!$Q:$Q,$D111,'[3]TK CHAMTHI'!$R:$R))</f>
        <v>0</v>
      </c>
      <c r="AN111" s="50">
        <f t="shared" si="13"/>
        <v>0</v>
      </c>
      <c r="AO111" s="49">
        <f>IF(D111="","",SUMIF('[3]TK CHAMTHI'!S:S,D111,'[3]TK CHAMTHI'!U:U))</f>
        <v>0</v>
      </c>
      <c r="AP111" s="49">
        <f>IF(D111="","",SUMIF('[3]TK CHAMTHI'!T:T,D111,'[3]TK CHAMTHI'!U:U))</f>
        <v>0</v>
      </c>
      <c r="AQ111" s="50">
        <f t="shared" si="21"/>
        <v>0</v>
      </c>
      <c r="AR111" s="50">
        <f>IF(D111="","",ROUND(SUMIF('[3]QL THI'!G:G,D111,'[3]QL THI'!H:H),1))</f>
        <v>0</v>
      </c>
      <c r="AS111" s="50">
        <f>IF(D111="","",ROUND(SUMIF('[3]QL THI'!E:E,D111,'[3]QL THI'!F:F),1))</f>
        <v>0</v>
      </c>
      <c r="AT111" s="149">
        <f t="shared" si="14"/>
        <v>0</v>
      </c>
    </row>
    <row r="112" spans="1:46" s="135" customFormat="1" ht="37.5">
      <c r="A112" s="145">
        <f>IF(D112="","",SUBTOTAL(3,$D$5:D112))</f>
        <v>108</v>
      </c>
      <c r="B112" s="46" t="s">
        <v>260</v>
      </c>
      <c r="C112" s="47" t="s">
        <v>222</v>
      </c>
      <c r="D112" s="146" t="s">
        <v>261</v>
      </c>
      <c r="E112" s="147">
        <f>IF($D112="","",SUMIF('[3]TK DETHI'!$A:$A,$D112,'[3]TK DETHI'!$B:$B))</f>
        <v>0</v>
      </c>
      <c r="F112" s="147">
        <f>IF($D112="","",SUMIF('[3]TK DETHI'!$C:$C,$D112,'[3]TK DETHI'!$D:$D))</f>
        <v>0</v>
      </c>
      <c r="G112" s="147">
        <f>IF($D112="","",SUMIF('[3]TK DETHI'!$E:$E,$D112,'[3]TK DETHI'!$F:$F))</f>
        <v>0</v>
      </c>
      <c r="H112" s="147">
        <f>IF($D112="","",SUMIF('[3]TK DETHI'!$G:$G,$D112,'[3]TK DETHI'!$H:$H))</f>
        <v>0</v>
      </c>
      <c r="I112" s="147">
        <f>IF($D112="","",SUMIF('[3]TK DETHI'!$I:$I,$D112,'[3]TK DETHI'!$J:$J))</f>
        <v>0</v>
      </c>
      <c r="J112" s="147">
        <f>IF($D112="","",SUMIF('[3]TK DETHI'!$K:$K,$D112,'[3]TK DETHI'!$L:$L))</f>
        <v>0</v>
      </c>
      <c r="K112" s="147">
        <f>IF($D112="","",SUMIF('[3]TK DETHI'!$M:$M,$D112,'[3]TK DETHI'!$N:$N))</f>
        <v>0</v>
      </c>
      <c r="L112" s="147">
        <f>IF($D112="","",SUMIF('[3]TK DETHI'!$O:$O,$D112,'[3]TK DETHI'!$P:$P))</f>
        <v>0</v>
      </c>
      <c r="M112" s="148">
        <f t="shared" si="15"/>
        <v>0</v>
      </c>
      <c r="N112" s="49">
        <f>IF($D112="","",SUMIF('[3]TK COITHI KTHP va Thi TN'!$A:$A,$D112,'[3]TK COITHI KTHP va Thi TN'!$D:$D))</f>
        <v>0</v>
      </c>
      <c r="O112" s="49">
        <f>IF($D112="","",SUMIF('[3]TK COITHI KTHP va Thi TN'!$B:$B,$D112,'[3]TK COITHI KTHP va Thi TN'!$D:$D))</f>
        <v>0</v>
      </c>
      <c r="P112" s="49">
        <f>IF($D112="","",SUMIF('[3]TK COITHI KTHP va Thi TN'!$E:$E,$D112,'[3]TK COITHI KTHP va Thi TN'!$H:$H))</f>
        <v>0</v>
      </c>
      <c r="Q112" s="49">
        <f>IF($D112="","",SUMIF('[3]TK COITHI KTHP va Thi TN'!$F:$F,$D112,'[3]TK COITHI KTHP va Thi TN'!$H:$H))</f>
        <v>0</v>
      </c>
      <c r="R112" s="149">
        <f t="shared" si="16"/>
        <v>0</v>
      </c>
      <c r="S112" s="49">
        <f>IF($D112="","",SUMIF('[3]TK CHAMTHI'!$A:$A,$D112,'[3]TK CHAMTHI'!$C:$C))</f>
        <v>0</v>
      </c>
      <c r="T112" s="49">
        <f>IF($D112="","",SUMIF('[3]TK CHAMTHI'!$B:$B,$D112,'[3]TK CHAMTHI'!$C:$C))</f>
        <v>0</v>
      </c>
      <c r="U112" s="49">
        <f>IF(D112="","",SUMIF('[3]CHAM NV'!B:B,D112,'[3]CHAM NV'!C:C))</f>
        <v>0</v>
      </c>
      <c r="V112" s="50">
        <f t="shared" si="17"/>
        <v>0</v>
      </c>
      <c r="W112" s="49">
        <f>IF($D112="","",SUMIF('[3]TK CHAMTHI'!$D:$D,$D112,'[3]TK CHAMTHI'!$F:$F))</f>
        <v>0</v>
      </c>
      <c r="X112" s="49">
        <f>IF($D112="","",SUMIF('[3]TK CHAMTHI'!$E:$E,$D112,'[3]TK CHAMTHI'!$F:$F))</f>
        <v>0</v>
      </c>
      <c r="Y112" s="49">
        <f>IF(D112="","",SUMIF('[3]CHAM NV'!G:G,D112,'[3]CHAM NV'!H:H))</f>
        <v>0</v>
      </c>
      <c r="Z112" s="50">
        <f t="shared" si="18"/>
        <v>0</v>
      </c>
      <c r="AA112" s="49">
        <f>IF($D112="","",SUMIF('[3]TK CHAMTHI'!$G:$G,$D112,'[3]TK CHAMTHI'!$I:$I))</f>
        <v>0</v>
      </c>
      <c r="AB112" s="49">
        <f>IF($D112="","",SUMIF('[3]TK CHAMTHI'!$H:$H,$D112,'[3]TK CHAMTHI'!$I:$I))</f>
        <v>0</v>
      </c>
      <c r="AC112" s="49">
        <f>IF(D112="","",SUMIF('[3]CHAM NV'!E:E,D112,'[3]CHAM NV'!F:F))</f>
        <v>0</v>
      </c>
      <c r="AD112" s="50">
        <f t="shared" si="19"/>
        <v>0</v>
      </c>
      <c r="AE112" s="49">
        <f>IF($D112="","",SUMIF('[3]TK CHAMTHI'!$J:$J,$D112,'[3]TK CHAMTHI'!$L:$L))</f>
        <v>0</v>
      </c>
      <c r="AF112" s="49">
        <f>IF($D112="","",SUMIF('[3]TK CHAMTHI'!$K:$K,$D112,'[3]TK CHAMTHI'!$L:$L))</f>
        <v>0</v>
      </c>
      <c r="AG112" s="49">
        <f>IF(D112="","",SUMIF('[3]CHAM NV'!I:I,D112,'[3]CHAM NV'!J:J))</f>
        <v>0</v>
      </c>
      <c r="AH112" s="50">
        <f t="shared" si="20"/>
        <v>0</v>
      </c>
      <c r="AI112" s="49">
        <f>IF($D112="","",SUMIF('[3]TK CHAMTHI'!$M:$M,$D112,'[3]TK CHAMTHI'!$O:$O))</f>
        <v>0</v>
      </c>
      <c r="AJ112" s="49">
        <f>IF($D112="","",SUMIF('[3]TK CHAMTHI'!$N:$N,$D112,'[3]TK CHAMTHI'!$O:$O))</f>
        <v>0</v>
      </c>
      <c r="AK112" s="50">
        <f t="shared" si="12"/>
        <v>0</v>
      </c>
      <c r="AL112" s="49">
        <f>IF($D112="","",SUMIF('[3]TK CHAMTHI'!$P:$P,$D112,'[3]TK CHAMTHI'!$R:$R))</f>
        <v>0</v>
      </c>
      <c r="AM112" s="49">
        <f>IF($D112="","",SUMIF('[3]TK CHAMTHI'!$Q:$Q,$D112,'[3]TK CHAMTHI'!$R:$R))</f>
        <v>0</v>
      </c>
      <c r="AN112" s="50">
        <f t="shared" si="13"/>
        <v>0</v>
      </c>
      <c r="AO112" s="49">
        <f>IF(D112="","",SUMIF('[3]TK CHAMTHI'!S:S,D112,'[3]TK CHAMTHI'!U:U))</f>
        <v>0</v>
      </c>
      <c r="AP112" s="49">
        <f>IF(D112="","",SUMIF('[3]TK CHAMTHI'!T:T,D112,'[3]TK CHAMTHI'!U:U))</f>
        <v>0</v>
      </c>
      <c r="AQ112" s="50">
        <f t="shared" si="21"/>
        <v>0</v>
      </c>
      <c r="AR112" s="50">
        <f>IF(D112="","",ROUND(SUMIF('[3]QL THI'!G:G,D112,'[3]QL THI'!H:H),1))</f>
        <v>0</v>
      </c>
      <c r="AS112" s="50">
        <f>IF(D112="","",ROUND(SUMIF('[3]QL THI'!E:E,D112,'[3]QL THI'!F:F),1))</f>
        <v>0</v>
      </c>
      <c r="AT112" s="149">
        <f t="shared" si="14"/>
        <v>0</v>
      </c>
    </row>
    <row r="113" spans="1:46" s="135" customFormat="1">
      <c r="A113" s="145">
        <f>IF(D113="","",SUBTOTAL(3,$D$5:D113))</f>
        <v>109</v>
      </c>
      <c r="B113" s="46" t="s">
        <v>262</v>
      </c>
      <c r="C113" s="47" t="s">
        <v>222</v>
      </c>
      <c r="D113" s="146" t="s">
        <v>263</v>
      </c>
      <c r="E113" s="147">
        <f>IF($D113="","",SUMIF('[3]TK DETHI'!$A:$A,$D113,'[3]TK DETHI'!$B:$B))</f>
        <v>0</v>
      </c>
      <c r="F113" s="147">
        <f>IF($D113="","",SUMIF('[3]TK DETHI'!$C:$C,$D113,'[3]TK DETHI'!$D:$D))</f>
        <v>0</v>
      </c>
      <c r="G113" s="147">
        <f>IF($D113="","",SUMIF('[3]TK DETHI'!$E:$E,$D113,'[3]TK DETHI'!$F:$F))</f>
        <v>0</v>
      </c>
      <c r="H113" s="147">
        <f>IF($D113="","",SUMIF('[3]TK DETHI'!$G:$G,$D113,'[3]TK DETHI'!$H:$H))</f>
        <v>0</v>
      </c>
      <c r="I113" s="147">
        <f>IF($D113="","",SUMIF('[3]TK DETHI'!$I:$I,$D113,'[3]TK DETHI'!$J:$J))</f>
        <v>0</v>
      </c>
      <c r="J113" s="147">
        <f>IF($D113="","",SUMIF('[3]TK DETHI'!$K:$K,$D113,'[3]TK DETHI'!$L:$L))</f>
        <v>0</v>
      </c>
      <c r="K113" s="147">
        <f>IF($D113="","",SUMIF('[3]TK DETHI'!$M:$M,$D113,'[3]TK DETHI'!$N:$N))</f>
        <v>0</v>
      </c>
      <c r="L113" s="147">
        <f>IF($D113="","",SUMIF('[3]TK DETHI'!$O:$O,$D113,'[3]TK DETHI'!$P:$P))</f>
        <v>0</v>
      </c>
      <c r="M113" s="148">
        <f t="shared" si="15"/>
        <v>0</v>
      </c>
      <c r="N113" s="49">
        <f>IF($D113="","",SUMIF('[3]TK COITHI KTHP va Thi TN'!$A:$A,$D113,'[3]TK COITHI KTHP va Thi TN'!$D:$D))</f>
        <v>0</v>
      </c>
      <c r="O113" s="49">
        <f>IF($D113="","",SUMIF('[3]TK COITHI KTHP va Thi TN'!$B:$B,$D113,'[3]TK COITHI KTHP va Thi TN'!$D:$D))</f>
        <v>0</v>
      </c>
      <c r="P113" s="49">
        <f>IF($D113="","",SUMIF('[3]TK COITHI KTHP va Thi TN'!$E:$E,$D113,'[3]TK COITHI KTHP va Thi TN'!$H:$H))</f>
        <v>0</v>
      </c>
      <c r="Q113" s="49">
        <f>IF($D113="","",SUMIF('[3]TK COITHI KTHP va Thi TN'!$F:$F,$D113,'[3]TK COITHI KTHP va Thi TN'!$H:$H))</f>
        <v>0</v>
      </c>
      <c r="R113" s="149">
        <f t="shared" si="16"/>
        <v>0</v>
      </c>
      <c r="S113" s="49">
        <f>IF($D113="","",SUMIF('[3]TK CHAMTHI'!$A:$A,$D113,'[3]TK CHAMTHI'!$C:$C))</f>
        <v>0</v>
      </c>
      <c r="T113" s="49">
        <f>IF($D113="","",SUMIF('[3]TK CHAMTHI'!$B:$B,$D113,'[3]TK CHAMTHI'!$C:$C))</f>
        <v>0</v>
      </c>
      <c r="U113" s="49">
        <f>IF(D113="","",SUMIF('[3]CHAM NV'!B:B,D113,'[3]CHAM NV'!C:C))</f>
        <v>0</v>
      </c>
      <c r="V113" s="50">
        <f t="shared" si="17"/>
        <v>0</v>
      </c>
      <c r="W113" s="49">
        <f>IF($D113="","",SUMIF('[3]TK CHAMTHI'!$D:$D,$D113,'[3]TK CHAMTHI'!$F:$F))</f>
        <v>0</v>
      </c>
      <c r="X113" s="49">
        <f>IF($D113="","",SUMIF('[3]TK CHAMTHI'!$E:$E,$D113,'[3]TK CHAMTHI'!$F:$F))</f>
        <v>0</v>
      </c>
      <c r="Y113" s="49">
        <f>IF(D113="","",SUMIF('[3]CHAM NV'!G:G,D113,'[3]CHAM NV'!H:H))</f>
        <v>0</v>
      </c>
      <c r="Z113" s="50">
        <f t="shared" si="18"/>
        <v>0</v>
      </c>
      <c r="AA113" s="49">
        <f>IF($D113="","",SUMIF('[3]TK CHAMTHI'!$G:$G,$D113,'[3]TK CHAMTHI'!$I:$I))</f>
        <v>0</v>
      </c>
      <c r="AB113" s="49">
        <f>IF($D113="","",SUMIF('[3]TK CHAMTHI'!$H:$H,$D113,'[3]TK CHAMTHI'!$I:$I))</f>
        <v>0</v>
      </c>
      <c r="AC113" s="49">
        <f>IF(D113="","",SUMIF('[3]CHAM NV'!E:E,D113,'[3]CHAM NV'!F:F))</f>
        <v>0</v>
      </c>
      <c r="AD113" s="50">
        <f t="shared" si="19"/>
        <v>0</v>
      </c>
      <c r="AE113" s="49">
        <f>IF($D113="","",SUMIF('[3]TK CHAMTHI'!$J:$J,$D113,'[3]TK CHAMTHI'!$L:$L))</f>
        <v>0</v>
      </c>
      <c r="AF113" s="49">
        <f>IF($D113="","",SUMIF('[3]TK CHAMTHI'!$K:$K,$D113,'[3]TK CHAMTHI'!$L:$L))</f>
        <v>0</v>
      </c>
      <c r="AG113" s="49">
        <f>IF(D113="","",SUMIF('[3]CHAM NV'!I:I,D113,'[3]CHAM NV'!J:J))</f>
        <v>0</v>
      </c>
      <c r="AH113" s="50">
        <f t="shared" si="20"/>
        <v>0</v>
      </c>
      <c r="AI113" s="49">
        <f>IF($D113="","",SUMIF('[3]TK CHAMTHI'!$M:$M,$D113,'[3]TK CHAMTHI'!$O:$O))</f>
        <v>0</v>
      </c>
      <c r="AJ113" s="49">
        <f>IF($D113="","",SUMIF('[3]TK CHAMTHI'!$N:$N,$D113,'[3]TK CHAMTHI'!$O:$O))</f>
        <v>0</v>
      </c>
      <c r="AK113" s="50">
        <f t="shared" si="12"/>
        <v>0</v>
      </c>
      <c r="AL113" s="49">
        <f>IF($D113="","",SUMIF('[3]TK CHAMTHI'!$P:$P,$D113,'[3]TK CHAMTHI'!$R:$R))</f>
        <v>0</v>
      </c>
      <c r="AM113" s="49">
        <f>IF($D113="","",SUMIF('[3]TK CHAMTHI'!$Q:$Q,$D113,'[3]TK CHAMTHI'!$R:$R))</f>
        <v>0</v>
      </c>
      <c r="AN113" s="50">
        <f t="shared" si="13"/>
        <v>0</v>
      </c>
      <c r="AO113" s="49">
        <f>IF(D113="","",SUMIF('[3]TK CHAMTHI'!S:S,D113,'[3]TK CHAMTHI'!U:U))</f>
        <v>0</v>
      </c>
      <c r="AP113" s="49">
        <f>IF(D113="","",SUMIF('[3]TK CHAMTHI'!T:T,D113,'[3]TK CHAMTHI'!U:U))</f>
        <v>0</v>
      </c>
      <c r="AQ113" s="50">
        <f t="shared" si="21"/>
        <v>0</v>
      </c>
      <c r="AR113" s="50">
        <f>IF(D113="","",ROUND(SUMIF('[3]QL THI'!G:G,D113,'[3]QL THI'!H:H),1))</f>
        <v>0</v>
      </c>
      <c r="AS113" s="50">
        <f>IF(D113="","",ROUND(SUMIF('[3]QL THI'!E:E,D113,'[3]QL THI'!F:F),1))</f>
        <v>0</v>
      </c>
      <c r="AT113" s="149">
        <f t="shared" si="14"/>
        <v>0</v>
      </c>
    </row>
    <row r="114" spans="1:46" s="135" customFormat="1" ht="37.5">
      <c r="A114" s="145">
        <f>IF(D114="","",SUBTOTAL(3,$D$5:D114))</f>
        <v>110</v>
      </c>
      <c r="B114" s="46" t="s">
        <v>264</v>
      </c>
      <c r="C114" s="47" t="s">
        <v>222</v>
      </c>
      <c r="D114" s="146" t="s">
        <v>265</v>
      </c>
      <c r="E114" s="147">
        <f>IF($D114="","",SUMIF('[3]TK DETHI'!$A:$A,$D114,'[3]TK DETHI'!$B:$B))</f>
        <v>0</v>
      </c>
      <c r="F114" s="147">
        <f>IF($D114="","",SUMIF('[3]TK DETHI'!$C:$C,$D114,'[3]TK DETHI'!$D:$D))</f>
        <v>0</v>
      </c>
      <c r="G114" s="147">
        <f>IF($D114="","",SUMIF('[3]TK DETHI'!$E:$E,$D114,'[3]TK DETHI'!$F:$F))</f>
        <v>0</v>
      </c>
      <c r="H114" s="147">
        <f>IF($D114="","",SUMIF('[3]TK DETHI'!$G:$G,$D114,'[3]TK DETHI'!$H:$H))</f>
        <v>0</v>
      </c>
      <c r="I114" s="147">
        <f>IF($D114="","",SUMIF('[3]TK DETHI'!$I:$I,$D114,'[3]TK DETHI'!$J:$J))</f>
        <v>0</v>
      </c>
      <c r="J114" s="147">
        <f>IF($D114="","",SUMIF('[3]TK DETHI'!$K:$K,$D114,'[3]TK DETHI'!$L:$L))</f>
        <v>0</v>
      </c>
      <c r="K114" s="147">
        <f>IF($D114="","",SUMIF('[3]TK DETHI'!$M:$M,$D114,'[3]TK DETHI'!$N:$N))</f>
        <v>0</v>
      </c>
      <c r="L114" s="147">
        <f>IF($D114="","",SUMIF('[3]TK DETHI'!$O:$O,$D114,'[3]TK DETHI'!$P:$P))</f>
        <v>0</v>
      </c>
      <c r="M114" s="148">
        <f t="shared" si="15"/>
        <v>0</v>
      </c>
      <c r="N114" s="49">
        <f>IF($D114="","",SUMIF('[3]TK COITHI KTHP va Thi TN'!$A:$A,$D114,'[3]TK COITHI KTHP va Thi TN'!$D:$D))</f>
        <v>0</v>
      </c>
      <c r="O114" s="49">
        <f>IF($D114="","",SUMIF('[3]TK COITHI KTHP va Thi TN'!$B:$B,$D114,'[3]TK COITHI KTHP va Thi TN'!$D:$D))</f>
        <v>0</v>
      </c>
      <c r="P114" s="49">
        <f>IF($D114="","",SUMIF('[3]TK COITHI KTHP va Thi TN'!$E:$E,$D114,'[3]TK COITHI KTHP va Thi TN'!$H:$H))</f>
        <v>0</v>
      </c>
      <c r="Q114" s="49">
        <f>IF($D114="","",SUMIF('[3]TK COITHI KTHP va Thi TN'!$F:$F,$D114,'[3]TK COITHI KTHP va Thi TN'!$H:$H))</f>
        <v>0</v>
      </c>
      <c r="R114" s="149">
        <f t="shared" si="16"/>
        <v>0</v>
      </c>
      <c r="S114" s="49">
        <f>IF($D114="","",SUMIF('[3]TK CHAMTHI'!$A:$A,$D114,'[3]TK CHAMTHI'!$C:$C))</f>
        <v>0</v>
      </c>
      <c r="T114" s="49">
        <f>IF($D114="","",SUMIF('[3]TK CHAMTHI'!$B:$B,$D114,'[3]TK CHAMTHI'!$C:$C))</f>
        <v>0</v>
      </c>
      <c r="U114" s="49">
        <f>IF(D114="","",SUMIF('[3]CHAM NV'!B:B,D114,'[3]CHAM NV'!C:C))</f>
        <v>0</v>
      </c>
      <c r="V114" s="50">
        <f t="shared" si="17"/>
        <v>0</v>
      </c>
      <c r="W114" s="49">
        <f>IF($D114="","",SUMIF('[3]TK CHAMTHI'!$D:$D,$D114,'[3]TK CHAMTHI'!$F:$F))</f>
        <v>0</v>
      </c>
      <c r="X114" s="49">
        <f>IF($D114="","",SUMIF('[3]TK CHAMTHI'!$E:$E,$D114,'[3]TK CHAMTHI'!$F:$F))</f>
        <v>0</v>
      </c>
      <c r="Y114" s="49">
        <f>IF(D114="","",SUMIF('[3]CHAM NV'!G:G,D114,'[3]CHAM NV'!H:H))</f>
        <v>0</v>
      </c>
      <c r="Z114" s="50">
        <f t="shared" si="18"/>
        <v>0</v>
      </c>
      <c r="AA114" s="49">
        <f>IF($D114="","",SUMIF('[3]TK CHAMTHI'!$G:$G,$D114,'[3]TK CHAMTHI'!$I:$I))</f>
        <v>0</v>
      </c>
      <c r="AB114" s="49">
        <f>IF($D114="","",SUMIF('[3]TK CHAMTHI'!$H:$H,$D114,'[3]TK CHAMTHI'!$I:$I))</f>
        <v>0</v>
      </c>
      <c r="AC114" s="49">
        <f>IF(D114="","",SUMIF('[3]CHAM NV'!E:E,D114,'[3]CHAM NV'!F:F))</f>
        <v>0</v>
      </c>
      <c r="AD114" s="50">
        <f t="shared" si="19"/>
        <v>0</v>
      </c>
      <c r="AE114" s="49">
        <f>IF($D114="","",SUMIF('[3]TK CHAMTHI'!$J:$J,$D114,'[3]TK CHAMTHI'!$L:$L))</f>
        <v>0</v>
      </c>
      <c r="AF114" s="49">
        <f>IF($D114="","",SUMIF('[3]TK CHAMTHI'!$K:$K,$D114,'[3]TK CHAMTHI'!$L:$L))</f>
        <v>0</v>
      </c>
      <c r="AG114" s="49">
        <f>IF(D114="","",SUMIF('[3]CHAM NV'!I:I,D114,'[3]CHAM NV'!J:J))</f>
        <v>0</v>
      </c>
      <c r="AH114" s="50">
        <f t="shared" si="20"/>
        <v>0</v>
      </c>
      <c r="AI114" s="49">
        <f>IF($D114="","",SUMIF('[3]TK CHAMTHI'!$M:$M,$D114,'[3]TK CHAMTHI'!$O:$O))</f>
        <v>0</v>
      </c>
      <c r="AJ114" s="49">
        <f>IF($D114="","",SUMIF('[3]TK CHAMTHI'!$N:$N,$D114,'[3]TK CHAMTHI'!$O:$O))</f>
        <v>0</v>
      </c>
      <c r="AK114" s="50">
        <f t="shared" si="12"/>
        <v>0</v>
      </c>
      <c r="AL114" s="49">
        <f>IF($D114="","",SUMIF('[3]TK CHAMTHI'!$P:$P,$D114,'[3]TK CHAMTHI'!$R:$R))</f>
        <v>0</v>
      </c>
      <c r="AM114" s="49">
        <f>IF($D114="","",SUMIF('[3]TK CHAMTHI'!$Q:$Q,$D114,'[3]TK CHAMTHI'!$R:$R))</f>
        <v>0</v>
      </c>
      <c r="AN114" s="50">
        <f t="shared" si="13"/>
        <v>0</v>
      </c>
      <c r="AO114" s="49">
        <f>IF(D114="","",SUMIF('[3]TK CHAMTHI'!S:S,D114,'[3]TK CHAMTHI'!U:U))</f>
        <v>0</v>
      </c>
      <c r="AP114" s="49">
        <f>IF(D114="","",SUMIF('[3]TK CHAMTHI'!T:T,D114,'[3]TK CHAMTHI'!U:U))</f>
        <v>0</v>
      </c>
      <c r="AQ114" s="50">
        <f t="shared" si="21"/>
        <v>0</v>
      </c>
      <c r="AR114" s="50">
        <f>IF(D114="","",ROUND(SUMIF('[3]QL THI'!G:G,D114,'[3]QL THI'!H:H),1))</f>
        <v>0</v>
      </c>
      <c r="AS114" s="50">
        <f>IF(D114="","",ROUND(SUMIF('[3]QL THI'!E:E,D114,'[3]QL THI'!F:F),1))</f>
        <v>0</v>
      </c>
      <c r="AT114" s="149">
        <f t="shared" si="14"/>
        <v>0</v>
      </c>
    </row>
    <row r="115" spans="1:46" s="135" customFormat="1">
      <c r="A115" s="145">
        <f>IF(D115="","",SUBTOTAL(3,$D$5:D115))</f>
        <v>111</v>
      </c>
      <c r="B115" s="46" t="s">
        <v>266</v>
      </c>
      <c r="C115" s="47" t="s">
        <v>222</v>
      </c>
      <c r="D115" s="146" t="s">
        <v>267</v>
      </c>
      <c r="E115" s="147">
        <f>IF($D115="","",SUMIF('[3]TK DETHI'!$A:$A,$D115,'[3]TK DETHI'!$B:$B))</f>
        <v>0</v>
      </c>
      <c r="F115" s="147">
        <f>IF($D115="","",SUMIF('[3]TK DETHI'!$C:$C,$D115,'[3]TK DETHI'!$D:$D))</f>
        <v>0</v>
      </c>
      <c r="G115" s="147">
        <f>IF($D115="","",SUMIF('[3]TK DETHI'!$E:$E,$D115,'[3]TK DETHI'!$F:$F))</f>
        <v>0</v>
      </c>
      <c r="H115" s="147">
        <f>IF($D115="","",SUMIF('[3]TK DETHI'!$G:$G,$D115,'[3]TK DETHI'!$H:$H))</f>
        <v>0</v>
      </c>
      <c r="I115" s="147">
        <f>IF($D115="","",SUMIF('[3]TK DETHI'!$I:$I,$D115,'[3]TK DETHI'!$J:$J))</f>
        <v>0</v>
      </c>
      <c r="J115" s="147">
        <f>IF($D115="","",SUMIF('[3]TK DETHI'!$K:$K,$D115,'[3]TK DETHI'!$L:$L))</f>
        <v>0</v>
      </c>
      <c r="K115" s="147">
        <f>IF($D115="","",SUMIF('[3]TK DETHI'!$M:$M,$D115,'[3]TK DETHI'!$N:$N))</f>
        <v>0</v>
      </c>
      <c r="L115" s="147">
        <f>IF($D115="","",SUMIF('[3]TK DETHI'!$O:$O,$D115,'[3]TK DETHI'!$P:$P))</f>
        <v>0</v>
      </c>
      <c r="M115" s="148">
        <f t="shared" si="15"/>
        <v>0</v>
      </c>
      <c r="N115" s="49">
        <f>IF($D115="","",SUMIF('[3]TK COITHI KTHP va Thi TN'!$A:$A,$D115,'[3]TK COITHI KTHP va Thi TN'!$D:$D))</f>
        <v>0</v>
      </c>
      <c r="O115" s="49">
        <f>IF($D115="","",SUMIF('[3]TK COITHI KTHP va Thi TN'!$B:$B,$D115,'[3]TK COITHI KTHP va Thi TN'!$D:$D))</f>
        <v>0</v>
      </c>
      <c r="P115" s="49">
        <f>IF($D115="","",SUMIF('[3]TK COITHI KTHP va Thi TN'!$E:$E,$D115,'[3]TK COITHI KTHP va Thi TN'!$H:$H))</f>
        <v>0</v>
      </c>
      <c r="Q115" s="49">
        <f>IF($D115="","",SUMIF('[3]TK COITHI KTHP va Thi TN'!$F:$F,$D115,'[3]TK COITHI KTHP va Thi TN'!$H:$H))</f>
        <v>0</v>
      </c>
      <c r="R115" s="149">
        <f t="shared" si="16"/>
        <v>0</v>
      </c>
      <c r="S115" s="49">
        <f>IF($D115="","",SUMIF('[3]TK CHAMTHI'!$A:$A,$D115,'[3]TK CHAMTHI'!$C:$C))</f>
        <v>0</v>
      </c>
      <c r="T115" s="49">
        <f>IF($D115="","",SUMIF('[3]TK CHAMTHI'!$B:$B,$D115,'[3]TK CHAMTHI'!$C:$C))</f>
        <v>0</v>
      </c>
      <c r="U115" s="49">
        <f>IF(D115="","",SUMIF('[3]CHAM NV'!B:B,D115,'[3]CHAM NV'!C:C))</f>
        <v>0</v>
      </c>
      <c r="V115" s="50">
        <f t="shared" si="17"/>
        <v>0</v>
      </c>
      <c r="W115" s="49">
        <f>IF($D115="","",SUMIF('[3]TK CHAMTHI'!$D:$D,$D115,'[3]TK CHAMTHI'!$F:$F))</f>
        <v>0</v>
      </c>
      <c r="X115" s="49">
        <f>IF($D115="","",SUMIF('[3]TK CHAMTHI'!$E:$E,$D115,'[3]TK CHAMTHI'!$F:$F))</f>
        <v>0</v>
      </c>
      <c r="Y115" s="49">
        <f>IF(D115="","",SUMIF('[3]CHAM NV'!G:G,D115,'[3]CHAM NV'!H:H))</f>
        <v>0</v>
      </c>
      <c r="Z115" s="50">
        <f t="shared" si="18"/>
        <v>0</v>
      </c>
      <c r="AA115" s="49">
        <f>IF($D115="","",SUMIF('[3]TK CHAMTHI'!$G:$G,$D115,'[3]TK CHAMTHI'!$I:$I))</f>
        <v>0</v>
      </c>
      <c r="AB115" s="49">
        <f>IF($D115="","",SUMIF('[3]TK CHAMTHI'!$H:$H,$D115,'[3]TK CHAMTHI'!$I:$I))</f>
        <v>0</v>
      </c>
      <c r="AC115" s="49">
        <f>IF(D115="","",SUMIF('[3]CHAM NV'!E:E,D115,'[3]CHAM NV'!F:F))</f>
        <v>0</v>
      </c>
      <c r="AD115" s="50">
        <f t="shared" si="19"/>
        <v>0</v>
      </c>
      <c r="AE115" s="49">
        <f>IF($D115="","",SUMIF('[3]TK CHAMTHI'!$J:$J,$D115,'[3]TK CHAMTHI'!$L:$L))</f>
        <v>0</v>
      </c>
      <c r="AF115" s="49">
        <f>IF($D115="","",SUMIF('[3]TK CHAMTHI'!$K:$K,$D115,'[3]TK CHAMTHI'!$L:$L))</f>
        <v>0</v>
      </c>
      <c r="AG115" s="49">
        <f>IF(D115="","",SUMIF('[3]CHAM NV'!I:I,D115,'[3]CHAM NV'!J:J))</f>
        <v>0</v>
      </c>
      <c r="AH115" s="50">
        <f t="shared" si="20"/>
        <v>0</v>
      </c>
      <c r="AI115" s="49">
        <f>IF($D115="","",SUMIF('[3]TK CHAMTHI'!$M:$M,$D115,'[3]TK CHAMTHI'!$O:$O))</f>
        <v>0</v>
      </c>
      <c r="AJ115" s="49">
        <f>IF($D115="","",SUMIF('[3]TK CHAMTHI'!$N:$N,$D115,'[3]TK CHAMTHI'!$O:$O))</f>
        <v>0</v>
      </c>
      <c r="AK115" s="50">
        <f t="shared" si="12"/>
        <v>0</v>
      </c>
      <c r="AL115" s="49">
        <f>IF($D115="","",SUMIF('[3]TK CHAMTHI'!$P:$P,$D115,'[3]TK CHAMTHI'!$R:$R))</f>
        <v>0</v>
      </c>
      <c r="AM115" s="49">
        <f>IF($D115="","",SUMIF('[3]TK CHAMTHI'!$Q:$Q,$D115,'[3]TK CHAMTHI'!$R:$R))</f>
        <v>0</v>
      </c>
      <c r="AN115" s="50">
        <f t="shared" si="13"/>
        <v>0</v>
      </c>
      <c r="AO115" s="49">
        <f>IF(D115="","",SUMIF('[3]TK CHAMTHI'!S:S,D115,'[3]TK CHAMTHI'!U:U))</f>
        <v>0</v>
      </c>
      <c r="AP115" s="49">
        <f>IF(D115="","",SUMIF('[3]TK CHAMTHI'!T:T,D115,'[3]TK CHAMTHI'!U:U))</f>
        <v>0</v>
      </c>
      <c r="AQ115" s="50">
        <f t="shared" si="21"/>
        <v>0</v>
      </c>
      <c r="AR115" s="50">
        <f>IF(D115="","",ROUND(SUMIF('[3]QL THI'!G:G,D115,'[3]QL THI'!H:H),1))</f>
        <v>0</v>
      </c>
      <c r="AS115" s="50">
        <f>IF(D115="","",ROUND(SUMIF('[3]QL THI'!E:E,D115,'[3]QL THI'!F:F),1))</f>
        <v>0</v>
      </c>
      <c r="AT115" s="149">
        <f t="shared" si="14"/>
        <v>0</v>
      </c>
    </row>
    <row r="116" spans="1:46" s="135" customFormat="1">
      <c r="A116" s="145">
        <f>IF(D116="","",SUBTOTAL(3,$D$5:D116))</f>
        <v>112</v>
      </c>
      <c r="B116" s="46" t="s">
        <v>268</v>
      </c>
      <c r="C116" s="47" t="s">
        <v>222</v>
      </c>
      <c r="D116" s="146" t="s">
        <v>269</v>
      </c>
      <c r="E116" s="147">
        <f>IF($D116="","",SUMIF('[3]TK DETHI'!$A:$A,$D116,'[3]TK DETHI'!$B:$B))</f>
        <v>0</v>
      </c>
      <c r="F116" s="147">
        <f>IF($D116="","",SUMIF('[3]TK DETHI'!$C:$C,$D116,'[3]TK DETHI'!$D:$D))</f>
        <v>0</v>
      </c>
      <c r="G116" s="147">
        <f>IF($D116="","",SUMIF('[3]TK DETHI'!$E:$E,$D116,'[3]TK DETHI'!$F:$F))</f>
        <v>0</v>
      </c>
      <c r="H116" s="147">
        <f>IF($D116="","",SUMIF('[3]TK DETHI'!$G:$G,$D116,'[3]TK DETHI'!$H:$H))</f>
        <v>0</v>
      </c>
      <c r="I116" s="147">
        <f>IF($D116="","",SUMIF('[3]TK DETHI'!$I:$I,$D116,'[3]TK DETHI'!$J:$J))</f>
        <v>0</v>
      </c>
      <c r="J116" s="147">
        <f>IF($D116="","",SUMIF('[3]TK DETHI'!$K:$K,$D116,'[3]TK DETHI'!$L:$L))</f>
        <v>0</v>
      </c>
      <c r="K116" s="147">
        <f>IF($D116="","",SUMIF('[3]TK DETHI'!$M:$M,$D116,'[3]TK DETHI'!$N:$N))</f>
        <v>0</v>
      </c>
      <c r="L116" s="147">
        <f>IF($D116="","",SUMIF('[3]TK DETHI'!$O:$O,$D116,'[3]TK DETHI'!$P:$P))</f>
        <v>0</v>
      </c>
      <c r="M116" s="148">
        <f t="shared" si="15"/>
        <v>0</v>
      </c>
      <c r="N116" s="49">
        <f>IF($D116="","",SUMIF('[3]TK COITHI KTHP va Thi TN'!$A:$A,$D116,'[3]TK COITHI KTHP va Thi TN'!$D:$D))</f>
        <v>0</v>
      </c>
      <c r="O116" s="49">
        <f>IF($D116="","",SUMIF('[3]TK COITHI KTHP va Thi TN'!$B:$B,$D116,'[3]TK COITHI KTHP va Thi TN'!$D:$D))</f>
        <v>0</v>
      </c>
      <c r="P116" s="49">
        <f>IF($D116="","",SUMIF('[3]TK COITHI KTHP va Thi TN'!$E:$E,$D116,'[3]TK COITHI KTHP va Thi TN'!$H:$H))</f>
        <v>0</v>
      </c>
      <c r="Q116" s="49">
        <f>IF($D116="","",SUMIF('[3]TK COITHI KTHP va Thi TN'!$F:$F,$D116,'[3]TK COITHI KTHP va Thi TN'!$H:$H))</f>
        <v>0</v>
      </c>
      <c r="R116" s="149">
        <f t="shared" si="16"/>
        <v>0</v>
      </c>
      <c r="S116" s="49">
        <f>IF($D116="","",SUMIF('[3]TK CHAMTHI'!$A:$A,$D116,'[3]TK CHAMTHI'!$C:$C))</f>
        <v>0</v>
      </c>
      <c r="T116" s="49">
        <f>IF($D116="","",SUMIF('[3]TK CHAMTHI'!$B:$B,$D116,'[3]TK CHAMTHI'!$C:$C))</f>
        <v>0</v>
      </c>
      <c r="U116" s="49">
        <f>IF(D116="","",SUMIF('[3]CHAM NV'!B:B,D116,'[3]CHAM NV'!C:C))</f>
        <v>0</v>
      </c>
      <c r="V116" s="50">
        <f t="shared" si="17"/>
        <v>0</v>
      </c>
      <c r="W116" s="49">
        <f>IF($D116="","",SUMIF('[3]TK CHAMTHI'!$D:$D,$D116,'[3]TK CHAMTHI'!$F:$F))</f>
        <v>0</v>
      </c>
      <c r="X116" s="49">
        <f>IF($D116="","",SUMIF('[3]TK CHAMTHI'!$E:$E,$D116,'[3]TK CHAMTHI'!$F:$F))</f>
        <v>0</v>
      </c>
      <c r="Y116" s="49">
        <f>IF(D116="","",SUMIF('[3]CHAM NV'!G:G,D116,'[3]CHAM NV'!H:H))</f>
        <v>0</v>
      </c>
      <c r="Z116" s="50">
        <f t="shared" si="18"/>
        <v>0</v>
      </c>
      <c r="AA116" s="49">
        <f>IF($D116="","",SUMIF('[3]TK CHAMTHI'!$G:$G,$D116,'[3]TK CHAMTHI'!$I:$I))</f>
        <v>0</v>
      </c>
      <c r="AB116" s="49">
        <f>IF($D116="","",SUMIF('[3]TK CHAMTHI'!$H:$H,$D116,'[3]TK CHAMTHI'!$I:$I))</f>
        <v>0</v>
      </c>
      <c r="AC116" s="49">
        <f>IF(D116="","",SUMIF('[3]CHAM NV'!E:E,D116,'[3]CHAM NV'!F:F))</f>
        <v>0</v>
      </c>
      <c r="AD116" s="50">
        <f t="shared" si="19"/>
        <v>0</v>
      </c>
      <c r="AE116" s="49">
        <f>IF($D116="","",SUMIF('[3]TK CHAMTHI'!$J:$J,$D116,'[3]TK CHAMTHI'!$L:$L))</f>
        <v>0</v>
      </c>
      <c r="AF116" s="49">
        <f>IF($D116="","",SUMIF('[3]TK CHAMTHI'!$K:$K,$D116,'[3]TK CHAMTHI'!$L:$L))</f>
        <v>0</v>
      </c>
      <c r="AG116" s="49">
        <f>IF(D116="","",SUMIF('[3]CHAM NV'!I:I,D116,'[3]CHAM NV'!J:J))</f>
        <v>0</v>
      </c>
      <c r="AH116" s="50">
        <f t="shared" si="20"/>
        <v>0</v>
      </c>
      <c r="AI116" s="49">
        <f>IF($D116="","",SUMIF('[3]TK CHAMTHI'!$M:$M,$D116,'[3]TK CHAMTHI'!$O:$O))</f>
        <v>0</v>
      </c>
      <c r="AJ116" s="49">
        <f>IF($D116="","",SUMIF('[3]TK CHAMTHI'!$N:$N,$D116,'[3]TK CHAMTHI'!$O:$O))</f>
        <v>0</v>
      </c>
      <c r="AK116" s="50">
        <f t="shared" si="12"/>
        <v>0</v>
      </c>
      <c r="AL116" s="49">
        <f>IF($D116="","",SUMIF('[3]TK CHAMTHI'!$P:$P,$D116,'[3]TK CHAMTHI'!$R:$R))</f>
        <v>0</v>
      </c>
      <c r="AM116" s="49">
        <f>IF($D116="","",SUMIF('[3]TK CHAMTHI'!$Q:$Q,$D116,'[3]TK CHAMTHI'!$R:$R))</f>
        <v>0</v>
      </c>
      <c r="AN116" s="50">
        <f t="shared" si="13"/>
        <v>0</v>
      </c>
      <c r="AO116" s="49">
        <f>IF(D116="","",SUMIF('[3]TK CHAMTHI'!S:S,D116,'[3]TK CHAMTHI'!U:U))</f>
        <v>0</v>
      </c>
      <c r="AP116" s="49">
        <f>IF(D116="","",SUMIF('[3]TK CHAMTHI'!T:T,D116,'[3]TK CHAMTHI'!U:U))</f>
        <v>0</v>
      </c>
      <c r="AQ116" s="50">
        <f t="shared" si="21"/>
        <v>0</v>
      </c>
      <c r="AR116" s="50">
        <f>IF(D116="","",ROUND(SUMIF('[3]QL THI'!G:G,D116,'[3]QL THI'!H:H),1))</f>
        <v>0</v>
      </c>
      <c r="AS116" s="50">
        <f>IF(D116="","",ROUND(SUMIF('[3]QL THI'!E:E,D116,'[3]QL THI'!F:F),1))</f>
        <v>0</v>
      </c>
      <c r="AT116" s="149">
        <f t="shared" si="14"/>
        <v>0</v>
      </c>
    </row>
    <row r="117" spans="1:46" s="135" customFormat="1">
      <c r="A117" s="145">
        <f>IF(D117="","",SUBTOTAL(3,$D$5:D117))</f>
        <v>113</v>
      </c>
      <c r="B117" s="46" t="s">
        <v>270</v>
      </c>
      <c r="C117" s="47" t="s">
        <v>222</v>
      </c>
      <c r="D117" s="146" t="s">
        <v>271</v>
      </c>
      <c r="E117" s="147">
        <f>IF($D117="","",SUMIF('[3]TK DETHI'!$A:$A,$D117,'[3]TK DETHI'!$B:$B))</f>
        <v>0</v>
      </c>
      <c r="F117" s="147">
        <f>IF($D117="","",SUMIF('[3]TK DETHI'!$C:$C,$D117,'[3]TK DETHI'!$D:$D))</f>
        <v>0</v>
      </c>
      <c r="G117" s="147">
        <f>IF($D117="","",SUMIF('[3]TK DETHI'!$E:$E,$D117,'[3]TK DETHI'!$F:$F))</f>
        <v>0</v>
      </c>
      <c r="H117" s="147">
        <f>IF($D117="","",SUMIF('[3]TK DETHI'!$G:$G,$D117,'[3]TK DETHI'!$H:$H))</f>
        <v>0</v>
      </c>
      <c r="I117" s="147">
        <f>IF($D117="","",SUMIF('[3]TK DETHI'!$I:$I,$D117,'[3]TK DETHI'!$J:$J))</f>
        <v>0</v>
      </c>
      <c r="J117" s="147">
        <f>IF($D117="","",SUMIF('[3]TK DETHI'!$K:$K,$D117,'[3]TK DETHI'!$L:$L))</f>
        <v>0</v>
      </c>
      <c r="K117" s="147">
        <f>IF($D117="","",SUMIF('[3]TK DETHI'!$M:$M,$D117,'[3]TK DETHI'!$N:$N))</f>
        <v>0</v>
      </c>
      <c r="L117" s="147">
        <f>IF($D117="","",SUMIF('[3]TK DETHI'!$O:$O,$D117,'[3]TK DETHI'!$P:$P))</f>
        <v>0</v>
      </c>
      <c r="M117" s="148">
        <f t="shared" si="15"/>
        <v>0</v>
      </c>
      <c r="N117" s="49">
        <f>IF($D117="","",SUMIF('[3]TK COITHI KTHP va Thi TN'!$A:$A,$D117,'[3]TK COITHI KTHP va Thi TN'!$D:$D))</f>
        <v>0</v>
      </c>
      <c r="O117" s="49">
        <f>IF($D117="","",SUMIF('[3]TK COITHI KTHP va Thi TN'!$B:$B,$D117,'[3]TK COITHI KTHP va Thi TN'!$D:$D))</f>
        <v>0</v>
      </c>
      <c r="P117" s="49">
        <f>IF($D117="","",SUMIF('[3]TK COITHI KTHP va Thi TN'!$E:$E,$D117,'[3]TK COITHI KTHP va Thi TN'!$H:$H))</f>
        <v>0</v>
      </c>
      <c r="Q117" s="49">
        <f>IF($D117="","",SUMIF('[3]TK COITHI KTHP va Thi TN'!$F:$F,$D117,'[3]TK COITHI KTHP va Thi TN'!$H:$H))</f>
        <v>0</v>
      </c>
      <c r="R117" s="149">
        <f t="shared" si="16"/>
        <v>0</v>
      </c>
      <c r="S117" s="49">
        <f>IF($D117="","",SUMIF('[3]TK CHAMTHI'!$A:$A,$D117,'[3]TK CHAMTHI'!$C:$C))</f>
        <v>0</v>
      </c>
      <c r="T117" s="49">
        <f>IF($D117="","",SUMIF('[3]TK CHAMTHI'!$B:$B,$D117,'[3]TK CHAMTHI'!$C:$C))</f>
        <v>0</v>
      </c>
      <c r="U117" s="49">
        <f>IF(D117="","",SUMIF('[3]CHAM NV'!B:B,D117,'[3]CHAM NV'!C:C))</f>
        <v>0</v>
      </c>
      <c r="V117" s="50">
        <f t="shared" si="17"/>
        <v>0</v>
      </c>
      <c r="W117" s="49">
        <f>IF($D117="","",SUMIF('[3]TK CHAMTHI'!$D:$D,$D117,'[3]TK CHAMTHI'!$F:$F))</f>
        <v>0</v>
      </c>
      <c r="X117" s="49">
        <f>IF($D117="","",SUMIF('[3]TK CHAMTHI'!$E:$E,$D117,'[3]TK CHAMTHI'!$F:$F))</f>
        <v>0</v>
      </c>
      <c r="Y117" s="49">
        <f>IF(D117="","",SUMIF('[3]CHAM NV'!G:G,D117,'[3]CHAM NV'!H:H))</f>
        <v>0</v>
      </c>
      <c r="Z117" s="50">
        <f t="shared" si="18"/>
        <v>0</v>
      </c>
      <c r="AA117" s="49">
        <f>IF($D117="","",SUMIF('[3]TK CHAMTHI'!$G:$G,$D117,'[3]TK CHAMTHI'!$I:$I))</f>
        <v>0</v>
      </c>
      <c r="AB117" s="49">
        <f>IF($D117="","",SUMIF('[3]TK CHAMTHI'!$H:$H,$D117,'[3]TK CHAMTHI'!$I:$I))</f>
        <v>0</v>
      </c>
      <c r="AC117" s="49">
        <f>IF(D117="","",SUMIF('[3]CHAM NV'!E:E,D117,'[3]CHAM NV'!F:F))</f>
        <v>0</v>
      </c>
      <c r="AD117" s="50">
        <f t="shared" si="19"/>
        <v>0</v>
      </c>
      <c r="AE117" s="49">
        <f>IF($D117="","",SUMIF('[3]TK CHAMTHI'!$J:$J,$D117,'[3]TK CHAMTHI'!$L:$L))</f>
        <v>0</v>
      </c>
      <c r="AF117" s="49">
        <f>IF($D117="","",SUMIF('[3]TK CHAMTHI'!$K:$K,$D117,'[3]TK CHAMTHI'!$L:$L))</f>
        <v>0</v>
      </c>
      <c r="AG117" s="49">
        <f>IF(D117="","",SUMIF('[3]CHAM NV'!I:I,D117,'[3]CHAM NV'!J:J))</f>
        <v>0</v>
      </c>
      <c r="AH117" s="50">
        <f t="shared" si="20"/>
        <v>0</v>
      </c>
      <c r="AI117" s="49">
        <f>IF($D117="","",SUMIF('[3]TK CHAMTHI'!$M:$M,$D117,'[3]TK CHAMTHI'!$O:$O))</f>
        <v>0</v>
      </c>
      <c r="AJ117" s="49">
        <f>IF($D117="","",SUMIF('[3]TK CHAMTHI'!$N:$N,$D117,'[3]TK CHAMTHI'!$O:$O))</f>
        <v>0</v>
      </c>
      <c r="AK117" s="50">
        <f t="shared" si="12"/>
        <v>0</v>
      </c>
      <c r="AL117" s="49">
        <f>IF($D117="","",SUMIF('[3]TK CHAMTHI'!$P:$P,$D117,'[3]TK CHAMTHI'!$R:$R))</f>
        <v>0</v>
      </c>
      <c r="AM117" s="49">
        <f>IF($D117="","",SUMIF('[3]TK CHAMTHI'!$Q:$Q,$D117,'[3]TK CHAMTHI'!$R:$R))</f>
        <v>0</v>
      </c>
      <c r="AN117" s="50">
        <f t="shared" si="13"/>
        <v>0</v>
      </c>
      <c r="AO117" s="49">
        <f>IF(D117="","",SUMIF('[3]TK CHAMTHI'!S:S,D117,'[3]TK CHAMTHI'!U:U))</f>
        <v>0</v>
      </c>
      <c r="AP117" s="49">
        <f>IF(D117="","",SUMIF('[3]TK CHAMTHI'!T:T,D117,'[3]TK CHAMTHI'!U:U))</f>
        <v>0</v>
      </c>
      <c r="AQ117" s="50">
        <f t="shared" si="21"/>
        <v>0</v>
      </c>
      <c r="AR117" s="50">
        <f>IF(D117="","",ROUND(SUMIF('[3]QL THI'!G:G,D117,'[3]QL THI'!H:H),1))</f>
        <v>0</v>
      </c>
      <c r="AS117" s="50">
        <f>IF(D117="","",ROUND(SUMIF('[3]QL THI'!E:E,D117,'[3]QL THI'!F:F),1))</f>
        <v>0</v>
      </c>
      <c r="AT117" s="149">
        <f t="shared" si="14"/>
        <v>0</v>
      </c>
    </row>
    <row r="118" spans="1:46" s="135" customFormat="1">
      <c r="A118" s="145">
        <f>IF(D118="","",SUBTOTAL(3,$D$5:D118))</f>
        <v>114</v>
      </c>
      <c r="B118" s="46" t="s">
        <v>272</v>
      </c>
      <c r="C118" s="47" t="s">
        <v>222</v>
      </c>
      <c r="D118" s="146" t="s">
        <v>273</v>
      </c>
      <c r="E118" s="147">
        <f>IF($D118="","",SUMIF('[3]TK DETHI'!$A:$A,$D118,'[3]TK DETHI'!$B:$B))</f>
        <v>0</v>
      </c>
      <c r="F118" s="147">
        <f>IF($D118="","",SUMIF('[3]TK DETHI'!$C:$C,$D118,'[3]TK DETHI'!$D:$D))</f>
        <v>0</v>
      </c>
      <c r="G118" s="147">
        <f>IF($D118="","",SUMIF('[3]TK DETHI'!$E:$E,$D118,'[3]TK DETHI'!$F:$F))</f>
        <v>0</v>
      </c>
      <c r="H118" s="147">
        <f>IF($D118="","",SUMIF('[3]TK DETHI'!$G:$G,$D118,'[3]TK DETHI'!$H:$H))</f>
        <v>0</v>
      </c>
      <c r="I118" s="147">
        <f>IF($D118="","",SUMIF('[3]TK DETHI'!$I:$I,$D118,'[3]TK DETHI'!$J:$J))</f>
        <v>0</v>
      </c>
      <c r="J118" s="147">
        <f>IF($D118="","",SUMIF('[3]TK DETHI'!$K:$K,$D118,'[3]TK DETHI'!$L:$L))</f>
        <v>0</v>
      </c>
      <c r="K118" s="147">
        <f>IF($D118="","",SUMIF('[3]TK DETHI'!$M:$M,$D118,'[3]TK DETHI'!$N:$N))</f>
        <v>0</v>
      </c>
      <c r="L118" s="147">
        <f>IF($D118="","",SUMIF('[3]TK DETHI'!$O:$O,$D118,'[3]TK DETHI'!$P:$P))</f>
        <v>0</v>
      </c>
      <c r="M118" s="148">
        <f t="shared" si="15"/>
        <v>0</v>
      </c>
      <c r="N118" s="49">
        <f>IF($D118="","",SUMIF('[3]TK COITHI KTHP va Thi TN'!$A:$A,$D118,'[3]TK COITHI KTHP va Thi TN'!$D:$D))</f>
        <v>0</v>
      </c>
      <c r="O118" s="49">
        <f>IF($D118="","",SUMIF('[3]TK COITHI KTHP va Thi TN'!$B:$B,$D118,'[3]TK COITHI KTHP va Thi TN'!$D:$D))</f>
        <v>0</v>
      </c>
      <c r="P118" s="49">
        <f>IF($D118="","",SUMIF('[3]TK COITHI KTHP va Thi TN'!$E:$E,$D118,'[3]TK COITHI KTHP va Thi TN'!$H:$H))</f>
        <v>0</v>
      </c>
      <c r="Q118" s="49">
        <f>IF($D118="","",SUMIF('[3]TK COITHI KTHP va Thi TN'!$F:$F,$D118,'[3]TK COITHI KTHP va Thi TN'!$H:$H))</f>
        <v>2.5</v>
      </c>
      <c r="R118" s="149">
        <f t="shared" si="16"/>
        <v>2.5</v>
      </c>
      <c r="S118" s="49">
        <f>IF($D118="","",SUMIF('[3]TK CHAMTHI'!$A:$A,$D118,'[3]TK CHAMTHI'!$C:$C))</f>
        <v>0</v>
      </c>
      <c r="T118" s="49">
        <f>IF($D118="","",SUMIF('[3]TK CHAMTHI'!$B:$B,$D118,'[3]TK CHAMTHI'!$C:$C))</f>
        <v>0</v>
      </c>
      <c r="U118" s="49">
        <f>IF(D118="","",SUMIF('[3]CHAM NV'!B:B,D118,'[3]CHAM NV'!C:C))</f>
        <v>0</v>
      </c>
      <c r="V118" s="50">
        <f t="shared" si="17"/>
        <v>0</v>
      </c>
      <c r="W118" s="49">
        <f>IF($D118="","",SUMIF('[3]TK CHAMTHI'!$D:$D,$D118,'[3]TK CHAMTHI'!$F:$F))</f>
        <v>0</v>
      </c>
      <c r="X118" s="49">
        <f>IF($D118="","",SUMIF('[3]TK CHAMTHI'!$E:$E,$D118,'[3]TK CHAMTHI'!$F:$F))</f>
        <v>0</v>
      </c>
      <c r="Y118" s="49">
        <f>IF(D118="","",SUMIF('[3]CHAM NV'!G:G,D118,'[3]CHAM NV'!H:H))</f>
        <v>0</v>
      </c>
      <c r="Z118" s="50">
        <f t="shared" si="18"/>
        <v>0</v>
      </c>
      <c r="AA118" s="49">
        <f>IF($D118="","",SUMIF('[3]TK CHAMTHI'!$G:$G,$D118,'[3]TK CHAMTHI'!$I:$I))</f>
        <v>0</v>
      </c>
      <c r="AB118" s="49">
        <f>IF($D118="","",SUMIF('[3]TK CHAMTHI'!$H:$H,$D118,'[3]TK CHAMTHI'!$I:$I))</f>
        <v>0</v>
      </c>
      <c r="AC118" s="49">
        <f>IF(D118="","",SUMIF('[3]CHAM NV'!E:E,D118,'[3]CHAM NV'!F:F))</f>
        <v>0</v>
      </c>
      <c r="AD118" s="50">
        <f t="shared" si="19"/>
        <v>0</v>
      </c>
      <c r="AE118" s="49">
        <f>IF($D118="","",SUMIF('[3]TK CHAMTHI'!$J:$J,$D118,'[3]TK CHAMTHI'!$L:$L))</f>
        <v>0</v>
      </c>
      <c r="AF118" s="49">
        <f>IF($D118="","",SUMIF('[3]TK CHAMTHI'!$K:$K,$D118,'[3]TK CHAMTHI'!$L:$L))</f>
        <v>0</v>
      </c>
      <c r="AG118" s="49">
        <f>IF(D118="","",SUMIF('[3]CHAM NV'!I:I,D118,'[3]CHAM NV'!J:J))</f>
        <v>0</v>
      </c>
      <c r="AH118" s="50">
        <f t="shared" si="20"/>
        <v>0</v>
      </c>
      <c r="AI118" s="49">
        <f>IF($D118="","",SUMIF('[3]TK CHAMTHI'!$M:$M,$D118,'[3]TK CHAMTHI'!$O:$O))</f>
        <v>0</v>
      </c>
      <c r="AJ118" s="49">
        <f>IF($D118="","",SUMIF('[3]TK CHAMTHI'!$N:$N,$D118,'[3]TK CHAMTHI'!$O:$O))</f>
        <v>21</v>
      </c>
      <c r="AK118" s="50">
        <f t="shared" si="12"/>
        <v>4.2</v>
      </c>
      <c r="AL118" s="49">
        <f>IF($D118="","",SUMIF('[3]TK CHAMTHI'!$P:$P,$D118,'[3]TK CHAMTHI'!$R:$R))</f>
        <v>0</v>
      </c>
      <c r="AM118" s="49">
        <f>IF($D118="","",SUMIF('[3]TK CHAMTHI'!$Q:$Q,$D118,'[3]TK CHAMTHI'!$R:$R))</f>
        <v>0</v>
      </c>
      <c r="AN118" s="50">
        <f t="shared" si="13"/>
        <v>0</v>
      </c>
      <c r="AO118" s="49">
        <f>IF(D118="","",SUMIF('[3]TK CHAMTHI'!S:S,D118,'[3]TK CHAMTHI'!U:U))</f>
        <v>0</v>
      </c>
      <c r="AP118" s="49">
        <f>IF(D118="","",SUMIF('[3]TK CHAMTHI'!T:T,D118,'[3]TK CHAMTHI'!U:U))</f>
        <v>36</v>
      </c>
      <c r="AQ118" s="50">
        <f t="shared" si="21"/>
        <v>14.4</v>
      </c>
      <c r="AR118" s="50">
        <f>IF(D118="","",ROUND(SUMIF('[3]QL THI'!G:G,D118,'[3]QL THI'!H:H),1))</f>
        <v>0</v>
      </c>
      <c r="AS118" s="50">
        <f>IF(D118="","",ROUND(SUMIF('[3]QL THI'!E:E,D118,'[3]QL THI'!F:F),1))</f>
        <v>0</v>
      </c>
      <c r="AT118" s="149">
        <f t="shared" si="14"/>
        <v>21.1</v>
      </c>
    </row>
    <row r="119" spans="1:46" s="135" customFormat="1">
      <c r="A119" s="145">
        <f>IF(D119="","",SUBTOTAL(3,$D$5:D119))</f>
        <v>115</v>
      </c>
      <c r="B119" s="46" t="s">
        <v>274</v>
      </c>
      <c r="C119" s="47" t="s">
        <v>222</v>
      </c>
      <c r="D119" s="146" t="s">
        <v>275</v>
      </c>
      <c r="E119" s="147">
        <f>IF($D119="","",SUMIF('[3]TK DETHI'!$A:$A,$D119,'[3]TK DETHI'!$B:$B))</f>
        <v>0</v>
      </c>
      <c r="F119" s="147">
        <f>IF($D119="","",SUMIF('[3]TK DETHI'!$C:$C,$D119,'[3]TK DETHI'!$D:$D))</f>
        <v>0</v>
      </c>
      <c r="G119" s="147">
        <f>IF($D119="","",SUMIF('[3]TK DETHI'!$E:$E,$D119,'[3]TK DETHI'!$F:$F))</f>
        <v>0</v>
      </c>
      <c r="H119" s="147">
        <f>IF($D119="","",SUMIF('[3]TK DETHI'!$G:$G,$D119,'[3]TK DETHI'!$H:$H))</f>
        <v>0</v>
      </c>
      <c r="I119" s="147">
        <f>IF($D119="","",SUMIF('[3]TK DETHI'!$I:$I,$D119,'[3]TK DETHI'!$J:$J))</f>
        <v>0</v>
      </c>
      <c r="J119" s="147">
        <f>IF($D119="","",SUMIF('[3]TK DETHI'!$K:$K,$D119,'[3]TK DETHI'!$L:$L))</f>
        <v>0</v>
      </c>
      <c r="K119" s="147">
        <f>IF($D119="","",SUMIF('[3]TK DETHI'!$M:$M,$D119,'[3]TK DETHI'!$N:$N))</f>
        <v>0</v>
      </c>
      <c r="L119" s="147">
        <f>IF($D119="","",SUMIF('[3]TK DETHI'!$O:$O,$D119,'[3]TK DETHI'!$P:$P))</f>
        <v>0</v>
      </c>
      <c r="M119" s="148">
        <f t="shared" si="15"/>
        <v>0</v>
      </c>
      <c r="N119" s="49">
        <f>IF($D119="","",SUMIF('[3]TK COITHI KTHP va Thi TN'!$A:$A,$D119,'[3]TK COITHI KTHP va Thi TN'!$D:$D))</f>
        <v>0</v>
      </c>
      <c r="O119" s="49">
        <f>IF($D119="","",SUMIF('[3]TK COITHI KTHP va Thi TN'!$B:$B,$D119,'[3]TK COITHI KTHP va Thi TN'!$D:$D))</f>
        <v>0</v>
      </c>
      <c r="P119" s="49">
        <f>IF($D119="","",SUMIF('[3]TK COITHI KTHP va Thi TN'!$E:$E,$D119,'[3]TK COITHI KTHP va Thi TN'!$H:$H))</f>
        <v>1.5</v>
      </c>
      <c r="Q119" s="49">
        <f>IF($D119="","",SUMIF('[3]TK COITHI KTHP va Thi TN'!$F:$F,$D119,'[3]TK COITHI KTHP va Thi TN'!$H:$H))</f>
        <v>0</v>
      </c>
      <c r="R119" s="149">
        <f t="shared" si="16"/>
        <v>1.5</v>
      </c>
      <c r="S119" s="49">
        <f>IF($D119="","",SUMIF('[3]TK CHAMTHI'!$A:$A,$D119,'[3]TK CHAMTHI'!$C:$C))</f>
        <v>0</v>
      </c>
      <c r="T119" s="49">
        <f>IF($D119="","",SUMIF('[3]TK CHAMTHI'!$B:$B,$D119,'[3]TK CHAMTHI'!$C:$C))</f>
        <v>0</v>
      </c>
      <c r="U119" s="49">
        <f>IF(D119="","",SUMIF('[3]CHAM NV'!B:B,D119,'[3]CHAM NV'!C:C))</f>
        <v>0</v>
      </c>
      <c r="V119" s="50">
        <f t="shared" si="17"/>
        <v>0</v>
      </c>
      <c r="W119" s="49">
        <f>IF($D119="","",SUMIF('[3]TK CHAMTHI'!$D:$D,$D119,'[3]TK CHAMTHI'!$F:$F))</f>
        <v>0</v>
      </c>
      <c r="X119" s="49">
        <f>IF($D119="","",SUMIF('[3]TK CHAMTHI'!$E:$E,$D119,'[3]TK CHAMTHI'!$F:$F))</f>
        <v>0</v>
      </c>
      <c r="Y119" s="49">
        <f>IF(D119="","",SUMIF('[3]CHAM NV'!G:G,D119,'[3]CHAM NV'!H:H))</f>
        <v>0</v>
      </c>
      <c r="Z119" s="50">
        <f t="shared" si="18"/>
        <v>0</v>
      </c>
      <c r="AA119" s="49">
        <f>IF($D119="","",SUMIF('[3]TK CHAMTHI'!$G:$G,$D119,'[3]TK CHAMTHI'!$I:$I))</f>
        <v>0</v>
      </c>
      <c r="AB119" s="49">
        <f>IF($D119="","",SUMIF('[3]TK CHAMTHI'!$H:$H,$D119,'[3]TK CHAMTHI'!$I:$I))</f>
        <v>0</v>
      </c>
      <c r="AC119" s="49">
        <f>IF(D119="","",SUMIF('[3]CHAM NV'!E:E,D119,'[3]CHAM NV'!F:F))</f>
        <v>0</v>
      </c>
      <c r="AD119" s="50">
        <f t="shared" si="19"/>
        <v>0</v>
      </c>
      <c r="AE119" s="49">
        <f>IF($D119="","",SUMIF('[3]TK CHAMTHI'!$J:$J,$D119,'[3]TK CHAMTHI'!$L:$L))</f>
        <v>0</v>
      </c>
      <c r="AF119" s="49">
        <f>IF($D119="","",SUMIF('[3]TK CHAMTHI'!$K:$K,$D119,'[3]TK CHAMTHI'!$L:$L))</f>
        <v>0</v>
      </c>
      <c r="AG119" s="49">
        <f>IF(D119="","",SUMIF('[3]CHAM NV'!I:I,D119,'[3]CHAM NV'!J:J))</f>
        <v>0</v>
      </c>
      <c r="AH119" s="50">
        <f t="shared" si="20"/>
        <v>0</v>
      </c>
      <c r="AI119" s="49">
        <f>IF($D119="","",SUMIF('[3]TK CHAMTHI'!$M:$M,$D119,'[3]TK CHAMTHI'!$O:$O))</f>
        <v>31</v>
      </c>
      <c r="AJ119" s="49">
        <f>IF($D119="","",SUMIF('[3]TK CHAMTHI'!$N:$N,$D119,'[3]TK CHAMTHI'!$O:$O))</f>
        <v>4</v>
      </c>
      <c r="AK119" s="50">
        <f t="shared" si="12"/>
        <v>7</v>
      </c>
      <c r="AL119" s="49">
        <f>IF($D119="","",SUMIF('[3]TK CHAMTHI'!$P:$P,$D119,'[3]TK CHAMTHI'!$R:$R))</f>
        <v>0</v>
      </c>
      <c r="AM119" s="49">
        <f>IF($D119="","",SUMIF('[3]TK CHAMTHI'!$Q:$Q,$D119,'[3]TK CHAMTHI'!$R:$R))</f>
        <v>0</v>
      </c>
      <c r="AN119" s="50">
        <f t="shared" si="13"/>
        <v>0</v>
      </c>
      <c r="AO119" s="49">
        <f>IF(D119="","",SUMIF('[3]TK CHAMTHI'!S:S,D119,'[3]TK CHAMTHI'!U:U))</f>
        <v>24</v>
      </c>
      <c r="AP119" s="49">
        <f>IF(D119="","",SUMIF('[3]TK CHAMTHI'!T:T,D119,'[3]TK CHAMTHI'!U:U))</f>
        <v>0</v>
      </c>
      <c r="AQ119" s="50">
        <f t="shared" si="21"/>
        <v>9.6000000000000014</v>
      </c>
      <c r="AR119" s="50">
        <f>IF(D119="","",ROUND(SUMIF('[3]QL THI'!G:G,D119,'[3]QL THI'!H:H),1))</f>
        <v>0</v>
      </c>
      <c r="AS119" s="50">
        <f>IF(D119="","",ROUND(SUMIF('[3]QL THI'!E:E,D119,'[3]QL THI'!F:F),1))</f>
        <v>0</v>
      </c>
      <c r="AT119" s="149">
        <f t="shared" si="14"/>
        <v>18.100000000000001</v>
      </c>
    </row>
    <row r="120" spans="1:46" s="135" customFormat="1" ht="37.5">
      <c r="A120" s="145">
        <f>IF(D120="","",SUBTOTAL(3,$D$5:D120))</f>
        <v>116</v>
      </c>
      <c r="B120" s="46" t="s">
        <v>276</v>
      </c>
      <c r="C120" s="47" t="s">
        <v>222</v>
      </c>
      <c r="D120" s="146" t="s">
        <v>277</v>
      </c>
      <c r="E120" s="147">
        <f>IF($D120="","",SUMIF('[3]TK DETHI'!$A:$A,$D120,'[3]TK DETHI'!$B:$B))</f>
        <v>0</v>
      </c>
      <c r="F120" s="147">
        <f>IF($D120="","",SUMIF('[3]TK DETHI'!$C:$C,$D120,'[3]TK DETHI'!$D:$D))</f>
        <v>0</v>
      </c>
      <c r="G120" s="147">
        <f>IF($D120="","",SUMIF('[3]TK DETHI'!$E:$E,$D120,'[3]TK DETHI'!$F:$F))</f>
        <v>0</v>
      </c>
      <c r="H120" s="147">
        <f>IF($D120="","",SUMIF('[3]TK DETHI'!$G:$G,$D120,'[3]TK DETHI'!$H:$H))</f>
        <v>0</v>
      </c>
      <c r="I120" s="147">
        <f>IF($D120="","",SUMIF('[3]TK DETHI'!$I:$I,$D120,'[3]TK DETHI'!$J:$J))</f>
        <v>0</v>
      </c>
      <c r="J120" s="147">
        <f>IF($D120="","",SUMIF('[3]TK DETHI'!$K:$K,$D120,'[3]TK DETHI'!$L:$L))</f>
        <v>0</v>
      </c>
      <c r="K120" s="147">
        <f>IF($D120="","",SUMIF('[3]TK DETHI'!$M:$M,$D120,'[3]TK DETHI'!$N:$N))</f>
        <v>0</v>
      </c>
      <c r="L120" s="147">
        <f>IF($D120="","",SUMIF('[3]TK DETHI'!$O:$O,$D120,'[3]TK DETHI'!$P:$P))</f>
        <v>0</v>
      </c>
      <c r="M120" s="148">
        <f t="shared" si="15"/>
        <v>0</v>
      </c>
      <c r="N120" s="49">
        <f>IF($D120="","",SUMIF('[3]TK COITHI KTHP va Thi TN'!$A:$A,$D120,'[3]TK COITHI KTHP va Thi TN'!$D:$D))</f>
        <v>0</v>
      </c>
      <c r="O120" s="49">
        <f>IF($D120="","",SUMIF('[3]TK COITHI KTHP va Thi TN'!$B:$B,$D120,'[3]TK COITHI KTHP va Thi TN'!$D:$D))</f>
        <v>0</v>
      </c>
      <c r="P120" s="49">
        <f>IF($D120="","",SUMIF('[3]TK COITHI KTHP va Thi TN'!$E:$E,$D120,'[3]TK COITHI KTHP va Thi TN'!$H:$H))</f>
        <v>0</v>
      </c>
      <c r="Q120" s="49">
        <f>IF($D120="","",SUMIF('[3]TK COITHI KTHP va Thi TN'!$F:$F,$D120,'[3]TK COITHI KTHP va Thi TN'!$H:$H))</f>
        <v>0</v>
      </c>
      <c r="R120" s="149">
        <f t="shared" si="16"/>
        <v>0</v>
      </c>
      <c r="S120" s="49">
        <f>IF($D120="","",SUMIF('[3]TK CHAMTHI'!$A:$A,$D120,'[3]TK CHAMTHI'!$C:$C))</f>
        <v>0</v>
      </c>
      <c r="T120" s="49">
        <f>IF($D120="","",SUMIF('[3]TK CHAMTHI'!$B:$B,$D120,'[3]TK CHAMTHI'!$C:$C))</f>
        <v>0</v>
      </c>
      <c r="U120" s="49">
        <f>IF(D120="","",SUMIF('[3]CHAM NV'!B:B,D120,'[3]CHAM NV'!C:C))</f>
        <v>0</v>
      </c>
      <c r="V120" s="50">
        <f t="shared" si="17"/>
        <v>0</v>
      </c>
      <c r="W120" s="49">
        <f>IF($D120="","",SUMIF('[3]TK CHAMTHI'!$D:$D,$D120,'[3]TK CHAMTHI'!$F:$F))</f>
        <v>0</v>
      </c>
      <c r="X120" s="49">
        <f>IF($D120="","",SUMIF('[3]TK CHAMTHI'!$E:$E,$D120,'[3]TK CHAMTHI'!$F:$F))</f>
        <v>0</v>
      </c>
      <c r="Y120" s="49">
        <f>IF(D120="","",SUMIF('[3]CHAM NV'!G:G,D120,'[3]CHAM NV'!H:H))</f>
        <v>0</v>
      </c>
      <c r="Z120" s="50">
        <f t="shared" si="18"/>
        <v>0</v>
      </c>
      <c r="AA120" s="49">
        <f>IF($D120="","",SUMIF('[3]TK CHAMTHI'!$G:$G,$D120,'[3]TK CHAMTHI'!$I:$I))</f>
        <v>0</v>
      </c>
      <c r="AB120" s="49">
        <f>IF($D120="","",SUMIF('[3]TK CHAMTHI'!$H:$H,$D120,'[3]TK CHAMTHI'!$I:$I))</f>
        <v>0</v>
      </c>
      <c r="AC120" s="49">
        <f>IF(D120="","",SUMIF('[3]CHAM NV'!E:E,D120,'[3]CHAM NV'!F:F))</f>
        <v>0</v>
      </c>
      <c r="AD120" s="50">
        <f t="shared" si="19"/>
        <v>0</v>
      </c>
      <c r="AE120" s="49">
        <f>IF($D120="","",SUMIF('[3]TK CHAMTHI'!$J:$J,$D120,'[3]TK CHAMTHI'!$L:$L))</f>
        <v>0</v>
      </c>
      <c r="AF120" s="49">
        <f>IF($D120="","",SUMIF('[3]TK CHAMTHI'!$K:$K,$D120,'[3]TK CHAMTHI'!$L:$L))</f>
        <v>0</v>
      </c>
      <c r="AG120" s="49">
        <f>IF(D120="","",SUMIF('[3]CHAM NV'!I:I,D120,'[3]CHAM NV'!J:J))</f>
        <v>0</v>
      </c>
      <c r="AH120" s="50">
        <f t="shared" si="20"/>
        <v>0</v>
      </c>
      <c r="AI120" s="49">
        <f>IF($D120="","",SUMIF('[3]TK CHAMTHI'!$M:$M,$D120,'[3]TK CHAMTHI'!$O:$O))</f>
        <v>0</v>
      </c>
      <c r="AJ120" s="49">
        <f>IF($D120="","",SUMIF('[3]TK CHAMTHI'!$N:$N,$D120,'[3]TK CHAMTHI'!$O:$O))</f>
        <v>0</v>
      </c>
      <c r="AK120" s="50">
        <f t="shared" si="12"/>
        <v>0</v>
      </c>
      <c r="AL120" s="49">
        <f>IF($D120="","",SUMIF('[3]TK CHAMTHI'!$P:$P,$D120,'[3]TK CHAMTHI'!$R:$R))</f>
        <v>0</v>
      </c>
      <c r="AM120" s="49">
        <f>IF($D120="","",SUMIF('[3]TK CHAMTHI'!$Q:$Q,$D120,'[3]TK CHAMTHI'!$R:$R))</f>
        <v>0</v>
      </c>
      <c r="AN120" s="50">
        <f t="shared" si="13"/>
        <v>0</v>
      </c>
      <c r="AO120" s="49">
        <f>IF(D120="","",SUMIF('[3]TK CHAMTHI'!S:S,D120,'[3]TK CHAMTHI'!U:U))</f>
        <v>0</v>
      </c>
      <c r="AP120" s="49">
        <f>IF(D120="","",SUMIF('[3]TK CHAMTHI'!T:T,D120,'[3]TK CHAMTHI'!U:U))</f>
        <v>0</v>
      </c>
      <c r="AQ120" s="50">
        <f t="shared" si="21"/>
        <v>0</v>
      </c>
      <c r="AR120" s="50">
        <f>IF(D120="","",ROUND(SUMIF('[3]QL THI'!G:G,D120,'[3]QL THI'!H:H),1))</f>
        <v>0</v>
      </c>
      <c r="AS120" s="50">
        <f>IF(D120="","",ROUND(SUMIF('[3]QL THI'!E:E,D120,'[3]QL THI'!F:F),1))</f>
        <v>0</v>
      </c>
      <c r="AT120" s="149">
        <f t="shared" si="14"/>
        <v>0</v>
      </c>
    </row>
    <row r="121" spans="1:46" s="135" customFormat="1">
      <c r="A121" s="145">
        <f>IF(D121="","",SUBTOTAL(3,$D$5:D121))</f>
        <v>117</v>
      </c>
      <c r="B121" s="46" t="s">
        <v>278</v>
      </c>
      <c r="C121" s="47" t="s">
        <v>222</v>
      </c>
      <c r="D121" s="146" t="s">
        <v>279</v>
      </c>
      <c r="E121" s="147">
        <f>IF($D121="","",SUMIF('[3]TK DETHI'!$A:$A,$D121,'[3]TK DETHI'!$B:$B))</f>
        <v>0</v>
      </c>
      <c r="F121" s="147">
        <f>IF($D121="","",SUMIF('[3]TK DETHI'!$C:$C,$D121,'[3]TK DETHI'!$D:$D))</f>
        <v>0</v>
      </c>
      <c r="G121" s="147">
        <f>IF($D121="","",SUMIF('[3]TK DETHI'!$E:$E,$D121,'[3]TK DETHI'!$F:$F))</f>
        <v>0</v>
      </c>
      <c r="H121" s="147">
        <f>IF($D121="","",SUMIF('[3]TK DETHI'!$G:$G,$D121,'[3]TK DETHI'!$H:$H))</f>
        <v>0</v>
      </c>
      <c r="I121" s="147">
        <f>IF($D121="","",SUMIF('[3]TK DETHI'!$I:$I,$D121,'[3]TK DETHI'!$J:$J))</f>
        <v>0</v>
      </c>
      <c r="J121" s="147">
        <f>IF($D121="","",SUMIF('[3]TK DETHI'!$K:$K,$D121,'[3]TK DETHI'!$L:$L))</f>
        <v>0</v>
      </c>
      <c r="K121" s="147">
        <f>IF($D121="","",SUMIF('[3]TK DETHI'!$M:$M,$D121,'[3]TK DETHI'!$N:$N))</f>
        <v>0</v>
      </c>
      <c r="L121" s="147">
        <f>IF($D121="","",SUMIF('[3]TK DETHI'!$O:$O,$D121,'[3]TK DETHI'!$P:$P))</f>
        <v>0</v>
      </c>
      <c r="M121" s="148">
        <f t="shared" si="15"/>
        <v>0</v>
      </c>
      <c r="N121" s="49">
        <f>IF($D121="","",SUMIF('[3]TK COITHI KTHP va Thi TN'!$A:$A,$D121,'[3]TK COITHI KTHP va Thi TN'!$D:$D))</f>
        <v>0</v>
      </c>
      <c r="O121" s="49">
        <f>IF($D121="","",SUMIF('[3]TK COITHI KTHP va Thi TN'!$B:$B,$D121,'[3]TK COITHI KTHP va Thi TN'!$D:$D))</f>
        <v>0</v>
      </c>
      <c r="P121" s="49">
        <f>IF($D121="","",SUMIF('[3]TK COITHI KTHP va Thi TN'!$E:$E,$D121,'[3]TK COITHI KTHP va Thi TN'!$H:$H))</f>
        <v>0</v>
      </c>
      <c r="Q121" s="49">
        <f>IF($D121="","",SUMIF('[3]TK COITHI KTHP va Thi TN'!$F:$F,$D121,'[3]TK COITHI KTHP va Thi TN'!$H:$H))</f>
        <v>0</v>
      </c>
      <c r="R121" s="149">
        <f t="shared" si="16"/>
        <v>0</v>
      </c>
      <c r="S121" s="49">
        <f>IF($D121="","",SUMIF('[3]TK CHAMTHI'!$A:$A,$D121,'[3]TK CHAMTHI'!$C:$C))</f>
        <v>0</v>
      </c>
      <c r="T121" s="49">
        <f>IF($D121="","",SUMIF('[3]TK CHAMTHI'!$B:$B,$D121,'[3]TK CHAMTHI'!$C:$C))</f>
        <v>0</v>
      </c>
      <c r="U121" s="49">
        <f>IF(D121="","",SUMIF('[3]CHAM NV'!B:B,D121,'[3]CHAM NV'!C:C))</f>
        <v>0</v>
      </c>
      <c r="V121" s="50">
        <f t="shared" si="17"/>
        <v>0</v>
      </c>
      <c r="W121" s="49">
        <f>IF($D121="","",SUMIF('[3]TK CHAMTHI'!$D:$D,$D121,'[3]TK CHAMTHI'!$F:$F))</f>
        <v>0</v>
      </c>
      <c r="X121" s="49">
        <f>IF($D121="","",SUMIF('[3]TK CHAMTHI'!$E:$E,$D121,'[3]TK CHAMTHI'!$F:$F))</f>
        <v>0</v>
      </c>
      <c r="Y121" s="49">
        <f>IF(D121="","",SUMIF('[3]CHAM NV'!G:G,D121,'[3]CHAM NV'!H:H))</f>
        <v>0</v>
      </c>
      <c r="Z121" s="50">
        <f t="shared" si="18"/>
        <v>0</v>
      </c>
      <c r="AA121" s="49">
        <f>IF($D121="","",SUMIF('[3]TK CHAMTHI'!$G:$G,$D121,'[3]TK CHAMTHI'!$I:$I))</f>
        <v>0</v>
      </c>
      <c r="AB121" s="49">
        <f>IF($D121="","",SUMIF('[3]TK CHAMTHI'!$H:$H,$D121,'[3]TK CHAMTHI'!$I:$I))</f>
        <v>0</v>
      </c>
      <c r="AC121" s="49">
        <f>IF(D121="","",SUMIF('[3]CHAM NV'!E:E,D121,'[3]CHAM NV'!F:F))</f>
        <v>0</v>
      </c>
      <c r="AD121" s="50">
        <f t="shared" si="19"/>
        <v>0</v>
      </c>
      <c r="AE121" s="49">
        <f>IF($D121="","",SUMIF('[3]TK CHAMTHI'!$J:$J,$D121,'[3]TK CHAMTHI'!$L:$L))</f>
        <v>0</v>
      </c>
      <c r="AF121" s="49">
        <f>IF($D121="","",SUMIF('[3]TK CHAMTHI'!$K:$K,$D121,'[3]TK CHAMTHI'!$L:$L))</f>
        <v>0</v>
      </c>
      <c r="AG121" s="49">
        <f>IF(D121="","",SUMIF('[3]CHAM NV'!I:I,D121,'[3]CHAM NV'!J:J))</f>
        <v>0</v>
      </c>
      <c r="AH121" s="50">
        <f t="shared" si="20"/>
        <v>0</v>
      </c>
      <c r="AI121" s="49">
        <f>IF($D121="","",SUMIF('[3]TK CHAMTHI'!$M:$M,$D121,'[3]TK CHAMTHI'!$O:$O))</f>
        <v>0</v>
      </c>
      <c r="AJ121" s="49">
        <f>IF($D121="","",SUMIF('[3]TK CHAMTHI'!$N:$N,$D121,'[3]TK CHAMTHI'!$O:$O))</f>
        <v>0</v>
      </c>
      <c r="AK121" s="50">
        <f t="shared" si="12"/>
        <v>0</v>
      </c>
      <c r="AL121" s="49">
        <f>IF($D121="","",SUMIF('[3]TK CHAMTHI'!$P:$P,$D121,'[3]TK CHAMTHI'!$R:$R))</f>
        <v>0</v>
      </c>
      <c r="AM121" s="49">
        <f>IF($D121="","",SUMIF('[3]TK CHAMTHI'!$Q:$Q,$D121,'[3]TK CHAMTHI'!$R:$R))</f>
        <v>0</v>
      </c>
      <c r="AN121" s="50">
        <f t="shared" si="13"/>
        <v>0</v>
      </c>
      <c r="AO121" s="49">
        <f>IF(D121="","",SUMIF('[3]TK CHAMTHI'!S:S,D121,'[3]TK CHAMTHI'!U:U))</f>
        <v>0</v>
      </c>
      <c r="AP121" s="49">
        <f>IF(D121="","",SUMIF('[3]TK CHAMTHI'!T:T,D121,'[3]TK CHAMTHI'!U:U))</f>
        <v>0</v>
      </c>
      <c r="AQ121" s="50">
        <f t="shared" si="21"/>
        <v>0</v>
      </c>
      <c r="AR121" s="50">
        <f>IF(D121="","",ROUND(SUMIF('[3]QL THI'!G:G,D121,'[3]QL THI'!H:H),1))</f>
        <v>0</v>
      </c>
      <c r="AS121" s="50">
        <f>IF(D121="","",ROUND(SUMIF('[3]QL THI'!E:E,D121,'[3]QL THI'!F:F),1))</f>
        <v>0</v>
      </c>
      <c r="AT121" s="149">
        <f t="shared" si="14"/>
        <v>0</v>
      </c>
    </row>
    <row r="122" spans="1:46" s="135" customFormat="1">
      <c r="A122" s="145">
        <f>IF(D122="","",SUBTOTAL(3,$D$5:D122))</f>
        <v>118</v>
      </c>
      <c r="B122" s="46" t="s">
        <v>280</v>
      </c>
      <c r="C122" s="47" t="s">
        <v>222</v>
      </c>
      <c r="D122" s="146" t="s">
        <v>281</v>
      </c>
      <c r="E122" s="147">
        <f>IF($D122="","",SUMIF('[3]TK DETHI'!$A:$A,$D122,'[3]TK DETHI'!$B:$B))</f>
        <v>0</v>
      </c>
      <c r="F122" s="147">
        <f>IF($D122="","",SUMIF('[3]TK DETHI'!$C:$C,$D122,'[3]TK DETHI'!$D:$D))</f>
        <v>0</v>
      </c>
      <c r="G122" s="147">
        <f>IF($D122="","",SUMIF('[3]TK DETHI'!$E:$E,$D122,'[3]TK DETHI'!$F:$F))</f>
        <v>0</v>
      </c>
      <c r="H122" s="147">
        <f>IF($D122="","",SUMIF('[3]TK DETHI'!$G:$G,$D122,'[3]TK DETHI'!$H:$H))</f>
        <v>0</v>
      </c>
      <c r="I122" s="147">
        <f>IF($D122="","",SUMIF('[3]TK DETHI'!$I:$I,$D122,'[3]TK DETHI'!$J:$J))</f>
        <v>0</v>
      </c>
      <c r="J122" s="147">
        <f>IF($D122="","",SUMIF('[3]TK DETHI'!$K:$K,$D122,'[3]TK DETHI'!$L:$L))</f>
        <v>0</v>
      </c>
      <c r="K122" s="147">
        <f>IF($D122="","",SUMIF('[3]TK DETHI'!$M:$M,$D122,'[3]TK DETHI'!$N:$N))</f>
        <v>0</v>
      </c>
      <c r="L122" s="147">
        <f>IF($D122="","",SUMIF('[3]TK DETHI'!$O:$O,$D122,'[3]TK DETHI'!$P:$P))</f>
        <v>0</v>
      </c>
      <c r="M122" s="148">
        <f t="shared" si="15"/>
        <v>0</v>
      </c>
      <c r="N122" s="49">
        <f>IF($D122="","",SUMIF('[3]TK COITHI KTHP va Thi TN'!$A:$A,$D122,'[3]TK COITHI KTHP va Thi TN'!$D:$D))</f>
        <v>0</v>
      </c>
      <c r="O122" s="49">
        <f>IF($D122="","",SUMIF('[3]TK COITHI KTHP va Thi TN'!$B:$B,$D122,'[3]TK COITHI KTHP va Thi TN'!$D:$D))</f>
        <v>0</v>
      </c>
      <c r="P122" s="49">
        <f>IF($D122="","",SUMIF('[3]TK COITHI KTHP va Thi TN'!$E:$E,$D122,'[3]TK COITHI KTHP va Thi TN'!$H:$H))</f>
        <v>0</v>
      </c>
      <c r="Q122" s="49">
        <f>IF($D122="","",SUMIF('[3]TK COITHI KTHP va Thi TN'!$F:$F,$D122,'[3]TK COITHI KTHP va Thi TN'!$H:$H))</f>
        <v>0</v>
      </c>
      <c r="R122" s="149">
        <f t="shared" si="16"/>
        <v>0</v>
      </c>
      <c r="S122" s="49">
        <f>IF($D122="","",SUMIF('[3]TK CHAMTHI'!$A:$A,$D122,'[3]TK CHAMTHI'!$C:$C))</f>
        <v>0</v>
      </c>
      <c r="T122" s="49">
        <f>IF($D122="","",SUMIF('[3]TK CHAMTHI'!$B:$B,$D122,'[3]TK CHAMTHI'!$C:$C))</f>
        <v>0</v>
      </c>
      <c r="U122" s="49">
        <f>IF(D122="","",SUMIF('[3]CHAM NV'!B:B,D122,'[3]CHAM NV'!C:C))</f>
        <v>0</v>
      </c>
      <c r="V122" s="50">
        <f t="shared" si="17"/>
        <v>0</v>
      </c>
      <c r="W122" s="49">
        <f>IF($D122="","",SUMIF('[3]TK CHAMTHI'!$D:$D,$D122,'[3]TK CHAMTHI'!$F:$F))</f>
        <v>0</v>
      </c>
      <c r="X122" s="49">
        <f>IF($D122="","",SUMIF('[3]TK CHAMTHI'!$E:$E,$D122,'[3]TK CHAMTHI'!$F:$F))</f>
        <v>0</v>
      </c>
      <c r="Y122" s="49">
        <f>IF(D122="","",SUMIF('[3]CHAM NV'!G:G,D122,'[3]CHAM NV'!H:H))</f>
        <v>0</v>
      </c>
      <c r="Z122" s="50">
        <f t="shared" si="18"/>
        <v>0</v>
      </c>
      <c r="AA122" s="49">
        <f>IF($D122="","",SUMIF('[3]TK CHAMTHI'!$G:$G,$D122,'[3]TK CHAMTHI'!$I:$I))</f>
        <v>0</v>
      </c>
      <c r="AB122" s="49">
        <f>IF($D122="","",SUMIF('[3]TK CHAMTHI'!$H:$H,$D122,'[3]TK CHAMTHI'!$I:$I))</f>
        <v>0</v>
      </c>
      <c r="AC122" s="49">
        <f>IF(D122="","",SUMIF('[3]CHAM NV'!E:E,D122,'[3]CHAM NV'!F:F))</f>
        <v>0</v>
      </c>
      <c r="AD122" s="50">
        <f t="shared" si="19"/>
        <v>0</v>
      </c>
      <c r="AE122" s="49">
        <f>IF($D122="","",SUMIF('[3]TK CHAMTHI'!$J:$J,$D122,'[3]TK CHAMTHI'!$L:$L))</f>
        <v>0</v>
      </c>
      <c r="AF122" s="49">
        <f>IF($D122="","",SUMIF('[3]TK CHAMTHI'!$K:$K,$D122,'[3]TK CHAMTHI'!$L:$L))</f>
        <v>0</v>
      </c>
      <c r="AG122" s="49">
        <f>IF(D122="","",SUMIF('[3]CHAM NV'!I:I,D122,'[3]CHAM NV'!J:J))</f>
        <v>0</v>
      </c>
      <c r="AH122" s="50">
        <f t="shared" si="20"/>
        <v>0</v>
      </c>
      <c r="AI122" s="49">
        <f>IF($D122="","",SUMIF('[3]TK CHAMTHI'!$M:$M,$D122,'[3]TK CHAMTHI'!$O:$O))</f>
        <v>0</v>
      </c>
      <c r="AJ122" s="49">
        <f>IF($D122="","",SUMIF('[3]TK CHAMTHI'!$N:$N,$D122,'[3]TK CHAMTHI'!$O:$O))</f>
        <v>0</v>
      </c>
      <c r="AK122" s="50">
        <f t="shared" si="12"/>
        <v>0</v>
      </c>
      <c r="AL122" s="49">
        <f>IF($D122="","",SUMIF('[3]TK CHAMTHI'!$P:$P,$D122,'[3]TK CHAMTHI'!$R:$R))</f>
        <v>0</v>
      </c>
      <c r="AM122" s="49">
        <f>IF($D122="","",SUMIF('[3]TK CHAMTHI'!$Q:$Q,$D122,'[3]TK CHAMTHI'!$R:$R))</f>
        <v>0</v>
      </c>
      <c r="AN122" s="50">
        <f t="shared" si="13"/>
        <v>0</v>
      </c>
      <c r="AO122" s="49">
        <f>IF(D122="","",SUMIF('[3]TK CHAMTHI'!S:S,D122,'[3]TK CHAMTHI'!U:U))</f>
        <v>0</v>
      </c>
      <c r="AP122" s="49">
        <f>IF(D122="","",SUMIF('[3]TK CHAMTHI'!T:T,D122,'[3]TK CHAMTHI'!U:U))</f>
        <v>0</v>
      </c>
      <c r="AQ122" s="50">
        <f t="shared" si="21"/>
        <v>0</v>
      </c>
      <c r="AR122" s="50">
        <f>IF(D122="","",ROUND(SUMIF('[3]QL THI'!G:G,D122,'[3]QL THI'!H:H),1))</f>
        <v>0</v>
      </c>
      <c r="AS122" s="50">
        <f>IF(D122="","",ROUND(SUMIF('[3]QL THI'!E:E,D122,'[3]QL THI'!F:F),1))</f>
        <v>0</v>
      </c>
      <c r="AT122" s="149">
        <f t="shared" si="14"/>
        <v>0</v>
      </c>
    </row>
    <row r="123" spans="1:46" s="135" customFormat="1">
      <c r="A123" s="145">
        <f>IF(D123="","",SUBTOTAL(3,$D$5:D123))</f>
        <v>119</v>
      </c>
      <c r="B123" s="46" t="s">
        <v>282</v>
      </c>
      <c r="C123" s="47" t="s">
        <v>222</v>
      </c>
      <c r="D123" s="146" t="s">
        <v>283</v>
      </c>
      <c r="E123" s="147">
        <f>IF($D123="","",SUMIF('[3]TK DETHI'!$A:$A,$D123,'[3]TK DETHI'!$B:$B))</f>
        <v>0</v>
      </c>
      <c r="F123" s="147">
        <f>IF($D123="","",SUMIF('[3]TK DETHI'!$C:$C,$D123,'[3]TK DETHI'!$D:$D))</f>
        <v>0</v>
      </c>
      <c r="G123" s="147">
        <f>IF($D123="","",SUMIF('[3]TK DETHI'!$E:$E,$D123,'[3]TK DETHI'!$F:$F))</f>
        <v>0</v>
      </c>
      <c r="H123" s="147">
        <f>IF($D123="","",SUMIF('[3]TK DETHI'!$G:$G,$D123,'[3]TK DETHI'!$H:$H))</f>
        <v>0</v>
      </c>
      <c r="I123" s="147">
        <f>IF($D123="","",SUMIF('[3]TK DETHI'!$I:$I,$D123,'[3]TK DETHI'!$J:$J))</f>
        <v>0</v>
      </c>
      <c r="J123" s="147">
        <f>IF($D123="","",SUMIF('[3]TK DETHI'!$K:$K,$D123,'[3]TK DETHI'!$L:$L))</f>
        <v>0</v>
      </c>
      <c r="K123" s="147">
        <f>IF($D123="","",SUMIF('[3]TK DETHI'!$M:$M,$D123,'[3]TK DETHI'!$N:$N))</f>
        <v>0</v>
      </c>
      <c r="L123" s="147">
        <f>IF($D123="","",SUMIF('[3]TK DETHI'!$O:$O,$D123,'[3]TK DETHI'!$P:$P))</f>
        <v>0</v>
      </c>
      <c r="M123" s="148">
        <f t="shared" si="15"/>
        <v>0</v>
      </c>
      <c r="N123" s="49">
        <f>IF($D123="","",SUMIF('[3]TK COITHI KTHP va Thi TN'!$A:$A,$D123,'[3]TK COITHI KTHP va Thi TN'!$D:$D))</f>
        <v>0</v>
      </c>
      <c r="O123" s="49">
        <f>IF($D123="","",SUMIF('[3]TK COITHI KTHP va Thi TN'!$B:$B,$D123,'[3]TK COITHI KTHP va Thi TN'!$D:$D))</f>
        <v>0</v>
      </c>
      <c r="P123" s="49">
        <f>IF($D123="","",SUMIF('[3]TK COITHI KTHP va Thi TN'!$E:$E,$D123,'[3]TK COITHI KTHP va Thi TN'!$H:$H))</f>
        <v>0</v>
      </c>
      <c r="Q123" s="49">
        <f>IF($D123="","",SUMIF('[3]TK COITHI KTHP va Thi TN'!$F:$F,$D123,'[3]TK COITHI KTHP va Thi TN'!$H:$H))</f>
        <v>0</v>
      </c>
      <c r="R123" s="149">
        <f t="shared" si="16"/>
        <v>0</v>
      </c>
      <c r="S123" s="49">
        <f>IF($D123="","",SUMIF('[3]TK CHAMTHI'!$A:$A,$D123,'[3]TK CHAMTHI'!$C:$C))</f>
        <v>0</v>
      </c>
      <c r="T123" s="49">
        <f>IF($D123="","",SUMIF('[3]TK CHAMTHI'!$B:$B,$D123,'[3]TK CHAMTHI'!$C:$C))</f>
        <v>0</v>
      </c>
      <c r="U123" s="49">
        <f>IF(D123="","",SUMIF('[3]CHAM NV'!B:B,D123,'[3]CHAM NV'!C:C))</f>
        <v>0</v>
      </c>
      <c r="V123" s="50">
        <f t="shared" si="17"/>
        <v>0</v>
      </c>
      <c r="W123" s="49">
        <f>IF($D123="","",SUMIF('[3]TK CHAMTHI'!$D:$D,$D123,'[3]TK CHAMTHI'!$F:$F))</f>
        <v>0</v>
      </c>
      <c r="X123" s="49">
        <f>IF($D123="","",SUMIF('[3]TK CHAMTHI'!$E:$E,$D123,'[3]TK CHAMTHI'!$F:$F))</f>
        <v>0</v>
      </c>
      <c r="Y123" s="49">
        <f>IF(D123="","",SUMIF('[3]CHAM NV'!G:G,D123,'[3]CHAM NV'!H:H))</f>
        <v>0</v>
      </c>
      <c r="Z123" s="50">
        <f t="shared" si="18"/>
        <v>0</v>
      </c>
      <c r="AA123" s="49">
        <f>IF($D123="","",SUMIF('[3]TK CHAMTHI'!$G:$G,$D123,'[3]TK CHAMTHI'!$I:$I))</f>
        <v>0</v>
      </c>
      <c r="AB123" s="49">
        <f>IF($D123="","",SUMIF('[3]TK CHAMTHI'!$H:$H,$D123,'[3]TK CHAMTHI'!$I:$I))</f>
        <v>0</v>
      </c>
      <c r="AC123" s="49">
        <f>IF(D123="","",SUMIF('[3]CHAM NV'!E:E,D123,'[3]CHAM NV'!F:F))</f>
        <v>0</v>
      </c>
      <c r="AD123" s="50">
        <f t="shared" si="19"/>
        <v>0</v>
      </c>
      <c r="AE123" s="49">
        <f>IF($D123="","",SUMIF('[3]TK CHAMTHI'!$J:$J,$D123,'[3]TK CHAMTHI'!$L:$L))</f>
        <v>0</v>
      </c>
      <c r="AF123" s="49">
        <f>IF($D123="","",SUMIF('[3]TK CHAMTHI'!$K:$K,$D123,'[3]TK CHAMTHI'!$L:$L))</f>
        <v>0</v>
      </c>
      <c r="AG123" s="49">
        <f>IF(D123="","",SUMIF('[3]CHAM NV'!I:I,D123,'[3]CHAM NV'!J:J))</f>
        <v>0</v>
      </c>
      <c r="AH123" s="50">
        <f t="shared" si="20"/>
        <v>0</v>
      </c>
      <c r="AI123" s="49">
        <f>IF($D123="","",SUMIF('[3]TK CHAMTHI'!$M:$M,$D123,'[3]TK CHAMTHI'!$O:$O))</f>
        <v>0</v>
      </c>
      <c r="AJ123" s="49">
        <f>IF($D123="","",SUMIF('[3]TK CHAMTHI'!$N:$N,$D123,'[3]TK CHAMTHI'!$O:$O))</f>
        <v>0</v>
      </c>
      <c r="AK123" s="50">
        <f t="shared" si="12"/>
        <v>0</v>
      </c>
      <c r="AL123" s="49">
        <f>IF($D123="","",SUMIF('[3]TK CHAMTHI'!$P:$P,$D123,'[3]TK CHAMTHI'!$R:$R))</f>
        <v>0</v>
      </c>
      <c r="AM123" s="49">
        <f>IF($D123="","",SUMIF('[3]TK CHAMTHI'!$Q:$Q,$D123,'[3]TK CHAMTHI'!$R:$R))</f>
        <v>0</v>
      </c>
      <c r="AN123" s="50">
        <f t="shared" si="13"/>
        <v>0</v>
      </c>
      <c r="AO123" s="49">
        <f>IF(D123="","",SUMIF('[3]TK CHAMTHI'!S:S,D123,'[3]TK CHAMTHI'!U:U))</f>
        <v>0</v>
      </c>
      <c r="AP123" s="49">
        <f>IF(D123="","",SUMIF('[3]TK CHAMTHI'!T:T,D123,'[3]TK CHAMTHI'!U:U))</f>
        <v>0</v>
      </c>
      <c r="AQ123" s="50">
        <f t="shared" si="21"/>
        <v>0</v>
      </c>
      <c r="AR123" s="50">
        <f>IF(D123="","",ROUND(SUMIF('[3]QL THI'!G:G,D123,'[3]QL THI'!H:H),1))</f>
        <v>0</v>
      </c>
      <c r="AS123" s="50">
        <f>IF(D123="","",ROUND(SUMIF('[3]QL THI'!E:E,D123,'[3]QL THI'!F:F),1))</f>
        <v>0</v>
      </c>
      <c r="AT123" s="149">
        <f t="shared" si="14"/>
        <v>0</v>
      </c>
    </row>
    <row r="124" spans="1:46" s="135" customFormat="1">
      <c r="A124" s="145">
        <f>IF(D124="","",SUBTOTAL(3,$D$5:D124))</f>
        <v>120</v>
      </c>
      <c r="B124" s="46" t="s">
        <v>284</v>
      </c>
      <c r="C124" s="47" t="s">
        <v>222</v>
      </c>
      <c r="D124" s="146" t="s">
        <v>285</v>
      </c>
      <c r="E124" s="147">
        <f>IF($D124="","",SUMIF('[3]TK DETHI'!$A:$A,$D124,'[3]TK DETHI'!$B:$B))</f>
        <v>0</v>
      </c>
      <c r="F124" s="147">
        <f>IF($D124="","",SUMIF('[3]TK DETHI'!$C:$C,$D124,'[3]TK DETHI'!$D:$D))</f>
        <v>0</v>
      </c>
      <c r="G124" s="147">
        <f>IF($D124="","",SUMIF('[3]TK DETHI'!$E:$E,$D124,'[3]TK DETHI'!$F:$F))</f>
        <v>0</v>
      </c>
      <c r="H124" s="147">
        <f>IF($D124="","",SUMIF('[3]TK DETHI'!$G:$G,$D124,'[3]TK DETHI'!$H:$H))</f>
        <v>0</v>
      </c>
      <c r="I124" s="147">
        <f>IF($D124="","",SUMIF('[3]TK DETHI'!$I:$I,$D124,'[3]TK DETHI'!$J:$J))</f>
        <v>0</v>
      </c>
      <c r="J124" s="147">
        <f>IF($D124="","",SUMIF('[3]TK DETHI'!$K:$K,$D124,'[3]TK DETHI'!$L:$L))</f>
        <v>0</v>
      </c>
      <c r="K124" s="147">
        <f>IF($D124="","",SUMIF('[3]TK DETHI'!$M:$M,$D124,'[3]TK DETHI'!$N:$N))</f>
        <v>0</v>
      </c>
      <c r="L124" s="147">
        <f>IF($D124="","",SUMIF('[3]TK DETHI'!$O:$O,$D124,'[3]TK DETHI'!$P:$P))</f>
        <v>0</v>
      </c>
      <c r="M124" s="148">
        <f t="shared" si="15"/>
        <v>0</v>
      </c>
      <c r="N124" s="49">
        <f>IF($D124="","",SUMIF('[3]TK COITHI KTHP va Thi TN'!$A:$A,$D124,'[3]TK COITHI KTHP va Thi TN'!$D:$D))</f>
        <v>0</v>
      </c>
      <c r="O124" s="49">
        <f>IF($D124="","",SUMIF('[3]TK COITHI KTHP va Thi TN'!$B:$B,$D124,'[3]TK COITHI KTHP va Thi TN'!$D:$D))</f>
        <v>0</v>
      </c>
      <c r="P124" s="49">
        <f>IF($D124="","",SUMIF('[3]TK COITHI KTHP va Thi TN'!$E:$E,$D124,'[3]TK COITHI KTHP va Thi TN'!$H:$H))</f>
        <v>0</v>
      </c>
      <c r="Q124" s="49">
        <f>IF($D124="","",SUMIF('[3]TK COITHI KTHP va Thi TN'!$F:$F,$D124,'[3]TK COITHI KTHP va Thi TN'!$H:$H))</f>
        <v>0</v>
      </c>
      <c r="R124" s="149">
        <f t="shared" si="16"/>
        <v>0</v>
      </c>
      <c r="S124" s="49">
        <f>IF($D124="","",SUMIF('[3]TK CHAMTHI'!$A:$A,$D124,'[3]TK CHAMTHI'!$C:$C))</f>
        <v>0</v>
      </c>
      <c r="T124" s="49">
        <f>IF($D124="","",SUMIF('[3]TK CHAMTHI'!$B:$B,$D124,'[3]TK CHAMTHI'!$C:$C))</f>
        <v>0</v>
      </c>
      <c r="U124" s="49">
        <f>IF(D124="","",SUMIF('[3]CHAM NV'!B:B,D124,'[3]CHAM NV'!C:C))</f>
        <v>0</v>
      </c>
      <c r="V124" s="50">
        <f t="shared" si="17"/>
        <v>0</v>
      </c>
      <c r="W124" s="49">
        <f>IF($D124="","",SUMIF('[3]TK CHAMTHI'!$D:$D,$D124,'[3]TK CHAMTHI'!$F:$F))</f>
        <v>0</v>
      </c>
      <c r="X124" s="49">
        <f>IF($D124="","",SUMIF('[3]TK CHAMTHI'!$E:$E,$D124,'[3]TK CHAMTHI'!$F:$F))</f>
        <v>0</v>
      </c>
      <c r="Y124" s="49">
        <f>IF(D124="","",SUMIF('[3]CHAM NV'!G:G,D124,'[3]CHAM NV'!H:H))</f>
        <v>0</v>
      </c>
      <c r="Z124" s="50">
        <f t="shared" si="18"/>
        <v>0</v>
      </c>
      <c r="AA124" s="49">
        <f>IF($D124="","",SUMIF('[3]TK CHAMTHI'!$G:$G,$D124,'[3]TK CHAMTHI'!$I:$I))</f>
        <v>0</v>
      </c>
      <c r="AB124" s="49">
        <f>IF($D124="","",SUMIF('[3]TK CHAMTHI'!$H:$H,$D124,'[3]TK CHAMTHI'!$I:$I))</f>
        <v>0</v>
      </c>
      <c r="AC124" s="49">
        <f>IF(D124="","",SUMIF('[3]CHAM NV'!E:E,D124,'[3]CHAM NV'!F:F))</f>
        <v>0</v>
      </c>
      <c r="AD124" s="50">
        <f t="shared" si="19"/>
        <v>0</v>
      </c>
      <c r="AE124" s="49">
        <f>IF($D124="","",SUMIF('[3]TK CHAMTHI'!$J:$J,$D124,'[3]TK CHAMTHI'!$L:$L))</f>
        <v>0</v>
      </c>
      <c r="AF124" s="49">
        <f>IF($D124="","",SUMIF('[3]TK CHAMTHI'!$K:$K,$D124,'[3]TK CHAMTHI'!$L:$L))</f>
        <v>0</v>
      </c>
      <c r="AG124" s="49">
        <f>IF(D124="","",SUMIF('[3]CHAM NV'!I:I,D124,'[3]CHAM NV'!J:J))</f>
        <v>0</v>
      </c>
      <c r="AH124" s="50">
        <f t="shared" si="20"/>
        <v>0</v>
      </c>
      <c r="AI124" s="49">
        <f>IF($D124="","",SUMIF('[3]TK CHAMTHI'!$M:$M,$D124,'[3]TK CHAMTHI'!$O:$O))</f>
        <v>0</v>
      </c>
      <c r="AJ124" s="49">
        <f>IF($D124="","",SUMIF('[3]TK CHAMTHI'!$N:$N,$D124,'[3]TK CHAMTHI'!$O:$O))</f>
        <v>0</v>
      </c>
      <c r="AK124" s="50">
        <f t="shared" si="12"/>
        <v>0</v>
      </c>
      <c r="AL124" s="49">
        <f>IF($D124="","",SUMIF('[3]TK CHAMTHI'!$P:$P,$D124,'[3]TK CHAMTHI'!$R:$R))</f>
        <v>0</v>
      </c>
      <c r="AM124" s="49">
        <f>IF($D124="","",SUMIF('[3]TK CHAMTHI'!$Q:$Q,$D124,'[3]TK CHAMTHI'!$R:$R))</f>
        <v>0</v>
      </c>
      <c r="AN124" s="50">
        <f t="shared" si="13"/>
        <v>0</v>
      </c>
      <c r="AO124" s="49">
        <f>IF(D124="","",SUMIF('[3]TK CHAMTHI'!S:S,D124,'[3]TK CHAMTHI'!U:U))</f>
        <v>0</v>
      </c>
      <c r="AP124" s="49">
        <f>IF(D124="","",SUMIF('[3]TK CHAMTHI'!T:T,D124,'[3]TK CHAMTHI'!U:U))</f>
        <v>0</v>
      </c>
      <c r="AQ124" s="50">
        <f t="shared" si="21"/>
        <v>0</v>
      </c>
      <c r="AR124" s="50">
        <f>IF(D124="","",ROUND(SUMIF('[3]QL THI'!G:G,D124,'[3]QL THI'!H:H),1))</f>
        <v>0</v>
      </c>
      <c r="AS124" s="50">
        <f>IF(D124="","",ROUND(SUMIF('[3]QL THI'!E:E,D124,'[3]QL THI'!F:F),1))</f>
        <v>0</v>
      </c>
      <c r="AT124" s="149">
        <f t="shared" si="14"/>
        <v>0</v>
      </c>
    </row>
    <row r="125" spans="1:46" s="135" customFormat="1" ht="37.5">
      <c r="A125" s="145">
        <f>IF(D125="","",SUBTOTAL(3,$D$5:D125))</f>
        <v>121</v>
      </c>
      <c r="B125" s="46" t="s">
        <v>286</v>
      </c>
      <c r="C125" s="47" t="s">
        <v>222</v>
      </c>
      <c r="D125" s="146" t="s">
        <v>287</v>
      </c>
      <c r="E125" s="147">
        <f>IF($D125="","",SUMIF('[3]TK DETHI'!$A:$A,$D125,'[3]TK DETHI'!$B:$B))</f>
        <v>0</v>
      </c>
      <c r="F125" s="147">
        <f>IF($D125="","",SUMIF('[3]TK DETHI'!$C:$C,$D125,'[3]TK DETHI'!$D:$D))</f>
        <v>0</v>
      </c>
      <c r="G125" s="147">
        <f>IF($D125="","",SUMIF('[3]TK DETHI'!$E:$E,$D125,'[3]TK DETHI'!$F:$F))</f>
        <v>0</v>
      </c>
      <c r="H125" s="147">
        <f>IF($D125="","",SUMIF('[3]TK DETHI'!$G:$G,$D125,'[3]TK DETHI'!$H:$H))</f>
        <v>0</v>
      </c>
      <c r="I125" s="147">
        <f>IF($D125="","",SUMIF('[3]TK DETHI'!$I:$I,$D125,'[3]TK DETHI'!$J:$J))</f>
        <v>0</v>
      </c>
      <c r="J125" s="147">
        <f>IF($D125="","",SUMIF('[3]TK DETHI'!$K:$K,$D125,'[3]TK DETHI'!$L:$L))</f>
        <v>0</v>
      </c>
      <c r="K125" s="147">
        <f>IF($D125="","",SUMIF('[3]TK DETHI'!$M:$M,$D125,'[3]TK DETHI'!$N:$N))</f>
        <v>0</v>
      </c>
      <c r="L125" s="147">
        <f>IF($D125="","",SUMIF('[3]TK DETHI'!$O:$O,$D125,'[3]TK DETHI'!$P:$P))</f>
        <v>0</v>
      </c>
      <c r="M125" s="148">
        <f t="shared" si="15"/>
        <v>0</v>
      </c>
      <c r="N125" s="49">
        <f>IF($D125="","",SUMIF('[3]TK COITHI KTHP va Thi TN'!$A:$A,$D125,'[3]TK COITHI KTHP va Thi TN'!$D:$D))</f>
        <v>0</v>
      </c>
      <c r="O125" s="49">
        <f>IF($D125="","",SUMIF('[3]TK COITHI KTHP va Thi TN'!$B:$B,$D125,'[3]TK COITHI KTHP va Thi TN'!$D:$D))</f>
        <v>0</v>
      </c>
      <c r="P125" s="49">
        <f>IF($D125="","",SUMIF('[3]TK COITHI KTHP va Thi TN'!$E:$E,$D125,'[3]TK COITHI KTHP va Thi TN'!$H:$H))</f>
        <v>0</v>
      </c>
      <c r="Q125" s="49">
        <f>IF($D125="","",SUMIF('[3]TK COITHI KTHP va Thi TN'!$F:$F,$D125,'[3]TK COITHI KTHP va Thi TN'!$H:$H))</f>
        <v>0</v>
      </c>
      <c r="R125" s="149">
        <f t="shared" si="16"/>
        <v>0</v>
      </c>
      <c r="S125" s="49">
        <f>IF($D125="","",SUMIF('[3]TK CHAMTHI'!$A:$A,$D125,'[3]TK CHAMTHI'!$C:$C))</f>
        <v>0</v>
      </c>
      <c r="T125" s="49">
        <f>IF($D125="","",SUMIF('[3]TK CHAMTHI'!$B:$B,$D125,'[3]TK CHAMTHI'!$C:$C))</f>
        <v>0</v>
      </c>
      <c r="U125" s="49">
        <f>IF(D125="","",SUMIF('[3]CHAM NV'!B:B,D125,'[3]CHAM NV'!C:C))</f>
        <v>0</v>
      </c>
      <c r="V125" s="50">
        <f t="shared" si="17"/>
        <v>0</v>
      </c>
      <c r="W125" s="49">
        <f>IF($D125="","",SUMIF('[3]TK CHAMTHI'!$D:$D,$D125,'[3]TK CHAMTHI'!$F:$F))</f>
        <v>0</v>
      </c>
      <c r="X125" s="49">
        <f>IF($D125="","",SUMIF('[3]TK CHAMTHI'!$E:$E,$D125,'[3]TK CHAMTHI'!$F:$F))</f>
        <v>0</v>
      </c>
      <c r="Y125" s="49">
        <f>IF(D125="","",SUMIF('[3]CHAM NV'!G:G,D125,'[3]CHAM NV'!H:H))</f>
        <v>0</v>
      </c>
      <c r="Z125" s="50">
        <f t="shared" si="18"/>
        <v>0</v>
      </c>
      <c r="AA125" s="49">
        <f>IF($D125="","",SUMIF('[3]TK CHAMTHI'!$G:$G,$D125,'[3]TK CHAMTHI'!$I:$I))</f>
        <v>0</v>
      </c>
      <c r="AB125" s="49">
        <f>IF($D125="","",SUMIF('[3]TK CHAMTHI'!$H:$H,$D125,'[3]TK CHAMTHI'!$I:$I))</f>
        <v>0</v>
      </c>
      <c r="AC125" s="49">
        <f>IF(D125="","",SUMIF('[3]CHAM NV'!E:E,D125,'[3]CHAM NV'!F:F))</f>
        <v>0</v>
      </c>
      <c r="AD125" s="50">
        <f t="shared" si="19"/>
        <v>0</v>
      </c>
      <c r="AE125" s="49">
        <f>IF($D125="","",SUMIF('[3]TK CHAMTHI'!$J:$J,$D125,'[3]TK CHAMTHI'!$L:$L))</f>
        <v>0</v>
      </c>
      <c r="AF125" s="49">
        <f>IF($D125="","",SUMIF('[3]TK CHAMTHI'!$K:$K,$D125,'[3]TK CHAMTHI'!$L:$L))</f>
        <v>0</v>
      </c>
      <c r="AG125" s="49">
        <f>IF(D125="","",SUMIF('[3]CHAM NV'!I:I,D125,'[3]CHAM NV'!J:J))</f>
        <v>0</v>
      </c>
      <c r="AH125" s="50">
        <f t="shared" si="20"/>
        <v>0</v>
      </c>
      <c r="AI125" s="49">
        <f>IF($D125="","",SUMIF('[3]TK CHAMTHI'!$M:$M,$D125,'[3]TK CHAMTHI'!$O:$O))</f>
        <v>0</v>
      </c>
      <c r="AJ125" s="49">
        <f>IF($D125="","",SUMIF('[3]TK CHAMTHI'!$N:$N,$D125,'[3]TK CHAMTHI'!$O:$O))</f>
        <v>0</v>
      </c>
      <c r="AK125" s="50">
        <f t="shared" si="12"/>
        <v>0</v>
      </c>
      <c r="AL125" s="49">
        <f>IF($D125="","",SUMIF('[3]TK CHAMTHI'!$P:$P,$D125,'[3]TK CHAMTHI'!$R:$R))</f>
        <v>0</v>
      </c>
      <c r="AM125" s="49">
        <f>IF($D125="","",SUMIF('[3]TK CHAMTHI'!$Q:$Q,$D125,'[3]TK CHAMTHI'!$R:$R))</f>
        <v>0</v>
      </c>
      <c r="AN125" s="50">
        <f t="shared" si="13"/>
        <v>0</v>
      </c>
      <c r="AO125" s="49">
        <f>IF(D125="","",SUMIF('[3]TK CHAMTHI'!S:S,D125,'[3]TK CHAMTHI'!U:U))</f>
        <v>0</v>
      </c>
      <c r="AP125" s="49">
        <f>IF(D125="","",SUMIF('[3]TK CHAMTHI'!T:T,D125,'[3]TK CHAMTHI'!U:U))</f>
        <v>0</v>
      </c>
      <c r="AQ125" s="50">
        <f t="shared" si="21"/>
        <v>0</v>
      </c>
      <c r="AR125" s="50">
        <f>IF(D125="","",ROUND(SUMIF('[3]QL THI'!G:G,D125,'[3]QL THI'!H:H),1))</f>
        <v>0</v>
      </c>
      <c r="AS125" s="50">
        <f>IF(D125="","",ROUND(SUMIF('[3]QL THI'!E:E,D125,'[3]QL THI'!F:F),1))</f>
        <v>0</v>
      </c>
      <c r="AT125" s="149">
        <f t="shared" si="14"/>
        <v>0</v>
      </c>
    </row>
    <row r="126" spans="1:46" s="135" customFormat="1">
      <c r="A126" s="145">
        <f>IF(D126="","",SUBTOTAL(3,$D$5:D126))</f>
        <v>122</v>
      </c>
      <c r="B126" s="46" t="s">
        <v>288</v>
      </c>
      <c r="C126" s="47" t="s">
        <v>222</v>
      </c>
      <c r="D126" s="146" t="s">
        <v>289</v>
      </c>
      <c r="E126" s="147">
        <f>IF($D126="","",SUMIF('[3]TK DETHI'!$A:$A,$D126,'[3]TK DETHI'!$B:$B))</f>
        <v>0</v>
      </c>
      <c r="F126" s="147">
        <f>IF($D126="","",SUMIF('[3]TK DETHI'!$C:$C,$D126,'[3]TK DETHI'!$D:$D))</f>
        <v>0</v>
      </c>
      <c r="G126" s="147">
        <f>IF($D126="","",SUMIF('[3]TK DETHI'!$E:$E,$D126,'[3]TK DETHI'!$F:$F))</f>
        <v>0</v>
      </c>
      <c r="H126" s="147">
        <f>IF($D126="","",SUMIF('[3]TK DETHI'!$G:$G,$D126,'[3]TK DETHI'!$H:$H))</f>
        <v>0</v>
      </c>
      <c r="I126" s="147">
        <f>IF($D126="","",SUMIF('[3]TK DETHI'!$I:$I,$D126,'[3]TK DETHI'!$J:$J))</f>
        <v>0</v>
      </c>
      <c r="J126" s="147">
        <f>IF($D126="","",SUMIF('[3]TK DETHI'!$K:$K,$D126,'[3]TK DETHI'!$L:$L))</f>
        <v>0</v>
      </c>
      <c r="K126" s="147">
        <f>IF($D126="","",SUMIF('[3]TK DETHI'!$M:$M,$D126,'[3]TK DETHI'!$N:$N))</f>
        <v>0</v>
      </c>
      <c r="L126" s="147">
        <f>IF($D126="","",SUMIF('[3]TK DETHI'!$O:$O,$D126,'[3]TK DETHI'!$P:$P))</f>
        <v>0</v>
      </c>
      <c r="M126" s="148">
        <f t="shared" si="15"/>
        <v>0</v>
      </c>
      <c r="N126" s="49">
        <f>IF($D126="","",SUMIF('[3]TK COITHI KTHP va Thi TN'!$A:$A,$D126,'[3]TK COITHI KTHP va Thi TN'!$D:$D))</f>
        <v>0</v>
      </c>
      <c r="O126" s="49">
        <f>IF($D126="","",SUMIF('[3]TK COITHI KTHP va Thi TN'!$B:$B,$D126,'[3]TK COITHI KTHP va Thi TN'!$D:$D))</f>
        <v>0</v>
      </c>
      <c r="P126" s="49">
        <f>IF($D126="","",SUMIF('[3]TK COITHI KTHP va Thi TN'!$E:$E,$D126,'[3]TK COITHI KTHP va Thi TN'!$H:$H))</f>
        <v>0</v>
      </c>
      <c r="Q126" s="49">
        <f>IF($D126="","",SUMIF('[3]TK COITHI KTHP va Thi TN'!$F:$F,$D126,'[3]TK COITHI KTHP va Thi TN'!$H:$H))</f>
        <v>0</v>
      </c>
      <c r="R126" s="149">
        <f t="shared" si="16"/>
        <v>0</v>
      </c>
      <c r="S126" s="49">
        <f>IF($D126="","",SUMIF('[3]TK CHAMTHI'!$A:$A,$D126,'[3]TK CHAMTHI'!$C:$C))</f>
        <v>0</v>
      </c>
      <c r="T126" s="49">
        <f>IF($D126="","",SUMIF('[3]TK CHAMTHI'!$B:$B,$D126,'[3]TK CHAMTHI'!$C:$C))</f>
        <v>0</v>
      </c>
      <c r="U126" s="49">
        <f>IF(D126="","",SUMIF('[3]CHAM NV'!B:B,D126,'[3]CHAM NV'!C:C))</f>
        <v>0</v>
      </c>
      <c r="V126" s="50">
        <f t="shared" si="17"/>
        <v>0</v>
      </c>
      <c r="W126" s="49">
        <f>IF($D126="","",SUMIF('[3]TK CHAMTHI'!$D:$D,$D126,'[3]TK CHAMTHI'!$F:$F))</f>
        <v>0</v>
      </c>
      <c r="X126" s="49">
        <f>IF($D126="","",SUMIF('[3]TK CHAMTHI'!$E:$E,$D126,'[3]TK CHAMTHI'!$F:$F))</f>
        <v>0</v>
      </c>
      <c r="Y126" s="49">
        <f>IF(D126="","",SUMIF('[3]CHAM NV'!G:G,D126,'[3]CHAM NV'!H:H))</f>
        <v>0</v>
      </c>
      <c r="Z126" s="50">
        <f t="shared" si="18"/>
        <v>0</v>
      </c>
      <c r="AA126" s="49">
        <f>IF($D126="","",SUMIF('[3]TK CHAMTHI'!$G:$G,$D126,'[3]TK CHAMTHI'!$I:$I))</f>
        <v>0</v>
      </c>
      <c r="AB126" s="49">
        <f>IF($D126="","",SUMIF('[3]TK CHAMTHI'!$H:$H,$D126,'[3]TK CHAMTHI'!$I:$I))</f>
        <v>0</v>
      </c>
      <c r="AC126" s="49">
        <f>IF(D126="","",SUMIF('[3]CHAM NV'!E:E,D126,'[3]CHAM NV'!F:F))</f>
        <v>0</v>
      </c>
      <c r="AD126" s="50">
        <f t="shared" si="19"/>
        <v>0</v>
      </c>
      <c r="AE126" s="49">
        <f>IF($D126="","",SUMIF('[3]TK CHAMTHI'!$J:$J,$D126,'[3]TK CHAMTHI'!$L:$L))</f>
        <v>0</v>
      </c>
      <c r="AF126" s="49">
        <f>IF($D126="","",SUMIF('[3]TK CHAMTHI'!$K:$K,$D126,'[3]TK CHAMTHI'!$L:$L))</f>
        <v>0</v>
      </c>
      <c r="AG126" s="49">
        <f>IF(D126="","",SUMIF('[3]CHAM NV'!I:I,D126,'[3]CHAM NV'!J:J))</f>
        <v>0</v>
      </c>
      <c r="AH126" s="50">
        <f t="shared" si="20"/>
        <v>0</v>
      </c>
      <c r="AI126" s="49">
        <f>IF($D126="","",SUMIF('[3]TK CHAMTHI'!$M:$M,$D126,'[3]TK CHAMTHI'!$O:$O))</f>
        <v>0</v>
      </c>
      <c r="AJ126" s="49">
        <f>IF($D126="","",SUMIF('[3]TK CHAMTHI'!$N:$N,$D126,'[3]TK CHAMTHI'!$O:$O))</f>
        <v>0</v>
      </c>
      <c r="AK126" s="50">
        <f t="shared" si="12"/>
        <v>0</v>
      </c>
      <c r="AL126" s="49">
        <f>IF($D126="","",SUMIF('[3]TK CHAMTHI'!$P:$P,$D126,'[3]TK CHAMTHI'!$R:$R))</f>
        <v>0</v>
      </c>
      <c r="AM126" s="49">
        <f>IF($D126="","",SUMIF('[3]TK CHAMTHI'!$Q:$Q,$D126,'[3]TK CHAMTHI'!$R:$R))</f>
        <v>0</v>
      </c>
      <c r="AN126" s="50">
        <f t="shared" si="13"/>
        <v>0</v>
      </c>
      <c r="AO126" s="49">
        <f>IF(D126="","",SUMIF('[3]TK CHAMTHI'!S:S,D126,'[3]TK CHAMTHI'!U:U))</f>
        <v>0</v>
      </c>
      <c r="AP126" s="49">
        <f>IF(D126="","",SUMIF('[3]TK CHAMTHI'!T:T,D126,'[3]TK CHAMTHI'!U:U))</f>
        <v>0</v>
      </c>
      <c r="AQ126" s="50">
        <f t="shared" si="21"/>
        <v>0</v>
      </c>
      <c r="AR126" s="50">
        <f>IF(D126="","",ROUND(SUMIF('[3]QL THI'!G:G,D126,'[3]QL THI'!H:H),1))</f>
        <v>0</v>
      </c>
      <c r="AS126" s="50">
        <f>IF(D126="","",ROUND(SUMIF('[3]QL THI'!E:E,D126,'[3]QL THI'!F:F),1))</f>
        <v>0</v>
      </c>
      <c r="AT126" s="149">
        <f t="shared" si="14"/>
        <v>0</v>
      </c>
    </row>
    <row r="127" spans="1:46" s="135" customFormat="1" ht="37.5">
      <c r="A127" s="145">
        <f>IF(D127="","",SUBTOTAL(3,$D$5:D127))</f>
        <v>123</v>
      </c>
      <c r="B127" s="46" t="s">
        <v>290</v>
      </c>
      <c r="C127" s="47" t="s">
        <v>222</v>
      </c>
      <c r="D127" s="146" t="s">
        <v>291</v>
      </c>
      <c r="E127" s="147">
        <f>IF($D127="","",SUMIF('[3]TK DETHI'!$A:$A,$D127,'[3]TK DETHI'!$B:$B))</f>
        <v>0</v>
      </c>
      <c r="F127" s="147">
        <f>IF($D127="","",SUMIF('[3]TK DETHI'!$C:$C,$D127,'[3]TK DETHI'!$D:$D))</f>
        <v>0</v>
      </c>
      <c r="G127" s="147">
        <f>IF($D127="","",SUMIF('[3]TK DETHI'!$E:$E,$D127,'[3]TK DETHI'!$F:$F))</f>
        <v>0</v>
      </c>
      <c r="H127" s="147">
        <f>IF($D127="","",SUMIF('[3]TK DETHI'!$G:$G,$D127,'[3]TK DETHI'!$H:$H))</f>
        <v>0</v>
      </c>
      <c r="I127" s="147">
        <f>IF($D127="","",SUMIF('[3]TK DETHI'!$I:$I,$D127,'[3]TK DETHI'!$J:$J))</f>
        <v>0</v>
      </c>
      <c r="J127" s="147">
        <f>IF($D127="","",SUMIF('[3]TK DETHI'!$K:$K,$D127,'[3]TK DETHI'!$L:$L))</f>
        <v>0</v>
      </c>
      <c r="K127" s="147">
        <f>IF($D127="","",SUMIF('[3]TK DETHI'!$M:$M,$D127,'[3]TK DETHI'!$N:$N))</f>
        <v>0</v>
      </c>
      <c r="L127" s="147">
        <f>IF($D127="","",SUMIF('[3]TK DETHI'!$O:$O,$D127,'[3]TK DETHI'!$P:$P))</f>
        <v>0</v>
      </c>
      <c r="M127" s="148">
        <f t="shared" si="15"/>
        <v>0</v>
      </c>
      <c r="N127" s="49">
        <f>IF($D127="","",SUMIF('[3]TK COITHI KTHP va Thi TN'!$A:$A,$D127,'[3]TK COITHI KTHP va Thi TN'!$D:$D))</f>
        <v>0</v>
      </c>
      <c r="O127" s="49">
        <f>IF($D127="","",SUMIF('[3]TK COITHI KTHP va Thi TN'!$B:$B,$D127,'[3]TK COITHI KTHP va Thi TN'!$D:$D))</f>
        <v>0</v>
      </c>
      <c r="P127" s="49">
        <f>IF($D127="","",SUMIF('[3]TK COITHI KTHP va Thi TN'!$E:$E,$D127,'[3]TK COITHI KTHP va Thi TN'!$H:$H))</f>
        <v>0</v>
      </c>
      <c r="Q127" s="49">
        <f>IF($D127="","",SUMIF('[3]TK COITHI KTHP va Thi TN'!$F:$F,$D127,'[3]TK COITHI KTHP va Thi TN'!$H:$H))</f>
        <v>0</v>
      </c>
      <c r="R127" s="149">
        <f t="shared" si="16"/>
        <v>0</v>
      </c>
      <c r="S127" s="49">
        <f>IF($D127="","",SUMIF('[3]TK CHAMTHI'!$A:$A,$D127,'[3]TK CHAMTHI'!$C:$C))</f>
        <v>0</v>
      </c>
      <c r="T127" s="49">
        <f>IF($D127="","",SUMIF('[3]TK CHAMTHI'!$B:$B,$D127,'[3]TK CHAMTHI'!$C:$C))</f>
        <v>0</v>
      </c>
      <c r="U127" s="49">
        <f>IF(D127="","",SUMIF('[3]CHAM NV'!B:B,D127,'[3]CHAM NV'!C:C))</f>
        <v>0</v>
      </c>
      <c r="V127" s="50">
        <f t="shared" si="17"/>
        <v>0</v>
      </c>
      <c r="W127" s="49">
        <f>IF($D127="","",SUMIF('[3]TK CHAMTHI'!$D:$D,$D127,'[3]TK CHAMTHI'!$F:$F))</f>
        <v>0</v>
      </c>
      <c r="X127" s="49">
        <f>IF($D127="","",SUMIF('[3]TK CHAMTHI'!$E:$E,$D127,'[3]TK CHAMTHI'!$F:$F))</f>
        <v>0</v>
      </c>
      <c r="Y127" s="49">
        <f>IF(D127="","",SUMIF('[3]CHAM NV'!G:G,D127,'[3]CHAM NV'!H:H))</f>
        <v>0</v>
      </c>
      <c r="Z127" s="50">
        <f t="shared" si="18"/>
        <v>0</v>
      </c>
      <c r="AA127" s="49">
        <f>IF($D127="","",SUMIF('[3]TK CHAMTHI'!$G:$G,$D127,'[3]TK CHAMTHI'!$I:$I))</f>
        <v>0</v>
      </c>
      <c r="AB127" s="49">
        <f>IF($D127="","",SUMIF('[3]TK CHAMTHI'!$H:$H,$D127,'[3]TK CHAMTHI'!$I:$I))</f>
        <v>0</v>
      </c>
      <c r="AC127" s="49">
        <f>IF(D127="","",SUMIF('[3]CHAM NV'!E:E,D127,'[3]CHAM NV'!F:F))</f>
        <v>0</v>
      </c>
      <c r="AD127" s="50">
        <f t="shared" si="19"/>
        <v>0</v>
      </c>
      <c r="AE127" s="49">
        <f>IF($D127="","",SUMIF('[3]TK CHAMTHI'!$J:$J,$D127,'[3]TK CHAMTHI'!$L:$L))</f>
        <v>0</v>
      </c>
      <c r="AF127" s="49">
        <f>IF($D127="","",SUMIF('[3]TK CHAMTHI'!$K:$K,$D127,'[3]TK CHAMTHI'!$L:$L))</f>
        <v>0</v>
      </c>
      <c r="AG127" s="49">
        <f>IF(D127="","",SUMIF('[3]CHAM NV'!I:I,D127,'[3]CHAM NV'!J:J))</f>
        <v>0</v>
      </c>
      <c r="AH127" s="50">
        <f t="shared" si="20"/>
        <v>0</v>
      </c>
      <c r="AI127" s="49">
        <f>IF($D127="","",SUMIF('[3]TK CHAMTHI'!$M:$M,$D127,'[3]TK CHAMTHI'!$O:$O))</f>
        <v>0</v>
      </c>
      <c r="AJ127" s="49">
        <f>IF($D127="","",SUMIF('[3]TK CHAMTHI'!$N:$N,$D127,'[3]TK CHAMTHI'!$O:$O))</f>
        <v>0</v>
      </c>
      <c r="AK127" s="50">
        <f t="shared" si="12"/>
        <v>0</v>
      </c>
      <c r="AL127" s="49">
        <f>IF($D127="","",SUMIF('[3]TK CHAMTHI'!$P:$P,$D127,'[3]TK CHAMTHI'!$R:$R))</f>
        <v>0</v>
      </c>
      <c r="AM127" s="49">
        <f>IF($D127="","",SUMIF('[3]TK CHAMTHI'!$Q:$Q,$D127,'[3]TK CHAMTHI'!$R:$R))</f>
        <v>0</v>
      </c>
      <c r="AN127" s="50">
        <f t="shared" si="13"/>
        <v>0</v>
      </c>
      <c r="AO127" s="49">
        <f>IF(D127="","",SUMIF('[3]TK CHAMTHI'!S:S,D127,'[3]TK CHAMTHI'!U:U))</f>
        <v>0</v>
      </c>
      <c r="AP127" s="49">
        <f>IF(D127="","",SUMIF('[3]TK CHAMTHI'!T:T,D127,'[3]TK CHAMTHI'!U:U))</f>
        <v>0</v>
      </c>
      <c r="AQ127" s="50">
        <f t="shared" si="21"/>
        <v>0</v>
      </c>
      <c r="AR127" s="50">
        <f>IF(D127="","",ROUND(SUMIF('[3]QL THI'!G:G,D127,'[3]QL THI'!H:H),1))</f>
        <v>0</v>
      </c>
      <c r="AS127" s="50">
        <f>IF(D127="","",ROUND(SUMIF('[3]QL THI'!E:E,D127,'[3]QL THI'!F:F),1))</f>
        <v>0</v>
      </c>
      <c r="AT127" s="149">
        <f t="shared" si="14"/>
        <v>0</v>
      </c>
    </row>
    <row r="128" spans="1:46" s="135" customFormat="1" ht="37.5">
      <c r="A128" s="145">
        <f>IF(D128="","",SUBTOTAL(3,$D$5:D128))</f>
        <v>124</v>
      </c>
      <c r="B128" s="46" t="s">
        <v>292</v>
      </c>
      <c r="C128" s="47" t="s">
        <v>222</v>
      </c>
      <c r="D128" s="146" t="s">
        <v>293</v>
      </c>
      <c r="E128" s="147">
        <f>IF($D128="","",SUMIF('[3]TK DETHI'!$A:$A,$D128,'[3]TK DETHI'!$B:$B))</f>
        <v>0</v>
      </c>
      <c r="F128" s="147">
        <f>IF($D128="","",SUMIF('[3]TK DETHI'!$C:$C,$D128,'[3]TK DETHI'!$D:$D))</f>
        <v>0</v>
      </c>
      <c r="G128" s="147">
        <f>IF($D128="","",SUMIF('[3]TK DETHI'!$E:$E,$D128,'[3]TK DETHI'!$F:$F))</f>
        <v>0</v>
      </c>
      <c r="H128" s="147">
        <f>IF($D128="","",SUMIF('[3]TK DETHI'!$G:$G,$D128,'[3]TK DETHI'!$H:$H))</f>
        <v>0</v>
      </c>
      <c r="I128" s="147">
        <f>IF($D128="","",SUMIF('[3]TK DETHI'!$I:$I,$D128,'[3]TK DETHI'!$J:$J))</f>
        <v>0</v>
      </c>
      <c r="J128" s="147">
        <f>IF($D128="","",SUMIF('[3]TK DETHI'!$K:$K,$D128,'[3]TK DETHI'!$L:$L))</f>
        <v>0</v>
      </c>
      <c r="K128" s="147">
        <f>IF($D128="","",SUMIF('[3]TK DETHI'!$M:$M,$D128,'[3]TK DETHI'!$N:$N))</f>
        <v>0</v>
      </c>
      <c r="L128" s="147">
        <f>IF($D128="","",SUMIF('[3]TK DETHI'!$O:$O,$D128,'[3]TK DETHI'!$P:$P))</f>
        <v>0</v>
      </c>
      <c r="M128" s="148">
        <f t="shared" si="15"/>
        <v>0</v>
      </c>
      <c r="N128" s="49">
        <f>IF($D128="","",SUMIF('[3]TK COITHI KTHP va Thi TN'!$A:$A,$D128,'[3]TK COITHI KTHP va Thi TN'!$D:$D))</f>
        <v>0</v>
      </c>
      <c r="O128" s="49">
        <f>IF($D128="","",SUMIF('[3]TK COITHI KTHP va Thi TN'!$B:$B,$D128,'[3]TK COITHI KTHP va Thi TN'!$D:$D))</f>
        <v>0</v>
      </c>
      <c r="P128" s="49">
        <f>IF($D128="","",SUMIF('[3]TK COITHI KTHP va Thi TN'!$E:$E,$D128,'[3]TK COITHI KTHP va Thi TN'!$H:$H))</f>
        <v>0</v>
      </c>
      <c r="Q128" s="49">
        <f>IF($D128="","",SUMIF('[3]TK COITHI KTHP va Thi TN'!$F:$F,$D128,'[3]TK COITHI KTHP va Thi TN'!$H:$H))</f>
        <v>0</v>
      </c>
      <c r="R128" s="149">
        <f t="shared" si="16"/>
        <v>0</v>
      </c>
      <c r="S128" s="49">
        <f>IF($D128="","",SUMIF('[3]TK CHAMTHI'!$A:$A,$D128,'[3]TK CHAMTHI'!$C:$C))</f>
        <v>0</v>
      </c>
      <c r="T128" s="49">
        <f>IF($D128="","",SUMIF('[3]TK CHAMTHI'!$B:$B,$D128,'[3]TK CHAMTHI'!$C:$C))</f>
        <v>0</v>
      </c>
      <c r="U128" s="49">
        <f>IF(D128="","",SUMIF('[3]CHAM NV'!B:B,D128,'[3]CHAM NV'!C:C))</f>
        <v>0</v>
      </c>
      <c r="V128" s="50">
        <f t="shared" si="17"/>
        <v>0</v>
      </c>
      <c r="W128" s="49">
        <f>IF($D128="","",SUMIF('[3]TK CHAMTHI'!$D:$D,$D128,'[3]TK CHAMTHI'!$F:$F))</f>
        <v>0</v>
      </c>
      <c r="X128" s="49">
        <f>IF($D128="","",SUMIF('[3]TK CHAMTHI'!$E:$E,$D128,'[3]TK CHAMTHI'!$F:$F))</f>
        <v>0</v>
      </c>
      <c r="Y128" s="49">
        <f>IF(D128="","",SUMIF('[3]CHAM NV'!G:G,D128,'[3]CHAM NV'!H:H))</f>
        <v>0</v>
      </c>
      <c r="Z128" s="50">
        <f t="shared" si="18"/>
        <v>0</v>
      </c>
      <c r="AA128" s="49">
        <f>IF($D128="","",SUMIF('[3]TK CHAMTHI'!$G:$G,$D128,'[3]TK CHAMTHI'!$I:$I))</f>
        <v>0</v>
      </c>
      <c r="AB128" s="49">
        <f>IF($D128="","",SUMIF('[3]TK CHAMTHI'!$H:$H,$D128,'[3]TK CHAMTHI'!$I:$I))</f>
        <v>0</v>
      </c>
      <c r="AC128" s="49">
        <f>IF(D128="","",SUMIF('[3]CHAM NV'!E:E,D128,'[3]CHAM NV'!F:F))</f>
        <v>0</v>
      </c>
      <c r="AD128" s="50">
        <f t="shared" si="19"/>
        <v>0</v>
      </c>
      <c r="AE128" s="49">
        <f>IF($D128="","",SUMIF('[3]TK CHAMTHI'!$J:$J,$D128,'[3]TK CHAMTHI'!$L:$L))</f>
        <v>0</v>
      </c>
      <c r="AF128" s="49">
        <f>IF($D128="","",SUMIF('[3]TK CHAMTHI'!$K:$K,$D128,'[3]TK CHAMTHI'!$L:$L))</f>
        <v>0</v>
      </c>
      <c r="AG128" s="49">
        <f>IF(D128="","",SUMIF('[3]CHAM NV'!I:I,D128,'[3]CHAM NV'!J:J))</f>
        <v>0</v>
      </c>
      <c r="AH128" s="50">
        <f t="shared" si="20"/>
        <v>0</v>
      </c>
      <c r="AI128" s="49">
        <f>IF($D128="","",SUMIF('[3]TK CHAMTHI'!$M:$M,$D128,'[3]TK CHAMTHI'!$O:$O))</f>
        <v>0</v>
      </c>
      <c r="AJ128" s="49">
        <f>IF($D128="","",SUMIF('[3]TK CHAMTHI'!$N:$N,$D128,'[3]TK CHAMTHI'!$O:$O))</f>
        <v>0</v>
      </c>
      <c r="AK128" s="50">
        <f t="shared" si="12"/>
        <v>0</v>
      </c>
      <c r="AL128" s="49">
        <f>IF($D128="","",SUMIF('[3]TK CHAMTHI'!$P:$P,$D128,'[3]TK CHAMTHI'!$R:$R))</f>
        <v>0</v>
      </c>
      <c r="AM128" s="49">
        <f>IF($D128="","",SUMIF('[3]TK CHAMTHI'!$Q:$Q,$D128,'[3]TK CHAMTHI'!$R:$R))</f>
        <v>0</v>
      </c>
      <c r="AN128" s="50">
        <f t="shared" si="13"/>
        <v>0</v>
      </c>
      <c r="AO128" s="49">
        <f>IF(D128="","",SUMIF('[3]TK CHAMTHI'!S:S,D128,'[3]TK CHAMTHI'!U:U))</f>
        <v>0</v>
      </c>
      <c r="AP128" s="49">
        <f>IF(D128="","",SUMIF('[3]TK CHAMTHI'!T:T,D128,'[3]TK CHAMTHI'!U:U))</f>
        <v>0</v>
      </c>
      <c r="AQ128" s="50">
        <f t="shared" si="21"/>
        <v>0</v>
      </c>
      <c r="AR128" s="50">
        <f>IF(D128="","",ROUND(SUMIF('[3]QL THI'!G:G,D128,'[3]QL THI'!H:H),1))</f>
        <v>0</v>
      </c>
      <c r="AS128" s="50">
        <f>IF(D128="","",ROUND(SUMIF('[3]QL THI'!E:E,D128,'[3]QL THI'!F:F),1))</f>
        <v>0</v>
      </c>
      <c r="AT128" s="149">
        <f t="shared" si="14"/>
        <v>0</v>
      </c>
    </row>
    <row r="129" spans="1:46" s="135" customFormat="1" ht="37.5">
      <c r="A129" s="145">
        <f>IF(D129="","",SUBTOTAL(3,$D$5:D129))</f>
        <v>125</v>
      </c>
      <c r="B129" s="46" t="s">
        <v>294</v>
      </c>
      <c r="C129" s="47" t="s">
        <v>222</v>
      </c>
      <c r="D129" s="146" t="s">
        <v>295</v>
      </c>
      <c r="E129" s="147">
        <f>IF($D129="","",SUMIF('[3]TK DETHI'!$A:$A,$D129,'[3]TK DETHI'!$B:$B))</f>
        <v>0</v>
      </c>
      <c r="F129" s="147">
        <f>IF($D129="","",SUMIF('[3]TK DETHI'!$C:$C,$D129,'[3]TK DETHI'!$D:$D))</f>
        <v>0</v>
      </c>
      <c r="G129" s="147">
        <f>IF($D129="","",SUMIF('[3]TK DETHI'!$E:$E,$D129,'[3]TK DETHI'!$F:$F))</f>
        <v>0</v>
      </c>
      <c r="H129" s="147">
        <f>IF($D129="","",SUMIF('[3]TK DETHI'!$G:$G,$D129,'[3]TK DETHI'!$H:$H))</f>
        <v>0</v>
      </c>
      <c r="I129" s="147">
        <f>IF($D129="","",SUMIF('[3]TK DETHI'!$I:$I,$D129,'[3]TK DETHI'!$J:$J))</f>
        <v>0</v>
      </c>
      <c r="J129" s="147">
        <f>IF($D129="","",SUMIF('[3]TK DETHI'!$K:$K,$D129,'[3]TK DETHI'!$L:$L))</f>
        <v>0</v>
      </c>
      <c r="K129" s="147">
        <f>IF($D129="","",SUMIF('[3]TK DETHI'!$M:$M,$D129,'[3]TK DETHI'!$N:$N))</f>
        <v>0</v>
      </c>
      <c r="L129" s="147">
        <f>IF($D129="","",SUMIF('[3]TK DETHI'!$O:$O,$D129,'[3]TK DETHI'!$P:$P))</f>
        <v>0</v>
      </c>
      <c r="M129" s="148">
        <f t="shared" si="15"/>
        <v>0</v>
      </c>
      <c r="N129" s="49">
        <f>IF($D129="","",SUMIF('[3]TK COITHI KTHP va Thi TN'!$A:$A,$D129,'[3]TK COITHI KTHP va Thi TN'!$D:$D))</f>
        <v>0</v>
      </c>
      <c r="O129" s="49">
        <f>IF($D129="","",SUMIF('[3]TK COITHI KTHP va Thi TN'!$B:$B,$D129,'[3]TK COITHI KTHP va Thi TN'!$D:$D))</f>
        <v>0</v>
      </c>
      <c r="P129" s="49">
        <f>IF($D129="","",SUMIF('[3]TK COITHI KTHP va Thi TN'!$E:$E,$D129,'[3]TK COITHI KTHP va Thi TN'!$H:$H))</f>
        <v>0</v>
      </c>
      <c r="Q129" s="49">
        <f>IF($D129="","",SUMIF('[3]TK COITHI KTHP va Thi TN'!$F:$F,$D129,'[3]TK COITHI KTHP va Thi TN'!$H:$H))</f>
        <v>0</v>
      </c>
      <c r="R129" s="149">
        <f t="shared" si="16"/>
        <v>0</v>
      </c>
      <c r="S129" s="49">
        <f>IF($D129="","",SUMIF('[3]TK CHAMTHI'!$A:$A,$D129,'[3]TK CHAMTHI'!$C:$C))</f>
        <v>0</v>
      </c>
      <c r="T129" s="49">
        <f>IF($D129="","",SUMIF('[3]TK CHAMTHI'!$B:$B,$D129,'[3]TK CHAMTHI'!$C:$C))</f>
        <v>0</v>
      </c>
      <c r="U129" s="49">
        <f>IF(D129="","",SUMIF('[3]CHAM NV'!B:B,D129,'[3]CHAM NV'!C:C))</f>
        <v>0</v>
      </c>
      <c r="V129" s="50">
        <f t="shared" si="17"/>
        <v>0</v>
      </c>
      <c r="W129" s="49">
        <f>IF($D129="","",SUMIF('[3]TK CHAMTHI'!$D:$D,$D129,'[3]TK CHAMTHI'!$F:$F))</f>
        <v>0</v>
      </c>
      <c r="X129" s="49">
        <f>IF($D129="","",SUMIF('[3]TK CHAMTHI'!$E:$E,$D129,'[3]TK CHAMTHI'!$F:$F))</f>
        <v>0</v>
      </c>
      <c r="Y129" s="49">
        <f>IF(D129="","",SUMIF('[3]CHAM NV'!G:G,D129,'[3]CHAM NV'!H:H))</f>
        <v>0</v>
      </c>
      <c r="Z129" s="50">
        <f t="shared" si="18"/>
        <v>0</v>
      </c>
      <c r="AA129" s="49">
        <f>IF($D129="","",SUMIF('[3]TK CHAMTHI'!$G:$G,$D129,'[3]TK CHAMTHI'!$I:$I))</f>
        <v>0</v>
      </c>
      <c r="AB129" s="49">
        <f>IF($D129="","",SUMIF('[3]TK CHAMTHI'!$H:$H,$D129,'[3]TK CHAMTHI'!$I:$I))</f>
        <v>0</v>
      </c>
      <c r="AC129" s="49">
        <f>IF(D129="","",SUMIF('[3]CHAM NV'!E:E,D129,'[3]CHAM NV'!F:F))</f>
        <v>0</v>
      </c>
      <c r="AD129" s="50">
        <f t="shared" si="19"/>
        <v>0</v>
      </c>
      <c r="AE129" s="49">
        <f>IF($D129="","",SUMIF('[3]TK CHAMTHI'!$J:$J,$D129,'[3]TK CHAMTHI'!$L:$L))</f>
        <v>0</v>
      </c>
      <c r="AF129" s="49">
        <f>IF($D129="","",SUMIF('[3]TK CHAMTHI'!$K:$K,$D129,'[3]TK CHAMTHI'!$L:$L))</f>
        <v>0</v>
      </c>
      <c r="AG129" s="49">
        <f>IF(D129="","",SUMIF('[3]CHAM NV'!I:I,D129,'[3]CHAM NV'!J:J))</f>
        <v>0</v>
      </c>
      <c r="AH129" s="50">
        <f t="shared" si="20"/>
        <v>0</v>
      </c>
      <c r="AI129" s="49">
        <f>IF($D129="","",SUMIF('[3]TK CHAMTHI'!$M:$M,$D129,'[3]TK CHAMTHI'!$O:$O))</f>
        <v>0</v>
      </c>
      <c r="AJ129" s="49">
        <f>IF($D129="","",SUMIF('[3]TK CHAMTHI'!$N:$N,$D129,'[3]TK CHAMTHI'!$O:$O))</f>
        <v>0</v>
      </c>
      <c r="AK129" s="50">
        <f t="shared" si="12"/>
        <v>0</v>
      </c>
      <c r="AL129" s="49">
        <f>IF($D129="","",SUMIF('[3]TK CHAMTHI'!$P:$P,$D129,'[3]TK CHAMTHI'!$R:$R))</f>
        <v>0</v>
      </c>
      <c r="AM129" s="49">
        <f>IF($D129="","",SUMIF('[3]TK CHAMTHI'!$Q:$Q,$D129,'[3]TK CHAMTHI'!$R:$R))</f>
        <v>0</v>
      </c>
      <c r="AN129" s="50">
        <f t="shared" si="13"/>
        <v>0</v>
      </c>
      <c r="AO129" s="49">
        <f>IF(D129="","",SUMIF('[3]TK CHAMTHI'!S:S,D129,'[3]TK CHAMTHI'!U:U))</f>
        <v>0</v>
      </c>
      <c r="AP129" s="49">
        <f>IF(D129="","",SUMIF('[3]TK CHAMTHI'!T:T,D129,'[3]TK CHAMTHI'!U:U))</f>
        <v>0</v>
      </c>
      <c r="AQ129" s="50">
        <f t="shared" si="21"/>
        <v>0</v>
      </c>
      <c r="AR129" s="50">
        <f>IF(D129="","",ROUND(SUMIF('[3]QL THI'!G:G,D129,'[3]QL THI'!H:H),1))</f>
        <v>0</v>
      </c>
      <c r="AS129" s="50">
        <f>IF(D129="","",ROUND(SUMIF('[3]QL THI'!E:E,D129,'[3]QL THI'!F:F),1))</f>
        <v>0</v>
      </c>
      <c r="AT129" s="149">
        <f t="shared" si="14"/>
        <v>0</v>
      </c>
    </row>
    <row r="130" spans="1:46" s="135" customFormat="1" ht="37.5">
      <c r="A130" s="145">
        <f>IF(D130="","",SUBTOTAL(3,$D$5:D130))</f>
        <v>126</v>
      </c>
      <c r="B130" s="46" t="s">
        <v>296</v>
      </c>
      <c r="C130" s="47" t="s">
        <v>222</v>
      </c>
      <c r="D130" s="146" t="s">
        <v>297</v>
      </c>
      <c r="E130" s="147">
        <f>IF($D130="","",SUMIF('[3]TK DETHI'!$A:$A,$D130,'[3]TK DETHI'!$B:$B))</f>
        <v>0</v>
      </c>
      <c r="F130" s="147">
        <f>IF($D130="","",SUMIF('[3]TK DETHI'!$C:$C,$D130,'[3]TK DETHI'!$D:$D))</f>
        <v>0</v>
      </c>
      <c r="G130" s="147">
        <f>IF($D130="","",SUMIF('[3]TK DETHI'!$E:$E,$D130,'[3]TK DETHI'!$F:$F))</f>
        <v>0</v>
      </c>
      <c r="H130" s="147">
        <f>IF($D130="","",SUMIF('[3]TK DETHI'!$G:$G,$D130,'[3]TK DETHI'!$H:$H))</f>
        <v>0</v>
      </c>
      <c r="I130" s="147">
        <f>IF($D130="","",SUMIF('[3]TK DETHI'!$I:$I,$D130,'[3]TK DETHI'!$J:$J))</f>
        <v>0</v>
      </c>
      <c r="J130" s="147">
        <f>IF($D130="","",SUMIF('[3]TK DETHI'!$K:$K,$D130,'[3]TK DETHI'!$L:$L))</f>
        <v>0</v>
      </c>
      <c r="K130" s="147">
        <f>IF($D130="","",SUMIF('[3]TK DETHI'!$M:$M,$D130,'[3]TK DETHI'!$N:$N))</f>
        <v>0</v>
      </c>
      <c r="L130" s="147">
        <f>IF($D130="","",SUMIF('[3]TK DETHI'!$O:$O,$D130,'[3]TK DETHI'!$P:$P))</f>
        <v>0</v>
      </c>
      <c r="M130" s="148">
        <f t="shared" si="15"/>
        <v>0</v>
      </c>
      <c r="N130" s="49">
        <f>IF($D130="","",SUMIF('[3]TK COITHI KTHP va Thi TN'!$A:$A,$D130,'[3]TK COITHI KTHP va Thi TN'!$D:$D))</f>
        <v>0</v>
      </c>
      <c r="O130" s="49">
        <f>IF($D130="","",SUMIF('[3]TK COITHI KTHP va Thi TN'!$B:$B,$D130,'[3]TK COITHI KTHP va Thi TN'!$D:$D))</f>
        <v>0</v>
      </c>
      <c r="P130" s="49">
        <f>IF($D130="","",SUMIF('[3]TK COITHI KTHP va Thi TN'!$E:$E,$D130,'[3]TK COITHI KTHP va Thi TN'!$H:$H))</f>
        <v>0</v>
      </c>
      <c r="Q130" s="49">
        <f>IF($D130="","",SUMIF('[3]TK COITHI KTHP va Thi TN'!$F:$F,$D130,'[3]TK COITHI KTHP va Thi TN'!$H:$H))</f>
        <v>0</v>
      </c>
      <c r="R130" s="149">
        <f t="shared" si="16"/>
        <v>0</v>
      </c>
      <c r="S130" s="49">
        <f>IF($D130="","",SUMIF('[3]TK CHAMTHI'!$A:$A,$D130,'[3]TK CHAMTHI'!$C:$C))</f>
        <v>0</v>
      </c>
      <c r="T130" s="49">
        <f>IF($D130="","",SUMIF('[3]TK CHAMTHI'!$B:$B,$D130,'[3]TK CHAMTHI'!$C:$C))</f>
        <v>0</v>
      </c>
      <c r="U130" s="49">
        <f>IF(D130="","",SUMIF('[3]CHAM NV'!B:B,D130,'[3]CHAM NV'!C:C))</f>
        <v>0</v>
      </c>
      <c r="V130" s="50">
        <f t="shared" si="17"/>
        <v>0</v>
      </c>
      <c r="W130" s="49">
        <f>IF($D130="","",SUMIF('[3]TK CHAMTHI'!$D:$D,$D130,'[3]TK CHAMTHI'!$F:$F))</f>
        <v>0</v>
      </c>
      <c r="X130" s="49">
        <f>IF($D130="","",SUMIF('[3]TK CHAMTHI'!$E:$E,$D130,'[3]TK CHAMTHI'!$F:$F))</f>
        <v>0</v>
      </c>
      <c r="Y130" s="49">
        <f>IF(D130="","",SUMIF('[3]CHAM NV'!G:G,D130,'[3]CHAM NV'!H:H))</f>
        <v>0</v>
      </c>
      <c r="Z130" s="50">
        <f t="shared" si="18"/>
        <v>0</v>
      </c>
      <c r="AA130" s="49">
        <f>IF($D130="","",SUMIF('[3]TK CHAMTHI'!$G:$G,$D130,'[3]TK CHAMTHI'!$I:$I))</f>
        <v>0</v>
      </c>
      <c r="AB130" s="49">
        <f>IF($D130="","",SUMIF('[3]TK CHAMTHI'!$H:$H,$D130,'[3]TK CHAMTHI'!$I:$I))</f>
        <v>0</v>
      </c>
      <c r="AC130" s="49">
        <f>IF(D130="","",SUMIF('[3]CHAM NV'!E:E,D130,'[3]CHAM NV'!F:F))</f>
        <v>0</v>
      </c>
      <c r="AD130" s="50">
        <f t="shared" si="19"/>
        <v>0</v>
      </c>
      <c r="AE130" s="49">
        <f>IF($D130="","",SUMIF('[3]TK CHAMTHI'!$J:$J,$D130,'[3]TK CHAMTHI'!$L:$L))</f>
        <v>0</v>
      </c>
      <c r="AF130" s="49">
        <f>IF($D130="","",SUMIF('[3]TK CHAMTHI'!$K:$K,$D130,'[3]TK CHAMTHI'!$L:$L))</f>
        <v>0</v>
      </c>
      <c r="AG130" s="49">
        <f>IF(D130="","",SUMIF('[3]CHAM NV'!I:I,D130,'[3]CHAM NV'!J:J))</f>
        <v>0</v>
      </c>
      <c r="AH130" s="50">
        <f t="shared" si="20"/>
        <v>0</v>
      </c>
      <c r="AI130" s="49">
        <f>IF($D130="","",SUMIF('[3]TK CHAMTHI'!$M:$M,$D130,'[3]TK CHAMTHI'!$O:$O))</f>
        <v>0</v>
      </c>
      <c r="AJ130" s="49">
        <f>IF($D130="","",SUMIF('[3]TK CHAMTHI'!$N:$N,$D130,'[3]TK CHAMTHI'!$O:$O))</f>
        <v>0</v>
      </c>
      <c r="AK130" s="50">
        <f t="shared" si="12"/>
        <v>0</v>
      </c>
      <c r="AL130" s="49">
        <f>IF($D130="","",SUMIF('[3]TK CHAMTHI'!$P:$P,$D130,'[3]TK CHAMTHI'!$R:$R))</f>
        <v>0</v>
      </c>
      <c r="AM130" s="49">
        <f>IF($D130="","",SUMIF('[3]TK CHAMTHI'!$Q:$Q,$D130,'[3]TK CHAMTHI'!$R:$R))</f>
        <v>0</v>
      </c>
      <c r="AN130" s="50">
        <f t="shared" si="13"/>
        <v>0</v>
      </c>
      <c r="AO130" s="49">
        <f>IF(D130="","",SUMIF('[3]TK CHAMTHI'!S:S,D130,'[3]TK CHAMTHI'!U:U))</f>
        <v>0</v>
      </c>
      <c r="AP130" s="49">
        <f>IF(D130="","",SUMIF('[3]TK CHAMTHI'!T:T,D130,'[3]TK CHAMTHI'!U:U))</f>
        <v>0</v>
      </c>
      <c r="AQ130" s="50">
        <f t="shared" si="21"/>
        <v>0</v>
      </c>
      <c r="AR130" s="50">
        <f>IF(D130="","",ROUND(SUMIF('[3]QL THI'!G:G,D130,'[3]QL THI'!H:H),1))</f>
        <v>0</v>
      </c>
      <c r="AS130" s="50">
        <f>IF(D130="","",ROUND(SUMIF('[3]QL THI'!E:E,D130,'[3]QL THI'!F:F),1))</f>
        <v>0</v>
      </c>
      <c r="AT130" s="149">
        <f t="shared" si="14"/>
        <v>0</v>
      </c>
    </row>
    <row r="131" spans="1:46" s="135" customFormat="1" ht="37.5">
      <c r="A131" s="145">
        <f>IF(D131="","",SUBTOTAL(3,$D$5:D131))</f>
        <v>127</v>
      </c>
      <c r="B131" s="46" t="s">
        <v>298</v>
      </c>
      <c r="C131" s="47" t="s">
        <v>222</v>
      </c>
      <c r="D131" s="146" t="s">
        <v>299</v>
      </c>
      <c r="E131" s="147">
        <f>IF($D131="","",SUMIF('[3]TK DETHI'!$A:$A,$D131,'[3]TK DETHI'!$B:$B))</f>
        <v>0</v>
      </c>
      <c r="F131" s="147">
        <f>IF($D131="","",SUMIF('[3]TK DETHI'!$C:$C,$D131,'[3]TK DETHI'!$D:$D))</f>
        <v>0</v>
      </c>
      <c r="G131" s="147">
        <f>IF($D131="","",SUMIF('[3]TK DETHI'!$E:$E,$D131,'[3]TK DETHI'!$F:$F))</f>
        <v>0</v>
      </c>
      <c r="H131" s="147">
        <f>IF($D131="","",SUMIF('[3]TK DETHI'!$G:$G,$D131,'[3]TK DETHI'!$H:$H))</f>
        <v>0</v>
      </c>
      <c r="I131" s="147">
        <f>IF($D131="","",SUMIF('[3]TK DETHI'!$I:$I,$D131,'[3]TK DETHI'!$J:$J))</f>
        <v>0</v>
      </c>
      <c r="J131" s="147">
        <f>IF($D131="","",SUMIF('[3]TK DETHI'!$K:$K,$D131,'[3]TK DETHI'!$L:$L))</f>
        <v>0</v>
      </c>
      <c r="K131" s="147">
        <f>IF($D131="","",SUMIF('[3]TK DETHI'!$M:$M,$D131,'[3]TK DETHI'!$N:$N))</f>
        <v>0</v>
      </c>
      <c r="L131" s="147">
        <f>IF($D131="","",SUMIF('[3]TK DETHI'!$O:$O,$D131,'[3]TK DETHI'!$P:$P))</f>
        <v>0</v>
      </c>
      <c r="M131" s="148">
        <f t="shared" si="15"/>
        <v>0</v>
      </c>
      <c r="N131" s="49">
        <f>IF($D131="","",SUMIF('[3]TK COITHI KTHP va Thi TN'!$A:$A,$D131,'[3]TK COITHI KTHP va Thi TN'!$D:$D))</f>
        <v>0</v>
      </c>
      <c r="O131" s="49">
        <f>IF($D131="","",SUMIF('[3]TK COITHI KTHP va Thi TN'!$B:$B,$D131,'[3]TK COITHI KTHP va Thi TN'!$D:$D))</f>
        <v>0</v>
      </c>
      <c r="P131" s="49">
        <f>IF($D131="","",SUMIF('[3]TK COITHI KTHP va Thi TN'!$E:$E,$D131,'[3]TK COITHI KTHP va Thi TN'!$H:$H))</f>
        <v>0</v>
      </c>
      <c r="Q131" s="49">
        <f>IF($D131="","",SUMIF('[3]TK COITHI KTHP va Thi TN'!$F:$F,$D131,'[3]TK COITHI KTHP va Thi TN'!$H:$H))</f>
        <v>0</v>
      </c>
      <c r="R131" s="149">
        <f t="shared" si="16"/>
        <v>0</v>
      </c>
      <c r="S131" s="49">
        <f>IF($D131="","",SUMIF('[3]TK CHAMTHI'!$A:$A,$D131,'[3]TK CHAMTHI'!$C:$C))</f>
        <v>0</v>
      </c>
      <c r="T131" s="49">
        <f>IF($D131="","",SUMIF('[3]TK CHAMTHI'!$B:$B,$D131,'[3]TK CHAMTHI'!$C:$C))</f>
        <v>0</v>
      </c>
      <c r="U131" s="49">
        <f>IF(D131="","",SUMIF('[3]CHAM NV'!B:B,D131,'[3]CHAM NV'!C:C))</f>
        <v>0</v>
      </c>
      <c r="V131" s="50">
        <f t="shared" si="17"/>
        <v>0</v>
      </c>
      <c r="W131" s="49">
        <f>IF($D131="","",SUMIF('[3]TK CHAMTHI'!$D:$D,$D131,'[3]TK CHAMTHI'!$F:$F))</f>
        <v>0</v>
      </c>
      <c r="X131" s="49">
        <f>IF($D131="","",SUMIF('[3]TK CHAMTHI'!$E:$E,$D131,'[3]TK CHAMTHI'!$F:$F))</f>
        <v>0</v>
      </c>
      <c r="Y131" s="49">
        <f>IF(D131="","",SUMIF('[3]CHAM NV'!G:G,D131,'[3]CHAM NV'!H:H))</f>
        <v>0</v>
      </c>
      <c r="Z131" s="50">
        <f t="shared" si="18"/>
        <v>0</v>
      </c>
      <c r="AA131" s="49">
        <f>IF($D131="","",SUMIF('[3]TK CHAMTHI'!$G:$G,$D131,'[3]TK CHAMTHI'!$I:$I))</f>
        <v>0</v>
      </c>
      <c r="AB131" s="49">
        <f>IF($D131="","",SUMIF('[3]TK CHAMTHI'!$H:$H,$D131,'[3]TK CHAMTHI'!$I:$I))</f>
        <v>0</v>
      </c>
      <c r="AC131" s="49">
        <f>IF(D131="","",SUMIF('[3]CHAM NV'!E:E,D131,'[3]CHAM NV'!F:F))</f>
        <v>0</v>
      </c>
      <c r="AD131" s="50">
        <f t="shared" si="19"/>
        <v>0</v>
      </c>
      <c r="AE131" s="49">
        <f>IF($D131="","",SUMIF('[3]TK CHAMTHI'!$J:$J,$D131,'[3]TK CHAMTHI'!$L:$L))</f>
        <v>0</v>
      </c>
      <c r="AF131" s="49">
        <f>IF($D131="","",SUMIF('[3]TK CHAMTHI'!$K:$K,$D131,'[3]TK CHAMTHI'!$L:$L))</f>
        <v>0</v>
      </c>
      <c r="AG131" s="49">
        <f>IF(D131="","",SUMIF('[3]CHAM NV'!I:I,D131,'[3]CHAM NV'!J:J))</f>
        <v>0</v>
      </c>
      <c r="AH131" s="50">
        <f t="shared" si="20"/>
        <v>0</v>
      </c>
      <c r="AI131" s="49">
        <f>IF($D131="","",SUMIF('[3]TK CHAMTHI'!$M:$M,$D131,'[3]TK CHAMTHI'!$O:$O))</f>
        <v>0</v>
      </c>
      <c r="AJ131" s="49">
        <f>IF($D131="","",SUMIF('[3]TK CHAMTHI'!$N:$N,$D131,'[3]TK CHAMTHI'!$O:$O))</f>
        <v>0</v>
      </c>
      <c r="AK131" s="50">
        <f t="shared" si="12"/>
        <v>0</v>
      </c>
      <c r="AL131" s="49">
        <f>IF($D131="","",SUMIF('[3]TK CHAMTHI'!$P:$P,$D131,'[3]TK CHAMTHI'!$R:$R))</f>
        <v>0</v>
      </c>
      <c r="AM131" s="49">
        <f>IF($D131="","",SUMIF('[3]TK CHAMTHI'!$Q:$Q,$D131,'[3]TK CHAMTHI'!$R:$R))</f>
        <v>0</v>
      </c>
      <c r="AN131" s="50">
        <f t="shared" si="13"/>
        <v>0</v>
      </c>
      <c r="AO131" s="49">
        <f>IF(D131="","",SUMIF('[3]TK CHAMTHI'!S:S,D131,'[3]TK CHAMTHI'!U:U))</f>
        <v>0</v>
      </c>
      <c r="AP131" s="49">
        <f>IF(D131="","",SUMIF('[3]TK CHAMTHI'!T:T,D131,'[3]TK CHAMTHI'!U:U))</f>
        <v>0</v>
      </c>
      <c r="AQ131" s="50">
        <f t="shared" si="21"/>
        <v>0</v>
      </c>
      <c r="AR131" s="50">
        <f>IF(D131="","",ROUND(SUMIF('[3]QL THI'!G:G,D131,'[3]QL THI'!H:H),1))</f>
        <v>0</v>
      </c>
      <c r="AS131" s="50">
        <f>IF(D131="","",ROUND(SUMIF('[3]QL THI'!E:E,D131,'[3]QL THI'!F:F),1))</f>
        <v>0</v>
      </c>
      <c r="AT131" s="149">
        <f t="shared" si="14"/>
        <v>0</v>
      </c>
    </row>
    <row r="132" spans="1:46" s="135" customFormat="1" ht="37.5">
      <c r="A132" s="145">
        <f>IF(D132="","",SUBTOTAL(3,$D$5:D132))</f>
        <v>128</v>
      </c>
      <c r="B132" s="46" t="s">
        <v>300</v>
      </c>
      <c r="C132" s="47" t="s">
        <v>222</v>
      </c>
      <c r="D132" s="146" t="s">
        <v>301</v>
      </c>
      <c r="E132" s="147">
        <f>IF($D132="","",SUMIF('[3]TK DETHI'!$A:$A,$D132,'[3]TK DETHI'!$B:$B))</f>
        <v>0</v>
      </c>
      <c r="F132" s="147">
        <f>IF($D132="","",SUMIF('[3]TK DETHI'!$C:$C,$D132,'[3]TK DETHI'!$D:$D))</f>
        <v>0</v>
      </c>
      <c r="G132" s="147">
        <f>IF($D132="","",SUMIF('[3]TK DETHI'!$E:$E,$D132,'[3]TK DETHI'!$F:$F))</f>
        <v>0</v>
      </c>
      <c r="H132" s="147">
        <f>IF($D132="","",SUMIF('[3]TK DETHI'!$G:$G,$D132,'[3]TK DETHI'!$H:$H))</f>
        <v>0</v>
      </c>
      <c r="I132" s="147">
        <f>IF($D132="","",SUMIF('[3]TK DETHI'!$I:$I,$D132,'[3]TK DETHI'!$J:$J))</f>
        <v>0</v>
      </c>
      <c r="J132" s="147">
        <f>IF($D132="","",SUMIF('[3]TK DETHI'!$K:$K,$D132,'[3]TK DETHI'!$L:$L))</f>
        <v>0</v>
      </c>
      <c r="K132" s="147">
        <f>IF($D132="","",SUMIF('[3]TK DETHI'!$M:$M,$D132,'[3]TK DETHI'!$N:$N))</f>
        <v>0</v>
      </c>
      <c r="L132" s="147">
        <f>IF($D132="","",SUMIF('[3]TK DETHI'!$O:$O,$D132,'[3]TK DETHI'!$P:$P))</f>
        <v>0</v>
      </c>
      <c r="M132" s="148">
        <f t="shared" si="15"/>
        <v>0</v>
      </c>
      <c r="N132" s="49">
        <f>IF($D132="","",SUMIF('[3]TK COITHI KTHP va Thi TN'!$A:$A,$D132,'[3]TK COITHI KTHP va Thi TN'!$D:$D))</f>
        <v>0</v>
      </c>
      <c r="O132" s="49">
        <f>IF($D132="","",SUMIF('[3]TK COITHI KTHP va Thi TN'!$B:$B,$D132,'[3]TK COITHI KTHP va Thi TN'!$D:$D))</f>
        <v>0</v>
      </c>
      <c r="P132" s="49">
        <f>IF($D132="","",SUMIF('[3]TK COITHI KTHP va Thi TN'!$E:$E,$D132,'[3]TK COITHI KTHP va Thi TN'!$H:$H))</f>
        <v>0</v>
      </c>
      <c r="Q132" s="49">
        <f>IF($D132="","",SUMIF('[3]TK COITHI KTHP va Thi TN'!$F:$F,$D132,'[3]TK COITHI KTHP va Thi TN'!$H:$H))</f>
        <v>0</v>
      </c>
      <c r="R132" s="149">
        <f t="shared" si="16"/>
        <v>0</v>
      </c>
      <c r="S132" s="49">
        <f>IF($D132="","",SUMIF('[3]TK CHAMTHI'!$A:$A,$D132,'[3]TK CHAMTHI'!$C:$C))</f>
        <v>0</v>
      </c>
      <c r="T132" s="49">
        <f>IF($D132="","",SUMIF('[3]TK CHAMTHI'!$B:$B,$D132,'[3]TK CHAMTHI'!$C:$C))</f>
        <v>0</v>
      </c>
      <c r="U132" s="49">
        <f>IF(D132="","",SUMIF('[3]CHAM NV'!B:B,D132,'[3]CHAM NV'!C:C))</f>
        <v>0</v>
      </c>
      <c r="V132" s="50">
        <f t="shared" si="17"/>
        <v>0</v>
      </c>
      <c r="W132" s="49">
        <f>IF($D132="","",SUMIF('[3]TK CHAMTHI'!$D:$D,$D132,'[3]TK CHAMTHI'!$F:$F))</f>
        <v>0</v>
      </c>
      <c r="X132" s="49">
        <f>IF($D132="","",SUMIF('[3]TK CHAMTHI'!$E:$E,$D132,'[3]TK CHAMTHI'!$F:$F))</f>
        <v>0</v>
      </c>
      <c r="Y132" s="49">
        <f>IF(D132="","",SUMIF('[3]CHAM NV'!G:G,D132,'[3]CHAM NV'!H:H))</f>
        <v>0</v>
      </c>
      <c r="Z132" s="50">
        <f t="shared" si="18"/>
        <v>0</v>
      </c>
      <c r="AA132" s="49">
        <f>IF($D132="","",SUMIF('[3]TK CHAMTHI'!$G:$G,$D132,'[3]TK CHAMTHI'!$I:$I))</f>
        <v>0</v>
      </c>
      <c r="AB132" s="49">
        <f>IF($D132="","",SUMIF('[3]TK CHAMTHI'!$H:$H,$D132,'[3]TK CHAMTHI'!$I:$I))</f>
        <v>0</v>
      </c>
      <c r="AC132" s="49">
        <f>IF(D132="","",SUMIF('[3]CHAM NV'!E:E,D132,'[3]CHAM NV'!F:F))</f>
        <v>0</v>
      </c>
      <c r="AD132" s="50">
        <f t="shared" si="19"/>
        <v>0</v>
      </c>
      <c r="AE132" s="49">
        <f>IF($D132="","",SUMIF('[3]TK CHAMTHI'!$J:$J,$D132,'[3]TK CHAMTHI'!$L:$L))</f>
        <v>0</v>
      </c>
      <c r="AF132" s="49">
        <f>IF($D132="","",SUMIF('[3]TK CHAMTHI'!$K:$K,$D132,'[3]TK CHAMTHI'!$L:$L))</f>
        <v>0</v>
      </c>
      <c r="AG132" s="49">
        <f>IF(D132="","",SUMIF('[3]CHAM NV'!I:I,D132,'[3]CHAM NV'!J:J))</f>
        <v>0</v>
      </c>
      <c r="AH132" s="50">
        <f t="shared" si="20"/>
        <v>0</v>
      </c>
      <c r="AI132" s="49">
        <f>IF($D132="","",SUMIF('[3]TK CHAMTHI'!$M:$M,$D132,'[3]TK CHAMTHI'!$O:$O))</f>
        <v>0</v>
      </c>
      <c r="AJ132" s="49">
        <f>IF($D132="","",SUMIF('[3]TK CHAMTHI'!$N:$N,$D132,'[3]TK CHAMTHI'!$O:$O))</f>
        <v>0</v>
      </c>
      <c r="AK132" s="50">
        <f t="shared" si="12"/>
        <v>0</v>
      </c>
      <c r="AL132" s="49">
        <f>IF($D132="","",SUMIF('[3]TK CHAMTHI'!$P:$P,$D132,'[3]TK CHAMTHI'!$R:$R))</f>
        <v>0</v>
      </c>
      <c r="AM132" s="49">
        <f>IF($D132="","",SUMIF('[3]TK CHAMTHI'!$Q:$Q,$D132,'[3]TK CHAMTHI'!$R:$R))</f>
        <v>0</v>
      </c>
      <c r="AN132" s="50">
        <f t="shared" si="13"/>
        <v>0</v>
      </c>
      <c r="AO132" s="49">
        <f>IF(D132="","",SUMIF('[3]TK CHAMTHI'!S:S,D132,'[3]TK CHAMTHI'!U:U))</f>
        <v>0</v>
      </c>
      <c r="AP132" s="49">
        <f>IF(D132="","",SUMIF('[3]TK CHAMTHI'!T:T,D132,'[3]TK CHAMTHI'!U:U))</f>
        <v>0</v>
      </c>
      <c r="AQ132" s="50">
        <f t="shared" si="21"/>
        <v>0</v>
      </c>
      <c r="AR132" s="50">
        <f>IF(D132="","",ROUND(SUMIF('[3]QL THI'!G:G,D132,'[3]QL THI'!H:H),1))</f>
        <v>0</v>
      </c>
      <c r="AS132" s="50">
        <f>IF(D132="","",ROUND(SUMIF('[3]QL THI'!E:E,D132,'[3]QL THI'!F:F),1))</f>
        <v>0</v>
      </c>
      <c r="AT132" s="149">
        <f t="shared" si="14"/>
        <v>0</v>
      </c>
    </row>
    <row r="133" spans="1:46" s="135" customFormat="1" ht="37.5">
      <c r="A133" s="145">
        <f>IF(D133="","",SUBTOTAL(3,$D$5:D133))</f>
        <v>129</v>
      </c>
      <c r="B133" s="46" t="s">
        <v>302</v>
      </c>
      <c r="C133" s="47" t="s">
        <v>222</v>
      </c>
      <c r="D133" s="146" t="s">
        <v>303</v>
      </c>
      <c r="E133" s="147">
        <f>IF($D133="","",SUMIF('[3]TK DETHI'!$A:$A,$D133,'[3]TK DETHI'!$B:$B))</f>
        <v>0</v>
      </c>
      <c r="F133" s="147">
        <f>IF($D133="","",SUMIF('[3]TK DETHI'!$C:$C,$D133,'[3]TK DETHI'!$D:$D))</f>
        <v>0</v>
      </c>
      <c r="G133" s="147">
        <f>IF($D133="","",SUMIF('[3]TK DETHI'!$E:$E,$D133,'[3]TK DETHI'!$F:$F))</f>
        <v>0</v>
      </c>
      <c r="H133" s="147">
        <f>IF($D133="","",SUMIF('[3]TK DETHI'!$G:$G,$D133,'[3]TK DETHI'!$H:$H))</f>
        <v>0</v>
      </c>
      <c r="I133" s="147">
        <f>IF($D133="","",SUMIF('[3]TK DETHI'!$I:$I,$D133,'[3]TK DETHI'!$J:$J))</f>
        <v>0</v>
      </c>
      <c r="J133" s="147">
        <f>IF($D133="","",SUMIF('[3]TK DETHI'!$K:$K,$D133,'[3]TK DETHI'!$L:$L))</f>
        <v>0</v>
      </c>
      <c r="K133" s="147">
        <f>IF($D133="","",SUMIF('[3]TK DETHI'!$M:$M,$D133,'[3]TK DETHI'!$N:$N))</f>
        <v>0</v>
      </c>
      <c r="L133" s="147">
        <f>IF($D133="","",SUMIF('[3]TK DETHI'!$O:$O,$D133,'[3]TK DETHI'!$P:$P))</f>
        <v>0</v>
      </c>
      <c r="M133" s="148">
        <f t="shared" si="15"/>
        <v>0</v>
      </c>
      <c r="N133" s="49">
        <f>IF($D133="","",SUMIF('[3]TK COITHI KTHP va Thi TN'!$A:$A,$D133,'[3]TK COITHI KTHP va Thi TN'!$D:$D))</f>
        <v>0</v>
      </c>
      <c r="O133" s="49">
        <f>IF($D133="","",SUMIF('[3]TK COITHI KTHP va Thi TN'!$B:$B,$D133,'[3]TK COITHI KTHP va Thi TN'!$D:$D))</f>
        <v>0</v>
      </c>
      <c r="P133" s="49">
        <f>IF($D133="","",SUMIF('[3]TK COITHI KTHP va Thi TN'!$E:$E,$D133,'[3]TK COITHI KTHP va Thi TN'!$H:$H))</f>
        <v>0</v>
      </c>
      <c r="Q133" s="49">
        <f>IF($D133="","",SUMIF('[3]TK COITHI KTHP va Thi TN'!$F:$F,$D133,'[3]TK COITHI KTHP va Thi TN'!$H:$H))</f>
        <v>0</v>
      </c>
      <c r="R133" s="149">
        <f t="shared" si="16"/>
        <v>0</v>
      </c>
      <c r="S133" s="49">
        <f>IF($D133="","",SUMIF('[3]TK CHAMTHI'!$A:$A,$D133,'[3]TK CHAMTHI'!$C:$C))</f>
        <v>0</v>
      </c>
      <c r="T133" s="49">
        <f>IF($D133="","",SUMIF('[3]TK CHAMTHI'!$B:$B,$D133,'[3]TK CHAMTHI'!$C:$C))</f>
        <v>0</v>
      </c>
      <c r="U133" s="49">
        <f>IF(D133="","",SUMIF('[3]CHAM NV'!B:B,D133,'[3]CHAM NV'!C:C))</f>
        <v>0</v>
      </c>
      <c r="V133" s="50">
        <f t="shared" si="17"/>
        <v>0</v>
      </c>
      <c r="W133" s="49">
        <f>IF($D133="","",SUMIF('[3]TK CHAMTHI'!$D:$D,$D133,'[3]TK CHAMTHI'!$F:$F))</f>
        <v>0</v>
      </c>
      <c r="X133" s="49">
        <f>IF($D133="","",SUMIF('[3]TK CHAMTHI'!$E:$E,$D133,'[3]TK CHAMTHI'!$F:$F))</f>
        <v>0</v>
      </c>
      <c r="Y133" s="49">
        <f>IF(D133="","",SUMIF('[3]CHAM NV'!G:G,D133,'[3]CHAM NV'!H:H))</f>
        <v>0</v>
      </c>
      <c r="Z133" s="50">
        <f t="shared" si="18"/>
        <v>0</v>
      </c>
      <c r="AA133" s="49">
        <f>IF($D133="","",SUMIF('[3]TK CHAMTHI'!$G:$G,$D133,'[3]TK CHAMTHI'!$I:$I))</f>
        <v>0</v>
      </c>
      <c r="AB133" s="49">
        <f>IF($D133="","",SUMIF('[3]TK CHAMTHI'!$H:$H,$D133,'[3]TK CHAMTHI'!$I:$I))</f>
        <v>0</v>
      </c>
      <c r="AC133" s="49">
        <f>IF(D133="","",SUMIF('[3]CHAM NV'!E:E,D133,'[3]CHAM NV'!F:F))</f>
        <v>0</v>
      </c>
      <c r="AD133" s="50">
        <f t="shared" si="19"/>
        <v>0</v>
      </c>
      <c r="AE133" s="49">
        <f>IF($D133="","",SUMIF('[3]TK CHAMTHI'!$J:$J,$D133,'[3]TK CHAMTHI'!$L:$L))</f>
        <v>0</v>
      </c>
      <c r="AF133" s="49">
        <f>IF($D133="","",SUMIF('[3]TK CHAMTHI'!$K:$K,$D133,'[3]TK CHAMTHI'!$L:$L))</f>
        <v>0</v>
      </c>
      <c r="AG133" s="49">
        <f>IF(D133="","",SUMIF('[3]CHAM NV'!I:I,D133,'[3]CHAM NV'!J:J))</f>
        <v>0</v>
      </c>
      <c r="AH133" s="50">
        <f t="shared" si="20"/>
        <v>0</v>
      </c>
      <c r="AI133" s="49">
        <f>IF($D133="","",SUMIF('[3]TK CHAMTHI'!$M:$M,$D133,'[3]TK CHAMTHI'!$O:$O))</f>
        <v>0</v>
      </c>
      <c r="AJ133" s="49">
        <f>IF($D133="","",SUMIF('[3]TK CHAMTHI'!$N:$N,$D133,'[3]TK CHAMTHI'!$O:$O))</f>
        <v>0</v>
      </c>
      <c r="AK133" s="50">
        <f t="shared" ref="AK133:AK196" si="22">IF($D133="","",(SUM($AI133:$AJ133))*0.2)</f>
        <v>0</v>
      </c>
      <c r="AL133" s="49">
        <f>IF($D133="","",SUMIF('[3]TK CHAMTHI'!$P:$P,$D133,'[3]TK CHAMTHI'!$R:$R))</f>
        <v>0</v>
      </c>
      <c r="AM133" s="49">
        <f>IF($D133="","",SUMIF('[3]TK CHAMTHI'!$Q:$Q,$D133,'[3]TK CHAMTHI'!$R:$R))</f>
        <v>0</v>
      </c>
      <c r="AN133" s="50">
        <f t="shared" ref="AN133:AN196" si="23">IF($D133="","",(SUM($AL133:$AM133))*0.4)</f>
        <v>0</v>
      </c>
      <c r="AO133" s="49">
        <f>IF(D133="","",SUMIF('[3]TK CHAMTHI'!S:S,D133,'[3]TK CHAMTHI'!U:U))</f>
        <v>0</v>
      </c>
      <c r="AP133" s="49">
        <f>IF(D133="","",SUMIF('[3]TK CHAMTHI'!T:T,D133,'[3]TK CHAMTHI'!U:U))</f>
        <v>0</v>
      </c>
      <c r="AQ133" s="50">
        <f t="shared" si="21"/>
        <v>0</v>
      </c>
      <c r="AR133" s="50">
        <f>IF(D133="","",ROUND(SUMIF('[3]QL THI'!G:G,D133,'[3]QL THI'!H:H),1))</f>
        <v>0</v>
      </c>
      <c r="AS133" s="50">
        <f>IF(D133="","",ROUND(SUMIF('[3]QL THI'!E:E,D133,'[3]QL THI'!F:F),1))</f>
        <v>0</v>
      </c>
      <c r="AT133" s="149">
        <f t="shared" ref="AT133:AT196" si="24">IF(D133="","",ROUND(M133+R133+V133+Z133+AD133+AH133+AK133+AN133+AQ133+SUM(AR133:AS133),1))</f>
        <v>0</v>
      </c>
    </row>
    <row r="134" spans="1:46" s="135" customFormat="1" ht="37.5">
      <c r="A134" s="145">
        <f>IF(D134="","",SUBTOTAL(3,$D$5:D134))</f>
        <v>130</v>
      </c>
      <c r="B134" s="46" t="s">
        <v>304</v>
      </c>
      <c r="C134" s="47" t="s">
        <v>222</v>
      </c>
      <c r="D134" s="146" t="s">
        <v>305</v>
      </c>
      <c r="E134" s="147">
        <f>IF($D134="","",SUMIF('[3]TK DETHI'!$A:$A,$D134,'[3]TK DETHI'!$B:$B))</f>
        <v>0</v>
      </c>
      <c r="F134" s="147">
        <f>IF($D134="","",SUMIF('[3]TK DETHI'!$C:$C,$D134,'[3]TK DETHI'!$D:$D))</f>
        <v>0</v>
      </c>
      <c r="G134" s="147">
        <f>IF($D134="","",SUMIF('[3]TK DETHI'!$E:$E,$D134,'[3]TK DETHI'!$F:$F))</f>
        <v>0</v>
      </c>
      <c r="H134" s="147">
        <f>IF($D134="","",SUMIF('[3]TK DETHI'!$G:$G,$D134,'[3]TK DETHI'!$H:$H))</f>
        <v>0</v>
      </c>
      <c r="I134" s="147">
        <f>IF($D134="","",SUMIF('[3]TK DETHI'!$I:$I,$D134,'[3]TK DETHI'!$J:$J))</f>
        <v>0</v>
      </c>
      <c r="J134" s="147">
        <f>IF($D134="","",SUMIF('[3]TK DETHI'!$K:$K,$D134,'[3]TK DETHI'!$L:$L))</f>
        <v>0</v>
      </c>
      <c r="K134" s="147">
        <f>IF($D134="","",SUMIF('[3]TK DETHI'!$M:$M,$D134,'[3]TK DETHI'!$N:$N))</f>
        <v>0</v>
      </c>
      <c r="L134" s="147">
        <f>IF($D134="","",SUMIF('[3]TK DETHI'!$O:$O,$D134,'[3]TK DETHI'!$P:$P))</f>
        <v>0</v>
      </c>
      <c r="M134" s="148">
        <f t="shared" ref="M134:M197" si="25">IF($D134="","",($E134+$F134*1.5+$G134*0.25+$H134*0.5+$I134*2+$J134*2.5+$K134*0.5+$L134*1.5))</f>
        <v>0</v>
      </c>
      <c r="N134" s="49">
        <f>IF($D134="","",SUMIF('[3]TK COITHI KTHP va Thi TN'!$A:$A,$D134,'[3]TK COITHI KTHP va Thi TN'!$D:$D))</f>
        <v>0</v>
      </c>
      <c r="O134" s="49">
        <f>IF($D134="","",SUMIF('[3]TK COITHI KTHP va Thi TN'!$B:$B,$D134,'[3]TK COITHI KTHP va Thi TN'!$D:$D))</f>
        <v>0</v>
      </c>
      <c r="P134" s="49">
        <f>IF($D134="","",SUMIF('[3]TK COITHI KTHP va Thi TN'!$E:$E,$D134,'[3]TK COITHI KTHP va Thi TN'!$H:$H))</f>
        <v>0</v>
      </c>
      <c r="Q134" s="49">
        <f>IF($D134="","",SUMIF('[3]TK COITHI KTHP va Thi TN'!$F:$F,$D134,'[3]TK COITHI KTHP va Thi TN'!$H:$H))</f>
        <v>0</v>
      </c>
      <c r="R134" s="149">
        <f t="shared" ref="R134:R197" si="26">IF($D134="","",SUM($N134:$Q134))</f>
        <v>0</v>
      </c>
      <c r="S134" s="49">
        <f>IF($D134="","",SUMIF('[3]TK CHAMTHI'!$A:$A,$D134,'[3]TK CHAMTHI'!$C:$C))</f>
        <v>0</v>
      </c>
      <c r="T134" s="49">
        <f>IF($D134="","",SUMIF('[3]TK CHAMTHI'!$B:$B,$D134,'[3]TK CHAMTHI'!$C:$C))</f>
        <v>0</v>
      </c>
      <c r="U134" s="49">
        <f>IF(D134="","",SUMIF('[3]CHAM NV'!B:B,D134,'[3]CHAM NV'!C:C))</f>
        <v>0</v>
      </c>
      <c r="V134" s="50">
        <f t="shared" ref="V134:V197" si="27">IF($D134="","",((SUM($S134:$T134))-U134)*0.1)</f>
        <v>0</v>
      </c>
      <c r="W134" s="49">
        <f>IF($D134="","",SUMIF('[3]TK CHAMTHI'!$D:$D,$D134,'[3]TK CHAMTHI'!$F:$F))</f>
        <v>0</v>
      </c>
      <c r="X134" s="49">
        <f>IF($D134="","",SUMIF('[3]TK CHAMTHI'!$E:$E,$D134,'[3]TK CHAMTHI'!$F:$F))</f>
        <v>0</v>
      </c>
      <c r="Y134" s="49">
        <f>IF(D134="","",SUMIF('[3]CHAM NV'!G:G,D134,'[3]CHAM NV'!H:H))</f>
        <v>0</v>
      </c>
      <c r="Z134" s="50">
        <f t="shared" ref="Z134:Z197" si="28">IF($D134="","",((SUM($W134:$X134))-Y134)*0.2)</f>
        <v>0</v>
      </c>
      <c r="AA134" s="49">
        <f>IF($D134="","",SUMIF('[3]TK CHAMTHI'!$G:$G,$D134,'[3]TK CHAMTHI'!$I:$I))</f>
        <v>0</v>
      </c>
      <c r="AB134" s="49">
        <f>IF($D134="","",SUMIF('[3]TK CHAMTHI'!$H:$H,$D134,'[3]TK CHAMTHI'!$I:$I))</f>
        <v>0</v>
      </c>
      <c r="AC134" s="49">
        <f>IF(D134="","",SUMIF('[3]CHAM NV'!E:E,D134,'[3]CHAM NV'!F:F))</f>
        <v>0</v>
      </c>
      <c r="AD134" s="50">
        <f t="shared" ref="AD134:AD197" si="29">IF($D134="","",((SUM($AA134:$AB134))-AC134)*0.2)</f>
        <v>0</v>
      </c>
      <c r="AE134" s="49">
        <f>IF($D134="","",SUMIF('[3]TK CHAMTHI'!$J:$J,$D134,'[3]TK CHAMTHI'!$L:$L))</f>
        <v>0</v>
      </c>
      <c r="AF134" s="49">
        <f>IF($D134="","",SUMIF('[3]TK CHAMTHI'!$K:$K,$D134,'[3]TK CHAMTHI'!$L:$L))</f>
        <v>0</v>
      </c>
      <c r="AG134" s="49">
        <f>IF(D134="","",SUMIF('[3]CHAM NV'!I:I,D134,'[3]CHAM NV'!J:J))</f>
        <v>0</v>
      </c>
      <c r="AH134" s="50">
        <f t="shared" ref="AH134:AH197" si="30">IF($D134="","",((SUM($AE134:$AF134))-AG134)*0.2)</f>
        <v>0</v>
      </c>
      <c r="AI134" s="49">
        <f>IF($D134="","",SUMIF('[3]TK CHAMTHI'!$M:$M,$D134,'[3]TK CHAMTHI'!$O:$O))</f>
        <v>0</v>
      </c>
      <c r="AJ134" s="49">
        <f>IF($D134="","",SUMIF('[3]TK CHAMTHI'!$N:$N,$D134,'[3]TK CHAMTHI'!$O:$O))</f>
        <v>0</v>
      </c>
      <c r="AK134" s="50">
        <f t="shared" si="22"/>
        <v>0</v>
      </c>
      <c r="AL134" s="49">
        <f>IF($D134="","",SUMIF('[3]TK CHAMTHI'!$P:$P,$D134,'[3]TK CHAMTHI'!$R:$R))</f>
        <v>0</v>
      </c>
      <c r="AM134" s="49">
        <f>IF($D134="","",SUMIF('[3]TK CHAMTHI'!$Q:$Q,$D134,'[3]TK CHAMTHI'!$R:$R))</f>
        <v>0</v>
      </c>
      <c r="AN134" s="50">
        <f t="shared" si="23"/>
        <v>0</v>
      </c>
      <c r="AO134" s="49">
        <f>IF(D134="","",SUMIF('[3]TK CHAMTHI'!S:S,D134,'[3]TK CHAMTHI'!U:U))</f>
        <v>0</v>
      </c>
      <c r="AP134" s="49">
        <f>IF(D134="","",SUMIF('[3]TK CHAMTHI'!T:T,D134,'[3]TK CHAMTHI'!U:U))</f>
        <v>0</v>
      </c>
      <c r="AQ134" s="50">
        <f t="shared" ref="AQ134:AQ197" si="31">IF(D134="","",SUM(AO134:AP134)*0.4)</f>
        <v>0</v>
      </c>
      <c r="AR134" s="50">
        <f>IF(D134="","",ROUND(SUMIF('[3]QL THI'!G:G,D134,'[3]QL THI'!H:H),1))</f>
        <v>0</v>
      </c>
      <c r="AS134" s="50">
        <f>IF(D134="","",ROUND(SUMIF('[3]QL THI'!E:E,D134,'[3]QL THI'!F:F),1))</f>
        <v>0</v>
      </c>
      <c r="AT134" s="149">
        <f t="shared" si="24"/>
        <v>0</v>
      </c>
    </row>
    <row r="135" spans="1:46" s="135" customFormat="1">
      <c r="A135" s="145">
        <f>IF(D135="","",SUBTOTAL(3,$D$5:D135))</f>
        <v>131</v>
      </c>
      <c r="B135" s="46" t="s">
        <v>306</v>
      </c>
      <c r="C135" s="47" t="s">
        <v>222</v>
      </c>
      <c r="D135" s="146" t="s">
        <v>307</v>
      </c>
      <c r="E135" s="147">
        <f>IF($D135="","",SUMIF('[3]TK DETHI'!$A:$A,$D135,'[3]TK DETHI'!$B:$B))</f>
        <v>0</v>
      </c>
      <c r="F135" s="147">
        <f>IF($D135="","",SUMIF('[3]TK DETHI'!$C:$C,$D135,'[3]TK DETHI'!$D:$D))</f>
        <v>0</v>
      </c>
      <c r="G135" s="147">
        <f>IF($D135="","",SUMIF('[3]TK DETHI'!$E:$E,$D135,'[3]TK DETHI'!$F:$F))</f>
        <v>0</v>
      </c>
      <c r="H135" s="147">
        <f>IF($D135="","",SUMIF('[3]TK DETHI'!$G:$G,$D135,'[3]TK DETHI'!$H:$H))</f>
        <v>0</v>
      </c>
      <c r="I135" s="147">
        <f>IF($D135="","",SUMIF('[3]TK DETHI'!$I:$I,$D135,'[3]TK DETHI'!$J:$J))</f>
        <v>0</v>
      </c>
      <c r="J135" s="147">
        <f>IF($D135="","",SUMIF('[3]TK DETHI'!$K:$K,$D135,'[3]TK DETHI'!$L:$L))</f>
        <v>0</v>
      </c>
      <c r="K135" s="147">
        <f>IF($D135="","",SUMIF('[3]TK DETHI'!$M:$M,$D135,'[3]TK DETHI'!$N:$N))</f>
        <v>0</v>
      </c>
      <c r="L135" s="147">
        <f>IF($D135="","",SUMIF('[3]TK DETHI'!$O:$O,$D135,'[3]TK DETHI'!$P:$P))</f>
        <v>0</v>
      </c>
      <c r="M135" s="148">
        <f t="shared" si="25"/>
        <v>0</v>
      </c>
      <c r="N135" s="49">
        <f>IF($D135="","",SUMIF('[3]TK COITHI KTHP va Thi TN'!$A:$A,$D135,'[3]TK COITHI KTHP va Thi TN'!$D:$D))</f>
        <v>0</v>
      </c>
      <c r="O135" s="49">
        <f>IF($D135="","",SUMIF('[3]TK COITHI KTHP va Thi TN'!$B:$B,$D135,'[3]TK COITHI KTHP va Thi TN'!$D:$D))</f>
        <v>0</v>
      </c>
      <c r="P135" s="49">
        <f>IF($D135="","",SUMIF('[3]TK COITHI KTHP va Thi TN'!$E:$E,$D135,'[3]TK COITHI KTHP va Thi TN'!$H:$H))</f>
        <v>0</v>
      </c>
      <c r="Q135" s="49">
        <f>IF($D135="","",SUMIF('[3]TK COITHI KTHP va Thi TN'!$F:$F,$D135,'[3]TK COITHI KTHP va Thi TN'!$H:$H))</f>
        <v>0</v>
      </c>
      <c r="R135" s="149">
        <f t="shared" si="26"/>
        <v>0</v>
      </c>
      <c r="S135" s="49">
        <f>IF($D135="","",SUMIF('[3]TK CHAMTHI'!$A:$A,$D135,'[3]TK CHAMTHI'!$C:$C))</f>
        <v>0</v>
      </c>
      <c r="T135" s="49">
        <f>IF($D135="","",SUMIF('[3]TK CHAMTHI'!$B:$B,$D135,'[3]TK CHAMTHI'!$C:$C))</f>
        <v>0</v>
      </c>
      <c r="U135" s="49">
        <f>IF(D135="","",SUMIF('[3]CHAM NV'!B:B,D135,'[3]CHAM NV'!C:C))</f>
        <v>0</v>
      </c>
      <c r="V135" s="50">
        <f t="shared" si="27"/>
        <v>0</v>
      </c>
      <c r="W135" s="49">
        <f>IF($D135="","",SUMIF('[3]TK CHAMTHI'!$D:$D,$D135,'[3]TK CHAMTHI'!$F:$F))</f>
        <v>0</v>
      </c>
      <c r="X135" s="49">
        <f>IF($D135="","",SUMIF('[3]TK CHAMTHI'!$E:$E,$D135,'[3]TK CHAMTHI'!$F:$F))</f>
        <v>0</v>
      </c>
      <c r="Y135" s="49">
        <f>IF(D135="","",SUMIF('[3]CHAM NV'!G:G,D135,'[3]CHAM NV'!H:H))</f>
        <v>0</v>
      </c>
      <c r="Z135" s="50">
        <f t="shared" si="28"/>
        <v>0</v>
      </c>
      <c r="AA135" s="49">
        <f>IF($D135="","",SUMIF('[3]TK CHAMTHI'!$G:$G,$D135,'[3]TK CHAMTHI'!$I:$I))</f>
        <v>0</v>
      </c>
      <c r="AB135" s="49">
        <f>IF($D135="","",SUMIF('[3]TK CHAMTHI'!$H:$H,$D135,'[3]TK CHAMTHI'!$I:$I))</f>
        <v>0</v>
      </c>
      <c r="AC135" s="49">
        <f>IF(D135="","",SUMIF('[3]CHAM NV'!E:E,D135,'[3]CHAM NV'!F:F))</f>
        <v>0</v>
      </c>
      <c r="AD135" s="50">
        <f t="shared" si="29"/>
        <v>0</v>
      </c>
      <c r="AE135" s="49">
        <f>IF($D135="","",SUMIF('[3]TK CHAMTHI'!$J:$J,$D135,'[3]TK CHAMTHI'!$L:$L))</f>
        <v>0</v>
      </c>
      <c r="AF135" s="49">
        <f>IF($D135="","",SUMIF('[3]TK CHAMTHI'!$K:$K,$D135,'[3]TK CHAMTHI'!$L:$L))</f>
        <v>0</v>
      </c>
      <c r="AG135" s="49">
        <f>IF(D135="","",SUMIF('[3]CHAM NV'!I:I,D135,'[3]CHAM NV'!J:J))</f>
        <v>0</v>
      </c>
      <c r="AH135" s="50">
        <f t="shared" si="30"/>
        <v>0</v>
      </c>
      <c r="AI135" s="49">
        <f>IF($D135="","",SUMIF('[3]TK CHAMTHI'!$M:$M,$D135,'[3]TK CHAMTHI'!$O:$O))</f>
        <v>0</v>
      </c>
      <c r="AJ135" s="49">
        <f>IF($D135="","",SUMIF('[3]TK CHAMTHI'!$N:$N,$D135,'[3]TK CHAMTHI'!$O:$O))</f>
        <v>0</v>
      </c>
      <c r="AK135" s="50">
        <f t="shared" si="22"/>
        <v>0</v>
      </c>
      <c r="AL135" s="49">
        <f>IF($D135="","",SUMIF('[3]TK CHAMTHI'!$P:$P,$D135,'[3]TK CHAMTHI'!$R:$R))</f>
        <v>0</v>
      </c>
      <c r="AM135" s="49">
        <f>IF($D135="","",SUMIF('[3]TK CHAMTHI'!$Q:$Q,$D135,'[3]TK CHAMTHI'!$R:$R))</f>
        <v>0</v>
      </c>
      <c r="AN135" s="50">
        <f t="shared" si="23"/>
        <v>0</v>
      </c>
      <c r="AO135" s="49">
        <f>IF(D135="","",SUMIF('[3]TK CHAMTHI'!S:S,D135,'[3]TK CHAMTHI'!U:U))</f>
        <v>0</v>
      </c>
      <c r="AP135" s="49">
        <f>IF(D135="","",SUMIF('[3]TK CHAMTHI'!T:T,D135,'[3]TK CHAMTHI'!U:U))</f>
        <v>0</v>
      </c>
      <c r="AQ135" s="50">
        <f t="shared" si="31"/>
        <v>0</v>
      </c>
      <c r="AR135" s="50">
        <f>IF(D135="","",ROUND(SUMIF('[3]QL THI'!G:G,D135,'[3]QL THI'!H:H),1))</f>
        <v>0</v>
      </c>
      <c r="AS135" s="50">
        <f>IF(D135="","",ROUND(SUMIF('[3]QL THI'!E:E,D135,'[3]QL THI'!F:F),1))</f>
        <v>0</v>
      </c>
      <c r="AT135" s="149">
        <f t="shared" si="24"/>
        <v>0</v>
      </c>
    </row>
    <row r="136" spans="1:46" s="135" customFormat="1" ht="37.5">
      <c r="A136" s="145">
        <f>IF(D136="","",SUBTOTAL(3,$D$5:D136))</f>
        <v>132</v>
      </c>
      <c r="B136" s="46" t="s">
        <v>308</v>
      </c>
      <c r="C136" s="47" t="s">
        <v>222</v>
      </c>
      <c r="D136" s="146" t="s">
        <v>309</v>
      </c>
      <c r="E136" s="147">
        <f>IF($D136="","",SUMIF('[3]TK DETHI'!$A:$A,$D136,'[3]TK DETHI'!$B:$B))</f>
        <v>0</v>
      </c>
      <c r="F136" s="147">
        <f>IF($D136="","",SUMIF('[3]TK DETHI'!$C:$C,$D136,'[3]TK DETHI'!$D:$D))</f>
        <v>0</v>
      </c>
      <c r="G136" s="147">
        <f>IF($D136="","",SUMIF('[3]TK DETHI'!$E:$E,$D136,'[3]TK DETHI'!$F:$F))</f>
        <v>0</v>
      </c>
      <c r="H136" s="147">
        <f>IF($D136="","",SUMIF('[3]TK DETHI'!$G:$G,$D136,'[3]TK DETHI'!$H:$H))</f>
        <v>0</v>
      </c>
      <c r="I136" s="147">
        <f>IF($D136="","",SUMIF('[3]TK DETHI'!$I:$I,$D136,'[3]TK DETHI'!$J:$J))</f>
        <v>0</v>
      </c>
      <c r="J136" s="147">
        <f>IF($D136="","",SUMIF('[3]TK DETHI'!$K:$K,$D136,'[3]TK DETHI'!$L:$L))</f>
        <v>0</v>
      </c>
      <c r="K136" s="147">
        <f>IF($D136="","",SUMIF('[3]TK DETHI'!$M:$M,$D136,'[3]TK DETHI'!$N:$N))</f>
        <v>0</v>
      </c>
      <c r="L136" s="147">
        <f>IF($D136="","",SUMIF('[3]TK DETHI'!$O:$O,$D136,'[3]TK DETHI'!$P:$P))</f>
        <v>0</v>
      </c>
      <c r="M136" s="148">
        <f t="shared" si="25"/>
        <v>0</v>
      </c>
      <c r="N136" s="49">
        <f>IF($D136="","",SUMIF('[3]TK COITHI KTHP va Thi TN'!$A:$A,$D136,'[3]TK COITHI KTHP va Thi TN'!$D:$D))</f>
        <v>0</v>
      </c>
      <c r="O136" s="49">
        <f>IF($D136="","",SUMIF('[3]TK COITHI KTHP va Thi TN'!$B:$B,$D136,'[3]TK COITHI KTHP va Thi TN'!$D:$D))</f>
        <v>0</v>
      </c>
      <c r="P136" s="49">
        <f>IF($D136="","",SUMIF('[3]TK COITHI KTHP va Thi TN'!$E:$E,$D136,'[3]TK COITHI KTHP va Thi TN'!$H:$H))</f>
        <v>0</v>
      </c>
      <c r="Q136" s="49">
        <f>IF($D136="","",SUMIF('[3]TK COITHI KTHP va Thi TN'!$F:$F,$D136,'[3]TK COITHI KTHP va Thi TN'!$H:$H))</f>
        <v>0</v>
      </c>
      <c r="R136" s="149">
        <f t="shared" si="26"/>
        <v>0</v>
      </c>
      <c r="S136" s="49">
        <f>IF($D136="","",SUMIF('[3]TK CHAMTHI'!$A:$A,$D136,'[3]TK CHAMTHI'!$C:$C))</f>
        <v>0</v>
      </c>
      <c r="T136" s="49">
        <f>IF($D136="","",SUMIF('[3]TK CHAMTHI'!$B:$B,$D136,'[3]TK CHAMTHI'!$C:$C))</f>
        <v>0</v>
      </c>
      <c r="U136" s="49">
        <f>IF(D136="","",SUMIF('[3]CHAM NV'!B:B,D136,'[3]CHAM NV'!C:C))</f>
        <v>0</v>
      </c>
      <c r="V136" s="50">
        <f t="shared" si="27"/>
        <v>0</v>
      </c>
      <c r="W136" s="49">
        <f>IF($D136="","",SUMIF('[3]TK CHAMTHI'!$D:$D,$D136,'[3]TK CHAMTHI'!$F:$F))</f>
        <v>0</v>
      </c>
      <c r="X136" s="49">
        <f>IF($D136="","",SUMIF('[3]TK CHAMTHI'!$E:$E,$D136,'[3]TK CHAMTHI'!$F:$F))</f>
        <v>0</v>
      </c>
      <c r="Y136" s="49">
        <f>IF(D136="","",SUMIF('[3]CHAM NV'!G:G,D136,'[3]CHAM NV'!H:H))</f>
        <v>0</v>
      </c>
      <c r="Z136" s="50">
        <f t="shared" si="28"/>
        <v>0</v>
      </c>
      <c r="AA136" s="49">
        <f>IF($D136="","",SUMIF('[3]TK CHAMTHI'!$G:$G,$D136,'[3]TK CHAMTHI'!$I:$I))</f>
        <v>0</v>
      </c>
      <c r="AB136" s="49">
        <f>IF($D136="","",SUMIF('[3]TK CHAMTHI'!$H:$H,$D136,'[3]TK CHAMTHI'!$I:$I))</f>
        <v>0</v>
      </c>
      <c r="AC136" s="49">
        <f>IF(D136="","",SUMIF('[3]CHAM NV'!E:E,D136,'[3]CHAM NV'!F:F))</f>
        <v>0</v>
      </c>
      <c r="AD136" s="50">
        <f t="shared" si="29"/>
        <v>0</v>
      </c>
      <c r="AE136" s="49">
        <f>IF($D136="","",SUMIF('[3]TK CHAMTHI'!$J:$J,$D136,'[3]TK CHAMTHI'!$L:$L))</f>
        <v>0</v>
      </c>
      <c r="AF136" s="49">
        <f>IF($D136="","",SUMIF('[3]TK CHAMTHI'!$K:$K,$D136,'[3]TK CHAMTHI'!$L:$L))</f>
        <v>0</v>
      </c>
      <c r="AG136" s="49">
        <f>IF(D136="","",SUMIF('[3]CHAM NV'!I:I,D136,'[3]CHAM NV'!J:J))</f>
        <v>0</v>
      </c>
      <c r="AH136" s="50">
        <f t="shared" si="30"/>
        <v>0</v>
      </c>
      <c r="AI136" s="49">
        <f>IF($D136="","",SUMIF('[3]TK CHAMTHI'!$M:$M,$D136,'[3]TK CHAMTHI'!$O:$O))</f>
        <v>0</v>
      </c>
      <c r="AJ136" s="49">
        <f>IF($D136="","",SUMIF('[3]TK CHAMTHI'!$N:$N,$D136,'[3]TK CHAMTHI'!$O:$O))</f>
        <v>0</v>
      </c>
      <c r="AK136" s="50">
        <f t="shared" si="22"/>
        <v>0</v>
      </c>
      <c r="AL136" s="49">
        <f>IF($D136="","",SUMIF('[3]TK CHAMTHI'!$P:$P,$D136,'[3]TK CHAMTHI'!$R:$R))</f>
        <v>0</v>
      </c>
      <c r="AM136" s="49">
        <f>IF($D136="","",SUMIF('[3]TK CHAMTHI'!$Q:$Q,$D136,'[3]TK CHAMTHI'!$R:$R))</f>
        <v>0</v>
      </c>
      <c r="AN136" s="50">
        <f t="shared" si="23"/>
        <v>0</v>
      </c>
      <c r="AO136" s="49">
        <f>IF(D136="","",SUMIF('[3]TK CHAMTHI'!S:S,D136,'[3]TK CHAMTHI'!U:U))</f>
        <v>0</v>
      </c>
      <c r="AP136" s="49">
        <f>IF(D136="","",SUMIF('[3]TK CHAMTHI'!T:T,D136,'[3]TK CHAMTHI'!U:U))</f>
        <v>0</v>
      </c>
      <c r="AQ136" s="50">
        <f t="shared" si="31"/>
        <v>0</v>
      </c>
      <c r="AR136" s="50">
        <f>IF(D136="","",ROUND(SUMIF('[3]QL THI'!G:G,D136,'[3]QL THI'!H:H),1))</f>
        <v>0</v>
      </c>
      <c r="AS136" s="50">
        <f>IF(D136="","",ROUND(SUMIF('[3]QL THI'!E:E,D136,'[3]QL THI'!F:F),1))</f>
        <v>0</v>
      </c>
      <c r="AT136" s="149">
        <f t="shared" si="24"/>
        <v>0</v>
      </c>
    </row>
    <row r="137" spans="1:46" s="135" customFormat="1" ht="37.5">
      <c r="A137" s="145">
        <f>IF(D137="","",SUBTOTAL(3,$D$5:D137))</f>
        <v>133</v>
      </c>
      <c r="B137" s="46" t="s">
        <v>310</v>
      </c>
      <c r="C137" s="47" t="s">
        <v>222</v>
      </c>
      <c r="D137" s="146" t="s">
        <v>311</v>
      </c>
      <c r="E137" s="147">
        <f>IF($D137="","",SUMIF('[3]TK DETHI'!$A:$A,$D137,'[3]TK DETHI'!$B:$B))</f>
        <v>0</v>
      </c>
      <c r="F137" s="147">
        <f>IF($D137="","",SUMIF('[3]TK DETHI'!$C:$C,$D137,'[3]TK DETHI'!$D:$D))</f>
        <v>0</v>
      </c>
      <c r="G137" s="147">
        <f>IF($D137="","",SUMIF('[3]TK DETHI'!$E:$E,$D137,'[3]TK DETHI'!$F:$F))</f>
        <v>0</v>
      </c>
      <c r="H137" s="147">
        <f>IF($D137="","",SUMIF('[3]TK DETHI'!$G:$G,$D137,'[3]TK DETHI'!$H:$H))</f>
        <v>0</v>
      </c>
      <c r="I137" s="147">
        <f>IF($D137="","",SUMIF('[3]TK DETHI'!$I:$I,$D137,'[3]TK DETHI'!$J:$J))</f>
        <v>0</v>
      </c>
      <c r="J137" s="147">
        <f>IF($D137="","",SUMIF('[3]TK DETHI'!$K:$K,$D137,'[3]TK DETHI'!$L:$L))</f>
        <v>0</v>
      </c>
      <c r="K137" s="147">
        <f>IF($D137="","",SUMIF('[3]TK DETHI'!$M:$M,$D137,'[3]TK DETHI'!$N:$N))</f>
        <v>0</v>
      </c>
      <c r="L137" s="147">
        <f>IF($D137="","",SUMIF('[3]TK DETHI'!$O:$O,$D137,'[3]TK DETHI'!$P:$P))</f>
        <v>0</v>
      </c>
      <c r="M137" s="148">
        <f t="shared" si="25"/>
        <v>0</v>
      </c>
      <c r="N137" s="49">
        <f>IF($D137="","",SUMIF('[3]TK COITHI KTHP va Thi TN'!$A:$A,$D137,'[3]TK COITHI KTHP va Thi TN'!$D:$D))</f>
        <v>0</v>
      </c>
      <c r="O137" s="49">
        <f>IF($D137="","",SUMIF('[3]TK COITHI KTHP va Thi TN'!$B:$B,$D137,'[3]TK COITHI KTHP va Thi TN'!$D:$D))</f>
        <v>0</v>
      </c>
      <c r="P137" s="49">
        <f>IF($D137="","",SUMIF('[3]TK COITHI KTHP va Thi TN'!$E:$E,$D137,'[3]TK COITHI KTHP va Thi TN'!$H:$H))</f>
        <v>0</v>
      </c>
      <c r="Q137" s="49">
        <f>IF($D137="","",SUMIF('[3]TK COITHI KTHP va Thi TN'!$F:$F,$D137,'[3]TK COITHI KTHP va Thi TN'!$H:$H))</f>
        <v>0</v>
      </c>
      <c r="R137" s="149">
        <f t="shared" si="26"/>
        <v>0</v>
      </c>
      <c r="S137" s="49">
        <f>IF($D137="","",SUMIF('[3]TK CHAMTHI'!$A:$A,$D137,'[3]TK CHAMTHI'!$C:$C))</f>
        <v>0</v>
      </c>
      <c r="T137" s="49">
        <f>IF($D137="","",SUMIF('[3]TK CHAMTHI'!$B:$B,$D137,'[3]TK CHAMTHI'!$C:$C))</f>
        <v>0</v>
      </c>
      <c r="U137" s="49">
        <f>IF(D137="","",SUMIF('[3]CHAM NV'!B:B,D137,'[3]CHAM NV'!C:C))</f>
        <v>0</v>
      </c>
      <c r="V137" s="50">
        <f t="shared" si="27"/>
        <v>0</v>
      </c>
      <c r="W137" s="49">
        <f>IF($D137="","",SUMIF('[3]TK CHAMTHI'!$D:$D,$D137,'[3]TK CHAMTHI'!$F:$F))</f>
        <v>0</v>
      </c>
      <c r="X137" s="49">
        <f>IF($D137="","",SUMIF('[3]TK CHAMTHI'!$E:$E,$D137,'[3]TK CHAMTHI'!$F:$F))</f>
        <v>0</v>
      </c>
      <c r="Y137" s="49">
        <f>IF(D137="","",SUMIF('[3]CHAM NV'!G:G,D137,'[3]CHAM NV'!H:H))</f>
        <v>0</v>
      </c>
      <c r="Z137" s="50">
        <f t="shared" si="28"/>
        <v>0</v>
      </c>
      <c r="AA137" s="49">
        <f>IF($D137="","",SUMIF('[3]TK CHAMTHI'!$G:$G,$D137,'[3]TK CHAMTHI'!$I:$I))</f>
        <v>0</v>
      </c>
      <c r="AB137" s="49">
        <f>IF($D137="","",SUMIF('[3]TK CHAMTHI'!$H:$H,$D137,'[3]TK CHAMTHI'!$I:$I))</f>
        <v>0</v>
      </c>
      <c r="AC137" s="49">
        <f>IF(D137="","",SUMIF('[3]CHAM NV'!E:E,D137,'[3]CHAM NV'!F:F))</f>
        <v>0</v>
      </c>
      <c r="AD137" s="50">
        <f t="shared" si="29"/>
        <v>0</v>
      </c>
      <c r="AE137" s="49">
        <f>IF($D137="","",SUMIF('[3]TK CHAMTHI'!$J:$J,$D137,'[3]TK CHAMTHI'!$L:$L))</f>
        <v>0</v>
      </c>
      <c r="AF137" s="49">
        <f>IF($D137="","",SUMIF('[3]TK CHAMTHI'!$K:$K,$D137,'[3]TK CHAMTHI'!$L:$L))</f>
        <v>0</v>
      </c>
      <c r="AG137" s="49">
        <f>IF(D137="","",SUMIF('[3]CHAM NV'!I:I,D137,'[3]CHAM NV'!J:J))</f>
        <v>0</v>
      </c>
      <c r="AH137" s="50">
        <f t="shared" si="30"/>
        <v>0</v>
      </c>
      <c r="AI137" s="49">
        <f>IF($D137="","",SUMIF('[3]TK CHAMTHI'!$M:$M,$D137,'[3]TK CHAMTHI'!$O:$O))</f>
        <v>0</v>
      </c>
      <c r="AJ137" s="49">
        <f>IF($D137="","",SUMIF('[3]TK CHAMTHI'!$N:$N,$D137,'[3]TK CHAMTHI'!$O:$O))</f>
        <v>0</v>
      </c>
      <c r="AK137" s="50">
        <f t="shared" si="22"/>
        <v>0</v>
      </c>
      <c r="AL137" s="49">
        <f>IF($D137="","",SUMIF('[3]TK CHAMTHI'!$P:$P,$D137,'[3]TK CHAMTHI'!$R:$R))</f>
        <v>0</v>
      </c>
      <c r="AM137" s="49">
        <f>IF($D137="","",SUMIF('[3]TK CHAMTHI'!$Q:$Q,$D137,'[3]TK CHAMTHI'!$R:$R))</f>
        <v>0</v>
      </c>
      <c r="AN137" s="50">
        <f t="shared" si="23"/>
        <v>0</v>
      </c>
      <c r="AO137" s="49">
        <f>IF(D137="","",SUMIF('[3]TK CHAMTHI'!S:S,D137,'[3]TK CHAMTHI'!U:U))</f>
        <v>0</v>
      </c>
      <c r="AP137" s="49">
        <f>IF(D137="","",SUMIF('[3]TK CHAMTHI'!T:T,D137,'[3]TK CHAMTHI'!U:U))</f>
        <v>0</v>
      </c>
      <c r="AQ137" s="50">
        <f t="shared" si="31"/>
        <v>0</v>
      </c>
      <c r="AR137" s="50">
        <f>IF(D137="","",ROUND(SUMIF('[3]QL THI'!G:G,D137,'[3]QL THI'!H:H),1))</f>
        <v>0</v>
      </c>
      <c r="AS137" s="50">
        <f>IF(D137="","",ROUND(SUMIF('[3]QL THI'!E:E,D137,'[3]QL THI'!F:F),1))</f>
        <v>0</v>
      </c>
      <c r="AT137" s="149">
        <f t="shared" si="24"/>
        <v>0</v>
      </c>
    </row>
    <row r="138" spans="1:46" s="135" customFormat="1" ht="37.5">
      <c r="A138" s="145">
        <f>IF(D138="","",SUBTOTAL(3,$D$5:D138))</f>
        <v>134</v>
      </c>
      <c r="B138" s="46" t="s">
        <v>312</v>
      </c>
      <c r="C138" s="47" t="s">
        <v>222</v>
      </c>
      <c r="D138" s="146" t="s">
        <v>313</v>
      </c>
      <c r="E138" s="147">
        <f>IF($D138="","",SUMIF('[3]TK DETHI'!$A:$A,$D138,'[3]TK DETHI'!$B:$B))</f>
        <v>0</v>
      </c>
      <c r="F138" s="147">
        <f>IF($D138="","",SUMIF('[3]TK DETHI'!$C:$C,$D138,'[3]TK DETHI'!$D:$D))</f>
        <v>0</v>
      </c>
      <c r="G138" s="147">
        <f>IF($D138="","",SUMIF('[3]TK DETHI'!$E:$E,$D138,'[3]TK DETHI'!$F:$F))</f>
        <v>0</v>
      </c>
      <c r="H138" s="147">
        <f>IF($D138="","",SUMIF('[3]TK DETHI'!$G:$G,$D138,'[3]TK DETHI'!$H:$H))</f>
        <v>0</v>
      </c>
      <c r="I138" s="147">
        <f>IF($D138="","",SUMIF('[3]TK DETHI'!$I:$I,$D138,'[3]TK DETHI'!$J:$J))</f>
        <v>0</v>
      </c>
      <c r="J138" s="147">
        <f>IF($D138="","",SUMIF('[3]TK DETHI'!$K:$K,$D138,'[3]TK DETHI'!$L:$L))</f>
        <v>0</v>
      </c>
      <c r="K138" s="147">
        <f>IF($D138="","",SUMIF('[3]TK DETHI'!$M:$M,$D138,'[3]TK DETHI'!$N:$N))</f>
        <v>0</v>
      </c>
      <c r="L138" s="147">
        <f>IF($D138="","",SUMIF('[3]TK DETHI'!$O:$O,$D138,'[3]TK DETHI'!$P:$P))</f>
        <v>0</v>
      </c>
      <c r="M138" s="148">
        <f t="shared" si="25"/>
        <v>0</v>
      </c>
      <c r="N138" s="49">
        <f>IF($D138="","",SUMIF('[3]TK COITHI KTHP va Thi TN'!$A:$A,$D138,'[3]TK COITHI KTHP va Thi TN'!$D:$D))</f>
        <v>0</v>
      </c>
      <c r="O138" s="49">
        <f>IF($D138="","",SUMIF('[3]TK COITHI KTHP va Thi TN'!$B:$B,$D138,'[3]TK COITHI KTHP va Thi TN'!$D:$D))</f>
        <v>0</v>
      </c>
      <c r="P138" s="49">
        <f>IF($D138="","",SUMIF('[3]TK COITHI KTHP va Thi TN'!$E:$E,$D138,'[3]TK COITHI KTHP va Thi TN'!$H:$H))</f>
        <v>0</v>
      </c>
      <c r="Q138" s="49">
        <f>IF($D138="","",SUMIF('[3]TK COITHI KTHP va Thi TN'!$F:$F,$D138,'[3]TK COITHI KTHP va Thi TN'!$H:$H))</f>
        <v>0</v>
      </c>
      <c r="R138" s="149">
        <f t="shared" si="26"/>
        <v>0</v>
      </c>
      <c r="S138" s="49">
        <f>IF($D138="","",SUMIF('[3]TK CHAMTHI'!$A:$A,$D138,'[3]TK CHAMTHI'!$C:$C))</f>
        <v>0</v>
      </c>
      <c r="T138" s="49">
        <f>IF($D138="","",SUMIF('[3]TK CHAMTHI'!$B:$B,$D138,'[3]TK CHAMTHI'!$C:$C))</f>
        <v>0</v>
      </c>
      <c r="U138" s="49">
        <f>IF(D138="","",SUMIF('[3]CHAM NV'!B:B,D138,'[3]CHAM NV'!C:C))</f>
        <v>0</v>
      </c>
      <c r="V138" s="50">
        <f t="shared" si="27"/>
        <v>0</v>
      </c>
      <c r="W138" s="49">
        <f>IF($D138="","",SUMIF('[3]TK CHAMTHI'!$D:$D,$D138,'[3]TK CHAMTHI'!$F:$F))</f>
        <v>0</v>
      </c>
      <c r="X138" s="49">
        <f>IF($D138="","",SUMIF('[3]TK CHAMTHI'!$E:$E,$D138,'[3]TK CHAMTHI'!$F:$F))</f>
        <v>0</v>
      </c>
      <c r="Y138" s="49">
        <f>IF(D138="","",SUMIF('[3]CHAM NV'!G:G,D138,'[3]CHAM NV'!H:H))</f>
        <v>0</v>
      </c>
      <c r="Z138" s="50">
        <f t="shared" si="28"/>
        <v>0</v>
      </c>
      <c r="AA138" s="49">
        <f>IF($D138="","",SUMIF('[3]TK CHAMTHI'!$G:$G,$D138,'[3]TK CHAMTHI'!$I:$I))</f>
        <v>0</v>
      </c>
      <c r="AB138" s="49">
        <f>IF($D138="","",SUMIF('[3]TK CHAMTHI'!$H:$H,$D138,'[3]TK CHAMTHI'!$I:$I))</f>
        <v>0</v>
      </c>
      <c r="AC138" s="49">
        <f>IF(D138="","",SUMIF('[3]CHAM NV'!E:E,D138,'[3]CHAM NV'!F:F))</f>
        <v>0</v>
      </c>
      <c r="AD138" s="50">
        <f t="shared" si="29"/>
        <v>0</v>
      </c>
      <c r="AE138" s="49">
        <f>IF($D138="","",SUMIF('[3]TK CHAMTHI'!$J:$J,$D138,'[3]TK CHAMTHI'!$L:$L))</f>
        <v>0</v>
      </c>
      <c r="AF138" s="49">
        <f>IF($D138="","",SUMIF('[3]TK CHAMTHI'!$K:$K,$D138,'[3]TK CHAMTHI'!$L:$L))</f>
        <v>0</v>
      </c>
      <c r="AG138" s="49">
        <f>IF(D138="","",SUMIF('[3]CHAM NV'!I:I,D138,'[3]CHAM NV'!J:J))</f>
        <v>0</v>
      </c>
      <c r="AH138" s="50">
        <f t="shared" si="30"/>
        <v>0</v>
      </c>
      <c r="AI138" s="49">
        <f>IF($D138="","",SUMIF('[3]TK CHAMTHI'!$M:$M,$D138,'[3]TK CHAMTHI'!$O:$O))</f>
        <v>0</v>
      </c>
      <c r="AJ138" s="49">
        <f>IF($D138="","",SUMIF('[3]TK CHAMTHI'!$N:$N,$D138,'[3]TK CHAMTHI'!$O:$O))</f>
        <v>0</v>
      </c>
      <c r="AK138" s="50">
        <f t="shared" si="22"/>
        <v>0</v>
      </c>
      <c r="AL138" s="49">
        <f>IF($D138="","",SUMIF('[3]TK CHAMTHI'!$P:$P,$D138,'[3]TK CHAMTHI'!$R:$R))</f>
        <v>0</v>
      </c>
      <c r="AM138" s="49">
        <f>IF($D138="","",SUMIF('[3]TK CHAMTHI'!$Q:$Q,$D138,'[3]TK CHAMTHI'!$R:$R))</f>
        <v>0</v>
      </c>
      <c r="AN138" s="50">
        <f t="shared" si="23"/>
        <v>0</v>
      </c>
      <c r="AO138" s="49">
        <f>IF(D138="","",SUMIF('[3]TK CHAMTHI'!S:S,D138,'[3]TK CHAMTHI'!U:U))</f>
        <v>0</v>
      </c>
      <c r="AP138" s="49">
        <f>IF(D138="","",SUMIF('[3]TK CHAMTHI'!T:T,D138,'[3]TK CHAMTHI'!U:U))</f>
        <v>0</v>
      </c>
      <c r="AQ138" s="50">
        <f t="shared" si="31"/>
        <v>0</v>
      </c>
      <c r="AR138" s="50">
        <f>IF(D138="","",ROUND(SUMIF('[3]QL THI'!G:G,D138,'[3]QL THI'!H:H),1))</f>
        <v>0</v>
      </c>
      <c r="AS138" s="50">
        <f>IF(D138="","",ROUND(SUMIF('[3]QL THI'!E:E,D138,'[3]QL THI'!F:F),1))</f>
        <v>0</v>
      </c>
      <c r="AT138" s="149">
        <f t="shared" si="24"/>
        <v>0</v>
      </c>
    </row>
    <row r="139" spans="1:46" s="135" customFormat="1">
      <c r="A139" s="145">
        <f>IF(D139="","",SUBTOTAL(3,$D$5:D139))</f>
        <v>135</v>
      </c>
      <c r="B139" s="46" t="s">
        <v>314</v>
      </c>
      <c r="C139" s="47" t="s">
        <v>222</v>
      </c>
      <c r="D139" s="146" t="s">
        <v>315</v>
      </c>
      <c r="E139" s="147">
        <f>IF($D139="","",SUMIF('[3]TK DETHI'!$A:$A,$D139,'[3]TK DETHI'!$B:$B))</f>
        <v>0</v>
      </c>
      <c r="F139" s="147">
        <f>IF($D139="","",SUMIF('[3]TK DETHI'!$C:$C,$D139,'[3]TK DETHI'!$D:$D))</f>
        <v>0</v>
      </c>
      <c r="G139" s="147">
        <f>IF($D139="","",SUMIF('[3]TK DETHI'!$E:$E,$D139,'[3]TK DETHI'!$F:$F))</f>
        <v>0</v>
      </c>
      <c r="H139" s="147">
        <f>IF($D139="","",SUMIF('[3]TK DETHI'!$G:$G,$D139,'[3]TK DETHI'!$H:$H))</f>
        <v>0</v>
      </c>
      <c r="I139" s="147">
        <f>IF($D139="","",SUMIF('[3]TK DETHI'!$I:$I,$D139,'[3]TK DETHI'!$J:$J))</f>
        <v>0</v>
      </c>
      <c r="J139" s="147">
        <f>IF($D139="","",SUMIF('[3]TK DETHI'!$K:$K,$D139,'[3]TK DETHI'!$L:$L))</f>
        <v>0</v>
      </c>
      <c r="K139" s="147">
        <f>IF($D139="","",SUMIF('[3]TK DETHI'!$M:$M,$D139,'[3]TK DETHI'!$N:$N))</f>
        <v>0</v>
      </c>
      <c r="L139" s="147">
        <f>IF($D139="","",SUMIF('[3]TK DETHI'!$O:$O,$D139,'[3]TK DETHI'!$P:$P))</f>
        <v>0</v>
      </c>
      <c r="M139" s="148">
        <f t="shared" si="25"/>
        <v>0</v>
      </c>
      <c r="N139" s="49">
        <f>IF($D139="","",SUMIF('[3]TK COITHI KTHP va Thi TN'!$A:$A,$D139,'[3]TK COITHI KTHP va Thi TN'!$D:$D))</f>
        <v>0</v>
      </c>
      <c r="O139" s="49">
        <f>IF($D139="","",SUMIF('[3]TK COITHI KTHP va Thi TN'!$B:$B,$D139,'[3]TK COITHI KTHP va Thi TN'!$D:$D))</f>
        <v>0</v>
      </c>
      <c r="P139" s="49">
        <f>IF($D139="","",SUMIF('[3]TK COITHI KTHP va Thi TN'!$E:$E,$D139,'[3]TK COITHI KTHP va Thi TN'!$H:$H))</f>
        <v>0</v>
      </c>
      <c r="Q139" s="49">
        <f>IF($D139="","",SUMIF('[3]TK COITHI KTHP va Thi TN'!$F:$F,$D139,'[3]TK COITHI KTHP va Thi TN'!$H:$H))</f>
        <v>0</v>
      </c>
      <c r="R139" s="149">
        <f t="shared" si="26"/>
        <v>0</v>
      </c>
      <c r="S139" s="49">
        <f>IF($D139="","",SUMIF('[3]TK CHAMTHI'!$A:$A,$D139,'[3]TK CHAMTHI'!$C:$C))</f>
        <v>0</v>
      </c>
      <c r="T139" s="49">
        <f>IF($D139="","",SUMIF('[3]TK CHAMTHI'!$B:$B,$D139,'[3]TK CHAMTHI'!$C:$C))</f>
        <v>0</v>
      </c>
      <c r="U139" s="49">
        <f>IF(D139="","",SUMIF('[3]CHAM NV'!B:B,D139,'[3]CHAM NV'!C:C))</f>
        <v>0</v>
      </c>
      <c r="V139" s="50">
        <f t="shared" si="27"/>
        <v>0</v>
      </c>
      <c r="W139" s="49">
        <f>IF($D139="","",SUMIF('[3]TK CHAMTHI'!$D:$D,$D139,'[3]TK CHAMTHI'!$F:$F))</f>
        <v>0</v>
      </c>
      <c r="X139" s="49">
        <f>IF($D139="","",SUMIF('[3]TK CHAMTHI'!$E:$E,$D139,'[3]TK CHAMTHI'!$F:$F))</f>
        <v>0</v>
      </c>
      <c r="Y139" s="49">
        <f>IF(D139="","",SUMIF('[3]CHAM NV'!G:G,D139,'[3]CHAM NV'!H:H))</f>
        <v>0</v>
      </c>
      <c r="Z139" s="50">
        <f t="shared" si="28"/>
        <v>0</v>
      </c>
      <c r="AA139" s="49">
        <f>IF($D139="","",SUMIF('[3]TK CHAMTHI'!$G:$G,$D139,'[3]TK CHAMTHI'!$I:$I))</f>
        <v>0</v>
      </c>
      <c r="AB139" s="49">
        <f>IF($D139="","",SUMIF('[3]TK CHAMTHI'!$H:$H,$D139,'[3]TK CHAMTHI'!$I:$I))</f>
        <v>0</v>
      </c>
      <c r="AC139" s="49">
        <f>IF(D139="","",SUMIF('[3]CHAM NV'!E:E,D139,'[3]CHAM NV'!F:F))</f>
        <v>0</v>
      </c>
      <c r="AD139" s="50">
        <f t="shared" si="29"/>
        <v>0</v>
      </c>
      <c r="AE139" s="49">
        <f>IF($D139="","",SUMIF('[3]TK CHAMTHI'!$J:$J,$D139,'[3]TK CHAMTHI'!$L:$L))</f>
        <v>0</v>
      </c>
      <c r="AF139" s="49">
        <f>IF($D139="","",SUMIF('[3]TK CHAMTHI'!$K:$K,$D139,'[3]TK CHAMTHI'!$L:$L))</f>
        <v>0</v>
      </c>
      <c r="AG139" s="49">
        <f>IF(D139="","",SUMIF('[3]CHAM NV'!I:I,D139,'[3]CHAM NV'!J:J))</f>
        <v>0</v>
      </c>
      <c r="AH139" s="50">
        <f t="shared" si="30"/>
        <v>0</v>
      </c>
      <c r="AI139" s="49">
        <f>IF($D139="","",SUMIF('[3]TK CHAMTHI'!$M:$M,$D139,'[3]TK CHAMTHI'!$O:$O))</f>
        <v>0</v>
      </c>
      <c r="AJ139" s="49">
        <f>IF($D139="","",SUMIF('[3]TK CHAMTHI'!$N:$N,$D139,'[3]TK CHAMTHI'!$O:$O))</f>
        <v>0</v>
      </c>
      <c r="AK139" s="50">
        <f t="shared" si="22"/>
        <v>0</v>
      </c>
      <c r="AL139" s="49">
        <f>IF($D139="","",SUMIF('[3]TK CHAMTHI'!$P:$P,$D139,'[3]TK CHAMTHI'!$R:$R))</f>
        <v>0</v>
      </c>
      <c r="AM139" s="49">
        <f>IF($D139="","",SUMIF('[3]TK CHAMTHI'!$Q:$Q,$D139,'[3]TK CHAMTHI'!$R:$R))</f>
        <v>0</v>
      </c>
      <c r="AN139" s="50">
        <f t="shared" si="23"/>
        <v>0</v>
      </c>
      <c r="AO139" s="49">
        <f>IF(D139="","",SUMIF('[3]TK CHAMTHI'!S:S,D139,'[3]TK CHAMTHI'!U:U))</f>
        <v>0</v>
      </c>
      <c r="AP139" s="49">
        <f>IF(D139="","",SUMIF('[3]TK CHAMTHI'!T:T,D139,'[3]TK CHAMTHI'!U:U))</f>
        <v>0</v>
      </c>
      <c r="AQ139" s="50">
        <f t="shared" si="31"/>
        <v>0</v>
      </c>
      <c r="AR139" s="50">
        <f>IF(D139="","",ROUND(SUMIF('[3]QL THI'!G:G,D139,'[3]QL THI'!H:H),1))</f>
        <v>0</v>
      </c>
      <c r="AS139" s="50">
        <f>IF(D139="","",ROUND(SUMIF('[3]QL THI'!E:E,D139,'[3]QL THI'!F:F),1))</f>
        <v>0</v>
      </c>
      <c r="AT139" s="149">
        <f t="shared" si="24"/>
        <v>0</v>
      </c>
    </row>
    <row r="140" spans="1:46" s="135" customFormat="1">
      <c r="A140" s="145">
        <f>IF(D140="","",SUBTOTAL(3,$D$5:D140))</f>
        <v>136</v>
      </c>
      <c r="B140" s="46" t="s">
        <v>316</v>
      </c>
      <c r="C140" s="47" t="s">
        <v>222</v>
      </c>
      <c r="D140" s="146" t="s">
        <v>317</v>
      </c>
      <c r="E140" s="147">
        <f>IF($D140="","",SUMIF('[3]TK DETHI'!$A:$A,$D140,'[3]TK DETHI'!$B:$B))</f>
        <v>0</v>
      </c>
      <c r="F140" s="147">
        <f>IF($D140="","",SUMIF('[3]TK DETHI'!$C:$C,$D140,'[3]TK DETHI'!$D:$D))</f>
        <v>0</v>
      </c>
      <c r="G140" s="147">
        <f>IF($D140="","",SUMIF('[3]TK DETHI'!$E:$E,$D140,'[3]TK DETHI'!$F:$F))</f>
        <v>0</v>
      </c>
      <c r="H140" s="147">
        <f>IF($D140="","",SUMIF('[3]TK DETHI'!$G:$G,$D140,'[3]TK DETHI'!$H:$H))</f>
        <v>0</v>
      </c>
      <c r="I140" s="147">
        <f>IF($D140="","",SUMIF('[3]TK DETHI'!$I:$I,$D140,'[3]TK DETHI'!$J:$J))</f>
        <v>0</v>
      </c>
      <c r="J140" s="147">
        <f>IF($D140="","",SUMIF('[3]TK DETHI'!$K:$K,$D140,'[3]TK DETHI'!$L:$L))</f>
        <v>0</v>
      </c>
      <c r="K140" s="147">
        <f>IF($D140="","",SUMIF('[3]TK DETHI'!$M:$M,$D140,'[3]TK DETHI'!$N:$N))</f>
        <v>0</v>
      </c>
      <c r="L140" s="147">
        <f>IF($D140="","",SUMIF('[3]TK DETHI'!$O:$O,$D140,'[3]TK DETHI'!$P:$P))</f>
        <v>0</v>
      </c>
      <c r="M140" s="148">
        <f t="shared" si="25"/>
        <v>0</v>
      </c>
      <c r="N140" s="49">
        <f>IF($D140="","",SUMIF('[3]TK COITHI KTHP va Thi TN'!$A:$A,$D140,'[3]TK COITHI KTHP va Thi TN'!$D:$D))</f>
        <v>0</v>
      </c>
      <c r="O140" s="49">
        <f>IF($D140="","",SUMIF('[3]TK COITHI KTHP va Thi TN'!$B:$B,$D140,'[3]TK COITHI KTHP va Thi TN'!$D:$D))</f>
        <v>0</v>
      </c>
      <c r="P140" s="49">
        <f>IF($D140="","",SUMIF('[3]TK COITHI KTHP va Thi TN'!$E:$E,$D140,'[3]TK COITHI KTHP va Thi TN'!$H:$H))</f>
        <v>0</v>
      </c>
      <c r="Q140" s="49">
        <f>IF($D140="","",SUMIF('[3]TK COITHI KTHP va Thi TN'!$F:$F,$D140,'[3]TK COITHI KTHP va Thi TN'!$H:$H))</f>
        <v>0</v>
      </c>
      <c r="R140" s="149">
        <f t="shared" si="26"/>
        <v>0</v>
      </c>
      <c r="S140" s="49">
        <f>IF($D140="","",SUMIF('[3]TK CHAMTHI'!$A:$A,$D140,'[3]TK CHAMTHI'!$C:$C))</f>
        <v>0</v>
      </c>
      <c r="T140" s="49">
        <f>IF($D140="","",SUMIF('[3]TK CHAMTHI'!$B:$B,$D140,'[3]TK CHAMTHI'!$C:$C))</f>
        <v>0</v>
      </c>
      <c r="U140" s="49">
        <f>IF(D140="","",SUMIF('[3]CHAM NV'!B:B,D140,'[3]CHAM NV'!C:C))</f>
        <v>0</v>
      </c>
      <c r="V140" s="50">
        <f t="shared" si="27"/>
        <v>0</v>
      </c>
      <c r="W140" s="49">
        <f>IF($D140="","",SUMIF('[3]TK CHAMTHI'!$D:$D,$D140,'[3]TK CHAMTHI'!$F:$F))</f>
        <v>0</v>
      </c>
      <c r="X140" s="49">
        <f>IF($D140="","",SUMIF('[3]TK CHAMTHI'!$E:$E,$D140,'[3]TK CHAMTHI'!$F:$F))</f>
        <v>0</v>
      </c>
      <c r="Y140" s="49">
        <f>IF(D140="","",SUMIF('[3]CHAM NV'!G:G,D140,'[3]CHAM NV'!H:H))</f>
        <v>0</v>
      </c>
      <c r="Z140" s="50">
        <f t="shared" si="28"/>
        <v>0</v>
      </c>
      <c r="AA140" s="49">
        <f>IF($D140="","",SUMIF('[3]TK CHAMTHI'!$G:$G,$D140,'[3]TK CHAMTHI'!$I:$I))</f>
        <v>0</v>
      </c>
      <c r="AB140" s="49">
        <f>IF($D140="","",SUMIF('[3]TK CHAMTHI'!$H:$H,$D140,'[3]TK CHAMTHI'!$I:$I))</f>
        <v>0</v>
      </c>
      <c r="AC140" s="49">
        <f>IF(D140="","",SUMIF('[3]CHAM NV'!E:E,D140,'[3]CHAM NV'!F:F))</f>
        <v>0</v>
      </c>
      <c r="AD140" s="50">
        <f t="shared" si="29"/>
        <v>0</v>
      </c>
      <c r="AE140" s="49">
        <f>IF($D140="","",SUMIF('[3]TK CHAMTHI'!$J:$J,$D140,'[3]TK CHAMTHI'!$L:$L))</f>
        <v>0</v>
      </c>
      <c r="AF140" s="49">
        <f>IF($D140="","",SUMIF('[3]TK CHAMTHI'!$K:$K,$D140,'[3]TK CHAMTHI'!$L:$L))</f>
        <v>0</v>
      </c>
      <c r="AG140" s="49">
        <f>IF(D140="","",SUMIF('[3]CHAM NV'!I:I,D140,'[3]CHAM NV'!J:J))</f>
        <v>0</v>
      </c>
      <c r="AH140" s="50">
        <f t="shared" si="30"/>
        <v>0</v>
      </c>
      <c r="AI140" s="49">
        <f>IF($D140="","",SUMIF('[3]TK CHAMTHI'!$M:$M,$D140,'[3]TK CHAMTHI'!$O:$O))</f>
        <v>0</v>
      </c>
      <c r="AJ140" s="49">
        <f>IF($D140="","",SUMIF('[3]TK CHAMTHI'!$N:$N,$D140,'[3]TK CHAMTHI'!$O:$O))</f>
        <v>0</v>
      </c>
      <c r="AK140" s="50">
        <f t="shared" si="22"/>
        <v>0</v>
      </c>
      <c r="AL140" s="49">
        <f>IF($D140="","",SUMIF('[3]TK CHAMTHI'!$P:$P,$D140,'[3]TK CHAMTHI'!$R:$R))</f>
        <v>0</v>
      </c>
      <c r="AM140" s="49">
        <f>IF($D140="","",SUMIF('[3]TK CHAMTHI'!$Q:$Q,$D140,'[3]TK CHAMTHI'!$R:$R))</f>
        <v>0</v>
      </c>
      <c r="AN140" s="50">
        <f t="shared" si="23"/>
        <v>0</v>
      </c>
      <c r="AO140" s="49">
        <f>IF(D140="","",SUMIF('[3]TK CHAMTHI'!S:S,D140,'[3]TK CHAMTHI'!U:U))</f>
        <v>0</v>
      </c>
      <c r="AP140" s="49">
        <f>IF(D140="","",SUMIF('[3]TK CHAMTHI'!T:T,D140,'[3]TK CHAMTHI'!U:U))</f>
        <v>0</v>
      </c>
      <c r="AQ140" s="50">
        <f t="shared" si="31"/>
        <v>0</v>
      </c>
      <c r="AR140" s="50">
        <f>IF(D140="","",ROUND(SUMIF('[3]QL THI'!G:G,D140,'[3]QL THI'!H:H),1))</f>
        <v>0</v>
      </c>
      <c r="AS140" s="50">
        <f>IF(D140="","",ROUND(SUMIF('[3]QL THI'!E:E,D140,'[3]QL THI'!F:F),1))</f>
        <v>0</v>
      </c>
      <c r="AT140" s="149">
        <f t="shared" si="24"/>
        <v>0</v>
      </c>
    </row>
    <row r="141" spans="1:46" s="135" customFormat="1">
      <c r="A141" s="145">
        <f>IF(D141="","",SUBTOTAL(3,$D$5:D141))</f>
        <v>137</v>
      </c>
      <c r="B141" s="46" t="s">
        <v>318</v>
      </c>
      <c r="C141" s="47" t="s">
        <v>222</v>
      </c>
      <c r="D141" s="146" t="s">
        <v>319</v>
      </c>
      <c r="E141" s="147">
        <f>IF($D141="","",SUMIF('[3]TK DETHI'!$A:$A,$D141,'[3]TK DETHI'!$B:$B))</f>
        <v>0</v>
      </c>
      <c r="F141" s="147">
        <f>IF($D141="","",SUMIF('[3]TK DETHI'!$C:$C,$D141,'[3]TK DETHI'!$D:$D))</f>
        <v>0</v>
      </c>
      <c r="G141" s="147">
        <f>IF($D141="","",SUMIF('[3]TK DETHI'!$E:$E,$D141,'[3]TK DETHI'!$F:$F))</f>
        <v>0</v>
      </c>
      <c r="H141" s="147">
        <f>IF($D141="","",SUMIF('[3]TK DETHI'!$G:$G,$D141,'[3]TK DETHI'!$H:$H))</f>
        <v>0</v>
      </c>
      <c r="I141" s="147">
        <f>IF($D141="","",SUMIF('[3]TK DETHI'!$I:$I,$D141,'[3]TK DETHI'!$J:$J))</f>
        <v>0</v>
      </c>
      <c r="J141" s="147">
        <f>IF($D141="","",SUMIF('[3]TK DETHI'!$K:$K,$D141,'[3]TK DETHI'!$L:$L))</f>
        <v>0</v>
      </c>
      <c r="K141" s="147">
        <f>IF($D141="","",SUMIF('[3]TK DETHI'!$M:$M,$D141,'[3]TK DETHI'!$N:$N))</f>
        <v>0</v>
      </c>
      <c r="L141" s="147">
        <f>IF($D141="","",SUMIF('[3]TK DETHI'!$O:$O,$D141,'[3]TK DETHI'!$P:$P))</f>
        <v>0</v>
      </c>
      <c r="M141" s="148">
        <f t="shared" si="25"/>
        <v>0</v>
      </c>
      <c r="N141" s="49">
        <f>IF($D141="","",SUMIF('[3]TK COITHI KTHP va Thi TN'!$A:$A,$D141,'[3]TK COITHI KTHP va Thi TN'!$D:$D))</f>
        <v>0</v>
      </c>
      <c r="O141" s="49">
        <f>IF($D141="","",SUMIF('[3]TK COITHI KTHP va Thi TN'!$B:$B,$D141,'[3]TK COITHI KTHP va Thi TN'!$D:$D))</f>
        <v>0</v>
      </c>
      <c r="P141" s="49">
        <f>IF($D141="","",SUMIF('[3]TK COITHI KTHP va Thi TN'!$E:$E,$D141,'[3]TK COITHI KTHP va Thi TN'!$H:$H))</f>
        <v>0</v>
      </c>
      <c r="Q141" s="49">
        <f>IF($D141="","",SUMIF('[3]TK COITHI KTHP va Thi TN'!$F:$F,$D141,'[3]TK COITHI KTHP va Thi TN'!$H:$H))</f>
        <v>0</v>
      </c>
      <c r="R141" s="149">
        <f t="shared" si="26"/>
        <v>0</v>
      </c>
      <c r="S141" s="49">
        <f>IF($D141="","",SUMIF('[3]TK CHAMTHI'!$A:$A,$D141,'[3]TK CHAMTHI'!$C:$C))</f>
        <v>0</v>
      </c>
      <c r="T141" s="49">
        <f>IF($D141="","",SUMIF('[3]TK CHAMTHI'!$B:$B,$D141,'[3]TK CHAMTHI'!$C:$C))</f>
        <v>0</v>
      </c>
      <c r="U141" s="49">
        <f>IF(D141="","",SUMIF('[3]CHAM NV'!B:B,D141,'[3]CHAM NV'!C:C))</f>
        <v>0</v>
      </c>
      <c r="V141" s="50">
        <f t="shared" si="27"/>
        <v>0</v>
      </c>
      <c r="W141" s="49">
        <f>IF($D141="","",SUMIF('[3]TK CHAMTHI'!$D:$D,$D141,'[3]TK CHAMTHI'!$F:$F))</f>
        <v>0</v>
      </c>
      <c r="X141" s="49">
        <f>IF($D141="","",SUMIF('[3]TK CHAMTHI'!$E:$E,$D141,'[3]TK CHAMTHI'!$F:$F))</f>
        <v>0</v>
      </c>
      <c r="Y141" s="49">
        <f>IF(D141="","",SUMIF('[3]CHAM NV'!G:G,D141,'[3]CHAM NV'!H:H))</f>
        <v>0</v>
      </c>
      <c r="Z141" s="50">
        <f t="shared" si="28"/>
        <v>0</v>
      </c>
      <c r="AA141" s="49">
        <f>IF($D141="","",SUMIF('[3]TK CHAMTHI'!$G:$G,$D141,'[3]TK CHAMTHI'!$I:$I))</f>
        <v>0</v>
      </c>
      <c r="AB141" s="49">
        <f>IF($D141="","",SUMIF('[3]TK CHAMTHI'!$H:$H,$D141,'[3]TK CHAMTHI'!$I:$I))</f>
        <v>0</v>
      </c>
      <c r="AC141" s="49">
        <f>IF(D141="","",SUMIF('[3]CHAM NV'!E:E,D141,'[3]CHAM NV'!F:F))</f>
        <v>0</v>
      </c>
      <c r="AD141" s="50">
        <f t="shared" si="29"/>
        <v>0</v>
      </c>
      <c r="AE141" s="49">
        <f>IF($D141="","",SUMIF('[3]TK CHAMTHI'!$J:$J,$D141,'[3]TK CHAMTHI'!$L:$L))</f>
        <v>0</v>
      </c>
      <c r="AF141" s="49">
        <f>IF($D141="","",SUMIF('[3]TK CHAMTHI'!$K:$K,$D141,'[3]TK CHAMTHI'!$L:$L))</f>
        <v>0</v>
      </c>
      <c r="AG141" s="49">
        <f>IF(D141="","",SUMIF('[3]CHAM NV'!I:I,D141,'[3]CHAM NV'!J:J))</f>
        <v>0</v>
      </c>
      <c r="AH141" s="50">
        <f t="shared" si="30"/>
        <v>0</v>
      </c>
      <c r="AI141" s="49">
        <f>IF($D141="","",SUMIF('[3]TK CHAMTHI'!$M:$M,$D141,'[3]TK CHAMTHI'!$O:$O))</f>
        <v>0</v>
      </c>
      <c r="AJ141" s="49">
        <f>IF($D141="","",SUMIF('[3]TK CHAMTHI'!$N:$N,$D141,'[3]TK CHAMTHI'!$O:$O))</f>
        <v>0</v>
      </c>
      <c r="AK141" s="50">
        <f t="shared" si="22"/>
        <v>0</v>
      </c>
      <c r="AL141" s="49">
        <f>IF($D141="","",SUMIF('[3]TK CHAMTHI'!$P:$P,$D141,'[3]TK CHAMTHI'!$R:$R))</f>
        <v>0</v>
      </c>
      <c r="AM141" s="49">
        <f>IF($D141="","",SUMIF('[3]TK CHAMTHI'!$Q:$Q,$D141,'[3]TK CHAMTHI'!$R:$R))</f>
        <v>0</v>
      </c>
      <c r="AN141" s="50">
        <f t="shared" si="23"/>
        <v>0</v>
      </c>
      <c r="AO141" s="49">
        <f>IF(D141="","",SUMIF('[3]TK CHAMTHI'!S:S,D141,'[3]TK CHAMTHI'!U:U))</f>
        <v>0</v>
      </c>
      <c r="AP141" s="49">
        <f>IF(D141="","",SUMIF('[3]TK CHAMTHI'!T:T,D141,'[3]TK CHAMTHI'!U:U))</f>
        <v>0</v>
      </c>
      <c r="AQ141" s="50">
        <f t="shared" si="31"/>
        <v>0</v>
      </c>
      <c r="AR141" s="50">
        <f>IF(D141="","",ROUND(SUMIF('[3]QL THI'!G:G,D141,'[3]QL THI'!H:H),1))</f>
        <v>0</v>
      </c>
      <c r="AS141" s="50">
        <f>IF(D141="","",ROUND(SUMIF('[3]QL THI'!E:E,D141,'[3]QL THI'!F:F),1))</f>
        <v>0</v>
      </c>
      <c r="AT141" s="149">
        <f t="shared" si="24"/>
        <v>0</v>
      </c>
    </row>
    <row r="142" spans="1:46" s="135" customFormat="1" ht="37.5">
      <c r="A142" s="145">
        <f>IF(D142="","",SUBTOTAL(3,$D$5:D142))</f>
        <v>138</v>
      </c>
      <c r="B142" s="46" t="s">
        <v>320</v>
      </c>
      <c r="C142" s="47" t="s">
        <v>222</v>
      </c>
      <c r="D142" s="146" t="s">
        <v>321</v>
      </c>
      <c r="E142" s="147">
        <f>IF($D142="","",SUMIF('[3]TK DETHI'!$A:$A,$D142,'[3]TK DETHI'!$B:$B))</f>
        <v>0</v>
      </c>
      <c r="F142" s="147">
        <f>IF($D142="","",SUMIF('[3]TK DETHI'!$C:$C,$D142,'[3]TK DETHI'!$D:$D))</f>
        <v>0</v>
      </c>
      <c r="G142" s="147">
        <f>IF($D142="","",SUMIF('[3]TK DETHI'!$E:$E,$D142,'[3]TK DETHI'!$F:$F))</f>
        <v>0</v>
      </c>
      <c r="H142" s="147">
        <f>IF($D142="","",SUMIF('[3]TK DETHI'!$G:$G,$D142,'[3]TK DETHI'!$H:$H))</f>
        <v>0</v>
      </c>
      <c r="I142" s="147">
        <f>IF($D142="","",SUMIF('[3]TK DETHI'!$I:$I,$D142,'[3]TK DETHI'!$J:$J))</f>
        <v>0</v>
      </c>
      <c r="J142" s="147">
        <f>IF($D142="","",SUMIF('[3]TK DETHI'!$K:$K,$D142,'[3]TK DETHI'!$L:$L))</f>
        <v>0</v>
      </c>
      <c r="K142" s="147">
        <f>IF($D142="","",SUMIF('[3]TK DETHI'!$M:$M,$D142,'[3]TK DETHI'!$N:$N))</f>
        <v>0</v>
      </c>
      <c r="L142" s="147">
        <f>IF($D142="","",SUMIF('[3]TK DETHI'!$O:$O,$D142,'[3]TK DETHI'!$P:$P))</f>
        <v>0</v>
      </c>
      <c r="M142" s="148">
        <f t="shared" si="25"/>
        <v>0</v>
      </c>
      <c r="N142" s="49">
        <f>IF($D142="","",SUMIF('[3]TK COITHI KTHP va Thi TN'!$A:$A,$D142,'[3]TK COITHI KTHP va Thi TN'!$D:$D))</f>
        <v>0</v>
      </c>
      <c r="O142" s="49">
        <f>IF($D142="","",SUMIF('[3]TK COITHI KTHP va Thi TN'!$B:$B,$D142,'[3]TK COITHI KTHP va Thi TN'!$D:$D))</f>
        <v>0</v>
      </c>
      <c r="P142" s="49">
        <f>IF($D142="","",SUMIF('[3]TK COITHI KTHP va Thi TN'!$E:$E,$D142,'[3]TK COITHI KTHP va Thi TN'!$H:$H))</f>
        <v>0</v>
      </c>
      <c r="Q142" s="49">
        <f>IF($D142="","",SUMIF('[3]TK COITHI KTHP va Thi TN'!$F:$F,$D142,'[3]TK COITHI KTHP va Thi TN'!$H:$H))</f>
        <v>0</v>
      </c>
      <c r="R142" s="149">
        <f t="shared" si="26"/>
        <v>0</v>
      </c>
      <c r="S142" s="49">
        <f>IF($D142="","",SUMIF('[3]TK CHAMTHI'!$A:$A,$D142,'[3]TK CHAMTHI'!$C:$C))</f>
        <v>0</v>
      </c>
      <c r="T142" s="49">
        <f>IF($D142="","",SUMIF('[3]TK CHAMTHI'!$B:$B,$D142,'[3]TK CHAMTHI'!$C:$C))</f>
        <v>0</v>
      </c>
      <c r="U142" s="49">
        <f>IF(D142="","",SUMIF('[3]CHAM NV'!B:B,D142,'[3]CHAM NV'!C:C))</f>
        <v>0</v>
      </c>
      <c r="V142" s="50">
        <f t="shared" si="27"/>
        <v>0</v>
      </c>
      <c r="W142" s="49">
        <f>IF($D142="","",SUMIF('[3]TK CHAMTHI'!$D:$D,$D142,'[3]TK CHAMTHI'!$F:$F))</f>
        <v>0</v>
      </c>
      <c r="X142" s="49">
        <f>IF($D142="","",SUMIF('[3]TK CHAMTHI'!$E:$E,$D142,'[3]TK CHAMTHI'!$F:$F))</f>
        <v>0</v>
      </c>
      <c r="Y142" s="49">
        <f>IF(D142="","",SUMIF('[3]CHAM NV'!G:G,D142,'[3]CHAM NV'!H:H))</f>
        <v>0</v>
      </c>
      <c r="Z142" s="50">
        <f t="shared" si="28"/>
        <v>0</v>
      </c>
      <c r="AA142" s="49">
        <f>IF($D142="","",SUMIF('[3]TK CHAMTHI'!$G:$G,$D142,'[3]TK CHAMTHI'!$I:$I))</f>
        <v>0</v>
      </c>
      <c r="AB142" s="49">
        <f>IF($D142="","",SUMIF('[3]TK CHAMTHI'!$H:$H,$D142,'[3]TK CHAMTHI'!$I:$I))</f>
        <v>0</v>
      </c>
      <c r="AC142" s="49">
        <f>IF(D142="","",SUMIF('[3]CHAM NV'!E:E,D142,'[3]CHAM NV'!F:F))</f>
        <v>0</v>
      </c>
      <c r="AD142" s="50">
        <f t="shared" si="29"/>
        <v>0</v>
      </c>
      <c r="AE142" s="49">
        <f>IF($D142="","",SUMIF('[3]TK CHAMTHI'!$J:$J,$D142,'[3]TK CHAMTHI'!$L:$L))</f>
        <v>0</v>
      </c>
      <c r="AF142" s="49">
        <f>IF($D142="","",SUMIF('[3]TK CHAMTHI'!$K:$K,$D142,'[3]TK CHAMTHI'!$L:$L))</f>
        <v>0</v>
      </c>
      <c r="AG142" s="49">
        <f>IF(D142="","",SUMIF('[3]CHAM NV'!I:I,D142,'[3]CHAM NV'!J:J))</f>
        <v>0</v>
      </c>
      <c r="AH142" s="50">
        <f t="shared" si="30"/>
        <v>0</v>
      </c>
      <c r="AI142" s="49">
        <f>IF($D142="","",SUMIF('[3]TK CHAMTHI'!$M:$M,$D142,'[3]TK CHAMTHI'!$O:$O))</f>
        <v>0</v>
      </c>
      <c r="AJ142" s="49">
        <f>IF($D142="","",SUMIF('[3]TK CHAMTHI'!$N:$N,$D142,'[3]TK CHAMTHI'!$O:$O))</f>
        <v>0</v>
      </c>
      <c r="AK142" s="50">
        <f t="shared" si="22"/>
        <v>0</v>
      </c>
      <c r="AL142" s="49">
        <f>IF($D142="","",SUMIF('[3]TK CHAMTHI'!$P:$P,$D142,'[3]TK CHAMTHI'!$R:$R))</f>
        <v>0</v>
      </c>
      <c r="AM142" s="49">
        <f>IF($D142="","",SUMIF('[3]TK CHAMTHI'!$Q:$Q,$D142,'[3]TK CHAMTHI'!$R:$R))</f>
        <v>0</v>
      </c>
      <c r="AN142" s="50">
        <f t="shared" si="23"/>
        <v>0</v>
      </c>
      <c r="AO142" s="49">
        <f>IF(D142="","",SUMIF('[3]TK CHAMTHI'!S:S,D142,'[3]TK CHAMTHI'!U:U))</f>
        <v>0</v>
      </c>
      <c r="AP142" s="49">
        <f>IF(D142="","",SUMIF('[3]TK CHAMTHI'!T:T,D142,'[3]TK CHAMTHI'!U:U))</f>
        <v>0</v>
      </c>
      <c r="AQ142" s="50">
        <f t="shared" si="31"/>
        <v>0</v>
      </c>
      <c r="AR142" s="50">
        <f>IF(D142="","",ROUND(SUMIF('[3]QL THI'!G:G,D142,'[3]QL THI'!H:H),1))</f>
        <v>0</v>
      </c>
      <c r="AS142" s="50">
        <f>IF(D142="","",ROUND(SUMIF('[3]QL THI'!E:E,D142,'[3]QL THI'!F:F),1))</f>
        <v>0</v>
      </c>
      <c r="AT142" s="149">
        <f t="shared" si="24"/>
        <v>0</v>
      </c>
    </row>
    <row r="143" spans="1:46" s="135" customFormat="1">
      <c r="A143" s="145">
        <f>IF(D143="","",SUBTOTAL(3,$D$5:D143))</f>
        <v>139</v>
      </c>
      <c r="B143" s="46" t="s">
        <v>322</v>
      </c>
      <c r="C143" s="47" t="s">
        <v>323</v>
      </c>
      <c r="D143" s="146" t="s">
        <v>324</v>
      </c>
      <c r="E143" s="147">
        <f>IF($D143="","",SUMIF('[3]TK DETHI'!$A:$A,$D143,'[3]TK DETHI'!$B:$B))</f>
        <v>0</v>
      </c>
      <c r="F143" s="147">
        <f>IF($D143="","",SUMIF('[3]TK DETHI'!$C:$C,$D143,'[3]TK DETHI'!$D:$D))</f>
        <v>0</v>
      </c>
      <c r="G143" s="147">
        <f>IF($D143="","",SUMIF('[3]TK DETHI'!$E:$E,$D143,'[3]TK DETHI'!$F:$F))</f>
        <v>0</v>
      </c>
      <c r="H143" s="147">
        <f>IF($D143="","",SUMIF('[3]TK DETHI'!$G:$G,$D143,'[3]TK DETHI'!$H:$H))</f>
        <v>0</v>
      </c>
      <c r="I143" s="147">
        <f>IF($D143="","",SUMIF('[3]TK DETHI'!$I:$I,$D143,'[3]TK DETHI'!$J:$J))</f>
        <v>0</v>
      </c>
      <c r="J143" s="147">
        <f>IF($D143="","",SUMIF('[3]TK DETHI'!$K:$K,$D143,'[3]TK DETHI'!$L:$L))</f>
        <v>0</v>
      </c>
      <c r="K143" s="147">
        <f>IF($D143="","",SUMIF('[3]TK DETHI'!$M:$M,$D143,'[3]TK DETHI'!$N:$N))</f>
        <v>0</v>
      </c>
      <c r="L143" s="147">
        <f>IF($D143="","",SUMIF('[3]TK DETHI'!$O:$O,$D143,'[3]TK DETHI'!$P:$P))</f>
        <v>0</v>
      </c>
      <c r="M143" s="148">
        <f t="shared" si="25"/>
        <v>0</v>
      </c>
      <c r="N143" s="49">
        <f>IF($D143="","",SUMIF('[3]TK COITHI KTHP va Thi TN'!$A:$A,$D143,'[3]TK COITHI KTHP va Thi TN'!$D:$D))</f>
        <v>0</v>
      </c>
      <c r="O143" s="49">
        <f>IF($D143="","",SUMIF('[3]TK COITHI KTHP va Thi TN'!$B:$B,$D143,'[3]TK COITHI KTHP va Thi TN'!$D:$D))</f>
        <v>0</v>
      </c>
      <c r="P143" s="49">
        <f>IF($D143="","",SUMIF('[3]TK COITHI KTHP va Thi TN'!$E:$E,$D143,'[3]TK COITHI KTHP va Thi TN'!$H:$H))</f>
        <v>0</v>
      </c>
      <c r="Q143" s="49">
        <f>IF($D143="","",SUMIF('[3]TK COITHI KTHP va Thi TN'!$F:$F,$D143,'[3]TK COITHI KTHP va Thi TN'!$H:$H))</f>
        <v>0</v>
      </c>
      <c r="R143" s="149">
        <f t="shared" si="26"/>
        <v>0</v>
      </c>
      <c r="S143" s="49">
        <f>IF($D143="","",SUMIF('[3]TK CHAMTHI'!$A:$A,$D143,'[3]TK CHAMTHI'!$C:$C))</f>
        <v>0</v>
      </c>
      <c r="T143" s="49">
        <f>IF($D143="","",SUMIF('[3]TK CHAMTHI'!$B:$B,$D143,'[3]TK CHAMTHI'!$C:$C))</f>
        <v>0</v>
      </c>
      <c r="U143" s="49">
        <f>IF(D143="","",SUMIF('[3]CHAM NV'!B:B,D143,'[3]CHAM NV'!C:C))</f>
        <v>0</v>
      </c>
      <c r="V143" s="50">
        <f t="shared" si="27"/>
        <v>0</v>
      </c>
      <c r="W143" s="49">
        <f>IF($D143="","",SUMIF('[3]TK CHAMTHI'!$D:$D,$D143,'[3]TK CHAMTHI'!$F:$F))</f>
        <v>0</v>
      </c>
      <c r="X143" s="49">
        <f>IF($D143="","",SUMIF('[3]TK CHAMTHI'!$E:$E,$D143,'[3]TK CHAMTHI'!$F:$F))</f>
        <v>0</v>
      </c>
      <c r="Y143" s="49">
        <f>IF(D143="","",SUMIF('[3]CHAM NV'!G:G,D143,'[3]CHAM NV'!H:H))</f>
        <v>0</v>
      </c>
      <c r="Z143" s="50">
        <f t="shared" si="28"/>
        <v>0</v>
      </c>
      <c r="AA143" s="49">
        <f>IF($D143="","",SUMIF('[3]TK CHAMTHI'!$G:$G,$D143,'[3]TK CHAMTHI'!$I:$I))</f>
        <v>0</v>
      </c>
      <c r="AB143" s="49">
        <f>IF($D143="","",SUMIF('[3]TK CHAMTHI'!$H:$H,$D143,'[3]TK CHAMTHI'!$I:$I))</f>
        <v>0</v>
      </c>
      <c r="AC143" s="49">
        <f>IF(D143="","",SUMIF('[3]CHAM NV'!E:E,D143,'[3]CHAM NV'!F:F))</f>
        <v>0</v>
      </c>
      <c r="AD143" s="50">
        <f t="shared" si="29"/>
        <v>0</v>
      </c>
      <c r="AE143" s="49">
        <f>IF($D143="","",SUMIF('[3]TK CHAMTHI'!$J:$J,$D143,'[3]TK CHAMTHI'!$L:$L))</f>
        <v>0</v>
      </c>
      <c r="AF143" s="49">
        <f>IF($D143="","",SUMIF('[3]TK CHAMTHI'!$K:$K,$D143,'[3]TK CHAMTHI'!$L:$L))</f>
        <v>0</v>
      </c>
      <c r="AG143" s="49">
        <f>IF(D143="","",SUMIF('[3]CHAM NV'!I:I,D143,'[3]CHAM NV'!J:J))</f>
        <v>0</v>
      </c>
      <c r="AH143" s="50">
        <f t="shared" si="30"/>
        <v>0</v>
      </c>
      <c r="AI143" s="49">
        <f>IF($D143="","",SUMIF('[3]TK CHAMTHI'!$M:$M,$D143,'[3]TK CHAMTHI'!$O:$O))</f>
        <v>0</v>
      </c>
      <c r="AJ143" s="49">
        <f>IF($D143="","",SUMIF('[3]TK CHAMTHI'!$N:$N,$D143,'[3]TK CHAMTHI'!$O:$O))</f>
        <v>2</v>
      </c>
      <c r="AK143" s="50">
        <f t="shared" si="22"/>
        <v>0.4</v>
      </c>
      <c r="AL143" s="49">
        <f>IF($D143="","",SUMIF('[3]TK CHAMTHI'!$P:$P,$D143,'[3]TK CHAMTHI'!$R:$R))</f>
        <v>0</v>
      </c>
      <c r="AM143" s="49">
        <f>IF($D143="","",SUMIF('[3]TK CHAMTHI'!$Q:$Q,$D143,'[3]TK CHAMTHI'!$R:$R))</f>
        <v>0</v>
      </c>
      <c r="AN143" s="50">
        <f t="shared" si="23"/>
        <v>0</v>
      </c>
      <c r="AO143" s="49">
        <f>IF(D143="","",SUMIF('[3]TK CHAMTHI'!S:S,D143,'[3]TK CHAMTHI'!U:U))</f>
        <v>0</v>
      </c>
      <c r="AP143" s="49">
        <f>IF(D143="","",SUMIF('[3]TK CHAMTHI'!T:T,D143,'[3]TK CHAMTHI'!U:U))</f>
        <v>0</v>
      </c>
      <c r="AQ143" s="50">
        <f t="shared" si="31"/>
        <v>0</v>
      </c>
      <c r="AR143" s="50">
        <f>IF(D143="","",ROUND(SUMIF('[3]QL THI'!G:G,D143,'[3]QL THI'!H:H),1))</f>
        <v>0</v>
      </c>
      <c r="AS143" s="50">
        <f>IF(D143="","",ROUND(SUMIF('[3]QL THI'!E:E,D143,'[3]QL THI'!F:F),1))</f>
        <v>0</v>
      </c>
      <c r="AT143" s="149">
        <f t="shared" si="24"/>
        <v>0.4</v>
      </c>
    </row>
    <row r="144" spans="1:46" s="135" customFormat="1">
      <c r="A144" s="145">
        <f>IF(D144="","",SUBTOTAL(3,$D$5:D144))</f>
        <v>140</v>
      </c>
      <c r="B144" s="46" t="s">
        <v>325</v>
      </c>
      <c r="C144" s="47" t="s">
        <v>323</v>
      </c>
      <c r="D144" s="146" t="s">
        <v>326</v>
      </c>
      <c r="E144" s="147">
        <f>IF($D144="","",SUMIF('[3]TK DETHI'!$A:$A,$D144,'[3]TK DETHI'!$B:$B))</f>
        <v>0</v>
      </c>
      <c r="F144" s="147">
        <f>IF($D144="","",SUMIF('[3]TK DETHI'!$C:$C,$D144,'[3]TK DETHI'!$D:$D))</f>
        <v>0</v>
      </c>
      <c r="G144" s="147">
        <f>IF($D144="","",SUMIF('[3]TK DETHI'!$E:$E,$D144,'[3]TK DETHI'!$F:$F))</f>
        <v>0</v>
      </c>
      <c r="H144" s="147">
        <f>IF($D144="","",SUMIF('[3]TK DETHI'!$G:$G,$D144,'[3]TK DETHI'!$H:$H))</f>
        <v>0</v>
      </c>
      <c r="I144" s="147">
        <f>IF($D144="","",SUMIF('[3]TK DETHI'!$I:$I,$D144,'[3]TK DETHI'!$J:$J))</f>
        <v>0</v>
      </c>
      <c r="J144" s="147">
        <f>IF($D144="","",SUMIF('[3]TK DETHI'!$K:$K,$D144,'[3]TK DETHI'!$L:$L))</f>
        <v>0</v>
      </c>
      <c r="K144" s="147">
        <f>IF($D144="","",SUMIF('[3]TK DETHI'!$M:$M,$D144,'[3]TK DETHI'!$N:$N))</f>
        <v>0</v>
      </c>
      <c r="L144" s="147">
        <f>IF($D144="","",SUMIF('[3]TK DETHI'!$O:$O,$D144,'[3]TK DETHI'!$P:$P))</f>
        <v>0</v>
      </c>
      <c r="M144" s="148">
        <f t="shared" si="25"/>
        <v>0</v>
      </c>
      <c r="N144" s="49">
        <f>IF($D144="","",SUMIF('[3]TK COITHI KTHP va Thi TN'!$A:$A,$D144,'[3]TK COITHI KTHP va Thi TN'!$D:$D))</f>
        <v>0</v>
      </c>
      <c r="O144" s="49">
        <f>IF($D144="","",SUMIF('[3]TK COITHI KTHP va Thi TN'!$B:$B,$D144,'[3]TK COITHI KTHP va Thi TN'!$D:$D))</f>
        <v>0</v>
      </c>
      <c r="P144" s="49">
        <f>IF($D144="","",SUMIF('[3]TK COITHI KTHP va Thi TN'!$E:$E,$D144,'[3]TK COITHI KTHP va Thi TN'!$H:$H))</f>
        <v>0</v>
      </c>
      <c r="Q144" s="49">
        <f>IF($D144="","",SUMIF('[3]TK COITHI KTHP va Thi TN'!$F:$F,$D144,'[3]TK COITHI KTHP va Thi TN'!$H:$H))</f>
        <v>2.75</v>
      </c>
      <c r="R144" s="149">
        <f t="shared" si="26"/>
        <v>2.75</v>
      </c>
      <c r="S144" s="49">
        <f>IF($D144="","",SUMIF('[3]TK CHAMTHI'!$A:$A,$D144,'[3]TK CHAMTHI'!$C:$C))</f>
        <v>0</v>
      </c>
      <c r="T144" s="49">
        <f>IF($D144="","",SUMIF('[3]TK CHAMTHI'!$B:$B,$D144,'[3]TK CHAMTHI'!$C:$C))</f>
        <v>0</v>
      </c>
      <c r="U144" s="49">
        <f>IF(D144="","",SUMIF('[3]CHAM NV'!B:B,D144,'[3]CHAM NV'!C:C))</f>
        <v>0</v>
      </c>
      <c r="V144" s="50">
        <f t="shared" si="27"/>
        <v>0</v>
      </c>
      <c r="W144" s="49">
        <f>IF($D144="","",SUMIF('[3]TK CHAMTHI'!$D:$D,$D144,'[3]TK CHAMTHI'!$F:$F))</f>
        <v>0</v>
      </c>
      <c r="X144" s="49">
        <f>IF($D144="","",SUMIF('[3]TK CHAMTHI'!$E:$E,$D144,'[3]TK CHAMTHI'!$F:$F))</f>
        <v>0</v>
      </c>
      <c r="Y144" s="49">
        <f>IF(D144="","",SUMIF('[3]CHAM NV'!G:G,D144,'[3]CHAM NV'!H:H))</f>
        <v>0</v>
      </c>
      <c r="Z144" s="50">
        <f t="shared" si="28"/>
        <v>0</v>
      </c>
      <c r="AA144" s="49">
        <f>IF($D144="","",SUMIF('[3]TK CHAMTHI'!$G:$G,$D144,'[3]TK CHAMTHI'!$I:$I))</f>
        <v>0</v>
      </c>
      <c r="AB144" s="49">
        <f>IF($D144="","",SUMIF('[3]TK CHAMTHI'!$H:$H,$D144,'[3]TK CHAMTHI'!$I:$I))</f>
        <v>0</v>
      </c>
      <c r="AC144" s="49">
        <f>IF(D144="","",SUMIF('[3]CHAM NV'!E:E,D144,'[3]CHAM NV'!F:F))</f>
        <v>0</v>
      </c>
      <c r="AD144" s="50">
        <f t="shared" si="29"/>
        <v>0</v>
      </c>
      <c r="AE144" s="49">
        <f>IF($D144="","",SUMIF('[3]TK CHAMTHI'!$J:$J,$D144,'[3]TK CHAMTHI'!$L:$L))</f>
        <v>0</v>
      </c>
      <c r="AF144" s="49">
        <f>IF($D144="","",SUMIF('[3]TK CHAMTHI'!$K:$K,$D144,'[3]TK CHAMTHI'!$L:$L))</f>
        <v>0</v>
      </c>
      <c r="AG144" s="49">
        <f>IF(D144="","",SUMIF('[3]CHAM NV'!I:I,D144,'[3]CHAM NV'!J:J))</f>
        <v>0</v>
      </c>
      <c r="AH144" s="50">
        <f t="shared" si="30"/>
        <v>0</v>
      </c>
      <c r="AI144" s="49">
        <f>IF($D144="","",SUMIF('[3]TK CHAMTHI'!$M:$M,$D144,'[3]TK CHAMTHI'!$O:$O))</f>
        <v>0</v>
      </c>
      <c r="AJ144" s="49">
        <f>IF($D144="","",SUMIF('[3]TK CHAMTHI'!$N:$N,$D144,'[3]TK CHAMTHI'!$O:$O))</f>
        <v>0</v>
      </c>
      <c r="AK144" s="50">
        <f t="shared" si="22"/>
        <v>0</v>
      </c>
      <c r="AL144" s="49">
        <f>IF($D144="","",SUMIF('[3]TK CHAMTHI'!$P:$P,$D144,'[3]TK CHAMTHI'!$R:$R))</f>
        <v>0</v>
      </c>
      <c r="AM144" s="49">
        <f>IF($D144="","",SUMIF('[3]TK CHAMTHI'!$Q:$Q,$D144,'[3]TK CHAMTHI'!$R:$R))</f>
        <v>0</v>
      </c>
      <c r="AN144" s="50">
        <f t="shared" si="23"/>
        <v>0</v>
      </c>
      <c r="AO144" s="49">
        <f>IF(D144="","",SUMIF('[3]TK CHAMTHI'!S:S,D144,'[3]TK CHAMTHI'!U:U))</f>
        <v>0</v>
      </c>
      <c r="AP144" s="49">
        <f>IF(D144="","",SUMIF('[3]TK CHAMTHI'!T:T,D144,'[3]TK CHAMTHI'!U:U))</f>
        <v>2</v>
      </c>
      <c r="AQ144" s="50">
        <f t="shared" si="31"/>
        <v>0.8</v>
      </c>
      <c r="AR144" s="50">
        <f>IF(D144="","",ROUND(SUMIF('[3]QL THI'!G:G,D144,'[3]QL THI'!H:H),1))</f>
        <v>0</v>
      </c>
      <c r="AS144" s="50">
        <f>IF(D144="","",ROUND(SUMIF('[3]QL THI'!E:E,D144,'[3]QL THI'!F:F),1))</f>
        <v>0</v>
      </c>
      <c r="AT144" s="149">
        <f t="shared" si="24"/>
        <v>3.6</v>
      </c>
    </row>
    <row r="145" spans="1:46" s="135" customFormat="1" ht="37.5">
      <c r="A145" s="145">
        <f>IF(D145="","",SUBTOTAL(3,$D$5:D145))</f>
        <v>141</v>
      </c>
      <c r="B145" s="46" t="s">
        <v>327</v>
      </c>
      <c r="C145" s="47" t="s">
        <v>323</v>
      </c>
      <c r="D145" s="146" t="s">
        <v>328</v>
      </c>
      <c r="E145" s="147">
        <f>IF($D145="","",SUMIF('[3]TK DETHI'!$A:$A,$D145,'[3]TK DETHI'!$B:$B))</f>
        <v>0</v>
      </c>
      <c r="F145" s="147">
        <f>IF($D145="","",SUMIF('[3]TK DETHI'!$C:$C,$D145,'[3]TK DETHI'!$D:$D))</f>
        <v>0</v>
      </c>
      <c r="G145" s="147">
        <f>IF($D145="","",SUMIF('[3]TK DETHI'!$E:$E,$D145,'[3]TK DETHI'!$F:$F))</f>
        <v>0</v>
      </c>
      <c r="H145" s="147">
        <f>IF($D145="","",SUMIF('[3]TK DETHI'!$G:$G,$D145,'[3]TK DETHI'!$H:$H))</f>
        <v>0</v>
      </c>
      <c r="I145" s="147">
        <f>IF($D145="","",SUMIF('[3]TK DETHI'!$I:$I,$D145,'[3]TK DETHI'!$J:$J))</f>
        <v>0</v>
      </c>
      <c r="J145" s="147">
        <f>IF($D145="","",SUMIF('[3]TK DETHI'!$K:$K,$D145,'[3]TK DETHI'!$L:$L))</f>
        <v>0</v>
      </c>
      <c r="K145" s="147">
        <f>IF($D145="","",SUMIF('[3]TK DETHI'!$M:$M,$D145,'[3]TK DETHI'!$N:$N))</f>
        <v>0</v>
      </c>
      <c r="L145" s="147">
        <f>IF($D145="","",SUMIF('[3]TK DETHI'!$O:$O,$D145,'[3]TK DETHI'!$P:$P))</f>
        <v>0</v>
      </c>
      <c r="M145" s="148">
        <f t="shared" si="25"/>
        <v>0</v>
      </c>
      <c r="N145" s="49">
        <f>IF($D145="","",SUMIF('[3]TK COITHI KTHP va Thi TN'!$A:$A,$D145,'[3]TK COITHI KTHP va Thi TN'!$D:$D))</f>
        <v>0</v>
      </c>
      <c r="O145" s="49">
        <f>IF($D145="","",SUMIF('[3]TK COITHI KTHP va Thi TN'!$B:$B,$D145,'[3]TK COITHI KTHP va Thi TN'!$D:$D))</f>
        <v>0</v>
      </c>
      <c r="P145" s="49">
        <f>IF($D145="","",SUMIF('[3]TK COITHI KTHP va Thi TN'!$E:$E,$D145,'[3]TK COITHI KTHP va Thi TN'!$H:$H))</f>
        <v>0</v>
      </c>
      <c r="Q145" s="49">
        <f>IF($D145="","",SUMIF('[3]TK COITHI KTHP va Thi TN'!$F:$F,$D145,'[3]TK COITHI KTHP va Thi TN'!$H:$H))</f>
        <v>0</v>
      </c>
      <c r="R145" s="149">
        <f t="shared" si="26"/>
        <v>0</v>
      </c>
      <c r="S145" s="49">
        <f>IF($D145="","",SUMIF('[3]TK CHAMTHI'!$A:$A,$D145,'[3]TK CHAMTHI'!$C:$C))</f>
        <v>0</v>
      </c>
      <c r="T145" s="49">
        <f>IF($D145="","",SUMIF('[3]TK CHAMTHI'!$B:$B,$D145,'[3]TK CHAMTHI'!$C:$C))</f>
        <v>0</v>
      </c>
      <c r="U145" s="49">
        <f>IF(D145="","",SUMIF('[3]CHAM NV'!B:B,D145,'[3]CHAM NV'!C:C))</f>
        <v>0</v>
      </c>
      <c r="V145" s="50">
        <f t="shared" si="27"/>
        <v>0</v>
      </c>
      <c r="W145" s="49">
        <f>IF($D145="","",SUMIF('[3]TK CHAMTHI'!$D:$D,$D145,'[3]TK CHAMTHI'!$F:$F))</f>
        <v>0</v>
      </c>
      <c r="X145" s="49">
        <f>IF($D145="","",SUMIF('[3]TK CHAMTHI'!$E:$E,$D145,'[3]TK CHAMTHI'!$F:$F))</f>
        <v>0</v>
      </c>
      <c r="Y145" s="49">
        <f>IF(D145="","",SUMIF('[3]CHAM NV'!G:G,D145,'[3]CHAM NV'!H:H))</f>
        <v>0</v>
      </c>
      <c r="Z145" s="50">
        <f t="shared" si="28"/>
        <v>0</v>
      </c>
      <c r="AA145" s="49">
        <f>IF($D145="","",SUMIF('[3]TK CHAMTHI'!$G:$G,$D145,'[3]TK CHAMTHI'!$I:$I))</f>
        <v>0</v>
      </c>
      <c r="AB145" s="49">
        <f>IF($D145="","",SUMIF('[3]TK CHAMTHI'!$H:$H,$D145,'[3]TK CHAMTHI'!$I:$I))</f>
        <v>0</v>
      </c>
      <c r="AC145" s="49">
        <f>IF(D145="","",SUMIF('[3]CHAM NV'!E:E,D145,'[3]CHAM NV'!F:F))</f>
        <v>0</v>
      </c>
      <c r="AD145" s="50">
        <f t="shared" si="29"/>
        <v>0</v>
      </c>
      <c r="AE145" s="49">
        <f>IF($D145="","",SUMIF('[3]TK CHAMTHI'!$J:$J,$D145,'[3]TK CHAMTHI'!$L:$L))</f>
        <v>0</v>
      </c>
      <c r="AF145" s="49">
        <f>IF($D145="","",SUMIF('[3]TK CHAMTHI'!$K:$K,$D145,'[3]TK CHAMTHI'!$L:$L))</f>
        <v>0</v>
      </c>
      <c r="AG145" s="49">
        <f>IF(D145="","",SUMIF('[3]CHAM NV'!I:I,D145,'[3]CHAM NV'!J:J))</f>
        <v>0</v>
      </c>
      <c r="AH145" s="50">
        <f t="shared" si="30"/>
        <v>0</v>
      </c>
      <c r="AI145" s="49">
        <f>IF($D145="","",SUMIF('[3]TK CHAMTHI'!$M:$M,$D145,'[3]TK CHAMTHI'!$O:$O))</f>
        <v>0</v>
      </c>
      <c r="AJ145" s="49">
        <f>IF($D145="","",SUMIF('[3]TK CHAMTHI'!$N:$N,$D145,'[3]TK CHAMTHI'!$O:$O))</f>
        <v>0</v>
      </c>
      <c r="AK145" s="50">
        <f t="shared" si="22"/>
        <v>0</v>
      </c>
      <c r="AL145" s="49">
        <f>IF($D145="","",SUMIF('[3]TK CHAMTHI'!$P:$P,$D145,'[3]TK CHAMTHI'!$R:$R))</f>
        <v>0</v>
      </c>
      <c r="AM145" s="49">
        <f>IF($D145="","",SUMIF('[3]TK CHAMTHI'!$Q:$Q,$D145,'[3]TK CHAMTHI'!$R:$R))</f>
        <v>0</v>
      </c>
      <c r="AN145" s="50">
        <f t="shared" si="23"/>
        <v>0</v>
      </c>
      <c r="AO145" s="49">
        <f>IF(D145="","",SUMIF('[3]TK CHAMTHI'!S:S,D145,'[3]TK CHAMTHI'!U:U))</f>
        <v>0</v>
      </c>
      <c r="AP145" s="49">
        <f>IF(D145="","",SUMIF('[3]TK CHAMTHI'!T:T,D145,'[3]TK CHAMTHI'!U:U))</f>
        <v>0</v>
      </c>
      <c r="AQ145" s="50">
        <f t="shared" si="31"/>
        <v>0</v>
      </c>
      <c r="AR145" s="50">
        <f>IF(D145="","",ROUND(SUMIF('[3]QL THI'!G:G,D145,'[3]QL THI'!H:H),1))</f>
        <v>0</v>
      </c>
      <c r="AS145" s="50">
        <f>IF(D145="","",ROUND(SUMIF('[3]QL THI'!E:E,D145,'[3]QL THI'!F:F),1))</f>
        <v>0</v>
      </c>
      <c r="AT145" s="149">
        <f t="shared" si="24"/>
        <v>0</v>
      </c>
    </row>
    <row r="146" spans="1:46" s="135" customFormat="1" ht="37.5">
      <c r="A146" s="145">
        <f>IF(D146="","",SUBTOTAL(3,$D$5:D146))</f>
        <v>142</v>
      </c>
      <c r="B146" s="46" t="s">
        <v>329</v>
      </c>
      <c r="C146" s="47" t="s">
        <v>323</v>
      </c>
      <c r="D146" s="146" t="s">
        <v>330</v>
      </c>
      <c r="E146" s="147">
        <f>IF($D146="","",SUMIF('[3]TK DETHI'!$A:$A,$D146,'[3]TK DETHI'!$B:$B))</f>
        <v>0</v>
      </c>
      <c r="F146" s="147">
        <f>IF($D146="","",SUMIF('[3]TK DETHI'!$C:$C,$D146,'[3]TK DETHI'!$D:$D))</f>
        <v>0</v>
      </c>
      <c r="G146" s="147">
        <f>IF($D146="","",SUMIF('[3]TK DETHI'!$E:$E,$D146,'[3]TK DETHI'!$F:$F))</f>
        <v>0</v>
      </c>
      <c r="H146" s="147">
        <f>IF($D146="","",SUMIF('[3]TK DETHI'!$G:$G,$D146,'[3]TK DETHI'!$H:$H))</f>
        <v>0</v>
      </c>
      <c r="I146" s="147">
        <f>IF($D146="","",SUMIF('[3]TK DETHI'!$I:$I,$D146,'[3]TK DETHI'!$J:$J))</f>
        <v>0</v>
      </c>
      <c r="J146" s="147">
        <f>IF($D146="","",SUMIF('[3]TK DETHI'!$K:$K,$D146,'[3]TK DETHI'!$L:$L))</f>
        <v>0</v>
      </c>
      <c r="K146" s="147">
        <f>IF($D146="","",SUMIF('[3]TK DETHI'!$M:$M,$D146,'[3]TK DETHI'!$N:$N))</f>
        <v>0</v>
      </c>
      <c r="L146" s="147">
        <f>IF($D146="","",SUMIF('[3]TK DETHI'!$O:$O,$D146,'[3]TK DETHI'!$P:$P))</f>
        <v>0</v>
      </c>
      <c r="M146" s="148">
        <f t="shared" si="25"/>
        <v>0</v>
      </c>
      <c r="N146" s="49">
        <f>IF($D146="","",SUMIF('[3]TK COITHI KTHP va Thi TN'!$A:$A,$D146,'[3]TK COITHI KTHP va Thi TN'!$D:$D))</f>
        <v>0</v>
      </c>
      <c r="O146" s="49">
        <f>IF($D146="","",SUMIF('[3]TK COITHI KTHP va Thi TN'!$B:$B,$D146,'[3]TK COITHI KTHP va Thi TN'!$D:$D))</f>
        <v>0</v>
      </c>
      <c r="P146" s="49">
        <f>IF($D146="","",SUMIF('[3]TK COITHI KTHP va Thi TN'!$E:$E,$D146,'[3]TK COITHI KTHP va Thi TN'!$H:$H))</f>
        <v>0</v>
      </c>
      <c r="Q146" s="49">
        <f>IF($D146="","",SUMIF('[3]TK COITHI KTHP va Thi TN'!$F:$F,$D146,'[3]TK COITHI KTHP va Thi TN'!$H:$H))</f>
        <v>0</v>
      </c>
      <c r="R146" s="149">
        <f t="shared" si="26"/>
        <v>0</v>
      </c>
      <c r="S146" s="49">
        <f>IF($D146="","",SUMIF('[3]TK CHAMTHI'!$A:$A,$D146,'[3]TK CHAMTHI'!$C:$C))</f>
        <v>0</v>
      </c>
      <c r="T146" s="49">
        <f>IF($D146="","",SUMIF('[3]TK CHAMTHI'!$B:$B,$D146,'[3]TK CHAMTHI'!$C:$C))</f>
        <v>0</v>
      </c>
      <c r="U146" s="49">
        <f>IF(D146="","",SUMIF('[3]CHAM NV'!B:B,D146,'[3]CHAM NV'!C:C))</f>
        <v>0</v>
      </c>
      <c r="V146" s="50">
        <f t="shared" si="27"/>
        <v>0</v>
      </c>
      <c r="W146" s="49">
        <f>IF($D146="","",SUMIF('[3]TK CHAMTHI'!$D:$D,$D146,'[3]TK CHAMTHI'!$F:$F))</f>
        <v>0</v>
      </c>
      <c r="X146" s="49">
        <f>IF($D146="","",SUMIF('[3]TK CHAMTHI'!$E:$E,$D146,'[3]TK CHAMTHI'!$F:$F))</f>
        <v>0</v>
      </c>
      <c r="Y146" s="49">
        <f>IF(D146="","",SUMIF('[3]CHAM NV'!G:G,D146,'[3]CHAM NV'!H:H))</f>
        <v>0</v>
      </c>
      <c r="Z146" s="50">
        <f t="shared" si="28"/>
        <v>0</v>
      </c>
      <c r="AA146" s="49">
        <f>IF($D146="","",SUMIF('[3]TK CHAMTHI'!$G:$G,$D146,'[3]TK CHAMTHI'!$I:$I))</f>
        <v>0</v>
      </c>
      <c r="AB146" s="49">
        <f>IF($D146="","",SUMIF('[3]TK CHAMTHI'!$H:$H,$D146,'[3]TK CHAMTHI'!$I:$I))</f>
        <v>0</v>
      </c>
      <c r="AC146" s="49">
        <f>IF(D146="","",SUMIF('[3]CHAM NV'!E:E,D146,'[3]CHAM NV'!F:F))</f>
        <v>0</v>
      </c>
      <c r="AD146" s="50">
        <f t="shared" si="29"/>
        <v>0</v>
      </c>
      <c r="AE146" s="49">
        <f>IF($D146="","",SUMIF('[3]TK CHAMTHI'!$J:$J,$D146,'[3]TK CHAMTHI'!$L:$L))</f>
        <v>0</v>
      </c>
      <c r="AF146" s="49">
        <f>IF($D146="","",SUMIF('[3]TK CHAMTHI'!$K:$K,$D146,'[3]TK CHAMTHI'!$L:$L))</f>
        <v>0</v>
      </c>
      <c r="AG146" s="49">
        <f>IF(D146="","",SUMIF('[3]CHAM NV'!I:I,D146,'[3]CHAM NV'!J:J))</f>
        <v>0</v>
      </c>
      <c r="AH146" s="50">
        <f t="shared" si="30"/>
        <v>0</v>
      </c>
      <c r="AI146" s="49">
        <f>IF($D146="","",SUMIF('[3]TK CHAMTHI'!$M:$M,$D146,'[3]TK CHAMTHI'!$O:$O))</f>
        <v>2</v>
      </c>
      <c r="AJ146" s="49">
        <f>IF($D146="","",SUMIF('[3]TK CHAMTHI'!$N:$N,$D146,'[3]TK CHAMTHI'!$O:$O))</f>
        <v>0</v>
      </c>
      <c r="AK146" s="50">
        <f t="shared" si="22"/>
        <v>0.4</v>
      </c>
      <c r="AL146" s="49">
        <f>IF($D146="","",SUMIF('[3]TK CHAMTHI'!$P:$P,$D146,'[3]TK CHAMTHI'!$R:$R))</f>
        <v>0</v>
      </c>
      <c r="AM146" s="49">
        <f>IF($D146="","",SUMIF('[3]TK CHAMTHI'!$Q:$Q,$D146,'[3]TK CHAMTHI'!$R:$R))</f>
        <v>0</v>
      </c>
      <c r="AN146" s="50">
        <f t="shared" si="23"/>
        <v>0</v>
      </c>
      <c r="AO146" s="49">
        <f>IF(D146="","",SUMIF('[3]TK CHAMTHI'!S:S,D146,'[3]TK CHAMTHI'!U:U))</f>
        <v>0</v>
      </c>
      <c r="AP146" s="49">
        <f>IF(D146="","",SUMIF('[3]TK CHAMTHI'!T:T,D146,'[3]TK CHAMTHI'!U:U))</f>
        <v>0</v>
      </c>
      <c r="AQ146" s="50">
        <f t="shared" si="31"/>
        <v>0</v>
      </c>
      <c r="AR146" s="50">
        <f>IF(D146="","",ROUND(SUMIF('[3]QL THI'!G:G,D146,'[3]QL THI'!H:H),1))</f>
        <v>0</v>
      </c>
      <c r="AS146" s="50">
        <f>IF(D146="","",ROUND(SUMIF('[3]QL THI'!E:E,D146,'[3]QL THI'!F:F),1))</f>
        <v>0</v>
      </c>
      <c r="AT146" s="149">
        <f t="shared" si="24"/>
        <v>0.4</v>
      </c>
    </row>
    <row r="147" spans="1:46" s="135" customFormat="1">
      <c r="A147" s="145">
        <f>IF(D147="","",SUBTOTAL(3,$D$5:D147))</f>
        <v>143</v>
      </c>
      <c r="B147" s="46" t="s">
        <v>331</v>
      </c>
      <c r="C147" s="47" t="s">
        <v>323</v>
      </c>
      <c r="D147" s="146" t="s">
        <v>332</v>
      </c>
      <c r="E147" s="147">
        <f>IF($D147="","",SUMIF('[3]TK DETHI'!$A:$A,$D147,'[3]TK DETHI'!$B:$B))</f>
        <v>0</v>
      </c>
      <c r="F147" s="147">
        <f>IF($D147="","",SUMIF('[3]TK DETHI'!$C:$C,$D147,'[3]TK DETHI'!$D:$D))</f>
        <v>0</v>
      </c>
      <c r="G147" s="147">
        <f>IF($D147="","",SUMIF('[3]TK DETHI'!$E:$E,$D147,'[3]TK DETHI'!$F:$F))</f>
        <v>0</v>
      </c>
      <c r="H147" s="147">
        <f>IF($D147="","",SUMIF('[3]TK DETHI'!$G:$G,$D147,'[3]TK DETHI'!$H:$H))</f>
        <v>0</v>
      </c>
      <c r="I147" s="147">
        <f>IF($D147="","",SUMIF('[3]TK DETHI'!$I:$I,$D147,'[3]TK DETHI'!$J:$J))</f>
        <v>0</v>
      </c>
      <c r="J147" s="147">
        <f>IF($D147="","",SUMIF('[3]TK DETHI'!$K:$K,$D147,'[3]TK DETHI'!$L:$L))</f>
        <v>0</v>
      </c>
      <c r="K147" s="147">
        <f>IF($D147="","",SUMIF('[3]TK DETHI'!$M:$M,$D147,'[3]TK DETHI'!$N:$N))</f>
        <v>0</v>
      </c>
      <c r="L147" s="147">
        <f>IF($D147="","",SUMIF('[3]TK DETHI'!$O:$O,$D147,'[3]TK DETHI'!$P:$P))</f>
        <v>0</v>
      </c>
      <c r="M147" s="148">
        <f t="shared" si="25"/>
        <v>0</v>
      </c>
      <c r="N147" s="49">
        <f>IF($D147="","",SUMIF('[3]TK COITHI KTHP va Thi TN'!$A:$A,$D147,'[3]TK COITHI KTHP va Thi TN'!$D:$D))</f>
        <v>0</v>
      </c>
      <c r="O147" s="49">
        <f>IF($D147="","",SUMIF('[3]TK COITHI KTHP va Thi TN'!$B:$B,$D147,'[3]TK COITHI KTHP va Thi TN'!$D:$D))</f>
        <v>0</v>
      </c>
      <c r="P147" s="49">
        <f>IF($D147="","",SUMIF('[3]TK COITHI KTHP va Thi TN'!$E:$E,$D147,'[3]TK COITHI KTHP va Thi TN'!$H:$H))</f>
        <v>2.75</v>
      </c>
      <c r="Q147" s="49">
        <f>IF($D147="","",SUMIF('[3]TK COITHI KTHP va Thi TN'!$F:$F,$D147,'[3]TK COITHI KTHP va Thi TN'!$H:$H))</f>
        <v>0</v>
      </c>
      <c r="R147" s="149">
        <f t="shared" si="26"/>
        <v>2.75</v>
      </c>
      <c r="S147" s="49">
        <f>IF($D147="","",SUMIF('[3]TK CHAMTHI'!$A:$A,$D147,'[3]TK CHAMTHI'!$C:$C))</f>
        <v>0</v>
      </c>
      <c r="T147" s="49">
        <f>IF($D147="","",SUMIF('[3]TK CHAMTHI'!$B:$B,$D147,'[3]TK CHAMTHI'!$C:$C))</f>
        <v>0</v>
      </c>
      <c r="U147" s="49">
        <f>IF(D147="","",SUMIF('[3]CHAM NV'!B:B,D147,'[3]CHAM NV'!C:C))</f>
        <v>0</v>
      </c>
      <c r="V147" s="50">
        <f t="shared" si="27"/>
        <v>0</v>
      </c>
      <c r="W147" s="49">
        <f>IF($D147="","",SUMIF('[3]TK CHAMTHI'!$D:$D,$D147,'[3]TK CHAMTHI'!$F:$F))</f>
        <v>0</v>
      </c>
      <c r="X147" s="49">
        <f>IF($D147="","",SUMIF('[3]TK CHAMTHI'!$E:$E,$D147,'[3]TK CHAMTHI'!$F:$F))</f>
        <v>0</v>
      </c>
      <c r="Y147" s="49">
        <f>IF(D147="","",SUMIF('[3]CHAM NV'!G:G,D147,'[3]CHAM NV'!H:H))</f>
        <v>0</v>
      </c>
      <c r="Z147" s="50">
        <f t="shared" si="28"/>
        <v>0</v>
      </c>
      <c r="AA147" s="49">
        <f>IF($D147="","",SUMIF('[3]TK CHAMTHI'!$G:$G,$D147,'[3]TK CHAMTHI'!$I:$I))</f>
        <v>0</v>
      </c>
      <c r="AB147" s="49">
        <f>IF($D147="","",SUMIF('[3]TK CHAMTHI'!$H:$H,$D147,'[3]TK CHAMTHI'!$I:$I))</f>
        <v>0</v>
      </c>
      <c r="AC147" s="49">
        <f>IF(D147="","",SUMIF('[3]CHAM NV'!E:E,D147,'[3]CHAM NV'!F:F))</f>
        <v>0</v>
      </c>
      <c r="AD147" s="50">
        <f t="shared" si="29"/>
        <v>0</v>
      </c>
      <c r="AE147" s="49">
        <f>IF($D147="","",SUMIF('[3]TK CHAMTHI'!$J:$J,$D147,'[3]TK CHAMTHI'!$L:$L))</f>
        <v>0</v>
      </c>
      <c r="AF147" s="49">
        <f>IF($D147="","",SUMIF('[3]TK CHAMTHI'!$K:$K,$D147,'[3]TK CHAMTHI'!$L:$L))</f>
        <v>0</v>
      </c>
      <c r="AG147" s="49">
        <f>IF(D147="","",SUMIF('[3]CHAM NV'!I:I,D147,'[3]CHAM NV'!J:J))</f>
        <v>0</v>
      </c>
      <c r="AH147" s="50">
        <f t="shared" si="30"/>
        <v>0</v>
      </c>
      <c r="AI147" s="49">
        <f>IF($D147="","",SUMIF('[3]TK CHAMTHI'!$M:$M,$D147,'[3]TK CHAMTHI'!$O:$O))</f>
        <v>0</v>
      </c>
      <c r="AJ147" s="49">
        <f>IF($D147="","",SUMIF('[3]TK CHAMTHI'!$N:$N,$D147,'[3]TK CHAMTHI'!$O:$O))</f>
        <v>0</v>
      </c>
      <c r="AK147" s="50">
        <f t="shared" si="22"/>
        <v>0</v>
      </c>
      <c r="AL147" s="49">
        <f>IF($D147="","",SUMIF('[3]TK CHAMTHI'!$P:$P,$D147,'[3]TK CHAMTHI'!$R:$R))</f>
        <v>0</v>
      </c>
      <c r="AM147" s="49">
        <f>IF($D147="","",SUMIF('[3]TK CHAMTHI'!$Q:$Q,$D147,'[3]TK CHAMTHI'!$R:$R))</f>
        <v>0</v>
      </c>
      <c r="AN147" s="50">
        <f t="shared" si="23"/>
        <v>0</v>
      </c>
      <c r="AO147" s="49">
        <f>IF(D147="","",SUMIF('[3]TK CHAMTHI'!S:S,D147,'[3]TK CHAMTHI'!U:U))</f>
        <v>2</v>
      </c>
      <c r="AP147" s="49">
        <f>IF(D147="","",SUMIF('[3]TK CHAMTHI'!T:T,D147,'[3]TK CHAMTHI'!U:U))</f>
        <v>0</v>
      </c>
      <c r="AQ147" s="50">
        <f t="shared" si="31"/>
        <v>0.8</v>
      </c>
      <c r="AR147" s="50">
        <f>IF(D147="","",ROUND(SUMIF('[3]QL THI'!G:G,D147,'[3]QL THI'!H:H),1))</f>
        <v>0</v>
      </c>
      <c r="AS147" s="50">
        <f>IF(D147="","",ROUND(SUMIF('[3]QL THI'!E:E,D147,'[3]QL THI'!F:F),1))</f>
        <v>0</v>
      </c>
      <c r="AT147" s="149">
        <f t="shared" si="24"/>
        <v>3.6</v>
      </c>
    </row>
    <row r="148" spans="1:46" s="135" customFormat="1">
      <c r="A148" s="145">
        <f>IF(D148="","",SUBTOTAL(3,$D$5:D148))</f>
        <v>144</v>
      </c>
      <c r="B148" s="46" t="s">
        <v>333</v>
      </c>
      <c r="C148" s="47" t="s">
        <v>323</v>
      </c>
      <c r="D148" s="146" t="s">
        <v>334</v>
      </c>
      <c r="E148" s="147">
        <f>IF($D148="","",SUMIF('[3]TK DETHI'!$A:$A,$D148,'[3]TK DETHI'!$B:$B))</f>
        <v>0</v>
      </c>
      <c r="F148" s="147">
        <f>IF($D148="","",SUMIF('[3]TK DETHI'!$C:$C,$D148,'[3]TK DETHI'!$D:$D))</f>
        <v>0</v>
      </c>
      <c r="G148" s="147">
        <f>IF($D148="","",SUMIF('[3]TK DETHI'!$E:$E,$D148,'[3]TK DETHI'!$F:$F))</f>
        <v>0</v>
      </c>
      <c r="H148" s="147">
        <f>IF($D148="","",SUMIF('[3]TK DETHI'!$G:$G,$D148,'[3]TK DETHI'!$H:$H))</f>
        <v>0</v>
      </c>
      <c r="I148" s="147">
        <f>IF($D148="","",SUMIF('[3]TK DETHI'!$I:$I,$D148,'[3]TK DETHI'!$J:$J))</f>
        <v>0</v>
      </c>
      <c r="J148" s="147">
        <f>IF($D148="","",SUMIF('[3]TK DETHI'!$K:$K,$D148,'[3]TK DETHI'!$L:$L))</f>
        <v>0</v>
      </c>
      <c r="K148" s="147">
        <f>IF($D148="","",SUMIF('[3]TK DETHI'!$M:$M,$D148,'[3]TK DETHI'!$N:$N))</f>
        <v>0</v>
      </c>
      <c r="L148" s="147">
        <f>IF($D148="","",SUMIF('[3]TK DETHI'!$O:$O,$D148,'[3]TK DETHI'!$P:$P))</f>
        <v>0</v>
      </c>
      <c r="M148" s="148">
        <f t="shared" si="25"/>
        <v>0</v>
      </c>
      <c r="N148" s="49">
        <f>IF($D148="","",SUMIF('[3]TK COITHI KTHP va Thi TN'!$A:$A,$D148,'[3]TK COITHI KTHP va Thi TN'!$D:$D))</f>
        <v>0</v>
      </c>
      <c r="O148" s="49">
        <f>IF($D148="","",SUMIF('[3]TK COITHI KTHP va Thi TN'!$B:$B,$D148,'[3]TK COITHI KTHP va Thi TN'!$D:$D))</f>
        <v>0</v>
      </c>
      <c r="P148" s="49">
        <f>IF($D148="","",SUMIF('[3]TK COITHI KTHP va Thi TN'!$E:$E,$D148,'[3]TK COITHI KTHP va Thi TN'!$H:$H))</f>
        <v>0</v>
      </c>
      <c r="Q148" s="49">
        <f>IF($D148="","",SUMIF('[3]TK COITHI KTHP va Thi TN'!$F:$F,$D148,'[3]TK COITHI KTHP va Thi TN'!$H:$H))</f>
        <v>0</v>
      </c>
      <c r="R148" s="149">
        <f t="shared" si="26"/>
        <v>0</v>
      </c>
      <c r="S148" s="49">
        <f>IF($D148="","",SUMIF('[3]TK CHAMTHI'!$A:$A,$D148,'[3]TK CHAMTHI'!$C:$C))</f>
        <v>0</v>
      </c>
      <c r="T148" s="49">
        <f>IF($D148="","",SUMIF('[3]TK CHAMTHI'!$B:$B,$D148,'[3]TK CHAMTHI'!$C:$C))</f>
        <v>0</v>
      </c>
      <c r="U148" s="49">
        <f>IF(D148="","",SUMIF('[3]CHAM NV'!B:B,D148,'[3]CHAM NV'!C:C))</f>
        <v>0</v>
      </c>
      <c r="V148" s="50">
        <f t="shared" si="27"/>
        <v>0</v>
      </c>
      <c r="W148" s="49">
        <f>IF($D148="","",SUMIF('[3]TK CHAMTHI'!$D:$D,$D148,'[3]TK CHAMTHI'!$F:$F))</f>
        <v>0</v>
      </c>
      <c r="X148" s="49">
        <f>IF($D148="","",SUMIF('[3]TK CHAMTHI'!$E:$E,$D148,'[3]TK CHAMTHI'!$F:$F))</f>
        <v>0</v>
      </c>
      <c r="Y148" s="49">
        <f>IF(D148="","",SUMIF('[3]CHAM NV'!G:G,D148,'[3]CHAM NV'!H:H))</f>
        <v>0</v>
      </c>
      <c r="Z148" s="50">
        <f t="shared" si="28"/>
        <v>0</v>
      </c>
      <c r="AA148" s="49">
        <f>IF($D148="","",SUMIF('[3]TK CHAMTHI'!$G:$G,$D148,'[3]TK CHAMTHI'!$I:$I))</f>
        <v>0</v>
      </c>
      <c r="AB148" s="49">
        <f>IF($D148="","",SUMIF('[3]TK CHAMTHI'!$H:$H,$D148,'[3]TK CHAMTHI'!$I:$I))</f>
        <v>0</v>
      </c>
      <c r="AC148" s="49">
        <f>IF(D148="","",SUMIF('[3]CHAM NV'!E:E,D148,'[3]CHAM NV'!F:F))</f>
        <v>0</v>
      </c>
      <c r="AD148" s="50">
        <f t="shared" si="29"/>
        <v>0</v>
      </c>
      <c r="AE148" s="49">
        <f>IF($D148="","",SUMIF('[3]TK CHAMTHI'!$J:$J,$D148,'[3]TK CHAMTHI'!$L:$L))</f>
        <v>0</v>
      </c>
      <c r="AF148" s="49">
        <f>IF($D148="","",SUMIF('[3]TK CHAMTHI'!$K:$K,$D148,'[3]TK CHAMTHI'!$L:$L))</f>
        <v>0</v>
      </c>
      <c r="AG148" s="49">
        <f>IF(D148="","",SUMIF('[3]CHAM NV'!I:I,D148,'[3]CHAM NV'!J:J))</f>
        <v>0</v>
      </c>
      <c r="AH148" s="50">
        <f t="shared" si="30"/>
        <v>0</v>
      </c>
      <c r="AI148" s="49">
        <f>IF($D148="","",SUMIF('[3]TK CHAMTHI'!$M:$M,$D148,'[3]TK CHAMTHI'!$O:$O))</f>
        <v>0</v>
      </c>
      <c r="AJ148" s="49">
        <f>IF($D148="","",SUMIF('[3]TK CHAMTHI'!$N:$N,$D148,'[3]TK CHAMTHI'!$O:$O))</f>
        <v>0</v>
      </c>
      <c r="AK148" s="50">
        <f t="shared" si="22"/>
        <v>0</v>
      </c>
      <c r="AL148" s="49">
        <f>IF($D148="","",SUMIF('[3]TK CHAMTHI'!$P:$P,$D148,'[3]TK CHAMTHI'!$R:$R))</f>
        <v>0</v>
      </c>
      <c r="AM148" s="49">
        <f>IF($D148="","",SUMIF('[3]TK CHAMTHI'!$Q:$Q,$D148,'[3]TK CHAMTHI'!$R:$R))</f>
        <v>0</v>
      </c>
      <c r="AN148" s="50">
        <f t="shared" si="23"/>
        <v>0</v>
      </c>
      <c r="AO148" s="49">
        <f>IF(D148="","",SUMIF('[3]TK CHAMTHI'!S:S,D148,'[3]TK CHAMTHI'!U:U))</f>
        <v>0</v>
      </c>
      <c r="AP148" s="49">
        <f>IF(D148="","",SUMIF('[3]TK CHAMTHI'!T:T,D148,'[3]TK CHAMTHI'!U:U))</f>
        <v>0</v>
      </c>
      <c r="AQ148" s="50">
        <f t="shared" si="31"/>
        <v>0</v>
      </c>
      <c r="AR148" s="50">
        <f>IF(D148="","",ROUND(SUMIF('[3]QL THI'!G:G,D148,'[3]QL THI'!H:H),1))</f>
        <v>0</v>
      </c>
      <c r="AS148" s="50">
        <f>IF(D148="","",ROUND(SUMIF('[3]QL THI'!E:E,D148,'[3]QL THI'!F:F),1))</f>
        <v>0</v>
      </c>
      <c r="AT148" s="149">
        <f t="shared" si="24"/>
        <v>0</v>
      </c>
    </row>
    <row r="149" spans="1:46" s="135" customFormat="1" ht="37.5">
      <c r="A149" s="145">
        <f>IF(D149="","",SUBTOTAL(3,$D$5:D149))</f>
        <v>145</v>
      </c>
      <c r="B149" s="46" t="s">
        <v>335</v>
      </c>
      <c r="C149" s="47" t="s">
        <v>323</v>
      </c>
      <c r="D149" s="146" t="s">
        <v>336</v>
      </c>
      <c r="E149" s="147">
        <f>IF($D149="","",SUMIF('[3]TK DETHI'!$A:$A,$D149,'[3]TK DETHI'!$B:$B))</f>
        <v>0</v>
      </c>
      <c r="F149" s="147">
        <f>IF($D149="","",SUMIF('[3]TK DETHI'!$C:$C,$D149,'[3]TK DETHI'!$D:$D))</f>
        <v>0</v>
      </c>
      <c r="G149" s="147">
        <f>IF($D149="","",SUMIF('[3]TK DETHI'!$E:$E,$D149,'[3]TK DETHI'!$F:$F))</f>
        <v>0</v>
      </c>
      <c r="H149" s="147">
        <f>IF($D149="","",SUMIF('[3]TK DETHI'!$G:$G,$D149,'[3]TK DETHI'!$H:$H))</f>
        <v>0</v>
      </c>
      <c r="I149" s="147">
        <f>IF($D149="","",SUMIF('[3]TK DETHI'!$I:$I,$D149,'[3]TK DETHI'!$J:$J))</f>
        <v>2</v>
      </c>
      <c r="J149" s="147">
        <f>IF($D149="","",SUMIF('[3]TK DETHI'!$K:$K,$D149,'[3]TK DETHI'!$L:$L))</f>
        <v>0</v>
      </c>
      <c r="K149" s="147">
        <f>IF($D149="","",SUMIF('[3]TK DETHI'!$M:$M,$D149,'[3]TK DETHI'!$N:$N))</f>
        <v>0</v>
      </c>
      <c r="L149" s="147">
        <f>IF($D149="","",SUMIF('[3]TK DETHI'!$O:$O,$D149,'[3]TK DETHI'!$P:$P))</f>
        <v>2</v>
      </c>
      <c r="M149" s="148">
        <f t="shared" si="25"/>
        <v>7</v>
      </c>
      <c r="N149" s="49">
        <f>IF($D149="","",SUMIF('[3]TK COITHI KTHP va Thi TN'!$A:$A,$D149,'[3]TK COITHI KTHP va Thi TN'!$D:$D))</f>
        <v>0</v>
      </c>
      <c r="O149" s="49">
        <f>IF($D149="","",SUMIF('[3]TK COITHI KTHP va Thi TN'!$B:$B,$D149,'[3]TK COITHI KTHP va Thi TN'!$D:$D))</f>
        <v>0</v>
      </c>
      <c r="P149" s="49">
        <f>IF($D149="","",SUMIF('[3]TK COITHI KTHP va Thi TN'!$E:$E,$D149,'[3]TK COITHI KTHP va Thi TN'!$H:$H))</f>
        <v>0</v>
      </c>
      <c r="Q149" s="49">
        <f>IF($D149="","",SUMIF('[3]TK COITHI KTHP va Thi TN'!$F:$F,$D149,'[3]TK COITHI KTHP va Thi TN'!$H:$H))</f>
        <v>0</v>
      </c>
      <c r="R149" s="149">
        <f t="shared" si="26"/>
        <v>0</v>
      </c>
      <c r="S149" s="49">
        <f>IF($D149="","",SUMIF('[3]TK CHAMTHI'!$A:$A,$D149,'[3]TK CHAMTHI'!$C:$C))</f>
        <v>0</v>
      </c>
      <c r="T149" s="49">
        <f>IF($D149="","",SUMIF('[3]TK CHAMTHI'!$B:$B,$D149,'[3]TK CHAMTHI'!$C:$C))</f>
        <v>0</v>
      </c>
      <c r="U149" s="49">
        <f>IF(D149="","",SUMIF('[3]CHAM NV'!B:B,D149,'[3]CHAM NV'!C:C))</f>
        <v>0</v>
      </c>
      <c r="V149" s="50">
        <f t="shared" si="27"/>
        <v>0</v>
      </c>
      <c r="W149" s="49">
        <f>IF($D149="","",SUMIF('[3]TK CHAMTHI'!$D:$D,$D149,'[3]TK CHAMTHI'!$F:$F))</f>
        <v>0</v>
      </c>
      <c r="X149" s="49">
        <f>IF($D149="","",SUMIF('[3]TK CHAMTHI'!$E:$E,$D149,'[3]TK CHAMTHI'!$F:$F))</f>
        <v>0</v>
      </c>
      <c r="Y149" s="49">
        <f>IF(D149="","",SUMIF('[3]CHAM NV'!G:G,D149,'[3]CHAM NV'!H:H))</f>
        <v>0</v>
      </c>
      <c r="Z149" s="50">
        <f t="shared" si="28"/>
        <v>0</v>
      </c>
      <c r="AA149" s="49">
        <f>IF($D149="","",SUMIF('[3]TK CHAMTHI'!$G:$G,$D149,'[3]TK CHAMTHI'!$I:$I))</f>
        <v>0</v>
      </c>
      <c r="AB149" s="49">
        <f>IF($D149="","",SUMIF('[3]TK CHAMTHI'!$H:$H,$D149,'[3]TK CHAMTHI'!$I:$I))</f>
        <v>0</v>
      </c>
      <c r="AC149" s="49">
        <f>IF(D149="","",SUMIF('[3]CHAM NV'!E:E,D149,'[3]CHAM NV'!F:F))</f>
        <v>0</v>
      </c>
      <c r="AD149" s="50">
        <f t="shared" si="29"/>
        <v>0</v>
      </c>
      <c r="AE149" s="49">
        <f>IF($D149="","",SUMIF('[3]TK CHAMTHI'!$J:$J,$D149,'[3]TK CHAMTHI'!$L:$L))</f>
        <v>0</v>
      </c>
      <c r="AF149" s="49">
        <f>IF($D149="","",SUMIF('[3]TK CHAMTHI'!$K:$K,$D149,'[3]TK CHAMTHI'!$L:$L))</f>
        <v>0</v>
      </c>
      <c r="AG149" s="49">
        <f>IF(D149="","",SUMIF('[3]CHAM NV'!I:I,D149,'[3]CHAM NV'!J:J))</f>
        <v>0</v>
      </c>
      <c r="AH149" s="50">
        <f t="shared" si="30"/>
        <v>0</v>
      </c>
      <c r="AI149" s="49">
        <f>IF($D149="","",SUMIF('[3]TK CHAMTHI'!$M:$M,$D149,'[3]TK CHAMTHI'!$O:$O))</f>
        <v>0</v>
      </c>
      <c r="AJ149" s="49">
        <f>IF($D149="","",SUMIF('[3]TK CHAMTHI'!$N:$N,$D149,'[3]TK CHAMTHI'!$O:$O))</f>
        <v>0</v>
      </c>
      <c r="AK149" s="50">
        <f t="shared" si="22"/>
        <v>0</v>
      </c>
      <c r="AL149" s="49">
        <f>IF($D149="","",SUMIF('[3]TK CHAMTHI'!$P:$P,$D149,'[3]TK CHAMTHI'!$R:$R))</f>
        <v>0</v>
      </c>
      <c r="AM149" s="49">
        <f>IF($D149="","",SUMIF('[3]TK CHAMTHI'!$Q:$Q,$D149,'[3]TK CHAMTHI'!$R:$R))</f>
        <v>0</v>
      </c>
      <c r="AN149" s="50">
        <f t="shared" si="23"/>
        <v>0</v>
      </c>
      <c r="AO149" s="49">
        <f>IF(D149="","",SUMIF('[3]TK CHAMTHI'!S:S,D149,'[3]TK CHAMTHI'!U:U))</f>
        <v>0</v>
      </c>
      <c r="AP149" s="49">
        <f>IF(D149="","",SUMIF('[3]TK CHAMTHI'!T:T,D149,'[3]TK CHAMTHI'!U:U))</f>
        <v>0</v>
      </c>
      <c r="AQ149" s="50">
        <f t="shared" si="31"/>
        <v>0</v>
      </c>
      <c r="AR149" s="50">
        <f>IF(D149="","",ROUND(SUMIF('[3]QL THI'!G:G,D149,'[3]QL THI'!H:H),1))</f>
        <v>0</v>
      </c>
      <c r="AS149" s="50">
        <f>IF(D149="","",ROUND(SUMIF('[3]QL THI'!E:E,D149,'[3]QL THI'!F:F),1))</f>
        <v>0</v>
      </c>
      <c r="AT149" s="149">
        <f t="shared" si="24"/>
        <v>7</v>
      </c>
    </row>
    <row r="150" spans="1:46" s="135" customFormat="1">
      <c r="A150" s="145">
        <f>IF(D150="","",SUBTOTAL(3,$D$5:D150))</f>
        <v>146</v>
      </c>
      <c r="B150" s="46" t="s">
        <v>337</v>
      </c>
      <c r="C150" s="47" t="s">
        <v>323</v>
      </c>
      <c r="D150" s="146" t="s">
        <v>338</v>
      </c>
      <c r="E150" s="147">
        <f>IF($D150="","",SUMIF('[3]TK DETHI'!$A:$A,$D150,'[3]TK DETHI'!$B:$B))</f>
        <v>0</v>
      </c>
      <c r="F150" s="147">
        <f>IF($D150="","",SUMIF('[3]TK DETHI'!$C:$C,$D150,'[3]TK DETHI'!$D:$D))</f>
        <v>0</v>
      </c>
      <c r="G150" s="147">
        <f>IF($D150="","",SUMIF('[3]TK DETHI'!$E:$E,$D150,'[3]TK DETHI'!$F:$F))</f>
        <v>0</v>
      </c>
      <c r="H150" s="147">
        <f>IF($D150="","",SUMIF('[3]TK DETHI'!$G:$G,$D150,'[3]TK DETHI'!$H:$H))</f>
        <v>0</v>
      </c>
      <c r="I150" s="147">
        <f>IF($D150="","",SUMIF('[3]TK DETHI'!$I:$I,$D150,'[3]TK DETHI'!$J:$J))</f>
        <v>0</v>
      </c>
      <c r="J150" s="147">
        <f>IF($D150="","",SUMIF('[3]TK DETHI'!$K:$K,$D150,'[3]TK DETHI'!$L:$L))</f>
        <v>0</v>
      </c>
      <c r="K150" s="147">
        <f>IF($D150="","",SUMIF('[3]TK DETHI'!$M:$M,$D150,'[3]TK DETHI'!$N:$N))</f>
        <v>0</v>
      </c>
      <c r="L150" s="147">
        <f>IF($D150="","",SUMIF('[3]TK DETHI'!$O:$O,$D150,'[3]TK DETHI'!$P:$P))</f>
        <v>0</v>
      </c>
      <c r="M150" s="148">
        <f t="shared" si="25"/>
        <v>0</v>
      </c>
      <c r="N150" s="49">
        <f>IF($D150="","",SUMIF('[3]TK COITHI KTHP va Thi TN'!$A:$A,$D150,'[3]TK COITHI KTHP va Thi TN'!$D:$D))</f>
        <v>0</v>
      </c>
      <c r="O150" s="49">
        <f>IF($D150="","",SUMIF('[3]TK COITHI KTHP va Thi TN'!$B:$B,$D150,'[3]TK COITHI KTHP va Thi TN'!$D:$D))</f>
        <v>0</v>
      </c>
      <c r="P150" s="49">
        <f>IF($D150="","",SUMIF('[3]TK COITHI KTHP va Thi TN'!$E:$E,$D150,'[3]TK COITHI KTHP va Thi TN'!$H:$H))</f>
        <v>0</v>
      </c>
      <c r="Q150" s="49">
        <f>IF($D150="","",SUMIF('[3]TK COITHI KTHP va Thi TN'!$F:$F,$D150,'[3]TK COITHI KTHP va Thi TN'!$H:$H))</f>
        <v>0</v>
      </c>
      <c r="R150" s="149">
        <f t="shared" si="26"/>
        <v>0</v>
      </c>
      <c r="S150" s="49">
        <f>IF($D150="","",SUMIF('[3]TK CHAMTHI'!$A:$A,$D150,'[3]TK CHAMTHI'!$C:$C))</f>
        <v>0</v>
      </c>
      <c r="T150" s="49">
        <f>IF($D150="","",SUMIF('[3]TK CHAMTHI'!$B:$B,$D150,'[3]TK CHAMTHI'!$C:$C))</f>
        <v>0</v>
      </c>
      <c r="U150" s="49">
        <f>IF(D150="","",SUMIF('[3]CHAM NV'!B:B,D150,'[3]CHAM NV'!C:C))</f>
        <v>0</v>
      </c>
      <c r="V150" s="50">
        <f t="shared" si="27"/>
        <v>0</v>
      </c>
      <c r="W150" s="49">
        <f>IF($D150="","",SUMIF('[3]TK CHAMTHI'!$D:$D,$D150,'[3]TK CHAMTHI'!$F:$F))</f>
        <v>0</v>
      </c>
      <c r="X150" s="49">
        <f>IF($D150="","",SUMIF('[3]TK CHAMTHI'!$E:$E,$D150,'[3]TK CHAMTHI'!$F:$F))</f>
        <v>0</v>
      </c>
      <c r="Y150" s="49">
        <f>IF(D150="","",SUMIF('[3]CHAM NV'!G:G,D150,'[3]CHAM NV'!H:H))</f>
        <v>0</v>
      </c>
      <c r="Z150" s="50">
        <f t="shared" si="28"/>
        <v>0</v>
      </c>
      <c r="AA150" s="49">
        <f>IF($D150="","",SUMIF('[3]TK CHAMTHI'!$G:$G,$D150,'[3]TK CHAMTHI'!$I:$I))</f>
        <v>0</v>
      </c>
      <c r="AB150" s="49">
        <f>IF($D150="","",SUMIF('[3]TK CHAMTHI'!$H:$H,$D150,'[3]TK CHAMTHI'!$I:$I))</f>
        <v>0</v>
      </c>
      <c r="AC150" s="49">
        <f>IF(D150="","",SUMIF('[3]CHAM NV'!E:E,D150,'[3]CHAM NV'!F:F))</f>
        <v>0</v>
      </c>
      <c r="AD150" s="50">
        <f t="shared" si="29"/>
        <v>0</v>
      </c>
      <c r="AE150" s="49">
        <f>IF($D150="","",SUMIF('[3]TK CHAMTHI'!$J:$J,$D150,'[3]TK CHAMTHI'!$L:$L))</f>
        <v>0</v>
      </c>
      <c r="AF150" s="49">
        <f>IF($D150="","",SUMIF('[3]TK CHAMTHI'!$K:$K,$D150,'[3]TK CHAMTHI'!$L:$L))</f>
        <v>0</v>
      </c>
      <c r="AG150" s="49">
        <f>IF(D150="","",SUMIF('[3]CHAM NV'!I:I,D150,'[3]CHAM NV'!J:J))</f>
        <v>0</v>
      </c>
      <c r="AH150" s="50">
        <f t="shared" si="30"/>
        <v>0</v>
      </c>
      <c r="AI150" s="49">
        <f>IF($D150="","",SUMIF('[3]TK CHAMTHI'!$M:$M,$D150,'[3]TK CHAMTHI'!$O:$O))</f>
        <v>0</v>
      </c>
      <c r="AJ150" s="49">
        <f>IF($D150="","",SUMIF('[3]TK CHAMTHI'!$N:$N,$D150,'[3]TK CHAMTHI'!$O:$O))</f>
        <v>0</v>
      </c>
      <c r="AK150" s="50">
        <f t="shared" si="22"/>
        <v>0</v>
      </c>
      <c r="AL150" s="49">
        <f>IF($D150="","",SUMIF('[3]TK CHAMTHI'!$P:$P,$D150,'[3]TK CHAMTHI'!$R:$R))</f>
        <v>0</v>
      </c>
      <c r="AM150" s="49">
        <f>IF($D150="","",SUMIF('[3]TK CHAMTHI'!$Q:$Q,$D150,'[3]TK CHAMTHI'!$R:$R))</f>
        <v>0</v>
      </c>
      <c r="AN150" s="50">
        <f t="shared" si="23"/>
        <v>0</v>
      </c>
      <c r="AO150" s="49">
        <f>IF(D150="","",SUMIF('[3]TK CHAMTHI'!S:S,D150,'[3]TK CHAMTHI'!U:U))</f>
        <v>0</v>
      </c>
      <c r="AP150" s="49">
        <f>IF(D150="","",SUMIF('[3]TK CHAMTHI'!T:T,D150,'[3]TK CHAMTHI'!U:U))</f>
        <v>0</v>
      </c>
      <c r="AQ150" s="50">
        <f t="shared" si="31"/>
        <v>0</v>
      </c>
      <c r="AR150" s="50">
        <f>IF(D150="","",ROUND(SUMIF('[3]QL THI'!G:G,D150,'[3]QL THI'!H:H),1))</f>
        <v>0</v>
      </c>
      <c r="AS150" s="50">
        <f>IF(D150="","",ROUND(SUMIF('[3]QL THI'!E:E,D150,'[3]QL THI'!F:F),1))</f>
        <v>0</v>
      </c>
      <c r="AT150" s="149">
        <f t="shared" si="24"/>
        <v>0</v>
      </c>
    </row>
    <row r="151" spans="1:46" s="135" customFormat="1" ht="37.5">
      <c r="A151" s="145">
        <f>IF(D151="","",SUBTOTAL(3,$D$5:D151))</f>
        <v>147</v>
      </c>
      <c r="B151" s="46" t="s">
        <v>339</v>
      </c>
      <c r="C151" s="47" t="s">
        <v>323</v>
      </c>
      <c r="D151" s="146" t="s">
        <v>340</v>
      </c>
      <c r="E151" s="147">
        <f>IF($D151="","",SUMIF('[3]TK DETHI'!$A:$A,$D151,'[3]TK DETHI'!$B:$B))</f>
        <v>0</v>
      </c>
      <c r="F151" s="147">
        <f>IF($D151="","",SUMIF('[3]TK DETHI'!$C:$C,$D151,'[3]TK DETHI'!$D:$D))</f>
        <v>0</v>
      </c>
      <c r="G151" s="147">
        <f>IF($D151="","",SUMIF('[3]TK DETHI'!$E:$E,$D151,'[3]TK DETHI'!$F:$F))</f>
        <v>0</v>
      </c>
      <c r="H151" s="147">
        <f>IF($D151="","",SUMIF('[3]TK DETHI'!$G:$G,$D151,'[3]TK DETHI'!$H:$H))</f>
        <v>0</v>
      </c>
      <c r="I151" s="147">
        <f>IF($D151="","",SUMIF('[3]TK DETHI'!$I:$I,$D151,'[3]TK DETHI'!$J:$J))</f>
        <v>0</v>
      </c>
      <c r="J151" s="147">
        <f>IF($D151="","",SUMIF('[3]TK DETHI'!$K:$K,$D151,'[3]TK DETHI'!$L:$L))</f>
        <v>0</v>
      </c>
      <c r="K151" s="147">
        <f>IF($D151="","",SUMIF('[3]TK DETHI'!$M:$M,$D151,'[3]TK DETHI'!$N:$N))</f>
        <v>0</v>
      </c>
      <c r="L151" s="147">
        <f>IF($D151="","",SUMIF('[3]TK DETHI'!$O:$O,$D151,'[3]TK DETHI'!$P:$P))</f>
        <v>0</v>
      </c>
      <c r="M151" s="148">
        <f t="shared" si="25"/>
        <v>0</v>
      </c>
      <c r="N151" s="49">
        <f>IF($D151="","",SUMIF('[3]TK COITHI KTHP va Thi TN'!$A:$A,$D151,'[3]TK COITHI KTHP va Thi TN'!$D:$D))</f>
        <v>0</v>
      </c>
      <c r="O151" s="49">
        <f>IF($D151="","",SUMIF('[3]TK COITHI KTHP va Thi TN'!$B:$B,$D151,'[3]TK COITHI KTHP va Thi TN'!$D:$D))</f>
        <v>0</v>
      </c>
      <c r="P151" s="49">
        <f>IF($D151="","",SUMIF('[3]TK COITHI KTHP va Thi TN'!$E:$E,$D151,'[3]TK COITHI KTHP va Thi TN'!$H:$H))</f>
        <v>0</v>
      </c>
      <c r="Q151" s="49">
        <f>IF($D151="","",SUMIF('[3]TK COITHI KTHP va Thi TN'!$F:$F,$D151,'[3]TK COITHI KTHP va Thi TN'!$H:$H))</f>
        <v>0</v>
      </c>
      <c r="R151" s="149">
        <f t="shared" si="26"/>
        <v>0</v>
      </c>
      <c r="S151" s="49">
        <f>IF($D151="","",SUMIF('[3]TK CHAMTHI'!$A:$A,$D151,'[3]TK CHAMTHI'!$C:$C))</f>
        <v>0</v>
      </c>
      <c r="T151" s="49">
        <f>IF($D151="","",SUMIF('[3]TK CHAMTHI'!$B:$B,$D151,'[3]TK CHAMTHI'!$C:$C))</f>
        <v>0</v>
      </c>
      <c r="U151" s="49">
        <f>IF(D151="","",SUMIF('[3]CHAM NV'!B:B,D151,'[3]CHAM NV'!C:C))</f>
        <v>0</v>
      </c>
      <c r="V151" s="50">
        <f t="shared" si="27"/>
        <v>0</v>
      </c>
      <c r="W151" s="49">
        <f>IF($D151="","",SUMIF('[3]TK CHAMTHI'!$D:$D,$D151,'[3]TK CHAMTHI'!$F:$F))</f>
        <v>0</v>
      </c>
      <c r="X151" s="49">
        <f>IF($D151="","",SUMIF('[3]TK CHAMTHI'!$E:$E,$D151,'[3]TK CHAMTHI'!$F:$F))</f>
        <v>0</v>
      </c>
      <c r="Y151" s="49">
        <f>IF(D151="","",SUMIF('[3]CHAM NV'!G:G,D151,'[3]CHAM NV'!H:H))</f>
        <v>0</v>
      </c>
      <c r="Z151" s="50">
        <f t="shared" si="28"/>
        <v>0</v>
      </c>
      <c r="AA151" s="49">
        <f>IF($D151="","",SUMIF('[3]TK CHAMTHI'!$G:$G,$D151,'[3]TK CHAMTHI'!$I:$I))</f>
        <v>0</v>
      </c>
      <c r="AB151" s="49">
        <f>IF($D151="","",SUMIF('[3]TK CHAMTHI'!$H:$H,$D151,'[3]TK CHAMTHI'!$I:$I))</f>
        <v>0</v>
      </c>
      <c r="AC151" s="49">
        <f>IF(D151="","",SUMIF('[3]CHAM NV'!E:E,D151,'[3]CHAM NV'!F:F))</f>
        <v>0</v>
      </c>
      <c r="AD151" s="50">
        <f t="shared" si="29"/>
        <v>0</v>
      </c>
      <c r="AE151" s="49">
        <f>IF($D151="","",SUMIF('[3]TK CHAMTHI'!$J:$J,$D151,'[3]TK CHAMTHI'!$L:$L))</f>
        <v>0</v>
      </c>
      <c r="AF151" s="49">
        <f>IF($D151="","",SUMIF('[3]TK CHAMTHI'!$K:$K,$D151,'[3]TK CHAMTHI'!$L:$L))</f>
        <v>0</v>
      </c>
      <c r="AG151" s="49">
        <f>IF(D151="","",SUMIF('[3]CHAM NV'!I:I,D151,'[3]CHAM NV'!J:J))</f>
        <v>0</v>
      </c>
      <c r="AH151" s="50">
        <f t="shared" si="30"/>
        <v>0</v>
      </c>
      <c r="AI151" s="49">
        <f>IF($D151="","",SUMIF('[3]TK CHAMTHI'!$M:$M,$D151,'[3]TK CHAMTHI'!$O:$O))</f>
        <v>0</v>
      </c>
      <c r="AJ151" s="49">
        <f>IF($D151="","",SUMIF('[3]TK CHAMTHI'!$N:$N,$D151,'[3]TK CHAMTHI'!$O:$O))</f>
        <v>0</v>
      </c>
      <c r="AK151" s="50">
        <f t="shared" si="22"/>
        <v>0</v>
      </c>
      <c r="AL151" s="49">
        <f>IF($D151="","",SUMIF('[3]TK CHAMTHI'!$P:$P,$D151,'[3]TK CHAMTHI'!$R:$R))</f>
        <v>0</v>
      </c>
      <c r="AM151" s="49">
        <f>IF($D151="","",SUMIF('[3]TK CHAMTHI'!$Q:$Q,$D151,'[3]TK CHAMTHI'!$R:$R))</f>
        <v>0</v>
      </c>
      <c r="AN151" s="50">
        <f t="shared" si="23"/>
        <v>0</v>
      </c>
      <c r="AO151" s="49">
        <f>IF(D151="","",SUMIF('[3]TK CHAMTHI'!S:S,D151,'[3]TK CHAMTHI'!U:U))</f>
        <v>0</v>
      </c>
      <c r="AP151" s="49">
        <f>IF(D151="","",SUMIF('[3]TK CHAMTHI'!T:T,D151,'[3]TK CHAMTHI'!U:U))</f>
        <v>0</v>
      </c>
      <c r="AQ151" s="50">
        <f t="shared" si="31"/>
        <v>0</v>
      </c>
      <c r="AR151" s="50">
        <f>IF(D151="","",ROUND(SUMIF('[3]QL THI'!G:G,D151,'[3]QL THI'!H:H),1))</f>
        <v>0</v>
      </c>
      <c r="AS151" s="50">
        <f>IF(D151="","",ROUND(SUMIF('[3]QL THI'!E:E,D151,'[3]QL THI'!F:F),1))</f>
        <v>0</v>
      </c>
      <c r="AT151" s="149">
        <f t="shared" si="24"/>
        <v>0</v>
      </c>
    </row>
    <row r="152" spans="1:46" s="135" customFormat="1" ht="37.5">
      <c r="A152" s="145">
        <f>IF(D152="","",SUBTOTAL(3,$D$5:D152))</f>
        <v>148</v>
      </c>
      <c r="B152" s="46" t="s">
        <v>341</v>
      </c>
      <c r="C152" s="47" t="s">
        <v>323</v>
      </c>
      <c r="D152" s="146" t="s">
        <v>342</v>
      </c>
      <c r="E152" s="147">
        <f>IF($D152="","",SUMIF('[3]TK DETHI'!$A:$A,$D152,'[3]TK DETHI'!$B:$B))</f>
        <v>0</v>
      </c>
      <c r="F152" s="147">
        <f>IF($D152="","",SUMIF('[3]TK DETHI'!$C:$C,$D152,'[3]TK DETHI'!$D:$D))</f>
        <v>0</v>
      </c>
      <c r="G152" s="147">
        <f>IF($D152="","",SUMIF('[3]TK DETHI'!$E:$E,$D152,'[3]TK DETHI'!$F:$F))</f>
        <v>0</v>
      </c>
      <c r="H152" s="147">
        <f>IF($D152="","",SUMIF('[3]TK DETHI'!$G:$G,$D152,'[3]TK DETHI'!$H:$H))</f>
        <v>0</v>
      </c>
      <c r="I152" s="147">
        <f>IF($D152="","",SUMIF('[3]TK DETHI'!$I:$I,$D152,'[3]TK DETHI'!$J:$J))</f>
        <v>0</v>
      </c>
      <c r="J152" s="147">
        <f>IF($D152="","",SUMIF('[3]TK DETHI'!$K:$K,$D152,'[3]TK DETHI'!$L:$L))</f>
        <v>0</v>
      </c>
      <c r="K152" s="147">
        <f>IF($D152="","",SUMIF('[3]TK DETHI'!$M:$M,$D152,'[3]TK DETHI'!$N:$N))</f>
        <v>0</v>
      </c>
      <c r="L152" s="147">
        <f>IF($D152="","",SUMIF('[3]TK DETHI'!$O:$O,$D152,'[3]TK DETHI'!$P:$P))</f>
        <v>0</v>
      </c>
      <c r="M152" s="148">
        <f t="shared" si="25"/>
        <v>0</v>
      </c>
      <c r="N152" s="49">
        <f>IF($D152="","",SUMIF('[3]TK COITHI KTHP va Thi TN'!$A:$A,$D152,'[3]TK COITHI KTHP va Thi TN'!$D:$D))</f>
        <v>0</v>
      </c>
      <c r="O152" s="49">
        <f>IF($D152="","",SUMIF('[3]TK COITHI KTHP va Thi TN'!$B:$B,$D152,'[3]TK COITHI KTHP va Thi TN'!$D:$D))</f>
        <v>0</v>
      </c>
      <c r="P152" s="49">
        <f>IF($D152="","",SUMIF('[3]TK COITHI KTHP va Thi TN'!$E:$E,$D152,'[3]TK COITHI KTHP va Thi TN'!$H:$H))</f>
        <v>0</v>
      </c>
      <c r="Q152" s="49">
        <f>IF($D152="","",SUMIF('[3]TK COITHI KTHP va Thi TN'!$F:$F,$D152,'[3]TK COITHI KTHP va Thi TN'!$H:$H))</f>
        <v>0</v>
      </c>
      <c r="R152" s="149">
        <f t="shared" si="26"/>
        <v>0</v>
      </c>
      <c r="S152" s="49">
        <f>IF($D152="","",SUMIF('[3]TK CHAMTHI'!$A:$A,$D152,'[3]TK CHAMTHI'!$C:$C))</f>
        <v>0</v>
      </c>
      <c r="T152" s="49">
        <f>IF($D152="","",SUMIF('[3]TK CHAMTHI'!$B:$B,$D152,'[3]TK CHAMTHI'!$C:$C))</f>
        <v>0</v>
      </c>
      <c r="U152" s="49">
        <f>IF(D152="","",SUMIF('[3]CHAM NV'!B:B,D152,'[3]CHAM NV'!C:C))</f>
        <v>0</v>
      </c>
      <c r="V152" s="50">
        <f t="shared" si="27"/>
        <v>0</v>
      </c>
      <c r="W152" s="49">
        <f>IF($D152="","",SUMIF('[3]TK CHAMTHI'!$D:$D,$D152,'[3]TK CHAMTHI'!$F:$F))</f>
        <v>0</v>
      </c>
      <c r="X152" s="49">
        <f>IF($D152="","",SUMIF('[3]TK CHAMTHI'!$E:$E,$D152,'[3]TK CHAMTHI'!$F:$F))</f>
        <v>0</v>
      </c>
      <c r="Y152" s="49">
        <f>IF(D152="","",SUMIF('[3]CHAM NV'!G:G,D152,'[3]CHAM NV'!H:H))</f>
        <v>0</v>
      </c>
      <c r="Z152" s="50">
        <f t="shared" si="28"/>
        <v>0</v>
      </c>
      <c r="AA152" s="49">
        <f>IF($D152="","",SUMIF('[3]TK CHAMTHI'!$G:$G,$D152,'[3]TK CHAMTHI'!$I:$I))</f>
        <v>0</v>
      </c>
      <c r="AB152" s="49">
        <f>IF($D152="","",SUMIF('[3]TK CHAMTHI'!$H:$H,$D152,'[3]TK CHAMTHI'!$I:$I))</f>
        <v>0</v>
      </c>
      <c r="AC152" s="49">
        <f>IF(D152="","",SUMIF('[3]CHAM NV'!E:E,D152,'[3]CHAM NV'!F:F))</f>
        <v>0</v>
      </c>
      <c r="AD152" s="50">
        <f t="shared" si="29"/>
        <v>0</v>
      </c>
      <c r="AE152" s="49">
        <f>IF($D152="","",SUMIF('[3]TK CHAMTHI'!$J:$J,$D152,'[3]TK CHAMTHI'!$L:$L))</f>
        <v>0</v>
      </c>
      <c r="AF152" s="49">
        <f>IF($D152="","",SUMIF('[3]TK CHAMTHI'!$K:$K,$D152,'[3]TK CHAMTHI'!$L:$L))</f>
        <v>0</v>
      </c>
      <c r="AG152" s="49">
        <f>IF(D152="","",SUMIF('[3]CHAM NV'!I:I,D152,'[3]CHAM NV'!J:J))</f>
        <v>0</v>
      </c>
      <c r="AH152" s="50">
        <f t="shared" si="30"/>
        <v>0</v>
      </c>
      <c r="AI152" s="49">
        <f>IF($D152="","",SUMIF('[3]TK CHAMTHI'!$M:$M,$D152,'[3]TK CHAMTHI'!$O:$O))</f>
        <v>0</v>
      </c>
      <c r="AJ152" s="49">
        <f>IF($D152="","",SUMIF('[3]TK CHAMTHI'!$N:$N,$D152,'[3]TK CHAMTHI'!$O:$O))</f>
        <v>0</v>
      </c>
      <c r="AK152" s="50">
        <f t="shared" si="22"/>
        <v>0</v>
      </c>
      <c r="AL152" s="49">
        <f>IF($D152="","",SUMIF('[3]TK CHAMTHI'!$P:$P,$D152,'[3]TK CHAMTHI'!$R:$R))</f>
        <v>0</v>
      </c>
      <c r="AM152" s="49">
        <f>IF($D152="","",SUMIF('[3]TK CHAMTHI'!$Q:$Q,$D152,'[3]TK CHAMTHI'!$R:$R))</f>
        <v>0</v>
      </c>
      <c r="AN152" s="50">
        <f t="shared" si="23"/>
        <v>0</v>
      </c>
      <c r="AO152" s="49">
        <f>IF(D152="","",SUMIF('[3]TK CHAMTHI'!S:S,D152,'[3]TK CHAMTHI'!U:U))</f>
        <v>0</v>
      </c>
      <c r="AP152" s="49">
        <f>IF(D152="","",SUMIF('[3]TK CHAMTHI'!T:T,D152,'[3]TK CHAMTHI'!U:U))</f>
        <v>0</v>
      </c>
      <c r="AQ152" s="50">
        <f t="shared" si="31"/>
        <v>0</v>
      </c>
      <c r="AR152" s="50">
        <f>IF(D152="","",ROUND(SUMIF('[3]QL THI'!G:G,D152,'[3]QL THI'!H:H),1))</f>
        <v>0</v>
      </c>
      <c r="AS152" s="50">
        <f>IF(D152="","",ROUND(SUMIF('[3]QL THI'!E:E,D152,'[3]QL THI'!F:F),1))</f>
        <v>0</v>
      </c>
      <c r="AT152" s="149">
        <f t="shared" si="24"/>
        <v>0</v>
      </c>
    </row>
    <row r="153" spans="1:46" s="135" customFormat="1" ht="37.5">
      <c r="A153" s="145">
        <f>IF(D153="","",SUBTOTAL(3,$D$5:D153))</f>
        <v>149</v>
      </c>
      <c r="B153" s="46" t="s">
        <v>343</v>
      </c>
      <c r="C153" s="47" t="s">
        <v>323</v>
      </c>
      <c r="D153" s="146" t="s">
        <v>344</v>
      </c>
      <c r="E153" s="147">
        <f>IF($D153="","",SUMIF('[3]TK DETHI'!$A:$A,$D153,'[3]TK DETHI'!$B:$B))</f>
        <v>0</v>
      </c>
      <c r="F153" s="147">
        <f>IF($D153="","",SUMIF('[3]TK DETHI'!$C:$C,$D153,'[3]TK DETHI'!$D:$D))</f>
        <v>0</v>
      </c>
      <c r="G153" s="147">
        <f>IF($D153="","",SUMIF('[3]TK DETHI'!$E:$E,$D153,'[3]TK DETHI'!$F:$F))</f>
        <v>0</v>
      </c>
      <c r="H153" s="147">
        <f>IF($D153="","",SUMIF('[3]TK DETHI'!$G:$G,$D153,'[3]TK DETHI'!$H:$H))</f>
        <v>0</v>
      </c>
      <c r="I153" s="147">
        <f>IF($D153="","",SUMIF('[3]TK DETHI'!$I:$I,$D153,'[3]TK DETHI'!$J:$J))</f>
        <v>0</v>
      </c>
      <c r="J153" s="147">
        <f>IF($D153="","",SUMIF('[3]TK DETHI'!$K:$K,$D153,'[3]TK DETHI'!$L:$L))</f>
        <v>0</v>
      </c>
      <c r="K153" s="147">
        <f>IF($D153="","",SUMIF('[3]TK DETHI'!$M:$M,$D153,'[3]TK DETHI'!$N:$N))</f>
        <v>0</v>
      </c>
      <c r="L153" s="147">
        <f>IF($D153="","",SUMIF('[3]TK DETHI'!$O:$O,$D153,'[3]TK DETHI'!$P:$P))</f>
        <v>0</v>
      </c>
      <c r="M153" s="148">
        <f t="shared" si="25"/>
        <v>0</v>
      </c>
      <c r="N153" s="49">
        <f>IF($D153="","",SUMIF('[3]TK COITHI KTHP va Thi TN'!$A:$A,$D153,'[3]TK COITHI KTHP va Thi TN'!$D:$D))</f>
        <v>0</v>
      </c>
      <c r="O153" s="49">
        <f>IF($D153="","",SUMIF('[3]TK COITHI KTHP va Thi TN'!$B:$B,$D153,'[3]TK COITHI KTHP va Thi TN'!$D:$D))</f>
        <v>0</v>
      </c>
      <c r="P153" s="49">
        <f>IF($D153="","",SUMIF('[3]TK COITHI KTHP va Thi TN'!$E:$E,$D153,'[3]TK COITHI KTHP va Thi TN'!$H:$H))</f>
        <v>0</v>
      </c>
      <c r="Q153" s="49">
        <f>IF($D153="","",SUMIF('[3]TK COITHI KTHP va Thi TN'!$F:$F,$D153,'[3]TK COITHI KTHP va Thi TN'!$H:$H))</f>
        <v>0</v>
      </c>
      <c r="R153" s="149">
        <f t="shared" si="26"/>
        <v>0</v>
      </c>
      <c r="S153" s="49">
        <f>IF($D153="","",SUMIF('[3]TK CHAMTHI'!$A:$A,$D153,'[3]TK CHAMTHI'!$C:$C))</f>
        <v>0</v>
      </c>
      <c r="T153" s="49">
        <f>IF($D153="","",SUMIF('[3]TK CHAMTHI'!$B:$B,$D153,'[3]TK CHAMTHI'!$C:$C))</f>
        <v>0</v>
      </c>
      <c r="U153" s="49">
        <f>IF(D153="","",SUMIF('[3]CHAM NV'!B:B,D153,'[3]CHAM NV'!C:C))</f>
        <v>0</v>
      </c>
      <c r="V153" s="50">
        <f t="shared" si="27"/>
        <v>0</v>
      </c>
      <c r="W153" s="49">
        <f>IF($D153="","",SUMIF('[3]TK CHAMTHI'!$D:$D,$D153,'[3]TK CHAMTHI'!$F:$F))</f>
        <v>0</v>
      </c>
      <c r="X153" s="49">
        <f>IF($D153="","",SUMIF('[3]TK CHAMTHI'!$E:$E,$D153,'[3]TK CHAMTHI'!$F:$F))</f>
        <v>0</v>
      </c>
      <c r="Y153" s="49">
        <f>IF(D153="","",SUMIF('[3]CHAM NV'!G:G,D153,'[3]CHAM NV'!H:H))</f>
        <v>0</v>
      </c>
      <c r="Z153" s="50">
        <f t="shared" si="28"/>
        <v>0</v>
      </c>
      <c r="AA153" s="49">
        <f>IF($D153="","",SUMIF('[3]TK CHAMTHI'!$G:$G,$D153,'[3]TK CHAMTHI'!$I:$I))</f>
        <v>0</v>
      </c>
      <c r="AB153" s="49">
        <f>IF($D153="","",SUMIF('[3]TK CHAMTHI'!$H:$H,$D153,'[3]TK CHAMTHI'!$I:$I))</f>
        <v>0</v>
      </c>
      <c r="AC153" s="49">
        <f>IF(D153="","",SUMIF('[3]CHAM NV'!E:E,D153,'[3]CHAM NV'!F:F))</f>
        <v>0</v>
      </c>
      <c r="AD153" s="50">
        <f t="shared" si="29"/>
        <v>0</v>
      </c>
      <c r="AE153" s="49">
        <f>IF($D153="","",SUMIF('[3]TK CHAMTHI'!$J:$J,$D153,'[3]TK CHAMTHI'!$L:$L))</f>
        <v>0</v>
      </c>
      <c r="AF153" s="49">
        <f>IF($D153="","",SUMIF('[3]TK CHAMTHI'!$K:$K,$D153,'[3]TK CHAMTHI'!$L:$L))</f>
        <v>0</v>
      </c>
      <c r="AG153" s="49">
        <f>IF(D153="","",SUMIF('[3]CHAM NV'!I:I,D153,'[3]CHAM NV'!J:J))</f>
        <v>0</v>
      </c>
      <c r="AH153" s="50">
        <f t="shared" si="30"/>
        <v>0</v>
      </c>
      <c r="AI153" s="49">
        <f>IF($D153="","",SUMIF('[3]TK CHAMTHI'!$M:$M,$D153,'[3]TK CHAMTHI'!$O:$O))</f>
        <v>0</v>
      </c>
      <c r="AJ153" s="49">
        <f>IF($D153="","",SUMIF('[3]TK CHAMTHI'!$N:$N,$D153,'[3]TK CHAMTHI'!$O:$O))</f>
        <v>0</v>
      </c>
      <c r="AK153" s="50">
        <f t="shared" si="22"/>
        <v>0</v>
      </c>
      <c r="AL153" s="49">
        <f>IF($D153="","",SUMIF('[3]TK CHAMTHI'!$P:$P,$D153,'[3]TK CHAMTHI'!$R:$R))</f>
        <v>0</v>
      </c>
      <c r="AM153" s="49">
        <f>IF($D153="","",SUMIF('[3]TK CHAMTHI'!$Q:$Q,$D153,'[3]TK CHAMTHI'!$R:$R))</f>
        <v>0</v>
      </c>
      <c r="AN153" s="50">
        <f t="shared" si="23"/>
        <v>0</v>
      </c>
      <c r="AO153" s="49">
        <f>IF(D153="","",SUMIF('[3]TK CHAMTHI'!S:S,D153,'[3]TK CHAMTHI'!U:U))</f>
        <v>0</v>
      </c>
      <c r="AP153" s="49">
        <f>IF(D153="","",SUMIF('[3]TK CHAMTHI'!T:T,D153,'[3]TK CHAMTHI'!U:U))</f>
        <v>0</v>
      </c>
      <c r="AQ153" s="50">
        <f t="shared" si="31"/>
        <v>0</v>
      </c>
      <c r="AR153" s="50">
        <f>IF(D153="","",ROUND(SUMIF('[3]QL THI'!G:G,D153,'[3]QL THI'!H:H),1))</f>
        <v>0</v>
      </c>
      <c r="AS153" s="50">
        <f>IF(D153="","",ROUND(SUMIF('[3]QL THI'!E:E,D153,'[3]QL THI'!F:F),1))</f>
        <v>0</v>
      </c>
      <c r="AT153" s="149">
        <f t="shared" si="24"/>
        <v>0</v>
      </c>
    </row>
    <row r="154" spans="1:46" s="135" customFormat="1">
      <c r="A154" s="145">
        <f>IF(D154="","",SUBTOTAL(3,$D$5:D154))</f>
        <v>150</v>
      </c>
      <c r="B154" s="46" t="s">
        <v>345</v>
      </c>
      <c r="C154" s="47" t="s">
        <v>346</v>
      </c>
      <c r="D154" s="146" t="s">
        <v>347</v>
      </c>
      <c r="E154" s="147">
        <f>IF($D154="","",SUMIF('[3]TK DETHI'!$A:$A,$D154,'[3]TK DETHI'!$B:$B))</f>
        <v>0</v>
      </c>
      <c r="F154" s="147">
        <f>IF($D154="","",SUMIF('[3]TK DETHI'!$C:$C,$D154,'[3]TK DETHI'!$D:$D))</f>
        <v>0</v>
      </c>
      <c r="G154" s="147">
        <f>IF($D154="","",SUMIF('[3]TK DETHI'!$E:$E,$D154,'[3]TK DETHI'!$F:$F))</f>
        <v>0</v>
      </c>
      <c r="H154" s="147">
        <f>IF($D154="","",SUMIF('[3]TK DETHI'!$G:$G,$D154,'[3]TK DETHI'!$H:$H))</f>
        <v>0</v>
      </c>
      <c r="I154" s="147">
        <f>IF($D154="","",SUMIF('[3]TK DETHI'!$I:$I,$D154,'[3]TK DETHI'!$J:$J))</f>
        <v>0</v>
      </c>
      <c r="J154" s="147">
        <f>IF($D154="","",SUMIF('[3]TK DETHI'!$K:$K,$D154,'[3]TK DETHI'!$L:$L))</f>
        <v>0</v>
      </c>
      <c r="K154" s="147">
        <f>IF($D154="","",SUMIF('[3]TK DETHI'!$M:$M,$D154,'[3]TK DETHI'!$N:$N))</f>
        <v>0</v>
      </c>
      <c r="L154" s="147">
        <f>IF($D154="","",SUMIF('[3]TK DETHI'!$O:$O,$D154,'[3]TK DETHI'!$P:$P))</f>
        <v>0</v>
      </c>
      <c r="M154" s="148">
        <f t="shared" si="25"/>
        <v>0</v>
      </c>
      <c r="N154" s="49">
        <f>IF($D154="","",SUMIF('[3]TK COITHI KTHP va Thi TN'!$A:$A,$D154,'[3]TK COITHI KTHP va Thi TN'!$D:$D))</f>
        <v>0</v>
      </c>
      <c r="O154" s="49">
        <f>IF($D154="","",SUMIF('[3]TK COITHI KTHP va Thi TN'!$B:$B,$D154,'[3]TK COITHI KTHP va Thi TN'!$D:$D))</f>
        <v>0</v>
      </c>
      <c r="P154" s="49">
        <f>IF($D154="","",SUMIF('[3]TK COITHI KTHP va Thi TN'!$E:$E,$D154,'[3]TK COITHI KTHP va Thi TN'!$H:$H))</f>
        <v>0</v>
      </c>
      <c r="Q154" s="49">
        <f>IF($D154="","",SUMIF('[3]TK COITHI KTHP va Thi TN'!$F:$F,$D154,'[3]TK COITHI KTHP va Thi TN'!$H:$H))</f>
        <v>0</v>
      </c>
      <c r="R154" s="149">
        <f t="shared" si="26"/>
        <v>0</v>
      </c>
      <c r="S154" s="49">
        <f>IF($D154="","",SUMIF('[3]TK CHAMTHI'!$A:$A,$D154,'[3]TK CHAMTHI'!$C:$C))</f>
        <v>0</v>
      </c>
      <c r="T154" s="49">
        <f>IF($D154="","",SUMIF('[3]TK CHAMTHI'!$B:$B,$D154,'[3]TK CHAMTHI'!$C:$C))</f>
        <v>0</v>
      </c>
      <c r="U154" s="49">
        <f>IF(D154="","",SUMIF('[3]CHAM NV'!B:B,D154,'[3]CHAM NV'!C:C))</f>
        <v>0</v>
      </c>
      <c r="V154" s="50">
        <f t="shared" si="27"/>
        <v>0</v>
      </c>
      <c r="W154" s="49">
        <f>IF($D154="","",SUMIF('[3]TK CHAMTHI'!$D:$D,$D154,'[3]TK CHAMTHI'!$F:$F))</f>
        <v>0</v>
      </c>
      <c r="X154" s="49">
        <f>IF($D154="","",SUMIF('[3]TK CHAMTHI'!$E:$E,$D154,'[3]TK CHAMTHI'!$F:$F))</f>
        <v>0</v>
      </c>
      <c r="Y154" s="49">
        <f>IF(D154="","",SUMIF('[3]CHAM NV'!G:G,D154,'[3]CHAM NV'!H:H))</f>
        <v>0</v>
      </c>
      <c r="Z154" s="50">
        <f t="shared" si="28"/>
        <v>0</v>
      </c>
      <c r="AA154" s="49">
        <f>IF($D154="","",SUMIF('[3]TK CHAMTHI'!$G:$G,$D154,'[3]TK CHAMTHI'!$I:$I))</f>
        <v>0</v>
      </c>
      <c r="AB154" s="49">
        <f>IF($D154="","",SUMIF('[3]TK CHAMTHI'!$H:$H,$D154,'[3]TK CHAMTHI'!$I:$I))</f>
        <v>0</v>
      </c>
      <c r="AC154" s="49">
        <f>IF(D154="","",SUMIF('[3]CHAM NV'!E:E,D154,'[3]CHAM NV'!F:F))</f>
        <v>0</v>
      </c>
      <c r="AD154" s="50">
        <f t="shared" si="29"/>
        <v>0</v>
      </c>
      <c r="AE154" s="49">
        <f>IF($D154="","",SUMIF('[3]TK CHAMTHI'!$J:$J,$D154,'[3]TK CHAMTHI'!$L:$L))</f>
        <v>0</v>
      </c>
      <c r="AF154" s="49">
        <f>IF($D154="","",SUMIF('[3]TK CHAMTHI'!$K:$K,$D154,'[3]TK CHAMTHI'!$L:$L))</f>
        <v>0</v>
      </c>
      <c r="AG154" s="49">
        <f>IF(D154="","",SUMIF('[3]CHAM NV'!I:I,D154,'[3]CHAM NV'!J:J))</f>
        <v>0</v>
      </c>
      <c r="AH154" s="50">
        <f t="shared" si="30"/>
        <v>0</v>
      </c>
      <c r="AI154" s="49">
        <f>IF($D154="","",SUMIF('[3]TK CHAMTHI'!$M:$M,$D154,'[3]TK CHAMTHI'!$O:$O))</f>
        <v>0</v>
      </c>
      <c r="AJ154" s="49">
        <f>IF($D154="","",SUMIF('[3]TK CHAMTHI'!$N:$N,$D154,'[3]TK CHAMTHI'!$O:$O))</f>
        <v>0</v>
      </c>
      <c r="AK154" s="50">
        <f t="shared" si="22"/>
        <v>0</v>
      </c>
      <c r="AL154" s="49">
        <f>IF($D154="","",SUMIF('[3]TK CHAMTHI'!$P:$P,$D154,'[3]TK CHAMTHI'!$R:$R))</f>
        <v>0</v>
      </c>
      <c r="AM154" s="49">
        <f>IF($D154="","",SUMIF('[3]TK CHAMTHI'!$Q:$Q,$D154,'[3]TK CHAMTHI'!$R:$R))</f>
        <v>0</v>
      </c>
      <c r="AN154" s="50">
        <f t="shared" si="23"/>
        <v>0</v>
      </c>
      <c r="AO154" s="49">
        <f>IF(D154="","",SUMIF('[3]TK CHAMTHI'!S:S,D154,'[3]TK CHAMTHI'!U:U))</f>
        <v>0</v>
      </c>
      <c r="AP154" s="49">
        <f>IF(D154="","",SUMIF('[3]TK CHAMTHI'!T:T,D154,'[3]TK CHAMTHI'!U:U))</f>
        <v>0</v>
      </c>
      <c r="AQ154" s="50">
        <f t="shared" si="31"/>
        <v>0</v>
      </c>
      <c r="AR154" s="50">
        <f>IF(D154="","",ROUND(SUMIF('[3]QL THI'!G:G,D154,'[3]QL THI'!H:H),1))</f>
        <v>0</v>
      </c>
      <c r="AS154" s="50">
        <f>IF(D154="","",ROUND(SUMIF('[3]QL THI'!E:E,D154,'[3]QL THI'!F:F),1))</f>
        <v>0</v>
      </c>
      <c r="AT154" s="149">
        <f t="shared" si="24"/>
        <v>0</v>
      </c>
    </row>
    <row r="155" spans="1:46" s="135" customFormat="1">
      <c r="A155" s="145">
        <f>IF(D155="","",SUBTOTAL(3,$D$5:D155))</f>
        <v>151</v>
      </c>
      <c r="B155" s="46" t="s">
        <v>348</v>
      </c>
      <c r="C155" s="47" t="s">
        <v>346</v>
      </c>
      <c r="D155" s="146" t="s">
        <v>349</v>
      </c>
      <c r="E155" s="147">
        <f>IF($D155="","",SUMIF('[3]TK DETHI'!$A:$A,$D155,'[3]TK DETHI'!$B:$B))</f>
        <v>0</v>
      </c>
      <c r="F155" s="147">
        <f>IF($D155="","",SUMIF('[3]TK DETHI'!$C:$C,$D155,'[3]TK DETHI'!$D:$D))</f>
        <v>0</v>
      </c>
      <c r="G155" s="147">
        <f>IF($D155="","",SUMIF('[3]TK DETHI'!$E:$E,$D155,'[3]TK DETHI'!$F:$F))</f>
        <v>0</v>
      </c>
      <c r="H155" s="147">
        <f>IF($D155="","",SUMIF('[3]TK DETHI'!$G:$G,$D155,'[3]TK DETHI'!$H:$H))</f>
        <v>0</v>
      </c>
      <c r="I155" s="147">
        <f>IF($D155="","",SUMIF('[3]TK DETHI'!$I:$I,$D155,'[3]TK DETHI'!$J:$J))</f>
        <v>4</v>
      </c>
      <c r="J155" s="147">
        <f>IF($D155="","",SUMIF('[3]TK DETHI'!$K:$K,$D155,'[3]TK DETHI'!$L:$L))</f>
        <v>0</v>
      </c>
      <c r="K155" s="147">
        <f>IF($D155="","",SUMIF('[3]TK DETHI'!$M:$M,$D155,'[3]TK DETHI'!$N:$N))</f>
        <v>0</v>
      </c>
      <c r="L155" s="147">
        <f>IF($D155="","",SUMIF('[3]TK DETHI'!$O:$O,$D155,'[3]TK DETHI'!$P:$P))</f>
        <v>4</v>
      </c>
      <c r="M155" s="148">
        <f t="shared" si="25"/>
        <v>14</v>
      </c>
      <c r="N155" s="49">
        <f>IF($D155="","",SUMIF('[3]TK COITHI KTHP va Thi TN'!$A:$A,$D155,'[3]TK COITHI KTHP va Thi TN'!$D:$D))</f>
        <v>0</v>
      </c>
      <c r="O155" s="49">
        <f>IF($D155="","",SUMIF('[3]TK COITHI KTHP va Thi TN'!$B:$B,$D155,'[3]TK COITHI KTHP va Thi TN'!$D:$D))</f>
        <v>0</v>
      </c>
      <c r="P155" s="49">
        <f>IF($D155="","",SUMIF('[3]TK COITHI KTHP va Thi TN'!$E:$E,$D155,'[3]TK COITHI KTHP va Thi TN'!$H:$H))</f>
        <v>0</v>
      </c>
      <c r="Q155" s="49">
        <f>IF($D155="","",SUMIF('[3]TK COITHI KTHP va Thi TN'!$F:$F,$D155,'[3]TK COITHI KTHP va Thi TN'!$H:$H))</f>
        <v>0</v>
      </c>
      <c r="R155" s="149">
        <f t="shared" si="26"/>
        <v>0</v>
      </c>
      <c r="S155" s="49">
        <f>IF($D155="","",SUMIF('[3]TK CHAMTHI'!$A:$A,$D155,'[3]TK CHAMTHI'!$C:$C))</f>
        <v>0</v>
      </c>
      <c r="T155" s="49">
        <f>IF($D155="","",SUMIF('[3]TK CHAMTHI'!$B:$B,$D155,'[3]TK CHAMTHI'!$C:$C))</f>
        <v>0</v>
      </c>
      <c r="U155" s="49">
        <f>IF(D155="","",SUMIF('[3]CHAM NV'!B:B,D155,'[3]CHAM NV'!C:C))</f>
        <v>0</v>
      </c>
      <c r="V155" s="50">
        <f t="shared" si="27"/>
        <v>0</v>
      </c>
      <c r="W155" s="49">
        <f>IF($D155="","",SUMIF('[3]TK CHAMTHI'!$D:$D,$D155,'[3]TK CHAMTHI'!$F:$F))</f>
        <v>0</v>
      </c>
      <c r="X155" s="49">
        <f>IF($D155="","",SUMIF('[3]TK CHAMTHI'!$E:$E,$D155,'[3]TK CHAMTHI'!$F:$F))</f>
        <v>0</v>
      </c>
      <c r="Y155" s="49">
        <f>IF(D155="","",SUMIF('[3]CHAM NV'!G:G,D155,'[3]CHAM NV'!H:H))</f>
        <v>0</v>
      </c>
      <c r="Z155" s="50">
        <f t="shared" si="28"/>
        <v>0</v>
      </c>
      <c r="AA155" s="49">
        <f>IF($D155="","",SUMIF('[3]TK CHAMTHI'!$G:$G,$D155,'[3]TK CHAMTHI'!$I:$I))</f>
        <v>0</v>
      </c>
      <c r="AB155" s="49">
        <f>IF($D155="","",SUMIF('[3]TK CHAMTHI'!$H:$H,$D155,'[3]TK CHAMTHI'!$I:$I))</f>
        <v>0</v>
      </c>
      <c r="AC155" s="49">
        <f>IF(D155="","",SUMIF('[3]CHAM NV'!E:E,D155,'[3]CHAM NV'!F:F))</f>
        <v>0</v>
      </c>
      <c r="AD155" s="50">
        <f t="shared" si="29"/>
        <v>0</v>
      </c>
      <c r="AE155" s="49">
        <f>IF($D155="","",SUMIF('[3]TK CHAMTHI'!$J:$J,$D155,'[3]TK CHAMTHI'!$L:$L))</f>
        <v>0</v>
      </c>
      <c r="AF155" s="49">
        <f>IF($D155="","",SUMIF('[3]TK CHAMTHI'!$K:$K,$D155,'[3]TK CHAMTHI'!$L:$L))</f>
        <v>0</v>
      </c>
      <c r="AG155" s="49">
        <f>IF(D155="","",SUMIF('[3]CHAM NV'!I:I,D155,'[3]CHAM NV'!J:J))</f>
        <v>0</v>
      </c>
      <c r="AH155" s="50">
        <f t="shared" si="30"/>
        <v>0</v>
      </c>
      <c r="AI155" s="49">
        <f>IF($D155="","",SUMIF('[3]TK CHAMTHI'!$M:$M,$D155,'[3]TK CHAMTHI'!$O:$O))</f>
        <v>0</v>
      </c>
      <c r="AJ155" s="49">
        <f>IF($D155="","",SUMIF('[3]TK CHAMTHI'!$N:$N,$D155,'[3]TK CHAMTHI'!$O:$O))</f>
        <v>0</v>
      </c>
      <c r="AK155" s="50">
        <f t="shared" si="22"/>
        <v>0</v>
      </c>
      <c r="AL155" s="49">
        <f>IF($D155="","",SUMIF('[3]TK CHAMTHI'!$P:$P,$D155,'[3]TK CHAMTHI'!$R:$R))</f>
        <v>0</v>
      </c>
      <c r="AM155" s="49">
        <f>IF($D155="","",SUMIF('[3]TK CHAMTHI'!$Q:$Q,$D155,'[3]TK CHAMTHI'!$R:$R))</f>
        <v>0</v>
      </c>
      <c r="AN155" s="50">
        <f t="shared" si="23"/>
        <v>0</v>
      </c>
      <c r="AO155" s="49">
        <f>IF(D155="","",SUMIF('[3]TK CHAMTHI'!S:S,D155,'[3]TK CHAMTHI'!U:U))</f>
        <v>0</v>
      </c>
      <c r="AP155" s="49">
        <f>IF(D155="","",SUMIF('[3]TK CHAMTHI'!T:T,D155,'[3]TK CHAMTHI'!U:U))</f>
        <v>0</v>
      </c>
      <c r="AQ155" s="50">
        <f t="shared" si="31"/>
        <v>0</v>
      </c>
      <c r="AR155" s="50">
        <f>IF(D155="","",ROUND(SUMIF('[3]QL THI'!G:G,D155,'[3]QL THI'!H:H),1))</f>
        <v>0</v>
      </c>
      <c r="AS155" s="50">
        <f>IF(D155="","",ROUND(SUMIF('[3]QL THI'!E:E,D155,'[3]QL THI'!F:F),1))</f>
        <v>0</v>
      </c>
      <c r="AT155" s="149">
        <f t="shared" si="24"/>
        <v>14</v>
      </c>
    </row>
    <row r="156" spans="1:46" s="135" customFormat="1">
      <c r="A156" s="145">
        <f>IF(D156="","",SUBTOTAL(3,$D$5:D156))</f>
        <v>152</v>
      </c>
      <c r="B156" s="46" t="s">
        <v>350</v>
      </c>
      <c r="C156" s="47" t="s">
        <v>346</v>
      </c>
      <c r="D156" s="146" t="s">
        <v>351</v>
      </c>
      <c r="E156" s="147">
        <f>IF($D156="","",SUMIF('[3]TK DETHI'!$A:$A,$D156,'[3]TK DETHI'!$B:$B))</f>
        <v>0</v>
      </c>
      <c r="F156" s="147">
        <f>IF($D156="","",SUMIF('[3]TK DETHI'!$C:$C,$D156,'[3]TK DETHI'!$D:$D))</f>
        <v>0</v>
      </c>
      <c r="G156" s="147">
        <f>IF($D156="","",SUMIF('[3]TK DETHI'!$E:$E,$D156,'[3]TK DETHI'!$F:$F))</f>
        <v>0</v>
      </c>
      <c r="H156" s="147">
        <f>IF($D156="","",SUMIF('[3]TK DETHI'!$G:$G,$D156,'[3]TK DETHI'!$H:$H))</f>
        <v>0</v>
      </c>
      <c r="I156" s="147">
        <f>IF($D156="","",SUMIF('[3]TK DETHI'!$I:$I,$D156,'[3]TK DETHI'!$J:$J))</f>
        <v>0</v>
      </c>
      <c r="J156" s="147">
        <f>IF($D156="","",SUMIF('[3]TK DETHI'!$K:$K,$D156,'[3]TK DETHI'!$L:$L))</f>
        <v>0</v>
      </c>
      <c r="K156" s="147">
        <f>IF($D156="","",SUMIF('[3]TK DETHI'!$M:$M,$D156,'[3]TK DETHI'!$N:$N))</f>
        <v>0</v>
      </c>
      <c r="L156" s="147">
        <f>IF($D156="","",SUMIF('[3]TK DETHI'!$O:$O,$D156,'[3]TK DETHI'!$P:$P))</f>
        <v>0</v>
      </c>
      <c r="M156" s="148">
        <f t="shared" si="25"/>
        <v>0</v>
      </c>
      <c r="N156" s="49">
        <f>IF($D156="","",SUMIF('[3]TK COITHI KTHP va Thi TN'!$A:$A,$D156,'[3]TK COITHI KTHP va Thi TN'!$D:$D))</f>
        <v>0</v>
      </c>
      <c r="O156" s="49">
        <f>IF($D156="","",SUMIF('[3]TK COITHI KTHP va Thi TN'!$B:$B,$D156,'[3]TK COITHI KTHP va Thi TN'!$D:$D))</f>
        <v>0</v>
      </c>
      <c r="P156" s="49">
        <f>IF($D156="","",SUMIF('[3]TK COITHI KTHP va Thi TN'!$E:$E,$D156,'[3]TK COITHI KTHP va Thi TN'!$H:$H))</f>
        <v>1.25</v>
      </c>
      <c r="Q156" s="49">
        <f>IF($D156="","",SUMIF('[3]TK COITHI KTHP va Thi TN'!$F:$F,$D156,'[3]TK COITHI KTHP va Thi TN'!$H:$H))</f>
        <v>1.25</v>
      </c>
      <c r="R156" s="149">
        <f t="shared" si="26"/>
        <v>2.5</v>
      </c>
      <c r="S156" s="49">
        <f>IF($D156="","",SUMIF('[3]TK CHAMTHI'!$A:$A,$D156,'[3]TK CHAMTHI'!$C:$C))</f>
        <v>0</v>
      </c>
      <c r="T156" s="49">
        <f>IF($D156="","",SUMIF('[3]TK CHAMTHI'!$B:$B,$D156,'[3]TK CHAMTHI'!$C:$C))</f>
        <v>0</v>
      </c>
      <c r="U156" s="49">
        <f>IF(D156="","",SUMIF('[3]CHAM NV'!B:B,D156,'[3]CHAM NV'!C:C))</f>
        <v>0</v>
      </c>
      <c r="V156" s="50">
        <f t="shared" si="27"/>
        <v>0</v>
      </c>
      <c r="W156" s="49">
        <f>IF($D156="","",SUMIF('[3]TK CHAMTHI'!$D:$D,$D156,'[3]TK CHAMTHI'!$F:$F))</f>
        <v>0</v>
      </c>
      <c r="X156" s="49">
        <f>IF($D156="","",SUMIF('[3]TK CHAMTHI'!$E:$E,$D156,'[3]TK CHAMTHI'!$F:$F))</f>
        <v>0</v>
      </c>
      <c r="Y156" s="49">
        <f>IF(D156="","",SUMIF('[3]CHAM NV'!G:G,D156,'[3]CHAM NV'!H:H))</f>
        <v>0</v>
      </c>
      <c r="Z156" s="50">
        <f t="shared" si="28"/>
        <v>0</v>
      </c>
      <c r="AA156" s="49">
        <f>IF($D156="","",SUMIF('[3]TK CHAMTHI'!$G:$G,$D156,'[3]TK CHAMTHI'!$I:$I))</f>
        <v>0</v>
      </c>
      <c r="AB156" s="49">
        <f>IF($D156="","",SUMIF('[3]TK CHAMTHI'!$H:$H,$D156,'[3]TK CHAMTHI'!$I:$I))</f>
        <v>0</v>
      </c>
      <c r="AC156" s="49">
        <f>IF(D156="","",SUMIF('[3]CHAM NV'!E:E,D156,'[3]CHAM NV'!F:F))</f>
        <v>0</v>
      </c>
      <c r="AD156" s="50">
        <f t="shared" si="29"/>
        <v>0</v>
      </c>
      <c r="AE156" s="49">
        <f>IF($D156="","",SUMIF('[3]TK CHAMTHI'!$J:$J,$D156,'[3]TK CHAMTHI'!$L:$L))</f>
        <v>0</v>
      </c>
      <c r="AF156" s="49">
        <f>IF($D156="","",SUMIF('[3]TK CHAMTHI'!$K:$K,$D156,'[3]TK CHAMTHI'!$L:$L))</f>
        <v>0</v>
      </c>
      <c r="AG156" s="49">
        <f>IF(D156="","",SUMIF('[3]CHAM NV'!I:I,D156,'[3]CHAM NV'!J:J))</f>
        <v>0</v>
      </c>
      <c r="AH156" s="50">
        <f t="shared" si="30"/>
        <v>0</v>
      </c>
      <c r="AI156" s="49">
        <f>IF($D156="","",SUMIF('[3]TK CHAMTHI'!$M:$M,$D156,'[3]TK CHAMTHI'!$O:$O))</f>
        <v>0</v>
      </c>
      <c r="AJ156" s="49">
        <f>IF($D156="","",SUMIF('[3]TK CHAMTHI'!$N:$N,$D156,'[3]TK CHAMTHI'!$O:$O))</f>
        <v>0</v>
      </c>
      <c r="AK156" s="50">
        <f t="shared" si="22"/>
        <v>0</v>
      </c>
      <c r="AL156" s="49">
        <f>IF($D156="","",SUMIF('[3]TK CHAMTHI'!$P:$P,$D156,'[3]TK CHAMTHI'!$R:$R))</f>
        <v>0</v>
      </c>
      <c r="AM156" s="49">
        <f>IF($D156="","",SUMIF('[3]TK CHAMTHI'!$Q:$Q,$D156,'[3]TK CHAMTHI'!$R:$R))</f>
        <v>0</v>
      </c>
      <c r="AN156" s="50">
        <f t="shared" si="23"/>
        <v>0</v>
      </c>
      <c r="AO156" s="49">
        <f>IF(D156="","",SUMIF('[3]TK CHAMTHI'!S:S,D156,'[3]TK CHAMTHI'!U:U))</f>
        <v>3</v>
      </c>
      <c r="AP156" s="49">
        <f>IF(D156="","",SUMIF('[3]TK CHAMTHI'!T:T,D156,'[3]TK CHAMTHI'!U:U))</f>
        <v>1</v>
      </c>
      <c r="AQ156" s="50">
        <f t="shared" si="31"/>
        <v>1.6</v>
      </c>
      <c r="AR156" s="50">
        <f>IF(D156="","",ROUND(SUMIF('[3]QL THI'!G:G,D156,'[3]QL THI'!H:H),1))</f>
        <v>0</v>
      </c>
      <c r="AS156" s="50">
        <f>IF(D156="","",ROUND(SUMIF('[3]QL THI'!E:E,D156,'[3]QL THI'!F:F),1))</f>
        <v>0</v>
      </c>
      <c r="AT156" s="149">
        <f t="shared" si="24"/>
        <v>4.0999999999999996</v>
      </c>
    </row>
    <row r="157" spans="1:46" s="135" customFormat="1">
      <c r="A157" s="145">
        <f>IF(D157="","",SUBTOTAL(3,$D$5:D157))</f>
        <v>153</v>
      </c>
      <c r="B157" s="46" t="s">
        <v>352</v>
      </c>
      <c r="C157" s="47" t="s">
        <v>346</v>
      </c>
      <c r="D157" s="146" t="s">
        <v>353</v>
      </c>
      <c r="E157" s="147">
        <f>IF($D157="","",SUMIF('[3]TK DETHI'!$A:$A,$D157,'[3]TK DETHI'!$B:$B))</f>
        <v>0</v>
      </c>
      <c r="F157" s="147">
        <f>IF($D157="","",SUMIF('[3]TK DETHI'!$C:$C,$D157,'[3]TK DETHI'!$D:$D))</f>
        <v>0</v>
      </c>
      <c r="G157" s="147">
        <f>IF($D157="","",SUMIF('[3]TK DETHI'!$E:$E,$D157,'[3]TK DETHI'!$F:$F))</f>
        <v>0</v>
      </c>
      <c r="H157" s="147">
        <f>IF($D157="","",SUMIF('[3]TK DETHI'!$G:$G,$D157,'[3]TK DETHI'!$H:$H))</f>
        <v>0</v>
      </c>
      <c r="I157" s="147">
        <f>IF($D157="","",SUMIF('[3]TK DETHI'!$I:$I,$D157,'[3]TK DETHI'!$J:$J))</f>
        <v>0</v>
      </c>
      <c r="J157" s="147">
        <f>IF($D157="","",SUMIF('[3]TK DETHI'!$K:$K,$D157,'[3]TK DETHI'!$L:$L))</f>
        <v>0</v>
      </c>
      <c r="K157" s="147">
        <f>IF($D157="","",SUMIF('[3]TK DETHI'!$M:$M,$D157,'[3]TK DETHI'!$N:$N))</f>
        <v>0</v>
      </c>
      <c r="L157" s="147">
        <f>IF($D157="","",SUMIF('[3]TK DETHI'!$O:$O,$D157,'[3]TK DETHI'!$P:$P))</f>
        <v>0</v>
      </c>
      <c r="M157" s="148">
        <f t="shared" si="25"/>
        <v>0</v>
      </c>
      <c r="N157" s="49">
        <f>IF($D157="","",SUMIF('[3]TK COITHI KTHP va Thi TN'!$A:$A,$D157,'[3]TK COITHI KTHP va Thi TN'!$D:$D))</f>
        <v>0</v>
      </c>
      <c r="O157" s="49">
        <f>IF($D157="","",SUMIF('[3]TK COITHI KTHP va Thi TN'!$B:$B,$D157,'[3]TK COITHI KTHP va Thi TN'!$D:$D))</f>
        <v>0</v>
      </c>
      <c r="P157" s="49">
        <f>IF($D157="","",SUMIF('[3]TK COITHI KTHP va Thi TN'!$E:$E,$D157,'[3]TK COITHI KTHP va Thi TN'!$H:$H))</f>
        <v>0</v>
      </c>
      <c r="Q157" s="49">
        <f>IF($D157="","",SUMIF('[3]TK COITHI KTHP va Thi TN'!$F:$F,$D157,'[3]TK COITHI KTHP va Thi TN'!$H:$H))</f>
        <v>0</v>
      </c>
      <c r="R157" s="149">
        <f t="shared" si="26"/>
        <v>0</v>
      </c>
      <c r="S157" s="49">
        <f>IF($D157="","",SUMIF('[3]TK CHAMTHI'!$A:$A,$D157,'[3]TK CHAMTHI'!$C:$C))</f>
        <v>0</v>
      </c>
      <c r="T157" s="49">
        <f>IF($D157="","",SUMIF('[3]TK CHAMTHI'!$B:$B,$D157,'[3]TK CHAMTHI'!$C:$C))</f>
        <v>0</v>
      </c>
      <c r="U157" s="49">
        <f>IF(D157="","",SUMIF('[3]CHAM NV'!B:B,D157,'[3]CHAM NV'!C:C))</f>
        <v>0</v>
      </c>
      <c r="V157" s="50">
        <f t="shared" si="27"/>
        <v>0</v>
      </c>
      <c r="W157" s="49">
        <f>IF($D157="","",SUMIF('[3]TK CHAMTHI'!$D:$D,$D157,'[3]TK CHAMTHI'!$F:$F))</f>
        <v>0</v>
      </c>
      <c r="X157" s="49">
        <f>IF($D157="","",SUMIF('[3]TK CHAMTHI'!$E:$E,$D157,'[3]TK CHAMTHI'!$F:$F))</f>
        <v>0</v>
      </c>
      <c r="Y157" s="49">
        <f>IF(D157="","",SUMIF('[3]CHAM NV'!G:G,D157,'[3]CHAM NV'!H:H))</f>
        <v>0</v>
      </c>
      <c r="Z157" s="50">
        <f t="shared" si="28"/>
        <v>0</v>
      </c>
      <c r="AA157" s="49">
        <f>IF($D157="","",SUMIF('[3]TK CHAMTHI'!$G:$G,$D157,'[3]TK CHAMTHI'!$I:$I))</f>
        <v>0</v>
      </c>
      <c r="AB157" s="49">
        <f>IF($D157="","",SUMIF('[3]TK CHAMTHI'!$H:$H,$D157,'[3]TK CHAMTHI'!$I:$I))</f>
        <v>0</v>
      </c>
      <c r="AC157" s="49">
        <f>IF(D157="","",SUMIF('[3]CHAM NV'!E:E,D157,'[3]CHAM NV'!F:F))</f>
        <v>0</v>
      </c>
      <c r="AD157" s="50">
        <f t="shared" si="29"/>
        <v>0</v>
      </c>
      <c r="AE157" s="49">
        <f>IF($D157="","",SUMIF('[3]TK CHAMTHI'!$J:$J,$D157,'[3]TK CHAMTHI'!$L:$L))</f>
        <v>0</v>
      </c>
      <c r="AF157" s="49">
        <f>IF($D157="","",SUMIF('[3]TK CHAMTHI'!$K:$K,$D157,'[3]TK CHAMTHI'!$L:$L))</f>
        <v>0</v>
      </c>
      <c r="AG157" s="49">
        <f>IF(D157="","",SUMIF('[3]CHAM NV'!I:I,D157,'[3]CHAM NV'!J:J))</f>
        <v>0</v>
      </c>
      <c r="AH157" s="50">
        <f t="shared" si="30"/>
        <v>0</v>
      </c>
      <c r="AI157" s="49">
        <f>IF($D157="","",SUMIF('[3]TK CHAMTHI'!$M:$M,$D157,'[3]TK CHAMTHI'!$O:$O))</f>
        <v>0</v>
      </c>
      <c r="AJ157" s="49">
        <f>IF($D157="","",SUMIF('[3]TK CHAMTHI'!$N:$N,$D157,'[3]TK CHAMTHI'!$O:$O))</f>
        <v>4</v>
      </c>
      <c r="AK157" s="50">
        <f t="shared" si="22"/>
        <v>0.8</v>
      </c>
      <c r="AL157" s="49">
        <f>IF($D157="","",SUMIF('[3]TK CHAMTHI'!$P:$P,$D157,'[3]TK CHAMTHI'!$R:$R))</f>
        <v>0</v>
      </c>
      <c r="AM157" s="49">
        <f>IF($D157="","",SUMIF('[3]TK CHAMTHI'!$Q:$Q,$D157,'[3]TK CHAMTHI'!$R:$R))</f>
        <v>0</v>
      </c>
      <c r="AN157" s="50">
        <f t="shared" si="23"/>
        <v>0</v>
      </c>
      <c r="AO157" s="49">
        <f>IF(D157="","",SUMIF('[3]TK CHAMTHI'!S:S,D157,'[3]TK CHAMTHI'!U:U))</f>
        <v>0</v>
      </c>
      <c r="AP157" s="49">
        <f>IF(D157="","",SUMIF('[3]TK CHAMTHI'!T:T,D157,'[3]TK CHAMTHI'!U:U))</f>
        <v>0</v>
      </c>
      <c r="AQ157" s="50">
        <f t="shared" si="31"/>
        <v>0</v>
      </c>
      <c r="AR157" s="50">
        <f>IF(D157="","",ROUND(SUMIF('[3]QL THI'!G:G,D157,'[3]QL THI'!H:H),1))</f>
        <v>0</v>
      </c>
      <c r="AS157" s="50">
        <f>IF(D157="","",ROUND(SUMIF('[3]QL THI'!E:E,D157,'[3]QL THI'!F:F),1))</f>
        <v>0</v>
      </c>
      <c r="AT157" s="149">
        <f t="shared" si="24"/>
        <v>0.8</v>
      </c>
    </row>
    <row r="158" spans="1:46" s="135" customFormat="1">
      <c r="A158" s="145">
        <f>IF(D158="","",SUBTOTAL(3,$D$5:D158))</f>
        <v>154</v>
      </c>
      <c r="B158" s="46" t="s">
        <v>354</v>
      </c>
      <c r="C158" s="47" t="s">
        <v>346</v>
      </c>
      <c r="D158" s="146" t="s">
        <v>355</v>
      </c>
      <c r="E158" s="147">
        <f>IF($D158="","",SUMIF('[3]TK DETHI'!$A:$A,$D158,'[3]TK DETHI'!$B:$B))</f>
        <v>0</v>
      </c>
      <c r="F158" s="147">
        <f>IF($D158="","",SUMIF('[3]TK DETHI'!$C:$C,$D158,'[3]TK DETHI'!$D:$D))</f>
        <v>0</v>
      </c>
      <c r="G158" s="147">
        <f>IF($D158="","",SUMIF('[3]TK DETHI'!$E:$E,$D158,'[3]TK DETHI'!$F:$F))</f>
        <v>0</v>
      </c>
      <c r="H158" s="147">
        <f>IF($D158="","",SUMIF('[3]TK DETHI'!$G:$G,$D158,'[3]TK DETHI'!$H:$H))</f>
        <v>0</v>
      </c>
      <c r="I158" s="147">
        <f>IF($D158="","",SUMIF('[3]TK DETHI'!$I:$I,$D158,'[3]TK DETHI'!$J:$J))</f>
        <v>0</v>
      </c>
      <c r="J158" s="147">
        <f>IF($D158="","",SUMIF('[3]TK DETHI'!$K:$K,$D158,'[3]TK DETHI'!$L:$L))</f>
        <v>0</v>
      </c>
      <c r="K158" s="147">
        <f>IF($D158="","",SUMIF('[3]TK DETHI'!$M:$M,$D158,'[3]TK DETHI'!$N:$N))</f>
        <v>0</v>
      </c>
      <c r="L158" s="147">
        <f>IF($D158="","",SUMIF('[3]TK DETHI'!$O:$O,$D158,'[3]TK DETHI'!$P:$P))</f>
        <v>0</v>
      </c>
      <c r="M158" s="148">
        <f t="shared" si="25"/>
        <v>0</v>
      </c>
      <c r="N158" s="49">
        <f>IF($D158="","",SUMIF('[3]TK COITHI KTHP va Thi TN'!$A:$A,$D158,'[3]TK COITHI KTHP va Thi TN'!$D:$D))</f>
        <v>0</v>
      </c>
      <c r="O158" s="49">
        <f>IF($D158="","",SUMIF('[3]TK COITHI KTHP va Thi TN'!$B:$B,$D158,'[3]TK COITHI KTHP va Thi TN'!$D:$D))</f>
        <v>0</v>
      </c>
      <c r="P158" s="49">
        <f>IF($D158="","",SUMIF('[3]TK COITHI KTHP va Thi TN'!$E:$E,$D158,'[3]TK COITHI KTHP va Thi TN'!$H:$H))</f>
        <v>1.25</v>
      </c>
      <c r="Q158" s="49">
        <f>IF($D158="","",SUMIF('[3]TK COITHI KTHP va Thi TN'!$F:$F,$D158,'[3]TK COITHI KTHP va Thi TN'!$H:$H))</f>
        <v>1.25</v>
      </c>
      <c r="R158" s="149">
        <f t="shared" si="26"/>
        <v>2.5</v>
      </c>
      <c r="S158" s="49">
        <f>IF($D158="","",SUMIF('[3]TK CHAMTHI'!$A:$A,$D158,'[3]TK CHAMTHI'!$C:$C))</f>
        <v>0</v>
      </c>
      <c r="T158" s="49">
        <f>IF($D158="","",SUMIF('[3]TK CHAMTHI'!$B:$B,$D158,'[3]TK CHAMTHI'!$C:$C))</f>
        <v>0</v>
      </c>
      <c r="U158" s="49">
        <f>IF(D158="","",SUMIF('[3]CHAM NV'!B:B,D158,'[3]CHAM NV'!C:C))</f>
        <v>0</v>
      </c>
      <c r="V158" s="50">
        <f t="shared" si="27"/>
        <v>0</v>
      </c>
      <c r="W158" s="49">
        <f>IF($D158="","",SUMIF('[3]TK CHAMTHI'!$D:$D,$D158,'[3]TK CHAMTHI'!$F:$F))</f>
        <v>0</v>
      </c>
      <c r="X158" s="49">
        <f>IF($D158="","",SUMIF('[3]TK CHAMTHI'!$E:$E,$D158,'[3]TK CHAMTHI'!$F:$F))</f>
        <v>0</v>
      </c>
      <c r="Y158" s="49">
        <f>IF(D158="","",SUMIF('[3]CHAM NV'!G:G,D158,'[3]CHAM NV'!H:H))</f>
        <v>0</v>
      </c>
      <c r="Z158" s="50">
        <f t="shared" si="28"/>
        <v>0</v>
      </c>
      <c r="AA158" s="49">
        <f>IF($D158="","",SUMIF('[3]TK CHAMTHI'!$G:$G,$D158,'[3]TK CHAMTHI'!$I:$I))</f>
        <v>0</v>
      </c>
      <c r="AB158" s="49">
        <f>IF($D158="","",SUMIF('[3]TK CHAMTHI'!$H:$H,$D158,'[3]TK CHAMTHI'!$I:$I))</f>
        <v>0</v>
      </c>
      <c r="AC158" s="49">
        <f>IF(D158="","",SUMIF('[3]CHAM NV'!E:E,D158,'[3]CHAM NV'!F:F))</f>
        <v>0</v>
      </c>
      <c r="AD158" s="50">
        <f t="shared" si="29"/>
        <v>0</v>
      </c>
      <c r="AE158" s="49">
        <f>IF($D158="","",SUMIF('[3]TK CHAMTHI'!$J:$J,$D158,'[3]TK CHAMTHI'!$L:$L))</f>
        <v>0</v>
      </c>
      <c r="AF158" s="49">
        <f>IF($D158="","",SUMIF('[3]TK CHAMTHI'!$K:$K,$D158,'[3]TK CHAMTHI'!$L:$L))</f>
        <v>0</v>
      </c>
      <c r="AG158" s="49">
        <f>IF(D158="","",SUMIF('[3]CHAM NV'!I:I,D158,'[3]CHAM NV'!J:J))</f>
        <v>0</v>
      </c>
      <c r="AH158" s="50">
        <f t="shared" si="30"/>
        <v>0</v>
      </c>
      <c r="AI158" s="49">
        <f>IF($D158="","",SUMIF('[3]TK CHAMTHI'!$M:$M,$D158,'[3]TK CHAMTHI'!$O:$O))</f>
        <v>0</v>
      </c>
      <c r="AJ158" s="49">
        <f>IF($D158="","",SUMIF('[3]TK CHAMTHI'!$N:$N,$D158,'[3]TK CHAMTHI'!$O:$O))</f>
        <v>0</v>
      </c>
      <c r="AK158" s="50">
        <f t="shared" si="22"/>
        <v>0</v>
      </c>
      <c r="AL158" s="49">
        <f>IF($D158="","",SUMIF('[3]TK CHAMTHI'!$P:$P,$D158,'[3]TK CHAMTHI'!$R:$R))</f>
        <v>0</v>
      </c>
      <c r="AM158" s="49">
        <f>IF($D158="","",SUMIF('[3]TK CHAMTHI'!$Q:$Q,$D158,'[3]TK CHAMTHI'!$R:$R))</f>
        <v>0</v>
      </c>
      <c r="AN158" s="50">
        <f t="shared" si="23"/>
        <v>0</v>
      </c>
      <c r="AO158" s="49">
        <f>IF(D158="","",SUMIF('[3]TK CHAMTHI'!S:S,D158,'[3]TK CHAMTHI'!U:U))</f>
        <v>1</v>
      </c>
      <c r="AP158" s="49">
        <f>IF(D158="","",SUMIF('[3]TK CHAMTHI'!T:T,D158,'[3]TK CHAMTHI'!U:U))</f>
        <v>3</v>
      </c>
      <c r="AQ158" s="50">
        <f t="shared" si="31"/>
        <v>1.6</v>
      </c>
      <c r="AR158" s="50">
        <f>IF(D158="","",ROUND(SUMIF('[3]QL THI'!G:G,D158,'[3]QL THI'!H:H),1))</f>
        <v>0</v>
      </c>
      <c r="AS158" s="50">
        <f>IF(D158="","",ROUND(SUMIF('[3]QL THI'!E:E,D158,'[3]QL THI'!F:F),1))</f>
        <v>0</v>
      </c>
      <c r="AT158" s="149">
        <f t="shared" si="24"/>
        <v>4.0999999999999996</v>
      </c>
    </row>
    <row r="159" spans="1:46" s="135" customFormat="1">
      <c r="A159" s="145">
        <f>IF(D159="","",SUBTOTAL(3,$D$5:D159))</f>
        <v>155</v>
      </c>
      <c r="B159" s="46" t="s">
        <v>356</v>
      </c>
      <c r="C159" s="47" t="s">
        <v>346</v>
      </c>
      <c r="D159" s="146" t="s">
        <v>357</v>
      </c>
      <c r="E159" s="147">
        <f>IF($D159="","",SUMIF('[3]TK DETHI'!$A:$A,$D159,'[3]TK DETHI'!$B:$B))</f>
        <v>0</v>
      </c>
      <c r="F159" s="147">
        <f>IF($D159="","",SUMIF('[3]TK DETHI'!$C:$C,$D159,'[3]TK DETHI'!$D:$D))</f>
        <v>0</v>
      </c>
      <c r="G159" s="147">
        <f>IF($D159="","",SUMIF('[3]TK DETHI'!$E:$E,$D159,'[3]TK DETHI'!$F:$F))</f>
        <v>0</v>
      </c>
      <c r="H159" s="147">
        <f>IF($D159="","",SUMIF('[3]TK DETHI'!$G:$G,$D159,'[3]TK DETHI'!$H:$H))</f>
        <v>0</v>
      </c>
      <c r="I159" s="147">
        <f>IF($D159="","",SUMIF('[3]TK DETHI'!$I:$I,$D159,'[3]TK DETHI'!$J:$J))</f>
        <v>0</v>
      </c>
      <c r="J159" s="147">
        <f>IF($D159="","",SUMIF('[3]TK DETHI'!$K:$K,$D159,'[3]TK DETHI'!$L:$L))</f>
        <v>0</v>
      </c>
      <c r="K159" s="147">
        <f>IF($D159="","",SUMIF('[3]TK DETHI'!$M:$M,$D159,'[3]TK DETHI'!$N:$N))</f>
        <v>0</v>
      </c>
      <c r="L159" s="147">
        <f>IF($D159="","",SUMIF('[3]TK DETHI'!$O:$O,$D159,'[3]TK DETHI'!$P:$P))</f>
        <v>0</v>
      </c>
      <c r="M159" s="148">
        <f t="shared" si="25"/>
        <v>0</v>
      </c>
      <c r="N159" s="49">
        <f>IF($D159="","",SUMIF('[3]TK COITHI KTHP va Thi TN'!$A:$A,$D159,'[3]TK COITHI KTHP va Thi TN'!$D:$D))</f>
        <v>0</v>
      </c>
      <c r="O159" s="49">
        <f>IF($D159="","",SUMIF('[3]TK COITHI KTHP va Thi TN'!$B:$B,$D159,'[3]TK COITHI KTHP va Thi TN'!$D:$D))</f>
        <v>0</v>
      </c>
      <c r="P159" s="49">
        <f>IF($D159="","",SUMIF('[3]TK COITHI KTHP va Thi TN'!$E:$E,$D159,'[3]TK COITHI KTHP va Thi TN'!$H:$H))</f>
        <v>0</v>
      </c>
      <c r="Q159" s="49">
        <f>IF($D159="","",SUMIF('[3]TK COITHI KTHP va Thi TN'!$F:$F,$D159,'[3]TK COITHI KTHP va Thi TN'!$H:$H))</f>
        <v>0</v>
      </c>
      <c r="R159" s="149">
        <f t="shared" si="26"/>
        <v>0</v>
      </c>
      <c r="S159" s="49">
        <f>IF($D159="","",SUMIF('[3]TK CHAMTHI'!$A:$A,$D159,'[3]TK CHAMTHI'!$C:$C))</f>
        <v>0</v>
      </c>
      <c r="T159" s="49">
        <f>IF($D159="","",SUMIF('[3]TK CHAMTHI'!$B:$B,$D159,'[3]TK CHAMTHI'!$C:$C))</f>
        <v>0</v>
      </c>
      <c r="U159" s="49">
        <f>IF(D159="","",SUMIF('[3]CHAM NV'!B:B,D159,'[3]CHAM NV'!C:C))</f>
        <v>0</v>
      </c>
      <c r="V159" s="50">
        <f t="shared" si="27"/>
        <v>0</v>
      </c>
      <c r="W159" s="49">
        <f>IF($D159="","",SUMIF('[3]TK CHAMTHI'!$D:$D,$D159,'[3]TK CHAMTHI'!$F:$F))</f>
        <v>0</v>
      </c>
      <c r="X159" s="49">
        <f>IF($D159="","",SUMIF('[3]TK CHAMTHI'!$E:$E,$D159,'[3]TK CHAMTHI'!$F:$F))</f>
        <v>0</v>
      </c>
      <c r="Y159" s="49">
        <f>IF(D159="","",SUMIF('[3]CHAM NV'!G:G,D159,'[3]CHAM NV'!H:H))</f>
        <v>0</v>
      </c>
      <c r="Z159" s="50">
        <f t="shared" si="28"/>
        <v>0</v>
      </c>
      <c r="AA159" s="49">
        <f>IF($D159="","",SUMIF('[3]TK CHAMTHI'!$G:$G,$D159,'[3]TK CHAMTHI'!$I:$I))</f>
        <v>0</v>
      </c>
      <c r="AB159" s="49">
        <f>IF($D159="","",SUMIF('[3]TK CHAMTHI'!$H:$H,$D159,'[3]TK CHAMTHI'!$I:$I))</f>
        <v>0</v>
      </c>
      <c r="AC159" s="49">
        <f>IF(D159="","",SUMIF('[3]CHAM NV'!E:E,D159,'[3]CHAM NV'!F:F))</f>
        <v>0</v>
      </c>
      <c r="AD159" s="50">
        <f t="shared" si="29"/>
        <v>0</v>
      </c>
      <c r="AE159" s="49">
        <f>IF($D159="","",SUMIF('[3]TK CHAMTHI'!$J:$J,$D159,'[3]TK CHAMTHI'!$L:$L))</f>
        <v>0</v>
      </c>
      <c r="AF159" s="49">
        <f>IF($D159="","",SUMIF('[3]TK CHAMTHI'!$K:$K,$D159,'[3]TK CHAMTHI'!$L:$L))</f>
        <v>0</v>
      </c>
      <c r="AG159" s="49">
        <f>IF(D159="","",SUMIF('[3]CHAM NV'!I:I,D159,'[3]CHAM NV'!J:J))</f>
        <v>0</v>
      </c>
      <c r="AH159" s="50">
        <f t="shared" si="30"/>
        <v>0</v>
      </c>
      <c r="AI159" s="49">
        <f>IF($D159="","",SUMIF('[3]TK CHAMTHI'!$M:$M,$D159,'[3]TK CHAMTHI'!$O:$O))</f>
        <v>0</v>
      </c>
      <c r="AJ159" s="49">
        <f>IF($D159="","",SUMIF('[3]TK CHAMTHI'!$N:$N,$D159,'[3]TK CHAMTHI'!$O:$O))</f>
        <v>0</v>
      </c>
      <c r="AK159" s="50">
        <f t="shared" si="22"/>
        <v>0</v>
      </c>
      <c r="AL159" s="49">
        <f>IF($D159="","",SUMIF('[3]TK CHAMTHI'!$P:$P,$D159,'[3]TK CHAMTHI'!$R:$R))</f>
        <v>0</v>
      </c>
      <c r="AM159" s="49">
        <f>IF($D159="","",SUMIF('[3]TK CHAMTHI'!$Q:$Q,$D159,'[3]TK CHAMTHI'!$R:$R))</f>
        <v>0</v>
      </c>
      <c r="AN159" s="50">
        <f t="shared" si="23"/>
        <v>0</v>
      </c>
      <c r="AO159" s="49">
        <f>IF(D159="","",SUMIF('[3]TK CHAMTHI'!S:S,D159,'[3]TK CHAMTHI'!U:U))</f>
        <v>0</v>
      </c>
      <c r="AP159" s="49">
        <f>IF(D159="","",SUMIF('[3]TK CHAMTHI'!T:T,D159,'[3]TK CHAMTHI'!U:U))</f>
        <v>0</v>
      </c>
      <c r="AQ159" s="50">
        <f t="shared" si="31"/>
        <v>0</v>
      </c>
      <c r="AR159" s="50">
        <f>IF(D159="","",ROUND(SUMIF('[3]QL THI'!G:G,D159,'[3]QL THI'!H:H),1))</f>
        <v>0</v>
      </c>
      <c r="AS159" s="50">
        <f>IF(D159="","",ROUND(SUMIF('[3]QL THI'!E:E,D159,'[3]QL THI'!F:F),1))</f>
        <v>0</v>
      </c>
      <c r="AT159" s="149">
        <f t="shared" si="24"/>
        <v>0</v>
      </c>
    </row>
    <row r="160" spans="1:46" s="135" customFormat="1">
      <c r="A160" s="145">
        <f>IF(D160="","",SUBTOTAL(3,$D$5:D160))</f>
        <v>156</v>
      </c>
      <c r="B160" s="46" t="s">
        <v>358</v>
      </c>
      <c r="C160" s="47" t="s">
        <v>346</v>
      </c>
      <c r="D160" s="146" t="s">
        <v>359</v>
      </c>
      <c r="E160" s="147">
        <f>IF($D160="","",SUMIF('[3]TK DETHI'!$A:$A,$D160,'[3]TK DETHI'!$B:$B))</f>
        <v>0</v>
      </c>
      <c r="F160" s="147">
        <f>IF($D160="","",SUMIF('[3]TK DETHI'!$C:$C,$D160,'[3]TK DETHI'!$D:$D))</f>
        <v>0</v>
      </c>
      <c r="G160" s="147">
        <f>IF($D160="","",SUMIF('[3]TK DETHI'!$E:$E,$D160,'[3]TK DETHI'!$F:$F))</f>
        <v>0</v>
      </c>
      <c r="H160" s="147">
        <f>IF($D160="","",SUMIF('[3]TK DETHI'!$G:$G,$D160,'[3]TK DETHI'!$H:$H))</f>
        <v>0</v>
      </c>
      <c r="I160" s="147">
        <f>IF($D160="","",SUMIF('[3]TK DETHI'!$I:$I,$D160,'[3]TK DETHI'!$J:$J))</f>
        <v>0</v>
      </c>
      <c r="J160" s="147">
        <f>IF($D160="","",SUMIF('[3]TK DETHI'!$K:$K,$D160,'[3]TK DETHI'!$L:$L))</f>
        <v>0</v>
      </c>
      <c r="K160" s="147">
        <f>IF($D160="","",SUMIF('[3]TK DETHI'!$M:$M,$D160,'[3]TK DETHI'!$N:$N))</f>
        <v>0</v>
      </c>
      <c r="L160" s="147">
        <f>IF($D160="","",SUMIF('[3]TK DETHI'!$O:$O,$D160,'[3]TK DETHI'!$P:$P))</f>
        <v>0</v>
      </c>
      <c r="M160" s="148">
        <f t="shared" si="25"/>
        <v>0</v>
      </c>
      <c r="N160" s="49">
        <f>IF($D160="","",SUMIF('[3]TK COITHI KTHP va Thi TN'!$A:$A,$D160,'[3]TK COITHI KTHP va Thi TN'!$D:$D))</f>
        <v>0</v>
      </c>
      <c r="O160" s="49">
        <f>IF($D160="","",SUMIF('[3]TK COITHI KTHP va Thi TN'!$B:$B,$D160,'[3]TK COITHI KTHP va Thi TN'!$D:$D))</f>
        <v>0</v>
      </c>
      <c r="P160" s="49">
        <f>IF($D160="","",SUMIF('[3]TK COITHI KTHP va Thi TN'!$E:$E,$D160,'[3]TK COITHI KTHP va Thi TN'!$H:$H))</f>
        <v>0</v>
      </c>
      <c r="Q160" s="49">
        <f>IF($D160="","",SUMIF('[3]TK COITHI KTHP va Thi TN'!$F:$F,$D160,'[3]TK COITHI KTHP va Thi TN'!$H:$H))</f>
        <v>0</v>
      </c>
      <c r="R160" s="149">
        <f t="shared" si="26"/>
        <v>0</v>
      </c>
      <c r="S160" s="49">
        <f>IF($D160="","",SUMIF('[3]TK CHAMTHI'!$A:$A,$D160,'[3]TK CHAMTHI'!$C:$C))</f>
        <v>0</v>
      </c>
      <c r="T160" s="49">
        <f>IF($D160="","",SUMIF('[3]TK CHAMTHI'!$B:$B,$D160,'[3]TK CHAMTHI'!$C:$C))</f>
        <v>0</v>
      </c>
      <c r="U160" s="49">
        <f>IF(D160="","",SUMIF('[3]CHAM NV'!B:B,D160,'[3]CHAM NV'!C:C))</f>
        <v>0</v>
      </c>
      <c r="V160" s="50">
        <f t="shared" si="27"/>
        <v>0</v>
      </c>
      <c r="W160" s="49">
        <f>IF($D160="","",SUMIF('[3]TK CHAMTHI'!$D:$D,$D160,'[3]TK CHAMTHI'!$F:$F))</f>
        <v>0</v>
      </c>
      <c r="X160" s="49">
        <f>IF($D160="","",SUMIF('[3]TK CHAMTHI'!$E:$E,$D160,'[3]TK CHAMTHI'!$F:$F))</f>
        <v>0</v>
      </c>
      <c r="Y160" s="49">
        <f>IF(D160="","",SUMIF('[3]CHAM NV'!G:G,D160,'[3]CHAM NV'!H:H))</f>
        <v>0</v>
      </c>
      <c r="Z160" s="50">
        <f t="shared" si="28"/>
        <v>0</v>
      </c>
      <c r="AA160" s="49">
        <f>IF($D160="","",SUMIF('[3]TK CHAMTHI'!$G:$G,$D160,'[3]TK CHAMTHI'!$I:$I))</f>
        <v>0</v>
      </c>
      <c r="AB160" s="49">
        <f>IF($D160="","",SUMIF('[3]TK CHAMTHI'!$H:$H,$D160,'[3]TK CHAMTHI'!$I:$I))</f>
        <v>0</v>
      </c>
      <c r="AC160" s="49">
        <f>IF(D160="","",SUMIF('[3]CHAM NV'!E:E,D160,'[3]CHAM NV'!F:F))</f>
        <v>0</v>
      </c>
      <c r="AD160" s="50">
        <f t="shared" si="29"/>
        <v>0</v>
      </c>
      <c r="AE160" s="49">
        <f>IF($D160="","",SUMIF('[3]TK CHAMTHI'!$J:$J,$D160,'[3]TK CHAMTHI'!$L:$L))</f>
        <v>0</v>
      </c>
      <c r="AF160" s="49">
        <f>IF($D160="","",SUMIF('[3]TK CHAMTHI'!$K:$K,$D160,'[3]TK CHAMTHI'!$L:$L))</f>
        <v>0</v>
      </c>
      <c r="AG160" s="49">
        <f>IF(D160="","",SUMIF('[3]CHAM NV'!I:I,D160,'[3]CHAM NV'!J:J))</f>
        <v>0</v>
      </c>
      <c r="AH160" s="50">
        <f t="shared" si="30"/>
        <v>0</v>
      </c>
      <c r="AI160" s="49">
        <f>IF($D160="","",SUMIF('[3]TK CHAMTHI'!$M:$M,$D160,'[3]TK CHAMTHI'!$O:$O))</f>
        <v>0</v>
      </c>
      <c r="AJ160" s="49">
        <f>IF($D160="","",SUMIF('[3]TK CHAMTHI'!$N:$N,$D160,'[3]TK CHAMTHI'!$O:$O))</f>
        <v>0</v>
      </c>
      <c r="AK160" s="50">
        <f t="shared" si="22"/>
        <v>0</v>
      </c>
      <c r="AL160" s="49">
        <f>IF($D160="","",SUMIF('[3]TK CHAMTHI'!$P:$P,$D160,'[3]TK CHAMTHI'!$R:$R))</f>
        <v>0</v>
      </c>
      <c r="AM160" s="49">
        <f>IF($D160="","",SUMIF('[3]TK CHAMTHI'!$Q:$Q,$D160,'[3]TK CHAMTHI'!$R:$R))</f>
        <v>0</v>
      </c>
      <c r="AN160" s="50">
        <f t="shared" si="23"/>
        <v>0</v>
      </c>
      <c r="AO160" s="49">
        <f>IF(D160="","",SUMIF('[3]TK CHAMTHI'!S:S,D160,'[3]TK CHAMTHI'!U:U))</f>
        <v>0</v>
      </c>
      <c r="AP160" s="49">
        <f>IF(D160="","",SUMIF('[3]TK CHAMTHI'!T:T,D160,'[3]TK CHAMTHI'!U:U))</f>
        <v>0</v>
      </c>
      <c r="AQ160" s="50">
        <f t="shared" si="31"/>
        <v>0</v>
      </c>
      <c r="AR160" s="50">
        <f>IF(D160="","",ROUND(SUMIF('[3]QL THI'!G:G,D160,'[3]QL THI'!H:H),1))</f>
        <v>0</v>
      </c>
      <c r="AS160" s="50">
        <f>IF(D160="","",ROUND(SUMIF('[3]QL THI'!E:E,D160,'[3]QL THI'!F:F),1))</f>
        <v>0</v>
      </c>
      <c r="AT160" s="149">
        <f t="shared" si="24"/>
        <v>0</v>
      </c>
    </row>
    <row r="161" spans="1:47">
      <c r="A161" s="145">
        <f>IF(D161="","",SUBTOTAL(3,$D$5:D161))</f>
        <v>157</v>
      </c>
      <c r="B161" s="46" t="s">
        <v>360</v>
      </c>
      <c r="C161" s="47" t="s">
        <v>346</v>
      </c>
      <c r="D161" s="146" t="s">
        <v>361</v>
      </c>
      <c r="E161" s="147">
        <f>IF($D161="","",SUMIF('[3]TK DETHI'!$A:$A,$D161,'[3]TK DETHI'!$B:$B))</f>
        <v>0</v>
      </c>
      <c r="F161" s="147">
        <f>IF($D161="","",SUMIF('[3]TK DETHI'!$C:$C,$D161,'[3]TK DETHI'!$D:$D))</f>
        <v>0</v>
      </c>
      <c r="G161" s="147">
        <f>IF($D161="","",SUMIF('[3]TK DETHI'!$E:$E,$D161,'[3]TK DETHI'!$F:$F))</f>
        <v>0</v>
      </c>
      <c r="H161" s="147">
        <f>IF($D161="","",SUMIF('[3]TK DETHI'!$G:$G,$D161,'[3]TK DETHI'!$H:$H))</f>
        <v>0</v>
      </c>
      <c r="I161" s="147">
        <f>IF($D161="","",SUMIF('[3]TK DETHI'!$I:$I,$D161,'[3]TK DETHI'!$J:$J))</f>
        <v>0</v>
      </c>
      <c r="J161" s="147">
        <f>IF($D161="","",SUMIF('[3]TK DETHI'!$K:$K,$D161,'[3]TK DETHI'!$L:$L))</f>
        <v>0</v>
      </c>
      <c r="K161" s="147">
        <f>IF($D161="","",SUMIF('[3]TK DETHI'!$M:$M,$D161,'[3]TK DETHI'!$N:$N))</f>
        <v>0</v>
      </c>
      <c r="L161" s="147">
        <f>IF($D161="","",SUMIF('[3]TK DETHI'!$O:$O,$D161,'[3]TK DETHI'!$P:$P))</f>
        <v>0</v>
      </c>
      <c r="M161" s="148">
        <f t="shared" si="25"/>
        <v>0</v>
      </c>
      <c r="N161" s="49">
        <f>IF($D161="","",SUMIF('[3]TK COITHI KTHP va Thi TN'!$A:$A,$D161,'[3]TK COITHI KTHP va Thi TN'!$D:$D))</f>
        <v>0</v>
      </c>
      <c r="O161" s="49">
        <f>IF($D161="","",SUMIF('[3]TK COITHI KTHP va Thi TN'!$B:$B,$D161,'[3]TK COITHI KTHP va Thi TN'!$D:$D))</f>
        <v>0</v>
      </c>
      <c r="P161" s="49">
        <f>IF($D161="","",SUMIF('[3]TK COITHI KTHP va Thi TN'!$E:$E,$D161,'[3]TK COITHI KTHP va Thi TN'!$H:$H))</f>
        <v>0</v>
      </c>
      <c r="Q161" s="49">
        <f>IF($D161="","",SUMIF('[3]TK COITHI KTHP va Thi TN'!$F:$F,$D161,'[3]TK COITHI KTHP va Thi TN'!$H:$H))</f>
        <v>0</v>
      </c>
      <c r="R161" s="149">
        <f t="shared" si="26"/>
        <v>0</v>
      </c>
      <c r="S161" s="49">
        <f>IF($D161="","",SUMIF('[3]TK CHAMTHI'!$A:$A,$D161,'[3]TK CHAMTHI'!$C:$C))</f>
        <v>0</v>
      </c>
      <c r="T161" s="49">
        <f>IF($D161="","",SUMIF('[3]TK CHAMTHI'!$B:$B,$D161,'[3]TK CHAMTHI'!$C:$C))</f>
        <v>0</v>
      </c>
      <c r="U161" s="49">
        <f>IF(D161="","",SUMIF('[3]CHAM NV'!B:B,D161,'[3]CHAM NV'!C:C))</f>
        <v>0</v>
      </c>
      <c r="V161" s="50">
        <f t="shared" si="27"/>
        <v>0</v>
      </c>
      <c r="W161" s="49">
        <f>IF($D161="","",SUMIF('[3]TK CHAMTHI'!$D:$D,$D161,'[3]TK CHAMTHI'!$F:$F))</f>
        <v>0</v>
      </c>
      <c r="X161" s="49">
        <f>IF($D161="","",SUMIF('[3]TK CHAMTHI'!$E:$E,$D161,'[3]TK CHAMTHI'!$F:$F))</f>
        <v>0</v>
      </c>
      <c r="Y161" s="49">
        <f>IF(D161="","",SUMIF('[3]CHAM NV'!G:G,D161,'[3]CHAM NV'!H:H))</f>
        <v>0</v>
      </c>
      <c r="Z161" s="50">
        <f t="shared" si="28"/>
        <v>0</v>
      </c>
      <c r="AA161" s="49">
        <f>IF($D161="","",SUMIF('[3]TK CHAMTHI'!$G:$G,$D161,'[3]TK CHAMTHI'!$I:$I))</f>
        <v>0</v>
      </c>
      <c r="AB161" s="49">
        <f>IF($D161="","",SUMIF('[3]TK CHAMTHI'!$H:$H,$D161,'[3]TK CHAMTHI'!$I:$I))</f>
        <v>0</v>
      </c>
      <c r="AC161" s="49">
        <f>IF(D161="","",SUMIF('[3]CHAM NV'!E:E,D161,'[3]CHAM NV'!F:F))</f>
        <v>0</v>
      </c>
      <c r="AD161" s="50">
        <f t="shared" si="29"/>
        <v>0</v>
      </c>
      <c r="AE161" s="49">
        <f>IF($D161="","",SUMIF('[3]TK CHAMTHI'!$J:$J,$D161,'[3]TK CHAMTHI'!$L:$L))</f>
        <v>0</v>
      </c>
      <c r="AF161" s="49">
        <f>IF($D161="","",SUMIF('[3]TK CHAMTHI'!$K:$K,$D161,'[3]TK CHAMTHI'!$L:$L))</f>
        <v>0</v>
      </c>
      <c r="AG161" s="49">
        <f>IF(D161="","",SUMIF('[3]CHAM NV'!I:I,D161,'[3]CHAM NV'!J:J))</f>
        <v>0</v>
      </c>
      <c r="AH161" s="50">
        <f t="shared" si="30"/>
        <v>0</v>
      </c>
      <c r="AI161" s="49">
        <f>IF($D161="","",SUMIF('[3]TK CHAMTHI'!$M:$M,$D161,'[3]TK CHAMTHI'!$O:$O))</f>
        <v>4</v>
      </c>
      <c r="AJ161" s="49">
        <f>IF($D161="","",SUMIF('[3]TK CHAMTHI'!$N:$N,$D161,'[3]TK CHAMTHI'!$O:$O))</f>
        <v>0</v>
      </c>
      <c r="AK161" s="50">
        <f t="shared" si="22"/>
        <v>0.8</v>
      </c>
      <c r="AL161" s="49">
        <f>IF($D161="","",SUMIF('[3]TK CHAMTHI'!$P:$P,$D161,'[3]TK CHAMTHI'!$R:$R))</f>
        <v>0</v>
      </c>
      <c r="AM161" s="49">
        <f>IF($D161="","",SUMIF('[3]TK CHAMTHI'!$Q:$Q,$D161,'[3]TK CHAMTHI'!$R:$R))</f>
        <v>0</v>
      </c>
      <c r="AN161" s="50">
        <f t="shared" si="23"/>
        <v>0</v>
      </c>
      <c r="AO161" s="49">
        <f>IF(D161="","",SUMIF('[3]TK CHAMTHI'!S:S,D161,'[3]TK CHAMTHI'!U:U))</f>
        <v>0</v>
      </c>
      <c r="AP161" s="49">
        <f>IF(D161="","",SUMIF('[3]TK CHAMTHI'!T:T,D161,'[3]TK CHAMTHI'!U:U))</f>
        <v>0</v>
      </c>
      <c r="AQ161" s="50">
        <f t="shared" si="31"/>
        <v>0</v>
      </c>
      <c r="AR161" s="50">
        <f>IF(D161="","",ROUND(SUMIF('[3]QL THI'!G:G,D161,'[3]QL THI'!H:H),1))</f>
        <v>0</v>
      </c>
      <c r="AS161" s="50">
        <f>IF(D161="","",ROUND(SUMIF('[3]QL THI'!E:E,D161,'[3]QL THI'!F:F),1))</f>
        <v>0</v>
      </c>
      <c r="AT161" s="149">
        <f t="shared" si="24"/>
        <v>0.8</v>
      </c>
    </row>
    <row r="162" spans="1:47">
      <c r="A162" s="145">
        <f>IF(D162="","",SUBTOTAL(3,$D$5:D162))</f>
        <v>158</v>
      </c>
      <c r="B162" s="46" t="s">
        <v>362</v>
      </c>
      <c r="C162" s="47" t="s">
        <v>346</v>
      </c>
      <c r="D162" s="146" t="s">
        <v>363</v>
      </c>
      <c r="E162" s="147">
        <f>IF($D162="","",SUMIF('[3]TK DETHI'!$A:$A,$D162,'[3]TK DETHI'!$B:$B))</f>
        <v>0</v>
      </c>
      <c r="F162" s="147">
        <f>IF($D162="","",SUMIF('[3]TK DETHI'!$C:$C,$D162,'[3]TK DETHI'!$D:$D))</f>
        <v>0</v>
      </c>
      <c r="G162" s="147">
        <f>IF($D162="","",SUMIF('[3]TK DETHI'!$E:$E,$D162,'[3]TK DETHI'!$F:$F))</f>
        <v>0</v>
      </c>
      <c r="H162" s="147">
        <f>IF($D162="","",SUMIF('[3]TK DETHI'!$G:$G,$D162,'[3]TK DETHI'!$H:$H))</f>
        <v>0</v>
      </c>
      <c r="I162" s="147">
        <f>IF($D162="","",SUMIF('[3]TK DETHI'!$I:$I,$D162,'[3]TK DETHI'!$J:$J))</f>
        <v>0</v>
      </c>
      <c r="J162" s="147">
        <f>IF($D162="","",SUMIF('[3]TK DETHI'!$K:$K,$D162,'[3]TK DETHI'!$L:$L))</f>
        <v>0</v>
      </c>
      <c r="K162" s="147">
        <f>IF($D162="","",SUMIF('[3]TK DETHI'!$M:$M,$D162,'[3]TK DETHI'!$N:$N))</f>
        <v>0</v>
      </c>
      <c r="L162" s="147">
        <f>IF($D162="","",SUMIF('[3]TK DETHI'!$O:$O,$D162,'[3]TK DETHI'!$P:$P))</f>
        <v>0</v>
      </c>
      <c r="M162" s="148">
        <f t="shared" si="25"/>
        <v>0</v>
      </c>
      <c r="N162" s="49">
        <f>IF($D162="","",SUMIF('[3]TK COITHI KTHP va Thi TN'!$A:$A,$D162,'[3]TK COITHI KTHP va Thi TN'!$D:$D))</f>
        <v>0</v>
      </c>
      <c r="O162" s="49">
        <f>IF($D162="","",SUMIF('[3]TK COITHI KTHP va Thi TN'!$B:$B,$D162,'[3]TK COITHI KTHP va Thi TN'!$D:$D))</f>
        <v>0</v>
      </c>
      <c r="P162" s="49">
        <f>IF($D162="","",SUMIF('[3]TK COITHI KTHP va Thi TN'!$E:$E,$D162,'[3]TK COITHI KTHP va Thi TN'!$H:$H))</f>
        <v>0</v>
      </c>
      <c r="Q162" s="49">
        <f>IF($D162="","",SUMIF('[3]TK COITHI KTHP va Thi TN'!$F:$F,$D162,'[3]TK COITHI KTHP va Thi TN'!$H:$H))</f>
        <v>0</v>
      </c>
      <c r="R162" s="149">
        <f t="shared" si="26"/>
        <v>0</v>
      </c>
      <c r="S162" s="49">
        <f>IF($D162="","",SUMIF('[3]TK CHAMTHI'!$A:$A,$D162,'[3]TK CHAMTHI'!$C:$C))</f>
        <v>0</v>
      </c>
      <c r="T162" s="49">
        <f>IF($D162="","",SUMIF('[3]TK CHAMTHI'!$B:$B,$D162,'[3]TK CHAMTHI'!$C:$C))</f>
        <v>0</v>
      </c>
      <c r="U162" s="49">
        <f>IF(D162="","",SUMIF('[3]CHAM NV'!B:B,D162,'[3]CHAM NV'!C:C))</f>
        <v>0</v>
      </c>
      <c r="V162" s="50">
        <f t="shared" si="27"/>
        <v>0</v>
      </c>
      <c r="W162" s="49">
        <f>IF($D162="","",SUMIF('[3]TK CHAMTHI'!$D:$D,$D162,'[3]TK CHAMTHI'!$F:$F))</f>
        <v>0</v>
      </c>
      <c r="X162" s="49">
        <f>IF($D162="","",SUMIF('[3]TK CHAMTHI'!$E:$E,$D162,'[3]TK CHAMTHI'!$F:$F))</f>
        <v>0</v>
      </c>
      <c r="Y162" s="49">
        <f>IF(D162="","",SUMIF('[3]CHAM NV'!G:G,D162,'[3]CHAM NV'!H:H))</f>
        <v>0</v>
      </c>
      <c r="Z162" s="50">
        <f t="shared" si="28"/>
        <v>0</v>
      </c>
      <c r="AA162" s="49">
        <f>IF($D162="","",SUMIF('[3]TK CHAMTHI'!$G:$G,$D162,'[3]TK CHAMTHI'!$I:$I))</f>
        <v>0</v>
      </c>
      <c r="AB162" s="49">
        <f>IF($D162="","",SUMIF('[3]TK CHAMTHI'!$H:$H,$D162,'[3]TK CHAMTHI'!$I:$I))</f>
        <v>0</v>
      </c>
      <c r="AC162" s="49">
        <f>IF(D162="","",SUMIF('[3]CHAM NV'!E:E,D162,'[3]CHAM NV'!F:F))</f>
        <v>0</v>
      </c>
      <c r="AD162" s="50">
        <f t="shared" si="29"/>
        <v>0</v>
      </c>
      <c r="AE162" s="49">
        <f>IF($D162="","",SUMIF('[3]TK CHAMTHI'!$J:$J,$D162,'[3]TK CHAMTHI'!$L:$L))</f>
        <v>0</v>
      </c>
      <c r="AF162" s="49">
        <f>IF($D162="","",SUMIF('[3]TK CHAMTHI'!$K:$K,$D162,'[3]TK CHAMTHI'!$L:$L))</f>
        <v>0</v>
      </c>
      <c r="AG162" s="49">
        <f>IF(D162="","",SUMIF('[3]CHAM NV'!I:I,D162,'[3]CHAM NV'!J:J))</f>
        <v>0</v>
      </c>
      <c r="AH162" s="50">
        <f t="shared" si="30"/>
        <v>0</v>
      </c>
      <c r="AI162" s="49">
        <f>IF($D162="","",SUMIF('[3]TK CHAMTHI'!$M:$M,$D162,'[3]TK CHAMTHI'!$O:$O))</f>
        <v>0</v>
      </c>
      <c r="AJ162" s="49">
        <f>IF($D162="","",SUMIF('[3]TK CHAMTHI'!$N:$N,$D162,'[3]TK CHAMTHI'!$O:$O))</f>
        <v>0</v>
      </c>
      <c r="AK162" s="50">
        <f t="shared" si="22"/>
        <v>0</v>
      </c>
      <c r="AL162" s="49">
        <f>IF($D162="","",SUMIF('[3]TK CHAMTHI'!$P:$P,$D162,'[3]TK CHAMTHI'!$R:$R))</f>
        <v>0</v>
      </c>
      <c r="AM162" s="49">
        <f>IF($D162="","",SUMIF('[3]TK CHAMTHI'!$Q:$Q,$D162,'[3]TK CHAMTHI'!$R:$R))</f>
        <v>0</v>
      </c>
      <c r="AN162" s="50">
        <f t="shared" si="23"/>
        <v>0</v>
      </c>
      <c r="AO162" s="49">
        <f>IF(D162="","",SUMIF('[3]TK CHAMTHI'!S:S,D162,'[3]TK CHAMTHI'!U:U))</f>
        <v>0</v>
      </c>
      <c r="AP162" s="49">
        <f>IF(D162="","",SUMIF('[3]TK CHAMTHI'!T:T,D162,'[3]TK CHAMTHI'!U:U))</f>
        <v>0</v>
      </c>
      <c r="AQ162" s="50">
        <f t="shared" si="31"/>
        <v>0</v>
      </c>
      <c r="AR162" s="50">
        <f>IF(D162="","",ROUND(SUMIF('[3]QL THI'!G:G,D162,'[3]QL THI'!H:H),1))</f>
        <v>0</v>
      </c>
      <c r="AS162" s="50">
        <f>IF(D162="","",ROUND(SUMIF('[3]QL THI'!E:E,D162,'[3]QL THI'!F:F),1))</f>
        <v>0</v>
      </c>
      <c r="AT162" s="149">
        <f t="shared" si="24"/>
        <v>0</v>
      </c>
    </row>
    <row r="163" spans="1:47">
      <c r="A163" s="145">
        <f>IF(D163="","",SUBTOTAL(3,$D$5:D163))</f>
        <v>159</v>
      </c>
      <c r="B163" s="46" t="s">
        <v>364</v>
      </c>
      <c r="C163" s="47" t="s">
        <v>346</v>
      </c>
      <c r="D163" s="146" t="s">
        <v>365</v>
      </c>
      <c r="E163" s="147">
        <f>IF($D163="","",SUMIF('[3]TK DETHI'!$A:$A,$D163,'[3]TK DETHI'!$B:$B))</f>
        <v>0</v>
      </c>
      <c r="F163" s="147">
        <f>IF($D163="","",SUMIF('[3]TK DETHI'!$C:$C,$D163,'[3]TK DETHI'!$D:$D))</f>
        <v>0</v>
      </c>
      <c r="G163" s="147">
        <f>IF($D163="","",SUMIF('[3]TK DETHI'!$E:$E,$D163,'[3]TK DETHI'!$F:$F))</f>
        <v>0</v>
      </c>
      <c r="H163" s="147">
        <f>IF($D163="","",SUMIF('[3]TK DETHI'!$G:$G,$D163,'[3]TK DETHI'!$H:$H))</f>
        <v>0</v>
      </c>
      <c r="I163" s="147">
        <f>IF($D163="","",SUMIF('[3]TK DETHI'!$I:$I,$D163,'[3]TK DETHI'!$J:$J))</f>
        <v>0</v>
      </c>
      <c r="J163" s="147">
        <f>IF($D163="","",SUMIF('[3]TK DETHI'!$K:$K,$D163,'[3]TK DETHI'!$L:$L))</f>
        <v>0</v>
      </c>
      <c r="K163" s="147">
        <f>IF($D163="","",SUMIF('[3]TK DETHI'!$M:$M,$D163,'[3]TK DETHI'!$N:$N))</f>
        <v>0</v>
      </c>
      <c r="L163" s="147">
        <f>IF($D163="","",SUMIF('[3]TK DETHI'!$O:$O,$D163,'[3]TK DETHI'!$P:$P))</f>
        <v>0</v>
      </c>
      <c r="M163" s="148">
        <f t="shared" si="25"/>
        <v>0</v>
      </c>
      <c r="N163" s="49">
        <f>IF($D163="","",SUMIF('[3]TK COITHI KTHP va Thi TN'!$A:$A,$D163,'[3]TK COITHI KTHP va Thi TN'!$D:$D))</f>
        <v>0</v>
      </c>
      <c r="O163" s="49">
        <f>IF($D163="","",SUMIF('[3]TK COITHI KTHP va Thi TN'!$B:$B,$D163,'[3]TK COITHI KTHP va Thi TN'!$D:$D))</f>
        <v>0</v>
      </c>
      <c r="P163" s="49">
        <f>IF($D163="","",SUMIF('[3]TK COITHI KTHP va Thi TN'!$E:$E,$D163,'[3]TK COITHI KTHP va Thi TN'!$H:$H))</f>
        <v>0</v>
      </c>
      <c r="Q163" s="49">
        <f>IF($D163="","",SUMIF('[3]TK COITHI KTHP va Thi TN'!$F:$F,$D163,'[3]TK COITHI KTHP va Thi TN'!$H:$H))</f>
        <v>0</v>
      </c>
      <c r="R163" s="149">
        <f t="shared" si="26"/>
        <v>0</v>
      </c>
      <c r="S163" s="49">
        <f>IF($D163="","",SUMIF('[3]TK CHAMTHI'!$A:$A,$D163,'[3]TK CHAMTHI'!$C:$C))</f>
        <v>0</v>
      </c>
      <c r="T163" s="49">
        <f>IF($D163="","",SUMIF('[3]TK CHAMTHI'!$B:$B,$D163,'[3]TK CHAMTHI'!$C:$C))</f>
        <v>0</v>
      </c>
      <c r="U163" s="49">
        <f>IF(D163="","",SUMIF('[3]CHAM NV'!B:B,D163,'[3]CHAM NV'!C:C))</f>
        <v>0</v>
      </c>
      <c r="V163" s="50">
        <f t="shared" si="27"/>
        <v>0</v>
      </c>
      <c r="W163" s="49">
        <f>IF($D163="","",SUMIF('[3]TK CHAMTHI'!$D:$D,$D163,'[3]TK CHAMTHI'!$F:$F))</f>
        <v>0</v>
      </c>
      <c r="X163" s="49">
        <f>IF($D163="","",SUMIF('[3]TK CHAMTHI'!$E:$E,$D163,'[3]TK CHAMTHI'!$F:$F))</f>
        <v>0</v>
      </c>
      <c r="Y163" s="49">
        <f>IF(D163="","",SUMIF('[3]CHAM NV'!G:G,D163,'[3]CHAM NV'!H:H))</f>
        <v>0</v>
      </c>
      <c r="Z163" s="50">
        <f t="shared" si="28"/>
        <v>0</v>
      </c>
      <c r="AA163" s="49">
        <f>IF($D163="","",SUMIF('[3]TK CHAMTHI'!$G:$G,$D163,'[3]TK CHAMTHI'!$I:$I))</f>
        <v>0</v>
      </c>
      <c r="AB163" s="49">
        <f>IF($D163="","",SUMIF('[3]TK CHAMTHI'!$H:$H,$D163,'[3]TK CHAMTHI'!$I:$I))</f>
        <v>0</v>
      </c>
      <c r="AC163" s="49">
        <f>IF(D163="","",SUMIF('[3]CHAM NV'!E:E,D163,'[3]CHAM NV'!F:F))</f>
        <v>0</v>
      </c>
      <c r="AD163" s="50">
        <f t="shared" si="29"/>
        <v>0</v>
      </c>
      <c r="AE163" s="49">
        <f>IF($D163="","",SUMIF('[3]TK CHAMTHI'!$J:$J,$D163,'[3]TK CHAMTHI'!$L:$L))</f>
        <v>0</v>
      </c>
      <c r="AF163" s="49">
        <f>IF($D163="","",SUMIF('[3]TK CHAMTHI'!$K:$K,$D163,'[3]TK CHAMTHI'!$L:$L))</f>
        <v>0</v>
      </c>
      <c r="AG163" s="49">
        <f>IF(D163="","",SUMIF('[3]CHAM NV'!I:I,D163,'[3]CHAM NV'!J:J))</f>
        <v>0</v>
      </c>
      <c r="AH163" s="50">
        <f t="shared" si="30"/>
        <v>0</v>
      </c>
      <c r="AI163" s="49">
        <f>IF($D163="","",SUMIF('[3]TK CHAMTHI'!$M:$M,$D163,'[3]TK CHAMTHI'!$O:$O))</f>
        <v>0</v>
      </c>
      <c r="AJ163" s="49">
        <f>IF($D163="","",SUMIF('[3]TK CHAMTHI'!$N:$N,$D163,'[3]TK CHAMTHI'!$O:$O))</f>
        <v>0</v>
      </c>
      <c r="AK163" s="50">
        <f t="shared" si="22"/>
        <v>0</v>
      </c>
      <c r="AL163" s="49">
        <f>IF($D163="","",SUMIF('[3]TK CHAMTHI'!$P:$P,$D163,'[3]TK CHAMTHI'!$R:$R))</f>
        <v>0</v>
      </c>
      <c r="AM163" s="49">
        <f>IF($D163="","",SUMIF('[3]TK CHAMTHI'!$Q:$Q,$D163,'[3]TK CHAMTHI'!$R:$R))</f>
        <v>0</v>
      </c>
      <c r="AN163" s="50">
        <f t="shared" si="23"/>
        <v>0</v>
      </c>
      <c r="AO163" s="49">
        <f>IF(D163="","",SUMIF('[3]TK CHAMTHI'!S:S,D163,'[3]TK CHAMTHI'!U:U))</f>
        <v>0</v>
      </c>
      <c r="AP163" s="49">
        <f>IF(D163="","",SUMIF('[3]TK CHAMTHI'!T:T,D163,'[3]TK CHAMTHI'!U:U))</f>
        <v>0</v>
      </c>
      <c r="AQ163" s="50">
        <f t="shared" si="31"/>
        <v>0</v>
      </c>
      <c r="AR163" s="50">
        <f>IF(D163="","",ROUND(SUMIF('[3]QL THI'!G:G,D163,'[3]QL THI'!H:H),1))</f>
        <v>0</v>
      </c>
      <c r="AS163" s="50">
        <f>IF(D163="","",ROUND(SUMIF('[3]QL THI'!E:E,D163,'[3]QL THI'!F:F),1))</f>
        <v>0</v>
      </c>
      <c r="AT163" s="149">
        <f t="shared" si="24"/>
        <v>0</v>
      </c>
    </row>
    <row r="164" spans="1:47">
      <c r="A164" s="145">
        <f>IF(D164="","",SUBTOTAL(3,$D$5:D164))</f>
        <v>160</v>
      </c>
      <c r="B164" s="46" t="s">
        <v>366</v>
      </c>
      <c r="C164" s="47" t="s">
        <v>346</v>
      </c>
      <c r="D164" s="146" t="s">
        <v>367</v>
      </c>
      <c r="E164" s="147">
        <f>IF($D164="","",SUMIF('[3]TK DETHI'!$A:$A,$D164,'[3]TK DETHI'!$B:$B))</f>
        <v>0</v>
      </c>
      <c r="F164" s="147">
        <f>IF($D164="","",SUMIF('[3]TK DETHI'!$C:$C,$D164,'[3]TK DETHI'!$D:$D))</f>
        <v>0</v>
      </c>
      <c r="G164" s="147">
        <f>IF($D164="","",SUMIF('[3]TK DETHI'!$E:$E,$D164,'[3]TK DETHI'!$F:$F))</f>
        <v>0</v>
      </c>
      <c r="H164" s="147">
        <f>IF($D164="","",SUMIF('[3]TK DETHI'!$G:$G,$D164,'[3]TK DETHI'!$H:$H))</f>
        <v>0</v>
      </c>
      <c r="I164" s="147">
        <f>IF($D164="","",SUMIF('[3]TK DETHI'!$I:$I,$D164,'[3]TK DETHI'!$J:$J))</f>
        <v>0</v>
      </c>
      <c r="J164" s="147">
        <f>IF($D164="","",SUMIF('[3]TK DETHI'!$K:$K,$D164,'[3]TK DETHI'!$L:$L))</f>
        <v>0</v>
      </c>
      <c r="K164" s="147">
        <f>IF($D164="","",SUMIF('[3]TK DETHI'!$M:$M,$D164,'[3]TK DETHI'!$N:$N))</f>
        <v>0</v>
      </c>
      <c r="L164" s="147">
        <f>IF($D164="","",SUMIF('[3]TK DETHI'!$O:$O,$D164,'[3]TK DETHI'!$P:$P))</f>
        <v>0</v>
      </c>
      <c r="M164" s="148">
        <f t="shared" si="25"/>
        <v>0</v>
      </c>
      <c r="N164" s="49">
        <f>IF($D164="","",SUMIF('[3]TK COITHI KTHP va Thi TN'!$A:$A,$D164,'[3]TK COITHI KTHP va Thi TN'!$D:$D))</f>
        <v>0</v>
      </c>
      <c r="O164" s="49">
        <f>IF($D164="","",SUMIF('[3]TK COITHI KTHP va Thi TN'!$B:$B,$D164,'[3]TK COITHI KTHP va Thi TN'!$D:$D))</f>
        <v>0</v>
      </c>
      <c r="P164" s="49">
        <f>IF($D164="","",SUMIF('[3]TK COITHI KTHP va Thi TN'!$E:$E,$D164,'[3]TK COITHI KTHP va Thi TN'!$H:$H))</f>
        <v>0</v>
      </c>
      <c r="Q164" s="49">
        <f>IF($D164="","",SUMIF('[3]TK COITHI KTHP va Thi TN'!$F:$F,$D164,'[3]TK COITHI KTHP va Thi TN'!$H:$H))</f>
        <v>0</v>
      </c>
      <c r="R164" s="149">
        <f t="shared" si="26"/>
        <v>0</v>
      </c>
      <c r="S164" s="49">
        <f>IF($D164="","",SUMIF('[3]TK CHAMTHI'!$A:$A,$D164,'[3]TK CHAMTHI'!$C:$C))</f>
        <v>0</v>
      </c>
      <c r="T164" s="49">
        <f>IF($D164="","",SUMIF('[3]TK CHAMTHI'!$B:$B,$D164,'[3]TK CHAMTHI'!$C:$C))</f>
        <v>0</v>
      </c>
      <c r="U164" s="49">
        <f>IF(D164="","",SUMIF('[3]CHAM NV'!B:B,D164,'[3]CHAM NV'!C:C))</f>
        <v>0</v>
      </c>
      <c r="V164" s="50">
        <f t="shared" si="27"/>
        <v>0</v>
      </c>
      <c r="W164" s="49">
        <f>IF($D164="","",SUMIF('[3]TK CHAMTHI'!$D:$D,$D164,'[3]TK CHAMTHI'!$F:$F))</f>
        <v>0</v>
      </c>
      <c r="X164" s="49">
        <f>IF($D164="","",SUMIF('[3]TK CHAMTHI'!$E:$E,$D164,'[3]TK CHAMTHI'!$F:$F))</f>
        <v>0</v>
      </c>
      <c r="Y164" s="49">
        <f>IF(D164="","",SUMIF('[3]CHAM NV'!G:G,D164,'[3]CHAM NV'!H:H))</f>
        <v>0</v>
      </c>
      <c r="Z164" s="50">
        <f t="shared" si="28"/>
        <v>0</v>
      </c>
      <c r="AA164" s="49">
        <f>IF($D164="","",SUMIF('[3]TK CHAMTHI'!$G:$G,$D164,'[3]TK CHAMTHI'!$I:$I))</f>
        <v>0</v>
      </c>
      <c r="AB164" s="49">
        <f>IF($D164="","",SUMIF('[3]TK CHAMTHI'!$H:$H,$D164,'[3]TK CHAMTHI'!$I:$I))</f>
        <v>0</v>
      </c>
      <c r="AC164" s="49">
        <f>IF(D164="","",SUMIF('[3]CHAM NV'!E:E,D164,'[3]CHAM NV'!F:F))</f>
        <v>0</v>
      </c>
      <c r="AD164" s="50">
        <f t="shared" si="29"/>
        <v>0</v>
      </c>
      <c r="AE164" s="49">
        <f>IF($D164="","",SUMIF('[3]TK CHAMTHI'!$J:$J,$D164,'[3]TK CHAMTHI'!$L:$L))</f>
        <v>0</v>
      </c>
      <c r="AF164" s="49">
        <f>IF($D164="","",SUMIF('[3]TK CHAMTHI'!$K:$K,$D164,'[3]TK CHAMTHI'!$L:$L))</f>
        <v>0</v>
      </c>
      <c r="AG164" s="49">
        <f>IF(D164="","",SUMIF('[3]CHAM NV'!I:I,D164,'[3]CHAM NV'!J:J))</f>
        <v>0</v>
      </c>
      <c r="AH164" s="50">
        <f t="shared" si="30"/>
        <v>0</v>
      </c>
      <c r="AI164" s="49">
        <f>IF($D164="","",SUMIF('[3]TK CHAMTHI'!$M:$M,$D164,'[3]TK CHAMTHI'!$O:$O))</f>
        <v>0</v>
      </c>
      <c r="AJ164" s="49">
        <f>IF($D164="","",SUMIF('[3]TK CHAMTHI'!$N:$N,$D164,'[3]TK CHAMTHI'!$O:$O))</f>
        <v>0</v>
      </c>
      <c r="AK164" s="50">
        <f t="shared" si="22"/>
        <v>0</v>
      </c>
      <c r="AL164" s="49">
        <f>IF($D164="","",SUMIF('[3]TK CHAMTHI'!$P:$P,$D164,'[3]TK CHAMTHI'!$R:$R))</f>
        <v>0</v>
      </c>
      <c r="AM164" s="49">
        <f>IF($D164="","",SUMIF('[3]TK CHAMTHI'!$Q:$Q,$D164,'[3]TK CHAMTHI'!$R:$R))</f>
        <v>0</v>
      </c>
      <c r="AN164" s="50">
        <f t="shared" si="23"/>
        <v>0</v>
      </c>
      <c r="AO164" s="49">
        <f>IF(D164="","",SUMIF('[3]TK CHAMTHI'!S:S,D164,'[3]TK CHAMTHI'!U:U))</f>
        <v>0</v>
      </c>
      <c r="AP164" s="49">
        <f>IF(D164="","",SUMIF('[3]TK CHAMTHI'!T:T,D164,'[3]TK CHAMTHI'!U:U))</f>
        <v>0</v>
      </c>
      <c r="AQ164" s="50">
        <f t="shared" si="31"/>
        <v>0</v>
      </c>
      <c r="AR164" s="50">
        <f>IF(D164="","",ROUND(SUMIF('[3]QL THI'!G:G,D164,'[3]QL THI'!H:H),1))</f>
        <v>0</v>
      </c>
      <c r="AS164" s="50">
        <f>IF(D164="","",ROUND(SUMIF('[3]QL THI'!E:E,D164,'[3]QL THI'!F:F),1))</f>
        <v>0</v>
      </c>
      <c r="AT164" s="149">
        <f t="shared" si="24"/>
        <v>0</v>
      </c>
    </row>
    <row r="165" spans="1:47" s="163" customFormat="1">
      <c r="A165" s="153">
        <f>IF(D165="","",SUBTOTAL(3,$D$5:D165))</f>
        <v>161</v>
      </c>
      <c r="B165" s="154" t="s">
        <v>368</v>
      </c>
      <c r="C165" s="155" t="s">
        <v>346</v>
      </c>
      <c r="D165" s="156" t="s">
        <v>369</v>
      </c>
      <c r="E165" s="157">
        <f>IF($D165="","",SUMIF('[3]TK DETHI'!$A:$A,$D165,'[3]TK DETHI'!$B:$B))</f>
        <v>0</v>
      </c>
      <c r="F165" s="157">
        <f>IF($D165="","",SUMIF('[3]TK DETHI'!$C:$C,$D165,'[3]TK DETHI'!$D:$D))</f>
        <v>0</v>
      </c>
      <c r="G165" s="157">
        <f>IF($D165="","",SUMIF('[3]TK DETHI'!$E:$E,$D165,'[3]TK DETHI'!$F:$F))</f>
        <v>0</v>
      </c>
      <c r="H165" s="157">
        <f>IF($D165="","",SUMIF('[3]TK DETHI'!$G:$G,$D165,'[3]TK DETHI'!$H:$H))</f>
        <v>0</v>
      </c>
      <c r="I165" s="157">
        <f>IF($D165="","",SUMIF('[3]TK DETHI'!$I:$I,$D165,'[3]TK DETHI'!$J:$J))</f>
        <v>0</v>
      </c>
      <c r="J165" s="157">
        <f>IF($D165="","",SUMIF('[3]TK DETHI'!$K:$K,$D165,'[3]TK DETHI'!$L:$L))</f>
        <v>0</v>
      </c>
      <c r="K165" s="157">
        <f>IF($D165="","",SUMIF('[3]TK DETHI'!$M:$M,$D165,'[3]TK DETHI'!$N:$N))</f>
        <v>0</v>
      </c>
      <c r="L165" s="157">
        <f>IF($D165="","",SUMIF('[3]TK DETHI'!$O:$O,$D165,'[3]TK DETHI'!$P:$P))</f>
        <v>0</v>
      </c>
      <c r="M165" s="158">
        <f t="shared" si="25"/>
        <v>0</v>
      </c>
      <c r="N165" s="159">
        <f>IF($D165="","",SUMIF('[3]TK COITHI KTHP va Thi TN'!$A:$A,$D165,'[3]TK COITHI KTHP va Thi TN'!$D:$D))</f>
        <v>0</v>
      </c>
      <c r="O165" s="159">
        <f>IF($D165="","",SUMIF('[3]TK COITHI KTHP va Thi TN'!$B:$B,$D165,'[3]TK COITHI KTHP va Thi TN'!$D:$D))</f>
        <v>0</v>
      </c>
      <c r="P165" s="159">
        <f>IF($D165="","",SUMIF('[3]TK COITHI KTHP va Thi TN'!$E:$E,$D165,'[3]TK COITHI KTHP va Thi TN'!$H:$H))</f>
        <v>0</v>
      </c>
      <c r="Q165" s="159">
        <f>IF($D165="","",SUMIF('[3]TK COITHI KTHP va Thi TN'!$F:$F,$D165,'[3]TK COITHI KTHP va Thi TN'!$H:$H))</f>
        <v>0</v>
      </c>
      <c r="R165" s="160">
        <f t="shared" si="26"/>
        <v>0</v>
      </c>
      <c r="S165" s="49">
        <f>IF($D165="","",SUMIF('[3]TK CHAMTHI'!$A:$A,$D165,'[3]TK CHAMTHI'!$C:$C))</f>
        <v>0</v>
      </c>
      <c r="T165" s="49">
        <f>IF($D165="","",SUMIF('[3]TK CHAMTHI'!$B:$B,$D165,'[3]TK CHAMTHI'!$C:$C))</f>
        <v>0</v>
      </c>
      <c r="U165" s="49">
        <f>IF(D165="","",SUMIF('[3]CHAM NV'!B:B,D165,'[3]CHAM NV'!C:C))</f>
        <v>0</v>
      </c>
      <c r="V165" s="50">
        <f t="shared" si="27"/>
        <v>0</v>
      </c>
      <c r="W165" s="159">
        <f>IF($D165="","",SUMIF('[3]TK CHAMTHI'!$D:$D,$D165,'[3]TK CHAMTHI'!$F:$F))</f>
        <v>0</v>
      </c>
      <c r="X165" s="159">
        <f>IF($D165="","",SUMIF('[3]TK CHAMTHI'!$E:$E,$D165,'[3]TK CHAMTHI'!$F:$F))</f>
        <v>0</v>
      </c>
      <c r="Y165" s="49">
        <f>IF(D165="","",SUMIF('[3]CHAM NV'!G:G,D165,'[3]CHAM NV'!H:H))</f>
        <v>0</v>
      </c>
      <c r="Z165" s="50">
        <f t="shared" si="28"/>
        <v>0</v>
      </c>
      <c r="AA165" s="159">
        <f>IF($D165="","",SUMIF('[3]TK CHAMTHI'!$G:$G,$D165,'[3]TK CHAMTHI'!$I:$I))</f>
        <v>0</v>
      </c>
      <c r="AB165" s="159">
        <f>IF($D165="","",SUMIF('[3]TK CHAMTHI'!$H:$H,$D165,'[3]TK CHAMTHI'!$I:$I))</f>
        <v>0</v>
      </c>
      <c r="AC165" s="49">
        <f>IF(D165="","",SUMIF('[3]CHAM NV'!E:E,D165,'[3]CHAM NV'!F:F))</f>
        <v>0</v>
      </c>
      <c r="AD165" s="50">
        <f t="shared" si="29"/>
        <v>0</v>
      </c>
      <c r="AE165" s="159">
        <f>IF($D165="","",SUMIF('[3]TK CHAMTHI'!$J:$J,$D165,'[3]TK CHAMTHI'!$L:$L))</f>
        <v>0</v>
      </c>
      <c r="AF165" s="159">
        <f>IF($D165="","",SUMIF('[3]TK CHAMTHI'!$K:$K,$D165,'[3]TK CHAMTHI'!$L:$L))</f>
        <v>0</v>
      </c>
      <c r="AG165" s="49">
        <f>IF(D165="","",SUMIF('[3]CHAM NV'!I:I,D165,'[3]CHAM NV'!J:J))</f>
        <v>0</v>
      </c>
      <c r="AH165" s="50">
        <f t="shared" si="30"/>
        <v>0</v>
      </c>
      <c r="AI165" s="159">
        <f>IF($D165="","",SUMIF('[3]TK CHAMTHI'!$M:$M,$D165,'[3]TK CHAMTHI'!$O:$O))</f>
        <v>0</v>
      </c>
      <c r="AJ165" s="159">
        <f>IF($D165="","",SUMIF('[3]TK CHAMTHI'!$N:$N,$D165,'[3]TK CHAMTHI'!$O:$O))</f>
        <v>0</v>
      </c>
      <c r="AK165" s="161">
        <f t="shared" si="22"/>
        <v>0</v>
      </c>
      <c r="AL165" s="159">
        <f>IF($D165="","",SUMIF('[3]TK CHAMTHI'!$P:$P,$D165,'[3]TK CHAMTHI'!$R:$R))</f>
        <v>0</v>
      </c>
      <c r="AM165" s="159">
        <f>IF($D165="","",SUMIF('[3]TK CHAMTHI'!$Q:$Q,$D165,'[3]TK CHAMTHI'!$R:$R))</f>
        <v>0</v>
      </c>
      <c r="AN165" s="161">
        <f t="shared" si="23"/>
        <v>0</v>
      </c>
      <c r="AO165" s="159">
        <f>IF(D165="","",SUMIF('[3]TK CHAMTHI'!S:S,D165,'[3]TK CHAMTHI'!U:U))</f>
        <v>0</v>
      </c>
      <c r="AP165" s="159">
        <f>IF(D165="","",SUMIF('[3]TK CHAMTHI'!T:T,D165,'[3]TK CHAMTHI'!U:U))</f>
        <v>0</v>
      </c>
      <c r="AQ165" s="50">
        <f t="shared" si="31"/>
        <v>0</v>
      </c>
      <c r="AR165" s="161">
        <f>IF(D165="","",ROUND(SUMIF('[3]QL THI'!G:G,D165,'[3]QL THI'!H:H),1))</f>
        <v>0</v>
      </c>
      <c r="AS165" s="161">
        <f>IF(D165="","",ROUND(SUMIF('[3]QL THI'!E:E,D165,'[3]QL THI'!F:F),1))</f>
        <v>0</v>
      </c>
      <c r="AT165" s="149">
        <f t="shared" si="24"/>
        <v>0</v>
      </c>
      <c r="AU165" s="162"/>
    </row>
    <row r="166" spans="1:47" ht="37.5">
      <c r="A166" s="145">
        <f>IF(D166="","",SUBTOTAL(3,$D$5:D166))</f>
        <v>162</v>
      </c>
      <c r="B166" s="46" t="s">
        <v>370</v>
      </c>
      <c r="C166" s="47" t="s">
        <v>346</v>
      </c>
      <c r="D166" s="146" t="s">
        <v>371</v>
      </c>
      <c r="E166" s="147">
        <f>IF($D166="","",SUMIF('[3]TK DETHI'!$A:$A,$D166,'[3]TK DETHI'!$B:$B))</f>
        <v>0</v>
      </c>
      <c r="F166" s="147">
        <f>IF($D166="","",SUMIF('[3]TK DETHI'!$C:$C,$D166,'[3]TK DETHI'!$D:$D))</f>
        <v>0</v>
      </c>
      <c r="G166" s="147">
        <f>IF($D166="","",SUMIF('[3]TK DETHI'!$E:$E,$D166,'[3]TK DETHI'!$F:$F))</f>
        <v>0</v>
      </c>
      <c r="H166" s="147">
        <f>IF($D166="","",SUMIF('[3]TK DETHI'!$G:$G,$D166,'[3]TK DETHI'!$H:$H))</f>
        <v>0</v>
      </c>
      <c r="I166" s="147">
        <f>IF($D166="","",SUMIF('[3]TK DETHI'!$I:$I,$D166,'[3]TK DETHI'!$J:$J))</f>
        <v>0</v>
      </c>
      <c r="J166" s="147">
        <f>IF($D166="","",SUMIF('[3]TK DETHI'!$K:$K,$D166,'[3]TK DETHI'!$L:$L))</f>
        <v>0</v>
      </c>
      <c r="K166" s="147">
        <f>IF($D166="","",SUMIF('[3]TK DETHI'!$M:$M,$D166,'[3]TK DETHI'!$N:$N))</f>
        <v>0</v>
      </c>
      <c r="L166" s="147">
        <f>IF($D166="","",SUMIF('[3]TK DETHI'!$O:$O,$D166,'[3]TK DETHI'!$P:$P))</f>
        <v>0</v>
      </c>
      <c r="M166" s="148">
        <f t="shared" si="25"/>
        <v>0</v>
      </c>
      <c r="N166" s="49">
        <f>IF($D166="","",SUMIF('[3]TK COITHI KTHP va Thi TN'!$A:$A,$D166,'[3]TK COITHI KTHP va Thi TN'!$D:$D))</f>
        <v>0</v>
      </c>
      <c r="O166" s="49">
        <f>IF($D166="","",SUMIF('[3]TK COITHI KTHP va Thi TN'!$B:$B,$D166,'[3]TK COITHI KTHP va Thi TN'!$D:$D))</f>
        <v>0</v>
      </c>
      <c r="P166" s="49">
        <f>IF($D166="","",SUMIF('[3]TK COITHI KTHP va Thi TN'!$E:$E,$D166,'[3]TK COITHI KTHP va Thi TN'!$H:$H))</f>
        <v>0</v>
      </c>
      <c r="Q166" s="49">
        <f>IF($D166="","",SUMIF('[3]TK COITHI KTHP va Thi TN'!$F:$F,$D166,'[3]TK COITHI KTHP va Thi TN'!$H:$H))</f>
        <v>0</v>
      </c>
      <c r="R166" s="149">
        <f t="shared" si="26"/>
        <v>0</v>
      </c>
      <c r="S166" s="49">
        <f>IF($D166="","",SUMIF('[3]TK CHAMTHI'!$A:$A,$D166,'[3]TK CHAMTHI'!$C:$C))</f>
        <v>0</v>
      </c>
      <c r="T166" s="49">
        <f>IF($D166="","",SUMIF('[3]TK CHAMTHI'!$B:$B,$D166,'[3]TK CHAMTHI'!$C:$C))</f>
        <v>0</v>
      </c>
      <c r="U166" s="49">
        <f>IF(D166="","",SUMIF('[3]CHAM NV'!B:B,D166,'[3]CHAM NV'!C:C))</f>
        <v>0</v>
      </c>
      <c r="V166" s="50">
        <f t="shared" si="27"/>
        <v>0</v>
      </c>
      <c r="W166" s="49">
        <f>IF($D166="","",SUMIF('[3]TK CHAMTHI'!$D:$D,$D166,'[3]TK CHAMTHI'!$F:$F))</f>
        <v>0</v>
      </c>
      <c r="X166" s="49">
        <f>IF($D166="","",SUMIF('[3]TK CHAMTHI'!$E:$E,$D166,'[3]TK CHAMTHI'!$F:$F))</f>
        <v>0</v>
      </c>
      <c r="Y166" s="49">
        <f>IF(D166="","",SUMIF('[3]CHAM NV'!G:G,D166,'[3]CHAM NV'!H:H))</f>
        <v>0</v>
      </c>
      <c r="Z166" s="50">
        <f t="shared" si="28"/>
        <v>0</v>
      </c>
      <c r="AA166" s="49">
        <f>IF($D166="","",SUMIF('[3]TK CHAMTHI'!$G:$G,$D166,'[3]TK CHAMTHI'!$I:$I))</f>
        <v>0</v>
      </c>
      <c r="AB166" s="49">
        <f>IF($D166="","",SUMIF('[3]TK CHAMTHI'!$H:$H,$D166,'[3]TK CHAMTHI'!$I:$I))</f>
        <v>0</v>
      </c>
      <c r="AC166" s="49">
        <f>IF(D166="","",SUMIF('[3]CHAM NV'!E:E,D166,'[3]CHAM NV'!F:F))</f>
        <v>0</v>
      </c>
      <c r="AD166" s="50">
        <f t="shared" si="29"/>
        <v>0</v>
      </c>
      <c r="AE166" s="49">
        <f>IF($D166="","",SUMIF('[3]TK CHAMTHI'!$J:$J,$D166,'[3]TK CHAMTHI'!$L:$L))</f>
        <v>0</v>
      </c>
      <c r="AF166" s="49">
        <f>IF($D166="","",SUMIF('[3]TK CHAMTHI'!$K:$K,$D166,'[3]TK CHAMTHI'!$L:$L))</f>
        <v>0</v>
      </c>
      <c r="AG166" s="49">
        <f>IF(D166="","",SUMIF('[3]CHAM NV'!I:I,D166,'[3]CHAM NV'!J:J))</f>
        <v>0</v>
      </c>
      <c r="AH166" s="50">
        <f t="shared" si="30"/>
        <v>0</v>
      </c>
      <c r="AI166" s="49">
        <f>IF($D166="","",SUMIF('[3]TK CHAMTHI'!$M:$M,$D166,'[3]TK CHAMTHI'!$O:$O))</f>
        <v>0</v>
      </c>
      <c r="AJ166" s="49">
        <f>IF($D166="","",SUMIF('[3]TK CHAMTHI'!$N:$N,$D166,'[3]TK CHAMTHI'!$O:$O))</f>
        <v>0</v>
      </c>
      <c r="AK166" s="50">
        <f t="shared" si="22"/>
        <v>0</v>
      </c>
      <c r="AL166" s="49">
        <f>IF($D166="","",SUMIF('[3]TK CHAMTHI'!$P:$P,$D166,'[3]TK CHAMTHI'!$R:$R))</f>
        <v>0</v>
      </c>
      <c r="AM166" s="49">
        <f>IF($D166="","",SUMIF('[3]TK CHAMTHI'!$Q:$Q,$D166,'[3]TK CHAMTHI'!$R:$R))</f>
        <v>0</v>
      </c>
      <c r="AN166" s="50">
        <f t="shared" si="23"/>
        <v>0</v>
      </c>
      <c r="AO166" s="49">
        <f>IF(D166="","",SUMIF('[3]TK CHAMTHI'!S:S,D166,'[3]TK CHAMTHI'!U:U))</f>
        <v>0</v>
      </c>
      <c r="AP166" s="49">
        <f>IF(D166="","",SUMIF('[3]TK CHAMTHI'!T:T,D166,'[3]TK CHAMTHI'!U:U))</f>
        <v>0</v>
      </c>
      <c r="AQ166" s="50">
        <f t="shared" si="31"/>
        <v>0</v>
      </c>
      <c r="AR166" s="50">
        <f>IF(D166="","",ROUND(SUMIF('[3]QL THI'!G:G,D166,'[3]QL THI'!H:H),1))</f>
        <v>0</v>
      </c>
      <c r="AS166" s="50">
        <f>IF(D166="","",ROUND(SUMIF('[3]QL THI'!E:E,D166,'[3]QL THI'!F:F),1))</f>
        <v>0</v>
      </c>
      <c r="AT166" s="149">
        <f t="shared" si="24"/>
        <v>0</v>
      </c>
    </row>
    <row r="167" spans="1:47" ht="37.5">
      <c r="A167" s="145">
        <f>IF(D167="","",SUBTOTAL(3,$D$5:D167))</f>
        <v>163</v>
      </c>
      <c r="B167" s="46" t="s">
        <v>372</v>
      </c>
      <c r="C167" s="47" t="s">
        <v>346</v>
      </c>
      <c r="D167" s="146" t="s">
        <v>373</v>
      </c>
      <c r="E167" s="147">
        <f>IF($D167="","",SUMIF('[3]TK DETHI'!$A:$A,$D167,'[3]TK DETHI'!$B:$B))</f>
        <v>0</v>
      </c>
      <c r="F167" s="147">
        <f>IF($D167="","",SUMIF('[3]TK DETHI'!$C:$C,$D167,'[3]TK DETHI'!$D:$D))</f>
        <v>0</v>
      </c>
      <c r="G167" s="147">
        <f>IF($D167="","",SUMIF('[3]TK DETHI'!$E:$E,$D167,'[3]TK DETHI'!$F:$F))</f>
        <v>0</v>
      </c>
      <c r="H167" s="147">
        <f>IF($D167="","",SUMIF('[3]TK DETHI'!$G:$G,$D167,'[3]TK DETHI'!$H:$H))</f>
        <v>0</v>
      </c>
      <c r="I167" s="147">
        <f>IF($D167="","",SUMIF('[3]TK DETHI'!$I:$I,$D167,'[3]TK DETHI'!$J:$J))</f>
        <v>0</v>
      </c>
      <c r="J167" s="147">
        <f>IF($D167="","",SUMIF('[3]TK DETHI'!$K:$K,$D167,'[3]TK DETHI'!$L:$L))</f>
        <v>0</v>
      </c>
      <c r="K167" s="147">
        <f>IF($D167="","",SUMIF('[3]TK DETHI'!$M:$M,$D167,'[3]TK DETHI'!$N:$N))</f>
        <v>0</v>
      </c>
      <c r="L167" s="147">
        <f>IF($D167="","",SUMIF('[3]TK DETHI'!$O:$O,$D167,'[3]TK DETHI'!$P:$P))</f>
        <v>0</v>
      </c>
      <c r="M167" s="148">
        <f t="shared" si="25"/>
        <v>0</v>
      </c>
      <c r="N167" s="49">
        <f>IF($D167="","",SUMIF('[3]TK COITHI KTHP va Thi TN'!$A:$A,$D167,'[3]TK COITHI KTHP va Thi TN'!$D:$D))</f>
        <v>0</v>
      </c>
      <c r="O167" s="49">
        <f>IF($D167="","",SUMIF('[3]TK COITHI KTHP va Thi TN'!$B:$B,$D167,'[3]TK COITHI KTHP va Thi TN'!$D:$D))</f>
        <v>0</v>
      </c>
      <c r="P167" s="49">
        <f>IF($D167="","",SUMIF('[3]TK COITHI KTHP va Thi TN'!$E:$E,$D167,'[3]TK COITHI KTHP va Thi TN'!$H:$H))</f>
        <v>0</v>
      </c>
      <c r="Q167" s="49">
        <f>IF($D167="","",SUMIF('[3]TK COITHI KTHP va Thi TN'!$F:$F,$D167,'[3]TK COITHI KTHP va Thi TN'!$H:$H))</f>
        <v>0</v>
      </c>
      <c r="R167" s="149">
        <f t="shared" si="26"/>
        <v>0</v>
      </c>
      <c r="S167" s="49">
        <f>IF($D167="","",SUMIF('[3]TK CHAMTHI'!$A:$A,$D167,'[3]TK CHAMTHI'!$C:$C))</f>
        <v>0</v>
      </c>
      <c r="T167" s="49">
        <f>IF($D167="","",SUMIF('[3]TK CHAMTHI'!$B:$B,$D167,'[3]TK CHAMTHI'!$C:$C))</f>
        <v>0</v>
      </c>
      <c r="U167" s="49">
        <f>IF(D167="","",SUMIF('[3]CHAM NV'!B:B,D167,'[3]CHAM NV'!C:C))</f>
        <v>0</v>
      </c>
      <c r="V167" s="50">
        <f t="shared" si="27"/>
        <v>0</v>
      </c>
      <c r="W167" s="49">
        <f>IF($D167="","",SUMIF('[3]TK CHAMTHI'!$D:$D,$D167,'[3]TK CHAMTHI'!$F:$F))</f>
        <v>0</v>
      </c>
      <c r="X167" s="49">
        <f>IF($D167="","",SUMIF('[3]TK CHAMTHI'!$E:$E,$D167,'[3]TK CHAMTHI'!$F:$F))</f>
        <v>0</v>
      </c>
      <c r="Y167" s="49">
        <f>IF(D167="","",SUMIF('[3]CHAM NV'!G:G,D167,'[3]CHAM NV'!H:H))</f>
        <v>0</v>
      </c>
      <c r="Z167" s="50">
        <f t="shared" si="28"/>
        <v>0</v>
      </c>
      <c r="AA167" s="49">
        <f>IF($D167="","",SUMIF('[3]TK CHAMTHI'!$G:$G,$D167,'[3]TK CHAMTHI'!$I:$I))</f>
        <v>0</v>
      </c>
      <c r="AB167" s="49">
        <f>IF($D167="","",SUMIF('[3]TK CHAMTHI'!$H:$H,$D167,'[3]TK CHAMTHI'!$I:$I))</f>
        <v>0</v>
      </c>
      <c r="AC167" s="49">
        <f>IF(D167="","",SUMIF('[3]CHAM NV'!E:E,D167,'[3]CHAM NV'!F:F))</f>
        <v>0</v>
      </c>
      <c r="AD167" s="50">
        <f t="shared" si="29"/>
        <v>0</v>
      </c>
      <c r="AE167" s="49">
        <f>IF($D167="","",SUMIF('[3]TK CHAMTHI'!$J:$J,$D167,'[3]TK CHAMTHI'!$L:$L))</f>
        <v>0</v>
      </c>
      <c r="AF167" s="49">
        <f>IF($D167="","",SUMIF('[3]TK CHAMTHI'!$K:$K,$D167,'[3]TK CHAMTHI'!$L:$L))</f>
        <v>0</v>
      </c>
      <c r="AG167" s="49">
        <f>IF(D167="","",SUMIF('[3]CHAM NV'!I:I,D167,'[3]CHAM NV'!J:J))</f>
        <v>0</v>
      </c>
      <c r="AH167" s="50">
        <f t="shared" si="30"/>
        <v>0</v>
      </c>
      <c r="AI167" s="49">
        <f>IF($D167="","",SUMIF('[3]TK CHAMTHI'!$M:$M,$D167,'[3]TK CHAMTHI'!$O:$O))</f>
        <v>0</v>
      </c>
      <c r="AJ167" s="49">
        <f>IF($D167="","",SUMIF('[3]TK CHAMTHI'!$N:$N,$D167,'[3]TK CHAMTHI'!$O:$O))</f>
        <v>0</v>
      </c>
      <c r="AK167" s="50">
        <f t="shared" si="22"/>
        <v>0</v>
      </c>
      <c r="AL167" s="49">
        <f>IF($D167="","",SUMIF('[3]TK CHAMTHI'!$P:$P,$D167,'[3]TK CHAMTHI'!$R:$R))</f>
        <v>0</v>
      </c>
      <c r="AM167" s="49">
        <f>IF($D167="","",SUMIF('[3]TK CHAMTHI'!$Q:$Q,$D167,'[3]TK CHAMTHI'!$R:$R))</f>
        <v>0</v>
      </c>
      <c r="AN167" s="50">
        <f t="shared" si="23"/>
        <v>0</v>
      </c>
      <c r="AO167" s="49">
        <f>IF(D167="","",SUMIF('[3]TK CHAMTHI'!S:S,D167,'[3]TK CHAMTHI'!U:U))</f>
        <v>0</v>
      </c>
      <c r="AP167" s="49">
        <f>IF(D167="","",SUMIF('[3]TK CHAMTHI'!T:T,D167,'[3]TK CHAMTHI'!U:U))</f>
        <v>0</v>
      </c>
      <c r="AQ167" s="50">
        <f t="shared" si="31"/>
        <v>0</v>
      </c>
      <c r="AR167" s="50">
        <f>IF(D167="","",ROUND(SUMIF('[3]QL THI'!G:G,D167,'[3]QL THI'!H:H),1))</f>
        <v>0</v>
      </c>
      <c r="AS167" s="50">
        <f>IF(D167="","",ROUND(SUMIF('[3]QL THI'!E:E,D167,'[3]QL THI'!F:F),1))</f>
        <v>0</v>
      </c>
      <c r="AT167" s="149">
        <f t="shared" si="24"/>
        <v>0</v>
      </c>
    </row>
    <row r="168" spans="1:47">
      <c r="A168" s="145">
        <f>IF(D168="","",SUBTOTAL(3,$D$5:D168))</f>
        <v>164</v>
      </c>
      <c r="B168" s="46" t="s">
        <v>374</v>
      </c>
      <c r="C168" s="47" t="s">
        <v>375</v>
      </c>
      <c r="D168" s="146" t="s">
        <v>376</v>
      </c>
      <c r="E168" s="147">
        <f>IF($D168="","",SUMIF('[3]TK DETHI'!$A:$A,$D168,'[3]TK DETHI'!$B:$B))</f>
        <v>0</v>
      </c>
      <c r="F168" s="147">
        <f>IF($D168="","",SUMIF('[3]TK DETHI'!$C:$C,$D168,'[3]TK DETHI'!$D:$D))</f>
        <v>0</v>
      </c>
      <c r="G168" s="147">
        <f>IF($D168="","",SUMIF('[3]TK DETHI'!$E:$E,$D168,'[3]TK DETHI'!$F:$F))</f>
        <v>0</v>
      </c>
      <c r="H168" s="147">
        <f>IF($D168="","",SUMIF('[3]TK DETHI'!$G:$G,$D168,'[3]TK DETHI'!$H:$H))</f>
        <v>0</v>
      </c>
      <c r="I168" s="147">
        <f>IF($D168="","",SUMIF('[3]TK DETHI'!$I:$I,$D168,'[3]TK DETHI'!$J:$J))</f>
        <v>0</v>
      </c>
      <c r="J168" s="147">
        <f>IF($D168="","",SUMIF('[3]TK DETHI'!$K:$K,$D168,'[3]TK DETHI'!$L:$L))</f>
        <v>0</v>
      </c>
      <c r="K168" s="147">
        <f>IF($D168="","",SUMIF('[3]TK DETHI'!$M:$M,$D168,'[3]TK DETHI'!$N:$N))</f>
        <v>0</v>
      </c>
      <c r="L168" s="147">
        <f>IF($D168="","",SUMIF('[3]TK DETHI'!$O:$O,$D168,'[3]TK DETHI'!$P:$P))</f>
        <v>0</v>
      </c>
      <c r="M168" s="148">
        <f t="shared" si="25"/>
        <v>0</v>
      </c>
      <c r="N168" s="49">
        <f>IF($D168="","",SUMIF('[3]TK COITHI KTHP va Thi TN'!$A:$A,$D168,'[3]TK COITHI KTHP va Thi TN'!$D:$D))</f>
        <v>0</v>
      </c>
      <c r="O168" s="49">
        <f>IF($D168="","",SUMIF('[3]TK COITHI KTHP va Thi TN'!$B:$B,$D168,'[3]TK COITHI KTHP va Thi TN'!$D:$D))</f>
        <v>0</v>
      </c>
      <c r="P168" s="49">
        <f>IF($D168="","",SUMIF('[3]TK COITHI KTHP va Thi TN'!$E:$E,$D168,'[3]TK COITHI KTHP va Thi TN'!$H:$H))</f>
        <v>0</v>
      </c>
      <c r="Q168" s="49">
        <f>IF($D168="","",SUMIF('[3]TK COITHI KTHP va Thi TN'!$F:$F,$D168,'[3]TK COITHI KTHP va Thi TN'!$H:$H))</f>
        <v>0</v>
      </c>
      <c r="R168" s="149">
        <f t="shared" si="26"/>
        <v>0</v>
      </c>
      <c r="S168" s="49">
        <f>IF($D168="","",SUMIF('[3]TK CHAMTHI'!$A:$A,$D168,'[3]TK CHAMTHI'!$C:$C))</f>
        <v>0</v>
      </c>
      <c r="T168" s="49">
        <f>IF($D168="","",SUMIF('[3]TK CHAMTHI'!$B:$B,$D168,'[3]TK CHAMTHI'!$C:$C))</f>
        <v>0</v>
      </c>
      <c r="U168" s="49">
        <f>IF(D168="","",SUMIF('[3]CHAM NV'!B:B,D168,'[3]CHAM NV'!C:C))</f>
        <v>0</v>
      </c>
      <c r="V168" s="50">
        <f t="shared" si="27"/>
        <v>0</v>
      </c>
      <c r="W168" s="49">
        <f>IF($D168="","",SUMIF('[3]TK CHAMTHI'!$D:$D,$D168,'[3]TK CHAMTHI'!$F:$F))</f>
        <v>0</v>
      </c>
      <c r="X168" s="49">
        <f>IF($D168="","",SUMIF('[3]TK CHAMTHI'!$E:$E,$D168,'[3]TK CHAMTHI'!$F:$F))</f>
        <v>0</v>
      </c>
      <c r="Y168" s="49">
        <f>IF(D168="","",SUMIF('[3]CHAM NV'!G:G,D168,'[3]CHAM NV'!H:H))</f>
        <v>0</v>
      </c>
      <c r="Z168" s="50">
        <f t="shared" si="28"/>
        <v>0</v>
      </c>
      <c r="AA168" s="49">
        <f>IF($D168="","",SUMIF('[3]TK CHAMTHI'!$G:$G,$D168,'[3]TK CHAMTHI'!$I:$I))</f>
        <v>0</v>
      </c>
      <c r="AB168" s="49">
        <f>IF($D168="","",SUMIF('[3]TK CHAMTHI'!$H:$H,$D168,'[3]TK CHAMTHI'!$I:$I))</f>
        <v>0</v>
      </c>
      <c r="AC168" s="49">
        <f>IF(D168="","",SUMIF('[3]CHAM NV'!E:E,D168,'[3]CHAM NV'!F:F))</f>
        <v>0</v>
      </c>
      <c r="AD168" s="50">
        <f t="shared" si="29"/>
        <v>0</v>
      </c>
      <c r="AE168" s="49">
        <f>IF($D168="","",SUMIF('[3]TK CHAMTHI'!$J:$J,$D168,'[3]TK CHAMTHI'!$L:$L))</f>
        <v>0</v>
      </c>
      <c r="AF168" s="49">
        <f>IF($D168="","",SUMIF('[3]TK CHAMTHI'!$K:$K,$D168,'[3]TK CHAMTHI'!$L:$L))</f>
        <v>0</v>
      </c>
      <c r="AG168" s="49">
        <f>IF(D168="","",SUMIF('[3]CHAM NV'!I:I,D168,'[3]CHAM NV'!J:J))</f>
        <v>0</v>
      </c>
      <c r="AH168" s="50">
        <f t="shared" si="30"/>
        <v>0</v>
      </c>
      <c r="AI168" s="49">
        <f>IF($D168="","",SUMIF('[3]TK CHAMTHI'!$M:$M,$D168,'[3]TK CHAMTHI'!$O:$O))</f>
        <v>0</v>
      </c>
      <c r="AJ168" s="49">
        <f>IF($D168="","",SUMIF('[3]TK CHAMTHI'!$N:$N,$D168,'[3]TK CHAMTHI'!$O:$O))</f>
        <v>0</v>
      </c>
      <c r="AK168" s="50">
        <f t="shared" si="22"/>
        <v>0</v>
      </c>
      <c r="AL168" s="49">
        <f>IF($D168="","",SUMIF('[3]TK CHAMTHI'!$P:$P,$D168,'[3]TK CHAMTHI'!$R:$R))</f>
        <v>0</v>
      </c>
      <c r="AM168" s="49">
        <f>IF($D168="","",SUMIF('[3]TK CHAMTHI'!$Q:$Q,$D168,'[3]TK CHAMTHI'!$R:$R))</f>
        <v>0</v>
      </c>
      <c r="AN168" s="50">
        <f t="shared" si="23"/>
        <v>0</v>
      </c>
      <c r="AO168" s="49">
        <f>IF(D168="","",SUMIF('[3]TK CHAMTHI'!S:S,D168,'[3]TK CHAMTHI'!U:U))</f>
        <v>0</v>
      </c>
      <c r="AP168" s="49">
        <f>IF(D168="","",SUMIF('[3]TK CHAMTHI'!T:T,D168,'[3]TK CHAMTHI'!U:U))</f>
        <v>0</v>
      </c>
      <c r="AQ168" s="50">
        <f t="shared" si="31"/>
        <v>0</v>
      </c>
      <c r="AR168" s="50">
        <f>IF(D168="","",ROUND(SUMIF('[3]QL THI'!G:G,D168,'[3]QL THI'!H:H),1))</f>
        <v>0</v>
      </c>
      <c r="AS168" s="50">
        <f>IF(D168="","",ROUND(SUMIF('[3]QL THI'!E:E,D168,'[3]QL THI'!F:F),1))</f>
        <v>0</v>
      </c>
      <c r="AT168" s="149">
        <f t="shared" si="24"/>
        <v>0</v>
      </c>
    </row>
    <row r="169" spans="1:47">
      <c r="A169" s="145">
        <f>IF(D169="","",SUBTOTAL(3,$D$5:D169))</f>
        <v>165</v>
      </c>
      <c r="B169" s="46" t="s">
        <v>377</v>
      </c>
      <c r="C169" s="47" t="s">
        <v>375</v>
      </c>
      <c r="D169" s="146" t="s">
        <v>378</v>
      </c>
      <c r="E169" s="147">
        <f>IF($D169="","",SUMIF('[3]TK DETHI'!$A:$A,$D169,'[3]TK DETHI'!$B:$B))</f>
        <v>0</v>
      </c>
      <c r="F169" s="147">
        <f>IF($D169="","",SUMIF('[3]TK DETHI'!$C:$C,$D169,'[3]TK DETHI'!$D:$D))</f>
        <v>0</v>
      </c>
      <c r="G169" s="147">
        <f>IF($D169="","",SUMIF('[3]TK DETHI'!$E:$E,$D169,'[3]TK DETHI'!$F:$F))</f>
        <v>0</v>
      </c>
      <c r="H169" s="147">
        <f>IF($D169="","",SUMIF('[3]TK DETHI'!$G:$G,$D169,'[3]TK DETHI'!$H:$H))</f>
        <v>0</v>
      </c>
      <c r="I169" s="147">
        <f>IF($D169="","",SUMIF('[3]TK DETHI'!$I:$I,$D169,'[3]TK DETHI'!$J:$J))</f>
        <v>0</v>
      </c>
      <c r="J169" s="147">
        <f>IF($D169="","",SUMIF('[3]TK DETHI'!$K:$K,$D169,'[3]TK DETHI'!$L:$L))</f>
        <v>0</v>
      </c>
      <c r="K169" s="147">
        <f>IF($D169="","",SUMIF('[3]TK DETHI'!$M:$M,$D169,'[3]TK DETHI'!$N:$N))</f>
        <v>0</v>
      </c>
      <c r="L169" s="147">
        <f>IF($D169="","",SUMIF('[3]TK DETHI'!$O:$O,$D169,'[3]TK DETHI'!$P:$P))</f>
        <v>0</v>
      </c>
      <c r="M169" s="148">
        <f t="shared" si="25"/>
        <v>0</v>
      </c>
      <c r="N169" s="49">
        <f>IF($D169="","",SUMIF('[3]TK COITHI KTHP va Thi TN'!$A:$A,$D169,'[3]TK COITHI KTHP va Thi TN'!$D:$D))</f>
        <v>0</v>
      </c>
      <c r="O169" s="49">
        <f>IF($D169="","",SUMIF('[3]TK COITHI KTHP va Thi TN'!$B:$B,$D169,'[3]TK COITHI KTHP va Thi TN'!$D:$D))</f>
        <v>0</v>
      </c>
      <c r="P169" s="49">
        <f>IF($D169="","",SUMIF('[3]TK COITHI KTHP va Thi TN'!$E:$E,$D169,'[3]TK COITHI KTHP va Thi TN'!$H:$H))</f>
        <v>0</v>
      </c>
      <c r="Q169" s="49">
        <f>IF($D169="","",SUMIF('[3]TK COITHI KTHP va Thi TN'!$F:$F,$D169,'[3]TK COITHI KTHP va Thi TN'!$H:$H))</f>
        <v>0</v>
      </c>
      <c r="R169" s="149">
        <f t="shared" si="26"/>
        <v>0</v>
      </c>
      <c r="S169" s="49">
        <f>IF($D169="","",SUMIF('[3]TK CHAMTHI'!$A:$A,$D169,'[3]TK CHAMTHI'!$C:$C))</f>
        <v>0</v>
      </c>
      <c r="T169" s="49">
        <f>IF($D169="","",SUMIF('[3]TK CHAMTHI'!$B:$B,$D169,'[3]TK CHAMTHI'!$C:$C))</f>
        <v>0</v>
      </c>
      <c r="U169" s="49">
        <f>IF(D169="","",SUMIF('[3]CHAM NV'!B:B,D169,'[3]CHAM NV'!C:C))</f>
        <v>0</v>
      </c>
      <c r="V169" s="50">
        <f t="shared" si="27"/>
        <v>0</v>
      </c>
      <c r="W169" s="49">
        <f>IF($D169="","",SUMIF('[3]TK CHAMTHI'!$D:$D,$D169,'[3]TK CHAMTHI'!$F:$F))</f>
        <v>0</v>
      </c>
      <c r="X169" s="49">
        <f>IF($D169="","",SUMIF('[3]TK CHAMTHI'!$E:$E,$D169,'[3]TK CHAMTHI'!$F:$F))</f>
        <v>0</v>
      </c>
      <c r="Y169" s="49">
        <f>IF(D169="","",SUMIF('[3]CHAM NV'!G:G,D169,'[3]CHAM NV'!H:H))</f>
        <v>0</v>
      </c>
      <c r="Z169" s="50">
        <f t="shared" si="28"/>
        <v>0</v>
      </c>
      <c r="AA169" s="49">
        <f>IF($D169="","",SUMIF('[3]TK CHAMTHI'!$G:$G,$D169,'[3]TK CHAMTHI'!$I:$I))</f>
        <v>0</v>
      </c>
      <c r="AB169" s="49">
        <f>IF($D169="","",SUMIF('[3]TK CHAMTHI'!$H:$H,$D169,'[3]TK CHAMTHI'!$I:$I))</f>
        <v>0</v>
      </c>
      <c r="AC169" s="49">
        <f>IF(D169="","",SUMIF('[3]CHAM NV'!E:E,D169,'[3]CHAM NV'!F:F))</f>
        <v>0</v>
      </c>
      <c r="AD169" s="50">
        <f t="shared" si="29"/>
        <v>0</v>
      </c>
      <c r="AE169" s="49">
        <f>IF($D169="","",SUMIF('[3]TK CHAMTHI'!$J:$J,$D169,'[3]TK CHAMTHI'!$L:$L))</f>
        <v>0</v>
      </c>
      <c r="AF169" s="49">
        <f>IF($D169="","",SUMIF('[3]TK CHAMTHI'!$K:$K,$D169,'[3]TK CHAMTHI'!$L:$L))</f>
        <v>0</v>
      </c>
      <c r="AG169" s="49">
        <f>IF(D169="","",SUMIF('[3]CHAM NV'!I:I,D169,'[3]CHAM NV'!J:J))</f>
        <v>0</v>
      </c>
      <c r="AH169" s="50">
        <f t="shared" si="30"/>
        <v>0</v>
      </c>
      <c r="AI169" s="49">
        <f>IF($D169="","",SUMIF('[3]TK CHAMTHI'!$M:$M,$D169,'[3]TK CHAMTHI'!$O:$O))</f>
        <v>0</v>
      </c>
      <c r="AJ169" s="49">
        <f>IF($D169="","",SUMIF('[3]TK CHAMTHI'!$N:$N,$D169,'[3]TK CHAMTHI'!$O:$O))</f>
        <v>0</v>
      </c>
      <c r="AK169" s="50">
        <f t="shared" si="22"/>
        <v>0</v>
      </c>
      <c r="AL169" s="49">
        <f>IF($D169="","",SUMIF('[3]TK CHAMTHI'!$P:$P,$D169,'[3]TK CHAMTHI'!$R:$R))</f>
        <v>0</v>
      </c>
      <c r="AM169" s="49">
        <f>IF($D169="","",SUMIF('[3]TK CHAMTHI'!$Q:$Q,$D169,'[3]TK CHAMTHI'!$R:$R))</f>
        <v>0</v>
      </c>
      <c r="AN169" s="50">
        <f t="shared" si="23"/>
        <v>0</v>
      </c>
      <c r="AO169" s="49">
        <f>IF(D169="","",SUMIF('[3]TK CHAMTHI'!S:S,D169,'[3]TK CHAMTHI'!U:U))</f>
        <v>0</v>
      </c>
      <c r="AP169" s="49">
        <f>IF(D169="","",SUMIF('[3]TK CHAMTHI'!T:T,D169,'[3]TK CHAMTHI'!U:U))</f>
        <v>0</v>
      </c>
      <c r="AQ169" s="50">
        <f t="shared" si="31"/>
        <v>0</v>
      </c>
      <c r="AR169" s="50">
        <f>IF(D169="","",ROUND(SUMIF('[3]QL THI'!G:G,D169,'[3]QL THI'!H:H),1))</f>
        <v>0</v>
      </c>
      <c r="AS169" s="50">
        <f>IF(D169="","",ROUND(SUMIF('[3]QL THI'!E:E,D169,'[3]QL THI'!F:F),1))</f>
        <v>0</v>
      </c>
      <c r="AT169" s="149">
        <f t="shared" si="24"/>
        <v>0</v>
      </c>
    </row>
    <row r="170" spans="1:47">
      <c r="A170" s="145">
        <f>IF(D170="","",SUBTOTAL(3,$D$5:D170))</f>
        <v>166</v>
      </c>
      <c r="B170" s="46" t="s">
        <v>379</v>
      </c>
      <c r="C170" s="47" t="s">
        <v>375</v>
      </c>
      <c r="D170" s="146" t="s">
        <v>380</v>
      </c>
      <c r="E170" s="147">
        <f>IF($D170="","",SUMIF('[3]TK DETHI'!$A:$A,$D170,'[3]TK DETHI'!$B:$B))</f>
        <v>0</v>
      </c>
      <c r="F170" s="147">
        <f>IF($D170="","",SUMIF('[3]TK DETHI'!$C:$C,$D170,'[3]TK DETHI'!$D:$D))</f>
        <v>0</v>
      </c>
      <c r="G170" s="147">
        <f>IF($D170="","",SUMIF('[3]TK DETHI'!$E:$E,$D170,'[3]TK DETHI'!$F:$F))</f>
        <v>0</v>
      </c>
      <c r="H170" s="147">
        <f>IF($D170="","",SUMIF('[3]TK DETHI'!$G:$G,$D170,'[3]TK DETHI'!$H:$H))</f>
        <v>0</v>
      </c>
      <c r="I170" s="147">
        <f>IF($D170="","",SUMIF('[3]TK DETHI'!$I:$I,$D170,'[3]TK DETHI'!$J:$J))</f>
        <v>0</v>
      </c>
      <c r="J170" s="147">
        <f>IF($D170="","",SUMIF('[3]TK DETHI'!$K:$K,$D170,'[3]TK DETHI'!$L:$L))</f>
        <v>0</v>
      </c>
      <c r="K170" s="147">
        <f>IF($D170="","",SUMIF('[3]TK DETHI'!$M:$M,$D170,'[3]TK DETHI'!$N:$N))</f>
        <v>0</v>
      </c>
      <c r="L170" s="147">
        <f>IF($D170="","",SUMIF('[3]TK DETHI'!$O:$O,$D170,'[3]TK DETHI'!$P:$P))</f>
        <v>0</v>
      </c>
      <c r="M170" s="148">
        <f t="shared" si="25"/>
        <v>0</v>
      </c>
      <c r="N170" s="49">
        <f>IF($D170="","",SUMIF('[3]TK COITHI KTHP va Thi TN'!$A:$A,$D170,'[3]TK COITHI KTHP va Thi TN'!$D:$D))</f>
        <v>0</v>
      </c>
      <c r="O170" s="49">
        <f>IF($D170="","",SUMIF('[3]TK COITHI KTHP va Thi TN'!$B:$B,$D170,'[3]TK COITHI KTHP va Thi TN'!$D:$D))</f>
        <v>0</v>
      </c>
      <c r="P170" s="49">
        <f>IF($D170="","",SUMIF('[3]TK COITHI KTHP va Thi TN'!$E:$E,$D170,'[3]TK COITHI KTHP va Thi TN'!$H:$H))</f>
        <v>0</v>
      </c>
      <c r="Q170" s="49">
        <f>IF($D170="","",SUMIF('[3]TK COITHI KTHP va Thi TN'!$F:$F,$D170,'[3]TK COITHI KTHP va Thi TN'!$H:$H))</f>
        <v>0</v>
      </c>
      <c r="R170" s="149">
        <f t="shared" si="26"/>
        <v>0</v>
      </c>
      <c r="S170" s="49">
        <f>IF($D170="","",SUMIF('[3]TK CHAMTHI'!$A:$A,$D170,'[3]TK CHAMTHI'!$C:$C))</f>
        <v>0</v>
      </c>
      <c r="T170" s="49">
        <f>IF($D170="","",SUMIF('[3]TK CHAMTHI'!$B:$B,$D170,'[3]TK CHAMTHI'!$C:$C))</f>
        <v>0</v>
      </c>
      <c r="U170" s="49">
        <f>IF(D170="","",SUMIF('[3]CHAM NV'!B:B,D170,'[3]CHAM NV'!C:C))</f>
        <v>0</v>
      </c>
      <c r="V170" s="50">
        <f t="shared" si="27"/>
        <v>0</v>
      </c>
      <c r="W170" s="49">
        <f>IF($D170="","",SUMIF('[3]TK CHAMTHI'!$D:$D,$D170,'[3]TK CHAMTHI'!$F:$F))</f>
        <v>0</v>
      </c>
      <c r="X170" s="49">
        <f>IF($D170="","",SUMIF('[3]TK CHAMTHI'!$E:$E,$D170,'[3]TK CHAMTHI'!$F:$F))</f>
        <v>0</v>
      </c>
      <c r="Y170" s="49">
        <f>IF(D170="","",SUMIF('[3]CHAM NV'!G:G,D170,'[3]CHAM NV'!H:H))</f>
        <v>0</v>
      </c>
      <c r="Z170" s="50">
        <f t="shared" si="28"/>
        <v>0</v>
      </c>
      <c r="AA170" s="49">
        <f>IF($D170="","",SUMIF('[3]TK CHAMTHI'!$G:$G,$D170,'[3]TK CHAMTHI'!$I:$I))</f>
        <v>0</v>
      </c>
      <c r="AB170" s="49">
        <f>IF($D170="","",SUMIF('[3]TK CHAMTHI'!$H:$H,$D170,'[3]TK CHAMTHI'!$I:$I))</f>
        <v>0</v>
      </c>
      <c r="AC170" s="49">
        <f>IF(D170="","",SUMIF('[3]CHAM NV'!E:E,D170,'[3]CHAM NV'!F:F))</f>
        <v>0</v>
      </c>
      <c r="AD170" s="50">
        <f t="shared" si="29"/>
        <v>0</v>
      </c>
      <c r="AE170" s="49">
        <f>IF($D170="","",SUMIF('[3]TK CHAMTHI'!$J:$J,$D170,'[3]TK CHAMTHI'!$L:$L))</f>
        <v>0</v>
      </c>
      <c r="AF170" s="49">
        <f>IF($D170="","",SUMIF('[3]TK CHAMTHI'!$K:$K,$D170,'[3]TK CHAMTHI'!$L:$L))</f>
        <v>0</v>
      </c>
      <c r="AG170" s="49">
        <f>IF(D170="","",SUMIF('[3]CHAM NV'!I:I,D170,'[3]CHAM NV'!J:J))</f>
        <v>0</v>
      </c>
      <c r="AH170" s="50">
        <f t="shared" si="30"/>
        <v>0</v>
      </c>
      <c r="AI170" s="49">
        <f>IF($D170="","",SUMIF('[3]TK CHAMTHI'!$M:$M,$D170,'[3]TK CHAMTHI'!$O:$O))</f>
        <v>0</v>
      </c>
      <c r="AJ170" s="49">
        <f>IF($D170="","",SUMIF('[3]TK CHAMTHI'!$N:$N,$D170,'[3]TK CHAMTHI'!$O:$O))</f>
        <v>0</v>
      </c>
      <c r="AK170" s="50">
        <f t="shared" si="22"/>
        <v>0</v>
      </c>
      <c r="AL170" s="49">
        <f>IF($D170="","",SUMIF('[3]TK CHAMTHI'!$P:$P,$D170,'[3]TK CHAMTHI'!$R:$R))</f>
        <v>0</v>
      </c>
      <c r="AM170" s="49">
        <f>IF($D170="","",SUMIF('[3]TK CHAMTHI'!$Q:$Q,$D170,'[3]TK CHAMTHI'!$R:$R))</f>
        <v>0</v>
      </c>
      <c r="AN170" s="50">
        <f t="shared" si="23"/>
        <v>0</v>
      </c>
      <c r="AO170" s="49">
        <f>IF(D170="","",SUMIF('[3]TK CHAMTHI'!S:S,D170,'[3]TK CHAMTHI'!U:U))</f>
        <v>0</v>
      </c>
      <c r="AP170" s="49">
        <f>IF(D170="","",SUMIF('[3]TK CHAMTHI'!T:T,D170,'[3]TK CHAMTHI'!U:U))</f>
        <v>0</v>
      </c>
      <c r="AQ170" s="50">
        <f t="shared" si="31"/>
        <v>0</v>
      </c>
      <c r="AR170" s="50">
        <f>IF(D170="","",ROUND(SUMIF('[3]QL THI'!G:G,D170,'[3]QL THI'!H:H),1))</f>
        <v>0</v>
      </c>
      <c r="AS170" s="50">
        <f>IF(D170="","",ROUND(SUMIF('[3]QL THI'!E:E,D170,'[3]QL THI'!F:F),1))</f>
        <v>0</v>
      </c>
      <c r="AT170" s="149">
        <f t="shared" si="24"/>
        <v>0</v>
      </c>
    </row>
    <row r="171" spans="1:47">
      <c r="A171" s="145">
        <f>IF(D171="","",SUBTOTAL(3,$D$5:D171))</f>
        <v>167</v>
      </c>
      <c r="B171" s="46" t="s">
        <v>381</v>
      </c>
      <c r="C171" s="47" t="s">
        <v>375</v>
      </c>
      <c r="D171" s="146" t="s">
        <v>382</v>
      </c>
      <c r="E171" s="147">
        <f>IF($D171="","",SUMIF('[3]TK DETHI'!$A:$A,$D171,'[3]TK DETHI'!$B:$B))</f>
        <v>0</v>
      </c>
      <c r="F171" s="147">
        <f>IF($D171="","",SUMIF('[3]TK DETHI'!$C:$C,$D171,'[3]TK DETHI'!$D:$D))</f>
        <v>0</v>
      </c>
      <c r="G171" s="147">
        <f>IF($D171="","",SUMIF('[3]TK DETHI'!$E:$E,$D171,'[3]TK DETHI'!$F:$F))</f>
        <v>0</v>
      </c>
      <c r="H171" s="147">
        <f>IF($D171="","",SUMIF('[3]TK DETHI'!$G:$G,$D171,'[3]TK DETHI'!$H:$H))</f>
        <v>0</v>
      </c>
      <c r="I171" s="147">
        <f>IF($D171="","",SUMIF('[3]TK DETHI'!$I:$I,$D171,'[3]TK DETHI'!$J:$J))</f>
        <v>0</v>
      </c>
      <c r="J171" s="147">
        <f>IF($D171="","",SUMIF('[3]TK DETHI'!$K:$K,$D171,'[3]TK DETHI'!$L:$L))</f>
        <v>0</v>
      </c>
      <c r="K171" s="147">
        <f>IF($D171="","",SUMIF('[3]TK DETHI'!$M:$M,$D171,'[3]TK DETHI'!$N:$N))</f>
        <v>0</v>
      </c>
      <c r="L171" s="147">
        <f>IF($D171="","",SUMIF('[3]TK DETHI'!$O:$O,$D171,'[3]TK DETHI'!$P:$P))</f>
        <v>0</v>
      </c>
      <c r="M171" s="148">
        <f t="shared" si="25"/>
        <v>0</v>
      </c>
      <c r="N171" s="49">
        <f>IF($D171="","",SUMIF('[3]TK COITHI KTHP va Thi TN'!$A:$A,$D171,'[3]TK COITHI KTHP va Thi TN'!$D:$D))</f>
        <v>0</v>
      </c>
      <c r="O171" s="49">
        <f>IF($D171="","",SUMIF('[3]TK COITHI KTHP va Thi TN'!$B:$B,$D171,'[3]TK COITHI KTHP va Thi TN'!$D:$D))</f>
        <v>0</v>
      </c>
      <c r="P171" s="49">
        <f>IF($D171="","",SUMIF('[3]TK COITHI KTHP va Thi TN'!$E:$E,$D171,'[3]TK COITHI KTHP va Thi TN'!$H:$H))</f>
        <v>0</v>
      </c>
      <c r="Q171" s="49">
        <f>IF($D171="","",SUMIF('[3]TK COITHI KTHP va Thi TN'!$F:$F,$D171,'[3]TK COITHI KTHP va Thi TN'!$H:$H))</f>
        <v>0</v>
      </c>
      <c r="R171" s="149">
        <f t="shared" si="26"/>
        <v>0</v>
      </c>
      <c r="S171" s="49">
        <f>IF($D171="","",SUMIF('[3]TK CHAMTHI'!$A:$A,$D171,'[3]TK CHAMTHI'!$C:$C))</f>
        <v>0</v>
      </c>
      <c r="T171" s="49">
        <f>IF($D171="","",SUMIF('[3]TK CHAMTHI'!$B:$B,$D171,'[3]TK CHAMTHI'!$C:$C))</f>
        <v>0</v>
      </c>
      <c r="U171" s="49">
        <f>IF(D171="","",SUMIF('[3]CHAM NV'!B:B,D171,'[3]CHAM NV'!C:C))</f>
        <v>0</v>
      </c>
      <c r="V171" s="50">
        <f t="shared" si="27"/>
        <v>0</v>
      </c>
      <c r="W171" s="49">
        <f>IF($D171="","",SUMIF('[3]TK CHAMTHI'!$D:$D,$D171,'[3]TK CHAMTHI'!$F:$F))</f>
        <v>0</v>
      </c>
      <c r="X171" s="49">
        <f>IF($D171="","",SUMIF('[3]TK CHAMTHI'!$E:$E,$D171,'[3]TK CHAMTHI'!$F:$F))</f>
        <v>0</v>
      </c>
      <c r="Y171" s="49">
        <f>IF(D171="","",SUMIF('[3]CHAM NV'!G:G,D171,'[3]CHAM NV'!H:H))</f>
        <v>0</v>
      </c>
      <c r="Z171" s="50">
        <f t="shared" si="28"/>
        <v>0</v>
      </c>
      <c r="AA171" s="49">
        <f>IF($D171="","",SUMIF('[3]TK CHAMTHI'!$G:$G,$D171,'[3]TK CHAMTHI'!$I:$I))</f>
        <v>0</v>
      </c>
      <c r="AB171" s="49">
        <f>IF($D171="","",SUMIF('[3]TK CHAMTHI'!$H:$H,$D171,'[3]TK CHAMTHI'!$I:$I))</f>
        <v>0</v>
      </c>
      <c r="AC171" s="49">
        <f>IF(D171="","",SUMIF('[3]CHAM NV'!E:E,D171,'[3]CHAM NV'!F:F))</f>
        <v>0</v>
      </c>
      <c r="AD171" s="50">
        <f t="shared" si="29"/>
        <v>0</v>
      </c>
      <c r="AE171" s="49">
        <f>IF($D171="","",SUMIF('[3]TK CHAMTHI'!$J:$J,$D171,'[3]TK CHAMTHI'!$L:$L))</f>
        <v>0</v>
      </c>
      <c r="AF171" s="49">
        <f>IF($D171="","",SUMIF('[3]TK CHAMTHI'!$K:$K,$D171,'[3]TK CHAMTHI'!$L:$L))</f>
        <v>0</v>
      </c>
      <c r="AG171" s="49">
        <f>IF(D171="","",SUMIF('[3]CHAM NV'!I:I,D171,'[3]CHAM NV'!J:J))</f>
        <v>0</v>
      </c>
      <c r="AH171" s="50">
        <f t="shared" si="30"/>
        <v>0</v>
      </c>
      <c r="AI171" s="49">
        <f>IF($D171="","",SUMIF('[3]TK CHAMTHI'!$M:$M,$D171,'[3]TK CHAMTHI'!$O:$O))</f>
        <v>0</v>
      </c>
      <c r="AJ171" s="49">
        <f>IF($D171="","",SUMIF('[3]TK CHAMTHI'!$N:$N,$D171,'[3]TK CHAMTHI'!$O:$O))</f>
        <v>0</v>
      </c>
      <c r="AK171" s="50">
        <f t="shared" si="22"/>
        <v>0</v>
      </c>
      <c r="AL171" s="49">
        <f>IF($D171="","",SUMIF('[3]TK CHAMTHI'!$P:$P,$D171,'[3]TK CHAMTHI'!$R:$R))</f>
        <v>0</v>
      </c>
      <c r="AM171" s="49">
        <f>IF($D171="","",SUMIF('[3]TK CHAMTHI'!$Q:$Q,$D171,'[3]TK CHAMTHI'!$R:$R))</f>
        <v>0</v>
      </c>
      <c r="AN171" s="50">
        <f t="shared" si="23"/>
        <v>0</v>
      </c>
      <c r="AO171" s="49">
        <f>IF(D171="","",SUMIF('[3]TK CHAMTHI'!S:S,D171,'[3]TK CHAMTHI'!U:U))</f>
        <v>0</v>
      </c>
      <c r="AP171" s="49">
        <f>IF(D171="","",SUMIF('[3]TK CHAMTHI'!T:T,D171,'[3]TK CHAMTHI'!U:U))</f>
        <v>0</v>
      </c>
      <c r="AQ171" s="50">
        <f t="shared" si="31"/>
        <v>0</v>
      </c>
      <c r="AR171" s="50">
        <f>IF(D171="","",ROUND(SUMIF('[3]QL THI'!G:G,D171,'[3]QL THI'!H:H),1))</f>
        <v>0</v>
      </c>
      <c r="AS171" s="50">
        <f>IF(D171="","",ROUND(SUMIF('[3]QL THI'!E:E,D171,'[3]QL THI'!F:F),1))</f>
        <v>0</v>
      </c>
      <c r="AT171" s="149">
        <f t="shared" si="24"/>
        <v>0</v>
      </c>
    </row>
    <row r="172" spans="1:47">
      <c r="A172" s="145">
        <f>IF(D172="","",SUBTOTAL(3,$D$5:D172))</f>
        <v>168</v>
      </c>
      <c r="B172" s="46" t="s">
        <v>383</v>
      </c>
      <c r="C172" s="47" t="s">
        <v>375</v>
      </c>
      <c r="D172" s="146" t="s">
        <v>384</v>
      </c>
      <c r="E172" s="147">
        <f>IF($D172="","",SUMIF('[3]TK DETHI'!$A:$A,$D172,'[3]TK DETHI'!$B:$B))</f>
        <v>0</v>
      </c>
      <c r="F172" s="147">
        <f>IF($D172="","",SUMIF('[3]TK DETHI'!$C:$C,$D172,'[3]TK DETHI'!$D:$D))</f>
        <v>0</v>
      </c>
      <c r="G172" s="147">
        <f>IF($D172="","",SUMIF('[3]TK DETHI'!$E:$E,$D172,'[3]TK DETHI'!$F:$F))</f>
        <v>0</v>
      </c>
      <c r="H172" s="147">
        <f>IF($D172="","",SUMIF('[3]TK DETHI'!$G:$G,$D172,'[3]TK DETHI'!$H:$H))</f>
        <v>0</v>
      </c>
      <c r="I172" s="147">
        <f>IF($D172="","",SUMIF('[3]TK DETHI'!$I:$I,$D172,'[3]TK DETHI'!$J:$J))</f>
        <v>0</v>
      </c>
      <c r="J172" s="147">
        <f>IF($D172="","",SUMIF('[3]TK DETHI'!$K:$K,$D172,'[3]TK DETHI'!$L:$L))</f>
        <v>0</v>
      </c>
      <c r="K172" s="147">
        <f>IF($D172="","",SUMIF('[3]TK DETHI'!$M:$M,$D172,'[3]TK DETHI'!$N:$N))</f>
        <v>0</v>
      </c>
      <c r="L172" s="147">
        <f>IF($D172="","",SUMIF('[3]TK DETHI'!$O:$O,$D172,'[3]TK DETHI'!$P:$P))</f>
        <v>0</v>
      </c>
      <c r="M172" s="148">
        <f t="shared" si="25"/>
        <v>0</v>
      </c>
      <c r="N172" s="49">
        <f>IF($D172="","",SUMIF('[3]TK COITHI KTHP va Thi TN'!$A:$A,$D172,'[3]TK COITHI KTHP va Thi TN'!$D:$D))</f>
        <v>0</v>
      </c>
      <c r="O172" s="49">
        <f>IF($D172="","",SUMIF('[3]TK COITHI KTHP va Thi TN'!$B:$B,$D172,'[3]TK COITHI KTHP va Thi TN'!$D:$D))</f>
        <v>0</v>
      </c>
      <c r="P172" s="49">
        <f>IF($D172="","",SUMIF('[3]TK COITHI KTHP va Thi TN'!$E:$E,$D172,'[3]TK COITHI KTHP va Thi TN'!$H:$H))</f>
        <v>0</v>
      </c>
      <c r="Q172" s="49">
        <f>IF($D172="","",SUMIF('[3]TK COITHI KTHP va Thi TN'!$F:$F,$D172,'[3]TK COITHI KTHP va Thi TN'!$H:$H))</f>
        <v>2</v>
      </c>
      <c r="R172" s="149">
        <f t="shared" si="26"/>
        <v>2</v>
      </c>
      <c r="S172" s="49">
        <f>IF($D172="","",SUMIF('[3]TK CHAMTHI'!$A:$A,$D172,'[3]TK CHAMTHI'!$C:$C))</f>
        <v>0</v>
      </c>
      <c r="T172" s="49">
        <f>IF($D172="","",SUMIF('[3]TK CHAMTHI'!$B:$B,$D172,'[3]TK CHAMTHI'!$C:$C))</f>
        <v>0</v>
      </c>
      <c r="U172" s="49">
        <f>IF(D172="","",SUMIF('[3]CHAM NV'!B:B,D172,'[3]CHAM NV'!C:C))</f>
        <v>0</v>
      </c>
      <c r="V172" s="50">
        <f t="shared" si="27"/>
        <v>0</v>
      </c>
      <c r="W172" s="49">
        <f>IF($D172="","",SUMIF('[3]TK CHAMTHI'!$D:$D,$D172,'[3]TK CHAMTHI'!$F:$F))</f>
        <v>0</v>
      </c>
      <c r="X172" s="49">
        <f>IF($D172="","",SUMIF('[3]TK CHAMTHI'!$E:$E,$D172,'[3]TK CHAMTHI'!$F:$F))</f>
        <v>0</v>
      </c>
      <c r="Y172" s="49">
        <f>IF(D172="","",SUMIF('[3]CHAM NV'!G:G,D172,'[3]CHAM NV'!H:H))</f>
        <v>0</v>
      </c>
      <c r="Z172" s="50">
        <f t="shared" si="28"/>
        <v>0</v>
      </c>
      <c r="AA172" s="49">
        <f>IF($D172="","",SUMIF('[3]TK CHAMTHI'!$G:$G,$D172,'[3]TK CHAMTHI'!$I:$I))</f>
        <v>0</v>
      </c>
      <c r="AB172" s="49">
        <f>IF($D172="","",SUMIF('[3]TK CHAMTHI'!$H:$H,$D172,'[3]TK CHAMTHI'!$I:$I))</f>
        <v>0</v>
      </c>
      <c r="AC172" s="49">
        <f>IF(D172="","",SUMIF('[3]CHAM NV'!E:E,D172,'[3]CHAM NV'!F:F))</f>
        <v>0</v>
      </c>
      <c r="AD172" s="50">
        <f t="shared" si="29"/>
        <v>0</v>
      </c>
      <c r="AE172" s="49">
        <f>IF($D172="","",SUMIF('[3]TK CHAMTHI'!$J:$J,$D172,'[3]TK CHAMTHI'!$L:$L))</f>
        <v>0</v>
      </c>
      <c r="AF172" s="49">
        <f>IF($D172="","",SUMIF('[3]TK CHAMTHI'!$K:$K,$D172,'[3]TK CHAMTHI'!$L:$L))</f>
        <v>0</v>
      </c>
      <c r="AG172" s="49">
        <f>IF(D172="","",SUMIF('[3]CHAM NV'!I:I,D172,'[3]CHAM NV'!J:J))</f>
        <v>0</v>
      </c>
      <c r="AH172" s="50">
        <f t="shared" si="30"/>
        <v>0</v>
      </c>
      <c r="AI172" s="49">
        <f>IF($D172="","",SUMIF('[3]TK CHAMTHI'!$M:$M,$D172,'[3]TK CHAMTHI'!$O:$O))</f>
        <v>0</v>
      </c>
      <c r="AJ172" s="49">
        <f>IF($D172="","",SUMIF('[3]TK CHAMTHI'!$N:$N,$D172,'[3]TK CHAMTHI'!$O:$O))</f>
        <v>0</v>
      </c>
      <c r="AK172" s="50">
        <f t="shared" si="22"/>
        <v>0</v>
      </c>
      <c r="AL172" s="49">
        <f>IF($D172="","",SUMIF('[3]TK CHAMTHI'!$P:$P,$D172,'[3]TK CHAMTHI'!$R:$R))</f>
        <v>0</v>
      </c>
      <c r="AM172" s="49">
        <f>IF($D172="","",SUMIF('[3]TK CHAMTHI'!$Q:$Q,$D172,'[3]TK CHAMTHI'!$R:$R))</f>
        <v>0</v>
      </c>
      <c r="AN172" s="50">
        <f t="shared" si="23"/>
        <v>0</v>
      </c>
      <c r="AO172" s="49">
        <f>IF(D172="","",SUMIF('[3]TK CHAMTHI'!S:S,D172,'[3]TK CHAMTHI'!U:U))</f>
        <v>0</v>
      </c>
      <c r="AP172" s="49">
        <f>IF(D172="","",SUMIF('[3]TK CHAMTHI'!T:T,D172,'[3]TK CHAMTHI'!U:U))</f>
        <v>7</v>
      </c>
      <c r="AQ172" s="50">
        <f t="shared" si="31"/>
        <v>2.8000000000000003</v>
      </c>
      <c r="AR172" s="50">
        <f>IF(D172="","",ROUND(SUMIF('[3]QL THI'!G:G,D172,'[3]QL THI'!H:H),1))</f>
        <v>0</v>
      </c>
      <c r="AS172" s="50">
        <f>IF(D172="","",ROUND(SUMIF('[3]QL THI'!E:E,D172,'[3]QL THI'!F:F),1))</f>
        <v>0</v>
      </c>
      <c r="AT172" s="149">
        <f t="shared" si="24"/>
        <v>4.8</v>
      </c>
    </row>
    <row r="173" spans="1:47">
      <c r="A173" s="145">
        <f>IF(D173="","",SUBTOTAL(3,$D$5:D173))</f>
        <v>169</v>
      </c>
      <c r="B173" s="48" t="s">
        <v>385</v>
      </c>
      <c r="C173" s="47" t="s">
        <v>375</v>
      </c>
      <c r="D173" s="150" t="s">
        <v>386</v>
      </c>
      <c r="E173" s="147">
        <f>IF($D173="","",SUMIF('[3]TK DETHI'!$A:$A,$D173,'[3]TK DETHI'!$B:$B))</f>
        <v>0</v>
      </c>
      <c r="F173" s="147">
        <f>IF($D173="","",SUMIF('[3]TK DETHI'!$C:$C,$D173,'[3]TK DETHI'!$D:$D))</f>
        <v>0</v>
      </c>
      <c r="G173" s="147">
        <f>IF($D173="","",SUMIF('[3]TK DETHI'!$E:$E,$D173,'[3]TK DETHI'!$F:$F))</f>
        <v>0</v>
      </c>
      <c r="H173" s="147">
        <f>IF($D173="","",SUMIF('[3]TK DETHI'!$G:$G,$D173,'[3]TK DETHI'!$H:$H))</f>
        <v>0</v>
      </c>
      <c r="I173" s="147">
        <f>IF($D173="","",SUMIF('[3]TK DETHI'!$I:$I,$D173,'[3]TK DETHI'!$J:$J))</f>
        <v>0</v>
      </c>
      <c r="J173" s="147">
        <f>IF($D173="","",SUMIF('[3]TK DETHI'!$K:$K,$D173,'[3]TK DETHI'!$L:$L))</f>
        <v>0</v>
      </c>
      <c r="K173" s="147">
        <f>IF($D173="","",SUMIF('[3]TK DETHI'!$M:$M,$D173,'[3]TK DETHI'!$N:$N))</f>
        <v>0</v>
      </c>
      <c r="L173" s="147">
        <f>IF($D173="","",SUMIF('[3]TK DETHI'!$O:$O,$D173,'[3]TK DETHI'!$P:$P))</f>
        <v>0</v>
      </c>
      <c r="M173" s="148">
        <f t="shared" si="25"/>
        <v>0</v>
      </c>
      <c r="N173" s="49">
        <f>IF($D173="","",SUMIF('[3]TK COITHI KTHP va Thi TN'!$A:$A,$D173,'[3]TK COITHI KTHP va Thi TN'!$D:$D))</f>
        <v>0</v>
      </c>
      <c r="O173" s="49">
        <f>IF($D173="","",SUMIF('[3]TK COITHI KTHP va Thi TN'!$B:$B,$D173,'[3]TK COITHI KTHP va Thi TN'!$D:$D))</f>
        <v>0</v>
      </c>
      <c r="P173" s="49">
        <f>IF($D173="","",SUMIF('[3]TK COITHI KTHP va Thi TN'!$E:$E,$D173,'[3]TK COITHI KTHP va Thi TN'!$H:$H))</f>
        <v>0</v>
      </c>
      <c r="Q173" s="49">
        <f>IF($D173="","",SUMIF('[3]TK COITHI KTHP va Thi TN'!$F:$F,$D173,'[3]TK COITHI KTHP va Thi TN'!$H:$H))</f>
        <v>0</v>
      </c>
      <c r="R173" s="149">
        <f t="shared" si="26"/>
        <v>0</v>
      </c>
      <c r="S173" s="49">
        <f>IF($D173="","",SUMIF('[3]TK CHAMTHI'!$A:$A,$D173,'[3]TK CHAMTHI'!$C:$C))</f>
        <v>0</v>
      </c>
      <c r="T173" s="49">
        <f>IF($D173="","",SUMIF('[3]TK CHAMTHI'!$B:$B,$D173,'[3]TK CHAMTHI'!$C:$C))</f>
        <v>0</v>
      </c>
      <c r="U173" s="49">
        <f>IF(D173="","",SUMIF('[3]CHAM NV'!B:B,D173,'[3]CHAM NV'!C:C))</f>
        <v>0</v>
      </c>
      <c r="V173" s="50">
        <f t="shared" si="27"/>
        <v>0</v>
      </c>
      <c r="W173" s="49">
        <f>IF($D173="","",SUMIF('[3]TK CHAMTHI'!$D:$D,$D173,'[3]TK CHAMTHI'!$F:$F))</f>
        <v>0</v>
      </c>
      <c r="X173" s="49">
        <f>IF($D173="","",SUMIF('[3]TK CHAMTHI'!$E:$E,$D173,'[3]TK CHAMTHI'!$F:$F))</f>
        <v>0</v>
      </c>
      <c r="Y173" s="49">
        <f>IF(D173="","",SUMIF('[3]CHAM NV'!G:G,D173,'[3]CHAM NV'!H:H))</f>
        <v>0</v>
      </c>
      <c r="Z173" s="50">
        <f t="shared" si="28"/>
        <v>0</v>
      </c>
      <c r="AA173" s="49">
        <f>IF($D173="","",SUMIF('[3]TK CHAMTHI'!$G:$G,$D173,'[3]TK CHAMTHI'!$I:$I))</f>
        <v>0</v>
      </c>
      <c r="AB173" s="49">
        <f>IF($D173="","",SUMIF('[3]TK CHAMTHI'!$H:$H,$D173,'[3]TK CHAMTHI'!$I:$I))</f>
        <v>0</v>
      </c>
      <c r="AC173" s="49">
        <f>IF(D173="","",SUMIF('[3]CHAM NV'!E:E,D173,'[3]CHAM NV'!F:F))</f>
        <v>0</v>
      </c>
      <c r="AD173" s="50">
        <f t="shared" si="29"/>
        <v>0</v>
      </c>
      <c r="AE173" s="49">
        <f>IF($D173="","",SUMIF('[3]TK CHAMTHI'!$J:$J,$D173,'[3]TK CHAMTHI'!$L:$L))</f>
        <v>0</v>
      </c>
      <c r="AF173" s="49">
        <f>IF($D173="","",SUMIF('[3]TK CHAMTHI'!$K:$K,$D173,'[3]TK CHAMTHI'!$L:$L))</f>
        <v>0</v>
      </c>
      <c r="AG173" s="49">
        <f>IF(D173="","",SUMIF('[3]CHAM NV'!I:I,D173,'[3]CHAM NV'!J:J))</f>
        <v>0</v>
      </c>
      <c r="AH173" s="50">
        <f t="shared" si="30"/>
        <v>0</v>
      </c>
      <c r="AI173" s="49">
        <f>IF($D173="","",SUMIF('[3]TK CHAMTHI'!$M:$M,$D173,'[3]TK CHAMTHI'!$O:$O))</f>
        <v>0</v>
      </c>
      <c r="AJ173" s="49">
        <f>IF($D173="","",SUMIF('[3]TK CHAMTHI'!$N:$N,$D173,'[3]TK CHAMTHI'!$O:$O))</f>
        <v>0</v>
      </c>
      <c r="AK173" s="50">
        <f t="shared" si="22"/>
        <v>0</v>
      </c>
      <c r="AL173" s="49">
        <f>IF($D173="","",SUMIF('[3]TK CHAMTHI'!$P:$P,$D173,'[3]TK CHAMTHI'!$R:$R))</f>
        <v>0</v>
      </c>
      <c r="AM173" s="49">
        <f>IF($D173="","",SUMIF('[3]TK CHAMTHI'!$Q:$Q,$D173,'[3]TK CHAMTHI'!$R:$R))</f>
        <v>0</v>
      </c>
      <c r="AN173" s="50">
        <f t="shared" si="23"/>
        <v>0</v>
      </c>
      <c r="AO173" s="49">
        <f>IF(D173="","",SUMIF('[3]TK CHAMTHI'!S:S,D173,'[3]TK CHAMTHI'!U:U))</f>
        <v>0</v>
      </c>
      <c r="AP173" s="49">
        <f>IF(D173="","",SUMIF('[3]TK CHAMTHI'!T:T,D173,'[3]TK CHAMTHI'!U:U))</f>
        <v>0</v>
      </c>
      <c r="AQ173" s="50">
        <f t="shared" si="31"/>
        <v>0</v>
      </c>
      <c r="AR173" s="50">
        <f>IF(D173="","",ROUND(SUMIF('[3]QL THI'!G:G,D173,'[3]QL THI'!H:H),1))</f>
        <v>0</v>
      </c>
      <c r="AS173" s="50">
        <f>IF(D173="","",ROUND(SUMIF('[3]QL THI'!E:E,D173,'[3]QL THI'!F:F),1))</f>
        <v>0</v>
      </c>
      <c r="AT173" s="149">
        <f t="shared" si="24"/>
        <v>0</v>
      </c>
    </row>
    <row r="174" spans="1:47">
      <c r="A174" s="145">
        <f>IF(D174="","",SUBTOTAL(3,$D$5:D174))</f>
        <v>170</v>
      </c>
      <c r="B174" s="46" t="s">
        <v>387</v>
      </c>
      <c r="C174" s="47" t="s">
        <v>375</v>
      </c>
      <c r="D174" s="146" t="s">
        <v>388</v>
      </c>
      <c r="E174" s="147">
        <f>IF($D174="","",SUMIF('[3]TK DETHI'!$A:$A,$D174,'[3]TK DETHI'!$B:$B))</f>
        <v>0</v>
      </c>
      <c r="F174" s="147">
        <f>IF($D174="","",SUMIF('[3]TK DETHI'!$C:$C,$D174,'[3]TK DETHI'!$D:$D))</f>
        <v>0</v>
      </c>
      <c r="G174" s="147">
        <f>IF($D174="","",SUMIF('[3]TK DETHI'!$E:$E,$D174,'[3]TK DETHI'!$F:$F))</f>
        <v>0</v>
      </c>
      <c r="H174" s="147">
        <f>IF($D174="","",SUMIF('[3]TK DETHI'!$G:$G,$D174,'[3]TK DETHI'!$H:$H))</f>
        <v>0</v>
      </c>
      <c r="I174" s="147">
        <f>IF($D174="","",SUMIF('[3]TK DETHI'!$I:$I,$D174,'[3]TK DETHI'!$J:$J))</f>
        <v>0</v>
      </c>
      <c r="J174" s="147">
        <f>IF($D174="","",SUMIF('[3]TK DETHI'!$K:$K,$D174,'[3]TK DETHI'!$L:$L))</f>
        <v>0</v>
      </c>
      <c r="K174" s="147">
        <f>IF($D174="","",SUMIF('[3]TK DETHI'!$M:$M,$D174,'[3]TK DETHI'!$N:$N))</f>
        <v>0</v>
      </c>
      <c r="L174" s="147">
        <f>IF($D174="","",SUMIF('[3]TK DETHI'!$O:$O,$D174,'[3]TK DETHI'!$P:$P))</f>
        <v>0</v>
      </c>
      <c r="M174" s="148">
        <f t="shared" si="25"/>
        <v>0</v>
      </c>
      <c r="N174" s="49">
        <f>IF($D174="","",SUMIF('[3]TK COITHI KTHP va Thi TN'!$A:$A,$D174,'[3]TK COITHI KTHP va Thi TN'!$D:$D))</f>
        <v>0</v>
      </c>
      <c r="O174" s="49">
        <f>IF($D174="","",SUMIF('[3]TK COITHI KTHP va Thi TN'!$B:$B,$D174,'[3]TK COITHI KTHP va Thi TN'!$D:$D))</f>
        <v>0</v>
      </c>
      <c r="P174" s="49">
        <f>IF($D174="","",SUMIF('[3]TK COITHI KTHP va Thi TN'!$E:$E,$D174,'[3]TK COITHI KTHP va Thi TN'!$H:$H))</f>
        <v>0</v>
      </c>
      <c r="Q174" s="49">
        <f>IF($D174="","",SUMIF('[3]TK COITHI KTHP va Thi TN'!$F:$F,$D174,'[3]TK COITHI KTHP va Thi TN'!$H:$H))</f>
        <v>0</v>
      </c>
      <c r="R174" s="149">
        <f t="shared" si="26"/>
        <v>0</v>
      </c>
      <c r="S174" s="49">
        <f>IF($D174="","",SUMIF('[3]TK CHAMTHI'!$A:$A,$D174,'[3]TK CHAMTHI'!$C:$C))</f>
        <v>0</v>
      </c>
      <c r="T174" s="49">
        <f>IF($D174="","",SUMIF('[3]TK CHAMTHI'!$B:$B,$D174,'[3]TK CHAMTHI'!$C:$C))</f>
        <v>0</v>
      </c>
      <c r="U174" s="49">
        <f>IF(D174="","",SUMIF('[3]CHAM NV'!B:B,D174,'[3]CHAM NV'!C:C))</f>
        <v>0</v>
      </c>
      <c r="V174" s="50">
        <f t="shared" si="27"/>
        <v>0</v>
      </c>
      <c r="W174" s="49">
        <f>IF($D174="","",SUMIF('[3]TK CHAMTHI'!$D:$D,$D174,'[3]TK CHAMTHI'!$F:$F))</f>
        <v>0</v>
      </c>
      <c r="X174" s="49">
        <f>IF($D174="","",SUMIF('[3]TK CHAMTHI'!$E:$E,$D174,'[3]TK CHAMTHI'!$F:$F))</f>
        <v>0</v>
      </c>
      <c r="Y174" s="49">
        <f>IF(D174="","",SUMIF('[3]CHAM NV'!G:G,D174,'[3]CHAM NV'!H:H))</f>
        <v>0</v>
      </c>
      <c r="Z174" s="50">
        <f t="shared" si="28"/>
        <v>0</v>
      </c>
      <c r="AA174" s="49">
        <f>IF($D174="","",SUMIF('[3]TK CHAMTHI'!$G:$G,$D174,'[3]TK CHAMTHI'!$I:$I))</f>
        <v>0</v>
      </c>
      <c r="AB174" s="49">
        <f>IF($D174="","",SUMIF('[3]TK CHAMTHI'!$H:$H,$D174,'[3]TK CHAMTHI'!$I:$I))</f>
        <v>0</v>
      </c>
      <c r="AC174" s="49">
        <f>IF(D174="","",SUMIF('[3]CHAM NV'!E:E,D174,'[3]CHAM NV'!F:F))</f>
        <v>0</v>
      </c>
      <c r="AD174" s="50">
        <f t="shared" si="29"/>
        <v>0</v>
      </c>
      <c r="AE174" s="49">
        <f>IF($D174="","",SUMIF('[3]TK CHAMTHI'!$J:$J,$D174,'[3]TK CHAMTHI'!$L:$L))</f>
        <v>0</v>
      </c>
      <c r="AF174" s="49">
        <f>IF($D174="","",SUMIF('[3]TK CHAMTHI'!$K:$K,$D174,'[3]TK CHAMTHI'!$L:$L))</f>
        <v>0</v>
      </c>
      <c r="AG174" s="49">
        <f>IF(D174="","",SUMIF('[3]CHAM NV'!I:I,D174,'[3]CHAM NV'!J:J))</f>
        <v>0</v>
      </c>
      <c r="AH174" s="50">
        <f t="shared" si="30"/>
        <v>0</v>
      </c>
      <c r="AI174" s="49">
        <f>IF($D174="","",SUMIF('[3]TK CHAMTHI'!$M:$M,$D174,'[3]TK CHAMTHI'!$O:$O))</f>
        <v>0</v>
      </c>
      <c r="AJ174" s="49">
        <f>IF($D174="","",SUMIF('[3]TK CHAMTHI'!$N:$N,$D174,'[3]TK CHAMTHI'!$O:$O))</f>
        <v>0</v>
      </c>
      <c r="AK174" s="50">
        <f t="shared" si="22"/>
        <v>0</v>
      </c>
      <c r="AL174" s="49">
        <f>IF($D174="","",SUMIF('[3]TK CHAMTHI'!$P:$P,$D174,'[3]TK CHAMTHI'!$R:$R))</f>
        <v>0</v>
      </c>
      <c r="AM174" s="49">
        <f>IF($D174="","",SUMIF('[3]TK CHAMTHI'!$Q:$Q,$D174,'[3]TK CHAMTHI'!$R:$R))</f>
        <v>0</v>
      </c>
      <c r="AN174" s="50">
        <f t="shared" si="23"/>
        <v>0</v>
      </c>
      <c r="AO174" s="49">
        <f>IF(D174="","",SUMIF('[3]TK CHAMTHI'!S:S,D174,'[3]TK CHAMTHI'!U:U))</f>
        <v>0</v>
      </c>
      <c r="AP174" s="49">
        <f>IF(D174="","",SUMIF('[3]TK CHAMTHI'!T:T,D174,'[3]TK CHAMTHI'!U:U))</f>
        <v>0</v>
      </c>
      <c r="AQ174" s="50">
        <f t="shared" si="31"/>
        <v>0</v>
      </c>
      <c r="AR174" s="50">
        <f>IF(D174="","",ROUND(SUMIF('[3]QL THI'!G:G,D174,'[3]QL THI'!H:H),1))</f>
        <v>0</v>
      </c>
      <c r="AS174" s="50">
        <f>IF(D174="","",ROUND(SUMIF('[3]QL THI'!E:E,D174,'[3]QL THI'!F:F),1))</f>
        <v>0</v>
      </c>
      <c r="AT174" s="149">
        <f t="shared" si="24"/>
        <v>0</v>
      </c>
    </row>
    <row r="175" spans="1:47">
      <c r="A175" s="145">
        <f>IF(D175="","",SUBTOTAL(3,$D$5:D175))</f>
        <v>171</v>
      </c>
      <c r="B175" s="164" t="s">
        <v>389</v>
      </c>
      <c r="C175" s="165" t="s">
        <v>375</v>
      </c>
      <c r="D175" s="166" t="s">
        <v>390</v>
      </c>
      <c r="E175" s="147">
        <f>IF($D175="","",SUMIF('[3]TK DETHI'!$A:$A,$D175,'[3]TK DETHI'!$B:$B))</f>
        <v>0</v>
      </c>
      <c r="F175" s="147">
        <f>IF($D175="","",SUMIF('[3]TK DETHI'!$C:$C,$D175,'[3]TK DETHI'!$D:$D))</f>
        <v>0</v>
      </c>
      <c r="G175" s="147">
        <f>IF($D175="","",SUMIF('[3]TK DETHI'!$E:$E,$D175,'[3]TK DETHI'!$F:$F))</f>
        <v>0</v>
      </c>
      <c r="H175" s="147">
        <f>IF($D175="","",SUMIF('[3]TK DETHI'!$G:$G,$D175,'[3]TK DETHI'!$H:$H))</f>
        <v>0</v>
      </c>
      <c r="I175" s="147">
        <f>IF($D175="","",SUMIF('[3]TK DETHI'!$I:$I,$D175,'[3]TK DETHI'!$J:$J))</f>
        <v>0</v>
      </c>
      <c r="J175" s="147">
        <f>IF($D175="","",SUMIF('[3]TK DETHI'!$K:$K,$D175,'[3]TK DETHI'!$L:$L))</f>
        <v>0</v>
      </c>
      <c r="K175" s="147">
        <f>IF($D175="","",SUMIF('[3]TK DETHI'!$M:$M,$D175,'[3]TK DETHI'!$N:$N))</f>
        <v>0</v>
      </c>
      <c r="L175" s="147">
        <f>IF($D175="","",SUMIF('[3]TK DETHI'!$O:$O,$D175,'[3]TK DETHI'!$P:$P))</f>
        <v>0</v>
      </c>
      <c r="M175" s="148">
        <f t="shared" si="25"/>
        <v>0</v>
      </c>
      <c r="N175" s="49">
        <f>IF($D175="","",SUMIF('[3]TK COITHI KTHP va Thi TN'!$A:$A,$D175,'[3]TK COITHI KTHP va Thi TN'!$D:$D))</f>
        <v>0</v>
      </c>
      <c r="O175" s="49">
        <f>IF($D175="","",SUMIF('[3]TK COITHI KTHP va Thi TN'!$B:$B,$D175,'[3]TK COITHI KTHP va Thi TN'!$D:$D))</f>
        <v>0</v>
      </c>
      <c r="P175" s="49">
        <f>IF($D175="","",SUMIF('[3]TK COITHI KTHP va Thi TN'!$E:$E,$D175,'[3]TK COITHI KTHP va Thi TN'!$H:$H))</f>
        <v>2</v>
      </c>
      <c r="Q175" s="49">
        <f>IF($D175="","",SUMIF('[3]TK COITHI KTHP va Thi TN'!$F:$F,$D175,'[3]TK COITHI KTHP va Thi TN'!$H:$H))</f>
        <v>1</v>
      </c>
      <c r="R175" s="149">
        <f t="shared" si="26"/>
        <v>3</v>
      </c>
      <c r="S175" s="49">
        <f>IF($D175="","",SUMIF('[3]TK CHAMTHI'!$A:$A,$D175,'[3]TK CHAMTHI'!$C:$C))</f>
        <v>0</v>
      </c>
      <c r="T175" s="49">
        <f>IF($D175="","",SUMIF('[3]TK CHAMTHI'!$B:$B,$D175,'[3]TK CHAMTHI'!$C:$C))</f>
        <v>0</v>
      </c>
      <c r="U175" s="49">
        <f>IF(D175="","",SUMIF('[3]CHAM NV'!B:B,D175,'[3]CHAM NV'!C:C))</f>
        <v>0</v>
      </c>
      <c r="V175" s="50">
        <f t="shared" si="27"/>
        <v>0</v>
      </c>
      <c r="W175" s="49">
        <f>IF($D175="","",SUMIF('[3]TK CHAMTHI'!$D:$D,$D175,'[3]TK CHAMTHI'!$F:$F))</f>
        <v>0</v>
      </c>
      <c r="X175" s="49">
        <f>IF($D175="","",SUMIF('[3]TK CHAMTHI'!$E:$E,$D175,'[3]TK CHAMTHI'!$F:$F))</f>
        <v>0</v>
      </c>
      <c r="Y175" s="49">
        <f>IF(D175="","",SUMIF('[3]CHAM NV'!G:G,D175,'[3]CHAM NV'!H:H))</f>
        <v>0</v>
      </c>
      <c r="Z175" s="50">
        <f t="shared" si="28"/>
        <v>0</v>
      </c>
      <c r="AA175" s="49">
        <f>IF($D175="","",SUMIF('[3]TK CHAMTHI'!$G:$G,$D175,'[3]TK CHAMTHI'!$I:$I))</f>
        <v>0</v>
      </c>
      <c r="AB175" s="49">
        <f>IF($D175="","",SUMIF('[3]TK CHAMTHI'!$H:$H,$D175,'[3]TK CHAMTHI'!$I:$I))</f>
        <v>0</v>
      </c>
      <c r="AC175" s="49">
        <f>IF(D175="","",SUMIF('[3]CHAM NV'!E:E,D175,'[3]CHAM NV'!F:F))</f>
        <v>0</v>
      </c>
      <c r="AD175" s="50">
        <f t="shared" si="29"/>
        <v>0</v>
      </c>
      <c r="AE175" s="49">
        <f>IF($D175="","",SUMIF('[3]TK CHAMTHI'!$J:$J,$D175,'[3]TK CHAMTHI'!$L:$L))</f>
        <v>0</v>
      </c>
      <c r="AF175" s="49">
        <f>IF($D175="","",SUMIF('[3]TK CHAMTHI'!$K:$K,$D175,'[3]TK CHAMTHI'!$L:$L))</f>
        <v>0</v>
      </c>
      <c r="AG175" s="49">
        <f>IF(D175="","",SUMIF('[3]CHAM NV'!I:I,D175,'[3]CHAM NV'!J:J))</f>
        <v>0</v>
      </c>
      <c r="AH175" s="50">
        <f t="shared" si="30"/>
        <v>0</v>
      </c>
      <c r="AI175" s="49">
        <f>IF($D175="","",SUMIF('[3]TK CHAMTHI'!$M:$M,$D175,'[3]TK CHAMTHI'!$O:$O))</f>
        <v>0</v>
      </c>
      <c r="AJ175" s="49">
        <f>IF($D175="","",SUMIF('[3]TK CHAMTHI'!$N:$N,$D175,'[3]TK CHAMTHI'!$O:$O))</f>
        <v>15</v>
      </c>
      <c r="AK175" s="50">
        <f t="shared" si="22"/>
        <v>3</v>
      </c>
      <c r="AL175" s="49">
        <f>IF($D175="","",SUMIF('[3]TK CHAMTHI'!$P:$P,$D175,'[3]TK CHAMTHI'!$R:$R))</f>
        <v>0</v>
      </c>
      <c r="AM175" s="49">
        <f>IF($D175="","",SUMIF('[3]TK CHAMTHI'!$Q:$Q,$D175,'[3]TK CHAMTHI'!$R:$R))</f>
        <v>0</v>
      </c>
      <c r="AN175" s="50">
        <f t="shared" si="23"/>
        <v>0</v>
      </c>
      <c r="AO175" s="49">
        <f>IF(D175="","",SUMIF('[3]TK CHAMTHI'!S:S,D175,'[3]TK CHAMTHI'!U:U))</f>
        <v>7</v>
      </c>
      <c r="AP175" s="49">
        <f>IF(D175="","",SUMIF('[3]TK CHAMTHI'!T:T,D175,'[3]TK CHAMTHI'!U:U))</f>
        <v>15</v>
      </c>
      <c r="AQ175" s="50">
        <f t="shared" si="31"/>
        <v>8.8000000000000007</v>
      </c>
      <c r="AR175" s="50">
        <f>IF(D175="","",ROUND(SUMIF('[3]QL THI'!G:G,D175,'[3]QL THI'!H:H),1))</f>
        <v>0</v>
      </c>
      <c r="AS175" s="50">
        <f>IF(D175="","",ROUND(SUMIF('[3]QL THI'!E:E,D175,'[3]QL THI'!F:F),1))</f>
        <v>0</v>
      </c>
      <c r="AT175" s="149">
        <f t="shared" si="24"/>
        <v>14.8</v>
      </c>
    </row>
    <row r="176" spans="1:47">
      <c r="A176" s="145">
        <f>IF(D176="","",SUBTOTAL(3,$D$5:D176))</f>
        <v>172</v>
      </c>
      <c r="B176" s="46" t="s">
        <v>391</v>
      </c>
      <c r="C176" s="47" t="s">
        <v>375</v>
      </c>
      <c r="D176" s="146" t="s">
        <v>392</v>
      </c>
      <c r="E176" s="147">
        <f>IF($D176="","",SUMIF('[3]TK DETHI'!$A:$A,$D176,'[3]TK DETHI'!$B:$B))</f>
        <v>0</v>
      </c>
      <c r="F176" s="147">
        <f>IF($D176="","",SUMIF('[3]TK DETHI'!$C:$C,$D176,'[3]TK DETHI'!$D:$D))</f>
        <v>0</v>
      </c>
      <c r="G176" s="147">
        <f>IF($D176="","",SUMIF('[3]TK DETHI'!$E:$E,$D176,'[3]TK DETHI'!$F:$F))</f>
        <v>0</v>
      </c>
      <c r="H176" s="147">
        <f>IF($D176="","",SUMIF('[3]TK DETHI'!$G:$G,$D176,'[3]TK DETHI'!$H:$H))</f>
        <v>0</v>
      </c>
      <c r="I176" s="147">
        <f>IF($D176="","",SUMIF('[3]TK DETHI'!$I:$I,$D176,'[3]TK DETHI'!$J:$J))</f>
        <v>0</v>
      </c>
      <c r="J176" s="147">
        <f>IF($D176="","",SUMIF('[3]TK DETHI'!$K:$K,$D176,'[3]TK DETHI'!$L:$L))</f>
        <v>0</v>
      </c>
      <c r="K176" s="147">
        <f>IF($D176="","",SUMIF('[3]TK DETHI'!$M:$M,$D176,'[3]TK DETHI'!$N:$N))</f>
        <v>0</v>
      </c>
      <c r="L176" s="147">
        <f>IF($D176="","",SUMIF('[3]TK DETHI'!$O:$O,$D176,'[3]TK DETHI'!$P:$P))</f>
        <v>0</v>
      </c>
      <c r="M176" s="148">
        <f t="shared" si="25"/>
        <v>0</v>
      </c>
      <c r="N176" s="49">
        <f>IF($D176="","",SUMIF('[3]TK COITHI KTHP va Thi TN'!$A:$A,$D176,'[3]TK COITHI KTHP va Thi TN'!$D:$D))</f>
        <v>0</v>
      </c>
      <c r="O176" s="49">
        <f>IF($D176="","",SUMIF('[3]TK COITHI KTHP va Thi TN'!$B:$B,$D176,'[3]TK COITHI KTHP va Thi TN'!$D:$D))</f>
        <v>0</v>
      </c>
      <c r="P176" s="49">
        <f>IF($D176="","",SUMIF('[3]TK COITHI KTHP va Thi TN'!$E:$E,$D176,'[3]TK COITHI KTHP va Thi TN'!$H:$H))</f>
        <v>0</v>
      </c>
      <c r="Q176" s="49">
        <f>IF($D176="","",SUMIF('[3]TK COITHI KTHP va Thi TN'!$F:$F,$D176,'[3]TK COITHI KTHP va Thi TN'!$H:$H))</f>
        <v>0</v>
      </c>
      <c r="R176" s="149">
        <f t="shared" si="26"/>
        <v>0</v>
      </c>
      <c r="S176" s="49">
        <f>IF($D176="","",SUMIF('[3]TK CHAMTHI'!$A:$A,$D176,'[3]TK CHAMTHI'!$C:$C))</f>
        <v>0</v>
      </c>
      <c r="T176" s="49">
        <f>IF($D176="","",SUMIF('[3]TK CHAMTHI'!$B:$B,$D176,'[3]TK CHAMTHI'!$C:$C))</f>
        <v>0</v>
      </c>
      <c r="U176" s="49">
        <f>IF(D176="","",SUMIF('[3]CHAM NV'!B:B,D176,'[3]CHAM NV'!C:C))</f>
        <v>0</v>
      </c>
      <c r="V176" s="50">
        <f t="shared" si="27"/>
        <v>0</v>
      </c>
      <c r="W176" s="49">
        <f>IF($D176="","",SUMIF('[3]TK CHAMTHI'!$D:$D,$D176,'[3]TK CHAMTHI'!$F:$F))</f>
        <v>0</v>
      </c>
      <c r="X176" s="49">
        <f>IF($D176="","",SUMIF('[3]TK CHAMTHI'!$E:$E,$D176,'[3]TK CHAMTHI'!$F:$F))</f>
        <v>0</v>
      </c>
      <c r="Y176" s="49">
        <f>IF(D176="","",SUMIF('[3]CHAM NV'!G:G,D176,'[3]CHAM NV'!H:H))</f>
        <v>0</v>
      </c>
      <c r="Z176" s="50">
        <f t="shared" si="28"/>
        <v>0</v>
      </c>
      <c r="AA176" s="49">
        <f>IF($D176="","",SUMIF('[3]TK CHAMTHI'!$G:$G,$D176,'[3]TK CHAMTHI'!$I:$I))</f>
        <v>0</v>
      </c>
      <c r="AB176" s="49">
        <f>IF($D176="","",SUMIF('[3]TK CHAMTHI'!$H:$H,$D176,'[3]TK CHAMTHI'!$I:$I))</f>
        <v>0</v>
      </c>
      <c r="AC176" s="49">
        <f>IF(D176="","",SUMIF('[3]CHAM NV'!E:E,D176,'[3]CHAM NV'!F:F))</f>
        <v>0</v>
      </c>
      <c r="AD176" s="50">
        <f t="shared" si="29"/>
        <v>0</v>
      </c>
      <c r="AE176" s="49">
        <f>IF($D176="","",SUMIF('[3]TK CHAMTHI'!$J:$J,$D176,'[3]TK CHAMTHI'!$L:$L))</f>
        <v>0</v>
      </c>
      <c r="AF176" s="49">
        <f>IF($D176="","",SUMIF('[3]TK CHAMTHI'!$K:$K,$D176,'[3]TK CHAMTHI'!$L:$L))</f>
        <v>0</v>
      </c>
      <c r="AG176" s="49">
        <f>IF(D176="","",SUMIF('[3]CHAM NV'!I:I,D176,'[3]CHAM NV'!J:J))</f>
        <v>0</v>
      </c>
      <c r="AH176" s="50">
        <f t="shared" si="30"/>
        <v>0</v>
      </c>
      <c r="AI176" s="49">
        <f>IF($D176="","",SUMIF('[3]TK CHAMTHI'!$M:$M,$D176,'[3]TK CHAMTHI'!$O:$O))</f>
        <v>0</v>
      </c>
      <c r="AJ176" s="49">
        <f>IF($D176="","",SUMIF('[3]TK CHAMTHI'!$N:$N,$D176,'[3]TK CHAMTHI'!$O:$O))</f>
        <v>0</v>
      </c>
      <c r="AK176" s="50">
        <f t="shared" si="22"/>
        <v>0</v>
      </c>
      <c r="AL176" s="49">
        <f>IF($D176="","",SUMIF('[3]TK CHAMTHI'!$P:$P,$D176,'[3]TK CHAMTHI'!$R:$R))</f>
        <v>0</v>
      </c>
      <c r="AM176" s="49">
        <f>IF($D176="","",SUMIF('[3]TK CHAMTHI'!$Q:$Q,$D176,'[3]TK CHAMTHI'!$R:$R))</f>
        <v>0</v>
      </c>
      <c r="AN176" s="50">
        <f t="shared" si="23"/>
        <v>0</v>
      </c>
      <c r="AO176" s="49">
        <f>IF(D176="","",SUMIF('[3]TK CHAMTHI'!S:S,D176,'[3]TK CHAMTHI'!U:U))</f>
        <v>0</v>
      </c>
      <c r="AP176" s="49">
        <f>IF(D176="","",SUMIF('[3]TK CHAMTHI'!T:T,D176,'[3]TK CHAMTHI'!U:U))</f>
        <v>0</v>
      </c>
      <c r="AQ176" s="50">
        <f t="shared" si="31"/>
        <v>0</v>
      </c>
      <c r="AR176" s="50">
        <f>IF(D176="","",ROUND(SUMIF('[3]QL THI'!G:G,D176,'[3]QL THI'!H:H),1))</f>
        <v>0</v>
      </c>
      <c r="AS176" s="50">
        <f>IF(D176="","",ROUND(SUMIF('[3]QL THI'!E:E,D176,'[3]QL THI'!F:F),1))</f>
        <v>0</v>
      </c>
      <c r="AT176" s="149">
        <f t="shared" si="24"/>
        <v>0</v>
      </c>
    </row>
    <row r="177" spans="1:46" s="135" customFormat="1">
      <c r="A177" s="145">
        <f>IF(D177="","",SUBTOTAL(3,$D$5:D177))</f>
        <v>173</v>
      </c>
      <c r="B177" s="46" t="s">
        <v>393</v>
      </c>
      <c r="C177" s="47" t="s">
        <v>375</v>
      </c>
      <c r="D177" s="146" t="s">
        <v>394</v>
      </c>
      <c r="E177" s="147">
        <f>IF($D177="","",SUMIF('[3]TK DETHI'!$A:$A,$D177,'[3]TK DETHI'!$B:$B))</f>
        <v>0</v>
      </c>
      <c r="F177" s="147">
        <f>IF($D177="","",SUMIF('[3]TK DETHI'!$C:$C,$D177,'[3]TK DETHI'!$D:$D))</f>
        <v>0</v>
      </c>
      <c r="G177" s="147">
        <f>IF($D177="","",SUMIF('[3]TK DETHI'!$E:$E,$D177,'[3]TK DETHI'!$F:$F))</f>
        <v>0</v>
      </c>
      <c r="H177" s="147">
        <f>IF($D177="","",SUMIF('[3]TK DETHI'!$G:$G,$D177,'[3]TK DETHI'!$H:$H))</f>
        <v>0</v>
      </c>
      <c r="I177" s="147">
        <f>IF($D177="","",SUMIF('[3]TK DETHI'!$I:$I,$D177,'[3]TK DETHI'!$J:$J))</f>
        <v>0</v>
      </c>
      <c r="J177" s="147">
        <f>IF($D177="","",SUMIF('[3]TK DETHI'!$K:$K,$D177,'[3]TK DETHI'!$L:$L))</f>
        <v>0</v>
      </c>
      <c r="K177" s="147">
        <f>IF($D177="","",SUMIF('[3]TK DETHI'!$M:$M,$D177,'[3]TK DETHI'!$N:$N))</f>
        <v>0</v>
      </c>
      <c r="L177" s="147">
        <f>IF($D177="","",SUMIF('[3]TK DETHI'!$O:$O,$D177,'[3]TK DETHI'!$P:$P))</f>
        <v>0</v>
      </c>
      <c r="M177" s="148">
        <f t="shared" si="25"/>
        <v>0</v>
      </c>
      <c r="N177" s="49">
        <f>IF($D177="","",SUMIF('[3]TK COITHI KTHP va Thi TN'!$A:$A,$D177,'[3]TK COITHI KTHP va Thi TN'!$D:$D))</f>
        <v>0</v>
      </c>
      <c r="O177" s="49">
        <f>IF($D177="","",SUMIF('[3]TK COITHI KTHP va Thi TN'!$B:$B,$D177,'[3]TK COITHI KTHP va Thi TN'!$D:$D))</f>
        <v>0</v>
      </c>
      <c r="P177" s="49">
        <f>IF($D177="","",SUMIF('[3]TK COITHI KTHP va Thi TN'!$E:$E,$D177,'[3]TK COITHI KTHP va Thi TN'!$H:$H))</f>
        <v>0</v>
      </c>
      <c r="Q177" s="49">
        <f>IF($D177="","",SUMIF('[3]TK COITHI KTHP va Thi TN'!$F:$F,$D177,'[3]TK COITHI KTHP va Thi TN'!$H:$H))</f>
        <v>0</v>
      </c>
      <c r="R177" s="149">
        <f t="shared" si="26"/>
        <v>0</v>
      </c>
      <c r="S177" s="49">
        <f>IF($D177="","",SUMIF('[3]TK CHAMTHI'!$A:$A,$D177,'[3]TK CHAMTHI'!$C:$C))</f>
        <v>0</v>
      </c>
      <c r="T177" s="49">
        <f>IF($D177="","",SUMIF('[3]TK CHAMTHI'!$B:$B,$D177,'[3]TK CHAMTHI'!$C:$C))</f>
        <v>0</v>
      </c>
      <c r="U177" s="49">
        <f>IF(D177="","",SUMIF('[3]CHAM NV'!B:B,D177,'[3]CHAM NV'!C:C))</f>
        <v>0</v>
      </c>
      <c r="V177" s="50">
        <f t="shared" si="27"/>
        <v>0</v>
      </c>
      <c r="W177" s="49">
        <f>IF($D177="","",SUMIF('[3]TK CHAMTHI'!$D:$D,$D177,'[3]TK CHAMTHI'!$F:$F))</f>
        <v>0</v>
      </c>
      <c r="X177" s="49">
        <f>IF($D177="","",SUMIF('[3]TK CHAMTHI'!$E:$E,$D177,'[3]TK CHAMTHI'!$F:$F))</f>
        <v>0</v>
      </c>
      <c r="Y177" s="49">
        <f>IF(D177="","",SUMIF('[3]CHAM NV'!G:G,D177,'[3]CHAM NV'!H:H))</f>
        <v>0</v>
      </c>
      <c r="Z177" s="50">
        <f t="shared" si="28"/>
        <v>0</v>
      </c>
      <c r="AA177" s="49">
        <f>IF($D177="","",SUMIF('[3]TK CHAMTHI'!$G:$G,$D177,'[3]TK CHAMTHI'!$I:$I))</f>
        <v>0</v>
      </c>
      <c r="AB177" s="49">
        <f>IF($D177="","",SUMIF('[3]TK CHAMTHI'!$H:$H,$D177,'[3]TK CHAMTHI'!$I:$I))</f>
        <v>0</v>
      </c>
      <c r="AC177" s="49">
        <f>IF(D177="","",SUMIF('[3]CHAM NV'!E:E,D177,'[3]CHAM NV'!F:F))</f>
        <v>0</v>
      </c>
      <c r="AD177" s="50">
        <f t="shared" si="29"/>
        <v>0</v>
      </c>
      <c r="AE177" s="49">
        <f>IF($D177="","",SUMIF('[3]TK CHAMTHI'!$J:$J,$D177,'[3]TK CHAMTHI'!$L:$L))</f>
        <v>0</v>
      </c>
      <c r="AF177" s="49">
        <f>IF($D177="","",SUMIF('[3]TK CHAMTHI'!$K:$K,$D177,'[3]TK CHAMTHI'!$L:$L))</f>
        <v>0</v>
      </c>
      <c r="AG177" s="49">
        <f>IF(D177="","",SUMIF('[3]CHAM NV'!I:I,D177,'[3]CHAM NV'!J:J))</f>
        <v>0</v>
      </c>
      <c r="AH177" s="50">
        <f t="shared" si="30"/>
        <v>0</v>
      </c>
      <c r="AI177" s="49">
        <f>IF($D177="","",SUMIF('[3]TK CHAMTHI'!$M:$M,$D177,'[3]TK CHAMTHI'!$O:$O))</f>
        <v>0</v>
      </c>
      <c r="AJ177" s="49">
        <f>IF($D177="","",SUMIF('[3]TK CHAMTHI'!$N:$N,$D177,'[3]TK CHAMTHI'!$O:$O))</f>
        <v>0</v>
      </c>
      <c r="AK177" s="50">
        <f t="shared" si="22"/>
        <v>0</v>
      </c>
      <c r="AL177" s="49">
        <f>IF($D177="","",SUMIF('[3]TK CHAMTHI'!$P:$P,$D177,'[3]TK CHAMTHI'!$R:$R))</f>
        <v>0</v>
      </c>
      <c r="AM177" s="49">
        <f>IF($D177="","",SUMIF('[3]TK CHAMTHI'!$Q:$Q,$D177,'[3]TK CHAMTHI'!$R:$R))</f>
        <v>0</v>
      </c>
      <c r="AN177" s="50">
        <f t="shared" si="23"/>
        <v>0</v>
      </c>
      <c r="AO177" s="49">
        <f>IF(D177="","",SUMIF('[3]TK CHAMTHI'!S:S,D177,'[3]TK CHAMTHI'!U:U))</f>
        <v>0</v>
      </c>
      <c r="AP177" s="49">
        <f>IF(D177="","",SUMIF('[3]TK CHAMTHI'!T:T,D177,'[3]TK CHAMTHI'!U:U))</f>
        <v>0</v>
      </c>
      <c r="AQ177" s="50">
        <f t="shared" si="31"/>
        <v>0</v>
      </c>
      <c r="AR177" s="50">
        <f>IF(D177="","",ROUND(SUMIF('[3]QL THI'!G:G,D177,'[3]QL THI'!H:H),1))</f>
        <v>0</v>
      </c>
      <c r="AS177" s="50">
        <f>IF(D177="","",ROUND(SUMIF('[3]QL THI'!E:E,D177,'[3]QL THI'!F:F),1))</f>
        <v>0</v>
      </c>
      <c r="AT177" s="149">
        <f t="shared" si="24"/>
        <v>0</v>
      </c>
    </row>
    <row r="178" spans="1:46" s="135" customFormat="1">
      <c r="A178" s="145">
        <f>IF(D178="","",SUBTOTAL(3,$D$5:D178))</f>
        <v>174</v>
      </c>
      <c r="B178" s="46" t="s">
        <v>395</v>
      </c>
      <c r="C178" s="47" t="s">
        <v>375</v>
      </c>
      <c r="D178" s="146" t="s">
        <v>396</v>
      </c>
      <c r="E178" s="147">
        <f>IF($D178="","",SUMIF('[3]TK DETHI'!$A:$A,$D178,'[3]TK DETHI'!$B:$B))</f>
        <v>0</v>
      </c>
      <c r="F178" s="147">
        <f>IF($D178="","",SUMIF('[3]TK DETHI'!$C:$C,$D178,'[3]TK DETHI'!$D:$D))</f>
        <v>0</v>
      </c>
      <c r="G178" s="147">
        <f>IF($D178="","",SUMIF('[3]TK DETHI'!$E:$E,$D178,'[3]TK DETHI'!$F:$F))</f>
        <v>0</v>
      </c>
      <c r="H178" s="147">
        <f>IF($D178="","",SUMIF('[3]TK DETHI'!$G:$G,$D178,'[3]TK DETHI'!$H:$H))</f>
        <v>0</v>
      </c>
      <c r="I178" s="147">
        <f>IF($D178="","",SUMIF('[3]TK DETHI'!$I:$I,$D178,'[3]TK DETHI'!$J:$J))</f>
        <v>0</v>
      </c>
      <c r="J178" s="147">
        <f>IF($D178="","",SUMIF('[3]TK DETHI'!$K:$K,$D178,'[3]TK DETHI'!$L:$L))</f>
        <v>0</v>
      </c>
      <c r="K178" s="147">
        <f>IF($D178="","",SUMIF('[3]TK DETHI'!$M:$M,$D178,'[3]TK DETHI'!$N:$N))</f>
        <v>0</v>
      </c>
      <c r="L178" s="147">
        <f>IF($D178="","",SUMIF('[3]TK DETHI'!$O:$O,$D178,'[3]TK DETHI'!$P:$P))</f>
        <v>0</v>
      </c>
      <c r="M178" s="148">
        <f t="shared" si="25"/>
        <v>0</v>
      </c>
      <c r="N178" s="49">
        <f>IF($D178="","",SUMIF('[3]TK COITHI KTHP va Thi TN'!$A:$A,$D178,'[3]TK COITHI KTHP va Thi TN'!$D:$D))</f>
        <v>0</v>
      </c>
      <c r="O178" s="49">
        <f>IF($D178="","",SUMIF('[3]TK COITHI KTHP va Thi TN'!$B:$B,$D178,'[3]TK COITHI KTHP va Thi TN'!$D:$D))</f>
        <v>0</v>
      </c>
      <c r="P178" s="49">
        <f>IF($D178="","",SUMIF('[3]TK COITHI KTHP va Thi TN'!$E:$E,$D178,'[3]TK COITHI KTHP va Thi TN'!$H:$H))</f>
        <v>0</v>
      </c>
      <c r="Q178" s="49">
        <f>IF($D178="","",SUMIF('[3]TK COITHI KTHP va Thi TN'!$F:$F,$D178,'[3]TK COITHI KTHP va Thi TN'!$H:$H))</f>
        <v>0</v>
      </c>
      <c r="R178" s="149">
        <f t="shared" si="26"/>
        <v>0</v>
      </c>
      <c r="S178" s="49">
        <f>IF($D178="","",SUMIF('[3]TK CHAMTHI'!$A:$A,$D178,'[3]TK CHAMTHI'!$C:$C))</f>
        <v>0</v>
      </c>
      <c r="T178" s="49">
        <f>IF($D178="","",SUMIF('[3]TK CHAMTHI'!$B:$B,$D178,'[3]TK CHAMTHI'!$C:$C))</f>
        <v>0</v>
      </c>
      <c r="U178" s="49">
        <f>IF(D178="","",SUMIF('[3]CHAM NV'!B:B,D178,'[3]CHAM NV'!C:C))</f>
        <v>0</v>
      </c>
      <c r="V178" s="50">
        <f t="shared" si="27"/>
        <v>0</v>
      </c>
      <c r="W178" s="49">
        <f>IF($D178="","",SUMIF('[3]TK CHAMTHI'!$D:$D,$D178,'[3]TK CHAMTHI'!$F:$F))</f>
        <v>0</v>
      </c>
      <c r="X178" s="49">
        <f>IF($D178="","",SUMIF('[3]TK CHAMTHI'!$E:$E,$D178,'[3]TK CHAMTHI'!$F:$F))</f>
        <v>0</v>
      </c>
      <c r="Y178" s="49">
        <f>IF(D178="","",SUMIF('[3]CHAM NV'!G:G,D178,'[3]CHAM NV'!H:H))</f>
        <v>0</v>
      </c>
      <c r="Z178" s="50">
        <f t="shared" si="28"/>
        <v>0</v>
      </c>
      <c r="AA178" s="49">
        <f>IF($D178="","",SUMIF('[3]TK CHAMTHI'!$G:$G,$D178,'[3]TK CHAMTHI'!$I:$I))</f>
        <v>0</v>
      </c>
      <c r="AB178" s="49">
        <f>IF($D178="","",SUMIF('[3]TK CHAMTHI'!$H:$H,$D178,'[3]TK CHAMTHI'!$I:$I))</f>
        <v>0</v>
      </c>
      <c r="AC178" s="49">
        <f>IF(D178="","",SUMIF('[3]CHAM NV'!E:E,D178,'[3]CHAM NV'!F:F))</f>
        <v>0</v>
      </c>
      <c r="AD178" s="50">
        <f t="shared" si="29"/>
        <v>0</v>
      </c>
      <c r="AE178" s="49">
        <f>IF($D178="","",SUMIF('[3]TK CHAMTHI'!$J:$J,$D178,'[3]TK CHAMTHI'!$L:$L))</f>
        <v>0</v>
      </c>
      <c r="AF178" s="49">
        <f>IF($D178="","",SUMIF('[3]TK CHAMTHI'!$K:$K,$D178,'[3]TK CHAMTHI'!$L:$L))</f>
        <v>0</v>
      </c>
      <c r="AG178" s="49">
        <f>IF(D178="","",SUMIF('[3]CHAM NV'!I:I,D178,'[3]CHAM NV'!J:J))</f>
        <v>0</v>
      </c>
      <c r="AH178" s="50">
        <f t="shared" si="30"/>
        <v>0</v>
      </c>
      <c r="AI178" s="49">
        <f>IF($D178="","",SUMIF('[3]TK CHAMTHI'!$M:$M,$D178,'[3]TK CHAMTHI'!$O:$O))</f>
        <v>0</v>
      </c>
      <c r="AJ178" s="49">
        <f>IF($D178="","",SUMIF('[3]TK CHAMTHI'!$N:$N,$D178,'[3]TK CHAMTHI'!$O:$O))</f>
        <v>0</v>
      </c>
      <c r="AK178" s="50">
        <f t="shared" si="22"/>
        <v>0</v>
      </c>
      <c r="AL178" s="49">
        <f>IF($D178="","",SUMIF('[3]TK CHAMTHI'!$P:$P,$D178,'[3]TK CHAMTHI'!$R:$R))</f>
        <v>0</v>
      </c>
      <c r="AM178" s="49">
        <f>IF($D178="","",SUMIF('[3]TK CHAMTHI'!$Q:$Q,$D178,'[3]TK CHAMTHI'!$R:$R))</f>
        <v>0</v>
      </c>
      <c r="AN178" s="50">
        <f t="shared" si="23"/>
        <v>0</v>
      </c>
      <c r="AO178" s="49">
        <f>IF(D178="","",SUMIF('[3]TK CHAMTHI'!S:S,D178,'[3]TK CHAMTHI'!U:U))</f>
        <v>0</v>
      </c>
      <c r="AP178" s="49">
        <f>IF(D178="","",SUMIF('[3]TK CHAMTHI'!T:T,D178,'[3]TK CHAMTHI'!U:U))</f>
        <v>0</v>
      </c>
      <c r="AQ178" s="50">
        <f t="shared" si="31"/>
        <v>0</v>
      </c>
      <c r="AR178" s="50">
        <f>IF(D178="","",ROUND(SUMIF('[3]QL THI'!G:G,D178,'[3]QL THI'!H:H),1))</f>
        <v>0</v>
      </c>
      <c r="AS178" s="50">
        <f>IF(D178="","",ROUND(SUMIF('[3]QL THI'!E:E,D178,'[3]QL THI'!F:F),1))</f>
        <v>0</v>
      </c>
      <c r="AT178" s="149">
        <f t="shared" si="24"/>
        <v>0</v>
      </c>
    </row>
    <row r="179" spans="1:46" s="135" customFormat="1">
      <c r="A179" s="145">
        <f>IF(D179="","",SUBTOTAL(3,$D$5:D179))</f>
        <v>175</v>
      </c>
      <c r="B179" s="46" t="s">
        <v>397</v>
      </c>
      <c r="C179" s="47" t="s">
        <v>375</v>
      </c>
      <c r="D179" s="146" t="s">
        <v>398</v>
      </c>
      <c r="E179" s="147">
        <f>IF($D179="","",SUMIF('[3]TK DETHI'!$A:$A,$D179,'[3]TK DETHI'!$B:$B))</f>
        <v>0</v>
      </c>
      <c r="F179" s="147">
        <f>IF($D179="","",SUMIF('[3]TK DETHI'!$C:$C,$D179,'[3]TK DETHI'!$D:$D))</f>
        <v>0</v>
      </c>
      <c r="G179" s="147">
        <f>IF($D179="","",SUMIF('[3]TK DETHI'!$E:$E,$D179,'[3]TK DETHI'!$F:$F))</f>
        <v>0</v>
      </c>
      <c r="H179" s="147">
        <f>IF($D179="","",SUMIF('[3]TK DETHI'!$G:$G,$D179,'[3]TK DETHI'!$H:$H))</f>
        <v>0</v>
      </c>
      <c r="I179" s="147">
        <f>IF($D179="","",SUMIF('[3]TK DETHI'!$I:$I,$D179,'[3]TK DETHI'!$J:$J))</f>
        <v>0</v>
      </c>
      <c r="J179" s="147">
        <f>IF($D179="","",SUMIF('[3]TK DETHI'!$K:$K,$D179,'[3]TK DETHI'!$L:$L))</f>
        <v>0</v>
      </c>
      <c r="K179" s="147">
        <f>IF($D179="","",SUMIF('[3]TK DETHI'!$M:$M,$D179,'[3]TK DETHI'!$N:$N))</f>
        <v>0</v>
      </c>
      <c r="L179" s="147">
        <f>IF($D179="","",SUMIF('[3]TK DETHI'!$O:$O,$D179,'[3]TK DETHI'!$P:$P))</f>
        <v>0</v>
      </c>
      <c r="M179" s="148">
        <f t="shared" si="25"/>
        <v>0</v>
      </c>
      <c r="N179" s="49">
        <f>IF($D179="","",SUMIF('[3]TK COITHI KTHP va Thi TN'!$A:$A,$D179,'[3]TK COITHI KTHP va Thi TN'!$D:$D))</f>
        <v>0</v>
      </c>
      <c r="O179" s="49">
        <f>IF($D179="","",SUMIF('[3]TK COITHI KTHP va Thi TN'!$B:$B,$D179,'[3]TK COITHI KTHP va Thi TN'!$D:$D))</f>
        <v>0</v>
      </c>
      <c r="P179" s="49">
        <f>IF($D179="","",SUMIF('[3]TK COITHI KTHP va Thi TN'!$E:$E,$D179,'[3]TK COITHI KTHP va Thi TN'!$H:$H))</f>
        <v>0</v>
      </c>
      <c r="Q179" s="49">
        <f>IF($D179="","",SUMIF('[3]TK COITHI KTHP va Thi TN'!$F:$F,$D179,'[3]TK COITHI KTHP va Thi TN'!$H:$H))</f>
        <v>0</v>
      </c>
      <c r="R179" s="149">
        <f t="shared" si="26"/>
        <v>0</v>
      </c>
      <c r="S179" s="49">
        <f>IF($D179="","",SUMIF('[3]TK CHAMTHI'!$A:$A,$D179,'[3]TK CHAMTHI'!$C:$C))</f>
        <v>0</v>
      </c>
      <c r="T179" s="49">
        <f>IF($D179="","",SUMIF('[3]TK CHAMTHI'!$B:$B,$D179,'[3]TK CHAMTHI'!$C:$C))</f>
        <v>0</v>
      </c>
      <c r="U179" s="49">
        <f>IF(D179="","",SUMIF('[3]CHAM NV'!B:B,D179,'[3]CHAM NV'!C:C))</f>
        <v>0</v>
      </c>
      <c r="V179" s="50">
        <f t="shared" si="27"/>
        <v>0</v>
      </c>
      <c r="W179" s="49">
        <f>IF($D179="","",SUMIF('[3]TK CHAMTHI'!$D:$D,$D179,'[3]TK CHAMTHI'!$F:$F))</f>
        <v>0</v>
      </c>
      <c r="X179" s="49">
        <f>IF($D179="","",SUMIF('[3]TK CHAMTHI'!$E:$E,$D179,'[3]TK CHAMTHI'!$F:$F))</f>
        <v>0</v>
      </c>
      <c r="Y179" s="49">
        <f>IF(D179="","",SUMIF('[3]CHAM NV'!G:G,D179,'[3]CHAM NV'!H:H))</f>
        <v>0</v>
      </c>
      <c r="Z179" s="50">
        <f t="shared" si="28"/>
        <v>0</v>
      </c>
      <c r="AA179" s="49">
        <f>IF($D179="","",SUMIF('[3]TK CHAMTHI'!$G:$G,$D179,'[3]TK CHAMTHI'!$I:$I))</f>
        <v>0</v>
      </c>
      <c r="AB179" s="49">
        <f>IF($D179="","",SUMIF('[3]TK CHAMTHI'!$H:$H,$D179,'[3]TK CHAMTHI'!$I:$I))</f>
        <v>0</v>
      </c>
      <c r="AC179" s="49">
        <f>IF(D179="","",SUMIF('[3]CHAM NV'!E:E,D179,'[3]CHAM NV'!F:F))</f>
        <v>0</v>
      </c>
      <c r="AD179" s="50">
        <f t="shared" si="29"/>
        <v>0</v>
      </c>
      <c r="AE179" s="49">
        <f>IF($D179="","",SUMIF('[3]TK CHAMTHI'!$J:$J,$D179,'[3]TK CHAMTHI'!$L:$L))</f>
        <v>0</v>
      </c>
      <c r="AF179" s="49">
        <f>IF($D179="","",SUMIF('[3]TK CHAMTHI'!$K:$K,$D179,'[3]TK CHAMTHI'!$L:$L))</f>
        <v>0</v>
      </c>
      <c r="AG179" s="49">
        <f>IF(D179="","",SUMIF('[3]CHAM NV'!I:I,D179,'[3]CHAM NV'!J:J))</f>
        <v>0</v>
      </c>
      <c r="AH179" s="50">
        <f t="shared" si="30"/>
        <v>0</v>
      </c>
      <c r="AI179" s="49">
        <f>IF($D179="","",SUMIF('[3]TK CHAMTHI'!$M:$M,$D179,'[3]TK CHAMTHI'!$O:$O))</f>
        <v>0</v>
      </c>
      <c r="AJ179" s="49">
        <f>IF($D179="","",SUMIF('[3]TK CHAMTHI'!$N:$N,$D179,'[3]TK CHAMTHI'!$O:$O))</f>
        <v>0</v>
      </c>
      <c r="AK179" s="50">
        <f t="shared" si="22"/>
        <v>0</v>
      </c>
      <c r="AL179" s="49">
        <f>IF($D179="","",SUMIF('[3]TK CHAMTHI'!$P:$P,$D179,'[3]TK CHAMTHI'!$R:$R))</f>
        <v>0</v>
      </c>
      <c r="AM179" s="49">
        <f>IF($D179="","",SUMIF('[3]TK CHAMTHI'!$Q:$Q,$D179,'[3]TK CHAMTHI'!$R:$R))</f>
        <v>0</v>
      </c>
      <c r="AN179" s="50">
        <f t="shared" si="23"/>
        <v>0</v>
      </c>
      <c r="AO179" s="49">
        <f>IF(D179="","",SUMIF('[3]TK CHAMTHI'!S:S,D179,'[3]TK CHAMTHI'!U:U))</f>
        <v>0</v>
      </c>
      <c r="AP179" s="49">
        <f>IF(D179="","",SUMIF('[3]TK CHAMTHI'!T:T,D179,'[3]TK CHAMTHI'!U:U))</f>
        <v>0</v>
      </c>
      <c r="AQ179" s="50">
        <f t="shared" si="31"/>
        <v>0</v>
      </c>
      <c r="AR179" s="50">
        <f>IF(D179="","",ROUND(SUMIF('[3]QL THI'!G:G,D179,'[3]QL THI'!H:H),1))</f>
        <v>0</v>
      </c>
      <c r="AS179" s="50">
        <f>IF(D179="","",ROUND(SUMIF('[3]QL THI'!E:E,D179,'[3]QL THI'!F:F),1))</f>
        <v>0</v>
      </c>
      <c r="AT179" s="149">
        <f t="shared" si="24"/>
        <v>0</v>
      </c>
    </row>
    <row r="180" spans="1:46" s="135" customFormat="1">
      <c r="A180" s="145">
        <f>IF(D180="","",SUBTOTAL(3,$D$5:D180))</f>
        <v>176</v>
      </c>
      <c r="B180" s="46" t="s">
        <v>399</v>
      </c>
      <c r="C180" s="47" t="s">
        <v>375</v>
      </c>
      <c r="D180" s="146" t="s">
        <v>400</v>
      </c>
      <c r="E180" s="147">
        <f>IF($D180="","",SUMIF('[3]TK DETHI'!$A:$A,$D180,'[3]TK DETHI'!$B:$B))</f>
        <v>0</v>
      </c>
      <c r="F180" s="147">
        <f>IF($D180="","",SUMIF('[3]TK DETHI'!$C:$C,$D180,'[3]TK DETHI'!$D:$D))</f>
        <v>0</v>
      </c>
      <c r="G180" s="147">
        <f>IF($D180="","",SUMIF('[3]TK DETHI'!$E:$E,$D180,'[3]TK DETHI'!$F:$F))</f>
        <v>0</v>
      </c>
      <c r="H180" s="147">
        <f>IF($D180="","",SUMIF('[3]TK DETHI'!$G:$G,$D180,'[3]TK DETHI'!$H:$H))</f>
        <v>0</v>
      </c>
      <c r="I180" s="147">
        <f>IF($D180="","",SUMIF('[3]TK DETHI'!$I:$I,$D180,'[3]TK DETHI'!$J:$J))</f>
        <v>0</v>
      </c>
      <c r="J180" s="147">
        <f>IF($D180="","",SUMIF('[3]TK DETHI'!$K:$K,$D180,'[3]TK DETHI'!$L:$L))</f>
        <v>0</v>
      </c>
      <c r="K180" s="147">
        <f>IF($D180="","",SUMIF('[3]TK DETHI'!$M:$M,$D180,'[3]TK DETHI'!$N:$N))</f>
        <v>0</v>
      </c>
      <c r="L180" s="147">
        <f>IF($D180="","",SUMIF('[3]TK DETHI'!$O:$O,$D180,'[3]TK DETHI'!$P:$P))</f>
        <v>0</v>
      </c>
      <c r="M180" s="148">
        <f t="shared" si="25"/>
        <v>0</v>
      </c>
      <c r="N180" s="49">
        <f>IF($D180="","",SUMIF('[3]TK COITHI KTHP va Thi TN'!$A:$A,$D180,'[3]TK COITHI KTHP va Thi TN'!$D:$D))</f>
        <v>0</v>
      </c>
      <c r="O180" s="49">
        <f>IF($D180="","",SUMIF('[3]TK COITHI KTHP va Thi TN'!$B:$B,$D180,'[3]TK COITHI KTHP va Thi TN'!$D:$D))</f>
        <v>0</v>
      </c>
      <c r="P180" s="49">
        <f>IF($D180="","",SUMIF('[3]TK COITHI KTHP va Thi TN'!$E:$E,$D180,'[3]TK COITHI KTHP va Thi TN'!$H:$H))</f>
        <v>0</v>
      </c>
      <c r="Q180" s="49">
        <f>IF($D180="","",SUMIF('[3]TK COITHI KTHP va Thi TN'!$F:$F,$D180,'[3]TK COITHI KTHP va Thi TN'!$H:$H))</f>
        <v>0</v>
      </c>
      <c r="R180" s="149">
        <f t="shared" si="26"/>
        <v>0</v>
      </c>
      <c r="S180" s="49">
        <f>IF($D180="","",SUMIF('[3]TK CHAMTHI'!$A:$A,$D180,'[3]TK CHAMTHI'!$C:$C))</f>
        <v>0</v>
      </c>
      <c r="T180" s="49">
        <f>IF($D180="","",SUMIF('[3]TK CHAMTHI'!$B:$B,$D180,'[3]TK CHAMTHI'!$C:$C))</f>
        <v>0</v>
      </c>
      <c r="U180" s="49">
        <f>IF(D180="","",SUMIF('[3]CHAM NV'!B:B,D180,'[3]CHAM NV'!C:C))</f>
        <v>0</v>
      </c>
      <c r="V180" s="50">
        <f t="shared" si="27"/>
        <v>0</v>
      </c>
      <c r="W180" s="49">
        <f>IF($D180="","",SUMIF('[3]TK CHAMTHI'!$D:$D,$D180,'[3]TK CHAMTHI'!$F:$F))</f>
        <v>0</v>
      </c>
      <c r="X180" s="49">
        <f>IF($D180="","",SUMIF('[3]TK CHAMTHI'!$E:$E,$D180,'[3]TK CHAMTHI'!$F:$F))</f>
        <v>0</v>
      </c>
      <c r="Y180" s="49">
        <f>IF(D180="","",SUMIF('[3]CHAM NV'!G:G,D180,'[3]CHAM NV'!H:H))</f>
        <v>0</v>
      </c>
      <c r="Z180" s="50">
        <f t="shared" si="28"/>
        <v>0</v>
      </c>
      <c r="AA180" s="49">
        <f>IF($D180="","",SUMIF('[3]TK CHAMTHI'!$G:$G,$D180,'[3]TK CHAMTHI'!$I:$I))</f>
        <v>0</v>
      </c>
      <c r="AB180" s="49">
        <f>IF($D180="","",SUMIF('[3]TK CHAMTHI'!$H:$H,$D180,'[3]TK CHAMTHI'!$I:$I))</f>
        <v>0</v>
      </c>
      <c r="AC180" s="49">
        <f>IF(D180="","",SUMIF('[3]CHAM NV'!E:E,D180,'[3]CHAM NV'!F:F))</f>
        <v>0</v>
      </c>
      <c r="AD180" s="50">
        <f t="shared" si="29"/>
        <v>0</v>
      </c>
      <c r="AE180" s="49">
        <f>IF($D180="","",SUMIF('[3]TK CHAMTHI'!$J:$J,$D180,'[3]TK CHAMTHI'!$L:$L))</f>
        <v>0</v>
      </c>
      <c r="AF180" s="49">
        <f>IF($D180="","",SUMIF('[3]TK CHAMTHI'!$K:$K,$D180,'[3]TK CHAMTHI'!$L:$L))</f>
        <v>0</v>
      </c>
      <c r="AG180" s="49">
        <f>IF(D180="","",SUMIF('[3]CHAM NV'!I:I,D180,'[3]CHAM NV'!J:J))</f>
        <v>0</v>
      </c>
      <c r="AH180" s="50">
        <f t="shared" si="30"/>
        <v>0</v>
      </c>
      <c r="AI180" s="49">
        <f>IF($D180="","",SUMIF('[3]TK CHAMTHI'!$M:$M,$D180,'[3]TK CHAMTHI'!$O:$O))</f>
        <v>0</v>
      </c>
      <c r="AJ180" s="49">
        <f>IF($D180="","",SUMIF('[3]TK CHAMTHI'!$N:$N,$D180,'[3]TK CHAMTHI'!$O:$O))</f>
        <v>0</v>
      </c>
      <c r="AK180" s="50">
        <f t="shared" si="22"/>
        <v>0</v>
      </c>
      <c r="AL180" s="49">
        <f>IF($D180="","",SUMIF('[3]TK CHAMTHI'!$P:$P,$D180,'[3]TK CHAMTHI'!$R:$R))</f>
        <v>0</v>
      </c>
      <c r="AM180" s="49">
        <f>IF($D180="","",SUMIF('[3]TK CHAMTHI'!$Q:$Q,$D180,'[3]TK CHAMTHI'!$R:$R))</f>
        <v>0</v>
      </c>
      <c r="AN180" s="50">
        <f t="shared" si="23"/>
        <v>0</v>
      </c>
      <c r="AO180" s="49">
        <f>IF(D180="","",SUMIF('[3]TK CHAMTHI'!S:S,D180,'[3]TK CHAMTHI'!U:U))</f>
        <v>0</v>
      </c>
      <c r="AP180" s="49">
        <f>IF(D180="","",SUMIF('[3]TK CHAMTHI'!T:T,D180,'[3]TK CHAMTHI'!U:U))</f>
        <v>0</v>
      </c>
      <c r="AQ180" s="50">
        <f t="shared" si="31"/>
        <v>0</v>
      </c>
      <c r="AR180" s="50">
        <f>IF(D180="","",ROUND(SUMIF('[3]QL THI'!G:G,D180,'[3]QL THI'!H:H),1))</f>
        <v>0</v>
      </c>
      <c r="AS180" s="50">
        <f>IF(D180="","",ROUND(SUMIF('[3]QL THI'!E:E,D180,'[3]QL THI'!F:F),1))</f>
        <v>0</v>
      </c>
      <c r="AT180" s="149">
        <f t="shared" si="24"/>
        <v>0</v>
      </c>
    </row>
    <row r="181" spans="1:46" s="135" customFormat="1">
      <c r="A181" s="145">
        <f>IF(D181="","",SUBTOTAL(3,$D$5:D181))</f>
        <v>177</v>
      </c>
      <c r="B181" s="46" t="s">
        <v>401</v>
      </c>
      <c r="C181" s="47" t="s">
        <v>375</v>
      </c>
      <c r="D181" s="146" t="s">
        <v>402</v>
      </c>
      <c r="E181" s="147">
        <f>IF($D181="","",SUMIF('[3]TK DETHI'!$A:$A,$D181,'[3]TK DETHI'!$B:$B))</f>
        <v>0</v>
      </c>
      <c r="F181" s="147">
        <f>IF($D181="","",SUMIF('[3]TK DETHI'!$C:$C,$D181,'[3]TK DETHI'!$D:$D))</f>
        <v>0</v>
      </c>
      <c r="G181" s="147">
        <f>IF($D181="","",SUMIF('[3]TK DETHI'!$E:$E,$D181,'[3]TK DETHI'!$F:$F))</f>
        <v>0</v>
      </c>
      <c r="H181" s="147">
        <f>IF($D181="","",SUMIF('[3]TK DETHI'!$G:$G,$D181,'[3]TK DETHI'!$H:$H))</f>
        <v>0</v>
      </c>
      <c r="I181" s="147">
        <f>IF($D181="","",SUMIF('[3]TK DETHI'!$I:$I,$D181,'[3]TK DETHI'!$J:$J))</f>
        <v>0</v>
      </c>
      <c r="J181" s="147">
        <f>IF($D181="","",SUMIF('[3]TK DETHI'!$K:$K,$D181,'[3]TK DETHI'!$L:$L))</f>
        <v>0</v>
      </c>
      <c r="K181" s="147">
        <f>IF($D181="","",SUMIF('[3]TK DETHI'!$M:$M,$D181,'[3]TK DETHI'!$N:$N))</f>
        <v>0</v>
      </c>
      <c r="L181" s="147">
        <f>IF($D181="","",SUMIF('[3]TK DETHI'!$O:$O,$D181,'[3]TK DETHI'!$P:$P))</f>
        <v>0</v>
      </c>
      <c r="M181" s="148">
        <f t="shared" si="25"/>
        <v>0</v>
      </c>
      <c r="N181" s="49">
        <f>IF($D181="","",SUMIF('[3]TK COITHI KTHP va Thi TN'!$A:$A,$D181,'[3]TK COITHI KTHP va Thi TN'!$D:$D))</f>
        <v>0</v>
      </c>
      <c r="O181" s="49">
        <f>IF($D181="","",SUMIF('[3]TK COITHI KTHP va Thi TN'!$B:$B,$D181,'[3]TK COITHI KTHP va Thi TN'!$D:$D))</f>
        <v>0</v>
      </c>
      <c r="P181" s="49">
        <f>IF($D181="","",SUMIF('[3]TK COITHI KTHP va Thi TN'!$E:$E,$D181,'[3]TK COITHI KTHP va Thi TN'!$H:$H))</f>
        <v>0</v>
      </c>
      <c r="Q181" s="49">
        <f>IF($D181="","",SUMIF('[3]TK COITHI KTHP va Thi TN'!$F:$F,$D181,'[3]TK COITHI KTHP va Thi TN'!$H:$H))</f>
        <v>0</v>
      </c>
      <c r="R181" s="149">
        <f t="shared" si="26"/>
        <v>0</v>
      </c>
      <c r="S181" s="49">
        <f>IF($D181="","",SUMIF('[3]TK CHAMTHI'!$A:$A,$D181,'[3]TK CHAMTHI'!$C:$C))</f>
        <v>0</v>
      </c>
      <c r="T181" s="49">
        <f>IF($D181="","",SUMIF('[3]TK CHAMTHI'!$B:$B,$D181,'[3]TK CHAMTHI'!$C:$C))</f>
        <v>0</v>
      </c>
      <c r="U181" s="49">
        <f>IF(D181="","",SUMIF('[3]CHAM NV'!B:B,D181,'[3]CHAM NV'!C:C))</f>
        <v>0</v>
      </c>
      <c r="V181" s="50">
        <f t="shared" si="27"/>
        <v>0</v>
      </c>
      <c r="W181" s="49">
        <f>IF($D181="","",SUMIF('[3]TK CHAMTHI'!$D:$D,$D181,'[3]TK CHAMTHI'!$F:$F))</f>
        <v>0</v>
      </c>
      <c r="X181" s="49">
        <f>IF($D181="","",SUMIF('[3]TK CHAMTHI'!$E:$E,$D181,'[3]TK CHAMTHI'!$F:$F))</f>
        <v>0</v>
      </c>
      <c r="Y181" s="49">
        <f>IF(D181="","",SUMIF('[3]CHAM NV'!G:G,D181,'[3]CHAM NV'!H:H))</f>
        <v>0</v>
      </c>
      <c r="Z181" s="50">
        <f t="shared" si="28"/>
        <v>0</v>
      </c>
      <c r="AA181" s="49">
        <f>IF($D181="","",SUMIF('[3]TK CHAMTHI'!$G:$G,$D181,'[3]TK CHAMTHI'!$I:$I))</f>
        <v>0</v>
      </c>
      <c r="AB181" s="49">
        <f>IF($D181="","",SUMIF('[3]TK CHAMTHI'!$H:$H,$D181,'[3]TK CHAMTHI'!$I:$I))</f>
        <v>0</v>
      </c>
      <c r="AC181" s="49">
        <f>IF(D181="","",SUMIF('[3]CHAM NV'!E:E,D181,'[3]CHAM NV'!F:F))</f>
        <v>0</v>
      </c>
      <c r="AD181" s="50">
        <f t="shared" si="29"/>
        <v>0</v>
      </c>
      <c r="AE181" s="49">
        <f>IF($D181="","",SUMIF('[3]TK CHAMTHI'!$J:$J,$D181,'[3]TK CHAMTHI'!$L:$L))</f>
        <v>0</v>
      </c>
      <c r="AF181" s="49">
        <f>IF($D181="","",SUMIF('[3]TK CHAMTHI'!$K:$K,$D181,'[3]TK CHAMTHI'!$L:$L))</f>
        <v>0</v>
      </c>
      <c r="AG181" s="49">
        <f>IF(D181="","",SUMIF('[3]CHAM NV'!I:I,D181,'[3]CHAM NV'!J:J))</f>
        <v>0</v>
      </c>
      <c r="AH181" s="50">
        <f t="shared" si="30"/>
        <v>0</v>
      </c>
      <c r="AI181" s="49">
        <f>IF($D181="","",SUMIF('[3]TK CHAMTHI'!$M:$M,$D181,'[3]TK CHAMTHI'!$O:$O))</f>
        <v>0</v>
      </c>
      <c r="AJ181" s="49">
        <f>IF($D181="","",SUMIF('[3]TK CHAMTHI'!$N:$N,$D181,'[3]TK CHAMTHI'!$O:$O))</f>
        <v>0</v>
      </c>
      <c r="AK181" s="50">
        <f t="shared" si="22"/>
        <v>0</v>
      </c>
      <c r="AL181" s="49">
        <f>IF($D181="","",SUMIF('[3]TK CHAMTHI'!$P:$P,$D181,'[3]TK CHAMTHI'!$R:$R))</f>
        <v>0</v>
      </c>
      <c r="AM181" s="49">
        <f>IF($D181="","",SUMIF('[3]TK CHAMTHI'!$Q:$Q,$D181,'[3]TK CHAMTHI'!$R:$R))</f>
        <v>0</v>
      </c>
      <c r="AN181" s="50">
        <f t="shared" si="23"/>
        <v>0</v>
      </c>
      <c r="AO181" s="49">
        <f>IF(D181="","",SUMIF('[3]TK CHAMTHI'!S:S,D181,'[3]TK CHAMTHI'!U:U))</f>
        <v>0</v>
      </c>
      <c r="AP181" s="49">
        <f>IF(D181="","",SUMIF('[3]TK CHAMTHI'!T:T,D181,'[3]TK CHAMTHI'!U:U))</f>
        <v>0</v>
      </c>
      <c r="AQ181" s="50">
        <f t="shared" si="31"/>
        <v>0</v>
      </c>
      <c r="AR181" s="50">
        <f>IF(D181="","",ROUND(SUMIF('[3]QL THI'!G:G,D181,'[3]QL THI'!H:H),1))</f>
        <v>0</v>
      </c>
      <c r="AS181" s="50">
        <f>IF(D181="","",ROUND(SUMIF('[3]QL THI'!E:E,D181,'[3]QL THI'!F:F),1))</f>
        <v>0</v>
      </c>
      <c r="AT181" s="149">
        <f t="shared" si="24"/>
        <v>0</v>
      </c>
    </row>
    <row r="182" spans="1:46" s="135" customFormat="1" ht="37.5">
      <c r="A182" s="145">
        <f>IF(D182="","",SUBTOTAL(3,$D$5:D182))</f>
        <v>178</v>
      </c>
      <c r="B182" s="46" t="s">
        <v>403</v>
      </c>
      <c r="C182" s="47" t="s">
        <v>375</v>
      </c>
      <c r="D182" s="146" t="s">
        <v>404</v>
      </c>
      <c r="E182" s="147">
        <f>IF($D182="","",SUMIF('[3]TK DETHI'!$A:$A,$D182,'[3]TK DETHI'!$B:$B))</f>
        <v>0</v>
      </c>
      <c r="F182" s="147">
        <f>IF($D182="","",SUMIF('[3]TK DETHI'!$C:$C,$D182,'[3]TK DETHI'!$D:$D))</f>
        <v>0</v>
      </c>
      <c r="G182" s="147">
        <f>IF($D182="","",SUMIF('[3]TK DETHI'!$E:$E,$D182,'[3]TK DETHI'!$F:$F))</f>
        <v>0</v>
      </c>
      <c r="H182" s="147">
        <f>IF($D182="","",SUMIF('[3]TK DETHI'!$G:$G,$D182,'[3]TK DETHI'!$H:$H))</f>
        <v>0</v>
      </c>
      <c r="I182" s="147">
        <f>IF($D182="","",SUMIF('[3]TK DETHI'!$I:$I,$D182,'[3]TK DETHI'!$J:$J))</f>
        <v>0</v>
      </c>
      <c r="J182" s="147">
        <f>IF($D182="","",SUMIF('[3]TK DETHI'!$K:$K,$D182,'[3]TK DETHI'!$L:$L))</f>
        <v>0</v>
      </c>
      <c r="K182" s="147">
        <f>IF($D182="","",SUMIF('[3]TK DETHI'!$M:$M,$D182,'[3]TK DETHI'!$N:$N))</f>
        <v>0</v>
      </c>
      <c r="L182" s="147">
        <f>IF($D182="","",SUMIF('[3]TK DETHI'!$O:$O,$D182,'[3]TK DETHI'!$P:$P))</f>
        <v>0</v>
      </c>
      <c r="M182" s="148">
        <f t="shared" si="25"/>
        <v>0</v>
      </c>
      <c r="N182" s="49">
        <f>IF($D182="","",SUMIF('[3]TK COITHI KTHP va Thi TN'!$A:$A,$D182,'[3]TK COITHI KTHP va Thi TN'!$D:$D))</f>
        <v>0</v>
      </c>
      <c r="O182" s="49">
        <f>IF($D182="","",SUMIF('[3]TK COITHI KTHP va Thi TN'!$B:$B,$D182,'[3]TK COITHI KTHP va Thi TN'!$D:$D))</f>
        <v>0</v>
      </c>
      <c r="P182" s="49">
        <f>IF($D182="","",SUMIF('[3]TK COITHI KTHP va Thi TN'!$E:$E,$D182,'[3]TK COITHI KTHP va Thi TN'!$H:$H))</f>
        <v>0</v>
      </c>
      <c r="Q182" s="49">
        <f>IF($D182="","",SUMIF('[3]TK COITHI KTHP va Thi TN'!$F:$F,$D182,'[3]TK COITHI KTHP va Thi TN'!$H:$H))</f>
        <v>0</v>
      </c>
      <c r="R182" s="149">
        <f t="shared" si="26"/>
        <v>0</v>
      </c>
      <c r="S182" s="49">
        <f>IF($D182="","",SUMIF('[3]TK CHAMTHI'!$A:$A,$D182,'[3]TK CHAMTHI'!$C:$C))</f>
        <v>0</v>
      </c>
      <c r="T182" s="49">
        <f>IF($D182="","",SUMIF('[3]TK CHAMTHI'!$B:$B,$D182,'[3]TK CHAMTHI'!$C:$C))</f>
        <v>0</v>
      </c>
      <c r="U182" s="49">
        <f>IF(D182="","",SUMIF('[3]CHAM NV'!B:B,D182,'[3]CHAM NV'!C:C))</f>
        <v>0</v>
      </c>
      <c r="V182" s="50">
        <f t="shared" si="27"/>
        <v>0</v>
      </c>
      <c r="W182" s="49">
        <f>IF($D182="","",SUMIF('[3]TK CHAMTHI'!$D:$D,$D182,'[3]TK CHAMTHI'!$F:$F))</f>
        <v>0</v>
      </c>
      <c r="X182" s="49">
        <f>IF($D182="","",SUMIF('[3]TK CHAMTHI'!$E:$E,$D182,'[3]TK CHAMTHI'!$F:$F))</f>
        <v>0</v>
      </c>
      <c r="Y182" s="49">
        <f>IF(D182="","",SUMIF('[3]CHAM NV'!G:G,D182,'[3]CHAM NV'!H:H))</f>
        <v>0</v>
      </c>
      <c r="Z182" s="50">
        <f t="shared" si="28"/>
        <v>0</v>
      </c>
      <c r="AA182" s="49">
        <f>IF($D182="","",SUMIF('[3]TK CHAMTHI'!$G:$G,$D182,'[3]TK CHAMTHI'!$I:$I))</f>
        <v>0</v>
      </c>
      <c r="AB182" s="49">
        <f>IF($D182="","",SUMIF('[3]TK CHAMTHI'!$H:$H,$D182,'[3]TK CHAMTHI'!$I:$I))</f>
        <v>0</v>
      </c>
      <c r="AC182" s="49">
        <f>IF(D182="","",SUMIF('[3]CHAM NV'!E:E,D182,'[3]CHAM NV'!F:F))</f>
        <v>0</v>
      </c>
      <c r="AD182" s="50">
        <f t="shared" si="29"/>
        <v>0</v>
      </c>
      <c r="AE182" s="49">
        <f>IF($D182="","",SUMIF('[3]TK CHAMTHI'!$J:$J,$D182,'[3]TK CHAMTHI'!$L:$L))</f>
        <v>0</v>
      </c>
      <c r="AF182" s="49">
        <f>IF($D182="","",SUMIF('[3]TK CHAMTHI'!$K:$K,$D182,'[3]TK CHAMTHI'!$L:$L))</f>
        <v>0</v>
      </c>
      <c r="AG182" s="49">
        <f>IF(D182="","",SUMIF('[3]CHAM NV'!I:I,D182,'[3]CHAM NV'!J:J))</f>
        <v>0</v>
      </c>
      <c r="AH182" s="50">
        <f t="shared" si="30"/>
        <v>0</v>
      </c>
      <c r="AI182" s="49">
        <f>IF($D182="","",SUMIF('[3]TK CHAMTHI'!$M:$M,$D182,'[3]TK CHAMTHI'!$O:$O))</f>
        <v>0</v>
      </c>
      <c r="AJ182" s="49">
        <f>IF($D182="","",SUMIF('[3]TK CHAMTHI'!$N:$N,$D182,'[3]TK CHAMTHI'!$O:$O))</f>
        <v>0</v>
      </c>
      <c r="AK182" s="50">
        <f t="shared" si="22"/>
        <v>0</v>
      </c>
      <c r="AL182" s="49">
        <f>IF($D182="","",SUMIF('[3]TK CHAMTHI'!$P:$P,$D182,'[3]TK CHAMTHI'!$R:$R))</f>
        <v>0</v>
      </c>
      <c r="AM182" s="49">
        <f>IF($D182="","",SUMIF('[3]TK CHAMTHI'!$Q:$Q,$D182,'[3]TK CHAMTHI'!$R:$R))</f>
        <v>0</v>
      </c>
      <c r="AN182" s="50">
        <f t="shared" si="23"/>
        <v>0</v>
      </c>
      <c r="AO182" s="49">
        <f>IF(D182="","",SUMIF('[3]TK CHAMTHI'!S:S,D182,'[3]TK CHAMTHI'!U:U))</f>
        <v>0</v>
      </c>
      <c r="AP182" s="49">
        <f>IF(D182="","",SUMIF('[3]TK CHAMTHI'!T:T,D182,'[3]TK CHAMTHI'!U:U))</f>
        <v>0</v>
      </c>
      <c r="AQ182" s="50">
        <f t="shared" si="31"/>
        <v>0</v>
      </c>
      <c r="AR182" s="50">
        <f>IF(D182="","",ROUND(SUMIF('[3]QL THI'!G:G,D182,'[3]QL THI'!H:H),1))</f>
        <v>0</v>
      </c>
      <c r="AS182" s="50">
        <f>IF(D182="","",ROUND(SUMIF('[3]QL THI'!E:E,D182,'[3]QL THI'!F:F),1))</f>
        <v>0</v>
      </c>
      <c r="AT182" s="149">
        <f t="shared" si="24"/>
        <v>0</v>
      </c>
    </row>
    <row r="183" spans="1:46" s="135" customFormat="1">
      <c r="A183" s="145">
        <f>IF(D183="","",SUBTOTAL(3,$D$5:D183))</f>
        <v>179</v>
      </c>
      <c r="B183" s="46" t="s">
        <v>405</v>
      </c>
      <c r="C183" s="47" t="s">
        <v>375</v>
      </c>
      <c r="D183" s="146" t="s">
        <v>406</v>
      </c>
      <c r="E183" s="147">
        <f>IF($D183="","",SUMIF('[3]TK DETHI'!$A:$A,$D183,'[3]TK DETHI'!$B:$B))</f>
        <v>0</v>
      </c>
      <c r="F183" s="147">
        <f>IF($D183="","",SUMIF('[3]TK DETHI'!$C:$C,$D183,'[3]TK DETHI'!$D:$D))</f>
        <v>0</v>
      </c>
      <c r="G183" s="147">
        <f>IF($D183="","",SUMIF('[3]TK DETHI'!$E:$E,$D183,'[3]TK DETHI'!$F:$F))</f>
        <v>0</v>
      </c>
      <c r="H183" s="147">
        <f>IF($D183="","",SUMIF('[3]TK DETHI'!$G:$G,$D183,'[3]TK DETHI'!$H:$H))</f>
        <v>0</v>
      </c>
      <c r="I183" s="147">
        <f>IF($D183="","",SUMIF('[3]TK DETHI'!$I:$I,$D183,'[3]TK DETHI'!$J:$J))</f>
        <v>0</v>
      </c>
      <c r="J183" s="147">
        <f>IF($D183="","",SUMIF('[3]TK DETHI'!$K:$K,$D183,'[3]TK DETHI'!$L:$L))</f>
        <v>0</v>
      </c>
      <c r="K183" s="147">
        <f>IF($D183="","",SUMIF('[3]TK DETHI'!$M:$M,$D183,'[3]TK DETHI'!$N:$N))</f>
        <v>0</v>
      </c>
      <c r="L183" s="147">
        <f>IF($D183="","",SUMIF('[3]TK DETHI'!$O:$O,$D183,'[3]TK DETHI'!$P:$P))</f>
        <v>0</v>
      </c>
      <c r="M183" s="148">
        <f t="shared" si="25"/>
        <v>0</v>
      </c>
      <c r="N183" s="49">
        <f>IF($D183="","",SUMIF('[3]TK COITHI KTHP va Thi TN'!$A:$A,$D183,'[3]TK COITHI KTHP va Thi TN'!$D:$D))</f>
        <v>0</v>
      </c>
      <c r="O183" s="49">
        <f>IF($D183="","",SUMIF('[3]TK COITHI KTHP va Thi TN'!$B:$B,$D183,'[3]TK COITHI KTHP va Thi TN'!$D:$D))</f>
        <v>0</v>
      </c>
      <c r="P183" s="49">
        <f>IF($D183="","",SUMIF('[3]TK COITHI KTHP va Thi TN'!$E:$E,$D183,'[3]TK COITHI KTHP va Thi TN'!$H:$H))</f>
        <v>0</v>
      </c>
      <c r="Q183" s="49">
        <f>IF($D183="","",SUMIF('[3]TK COITHI KTHP va Thi TN'!$F:$F,$D183,'[3]TK COITHI KTHP va Thi TN'!$H:$H))</f>
        <v>0</v>
      </c>
      <c r="R183" s="149">
        <f t="shared" si="26"/>
        <v>0</v>
      </c>
      <c r="S183" s="49">
        <f>IF($D183="","",SUMIF('[3]TK CHAMTHI'!$A:$A,$D183,'[3]TK CHAMTHI'!$C:$C))</f>
        <v>0</v>
      </c>
      <c r="T183" s="49">
        <f>IF($D183="","",SUMIF('[3]TK CHAMTHI'!$B:$B,$D183,'[3]TK CHAMTHI'!$C:$C))</f>
        <v>0</v>
      </c>
      <c r="U183" s="49">
        <f>IF(D183="","",SUMIF('[3]CHAM NV'!B:B,D183,'[3]CHAM NV'!C:C))</f>
        <v>0</v>
      </c>
      <c r="V183" s="50">
        <f t="shared" si="27"/>
        <v>0</v>
      </c>
      <c r="W183" s="49">
        <f>IF($D183="","",SUMIF('[3]TK CHAMTHI'!$D:$D,$D183,'[3]TK CHAMTHI'!$F:$F))</f>
        <v>0</v>
      </c>
      <c r="X183" s="49">
        <f>IF($D183="","",SUMIF('[3]TK CHAMTHI'!$E:$E,$D183,'[3]TK CHAMTHI'!$F:$F))</f>
        <v>0</v>
      </c>
      <c r="Y183" s="49">
        <f>IF(D183="","",SUMIF('[3]CHAM NV'!G:G,D183,'[3]CHAM NV'!H:H))</f>
        <v>0</v>
      </c>
      <c r="Z183" s="50">
        <f t="shared" si="28"/>
        <v>0</v>
      </c>
      <c r="AA183" s="49">
        <f>IF($D183="","",SUMIF('[3]TK CHAMTHI'!$G:$G,$D183,'[3]TK CHAMTHI'!$I:$I))</f>
        <v>0</v>
      </c>
      <c r="AB183" s="49">
        <f>IF($D183="","",SUMIF('[3]TK CHAMTHI'!$H:$H,$D183,'[3]TK CHAMTHI'!$I:$I))</f>
        <v>0</v>
      </c>
      <c r="AC183" s="49">
        <f>IF(D183="","",SUMIF('[3]CHAM NV'!E:E,D183,'[3]CHAM NV'!F:F))</f>
        <v>0</v>
      </c>
      <c r="AD183" s="50">
        <f t="shared" si="29"/>
        <v>0</v>
      </c>
      <c r="AE183" s="49">
        <f>IF($D183="","",SUMIF('[3]TK CHAMTHI'!$J:$J,$D183,'[3]TK CHAMTHI'!$L:$L))</f>
        <v>0</v>
      </c>
      <c r="AF183" s="49">
        <f>IF($D183="","",SUMIF('[3]TK CHAMTHI'!$K:$K,$D183,'[3]TK CHAMTHI'!$L:$L))</f>
        <v>0</v>
      </c>
      <c r="AG183" s="49">
        <f>IF(D183="","",SUMIF('[3]CHAM NV'!I:I,D183,'[3]CHAM NV'!J:J))</f>
        <v>0</v>
      </c>
      <c r="AH183" s="50">
        <f t="shared" si="30"/>
        <v>0</v>
      </c>
      <c r="AI183" s="49">
        <f>IF($D183="","",SUMIF('[3]TK CHAMTHI'!$M:$M,$D183,'[3]TK CHAMTHI'!$O:$O))</f>
        <v>0</v>
      </c>
      <c r="AJ183" s="49">
        <f>IF($D183="","",SUMIF('[3]TK CHAMTHI'!$N:$N,$D183,'[3]TK CHAMTHI'!$O:$O))</f>
        <v>0</v>
      </c>
      <c r="AK183" s="50">
        <f t="shared" si="22"/>
        <v>0</v>
      </c>
      <c r="AL183" s="49">
        <f>IF($D183="","",SUMIF('[3]TK CHAMTHI'!$P:$P,$D183,'[3]TK CHAMTHI'!$R:$R))</f>
        <v>0</v>
      </c>
      <c r="AM183" s="49">
        <f>IF($D183="","",SUMIF('[3]TK CHAMTHI'!$Q:$Q,$D183,'[3]TK CHAMTHI'!$R:$R))</f>
        <v>0</v>
      </c>
      <c r="AN183" s="50">
        <f t="shared" si="23"/>
        <v>0</v>
      </c>
      <c r="AO183" s="49">
        <f>IF(D183="","",SUMIF('[3]TK CHAMTHI'!S:S,D183,'[3]TK CHAMTHI'!U:U))</f>
        <v>0</v>
      </c>
      <c r="AP183" s="49">
        <f>IF(D183="","",SUMIF('[3]TK CHAMTHI'!T:T,D183,'[3]TK CHAMTHI'!U:U))</f>
        <v>0</v>
      </c>
      <c r="AQ183" s="50">
        <f t="shared" si="31"/>
        <v>0</v>
      </c>
      <c r="AR183" s="50">
        <f>IF(D183="","",ROUND(SUMIF('[3]QL THI'!G:G,D183,'[3]QL THI'!H:H),1))</f>
        <v>0</v>
      </c>
      <c r="AS183" s="50">
        <f>IF(D183="","",ROUND(SUMIF('[3]QL THI'!E:E,D183,'[3]QL THI'!F:F),1))</f>
        <v>0</v>
      </c>
      <c r="AT183" s="149">
        <f t="shared" si="24"/>
        <v>0</v>
      </c>
    </row>
    <row r="184" spans="1:46" s="135" customFormat="1" ht="37.5">
      <c r="A184" s="145">
        <f>IF(D184="","",SUBTOTAL(3,$D$5:D184))</f>
        <v>180</v>
      </c>
      <c r="B184" s="46" t="s">
        <v>407</v>
      </c>
      <c r="C184" s="47" t="s">
        <v>375</v>
      </c>
      <c r="D184" s="146" t="s">
        <v>408</v>
      </c>
      <c r="E184" s="147">
        <f>IF($D184="","",SUMIF('[3]TK DETHI'!$A:$A,$D184,'[3]TK DETHI'!$B:$B))</f>
        <v>0</v>
      </c>
      <c r="F184" s="147">
        <f>IF($D184="","",SUMIF('[3]TK DETHI'!$C:$C,$D184,'[3]TK DETHI'!$D:$D))</f>
        <v>0</v>
      </c>
      <c r="G184" s="147">
        <f>IF($D184="","",SUMIF('[3]TK DETHI'!$E:$E,$D184,'[3]TK DETHI'!$F:$F))</f>
        <v>0</v>
      </c>
      <c r="H184" s="147">
        <f>IF($D184="","",SUMIF('[3]TK DETHI'!$G:$G,$D184,'[3]TK DETHI'!$H:$H))</f>
        <v>0</v>
      </c>
      <c r="I184" s="147">
        <f>IF($D184="","",SUMIF('[3]TK DETHI'!$I:$I,$D184,'[3]TK DETHI'!$J:$J))</f>
        <v>0</v>
      </c>
      <c r="J184" s="147">
        <f>IF($D184="","",SUMIF('[3]TK DETHI'!$K:$K,$D184,'[3]TK DETHI'!$L:$L))</f>
        <v>0</v>
      </c>
      <c r="K184" s="147">
        <f>IF($D184="","",SUMIF('[3]TK DETHI'!$M:$M,$D184,'[3]TK DETHI'!$N:$N))</f>
        <v>0</v>
      </c>
      <c r="L184" s="147">
        <f>IF($D184="","",SUMIF('[3]TK DETHI'!$O:$O,$D184,'[3]TK DETHI'!$P:$P))</f>
        <v>0</v>
      </c>
      <c r="M184" s="148">
        <f t="shared" si="25"/>
        <v>0</v>
      </c>
      <c r="N184" s="49">
        <f>IF($D184="","",SUMIF('[3]TK COITHI KTHP va Thi TN'!$A:$A,$D184,'[3]TK COITHI KTHP va Thi TN'!$D:$D))</f>
        <v>0</v>
      </c>
      <c r="O184" s="49">
        <f>IF($D184="","",SUMIF('[3]TK COITHI KTHP va Thi TN'!$B:$B,$D184,'[3]TK COITHI KTHP va Thi TN'!$D:$D))</f>
        <v>0</v>
      </c>
      <c r="P184" s="49">
        <f>IF($D184="","",SUMIF('[3]TK COITHI KTHP va Thi TN'!$E:$E,$D184,'[3]TK COITHI KTHP va Thi TN'!$H:$H))</f>
        <v>0</v>
      </c>
      <c r="Q184" s="49">
        <f>IF($D184="","",SUMIF('[3]TK COITHI KTHP va Thi TN'!$F:$F,$D184,'[3]TK COITHI KTHP va Thi TN'!$H:$H))</f>
        <v>0</v>
      </c>
      <c r="R184" s="149">
        <f t="shared" si="26"/>
        <v>0</v>
      </c>
      <c r="S184" s="49">
        <f>IF($D184="","",SUMIF('[3]TK CHAMTHI'!$A:$A,$D184,'[3]TK CHAMTHI'!$C:$C))</f>
        <v>0</v>
      </c>
      <c r="T184" s="49">
        <f>IF($D184="","",SUMIF('[3]TK CHAMTHI'!$B:$B,$D184,'[3]TK CHAMTHI'!$C:$C))</f>
        <v>0</v>
      </c>
      <c r="U184" s="49">
        <f>IF(D184="","",SUMIF('[3]CHAM NV'!B:B,D184,'[3]CHAM NV'!C:C))</f>
        <v>0</v>
      </c>
      <c r="V184" s="50">
        <f t="shared" si="27"/>
        <v>0</v>
      </c>
      <c r="W184" s="49">
        <f>IF($D184="","",SUMIF('[3]TK CHAMTHI'!$D:$D,$D184,'[3]TK CHAMTHI'!$F:$F))</f>
        <v>0</v>
      </c>
      <c r="X184" s="49">
        <f>IF($D184="","",SUMIF('[3]TK CHAMTHI'!$E:$E,$D184,'[3]TK CHAMTHI'!$F:$F))</f>
        <v>0</v>
      </c>
      <c r="Y184" s="49">
        <f>IF(D184="","",SUMIF('[3]CHAM NV'!G:G,D184,'[3]CHAM NV'!H:H))</f>
        <v>0</v>
      </c>
      <c r="Z184" s="50">
        <f t="shared" si="28"/>
        <v>0</v>
      </c>
      <c r="AA184" s="49">
        <f>IF($D184="","",SUMIF('[3]TK CHAMTHI'!$G:$G,$D184,'[3]TK CHAMTHI'!$I:$I))</f>
        <v>0</v>
      </c>
      <c r="AB184" s="49">
        <f>IF($D184="","",SUMIF('[3]TK CHAMTHI'!$H:$H,$D184,'[3]TK CHAMTHI'!$I:$I))</f>
        <v>0</v>
      </c>
      <c r="AC184" s="49">
        <f>IF(D184="","",SUMIF('[3]CHAM NV'!E:E,D184,'[3]CHAM NV'!F:F))</f>
        <v>0</v>
      </c>
      <c r="AD184" s="50">
        <f t="shared" si="29"/>
        <v>0</v>
      </c>
      <c r="AE184" s="49">
        <f>IF($D184="","",SUMIF('[3]TK CHAMTHI'!$J:$J,$D184,'[3]TK CHAMTHI'!$L:$L))</f>
        <v>0</v>
      </c>
      <c r="AF184" s="49">
        <f>IF($D184="","",SUMIF('[3]TK CHAMTHI'!$K:$K,$D184,'[3]TK CHAMTHI'!$L:$L))</f>
        <v>0</v>
      </c>
      <c r="AG184" s="49">
        <f>IF(D184="","",SUMIF('[3]CHAM NV'!I:I,D184,'[3]CHAM NV'!J:J))</f>
        <v>0</v>
      </c>
      <c r="AH184" s="50">
        <f t="shared" si="30"/>
        <v>0</v>
      </c>
      <c r="AI184" s="49">
        <f>IF($D184="","",SUMIF('[3]TK CHAMTHI'!$M:$M,$D184,'[3]TK CHAMTHI'!$O:$O))</f>
        <v>0</v>
      </c>
      <c r="AJ184" s="49">
        <f>IF($D184="","",SUMIF('[3]TK CHAMTHI'!$N:$N,$D184,'[3]TK CHAMTHI'!$O:$O))</f>
        <v>0</v>
      </c>
      <c r="AK184" s="50">
        <f t="shared" si="22"/>
        <v>0</v>
      </c>
      <c r="AL184" s="49">
        <f>IF($D184="","",SUMIF('[3]TK CHAMTHI'!$P:$P,$D184,'[3]TK CHAMTHI'!$R:$R))</f>
        <v>0</v>
      </c>
      <c r="AM184" s="49">
        <f>IF($D184="","",SUMIF('[3]TK CHAMTHI'!$Q:$Q,$D184,'[3]TK CHAMTHI'!$R:$R))</f>
        <v>0</v>
      </c>
      <c r="AN184" s="50">
        <f t="shared" si="23"/>
        <v>0</v>
      </c>
      <c r="AO184" s="49">
        <f>IF(D184="","",SUMIF('[3]TK CHAMTHI'!S:S,D184,'[3]TK CHAMTHI'!U:U))</f>
        <v>0</v>
      </c>
      <c r="AP184" s="49">
        <f>IF(D184="","",SUMIF('[3]TK CHAMTHI'!T:T,D184,'[3]TK CHAMTHI'!U:U))</f>
        <v>0</v>
      </c>
      <c r="AQ184" s="50">
        <f t="shared" si="31"/>
        <v>0</v>
      </c>
      <c r="AR184" s="50">
        <f>IF(D184="","",ROUND(SUMIF('[3]QL THI'!G:G,D184,'[3]QL THI'!H:H),1))</f>
        <v>0</v>
      </c>
      <c r="AS184" s="50">
        <f>IF(D184="","",ROUND(SUMIF('[3]QL THI'!E:E,D184,'[3]QL THI'!F:F),1))</f>
        <v>0</v>
      </c>
      <c r="AT184" s="149">
        <f t="shared" si="24"/>
        <v>0</v>
      </c>
    </row>
    <row r="185" spans="1:46" s="135" customFormat="1" ht="37.5">
      <c r="A185" s="145">
        <f>IF(D185="","",SUBTOTAL(3,$D$5:D185))</f>
        <v>181</v>
      </c>
      <c r="B185" s="46" t="s">
        <v>409</v>
      </c>
      <c r="C185" s="47" t="s">
        <v>375</v>
      </c>
      <c r="D185" s="146" t="s">
        <v>410</v>
      </c>
      <c r="E185" s="147">
        <f>IF($D185="","",SUMIF('[3]TK DETHI'!$A:$A,$D185,'[3]TK DETHI'!$B:$B))</f>
        <v>0</v>
      </c>
      <c r="F185" s="147">
        <f>IF($D185="","",SUMIF('[3]TK DETHI'!$C:$C,$D185,'[3]TK DETHI'!$D:$D))</f>
        <v>0</v>
      </c>
      <c r="G185" s="147">
        <f>IF($D185="","",SUMIF('[3]TK DETHI'!$E:$E,$D185,'[3]TK DETHI'!$F:$F))</f>
        <v>0</v>
      </c>
      <c r="H185" s="147">
        <f>IF($D185="","",SUMIF('[3]TK DETHI'!$G:$G,$D185,'[3]TK DETHI'!$H:$H))</f>
        <v>0</v>
      </c>
      <c r="I185" s="147">
        <f>IF($D185="","",SUMIF('[3]TK DETHI'!$I:$I,$D185,'[3]TK DETHI'!$J:$J))</f>
        <v>0</v>
      </c>
      <c r="J185" s="147">
        <f>IF($D185="","",SUMIF('[3]TK DETHI'!$K:$K,$D185,'[3]TK DETHI'!$L:$L))</f>
        <v>0</v>
      </c>
      <c r="K185" s="147">
        <f>IF($D185="","",SUMIF('[3]TK DETHI'!$M:$M,$D185,'[3]TK DETHI'!$N:$N))</f>
        <v>0</v>
      </c>
      <c r="L185" s="147">
        <f>IF($D185="","",SUMIF('[3]TK DETHI'!$O:$O,$D185,'[3]TK DETHI'!$P:$P))</f>
        <v>0</v>
      </c>
      <c r="M185" s="148">
        <f t="shared" si="25"/>
        <v>0</v>
      </c>
      <c r="N185" s="49">
        <f>IF($D185="","",SUMIF('[3]TK COITHI KTHP va Thi TN'!$A:$A,$D185,'[3]TK COITHI KTHP va Thi TN'!$D:$D))</f>
        <v>0</v>
      </c>
      <c r="O185" s="49">
        <f>IF($D185="","",SUMIF('[3]TK COITHI KTHP va Thi TN'!$B:$B,$D185,'[3]TK COITHI KTHP va Thi TN'!$D:$D))</f>
        <v>0</v>
      </c>
      <c r="P185" s="49">
        <f>IF($D185="","",SUMIF('[3]TK COITHI KTHP va Thi TN'!$E:$E,$D185,'[3]TK COITHI KTHP va Thi TN'!$H:$H))</f>
        <v>0</v>
      </c>
      <c r="Q185" s="49">
        <f>IF($D185="","",SUMIF('[3]TK COITHI KTHP va Thi TN'!$F:$F,$D185,'[3]TK COITHI KTHP va Thi TN'!$H:$H))</f>
        <v>0</v>
      </c>
      <c r="R185" s="149">
        <f t="shared" si="26"/>
        <v>0</v>
      </c>
      <c r="S185" s="49">
        <f>IF($D185="","",SUMIF('[3]TK CHAMTHI'!$A:$A,$D185,'[3]TK CHAMTHI'!$C:$C))</f>
        <v>0</v>
      </c>
      <c r="T185" s="49">
        <f>IF($D185="","",SUMIF('[3]TK CHAMTHI'!$B:$B,$D185,'[3]TK CHAMTHI'!$C:$C))</f>
        <v>0</v>
      </c>
      <c r="U185" s="49">
        <f>IF(D185="","",SUMIF('[3]CHAM NV'!B:B,D185,'[3]CHAM NV'!C:C))</f>
        <v>0</v>
      </c>
      <c r="V185" s="50">
        <f t="shared" si="27"/>
        <v>0</v>
      </c>
      <c r="W185" s="49">
        <f>IF($D185="","",SUMIF('[3]TK CHAMTHI'!$D:$D,$D185,'[3]TK CHAMTHI'!$F:$F))</f>
        <v>0</v>
      </c>
      <c r="X185" s="49">
        <f>IF($D185="","",SUMIF('[3]TK CHAMTHI'!$E:$E,$D185,'[3]TK CHAMTHI'!$F:$F))</f>
        <v>0</v>
      </c>
      <c r="Y185" s="49">
        <f>IF(D185="","",SUMIF('[3]CHAM NV'!G:G,D185,'[3]CHAM NV'!H:H))</f>
        <v>0</v>
      </c>
      <c r="Z185" s="50">
        <f t="shared" si="28"/>
        <v>0</v>
      </c>
      <c r="AA185" s="49">
        <f>IF($D185="","",SUMIF('[3]TK CHAMTHI'!$G:$G,$D185,'[3]TK CHAMTHI'!$I:$I))</f>
        <v>0</v>
      </c>
      <c r="AB185" s="49">
        <f>IF($D185="","",SUMIF('[3]TK CHAMTHI'!$H:$H,$D185,'[3]TK CHAMTHI'!$I:$I))</f>
        <v>0</v>
      </c>
      <c r="AC185" s="49">
        <f>IF(D185="","",SUMIF('[3]CHAM NV'!E:E,D185,'[3]CHAM NV'!F:F))</f>
        <v>0</v>
      </c>
      <c r="AD185" s="50">
        <f t="shared" si="29"/>
        <v>0</v>
      </c>
      <c r="AE185" s="49">
        <f>IF($D185="","",SUMIF('[3]TK CHAMTHI'!$J:$J,$D185,'[3]TK CHAMTHI'!$L:$L))</f>
        <v>0</v>
      </c>
      <c r="AF185" s="49">
        <f>IF($D185="","",SUMIF('[3]TK CHAMTHI'!$K:$K,$D185,'[3]TK CHAMTHI'!$L:$L))</f>
        <v>0</v>
      </c>
      <c r="AG185" s="49">
        <f>IF(D185="","",SUMIF('[3]CHAM NV'!I:I,D185,'[3]CHAM NV'!J:J))</f>
        <v>0</v>
      </c>
      <c r="AH185" s="50">
        <f t="shared" si="30"/>
        <v>0</v>
      </c>
      <c r="AI185" s="49">
        <f>IF($D185="","",SUMIF('[3]TK CHAMTHI'!$M:$M,$D185,'[3]TK CHAMTHI'!$O:$O))</f>
        <v>0</v>
      </c>
      <c r="AJ185" s="49">
        <f>IF($D185="","",SUMIF('[3]TK CHAMTHI'!$N:$N,$D185,'[3]TK CHAMTHI'!$O:$O))</f>
        <v>0</v>
      </c>
      <c r="AK185" s="50">
        <f t="shared" si="22"/>
        <v>0</v>
      </c>
      <c r="AL185" s="49">
        <f>IF($D185="","",SUMIF('[3]TK CHAMTHI'!$P:$P,$D185,'[3]TK CHAMTHI'!$R:$R))</f>
        <v>0</v>
      </c>
      <c r="AM185" s="49">
        <f>IF($D185="","",SUMIF('[3]TK CHAMTHI'!$Q:$Q,$D185,'[3]TK CHAMTHI'!$R:$R))</f>
        <v>0</v>
      </c>
      <c r="AN185" s="50">
        <f t="shared" si="23"/>
        <v>0</v>
      </c>
      <c r="AO185" s="49">
        <f>IF(D185="","",SUMIF('[3]TK CHAMTHI'!S:S,D185,'[3]TK CHAMTHI'!U:U))</f>
        <v>0</v>
      </c>
      <c r="AP185" s="49">
        <f>IF(D185="","",SUMIF('[3]TK CHAMTHI'!T:T,D185,'[3]TK CHAMTHI'!U:U))</f>
        <v>0</v>
      </c>
      <c r="AQ185" s="50">
        <f t="shared" si="31"/>
        <v>0</v>
      </c>
      <c r="AR185" s="50">
        <f>IF(D185="","",ROUND(SUMIF('[3]QL THI'!G:G,D185,'[3]QL THI'!H:H),1))</f>
        <v>0</v>
      </c>
      <c r="AS185" s="50">
        <f>IF(D185="","",ROUND(SUMIF('[3]QL THI'!E:E,D185,'[3]QL THI'!F:F),1))</f>
        <v>0</v>
      </c>
      <c r="AT185" s="149">
        <f t="shared" si="24"/>
        <v>0</v>
      </c>
    </row>
    <row r="186" spans="1:46" s="135" customFormat="1">
      <c r="A186" s="145">
        <f>IF(D186="","",SUBTOTAL(3,$D$5:D186))</f>
        <v>182</v>
      </c>
      <c r="B186" s="46" t="s">
        <v>411</v>
      </c>
      <c r="C186" s="47" t="s">
        <v>375</v>
      </c>
      <c r="D186" s="146" t="s">
        <v>412</v>
      </c>
      <c r="E186" s="147">
        <f>IF($D186="","",SUMIF('[3]TK DETHI'!$A:$A,$D186,'[3]TK DETHI'!$B:$B))</f>
        <v>0</v>
      </c>
      <c r="F186" s="147">
        <f>IF($D186="","",SUMIF('[3]TK DETHI'!$C:$C,$D186,'[3]TK DETHI'!$D:$D))</f>
        <v>0</v>
      </c>
      <c r="G186" s="147">
        <f>IF($D186="","",SUMIF('[3]TK DETHI'!$E:$E,$D186,'[3]TK DETHI'!$F:$F))</f>
        <v>0</v>
      </c>
      <c r="H186" s="147">
        <f>IF($D186="","",SUMIF('[3]TK DETHI'!$G:$G,$D186,'[3]TK DETHI'!$H:$H))</f>
        <v>0</v>
      </c>
      <c r="I186" s="147">
        <f>IF($D186="","",SUMIF('[3]TK DETHI'!$I:$I,$D186,'[3]TK DETHI'!$J:$J))</f>
        <v>0</v>
      </c>
      <c r="J186" s="147">
        <f>IF($D186="","",SUMIF('[3]TK DETHI'!$K:$K,$D186,'[3]TK DETHI'!$L:$L))</f>
        <v>0</v>
      </c>
      <c r="K186" s="147">
        <f>IF($D186="","",SUMIF('[3]TK DETHI'!$M:$M,$D186,'[3]TK DETHI'!$N:$N))</f>
        <v>0</v>
      </c>
      <c r="L186" s="147">
        <f>IF($D186="","",SUMIF('[3]TK DETHI'!$O:$O,$D186,'[3]TK DETHI'!$P:$P))</f>
        <v>0</v>
      </c>
      <c r="M186" s="148">
        <f t="shared" si="25"/>
        <v>0</v>
      </c>
      <c r="N186" s="49">
        <f>IF($D186="","",SUMIF('[3]TK COITHI KTHP va Thi TN'!$A:$A,$D186,'[3]TK COITHI KTHP va Thi TN'!$D:$D))</f>
        <v>0</v>
      </c>
      <c r="O186" s="49">
        <f>IF($D186="","",SUMIF('[3]TK COITHI KTHP va Thi TN'!$B:$B,$D186,'[3]TK COITHI KTHP va Thi TN'!$D:$D))</f>
        <v>0</v>
      </c>
      <c r="P186" s="49">
        <f>IF($D186="","",SUMIF('[3]TK COITHI KTHP va Thi TN'!$E:$E,$D186,'[3]TK COITHI KTHP va Thi TN'!$H:$H))</f>
        <v>0</v>
      </c>
      <c r="Q186" s="49">
        <f>IF($D186="","",SUMIF('[3]TK COITHI KTHP va Thi TN'!$F:$F,$D186,'[3]TK COITHI KTHP va Thi TN'!$H:$H))</f>
        <v>0</v>
      </c>
      <c r="R186" s="149">
        <f t="shared" si="26"/>
        <v>0</v>
      </c>
      <c r="S186" s="49">
        <f>IF($D186="","",SUMIF('[3]TK CHAMTHI'!$A:$A,$D186,'[3]TK CHAMTHI'!$C:$C))</f>
        <v>0</v>
      </c>
      <c r="T186" s="49">
        <f>IF($D186="","",SUMIF('[3]TK CHAMTHI'!$B:$B,$D186,'[3]TK CHAMTHI'!$C:$C))</f>
        <v>0</v>
      </c>
      <c r="U186" s="49">
        <f>IF(D186="","",SUMIF('[3]CHAM NV'!B:B,D186,'[3]CHAM NV'!C:C))</f>
        <v>0</v>
      </c>
      <c r="V186" s="50">
        <f t="shared" si="27"/>
        <v>0</v>
      </c>
      <c r="W186" s="49">
        <f>IF($D186="","",SUMIF('[3]TK CHAMTHI'!$D:$D,$D186,'[3]TK CHAMTHI'!$F:$F))</f>
        <v>0</v>
      </c>
      <c r="X186" s="49">
        <f>IF($D186="","",SUMIF('[3]TK CHAMTHI'!$E:$E,$D186,'[3]TK CHAMTHI'!$F:$F))</f>
        <v>0</v>
      </c>
      <c r="Y186" s="49">
        <f>IF(D186="","",SUMIF('[3]CHAM NV'!G:G,D186,'[3]CHAM NV'!H:H))</f>
        <v>0</v>
      </c>
      <c r="Z186" s="50">
        <f t="shared" si="28"/>
        <v>0</v>
      </c>
      <c r="AA186" s="49">
        <f>IF($D186="","",SUMIF('[3]TK CHAMTHI'!$G:$G,$D186,'[3]TK CHAMTHI'!$I:$I))</f>
        <v>0</v>
      </c>
      <c r="AB186" s="49">
        <f>IF($D186="","",SUMIF('[3]TK CHAMTHI'!$H:$H,$D186,'[3]TK CHAMTHI'!$I:$I))</f>
        <v>0</v>
      </c>
      <c r="AC186" s="49">
        <f>IF(D186="","",SUMIF('[3]CHAM NV'!E:E,D186,'[3]CHAM NV'!F:F))</f>
        <v>0</v>
      </c>
      <c r="AD186" s="50">
        <f t="shared" si="29"/>
        <v>0</v>
      </c>
      <c r="AE186" s="49">
        <f>IF($D186="","",SUMIF('[3]TK CHAMTHI'!$J:$J,$D186,'[3]TK CHAMTHI'!$L:$L))</f>
        <v>0</v>
      </c>
      <c r="AF186" s="49">
        <f>IF($D186="","",SUMIF('[3]TK CHAMTHI'!$K:$K,$D186,'[3]TK CHAMTHI'!$L:$L))</f>
        <v>0</v>
      </c>
      <c r="AG186" s="49">
        <f>IF(D186="","",SUMIF('[3]CHAM NV'!I:I,D186,'[3]CHAM NV'!J:J))</f>
        <v>0</v>
      </c>
      <c r="AH186" s="50">
        <f t="shared" si="30"/>
        <v>0</v>
      </c>
      <c r="AI186" s="49">
        <f>IF($D186="","",SUMIF('[3]TK CHAMTHI'!$M:$M,$D186,'[3]TK CHAMTHI'!$O:$O))</f>
        <v>0</v>
      </c>
      <c r="AJ186" s="49">
        <f>IF($D186="","",SUMIF('[3]TK CHAMTHI'!$N:$N,$D186,'[3]TK CHAMTHI'!$O:$O))</f>
        <v>0</v>
      </c>
      <c r="AK186" s="50">
        <f t="shared" si="22"/>
        <v>0</v>
      </c>
      <c r="AL186" s="49">
        <f>IF($D186="","",SUMIF('[3]TK CHAMTHI'!$P:$P,$D186,'[3]TK CHAMTHI'!$R:$R))</f>
        <v>0</v>
      </c>
      <c r="AM186" s="49">
        <f>IF($D186="","",SUMIF('[3]TK CHAMTHI'!$Q:$Q,$D186,'[3]TK CHAMTHI'!$R:$R))</f>
        <v>0</v>
      </c>
      <c r="AN186" s="50">
        <f t="shared" si="23"/>
        <v>0</v>
      </c>
      <c r="AO186" s="49">
        <f>IF(D186="","",SUMIF('[3]TK CHAMTHI'!S:S,D186,'[3]TK CHAMTHI'!U:U))</f>
        <v>0</v>
      </c>
      <c r="AP186" s="49">
        <f>IF(D186="","",SUMIF('[3]TK CHAMTHI'!T:T,D186,'[3]TK CHAMTHI'!U:U))</f>
        <v>0</v>
      </c>
      <c r="AQ186" s="50">
        <f t="shared" si="31"/>
        <v>0</v>
      </c>
      <c r="AR186" s="50">
        <f>IF(D186="","",ROUND(SUMIF('[3]QL THI'!G:G,D186,'[3]QL THI'!H:H),1))</f>
        <v>0</v>
      </c>
      <c r="AS186" s="50">
        <f>IF(D186="","",ROUND(SUMIF('[3]QL THI'!E:E,D186,'[3]QL THI'!F:F),1))</f>
        <v>0</v>
      </c>
      <c r="AT186" s="149">
        <f t="shared" si="24"/>
        <v>0</v>
      </c>
    </row>
    <row r="187" spans="1:46" s="135" customFormat="1">
      <c r="A187" s="145">
        <f>IF(D187="","",SUBTOTAL(3,$D$5:D187))</f>
        <v>183</v>
      </c>
      <c r="B187" s="46" t="s">
        <v>413</v>
      </c>
      <c r="C187" s="47" t="s">
        <v>375</v>
      </c>
      <c r="D187" s="146" t="s">
        <v>414</v>
      </c>
      <c r="E187" s="147">
        <f>IF($D187="","",SUMIF('[3]TK DETHI'!$A:$A,$D187,'[3]TK DETHI'!$B:$B))</f>
        <v>0</v>
      </c>
      <c r="F187" s="147">
        <f>IF($D187="","",SUMIF('[3]TK DETHI'!$C:$C,$D187,'[3]TK DETHI'!$D:$D))</f>
        <v>0</v>
      </c>
      <c r="G187" s="147">
        <f>IF($D187="","",SUMIF('[3]TK DETHI'!$E:$E,$D187,'[3]TK DETHI'!$F:$F))</f>
        <v>0</v>
      </c>
      <c r="H187" s="147">
        <f>IF($D187="","",SUMIF('[3]TK DETHI'!$G:$G,$D187,'[3]TK DETHI'!$H:$H))</f>
        <v>0</v>
      </c>
      <c r="I187" s="147">
        <f>IF($D187="","",SUMIF('[3]TK DETHI'!$I:$I,$D187,'[3]TK DETHI'!$J:$J))</f>
        <v>0</v>
      </c>
      <c r="J187" s="147">
        <f>IF($D187="","",SUMIF('[3]TK DETHI'!$K:$K,$D187,'[3]TK DETHI'!$L:$L))</f>
        <v>0</v>
      </c>
      <c r="K187" s="147">
        <f>IF($D187="","",SUMIF('[3]TK DETHI'!$M:$M,$D187,'[3]TK DETHI'!$N:$N))</f>
        <v>0</v>
      </c>
      <c r="L187" s="147">
        <f>IF($D187="","",SUMIF('[3]TK DETHI'!$O:$O,$D187,'[3]TK DETHI'!$P:$P))</f>
        <v>22</v>
      </c>
      <c r="M187" s="148">
        <f t="shared" si="25"/>
        <v>33</v>
      </c>
      <c r="N187" s="49">
        <f>IF($D187="","",SUMIF('[3]TK COITHI KTHP va Thi TN'!$A:$A,$D187,'[3]TK COITHI KTHP va Thi TN'!$D:$D))</f>
        <v>0</v>
      </c>
      <c r="O187" s="49">
        <f>IF($D187="","",SUMIF('[3]TK COITHI KTHP va Thi TN'!$B:$B,$D187,'[3]TK COITHI KTHP va Thi TN'!$D:$D))</f>
        <v>0</v>
      </c>
      <c r="P187" s="49">
        <f>IF($D187="","",SUMIF('[3]TK COITHI KTHP va Thi TN'!$E:$E,$D187,'[3]TK COITHI KTHP va Thi TN'!$H:$H))</f>
        <v>1</v>
      </c>
      <c r="Q187" s="49">
        <f>IF($D187="","",SUMIF('[3]TK COITHI KTHP va Thi TN'!$F:$F,$D187,'[3]TK COITHI KTHP va Thi TN'!$H:$H))</f>
        <v>0</v>
      </c>
      <c r="R187" s="149">
        <f t="shared" si="26"/>
        <v>1</v>
      </c>
      <c r="S187" s="49">
        <f>IF($D187="","",SUMIF('[3]TK CHAMTHI'!$A:$A,$D187,'[3]TK CHAMTHI'!$C:$C))</f>
        <v>0</v>
      </c>
      <c r="T187" s="49">
        <f>IF($D187="","",SUMIF('[3]TK CHAMTHI'!$B:$B,$D187,'[3]TK CHAMTHI'!$C:$C))</f>
        <v>0</v>
      </c>
      <c r="U187" s="49">
        <f>IF(D187="","",SUMIF('[3]CHAM NV'!B:B,D187,'[3]CHAM NV'!C:C))</f>
        <v>0</v>
      </c>
      <c r="V187" s="50">
        <f t="shared" si="27"/>
        <v>0</v>
      </c>
      <c r="W187" s="49">
        <f>IF($D187="","",SUMIF('[3]TK CHAMTHI'!$D:$D,$D187,'[3]TK CHAMTHI'!$F:$F))</f>
        <v>0</v>
      </c>
      <c r="X187" s="49">
        <f>IF($D187="","",SUMIF('[3]TK CHAMTHI'!$E:$E,$D187,'[3]TK CHAMTHI'!$F:$F))</f>
        <v>0</v>
      </c>
      <c r="Y187" s="49">
        <f>IF(D187="","",SUMIF('[3]CHAM NV'!G:G,D187,'[3]CHAM NV'!H:H))</f>
        <v>0</v>
      </c>
      <c r="Z187" s="50">
        <f t="shared" si="28"/>
        <v>0</v>
      </c>
      <c r="AA187" s="49">
        <f>IF($D187="","",SUMIF('[3]TK CHAMTHI'!$G:$G,$D187,'[3]TK CHAMTHI'!$I:$I))</f>
        <v>0</v>
      </c>
      <c r="AB187" s="49">
        <f>IF($D187="","",SUMIF('[3]TK CHAMTHI'!$H:$H,$D187,'[3]TK CHAMTHI'!$I:$I))</f>
        <v>0</v>
      </c>
      <c r="AC187" s="49">
        <f>IF(D187="","",SUMIF('[3]CHAM NV'!E:E,D187,'[3]CHAM NV'!F:F))</f>
        <v>0</v>
      </c>
      <c r="AD187" s="50">
        <f t="shared" si="29"/>
        <v>0</v>
      </c>
      <c r="AE187" s="49">
        <f>IF($D187="","",SUMIF('[3]TK CHAMTHI'!$J:$J,$D187,'[3]TK CHAMTHI'!$L:$L))</f>
        <v>0</v>
      </c>
      <c r="AF187" s="49">
        <f>IF($D187="","",SUMIF('[3]TK CHAMTHI'!$K:$K,$D187,'[3]TK CHAMTHI'!$L:$L))</f>
        <v>0</v>
      </c>
      <c r="AG187" s="49">
        <f>IF(D187="","",SUMIF('[3]CHAM NV'!I:I,D187,'[3]CHAM NV'!J:J))</f>
        <v>0</v>
      </c>
      <c r="AH187" s="50">
        <f t="shared" si="30"/>
        <v>0</v>
      </c>
      <c r="AI187" s="49">
        <f>IF($D187="","",SUMIF('[3]TK CHAMTHI'!$M:$M,$D187,'[3]TK CHAMTHI'!$O:$O))</f>
        <v>15</v>
      </c>
      <c r="AJ187" s="49">
        <f>IF($D187="","",SUMIF('[3]TK CHAMTHI'!$N:$N,$D187,'[3]TK CHAMTHI'!$O:$O))</f>
        <v>0</v>
      </c>
      <c r="AK187" s="50">
        <f t="shared" si="22"/>
        <v>3</v>
      </c>
      <c r="AL187" s="49">
        <f>IF($D187="","",SUMIF('[3]TK CHAMTHI'!$P:$P,$D187,'[3]TK CHAMTHI'!$R:$R))</f>
        <v>0</v>
      </c>
      <c r="AM187" s="49">
        <f>IF($D187="","",SUMIF('[3]TK CHAMTHI'!$Q:$Q,$D187,'[3]TK CHAMTHI'!$R:$R))</f>
        <v>0</v>
      </c>
      <c r="AN187" s="50">
        <f t="shared" si="23"/>
        <v>0</v>
      </c>
      <c r="AO187" s="49">
        <f>IF(D187="","",SUMIF('[3]TK CHAMTHI'!S:S,D187,'[3]TK CHAMTHI'!U:U))</f>
        <v>15</v>
      </c>
      <c r="AP187" s="49">
        <f>IF(D187="","",SUMIF('[3]TK CHAMTHI'!T:T,D187,'[3]TK CHAMTHI'!U:U))</f>
        <v>0</v>
      </c>
      <c r="AQ187" s="50">
        <f t="shared" si="31"/>
        <v>6</v>
      </c>
      <c r="AR187" s="50">
        <f>IF(D187="","",ROUND(SUMIF('[3]QL THI'!G:G,D187,'[3]QL THI'!H:H),1))</f>
        <v>0</v>
      </c>
      <c r="AS187" s="50">
        <f>IF(D187="","",ROUND(SUMIF('[3]QL THI'!E:E,D187,'[3]QL THI'!F:F),1))</f>
        <v>0</v>
      </c>
      <c r="AT187" s="149">
        <f t="shared" si="24"/>
        <v>43</v>
      </c>
    </row>
    <row r="188" spans="1:46" s="135" customFormat="1">
      <c r="A188" s="145">
        <f>IF(D188="","",SUBTOTAL(3,$D$5:D188))</f>
        <v>184</v>
      </c>
      <c r="B188" s="46" t="s">
        <v>415</v>
      </c>
      <c r="C188" s="47" t="s">
        <v>375</v>
      </c>
      <c r="D188" s="146" t="s">
        <v>416</v>
      </c>
      <c r="E188" s="147">
        <f>IF($D188="","",SUMIF('[3]TK DETHI'!$A:$A,$D188,'[3]TK DETHI'!$B:$B))</f>
        <v>0</v>
      </c>
      <c r="F188" s="147">
        <f>IF($D188="","",SUMIF('[3]TK DETHI'!$C:$C,$D188,'[3]TK DETHI'!$D:$D))</f>
        <v>0</v>
      </c>
      <c r="G188" s="147">
        <f>IF($D188="","",SUMIF('[3]TK DETHI'!$E:$E,$D188,'[3]TK DETHI'!$F:$F))</f>
        <v>0</v>
      </c>
      <c r="H188" s="147">
        <f>IF($D188="","",SUMIF('[3]TK DETHI'!$G:$G,$D188,'[3]TK DETHI'!$H:$H))</f>
        <v>0</v>
      </c>
      <c r="I188" s="147">
        <f>IF($D188="","",SUMIF('[3]TK DETHI'!$I:$I,$D188,'[3]TK DETHI'!$J:$J))</f>
        <v>0</v>
      </c>
      <c r="J188" s="147">
        <f>IF($D188="","",SUMIF('[3]TK DETHI'!$K:$K,$D188,'[3]TK DETHI'!$L:$L))</f>
        <v>0</v>
      </c>
      <c r="K188" s="147">
        <f>IF($D188="","",SUMIF('[3]TK DETHI'!$M:$M,$D188,'[3]TK DETHI'!$N:$N))</f>
        <v>0</v>
      </c>
      <c r="L188" s="147">
        <f>IF($D188="","",SUMIF('[3]TK DETHI'!$O:$O,$D188,'[3]TK DETHI'!$P:$P))</f>
        <v>0</v>
      </c>
      <c r="M188" s="148">
        <f t="shared" si="25"/>
        <v>0</v>
      </c>
      <c r="N188" s="49">
        <f>IF($D188="","",SUMIF('[3]TK COITHI KTHP va Thi TN'!$A:$A,$D188,'[3]TK COITHI KTHP va Thi TN'!$D:$D))</f>
        <v>0</v>
      </c>
      <c r="O188" s="49">
        <f>IF($D188="","",SUMIF('[3]TK COITHI KTHP va Thi TN'!$B:$B,$D188,'[3]TK COITHI KTHP va Thi TN'!$D:$D))</f>
        <v>0</v>
      </c>
      <c r="P188" s="49">
        <f>IF($D188="","",SUMIF('[3]TK COITHI KTHP va Thi TN'!$E:$E,$D188,'[3]TK COITHI KTHP va Thi TN'!$H:$H))</f>
        <v>0</v>
      </c>
      <c r="Q188" s="49">
        <f>IF($D188="","",SUMIF('[3]TK COITHI KTHP va Thi TN'!$F:$F,$D188,'[3]TK COITHI KTHP va Thi TN'!$H:$H))</f>
        <v>0</v>
      </c>
      <c r="R188" s="149">
        <f t="shared" si="26"/>
        <v>0</v>
      </c>
      <c r="S188" s="49">
        <f>IF($D188="","",SUMIF('[3]TK CHAMTHI'!$A:$A,$D188,'[3]TK CHAMTHI'!$C:$C))</f>
        <v>0</v>
      </c>
      <c r="T188" s="49">
        <f>IF($D188="","",SUMIF('[3]TK CHAMTHI'!$B:$B,$D188,'[3]TK CHAMTHI'!$C:$C))</f>
        <v>0</v>
      </c>
      <c r="U188" s="49">
        <f>IF(D188="","",SUMIF('[3]CHAM NV'!B:B,D188,'[3]CHAM NV'!C:C))</f>
        <v>0</v>
      </c>
      <c r="V188" s="50">
        <f t="shared" si="27"/>
        <v>0</v>
      </c>
      <c r="W188" s="49">
        <f>IF($D188="","",SUMIF('[3]TK CHAMTHI'!$D:$D,$D188,'[3]TK CHAMTHI'!$F:$F))</f>
        <v>0</v>
      </c>
      <c r="X188" s="49">
        <f>IF($D188="","",SUMIF('[3]TK CHAMTHI'!$E:$E,$D188,'[3]TK CHAMTHI'!$F:$F))</f>
        <v>0</v>
      </c>
      <c r="Y188" s="49">
        <f>IF(D188="","",SUMIF('[3]CHAM NV'!G:G,D188,'[3]CHAM NV'!H:H))</f>
        <v>0</v>
      </c>
      <c r="Z188" s="50">
        <f t="shared" si="28"/>
        <v>0</v>
      </c>
      <c r="AA188" s="49">
        <f>IF($D188="","",SUMIF('[3]TK CHAMTHI'!$G:$G,$D188,'[3]TK CHAMTHI'!$I:$I))</f>
        <v>0</v>
      </c>
      <c r="AB188" s="49">
        <f>IF($D188="","",SUMIF('[3]TK CHAMTHI'!$H:$H,$D188,'[3]TK CHAMTHI'!$I:$I))</f>
        <v>0</v>
      </c>
      <c r="AC188" s="49">
        <f>IF(D188="","",SUMIF('[3]CHAM NV'!E:E,D188,'[3]CHAM NV'!F:F))</f>
        <v>0</v>
      </c>
      <c r="AD188" s="50">
        <f t="shared" si="29"/>
        <v>0</v>
      </c>
      <c r="AE188" s="49">
        <f>IF($D188="","",SUMIF('[3]TK CHAMTHI'!$J:$J,$D188,'[3]TK CHAMTHI'!$L:$L))</f>
        <v>0</v>
      </c>
      <c r="AF188" s="49">
        <f>IF($D188="","",SUMIF('[3]TK CHAMTHI'!$K:$K,$D188,'[3]TK CHAMTHI'!$L:$L))</f>
        <v>0</v>
      </c>
      <c r="AG188" s="49">
        <f>IF(D188="","",SUMIF('[3]CHAM NV'!I:I,D188,'[3]CHAM NV'!J:J))</f>
        <v>0</v>
      </c>
      <c r="AH188" s="50">
        <f t="shared" si="30"/>
        <v>0</v>
      </c>
      <c r="AI188" s="49">
        <f>IF($D188="","",SUMIF('[3]TK CHAMTHI'!$M:$M,$D188,'[3]TK CHAMTHI'!$O:$O))</f>
        <v>0</v>
      </c>
      <c r="AJ188" s="49">
        <f>IF($D188="","",SUMIF('[3]TK CHAMTHI'!$N:$N,$D188,'[3]TK CHAMTHI'!$O:$O))</f>
        <v>0</v>
      </c>
      <c r="AK188" s="50">
        <f t="shared" si="22"/>
        <v>0</v>
      </c>
      <c r="AL188" s="49">
        <f>IF($D188="","",SUMIF('[3]TK CHAMTHI'!$P:$P,$D188,'[3]TK CHAMTHI'!$R:$R))</f>
        <v>0</v>
      </c>
      <c r="AM188" s="49">
        <f>IF($D188="","",SUMIF('[3]TK CHAMTHI'!$Q:$Q,$D188,'[3]TK CHAMTHI'!$R:$R))</f>
        <v>0</v>
      </c>
      <c r="AN188" s="50">
        <f t="shared" si="23"/>
        <v>0</v>
      </c>
      <c r="AO188" s="49">
        <f>IF(D188="","",SUMIF('[3]TK CHAMTHI'!S:S,D188,'[3]TK CHAMTHI'!U:U))</f>
        <v>0</v>
      </c>
      <c r="AP188" s="49">
        <f>IF(D188="","",SUMIF('[3]TK CHAMTHI'!T:T,D188,'[3]TK CHAMTHI'!U:U))</f>
        <v>0</v>
      </c>
      <c r="AQ188" s="50">
        <f t="shared" si="31"/>
        <v>0</v>
      </c>
      <c r="AR188" s="50">
        <f>IF(D188="","",ROUND(SUMIF('[3]QL THI'!G:G,D188,'[3]QL THI'!H:H),1))</f>
        <v>0</v>
      </c>
      <c r="AS188" s="50">
        <f>IF(D188="","",ROUND(SUMIF('[3]QL THI'!E:E,D188,'[3]QL THI'!F:F),1))</f>
        <v>0</v>
      </c>
      <c r="AT188" s="149">
        <f t="shared" si="24"/>
        <v>0</v>
      </c>
    </row>
    <row r="189" spans="1:46" s="135" customFormat="1">
      <c r="A189" s="145">
        <f>IF(D189="","",SUBTOTAL(3,$D$5:D189))</f>
        <v>185</v>
      </c>
      <c r="B189" s="46" t="s">
        <v>417</v>
      </c>
      <c r="C189" s="47" t="s">
        <v>375</v>
      </c>
      <c r="D189" s="146" t="s">
        <v>418</v>
      </c>
      <c r="E189" s="147">
        <f>IF($D189="","",SUMIF('[3]TK DETHI'!$A:$A,$D189,'[3]TK DETHI'!$B:$B))</f>
        <v>0</v>
      </c>
      <c r="F189" s="147">
        <f>IF($D189="","",SUMIF('[3]TK DETHI'!$C:$C,$D189,'[3]TK DETHI'!$D:$D))</f>
        <v>0</v>
      </c>
      <c r="G189" s="147">
        <f>IF($D189="","",SUMIF('[3]TK DETHI'!$E:$E,$D189,'[3]TK DETHI'!$F:$F))</f>
        <v>0</v>
      </c>
      <c r="H189" s="147">
        <f>IF($D189="","",SUMIF('[3]TK DETHI'!$G:$G,$D189,'[3]TK DETHI'!$H:$H))</f>
        <v>0</v>
      </c>
      <c r="I189" s="147">
        <f>IF($D189="","",SUMIF('[3]TK DETHI'!$I:$I,$D189,'[3]TK DETHI'!$J:$J))</f>
        <v>0</v>
      </c>
      <c r="J189" s="147">
        <f>IF($D189="","",SUMIF('[3]TK DETHI'!$K:$K,$D189,'[3]TK DETHI'!$L:$L))</f>
        <v>0</v>
      </c>
      <c r="K189" s="147">
        <f>IF($D189="","",SUMIF('[3]TK DETHI'!$M:$M,$D189,'[3]TK DETHI'!$N:$N))</f>
        <v>0</v>
      </c>
      <c r="L189" s="147">
        <f>IF($D189="","",SUMIF('[3]TK DETHI'!$O:$O,$D189,'[3]TK DETHI'!$P:$P))</f>
        <v>0</v>
      </c>
      <c r="M189" s="148">
        <f t="shared" si="25"/>
        <v>0</v>
      </c>
      <c r="N189" s="49">
        <f>IF($D189="","",SUMIF('[3]TK COITHI KTHP va Thi TN'!$A:$A,$D189,'[3]TK COITHI KTHP va Thi TN'!$D:$D))</f>
        <v>0</v>
      </c>
      <c r="O189" s="49">
        <f>IF($D189="","",SUMIF('[3]TK COITHI KTHP va Thi TN'!$B:$B,$D189,'[3]TK COITHI KTHP va Thi TN'!$D:$D))</f>
        <v>0</v>
      </c>
      <c r="P189" s="49">
        <f>IF($D189="","",SUMIF('[3]TK COITHI KTHP va Thi TN'!$E:$E,$D189,'[3]TK COITHI KTHP va Thi TN'!$H:$H))</f>
        <v>0</v>
      </c>
      <c r="Q189" s="49">
        <f>IF($D189="","",SUMIF('[3]TK COITHI KTHP va Thi TN'!$F:$F,$D189,'[3]TK COITHI KTHP va Thi TN'!$H:$H))</f>
        <v>0</v>
      </c>
      <c r="R189" s="149">
        <f t="shared" si="26"/>
        <v>0</v>
      </c>
      <c r="S189" s="49">
        <f>IF($D189="","",SUMIF('[3]TK CHAMTHI'!$A:$A,$D189,'[3]TK CHAMTHI'!$C:$C))</f>
        <v>0</v>
      </c>
      <c r="T189" s="49">
        <f>IF($D189="","",SUMIF('[3]TK CHAMTHI'!$B:$B,$D189,'[3]TK CHAMTHI'!$C:$C))</f>
        <v>0</v>
      </c>
      <c r="U189" s="49">
        <f>IF(D189="","",SUMIF('[3]CHAM NV'!B:B,D189,'[3]CHAM NV'!C:C))</f>
        <v>0</v>
      </c>
      <c r="V189" s="50">
        <f t="shared" si="27"/>
        <v>0</v>
      </c>
      <c r="W189" s="49">
        <f>IF($D189="","",SUMIF('[3]TK CHAMTHI'!$D:$D,$D189,'[3]TK CHAMTHI'!$F:$F))</f>
        <v>0</v>
      </c>
      <c r="X189" s="49">
        <f>IF($D189="","",SUMIF('[3]TK CHAMTHI'!$E:$E,$D189,'[3]TK CHAMTHI'!$F:$F))</f>
        <v>0</v>
      </c>
      <c r="Y189" s="49">
        <f>IF(D189="","",SUMIF('[3]CHAM NV'!G:G,D189,'[3]CHAM NV'!H:H))</f>
        <v>0</v>
      </c>
      <c r="Z189" s="50">
        <f t="shared" si="28"/>
        <v>0</v>
      </c>
      <c r="AA189" s="49">
        <f>IF($D189="","",SUMIF('[3]TK CHAMTHI'!$G:$G,$D189,'[3]TK CHAMTHI'!$I:$I))</f>
        <v>0</v>
      </c>
      <c r="AB189" s="49">
        <f>IF($D189="","",SUMIF('[3]TK CHAMTHI'!$H:$H,$D189,'[3]TK CHAMTHI'!$I:$I))</f>
        <v>0</v>
      </c>
      <c r="AC189" s="49">
        <f>IF(D189="","",SUMIF('[3]CHAM NV'!E:E,D189,'[3]CHAM NV'!F:F))</f>
        <v>0</v>
      </c>
      <c r="AD189" s="50">
        <f t="shared" si="29"/>
        <v>0</v>
      </c>
      <c r="AE189" s="49">
        <f>IF($D189="","",SUMIF('[3]TK CHAMTHI'!$J:$J,$D189,'[3]TK CHAMTHI'!$L:$L))</f>
        <v>0</v>
      </c>
      <c r="AF189" s="49">
        <f>IF($D189="","",SUMIF('[3]TK CHAMTHI'!$K:$K,$D189,'[3]TK CHAMTHI'!$L:$L))</f>
        <v>0</v>
      </c>
      <c r="AG189" s="49">
        <f>IF(D189="","",SUMIF('[3]CHAM NV'!I:I,D189,'[3]CHAM NV'!J:J))</f>
        <v>0</v>
      </c>
      <c r="AH189" s="50">
        <f t="shared" si="30"/>
        <v>0</v>
      </c>
      <c r="AI189" s="49">
        <f>IF($D189="","",SUMIF('[3]TK CHAMTHI'!$M:$M,$D189,'[3]TK CHAMTHI'!$O:$O))</f>
        <v>0</v>
      </c>
      <c r="AJ189" s="49">
        <f>IF($D189="","",SUMIF('[3]TK CHAMTHI'!$N:$N,$D189,'[3]TK CHAMTHI'!$O:$O))</f>
        <v>0</v>
      </c>
      <c r="AK189" s="50">
        <f t="shared" si="22"/>
        <v>0</v>
      </c>
      <c r="AL189" s="49">
        <f>IF($D189="","",SUMIF('[3]TK CHAMTHI'!$P:$P,$D189,'[3]TK CHAMTHI'!$R:$R))</f>
        <v>0</v>
      </c>
      <c r="AM189" s="49">
        <f>IF($D189="","",SUMIF('[3]TK CHAMTHI'!$Q:$Q,$D189,'[3]TK CHAMTHI'!$R:$R))</f>
        <v>0</v>
      </c>
      <c r="AN189" s="50">
        <f t="shared" si="23"/>
        <v>0</v>
      </c>
      <c r="AO189" s="49">
        <f>IF(D189="","",SUMIF('[3]TK CHAMTHI'!S:S,D189,'[3]TK CHAMTHI'!U:U))</f>
        <v>0</v>
      </c>
      <c r="AP189" s="49">
        <f>IF(D189="","",SUMIF('[3]TK CHAMTHI'!T:T,D189,'[3]TK CHAMTHI'!U:U))</f>
        <v>0</v>
      </c>
      <c r="AQ189" s="50">
        <f t="shared" si="31"/>
        <v>0</v>
      </c>
      <c r="AR189" s="50">
        <f>IF(D189="","",ROUND(SUMIF('[3]QL THI'!G:G,D189,'[3]QL THI'!H:H),1))</f>
        <v>0</v>
      </c>
      <c r="AS189" s="50">
        <f>IF(D189="","",ROUND(SUMIF('[3]QL THI'!E:E,D189,'[3]QL THI'!F:F),1))</f>
        <v>0</v>
      </c>
      <c r="AT189" s="149">
        <f t="shared" si="24"/>
        <v>0</v>
      </c>
    </row>
    <row r="190" spans="1:46" s="135" customFormat="1">
      <c r="A190" s="145">
        <f>IF(D190="","",SUBTOTAL(3,$D$5:D190))</f>
        <v>186</v>
      </c>
      <c r="B190" s="46" t="s">
        <v>419</v>
      </c>
      <c r="C190" s="47" t="s">
        <v>375</v>
      </c>
      <c r="D190" s="146" t="s">
        <v>420</v>
      </c>
      <c r="E190" s="147">
        <f>IF($D190="","",SUMIF('[3]TK DETHI'!$A:$A,$D190,'[3]TK DETHI'!$B:$B))</f>
        <v>0</v>
      </c>
      <c r="F190" s="147">
        <f>IF($D190="","",SUMIF('[3]TK DETHI'!$C:$C,$D190,'[3]TK DETHI'!$D:$D))</f>
        <v>0</v>
      </c>
      <c r="G190" s="147">
        <f>IF($D190="","",SUMIF('[3]TK DETHI'!$E:$E,$D190,'[3]TK DETHI'!$F:$F))</f>
        <v>0</v>
      </c>
      <c r="H190" s="147">
        <f>IF($D190="","",SUMIF('[3]TK DETHI'!$G:$G,$D190,'[3]TK DETHI'!$H:$H))</f>
        <v>0</v>
      </c>
      <c r="I190" s="147">
        <f>IF($D190="","",SUMIF('[3]TK DETHI'!$I:$I,$D190,'[3]TK DETHI'!$J:$J))</f>
        <v>0</v>
      </c>
      <c r="J190" s="147">
        <f>IF($D190="","",SUMIF('[3]TK DETHI'!$K:$K,$D190,'[3]TK DETHI'!$L:$L))</f>
        <v>0</v>
      </c>
      <c r="K190" s="147">
        <f>IF($D190="","",SUMIF('[3]TK DETHI'!$M:$M,$D190,'[3]TK DETHI'!$N:$N))</f>
        <v>0</v>
      </c>
      <c r="L190" s="147">
        <f>IF($D190="","",SUMIF('[3]TK DETHI'!$O:$O,$D190,'[3]TK DETHI'!$P:$P))</f>
        <v>0</v>
      </c>
      <c r="M190" s="148">
        <f t="shared" si="25"/>
        <v>0</v>
      </c>
      <c r="N190" s="49">
        <f>IF($D190="","",SUMIF('[3]TK COITHI KTHP va Thi TN'!$A:$A,$D190,'[3]TK COITHI KTHP va Thi TN'!$D:$D))</f>
        <v>0</v>
      </c>
      <c r="O190" s="49">
        <f>IF($D190="","",SUMIF('[3]TK COITHI KTHP va Thi TN'!$B:$B,$D190,'[3]TK COITHI KTHP va Thi TN'!$D:$D))</f>
        <v>0</v>
      </c>
      <c r="P190" s="49">
        <f>IF($D190="","",SUMIF('[3]TK COITHI KTHP va Thi TN'!$E:$E,$D190,'[3]TK COITHI KTHP va Thi TN'!$H:$H))</f>
        <v>0</v>
      </c>
      <c r="Q190" s="49">
        <f>IF($D190="","",SUMIF('[3]TK COITHI KTHP va Thi TN'!$F:$F,$D190,'[3]TK COITHI KTHP va Thi TN'!$H:$H))</f>
        <v>0</v>
      </c>
      <c r="R190" s="149">
        <f t="shared" si="26"/>
        <v>0</v>
      </c>
      <c r="S190" s="49">
        <f>IF($D190="","",SUMIF('[3]TK CHAMTHI'!$A:$A,$D190,'[3]TK CHAMTHI'!$C:$C))</f>
        <v>0</v>
      </c>
      <c r="T190" s="49">
        <f>IF($D190="","",SUMIF('[3]TK CHAMTHI'!$B:$B,$D190,'[3]TK CHAMTHI'!$C:$C))</f>
        <v>0</v>
      </c>
      <c r="U190" s="49">
        <f>IF(D190="","",SUMIF('[3]CHAM NV'!B:B,D190,'[3]CHAM NV'!C:C))</f>
        <v>0</v>
      </c>
      <c r="V190" s="50">
        <f t="shared" si="27"/>
        <v>0</v>
      </c>
      <c r="W190" s="49">
        <f>IF($D190="","",SUMIF('[3]TK CHAMTHI'!$D:$D,$D190,'[3]TK CHAMTHI'!$F:$F))</f>
        <v>0</v>
      </c>
      <c r="X190" s="49">
        <f>IF($D190="","",SUMIF('[3]TK CHAMTHI'!$E:$E,$D190,'[3]TK CHAMTHI'!$F:$F))</f>
        <v>0</v>
      </c>
      <c r="Y190" s="49">
        <f>IF(D190="","",SUMIF('[3]CHAM NV'!G:G,D190,'[3]CHAM NV'!H:H))</f>
        <v>0</v>
      </c>
      <c r="Z190" s="50">
        <f t="shared" si="28"/>
        <v>0</v>
      </c>
      <c r="AA190" s="49">
        <f>IF($D190="","",SUMIF('[3]TK CHAMTHI'!$G:$G,$D190,'[3]TK CHAMTHI'!$I:$I))</f>
        <v>0</v>
      </c>
      <c r="AB190" s="49">
        <f>IF($D190="","",SUMIF('[3]TK CHAMTHI'!$H:$H,$D190,'[3]TK CHAMTHI'!$I:$I))</f>
        <v>0</v>
      </c>
      <c r="AC190" s="49">
        <f>IF(D190="","",SUMIF('[3]CHAM NV'!E:E,D190,'[3]CHAM NV'!F:F))</f>
        <v>0</v>
      </c>
      <c r="AD190" s="50">
        <f t="shared" si="29"/>
        <v>0</v>
      </c>
      <c r="AE190" s="49">
        <f>IF($D190="","",SUMIF('[3]TK CHAMTHI'!$J:$J,$D190,'[3]TK CHAMTHI'!$L:$L))</f>
        <v>0</v>
      </c>
      <c r="AF190" s="49">
        <f>IF($D190="","",SUMIF('[3]TK CHAMTHI'!$K:$K,$D190,'[3]TK CHAMTHI'!$L:$L))</f>
        <v>0</v>
      </c>
      <c r="AG190" s="49">
        <f>IF(D190="","",SUMIF('[3]CHAM NV'!I:I,D190,'[3]CHAM NV'!J:J))</f>
        <v>0</v>
      </c>
      <c r="AH190" s="50">
        <f t="shared" si="30"/>
        <v>0</v>
      </c>
      <c r="AI190" s="49">
        <f>IF($D190="","",SUMIF('[3]TK CHAMTHI'!$M:$M,$D190,'[3]TK CHAMTHI'!$O:$O))</f>
        <v>0</v>
      </c>
      <c r="AJ190" s="49">
        <f>IF($D190="","",SUMIF('[3]TK CHAMTHI'!$N:$N,$D190,'[3]TK CHAMTHI'!$O:$O))</f>
        <v>0</v>
      </c>
      <c r="AK190" s="50">
        <f t="shared" si="22"/>
        <v>0</v>
      </c>
      <c r="AL190" s="49">
        <f>IF($D190="","",SUMIF('[3]TK CHAMTHI'!$P:$P,$D190,'[3]TK CHAMTHI'!$R:$R))</f>
        <v>0</v>
      </c>
      <c r="AM190" s="49">
        <f>IF($D190="","",SUMIF('[3]TK CHAMTHI'!$Q:$Q,$D190,'[3]TK CHAMTHI'!$R:$R))</f>
        <v>0</v>
      </c>
      <c r="AN190" s="50">
        <f t="shared" si="23"/>
        <v>0</v>
      </c>
      <c r="AO190" s="49">
        <f>IF(D190="","",SUMIF('[3]TK CHAMTHI'!S:S,D190,'[3]TK CHAMTHI'!U:U))</f>
        <v>0</v>
      </c>
      <c r="AP190" s="49">
        <f>IF(D190="","",SUMIF('[3]TK CHAMTHI'!T:T,D190,'[3]TK CHAMTHI'!U:U))</f>
        <v>0</v>
      </c>
      <c r="AQ190" s="50">
        <f t="shared" si="31"/>
        <v>0</v>
      </c>
      <c r="AR190" s="50">
        <f>IF(D190="","",ROUND(SUMIF('[3]QL THI'!G:G,D190,'[3]QL THI'!H:H),1))</f>
        <v>0</v>
      </c>
      <c r="AS190" s="50">
        <f>IF(D190="","",ROUND(SUMIF('[3]QL THI'!E:E,D190,'[3]QL THI'!F:F),1))</f>
        <v>0</v>
      </c>
      <c r="AT190" s="149">
        <f t="shared" si="24"/>
        <v>0</v>
      </c>
    </row>
    <row r="191" spans="1:46" s="135" customFormat="1">
      <c r="A191" s="145">
        <f>IF(D191="","",SUBTOTAL(3,$D$5:D191))</f>
        <v>187</v>
      </c>
      <c r="B191" s="48" t="s">
        <v>421</v>
      </c>
      <c r="C191" s="47" t="s">
        <v>375</v>
      </c>
      <c r="D191" s="150" t="s">
        <v>422</v>
      </c>
      <c r="E191" s="147">
        <f>IF($D191="","",SUMIF('[3]TK DETHI'!$A:$A,$D191,'[3]TK DETHI'!$B:$B))</f>
        <v>0</v>
      </c>
      <c r="F191" s="147">
        <f>IF($D191="","",SUMIF('[3]TK DETHI'!$C:$C,$D191,'[3]TK DETHI'!$D:$D))</f>
        <v>0</v>
      </c>
      <c r="G191" s="147">
        <f>IF($D191="","",SUMIF('[3]TK DETHI'!$E:$E,$D191,'[3]TK DETHI'!$F:$F))</f>
        <v>0</v>
      </c>
      <c r="H191" s="147">
        <f>IF($D191="","",SUMIF('[3]TK DETHI'!$G:$G,$D191,'[3]TK DETHI'!$H:$H))</f>
        <v>0</v>
      </c>
      <c r="I191" s="147">
        <f>IF($D191="","",SUMIF('[3]TK DETHI'!$I:$I,$D191,'[3]TK DETHI'!$J:$J))</f>
        <v>0</v>
      </c>
      <c r="J191" s="147">
        <f>IF($D191="","",SUMIF('[3]TK DETHI'!$K:$K,$D191,'[3]TK DETHI'!$L:$L))</f>
        <v>0</v>
      </c>
      <c r="K191" s="147">
        <f>IF($D191="","",SUMIF('[3]TK DETHI'!$M:$M,$D191,'[3]TK DETHI'!$N:$N))</f>
        <v>0</v>
      </c>
      <c r="L191" s="147">
        <f>IF($D191="","",SUMIF('[3]TK DETHI'!$O:$O,$D191,'[3]TK DETHI'!$P:$P))</f>
        <v>0</v>
      </c>
      <c r="M191" s="148">
        <f t="shared" si="25"/>
        <v>0</v>
      </c>
      <c r="N191" s="49">
        <f>IF($D191="","",SUMIF('[3]TK COITHI KTHP va Thi TN'!$A:$A,$D191,'[3]TK COITHI KTHP va Thi TN'!$D:$D))</f>
        <v>0</v>
      </c>
      <c r="O191" s="49">
        <f>IF($D191="","",SUMIF('[3]TK COITHI KTHP va Thi TN'!$B:$B,$D191,'[3]TK COITHI KTHP va Thi TN'!$D:$D))</f>
        <v>0</v>
      </c>
      <c r="P191" s="49">
        <f>IF($D191="","",SUMIF('[3]TK COITHI KTHP va Thi TN'!$E:$E,$D191,'[3]TK COITHI KTHP va Thi TN'!$H:$H))</f>
        <v>0</v>
      </c>
      <c r="Q191" s="49">
        <f>IF($D191="","",SUMIF('[3]TK COITHI KTHP va Thi TN'!$F:$F,$D191,'[3]TK COITHI KTHP va Thi TN'!$H:$H))</f>
        <v>0</v>
      </c>
      <c r="R191" s="149">
        <f t="shared" si="26"/>
        <v>0</v>
      </c>
      <c r="S191" s="49">
        <f>IF($D191="","",SUMIF('[3]TK CHAMTHI'!$A:$A,$D191,'[3]TK CHAMTHI'!$C:$C))</f>
        <v>0</v>
      </c>
      <c r="T191" s="49">
        <f>IF($D191="","",SUMIF('[3]TK CHAMTHI'!$B:$B,$D191,'[3]TK CHAMTHI'!$C:$C))</f>
        <v>0</v>
      </c>
      <c r="U191" s="49">
        <f>IF(D191="","",SUMIF('[3]CHAM NV'!B:B,D191,'[3]CHAM NV'!C:C))</f>
        <v>0</v>
      </c>
      <c r="V191" s="50">
        <f t="shared" si="27"/>
        <v>0</v>
      </c>
      <c r="W191" s="49">
        <f>IF($D191="","",SUMIF('[3]TK CHAMTHI'!$D:$D,$D191,'[3]TK CHAMTHI'!$F:$F))</f>
        <v>0</v>
      </c>
      <c r="X191" s="49">
        <f>IF($D191="","",SUMIF('[3]TK CHAMTHI'!$E:$E,$D191,'[3]TK CHAMTHI'!$F:$F))</f>
        <v>0</v>
      </c>
      <c r="Y191" s="49">
        <f>IF(D191="","",SUMIF('[3]CHAM NV'!G:G,D191,'[3]CHAM NV'!H:H))</f>
        <v>0</v>
      </c>
      <c r="Z191" s="50">
        <f t="shared" si="28"/>
        <v>0</v>
      </c>
      <c r="AA191" s="49">
        <f>IF($D191="","",SUMIF('[3]TK CHAMTHI'!$G:$G,$D191,'[3]TK CHAMTHI'!$I:$I))</f>
        <v>0</v>
      </c>
      <c r="AB191" s="49">
        <f>IF($D191="","",SUMIF('[3]TK CHAMTHI'!$H:$H,$D191,'[3]TK CHAMTHI'!$I:$I))</f>
        <v>0</v>
      </c>
      <c r="AC191" s="49">
        <f>IF(D191="","",SUMIF('[3]CHAM NV'!E:E,D191,'[3]CHAM NV'!F:F))</f>
        <v>0</v>
      </c>
      <c r="AD191" s="50">
        <f t="shared" si="29"/>
        <v>0</v>
      </c>
      <c r="AE191" s="49">
        <f>IF($D191="","",SUMIF('[3]TK CHAMTHI'!$J:$J,$D191,'[3]TK CHAMTHI'!$L:$L))</f>
        <v>0</v>
      </c>
      <c r="AF191" s="49">
        <f>IF($D191="","",SUMIF('[3]TK CHAMTHI'!$K:$K,$D191,'[3]TK CHAMTHI'!$L:$L))</f>
        <v>0</v>
      </c>
      <c r="AG191" s="49">
        <f>IF(D191="","",SUMIF('[3]CHAM NV'!I:I,D191,'[3]CHAM NV'!J:J))</f>
        <v>0</v>
      </c>
      <c r="AH191" s="50">
        <f t="shared" si="30"/>
        <v>0</v>
      </c>
      <c r="AI191" s="49">
        <f>IF($D191="","",SUMIF('[3]TK CHAMTHI'!$M:$M,$D191,'[3]TK CHAMTHI'!$O:$O))</f>
        <v>0</v>
      </c>
      <c r="AJ191" s="49">
        <f>IF($D191="","",SUMIF('[3]TK CHAMTHI'!$N:$N,$D191,'[3]TK CHAMTHI'!$O:$O))</f>
        <v>0</v>
      </c>
      <c r="AK191" s="50">
        <f t="shared" si="22"/>
        <v>0</v>
      </c>
      <c r="AL191" s="49">
        <f>IF($D191="","",SUMIF('[3]TK CHAMTHI'!$P:$P,$D191,'[3]TK CHAMTHI'!$R:$R))</f>
        <v>0</v>
      </c>
      <c r="AM191" s="49">
        <f>IF($D191="","",SUMIF('[3]TK CHAMTHI'!$Q:$Q,$D191,'[3]TK CHAMTHI'!$R:$R))</f>
        <v>0</v>
      </c>
      <c r="AN191" s="50">
        <f t="shared" si="23"/>
        <v>0</v>
      </c>
      <c r="AO191" s="49">
        <f>IF(D191="","",SUMIF('[3]TK CHAMTHI'!S:S,D191,'[3]TK CHAMTHI'!U:U))</f>
        <v>0</v>
      </c>
      <c r="AP191" s="49">
        <f>IF(D191="","",SUMIF('[3]TK CHAMTHI'!T:T,D191,'[3]TK CHAMTHI'!U:U))</f>
        <v>0</v>
      </c>
      <c r="AQ191" s="50">
        <f t="shared" si="31"/>
        <v>0</v>
      </c>
      <c r="AR191" s="50">
        <f>IF(D191="","",ROUND(SUMIF('[3]QL THI'!G:G,D191,'[3]QL THI'!H:H),1))</f>
        <v>0</v>
      </c>
      <c r="AS191" s="50">
        <f>IF(D191="","",ROUND(SUMIF('[3]QL THI'!E:E,D191,'[3]QL THI'!F:F),1))</f>
        <v>0</v>
      </c>
      <c r="AT191" s="149">
        <f t="shared" si="24"/>
        <v>0</v>
      </c>
    </row>
    <row r="192" spans="1:46" s="135" customFormat="1">
      <c r="A192" s="145">
        <f>IF(D192="","",SUBTOTAL(3,$D$5:D192))</f>
        <v>188</v>
      </c>
      <c r="B192" s="46" t="s">
        <v>423</v>
      </c>
      <c r="C192" s="47" t="s">
        <v>375</v>
      </c>
      <c r="D192" s="146" t="s">
        <v>424</v>
      </c>
      <c r="E192" s="147">
        <f>IF($D192="","",SUMIF('[3]TK DETHI'!$A:$A,$D192,'[3]TK DETHI'!$B:$B))</f>
        <v>0</v>
      </c>
      <c r="F192" s="147">
        <f>IF($D192="","",SUMIF('[3]TK DETHI'!$C:$C,$D192,'[3]TK DETHI'!$D:$D))</f>
        <v>0</v>
      </c>
      <c r="G192" s="147">
        <f>IF($D192="","",SUMIF('[3]TK DETHI'!$E:$E,$D192,'[3]TK DETHI'!$F:$F))</f>
        <v>0</v>
      </c>
      <c r="H192" s="147">
        <f>IF($D192="","",SUMIF('[3]TK DETHI'!$G:$G,$D192,'[3]TK DETHI'!$H:$H))</f>
        <v>0</v>
      </c>
      <c r="I192" s="147">
        <f>IF($D192="","",SUMIF('[3]TK DETHI'!$I:$I,$D192,'[3]TK DETHI'!$J:$J))</f>
        <v>6</v>
      </c>
      <c r="J192" s="147">
        <f>IF($D192="","",SUMIF('[3]TK DETHI'!$K:$K,$D192,'[3]TK DETHI'!$L:$L))</f>
        <v>0</v>
      </c>
      <c r="K192" s="147">
        <f>IF($D192="","",SUMIF('[3]TK DETHI'!$M:$M,$D192,'[3]TK DETHI'!$N:$N))</f>
        <v>0</v>
      </c>
      <c r="L192" s="147">
        <f>IF($D192="","",SUMIF('[3]TK DETHI'!$O:$O,$D192,'[3]TK DETHI'!$P:$P))</f>
        <v>0</v>
      </c>
      <c r="M192" s="148">
        <f t="shared" si="25"/>
        <v>12</v>
      </c>
      <c r="N192" s="49">
        <f>IF($D192="","",SUMIF('[3]TK COITHI KTHP va Thi TN'!$A:$A,$D192,'[3]TK COITHI KTHP va Thi TN'!$D:$D))</f>
        <v>0</v>
      </c>
      <c r="O192" s="49">
        <f>IF($D192="","",SUMIF('[3]TK COITHI KTHP va Thi TN'!$B:$B,$D192,'[3]TK COITHI KTHP va Thi TN'!$D:$D))</f>
        <v>0</v>
      </c>
      <c r="P192" s="49">
        <f>IF($D192="","",SUMIF('[3]TK COITHI KTHP va Thi TN'!$E:$E,$D192,'[3]TK COITHI KTHP va Thi TN'!$H:$H))</f>
        <v>0</v>
      </c>
      <c r="Q192" s="49">
        <f>IF($D192="","",SUMIF('[3]TK COITHI KTHP va Thi TN'!$F:$F,$D192,'[3]TK COITHI KTHP va Thi TN'!$H:$H))</f>
        <v>0</v>
      </c>
      <c r="R192" s="149">
        <f t="shared" si="26"/>
        <v>0</v>
      </c>
      <c r="S192" s="49">
        <f>IF($D192="","",SUMIF('[3]TK CHAMTHI'!$A:$A,$D192,'[3]TK CHAMTHI'!$C:$C))</f>
        <v>0</v>
      </c>
      <c r="T192" s="49">
        <f>IF($D192="","",SUMIF('[3]TK CHAMTHI'!$B:$B,$D192,'[3]TK CHAMTHI'!$C:$C))</f>
        <v>0</v>
      </c>
      <c r="U192" s="49">
        <f>IF(D192="","",SUMIF('[3]CHAM NV'!B:B,D192,'[3]CHAM NV'!C:C))</f>
        <v>0</v>
      </c>
      <c r="V192" s="50">
        <f t="shared" si="27"/>
        <v>0</v>
      </c>
      <c r="W192" s="49">
        <f>IF($D192="","",SUMIF('[3]TK CHAMTHI'!$D:$D,$D192,'[3]TK CHAMTHI'!$F:$F))</f>
        <v>0</v>
      </c>
      <c r="X192" s="49">
        <f>IF($D192="","",SUMIF('[3]TK CHAMTHI'!$E:$E,$D192,'[3]TK CHAMTHI'!$F:$F))</f>
        <v>0</v>
      </c>
      <c r="Y192" s="49">
        <f>IF(D192="","",SUMIF('[3]CHAM NV'!G:G,D192,'[3]CHAM NV'!H:H))</f>
        <v>0</v>
      </c>
      <c r="Z192" s="50">
        <f t="shared" si="28"/>
        <v>0</v>
      </c>
      <c r="AA192" s="49">
        <f>IF($D192="","",SUMIF('[3]TK CHAMTHI'!$G:$G,$D192,'[3]TK CHAMTHI'!$I:$I))</f>
        <v>0</v>
      </c>
      <c r="AB192" s="49">
        <f>IF($D192="","",SUMIF('[3]TK CHAMTHI'!$H:$H,$D192,'[3]TK CHAMTHI'!$I:$I))</f>
        <v>0</v>
      </c>
      <c r="AC192" s="49">
        <f>IF(D192="","",SUMIF('[3]CHAM NV'!E:E,D192,'[3]CHAM NV'!F:F))</f>
        <v>0</v>
      </c>
      <c r="AD192" s="50">
        <f t="shared" si="29"/>
        <v>0</v>
      </c>
      <c r="AE192" s="49">
        <f>IF($D192="","",SUMIF('[3]TK CHAMTHI'!$J:$J,$D192,'[3]TK CHAMTHI'!$L:$L))</f>
        <v>0</v>
      </c>
      <c r="AF192" s="49">
        <f>IF($D192="","",SUMIF('[3]TK CHAMTHI'!$K:$K,$D192,'[3]TK CHAMTHI'!$L:$L))</f>
        <v>0</v>
      </c>
      <c r="AG192" s="49">
        <f>IF(D192="","",SUMIF('[3]CHAM NV'!I:I,D192,'[3]CHAM NV'!J:J))</f>
        <v>0</v>
      </c>
      <c r="AH192" s="50">
        <f t="shared" si="30"/>
        <v>0</v>
      </c>
      <c r="AI192" s="49">
        <f>IF($D192="","",SUMIF('[3]TK CHAMTHI'!$M:$M,$D192,'[3]TK CHAMTHI'!$O:$O))</f>
        <v>2</v>
      </c>
      <c r="AJ192" s="49">
        <f>IF($D192="","",SUMIF('[3]TK CHAMTHI'!$N:$N,$D192,'[3]TK CHAMTHI'!$O:$O))</f>
        <v>3</v>
      </c>
      <c r="AK192" s="50">
        <f t="shared" si="22"/>
        <v>1</v>
      </c>
      <c r="AL192" s="49">
        <f>IF($D192="","",SUMIF('[3]TK CHAMTHI'!$P:$P,$D192,'[3]TK CHAMTHI'!$R:$R))</f>
        <v>0</v>
      </c>
      <c r="AM192" s="49">
        <f>IF($D192="","",SUMIF('[3]TK CHAMTHI'!$Q:$Q,$D192,'[3]TK CHAMTHI'!$R:$R))</f>
        <v>0</v>
      </c>
      <c r="AN192" s="50">
        <f t="shared" si="23"/>
        <v>0</v>
      </c>
      <c r="AO192" s="49">
        <f>IF(D192="","",SUMIF('[3]TK CHAMTHI'!S:S,D192,'[3]TK CHAMTHI'!U:U))</f>
        <v>0</v>
      </c>
      <c r="AP192" s="49">
        <f>IF(D192="","",SUMIF('[3]TK CHAMTHI'!T:T,D192,'[3]TK CHAMTHI'!U:U))</f>
        <v>0</v>
      </c>
      <c r="AQ192" s="50">
        <f t="shared" si="31"/>
        <v>0</v>
      </c>
      <c r="AR192" s="50">
        <f>IF(D192="","",ROUND(SUMIF('[3]QL THI'!G:G,D192,'[3]QL THI'!H:H),1))</f>
        <v>0</v>
      </c>
      <c r="AS192" s="50">
        <f>IF(D192="","",ROUND(SUMIF('[3]QL THI'!E:E,D192,'[3]QL THI'!F:F),1))</f>
        <v>0</v>
      </c>
      <c r="AT192" s="149">
        <f t="shared" si="24"/>
        <v>13</v>
      </c>
    </row>
    <row r="193" spans="1:46" s="135" customFormat="1" ht="37.5">
      <c r="A193" s="145">
        <f>IF(D193="","",SUBTOTAL(3,$D$5:D193))</f>
        <v>189</v>
      </c>
      <c r="B193" s="46" t="s">
        <v>425</v>
      </c>
      <c r="C193" s="47" t="s">
        <v>375</v>
      </c>
      <c r="D193" s="146" t="s">
        <v>426</v>
      </c>
      <c r="E193" s="147">
        <f>IF($D193="","",SUMIF('[3]TK DETHI'!$A:$A,$D193,'[3]TK DETHI'!$B:$B))</f>
        <v>0</v>
      </c>
      <c r="F193" s="147">
        <f>IF($D193="","",SUMIF('[3]TK DETHI'!$C:$C,$D193,'[3]TK DETHI'!$D:$D))</f>
        <v>0</v>
      </c>
      <c r="G193" s="147">
        <f>IF($D193="","",SUMIF('[3]TK DETHI'!$E:$E,$D193,'[3]TK DETHI'!$F:$F))</f>
        <v>0</v>
      </c>
      <c r="H193" s="147">
        <f>IF($D193="","",SUMIF('[3]TK DETHI'!$G:$G,$D193,'[3]TK DETHI'!$H:$H))</f>
        <v>0</v>
      </c>
      <c r="I193" s="147">
        <f>IF($D193="","",SUMIF('[3]TK DETHI'!$I:$I,$D193,'[3]TK DETHI'!$J:$J))</f>
        <v>0</v>
      </c>
      <c r="J193" s="147">
        <f>IF($D193="","",SUMIF('[3]TK DETHI'!$K:$K,$D193,'[3]TK DETHI'!$L:$L))</f>
        <v>0</v>
      </c>
      <c r="K193" s="147">
        <f>IF($D193="","",SUMIF('[3]TK DETHI'!$M:$M,$D193,'[3]TK DETHI'!$N:$N))</f>
        <v>0</v>
      </c>
      <c r="L193" s="147">
        <f>IF($D193="","",SUMIF('[3]TK DETHI'!$O:$O,$D193,'[3]TK DETHI'!$P:$P))</f>
        <v>0</v>
      </c>
      <c r="M193" s="148">
        <f t="shared" si="25"/>
        <v>0</v>
      </c>
      <c r="N193" s="49">
        <f>IF($D193="","",SUMIF('[3]TK COITHI KTHP va Thi TN'!$A:$A,$D193,'[3]TK COITHI KTHP va Thi TN'!$D:$D))</f>
        <v>0</v>
      </c>
      <c r="O193" s="49">
        <f>IF($D193="","",SUMIF('[3]TK COITHI KTHP va Thi TN'!$B:$B,$D193,'[3]TK COITHI KTHP va Thi TN'!$D:$D))</f>
        <v>0</v>
      </c>
      <c r="P193" s="49">
        <f>IF($D193="","",SUMIF('[3]TK COITHI KTHP va Thi TN'!$E:$E,$D193,'[3]TK COITHI KTHP va Thi TN'!$H:$H))</f>
        <v>0</v>
      </c>
      <c r="Q193" s="49">
        <f>IF($D193="","",SUMIF('[3]TK COITHI KTHP va Thi TN'!$F:$F,$D193,'[3]TK COITHI KTHP va Thi TN'!$H:$H))</f>
        <v>0</v>
      </c>
      <c r="R193" s="149">
        <f t="shared" si="26"/>
        <v>0</v>
      </c>
      <c r="S193" s="49">
        <f>IF($D193="","",SUMIF('[3]TK CHAMTHI'!$A:$A,$D193,'[3]TK CHAMTHI'!$C:$C))</f>
        <v>0</v>
      </c>
      <c r="T193" s="49">
        <f>IF($D193="","",SUMIF('[3]TK CHAMTHI'!$B:$B,$D193,'[3]TK CHAMTHI'!$C:$C))</f>
        <v>0</v>
      </c>
      <c r="U193" s="49">
        <f>IF(D193="","",SUMIF('[3]CHAM NV'!B:B,D193,'[3]CHAM NV'!C:C))</f>
        <v>0</v>
      </c>
      <c r="V193" s="50">
        <f t="shared" si="27"/>
        <v>0</v>
      </c>
      <c r="W193" s="49">
        <f>IF($D193="","",SUMIF('[3]TK CHAMTHI'!$D:$D,$D193,'[3]TK CHAMTHI'!$F:$F))</f>
        <v>0</v>
      </c>
      <c r="X193" s="49">
        <f>IF($D193="","",SUMIF('[3]TK CHAMTHI'!$E:$E,$D193,'[3]TK CHAMTHI'!$F:$F))</f>
        <v>0</v>
      </c>
      <c r="Y193" s="49">
        <f>IF(D193="","",SUMIF('[3]CHAM NV'!G:G,D193,'[3]CHAM NV'!H:H))</f>
        <v>0</v>
      </c>
      <c r="Z193" s="50">
        <f t="shared" si="28"/>
        <v>0</v>
      </c>
      <c r="AA193" s="49">
        <f>IF($D193="","",SUMIF('[3]TK CHAMTHI'!$G:$G,$D193,'[3]TK CHAMTHI'!$I:$I))</f>
        <v>0</v>
      </c>
      <c r="AB193" s="49">
        <f>IF($D193="","",SUMIF('[3]TK CHAMTHI'!$H:$H,$D193,'[3]TK CHAMTHI'!$I:$I))</f>
        <v>0</v>
      </c>
      <c r="AC193" s="49">
        <f>IF(D193="","",SUMIF('[3]CHAM NV'!E:E,D193,'[3]CHAM NV'!F:F))</f>
        <v>0</v>
      </c>
      <c r="AD193" s="50">
        <f t="shared" si="29"/>
        <v>0</v>
      </c>
      <c r="AE193" s="49">
        <f>IF($D193="","",SUMIF('[3]TK CHAMTHI'!$J:$J,$D193,'[3]TK CHAMTHI'!$L:$L))</f>
        <v>0</v>
      </c>
      <c r="AF193" s="49">
        <f>IF($D193="","",SUMIF('[3]TK CHAMTHI'!$K:$K,$D193,'[3]TK CHAMTHI'!$L:$L))</f>
        <v>0</v>
      </c>
      <c r="AG193" s="49">
        <f>IF(D193="","",SUMIF('[3]CHAM NV'!I:I,D193,'[3]CHAM NV'!J:J))</f>
        <v>0</v>
      </c>
      <c r="AH193" s="50">
        <f t="shared" si="30"/>
        <v>0</v>
      </c>
      <c r="AI193" s="49">
        <f>IF($D193="","",SUMIF('[3]TK CHAMTHI'!$M:$M,$D193,'[3]TK CHAMTHI'!$O:$O))</f>
        <v>0</v>
      </c>
      <c r="AJ193" s="49">
        <f>IF($D193="","",SUMIF('[3]TK CHAMTHI'!$N:$N,$D193,'[3]TK CHAMTHI'!$O:$O))</f>
        <v>0</v>
      </c>
      <c r="AK193" s="50">
        <f t="shared" si="22"/>
        <v>0</v>
      </c>
      <c r="AL193" s="49">
        <f>IF($D193="","",SUMIF('[3]TK CHAMTHI'!$P:$P,$D193,'[3]TK CHAMTHI'!$R:$R))</f>
        <v>0</v>
      </c>
      <c r="AM193" s="49">
        <f>IF($D193="","",SUMIF('[3]TK CHAMTHI'!$Q:$Q,$D193,'[3]TK CHAMTHI'!$R:$R))</f>
        <v>0</v>
      </c>
      <c r="AN193" s="50">
        <f t="shared" si="23"/>
        <v>0</v>
      </c>
      <c r="AO193" s="49">
        <f>IF(D193="","",SUMIF('[3]TK CHAMTHI'!S:S,D193,'[3]TK CHAMTHI'!U:U))</f>
        <v>0</v>
      </c>
      <c r="AP193" s="49">
        <f>IF(D193="","",SUMIF('[3]TK CHAMTHI'!T:T,D193,'[3]TK CHAMTHI'!U:U))</f>
        <v>0</v>
      </c>
      <c r="AQ193" s="50">
        <f t="shared" si="31"/>
        <v>0</v>
      </c>
      <c r="AR193" s="50">
        <f>IF(D193="","",ROUND(SUMIF('[3]QL THI'!G:G,D193,'[3]QL THI'!H:H),1))</f>
        <v>0</v>
      </c>
      <c r="AS193" s="50">
        <f>IF(D193="","",ROUND(SUMIF('[3]QL THI'!E:E,D193,'[3]QL THI'!F:F),1))</f>
        <v>0</v>
      </c>
      <c r="AT193" s="149">
        <f t="shared" si="24"/>
        <v>0</v>
      </c>
    </row>
    <row r="194" spans="1:46" s="135" customFormat="1" ht="37.5">
      <c r="A194" s="145">
        <f>IF(D194="","",SUBTOTAL(3,$D$5:D194))</f>
        <v>190</v>
      </c>
      <c r="B194" s="46" t="s">
        <v>427</v>
      </c>
      <c r="C194" s="47" t="s">
        <v>375</v>
      </c>
      <c r="D194" s="146" t="s">
        <v>428</v>
      </c>
      <c r="E194" s="147">
        <f>IF($D194="","",SUMIF('[3]TK DETHI'!$A:$A,$D194,'[3]TK DETHI'!$B:$B))</f>
        <v>0</v>
      </c>
      <c r="F194" s="147">
        <f>IF($D194="","",SUMIF('[3]TK DETHI'!$C:$C,$D194,'[3]TK DETHI'!$D:$D))</f>
        <v>0</v>
      </c>
      <c r="G194" s="147">
        <f>IF($D194="","",SUMIF('[3]TK DETHI'!$E:$E,$D194,'[3]TK DETHI'!$F:$F))</f>
        <v>0</v>
      </c>
      <c r="H194" s="147">
        <f>IF($D194="","",SUMIF('[3]TK DETHI'!$G:$G,$D194,'[3]TK DETHI'!$H:$H))</f>
        <v>0</v>
      </c>
      <c r="I194" s="147">
        <f>IF($D194="","",SUMIF('[3]TK DETHI'!$I:$I,$D194,'[3]TK DETHI'!$J:$J))</f>
        <v>0</v>
      </c>
      <c r="J194" s="147">
        <f>IF($D194="","",SUMIF('[3]TK DETHI'!$K:$K,$D194,'[3]TK DETHI'!$L:$L))</f>
        <v>0</v>
      </c>
      <c r="K194" s="147">
        <f>IF($D194="","",SUMIF('[3]TK DETHI'!$M:$M,$D194,'[3]TK DETHI'!$N:$N))</f>
        <v>0</v>
      </c>
      <c r="L194" s="147">
        <f>IF($D194="","",SUMIF('[3]TK DETHI'!$O:$O,$D194,'[3]TK DETHI'!$P:$P))</f>
        <v>0</v>
      </c>
      <c r="M194" s="148">
        <f t="shared" si="25"/>
        <v>0</v>
      </c>
      <c r="N194" s="49">
        <f>IF($D194="","",SUMIF('[3]TK COITHI KTHP va Thi TN'!$A:$A,$D194,'[3]TK COITHI KTHP va Thi TN'!$D:$D))</f>
        <v>0</v>
      </c>
      <c r="O194" s="49">
        <f>IF($D194="","",SUMIF('[3]TK COITHI KTHP va Thi TN'!$B:$B,$D194,'[3]TK COITHI KTHP va Thi TN'!$D:$D))</f>
        <v>0</v>
      </c>
      <c r="P194" s="49">
        <f>IF($D194="","",SUMIF('[3]TK COITHI KTHP va Thi TN'!$E:$E,$D194,'[3]TK COITHI KTHP va Thi TN'!$H:$H))</f>
        <v>0</v>
      </c>
      <c r="Q194" s="49">
        <f>IF($D194="","",SUMIF('[3]TK COITHI KTHP va Thi TN'!$F:$F,$D194,'[3]TK COITHI KTHP va Thi TN'!$H:$H))</f>
        <v>0</v>
      </c>
      <c r="R194" s="149">
        <f t="shared" si="26"/>
        <v>0</v>
      </c>
      <c r="S194" s="49">
        <f>IF($D194="","",SUMIF('[3]TK CHAMTHI'!$A:$A,$D194,'[3]TK CHAMTHI'!$C:$C))</f>
        <v>0</v>
      </c>
      <c r="T194" s="49">
        <f>IF($D194="","",SUMIF('[3]TK CHAMTHI'!$B:$B,$D194,'[3]TK CHAMTHI'!$C:$C))</f>
        <v>0</v>
      </c>
      <c r="U194" s="49">
        <f>IF(D194="","",SUMIF('[3]CHAM NV'!B:B,D194,'[3]CHAM NV'!C:C))</f>
        <v>0</v>
      </c>
      <c r="V194" s="50">
        <f t="shared" si="27"/>
        <v>0</v>
      </c>
      <c r="W194" s="49">
        <f>IF($D194="","",SUMIF('[3]TK CHAMTHI'!$D:$D,$D194,'[3]TK CHAMTHI'!$F:$F))</f>
        <v>0</v>
      </c>
      <c r="X194" s="49">
        <f>IF($D194="","",SUMIF('[3]TK CHAMTHI'!$E:$E,$D194,'[3]TK CHAMTHI'!$F:$F))</f>
        <v>0</v>
      </c>
      <c r="Y194" s="49">
        <f>IF(D194="","",SUMIF('[3]CHAM NV'!G:G,D194,'[3]CHAM NV'!H:H))</f>
        <v>0</v>
      </c>
      <c r="Z194" s="50">
        <f t="shared" si="28"/>
        <v>0</v>
      </c>
      <c r="AA194" s="49">
        <f>IF($D194="","",SUMIF('[3]TK CHAMTHI'!$G:$G,$D194,'[3]TK CHAMTHI'!$I:$I))</f>
        <v>0</v>
      </c>
      <c r="AB194" s="49">
        <f>IF($D194="","",SUMIF('[3]TK CHAMTHI'!$H:$H,$D194,'[3]TK CHAMTHI'!$I:$I))</f>
        <v>0</v>
      </c>
      <c r="AC194" s="49">
        <f>IF(D194="","",SUMIF('[3]CHAM NV'!E:E,D194,'[3]CHAM NV'!F:F))</f>
        <v>0</v>
      </c>
      <c r="AD194" s="50">
        <f t="shared" si="29"/>
        <v>0</v>
      </c>
      <c r="AE194" s="49">
        <f>IF($D194="","",SUMIF('[3]TK CHAMTHI'!$J:$J,$D194,'[3]TK CHAMTHI'!$L:$L))</f>
        <v>0</v>
      </c>
      <c r="AF194" s="49">
        <f>IF($D194="","",SUMIF('[3]TK CHAMTHI'!$K:$K,$D194,'[3]TK CHAMTHI'!$L:$L))</f>
        <v>0</v>
      </c>
      <c r="AG194" s="49">
        <f>IF(D194="","",SUMIF('[3]CHAM NV'!I:I,D194,'[3]CHAM NV'!J:J))</f>
        <v>0</v>
      </c>
      <c r="AH194" s="50">
        <f t="shared" si="30"/>
        <v>0</v>
      </c>
      <c r="AI194" s="49">
        <f>IF($D194="","",SUMIF('[3]TK CHAMTHI'!$M:$M,$D194,'[3]TK CHAMTHI'!$O:$O))</f>
        <v>0</v>
      </c>
      <c r="AJ194" s="49">
        <f>IF($D194="","",SUMIF('[3]TK CHAMTHI'!$N:$N,$D194,'[3]TK CHAMTHI'!$O:$O))</f>
        <v>0</v>
      </c>
      <c r="AK194" s="50">
        <f t="shared" si="22"/>
        <v>0</v>
      </c>
      <c r="AL194" s="49">
        <f>IF($D194="","",SUMIF('[3]TK CHAMTHI'!$P:$P,$D194,'[3]TK CHAMTHI'!$R:$R))</f>
        <v>0</v>
      </c>
      <c r="AM194" s="49">
        <f>IF($D194="","",SUMIF('[3]TK CHAMTHI'!$Q:$Q,$D194,'[3]TK CHAMTHI'!$R:$R))</f>
        <v>0</v>
      </c>
      <c r="AN194" s="50">
        <f t="shared" si="23"/>
        <v>0</v>
      </c>
      <c r="AO194" s="49">
        <f>IF(D194="","",SUMIF('[3]TK CHAMTHI'!S:S,D194,'[3]TK CHAMTHI'!U:U))</f>
        <v>0</v>
      </c>
      <c r="AP194" s="49">
        <f>IF(D194="","",SUMIF('[3]TK CHAMTHI'!T:T,D194,'[3]TK CHAMTHI'!U:U))</f>
        <v>0</v>
      </c>
      <c r="AQ194" s="50">
        <f t="shared" si="31"/>
        <v>0</v>
      </c>
      <c r="AR194" s="50">
        <f>IF(D194="","",ROUND(SUMIF('[3]QL THI'!G:G,D194,'[3]QL THI'!H:H),1))</f>
        <v>0</v>
      </c>
      <c r="AS194" s="50">
        <f>IF(D194="","",ROUND(SUMIF('[3]QL THI'!E:E,D194,'[3]QL THI'!F:F),1))</f>
        <v>0</v>
      </c>
      <c r="AT194" s="149">
        <f t="shared" si="24"/>
        <v>0</v>
      </c>
    </row>
    <row r="195" spans="1:46" s="135" customFormat="1">
      <c r="A195" s="145">
        <f>IF(D195="","",SUBTOTAL(3,$D$5:D195))</f>
        <v>191</v>
      </c>
      <c r="B195" s="46" t="s">
        <v>429</v>
      </c>
      <c r="C195" s="47" t="s">
        <v>375</v>
      </c>
      <c r="D195" s="146" t="s">
        <v>430</v>
      </c>
      <c r="E195" s="147">
        <f>IF($D195="","",SUMIF('[3]TK DETHI'!$A:$A,$D195,'[3]TK DETHI'!$B:$B))</f>
        <v>0</v>
      </c>
      <c r="F195" s="147">
        <f>IF($D195="","",SUMIF('[3]TK DETHI'!$C:$C,$D195,'[3]TK DETHI'!$D:$D))</f>
        <v>0</v>
      </c>
      <c r="G195" s="147">
        <f>IF($D195="","",SUMIF('[3]TK DETHI'!$E:$E,$D195,'[3]TK DETHI'!$F:$F))</f>
        <v>0</v>
      </c>
      <c r="H195" s="147">
        <f>IF($D195="","",SUMIF('[3]TK DETHI'!$G:$G,$D195,'[3]TK DETHI'!$H:$H))</f>
        <v>0</v>
      </c>
      <c r="I195" s="147">
        <f>IF($D195="","",SUMIF('[3]TK DETHI'!$I:$I,$D195,'[3]TK DETHI'!$J:$J))</f>
        <v>0</v>
      </c>
      <c r="J195" s="147">
        <f>IF($D195="","",SUMIF('[3]TK DETHI'!$K:$K,$D195,'[3]TK DETHI'!$L:$L))</f>
        <v>0</v>
      </c>
      <c r="K195" s="147">
        <f>IF($D195="","",SUMIF('[3]TK DETHI'!$M:$M,$D195,'[3]TK DETHI'!$N:$N))</f>
        <v>0</v>
      </c>
      <c r="L195" s="147">
        <f>IF($D195="","",SUMIF('[3]TK DETHI'!$O:$O,$D195,'[3]TK DETHI'!$P:$P))</f>
        <v>0</v>
      </c>
      <c r="M195" s="148">
        <f t="shared" si="25"/>
        <v>0</v>
      </c>
      <c r="N195" s="49">
        <f>IF($D195="","",SUMIF('[3]TK COITHI KTHP va Thi TN'!$A:$A,$D195,'[3]TK COITHI KTHP va Thi TN'!$D:$D))</f>
        <v>0</v>
      </c>
      <c r="O195" s="49">
        <f>IF($D195="","",SUMIF('[3]TK COITHI KTHP va Thi TN'!$B:$B,$D195,'[3]TK COITHI KTHP va Thi TN'!$D:$D))</f>
        <v>0</v>
      </c>
      <c r="P195" s="49">
        <f>IF($D195="","",SUMIF('[3]TK COITHI KTHP va Thi TN'!$E:$E,$D195,'[3]TK COITHI KTHP va Thi TN'!$H:$H))</f>
        <v>0</v>
      </c>
      <c r="Q195" s="49">
        <f>IF($D195="","",SUMIF('[3]TK COITHI KTHP va Thi TN'!$F:$F,$D195,'[3]TK COITHI KTHP va Thi TN'!$H:$H))</f>
        <v>0</v>
      </c>
      <c r="R195" s="149">
        <f t="shared" si="26"/>
        <v>0</v>
      </c>
      <c r="S195" s="49">
        <f>IF($D195="","",SUMIF('[3]TK CHAMTHI'!$A:$A,$D195,'[3]TK CHAMTHI'!$C:$C))</f>
        <v>0</v>
      </c>
      <c r="T195" s="49">
        <f>IF($D195="","",SUMIF('[3]TK CHAMTHI'!$B:$B,$D195,'[3]TK CHAMTHI'!$C:$C))</f>
        <v>0</v>
      </c>
      <c r="U195" s="49">
        <f>IF(D195="","",SUMIF('[3]CHAM NV'!B:B,D195,'[3]CHAM NV'!C:C))</f>
        <v>0</v>
      </c>
      <c r="V195" s="50">
        <f t="shared" si="27"/>
        <v>0</v>
      </c>
      <c r="W195" s="49">
        <f>IF($D195="","",SUMIF('[3]TK CHAMTHI'!$D:$D,$D195,'[3]TK CHAMTHI'!$F:$F))</f>
        <v>0</v>
      </c>
      <c r="X195" s="49">
        <f>IF($D195="","",SUMIF('[3]TK CHAMTHI'!$E:$E,$D195,'[3]TK CHAMTHI'!$F:$F))</f>
        <v>0</v>
      </c>
      <c r="Y195" s="49">
        <f>IF(D195="","",SUMIF('[3]CHAM NV'!G:G,D195,'[3]CHAM NV'!H:H))</f>
        <v>0</v>
      </c>
      <c r="Z195" s="50">
        <f t="shared" si="28"/>
        <v>0</v>
      </c>
      <c r="AA195" s="49">
        <f>IF($D195="","",SUMIF('[3]TK CHAMTHI'!$G:$G,$D195,'[3]TK CHAMTHI'!$I:$I))</f>
        <v>0</v>
      </c>
      <c r="AB195" s="49">
        <f>IF($D195="","",SUMIF('[3]TK CHAMTHI'!$H:$H,$D195,'[3]TK CHAMTHI'!$I:$I))</f>
        <v>0</v>
      </c>
      <c r="AC195" s="49">
        <f>IF(D195="","",SUMIF('[3]CHAM NV'!E:E,D195,'[3]CHAM NV'!F:F))</f>
        <v>0</v>
      </c>
      <c r="AD195" s="50">
        <f t="shared" si="29"/>
        <v>0</v>
      </c>
      <c r="AE195" s="49">
        <f>IF($D195="","",SUMIF('[3]TK CHAMTHI'!$J:$J,$D195,'[3]TK CHAMTHI'!$L:$L))</f>
        <v>0</v>
      </c>
      <c r="AF195" s="49">
        <f>IF($D195="","",SUMIF('[3]TK CHAMTHI'!$K:$K,$D195,'[3]TK CHAMTHI'!$L:$L))</f>
        <v>0</v>
      </c>
      <c r="AG195" s="49">
        <f>IF(D195="","",SUMIF('[3]CHAM NV'!I:I,D195,'[3]CHAM NV'!J:J))</f>
        <v>0</v>
      </c>
      <c r="AH195" s="50">
        <f t="shared" si="30"/>
        <v>0</v>
      </c>
      <c r="AI195" s="49">
        <f>IF($D195="","",SUMIF('[3]TK CHAMTHI'!$M:$M,$D195,'[3]TK CHAMTHI'!$O:$O))</f>
        <v>0</v>
      </c>
      <c r="AJ195" s="49">
        <f>IF($D195="","",SUMIF('[3]TK CHAMTHI'!$N:$N,$D195,'[3]TK CHAMTHI'!$O:$O))</f>
        <v>0</v>
      </c>
      <c r="AK195" s="50">
        <f t="shared" si="22"/>
        <v>0</v>
      </c>
      <c r="AL195" s="49">
        <f>IF($D195="","",SUMIF('[3]TK CHAMTHI'!$P:$P,$D195,'[3]TK CHAMTHI'!$R:$R))</f>
        <v>0</v>
      </c>
      <c r="AM195" s="49">
        <f>IF($D195="","",SUMIF('[3]TK CHAMTHI'!$Q:$Q,$D195,'[3]TK CHAMTHI'!$R:$R))</f>
        <v>0</v>
      </c>
      <c r="AN195" s="50">
        <f t="shared" si="23"/>
        <v>0</v>
      </c>
      <c r="AO195" s="49">
        <f>IF(D195="","",SUMIF('[3]TK CHAMTHI'!S:S,D195,'[3]TK CHAMTHI'!U:U))</f>
        <v>0</v>
      </c>
      <c r="AP195" s="49">
        <f>IF(D195="","",SUMIF('[3]TK CHAMTHI'!T:T,D195,'[3]TK CHAMTHI'!U:U))</f>
        <v>0</v>
      </c>
      <c r="AQ195" s="50">
        <f t="shared" si="31"/>
        <v>0</v>
      </c>
      <c r="AR195" s="50">
        <f>IF(D195="","",ROUND(SUMIF('[3]QL THI'!G:G,D195,'[3]QL THI'!H:H),1))</f>
        <v>0</v>
      </c>
      <c r="AS195" s="50">
        <f>IF(D195="","",ROUND(SUMIF('[3]QL THI'!E:E,D195,'[3]QL THI'!F:F),1))</f>
        <v>0</v>
      </c>
      <c r="AT195" s="149">
        <f t="shared" si="24"/>
        <v>0</v>
      </c>
    </row>
    <row r="196" spans="1:46" s="135" customFormat="1">
      <c r="A196" s="145">
        <f>IF(D196="","",SUBTOTAL(3,$D$5:D196))</f>
        <v>192</v>
      </c>
      <c r="B196" s="46" t="s">
        <v>431</v>
      </c>
      <c r="C196" s="47" t="s">
        <v>375</v>
      </c>
      <c r="D196" s="146" t="s">
        <v>432</v>
      </c>
      <c r="E196" s="147">
        <f>IF($D196="","",SUMIF('[3]TK DETHI'!$A:$A,$D196,'[3]TK DETHI'!$B:$B))</f>
        <v>0</v>
      </c>
      <c r="F196" s="147">
        <f>IF($D196="","",SUMIF('[3]TK DETHI'!$C:$C,$D196,'[3]TK DETHI'!$D:$D))</f>
        <v>0</v>
      </c>
      <c r="G196" s="147">
        <f>IF($D196="","",SUMIF('[3]TK DETHI'!$E:$E,$D196,'[3]TK DETHI'!$F:$F))</f>
        <v>0</v>
      </c>
      <c r="H196" s="147">
        <f>IF($D196="","",SUMIF('[3]TK DETHI'!$G:$G,$D196,'[3]TK DETHI'!$H:$H))</f>
        <v>0</v>
      </c>
      <c r="I196" s="147">
        <f>IF($D196="","",SUMIF('[3]TK DETHI'!$I:$I,$D196,'[3]TK DETHI'!$J:$J))</f>
        <v>0</v>
      </c>
      <c r="J196" s="147">
        <f>IF($D196="","",SUMIF('[3]TK DETHI'!$K:$K,$D196,'[3]TK DETHI'!$L:$L))</f>
        <v>0</v>
      </c>
      <c r="K196" s="147">
        <f>IF($D196="","",SUMIF('[3]TK DETHI'!$M:$M,$D196,'[3]TK DETHI'!$N:$N))</f>
        <v>0</v>
      </c>
      <c r="L196" s="147">
        <f>IF($D196="","",SUMIF('[3]TK DETHI'!$O:$O,$D196,'[3]TK DETHI'!$P:$P))</f>
        <v>0</v>
      </c>
      <c r="M196" s="148">
        <f t="shared" si="25"/>
        <v>0</v>
      </c>
      <c r="N196" s="49">
        <f>IF($D196="","",SUMIF('[3]TK COITHI KTHP va Thi TN'!$A:$A,$D196,'[3]TK COITHI KTHP va Thi TN'!$D:$D))</f>
        <v>0</v>
      </c>
      <c r="O196" s="49">
        <f>IF($D196="","",SUMIF('[3]TK COITHI KTHP va Thi TN'!$B:$B,$D196,'[3]TK COITHI KTHP va Thi TN'!$D:$D))</f>
        <v>0</v>
      </c>
      <c r="P196" s="49">
        <f>IF($D196="","",SUMIF('[3]TK COITHI KTHP va Thi TN'!$E:$E,$D196,'[3]TK COITHI KTHP va Thi TN'!$H:$H))</f>
        <v>0</v>
      </c>
      <c r="Q196" s="49">
        <f>IF($D196="","",SUMIF('[3]TK COITHI KTHP va Thi TN'!$F:$F,$D196,'[3]TK COITHI KTHP va Thi TN'!$H:$H))</f>
        <v>0</v>
      </c>
      <c r="R196" s="149">
        <f t="shared" si="26"/>
        <v>0</v>
      </c>
      <c r="S196" s="49">
        <f>IF($D196="","",SUMIF('[3]TK CHAMTHI'!$A:$A,$D196,'[3]TK CHAMTHI'!$C:$C))</f>
        <v>0</v>
      </c>
      <c r="T196" s="49">
        <f>IF($D196="","",SUMIF('[3]TK CHAMTHI'!$B:$B,$D196,'[3]TK CHAMTHI'!$C:$C))</f>
        <v>0</v>
      </c>
      <c r="U196" s="49">
        <f>IF(D196="","",SUMIF('[3]CHAM NV'!B:B,D196,'[3]CHAM NV'!C:C))</f>
        <v>0</v>
      </c>
      <c r="V196" s="50">
        <f t="shared" si="27"/>
        <v>0</v>
      </c>
      <c r="W196" s="49">
        <f>IF($D196="","",SUMIF('[3]TK CHAMTHI'!$D:$D,$D196,'[3]TK CHAMTHI'!$F:$F))</f>
        <v>0</v>
      </c>
      <c r="X196" s="49">
        <f>IF($D196="","",SUMIF('[3]TK CHAMTHI'!$E:$E,$D196,'[3]TK CHAMTHI'!$F:$F))</f>
        <v>0</v>
      </c>
      <c r="Y196" s="49">
        <f>IF(D196="","",SUMIF('[3]CHAM NV'!G:G,D196,'[3]CHAM NV'!H:H))</f>
        <v>0</v>
      </c>
      <c r="Z196" s="50">
        <f t="shared" si="28"/>
        <v>0</v>
      </c>
      <c r="AA196" s="49">
        <f>IF($D196="","",SUMIF('[3]TK CHAMTHI'!$G:$G,$D196,'[3]TK CHAMTHI'!$I:$I))</f>
        <v>0</v>
      </c>
      <c r="AB196" s="49">
        <f>IF($D196="","",SUMIF('[3]TK CHAMTHI'!$H:$H,$D196,'[3]TK CHAMTHI'!$I:$I))</f>
        <v>0</v>
      </c>
      <c r="AC196" s="49">
        <f>IF(D196="","",SUMIF('[3]CHAM NV'!E:E,D196,'[3]CHAM NV'!F:F))</f>
        <v>0</v>
      </c>
      <c r="AD196" s="50">
        <f t="shared" si="29"/>
        <v>0</v>
      </c>
      <c r="AE196" s="49">
        <f>IF($D196="","",SUMIF('[3]TK CHAMTHI'!$J:$J,$D196,'[3]TK CHAMTHI'!$L:$L))</f>
        <v>0</v>
      </c>
      <c r="AF196" s="49">
        <f>IF($D196="","",SUMIF('[3]TK CHAMTHI'!$K:$K,$D196,'[3]TK CHAMTHI'!$L:$L))</f>
        <v>0</v>
      </c>
      <c r="AG196" s="49">
        <f>IF(D196="","",SUMIF('[3]CHAM NV'!I:I,D196,'[3]CHAM NV'!J:J))</f>
        <v>0</v>
      </c>
      <c r="AH196" s="50">
        <f t="shared" si="30"/>
        <v>0</v>
      </c>
      <c r="AI196" s="49">
        <f>IF($D196="","",SUMIF('[3]TK CHAMTHI'!$M:$M,$D196,'[3]TK CHAMTHI'!$O:$O))</f>
        <v>0</v>
      </c>
      <c r="AJ196" s="49">
        <f>IF($D196="","",SUMIF('[3]TK CHAMTHI'!$N:$N,$D196,'[3]TK CHAMTHI'!$O:$O))</f>
        <v>0</v>
      </c>
      <c r="AK196" s="50">
        <f t="shared" si="22"/>
        <v>0</v>
      </c>
      <c r="AL196" s="49">
        <f>IF($D196="","",SUMIF('[3]TK CHAMTHI'!$P:$P,$D196,'[3]TK CHAMTHI'!$R:$R))</f>
        <v>0</v>
      </c>
      <c r="AM196" s="49">
        <f>IF($D196="","",SUMIF('[3]TK CHAMTHI'!$Q:$Q,$D196,'[3]TK CHAMTHI'!$R:$R))</f>
        <v>0</v>
      </c>
      <c r="AN196" s="50">
        <f t="shared" si="23"/>
        <v>0</v>
      </c>
      <c r="AO196" s="49">
        <f>IF(D196="","",SUMIF('[3]TK CHAMTHI'!S:S,D196,'[3]TK CHAMTHI'!U:U))</f>
        <v>0</v>
      </c>
      <c r="AP196" s="49">
        <f>IF(D196="","",SUMIF('[3]TK CHAMTHI'!T:T,D196,'[3]TK CHAMTHI'!U:U))</f>
        <v>0</v>
      </c>
      <c r="AQ196" s="50">
        <f t="shared" si="31"/>
        <v>0</v>
      </c>
      <c r="AR196" s="50">
        <f>IF(D196="","",ROUND(SUMIF('[3]QL THI'!G:G,D196,'[3]QL THI'!H:H),1))</f>
        <v>0</v>
      </c>
      <c r="AS196" s="50">
        <f>IF(D196="","",ROUND(SUMIF('[3]QL THI'!E:E,D196,'[3]QL THI'!F:F),1))</f>
        <v>0</v>
      </c>
      <c r="AT196" s="149">
        <f t="shared" si="24"/>
        <v>0</v>
      </c>
    </row>
    <row r="197" spans="1:46" s="135" customFormat="1" ht="37.5">
      <c r="A197" s="145">
        <f>IF(D197="","",SUBTOTAL(3,$D$5:D197))</f>
        <v>193</v>
      </c>
      <c r="B197" s="46" t="s">
        <v>433</v>
      </c>
      <c r="C197" s="47" t="s">
        <v>375</v>
      </c>
      <c r="D197" s="146" t="s">
        <v>434</v>
      </c>
      <c r="E197" s="147">
        <f>IF($D197="","",SUMIF('[3]TK DETHI'!$A:$A,$D197,'[3]TK DETHI'!$B:$B))</f>
        <v>0</v>
      </c>
      <c r="F197" s="147">
        <f>IF($D197="","",SUMIF('[3]TK DETHI'!$C:$C,$D197,'[3]TK DETHI'!$D:$D))</f>
        <v>0</v>
      </c>
      <c r="G197" s="147">
        <f>IF($D197="","",SUMIF('[3]TK DETHI'!$E:$E,$D197,'[3]TK DETHI'!$F:$F))</f>
        <v>0</v>
      </c>
      <c r="H197" s="147">
        <f>IF($D197="","",SUMIF('[3]TK DETHI'!$G:$G,$D197,'[3]TK DETHI'!$H:$H))</f>
        <v>0</v>
      </c>
      <c r="I197" s="147">
        <f>IF($D197="","",SUMIF('[3]TK DETHI'!$I:$I,$D197,'[3]TK DETHI'!$J:$J))</f>
        <v>0</v>
      </c>
      <c r="J197" s="147">
        <f>IF($D197="","",SUMIF('[3]TK DETHI'!$K:$K,$D197,'[3]TK DETHI'!$L:$L))</f>
        <v>0</v>
      </c>
      <c r="K197" s="147">
        <f>IF($D197="","",SUMIF('[3]TK DETHI'!$M:$M,$D197,'[3]TK DETHI'!$N:$N))</f>
        <v>0</v>
      </c>
      <c r="L197" s="147">
        <f>IF($D197="","",SUMIF('[3]TK DETHI'!$O:$O,$D197,'[3]TK DETHI'!$P:$P))</f>
        <v>0</v>
      </c>
      <c r="M197" s="148">
        <f t="shared" si="25"/>
        <v>0</v>
      </c>
      <c r="N197" s="49">
        <f>IF($D197="","",SUMIF('[3]TK COITHI KTHP va Thi TN'!$A:$A,$D197,'[3]TK COITHI KTHP va Thi TN'!$D:$D))</f>
        <v>0</v>
      </c>
      <c r="O197" s="49">
        <f>IF($D197="","",SUMIF('[3]TK COITHI KTHP va Thi TN'!$B:$B,$D197,'[3]TK COITHI KTHP va Thi TN'!$D:$D))</f>
        <v>0</v>
      </c>
      <c r="P197" s="49">
        <f>IF($D197="","",SUMIF('[3]TK COITHI KTHP va Thi TN'!$E:$E,$D197,'[3]TK COITHI KTHP va Thi TN'!$H:$H))</f>
        <v>0</v>
      </c>
      <c r="Q197" s="49">
        <f>IF($D197="","",SUMIF('[3]TK COITHI KTHP va Thi TN'!$F:$F,$D197,'[3]TK COITHI KTHP va Thi TN'!$H:$H))</f>
        <v>0</v>
      </c>
      <c r="R197" s="149">
        <f t="shared" si="26"/>
        <v>0</v>
      </c>
      <c r="S197" s="49">
        <f>IF($D197="","",SUMIF('[3]TK CHAMTHI'!$A:$A,$D197,'[3]TK CHAMTHI'!$C:$C))</f>
        <v>0</v>
      </c>
      <c r="T197" s="49">
        <f>IF($D197="","",SUMIF('[3]TK CHAMTHI'!$B:$B,$D197,'[3]TK CHAMTHI'!$C:$C))</f>
        <v>0</v>
      </c>
      <c r="U197" s="49">
        <f>IF(D197="","",SUMIF('[3]CHAM NV'!B:B,D197,'[3]CHAM NV'!C:C))</f>
        <v>0</v>
      </c>
      <c r="V197" s="50">
        <f t="shared" si="27"/>
        <v>0</v>
      </c>
      <c r="W197" s="49">
        <f>IF($D197="","",SUMIF('[3]TK CHAMTHI'!$D:$D,$D197,'[3]TK CHAMTHI'!$F:$F))</f>
        <v>0</v>
      </c>
      <c r="X197" s="49">
        <f>IF($D197="","",SUMIF('[3]TK CHAMTHI'!$E:$E,$D197,'[3]TK CHAMTHI'!$F:$F))</f>
        <v>0</v>
      </c>
      <c r="Y197" s="49">
        <f>IF(D197="","",SUMIF('[3]CHAM NV'!G:G,D197,'[3]CHAM NV'!H:H))</f>
        <v>0</v>
      </c>
      <c r="Z197" s="50">
        <f t="shared" si="28"/>
        <v>0</v>
      </c>
      <c r="AA197" s="49">
        <f>IF($D197="","",SUMIF('[3]TK CHAMTHI'!$G:$G,$D197,'[3]TK CHAMTHI'!$I:$I))</f>
        <v>0</v>
      </c>
      <c r="AB197" s="49">
        <f>IF($D197="","",SUMIF('[3]TK CHAMTHI'!$H:$H,$D197,'[3]TK CHAMTHI'!$I:$I))</f>
        <v>0</v>
      </c>
      <c r="AC197" s="49">
        <f>IF(D197="","",SUMIF('[3]CHAM NV'!E:E,D197,'[3]CHAM NV'!F:F))</f>
        <v>0</v>
      </c>
      <c r="AD197" s="50">
        <f t="shared" si="29"/>
        <v>0</v>
      </c>
      <c r="AE197" s="49">
        <f>IF($D197="","",SUMIF('[3]TK CHAMTHI'!$J:$J,$D197,'[3]TK CHAMTHI'!$L:$L))</f>
        <v>0</v>
      </c>
      <c r="AF197" s="49">
        <f>IF($D197="","",SUMIF('[3]TK CHAMTHI'!$K:$K,$D197,'[3]TK CHAMTHI'!$L:$L))</f>
        <v>0</v>
      </c>
      <c r="AG197" s="49">
        <f>IF(D197="","",SUMIF('[3]CHAM NV'!I:I,D197,'[3]CHAM NV'!J:J))</f>
        <v>0</v>
      </c>
      <c r="AH197" s="50">
        <f t="shared" si="30"/>
        <v>0</v>
      </c>
      <c r="AI197" s="49">
        <f>IF($D197="","",SUMIF('[3]TK CHAMTHI'!$M:$M,$D197,'[3]TK CHAMTHI'!$O:$O))</f>
        <v>0</v>
      </c>
      <c r="AJ197" s="49">
        <f>IF($D197="","",SUMIF('[3]TK CHAMTHI'!$N:$N,$D197,'[3]TK CHAMTHI'!$O:$O))</f>
        <v>0</v>
      </c>
      <c r="AK197" s="50">
        <f t="shared" ref="AK197:AK260" si="32">IF($D197="","",(SUM($AI197:$AJ197))*0.2)</f>
        <v>0</v>
      </c>
      <c r="AL197" s="49">
        <f>IF($D197="","",SUMIF('[3]TK CHAMTHI'!$P:$P,$D197,'[3]TK CHAMTHI'!$R:$R))</f>
        <v>0</v>
      </c>
      <c r="AM197" s="49">
        <f>IF($D197="","",SUMIF('[3]TK CHAMTHI'!$Q:$Q,$D197,'[3]TK CHAMTHI'!$R:$R))</f>
        <v>0</v>
      </c>
      <c r="AN197" s="50">
        <f t="shared" ref="AN197:AN260" si="33">IF($D197="","",(SUM($AL197:$AM197))*0.4)</f>
        <v>0</v>
      </c>
      <c r="AO197" s="49">
        <f>IF(D197="","",SUMIF('[3]TK CHAMTHI'!S:S,D197,'[3]TK CHAMTHI'!U:U))</f>
        <v>0</v>
      </c>
      <c r="AP197" s="49">
        <f>IF(D197="","",SUMIF('[3]TK CHAMTHI'!T:T,D197,'[3]TK CHAMTHI'!U:U))</f>
        <v>0</v>
      </c>
      <c r="AQ197" s="50">
        <f t="shared" si="31"/>
        <v>0</v>
      </c>
      <c r="AR197" s="50">
        <f>IF(D197="","",ROUND(SUMIF('[3]QL THI'!G:G,D197,'[3]QL THI'!H:H),1))</f>
        <v>0</v>
      </c>
      <c r="AS197" s="50">
        <f>IF(D197="","",ROUND(SUMIF('[3]QL THI'!E:E,D197,'[3]QL THI'!F:F),1))</f>
        <v>0</v>
      </c>
      <c r="AT197" s="149">
        <f t="shared" ref="AT197:AT260" si="34">IF(D197="","",ROUND(M197+R197+V197+Z197+AD197+AH197+AK197+AN197+AQ197+SUM(AR197:AS197),1))</f>
        <v>0</v>
      </c>
    </row>
    <row r="198" spans="1:46" s="135" customFormat="1">
      <c r="A198" s="145">
        <f>IF(D198="","",SUBTOTAL(3,$D$5:D198))</f>
        <v>194</v>
      </c>
      <c r="B198" s="46" t="s">
        <v>435</v>
      </c>
      <c r="C198" s="47" t="s">
        <v>375</v>
      </c>
      <c r="D198" s="146" t="s">
        <v>436</v>
      </c>
      <c r="E198" s="147">
        <f>IF($D198="","",SUMIF('[3]TK DETHI'!$A:$A,$D198,'[3]TK DETHI'!$B:$B))</f>
        <v>0</v>
      </c>
      <c r="F198" s="147">
        <f>IF($D198="","",SUMIF('[3]TK DETHI'!$C:$C,$D198,'[3]TK DETHI'!$D:$D))</f>
        <v>0</v>
      </c>
      <c r="G198" s="147">
        <f>IF($D198="","",SUMIF('[3]TK DETHI'!$E:$E,$D198,'[3]TK DETHI'!$F:$F))</f>
        <v>0</v>
      </c>
      <c r="H198" s="147">
        <f>IF($D198="","",SUMIF('[3]TK DETHI'!$G:$G,$D198,'[3]TK DETHI'!$H:$H))</f>
        <v>0</v>
      </c>
      <c r="I198" s="147">
        <f>IF($D198="","",SUMIF('[3]TK DETHI'!$I:$I,$D198,'[3]TK DETHI'!$J:$J))</f>
        <v>0</v>
      </c>
      <c r="J198" s="147">
        <f>IF($D198="","",SUMIF('[3]TK DETHI'!$K:$K,$D198,'[3]TK DETHI'!$L:$L))</f>
        <v>0</v>
      </c>
      <c r="K198" s="147">
        <f>IF($D198="","",SUMIF('[3]TK DETHI'!$M:$M,$D198,'[3]TK DETHI'!$N:$N))</f>
        <v>0</v>
      </c>
      <c r="L198" s="147">
        <f>IF($D198="","",SUMIF('[3]TK DETHI'!$O:$O,$D198,'[3]TK DETHI'!$P:$P))</f>
        <v>0</v>
      </c>
      <c r="M198" s="148">
        <f t="shared" ref="M198:M261" si="35">IF($D198="","",($E198+$F198*1.5+$G198*0.25+$H198*0.5+$I198*2+$J198*2.5+$K198*0.5+$L198*1.5))</f>
        <v>0</v>
      </c>
      <c r="N198" s="49">
        <f>IF($D198="","",SUMIF('[3]TK COITHI KTHP va Thi TN'!$A:$A,$D198,'[3]TK COITHI KTHP va Thi TN'!$D:$D))</f>
        <v>0</v>
      </c>
      <c r="O198" s="49">
        <f>IF($D198="","",SUMIF('[3]TK COITHI KTHP va Thi TN'!$B:$B,$D198,'[3]TK COITHI KTHP va Thi TN'!$D:$D))</f>
        <v>0</v>
      </c>
      <c r="P198" s="49">
        <f>IF($D198="","",SUMIF('[3]TK COITHI KTHP va Thi TN'!$E:$E,$D198,'[3]TK COITHI KTHP va Thi TN'!$H:$H))</f>
        <v>0</v>
      </c>
      <c r="Q198" s="49">
        <f>IF($D198="","",SUMIF('[3]TK COITHI KTHP va Thi TN'!$F:$F,$D198,'[3]TK COITHI KTHP va Thi TN'!$H:$H))</f>
        <v>0</v>
      </c>
      <c r="R198" s="149">
        <f t="shared" ref="R198:R261" si="36">IF($D198="","",SUM($N198:$Q198))</f>
        <v>0</v>
      </c>
      <c r="S198" s="49">
        <f>IF($D198="","",SUMIF('[3]TK CHAMTHI'!$A:$A,$D198,'[3]TK CHAMTHI'!$C:$C))</f>
        <v>0</v>
      </c>
      <c r="T198" s="49">
        <f>IF($D198="","",SUMIF('[3]TK CHAMTHI'!$B:$B,$D198,'[3]TK CHAMTHI'!$C:$C))</f>
        <v>0</v>
      </c>
      <c r="U198" s="49">
        <f>IF(D198="","",SUMIF('[3]CHAM NV'!B:B,D198,'[3]CHAM NV'!C:C))</f>
        <v>0</v>
      </c>
      <c r="V198" s="50">
        <f t="shared" ref="V198:V261" si="37">IF($D198="","",((SUM($S198:$T198))-U198)*0.1)</f>
        <v>0</v>
      </c>
      <c r="W198" s="49">
        <f>IF($D198="","",SUMIF('[3]TK CHAMTHI'!$D:$D,$D198,'[3]TK CHAMTHI'!$F:$F))</f>
        <v>0</v>
      </c>
      <c r="X198" s="49">
        <f>IF($D198="","",SUMIF('[3]TK CHAMTHI'!$E:$E,$D198,'[3]TK CHAMTHI'!$F:$F))</f>
        <v>0</v>
      </c>
      <c r="Y198" s="49">
        <f>IF(D198="","",SUMIF('[3]CHAM NV'!G:G,D198,'[3]CHAM NV'!H:H))</f>
        <v>0</v>
      </c>
      <c r="Z198" s="50">
        <f t="shared" ref="Z198:Z261" si="38">IF($D198="","",((SUM($W198:$X198))-Y198)*0.2)</f>
        <v>0</v>
      </c>
      <c r="AA198" s="49">
        <f>IF($D198="","",SUMIF('[3]TK CHAMTHI'!$G:$G,$D198,'[3]TK CHAMTHI'!$I:$I))</f>
        <v>0</v>
      </c>
      <c r="AB198" s="49">
        <f>IF($D198="","",SUMIF('[3]TK CHAMTHI'!$H:$H,$D198,'[3]TK CHAMTHI'!$I:$I))</f>
        <v>0</v>
      </c>
      <c r="AC198" s="49">
        <f>IF(D198="","",SUMIF('[3]CHAM NV'!E:E,D198,'[3]CHAM NV'!F:F))</f>
        <v>0</v>
      </c>
      <c r="AD198" s="50">
        <f t="shared" ref="AD198:AD261" si="39">IF($D198="","",((SUM($AA198:$AB198))-AC198)*0.2)</f>
        <v>0</v>
      </c>
      <c r="AE198" s="49">
        <f>IF($D198="","",SUMIF('[3]TK CHAMTHI'!$J:$J,$D198,'[3]TK CHAMTHI'!$L:$L))</f>
        <v>0</v>
      </c>
      <c r="AF198" s="49">
        <f>IF($D198="","",SUMIF('[3]TK CHAMTHI'!$K:$K,$D198,'[3]TK CHAMTHI'!$L:$L))</f>
        <v>0</v>
      </c>
      <c r="AG198" s="49">
        <f>IF(D198="","",SUMIF('[3]CHAM NV'!I:I,D198,'[3]CHAM NV'!J:J))</f>
        <v>0</v>
      </c>
      <c r="AH198" s="50">
        <f t="shared" ref="AH198:AH261" si="40">IF($D198="","",((SUM($AE198:$AF198))-AG198)*0.2)</f>
        <v>0</v>
      </c>
      <c r="AI198" s="49">
        <f>IF($D198="","",SUMIF('[3]TK CHAMTHI'!$M:$M,$D198,'[3]TK CHAMTHI'!$O:$O))</f>
        <v>0</v>
      </c>
      <c r="AJ198" s="49">
        <f>IF($D198="","",SUMIF('[3]TK CHAMTHI'!$N:$N,$D198,'[3]TK CHAMTHI'!$O:$O))</f>
        <v>0</v>
      </c>
      <c r="AK198" s="50">
        <f t="shared" si="32"/>
        <v>0</v>
      </c>
      <c r="AL198" s="49">
        <f>IF($D198="","",SUMIF('[3]TK CHAMTHI'!$P:$P,$D198,'[3]TK CHAMTHI'!$R:$R))</f>
        <v>0</v>
      </c>
      <c r="AM198" s="49">
        <f>IF($D198="","",SUMIF('[3]TK CHAMTHI'!$Q:$Q,$D198,'[3]TK CHAMTHI'!$R:$R))</f>
        <v>0</v>
      </c>
      <c r="AN198" s="50">
        <f t="shared" si="33"/>
        <v>0</v>
      </c>
      <c r="AO198" s="49">
        <f>IF(D198="","",SUMIF('[3]TK CHAMTHI'!S:S,D198,'[3]TK CHAMTHI'!U:U))</f>
        <v>0</v>
      </c>
      <c r="AP198" s="49">
        <f>IF(D198="","",SUMIF('[3]TK CHAMTHI'!T:T,D198,'[3]TK CHAMTHI'!U:U))</f>
        <v>0</v>
      </c>
      <c r="AQ198" s="50">
        <f t="shared" ref="AQ198:AQ261" si="41">IF(D198="","",SUM(AO198:AP198)*0.4)</f>
        <v>0</v>
      </c>
      <c r="AR198" s="50">
        <f>IF(D198="","",ROUND(SUMIF('[3]QL THI'!G:G,D198,'[3]QL THI'!H:H),1))</f>
        <v>0</v>
      </c>
      <c r="AS198" s="50">
        <f>IF(D198="","",ROUND(SUMIF('[3]QL THI'!E:E,D198,'[3]QL THI'!F:F),1))</f>
        <v>0</v>
      </c>
      <c r="AT198" s="149">
        <f t="shared" si="34"/>
        <v>0</v>
      </c>
    </row>
    <row r="199" spans="1:46" s="135" customFormat="1" ht="37.5">
      <c r="A199" s="145">
        <f>IF(D199="","",SUBTOTAL(3,$D$5:D199))</f>
        <v>195</v>
      </c>
      <c r="B199" s="46" t="s">
        <v>437</v>
      </c>
      <c r="C199" s="47" t="s">
        <v>375</v>
      </c>
      <c r="D199" s="146" t="s">
        <v>438</v>
      </c>
      <c r="E199" s="147">
        <f>IF($D199="","",SUMIF('[3]TK DETHI'!$A:$A,$D199,'[3]TK DETHI'!$B:$B))</f>
        <v>0</v>
      </c>
      <c r="F199" s="147">
        <f>IF($D199="","",SUMIF('[3]TK DETHI'!$C:$C,$D199,'[3]TK DETHI'!$D:$D))</f>
        <v>0</v>
      </c>
      <c r="G199" s="147">
        <f>IF($D199="","",SUMIF('[3]TK DETHI'!$E:$E,$D199,'[3]TK DETHI'!$F:$F))</f>
        <v>0</v>
      </c>
      <c r="H199" s="147">
        <f>IF($D199="","",SUMIF('[3]TK DETHI'!$G:$G,$D199,'[3]TK DETHI'!$H:$H))</f>
        <v>0</v>
      </c>
      <c r="I199" s="147">
        <f>IF($D199="","",SUMIF('[3]TK DETHI'!$I:$I,$D199,'[3]TK DETHI'!$J:$J))</f>
        <v>0</v>
      </c>
      <c r="J199" s="147">
        <f>IF($D199="","",SUMIF('[3]TK DETHI'!$K:$K,$D199,'[3]TK DETHI'!$L:$L))</f>
        <v>0</v>
      </c>
      <c r="K199" s="147">
        <f>IF($D199="","",SUMIF('[3]TK DETHI'!$M:$M,$D199,'[3]TK DETHI'!$N:$N))</f>
        <v>0</v>
      </c>
      <c r="L199" s="147">
        <f>IF($D199="","",SUMIF('[3]TK DETHI'!$O:$O,$D199,'[3]TK DETHI'!$P:$P))</f>
        <v>0</v>
      </c>
      <c r="M199" s="148">
        <f t="shared" si="35"/>
        <v>0</v>
      </c>
      <c r="N199" s="49">
        <f>IF($D199="","",SUMIF('[3]TK COITHI KTHP va Thi TN'!$A:$A,$D199,'[3]TK COITHI KTHP va Thi TN'!$D:$D))</f>
        <v>0</v>
      </c>
      <c r="O199" s="49">
        <f>IF($D199="","",SUMIF('[3]TK COITHI KTHP va Thi TN'!$B:$B,$D199,'[3]TK COITHI KTHP va Thi TN'!$D:$D))</f>
        <v>0</v>
      </c>
      <c r="P199" s="49">
        <f>IF($D199="","",SUMIF('[3]TK COITHI KTHP va Thi TN'!$E:$E,$D199,'[3]TK COITHI KTHP va Thi TN'!$H:$H))</f>
        <v>0</v>
      </c>
      <c r="Q199" s="49">
        <f>IF($D199="","",SUMIF('[3]TK COITHI KTHP va Thi TN'!$F:$F,$D199,'[3]TK COITHI KTHP va Thi TN'!$H:$H))</f>
        <v>0</v>
      </c>
      <c r="R199" s="149">
        <f t="shared" si="36"/>
        <v>0</v>
      </c>
      <c r="S199" s="49">
        <f>IF($D199="","",SUMIF('[3]TK CHAMTHI'!$A:$A,$D199,'[3]TK CHAMTHI'!$C:$C))</f>
        <v>0</v>
      </c>
      <c r="T199" s="49">
        <f>IF($D199="","",SUMIF('[3]TK CHAMTHI'!$B:$B,$D199,'[3]TK CHAMTHI'!$C:$C))</f>
        <v>0</v>
      </c>
      <c r="U199" s="49">
        <f>IF(D199="","",SUMIF('[3]CHAM NV'!B:B,D199,'[3]CHAM NV'!C:C))</f>
        <v>0</v>
      </c>
      <c r="V199" s="50">
        <f t="shared" si="37"/>
        <v>0</v>
      </c>
      <c r="W199" s="49">
        <f>IF($D199="","",SUMIF('[3]TK CHAMTHI'!$D:$D,$D199,'[3]TK CHAMTHI'!$F:$F))</f>
        <v>0</v>
      </c>
      <c r="X199" s="49">
        <f>IF($D199="","",SUMIF('[3]TK CHAMTHI'!$E:$E,$D199,'[3]TK CHAMTHI'!$F:$F))</f>
        <v>0</v>
      </c>
      <c r="Y199" s="49">
        <f>IF(D199="","",SUMIF('[3]CHAM NV'!G:G,D199,'[3]CHAM NV'!H:H))</f>
        <v>0</v>
      </c>
      <c r="Z199" s="50">
        <f t="shared" si="38"/>
        <v>0</v>
      </c>
      <c r="AA199" s="49">
        <f>IF($D199="","",SUMIF('[3]TK CHAMTHI'!$G:$G,$D199,'[3]TK CHAMTHI'!$I:$I))</f>
        <v>0</v>
      </c>
      <c r="AB199" s="49">
        <f>IF($D199="","",SUMIF('[3]TK CHAMTHI'!$H:$H,$D199,'[3]TK CHAMTHI'!$I:$I))</f>
        <v>0</v>
      </c>
      <c r="AC199" s="49">
        <f>IF(D199="","",SUMIF('[3]CHAM NV'!E:E,D199,'[3]CHAM NV'!F:F))</f>
        <v>0</v>
      </c>
      <c r="AD199" s="50">
        <f t="shared" si="39"/>
        <v>0</v>
      </c>
      <c r="AE199" s="49">
        <f>IF($D199="","",SUMIF('[3]TK CHAMTHI'!$J:$J,$D199,'[3]TK CHAMTHI'!$L:$L))</f>
        <v>0</v>
      </c>
      <c r="AF199" s="49">
        <f>IF($D199="","",SUMIF('[3]TK CHAMTHI'!$K:$K,$D199,'[3]TK CHAMTHI'!$L:$L))</f>
        <v>0</v>
      </c>
      <c r="AG199" s="49">
        <f>IF(D199="","",SUMIF('[3]CHAM NV'!I:I,D199,'[3]CHAM NV'!J:J))</f>
        <v>0</v>
      </c>
      <c r="AH199" s="50">
        <f t="shared" si="40"/>
        <v>0</v>
      </c>
      <c r="AI199" s="49">
        <f>IF($D199="","",SUMIF('[3]TK CHAMTHI'!$M:$M,$D199,'[3]TK CHAMTHI'!$O:$O))</f>
        <v>0</v>
      </c>
      <c r="AJ199" s="49">
        <f>IF($D199="","",SUMIF('[3]TK CHAMTHI'!$N:$N,$D199,'[3]TK CHAMTHI'!$O:$O))</f>
        <v>0</v>
      </c>
      <c r="AK199" s="50">
        <f t="shared" si="32"/>
        <v>0</v>
      </c>
      <c r="AL199" s="49">
        <f>IF($D199="","",SUMIF('[3]TK CHAMTHI'!$P:$P,$D199,'[3]TK CHAMTHI'!$R:$R))</f>
        <v>0</v>
      </c>
      <c r="AM199" s="49">
        <f>IF($D199="","",SUMIF('[3]TK CHAMTHI'!$Q:$Q,$D199,'[3]TK CHAMTHI'!$R:$R))</f>
        <v>0</v>
      </c>
      <c r="AN199" s="50">
        <f t="shared" si="33"/>
        <v>0</v>
      </c>
      <c r="AO199" s="49">
        <f>IF(D199="","",SUMIF('[3]TK CHAMTHI'!S:S,D199,'[3]TK CHAMTHI'!U:U))</f>
        <v>0</v>
      </c>
      <c r="AP199" s="49">
        <f>IF(D199="","",SUMIF('[3]TK CHAMTHI'!T:T,D199,'[3]TK CHAMTHI'!U:U))</f>
        <v>0</v>
      </c>
      <c r="AQ199" s="50">
        <f t="shared" si="41"/>
        <v>0</v>
      </c>
      <c r="AR199" s="50">
        <f>IF(D199="","",ROUND(SUMIF('[3]QL THI'!G:G,D199,'[3]QL THI'!H:H),1))</f>
        <v>0</v>
      </c>
      <c r="AS199" s="50">
        <f>IF(D199="","",ROUND(SUMIF('[3]QL THI'!E:E,D199,'[3]QL THI'!F:F),1))</f>
        <v>0</v>
      </c>
      <c r="AT199" s="149">
        <f t="shared" si="34"/>
        <v>0</v>
      </c>
    </row>
    <row r="200" spans="1:46" s="135" customFormat="1">
      <c r="A200" s="145">
        <f>IF(D200="","",SUBTOTAL(3,$D$5:D200))</f>
        <v>196</v>
      </c>
      <c r="B200" s="46" t="s">
        <v>439</v>
      </c>
      <c r="C200" s="47" t="s">
        <v>375</v>
      </c>
      <c r="D200" s="146" t="s">
        <v>440</v>
      </c>
      <c r="E200" s="147">
        <f>IF($D200="","",SUMIF('[3]TK DETHI'!$A:$A,$D200,'[3]TK DETHI'!$B:$B))</f>
        <v>0</v>
      </c>
      <c r="F200" s="147">
        <f>IF($D200="","",SUMIF('[3]TK DETHI'!$C:$C,$D200,'[3]TK DETHI'!$D:$D))</f>
        <v>0</v>
      </c>
      <c r="G200" s="147">
        <f>IF($D200="","",SUMIF('[3]TK DETHI'!$E:$E,$D200,'[3]TK DETHI'!$F:$F))</f>
        <v>0</v>
      </c>
      <c r="H200" s="147">
        <f>IF($D200="","",SUMIF('[3]TK DETHI'!$G:$G,$D200,'[3]TK DETHI'!$H:$H))</f>
        <v>0</v>
      </c>
      <c r="I200" s="147">
        <f>IF($D200="","",SUMIF('[3]TK DETHI'!$I:$I,$D200,'[3]TK DETHI'!$J:$J))</f>
        <v>0</v>
      </c>
      <c r="J200" s="147">
        <f>IF($D200="","",SUMIF('[3]TK DETHI'!$K:$K,$D200,'[3]TK DETHI'!$L:$L))</f>
        <v>0</v>
      </c>
      <c r="K200" s="147">
        <f>IF($D200="","",SUMIF('[3]TK DETHI'!$M:$M,$D200,'[3]TK DETHI'!$N:$N))</f>
        <v>0</v>
      </c>
      <c r="L200" s="147">
        <f>IF($D200="","",SUMIF('[3]TK DETHI'!$O:$O,$D200,'[3]TK DETHI'!$P:$P))</f>
        <v>0</v>
      </c>
      <c r="M200" s="148">
        <f t="shared" si="35"/>
        <v>0</v>
      </c>
      <c r="N200" s="49">
        <f>IF($D200="","",SUMIF('[3]TK COITHI KTHP va Thi TN'!$A:$A,$D200,'[3]TK COITHI KTHP va Thi TN'!$D:$D))</f>
        <v>0</v>
      </c>
      <c r="O200" s="49">
        <f>IF($D200="","",SUMIF('[3]TK COITHI KTHP va Thi TN'!$B:$B,$D200,'[3]TK COITHI KTHP va Thi TN'!$D:$D))</f>
        <v>0</v>
      </c>
      <c r="P200" s="49">
        <f>IF($D200="","",SUMIF('[3]TK COITHI KTHP va Thi TN'!$E:$E,$D200,'[3]TK COITHI KTHP va Thi TN'!$H:$H))</f>
        <v>0</v>
      </c>
      <c r="Q200" s="49">
        <f>IF($D200="","",SUMIF('[3]TK COITHI KTHP va Thi TN'!$F:$F,$D200,'[3]TK COITHI KTHP va Thi TN'!$H:$H))</f>
        <v>0</v>
      </c>
      <c r="R200" s="149">
        <f t="shared" si="36"/>
        <v>0</v>
      </c>
      <c r="S200" s="49">
        <f>IF($D200="","",SUMIF('[3]TK CHAMTHI'!$A:$A,$D200,'[3]TK CHAMTHI'!$C:$C))</f>
        <v>0</v>
      </c>
      <c r="T200" s="49">
        <f>IF($D200="","",SUMIF('[3]TK CHAMTHI'!$B:$B,$D200,'[3]TK CHAMTHI'!$C:$C))</f>
        <v>0</v>
      </c>
      <c r="U200" s="49">
        <f>IF(D200="","",SUMIF('[3]CHAM NV'!B:B,D200,'[3]CHAM NV'!C:C))</f>
        <v>0</v>
      </c>
      <c r="V200" s="50">
        <f t="shared" si="37"/>
        <v>0</v>
      </c>
      <c r="W200" s="49">
        <f>IF($D200="","",SUMIF('[3]TK CHAMTHI'!$D:$D,$D200,'[3]TK CHAMTHI'!$F:$F))</f>
        <v>0</v>
      </c>
      <c r="X200" s="49">
        <f>IF($D200="","",SUMIF('[3]TK CHAMTHI'!$E:$E,$D200,'[3]TK CHAMTHI'!$F:$F))</f>
        <v>0</v>
      </c>
      <c r="Y200" s="49">
        <f>IF(D200="","",SUMIF('[3]CHAM NV'!G:G,D200,'[3]CHAM NV'!H:H))</f>
        <v>0</v>
      </c>
      <c r="Z200" s="50">
        <f t="shared" si="38"/>
        <v>0</v>
      </c>
      <c r="AA200" s="49">
        <f>IF($D200="","",SUMIF('[3]TK CHAMTHI'!$G:$G,$D200,'[3]TK CHAMTHI'!$I:$I))</f>
        <v>0</v>
      </c>
      <c r="AB200" s="49">
        <f>IF($D200="","",SUMIF('[3]TK CHAMTHI'!$H:$H,$D200,'[3]TK CHAMTHI'!$I:$I))</f>
        <v>0</v>
      </c>
      <c r="AC200" s="49">
        <f>IF(D200="","",SUMIF('[3]CHAM NV'!E:E,D200,'[3]CHAM NV'!F:F))</f>
        <v>0</v>
      </c>
      <c r="AD200" s="50">
        <f t="shared" si="39"/>
        <v>0</v>
      </c>
      <c r="AE200" s="49">
        <f>IF($D200="","",SUMIF('[3]TK CHAMTHI'!$J:$J,$D200,'[3]TK CHAMTHI'!$L:$L))</f>
        <v>0</v>
      </c>
      <c r="AF200" s="49">
        <f>IF($D200="","",SUMIF('[3]TK CHAMTHI'!$K:$K,$D200,'[3]TK CHAMTHI'!$L:$L))</f>
        <v>0</v>
      </c>
      <c r="AG200" s="49">
        <f>IF(D200="","",SUMIF('[3]CHAM NV'!I:I,D200,'[3]CHAM NV'!J:J))</f>
        <v>0</v>
      </c>
      <c r="AH200" s="50">
        <f t="shared" si="40"/>
        <v>0</v>
      </c>
      <c r="AI200" s="49">
        <f>IF($D200="","",SUMIF('[3]TK CHAMTHI'!$M:$M,$D200,'[3]TK CHAMTHI'!$O:$O))</f>
        <v>0</v>
      </c>
      <c r="AJ200" s="49">
        <f>IF($D200="","",SUMIF('[3]TK CHAMTHI'!$N:$N,$D200,'[3]TK CHAMTHI'!$O:$O))</f>
        <v>0</v>
      </c>
      <c r="AK200" s="50">
        <f t="shared" si="32"/>
        <v>0</v>
      </c>
      <c r="AL200" s="49">
        <f>IF($D200="","",SUMIF('[3]TK CHAMTHI'!$P:$P,$D200,'[3]TK CHAMTHI'!$R:$R))</f>
        <v>0</v>
      </c>
      <c r="AM200" s="49">
        <f>IF($D200="","",SUMIF('[3]TK CHAMTHI'!$Q:$Q,$D200,'[3]TK CHAMTHI'!$R:$R))</f>
        <v>0</v>
      </c>
      <c r="AN200" s="50">
        <f t="shared" si="33"/>
        <v>0</v>
      </c>
      <c r="AO200" s="49">
        <f>IF(D200="","",SUMIF('[3]TK CHAMTHI'!S:S,D200,'[3]TK CHAMTHI'!U:U))</f>
        <v>0</v>
      </c>
      <c r="AP200" s="49">
        <f>IF(D200="","",SUMIF('[3]TK CHAMTHI'!T:T,D200,'[3]TK CHAMTHI'!U:U))</f>
        <v>0</v>
      </c>
      <c r="AQ200" s="50">
        <f t="shared" si="41"/>
        <v>0</v>
      </c>
      <c r="AR200" s="50">
        <f>IF(D200="","",ROUND(SUMIF('[3]QL THI'!G:G,D200,'[3]QL THI'!H:H),1))</f>
        <v>0</v>
      </c>
      <c r="AS200" s="50">
        <f>IF(D200="","",ROUND(SUMIF('[3]QL THI'!E:E,D200,'[3]QL THI'!F:F),1))</f>
        <v>0</v>
      </c>
      <c r="AT200" s="149">
        <f t="shared" si="34"/>
        <v>0</v>
      </c>
    </row>
    <row r="201" spans="1:46" s="135" customFormat="1" ht="37.5">
      <c r="A201" s="145">
        <f>IF(D201="","",SUBTOTAL(3,$D$5:D201))</f>
        <v>197</v>
      </c>
      <c r="B201" s="46" t="s">
        <v>441</v>
      </c>
      <c r="C201" s="47" t="s">
        <v>375</v>
      </c>
      <c r="D201" s="146" t="s">
        <v>442</v>
      </c>
      <c r="E201" s="147">
        <f>IF($D201="","",SUMIF('[3]TK DETHI'!$A:$A,$D201,'[3]TK DETHI'!$B:$B))</f>
        <v>0</v>
      </c>
      <c r="F201" s="147">
        <f>IF($D201="","",SUMIF('[3]TK DETHI'!$C:$C,$D201,'[3]TK DETHI'!$D:$D))</f>
        <v>0</v>
      </c>
      <c r="G201" s="147">
        <f>IF($D201="","",SUMIF('[3]TK DETHI'!$E:$E,$D201,'[3]TK DETHI'!$F:$F))</f>
        <v>0</v>
      </c>
      <c r="H201" s="147">
        <f>IF($D201="","",SUMIF('[3]TK DETHI'!$G:$G,$D201,'[3]TK DETHI'!$H:$H))</f>
        <v>0</v>
      </c>
      <c r="I201" s="147">
        <f>IF($D201="","",SUMIF('[3]TK DETHI'!$I:$I,$D201,'[3]TK DETHI'!$J:$J))</f>
        <v>0</v>
      </c>
      <c r="J201" s="147">
        <f>IF($D201="","",SUMIF('[3]TK DETHI'!$K:$K,$D201,'[3]TK DETHI'!$L:$L))</f>
        <v>0</v>
      </c>
      <c r="K201" s="147">
        <f>IF($D201="","",SUMIF('[3]TK DETHI'!$M:$M,$D201,'[3]TK DETHI'!$N:$N))</f>
        <v>0</v>
      </c>
      <c r="L201" s="147">
        <f>IF($D201="","",SUMIF('[3]TK DETHI'!$O:$O,$D201,'[3]TK DETHI'!$P:$P))</f>
        <v>0</v>
      </c>
      <c r="M201" s="148">
        <f t="shared" si="35"/>
        <v>0</v>
      </c>
      <c r="N201" s="49">
        <f>IF($D201="","",SUMIF('[3]TK COITHI KTHP va Thi TN'!$A:$A,$D201,'[3]TK COITHI KTHP va Thi TN'!$D:$D))</f>
        <v>0</v>
      </c>
      <c r="O201" s="49">
        <f>IF($D201="","",SUMIF('[3]TK COITHI KTHP va Thi TN'!$B:$B,$D201,'[3]TK COITHI KTHP va Thi TN'!$D:$D))</f>
        <v>0</v>
      </c>
      <c r="P201" s="49">
        <f>IF($D201="","",SUMIF('[3]TK COITHI KTHP va Thi TN'!$E:$E,$D201,'[3]TK COITHI KTHP va Thi TN'!$H:$H))</f>
        <v>0</v>
      </c>
      <c r="Q201" s="49">
        <f>IF($D201="","",SUMIF('[3]TK COITHI KTHP va Thi TN'!$F:$F,$D201,'[3]TK COITHI KTHP va Thi TN'!$H:$H))</f>
        <v>0</v>
      </c>
      <c r="R201" s="149">
        <f t="shared" si="36"/>
        <v>0</v>
      </c>
      <c r="S201" s="49">
        <f>IF($D201="","",SUMIF('[3]TK CHAMTHI'!$A:$A,$D201,'[3]TK CHAMTHI'!$C:$C))</f>
        <v>0</v>
      </c>
      <c r="T201" s="49">
        <f>IF($D201="","",SUMIF('[3]TK CHAMTHI'!$B:$B,$D201,'[3]TK CHAMTHI'!$C:$C))</f>
        <v>0</v>
      </c>
      <c r="U201" s="49">
        <f>IF(D201="","",SUMIF('[3]CHAM NV'!B:B,D201,'[3]CHAM NV'!C:C))</f>
        <v>0</v>
      </c>
      <c r="V201" s="50">
        <f t="shared" si="37"/>
        <v>0</v>
      </c>
      <c r="W201" s="49">
        <f>IF($D201="","",SUMIF('[3]TK CHAMTHI'!$D:$D,$D201,'[3]TK CHAMTHI'!$F:$F))</f>
        <v>0</v>
      </c>
      <c r="X201" s="49">
        <f>IF($D201="","",SUMIF('[3]TK CHAMTHI'!$E:$E,$D201,'[3]TK CHAMTHI'!$F:$F))</f>
        <v>0</v>
      </c>
      <c r="Y201" s="49">
        <f>IF(D201="","",SUMIF('[3]CHAM NV'!G:G,D201,'[3]CHAM NV'!H:H))</f>
        <v>0</v>
      </c>
      <c r="Z201" s="50">
        <f t="shared" si="38"/>
        <v>0</v>
      </c>
      <c r="AA201" s="49">
        <f>IF($D201="","",SUMIF('[3]TK CHAMTHI'!$G:$G,$D201,'[3]TK CHAMTHI'!$I:$I))</f>
        <v>0</v>
      </c>
      <c r="AB201" s="49">
        <f>IF($D201="","",SUMIF('[3]TK CHAMTHI'!$H:$H,$D201,'[3]TK CHAMTHI'!$I:$I))</f>
        <v>0</v>
      </c>
      <c r="AC201" s="49">
        <f>IF(D201="","",SUMIF('[3]CHAM NV'!E:E,D201,'[3]CHAM NV'!F:F))</f>
        <v>0</v>
      </c>
      <c r="AD201" s="50">
        <f t="shared" si="39"/>
        <v>0</v>
      </c>
      <c r="AE201" s="49">
        <f>IF($D201="","",SUMIF('[3]TK CHAMTHI'!$J:$J,$D201,'[3]TK CHAMTHI'!$L:$L))</f>
        <v>0</v>
      </c>
      <c r="AF201" s="49">
        <f>IF($D201="","",SUMIF('[3]TK CHAMTHI'!$K:$K,$D201,'[3]TK CHAMTHI'!$L:$L))</f>
        <v>0</v>
      </c>
      <c r="AG201" s="49">
        <f>IF(D201="","",SUMIF('[3]CHAM NV'!I:I,D201,'[3]CHAM NV'!J:J))</f>
        <v>0</v>
      </c>
      <c r="AH201" s="50">
        <f t="shared" si="40"/>
        <v>0</v>
      </c>
      <c r="AI201" s="49">
        <f>IF($D201="","",SUMIF('[3]TK CHAMTHI'!$M:$M,$D201,'[3]TK CHAMTHI'!$O:$O))</f>
        <v>3</v>
      </c>
      <c r="AJ201" s="49">
        <f>IF($D201="","",SUMIF('[3]TK CHAMTHI'!$N:$N,$D201,'[3]TK CHAMTHI'!$O:$O))</f>
        <v>2</v>
      </c>
      <c r="AK201" s="50">
        <f t="shared" si="32"/>
        <v>1</v>
      </c>
      <c r="AL201" s="49">
        <f>IF($D201="","",SUMIF('[3]TK CHAMTHI'!$P:$P,$D201,'[3]TK CHAMTHI'!$R:$R))</f>
        <v>0</v>
      </c>
      <c r="AM201" s="49">
        <f>IF($D201="","",SUMIF('[3]TK CHAMTHI'!$Q:$Q,$D201,'[3]TK CHAMTHI'!$R:$R))</f>
        <v>0</v>
      </c>
      <c r="AN201" s="50">
        <f t="shared" si="33"/>
        <v>0</v>
      </c>
      <c r="AO201" s="49">
        <f>IF(D201="","",SUMIF('[3]TK CHAMTHI'!S:S,D201,'[3]TK CHAMTHI'!U:U))</f>
        <v>0</v>
      </c>
      <c r="AP201" s="49">
        <f>IF(D201="","",SUMIF('[3]TK CHAMTHI'!T:T,D201,'[3]TK CHAMTHI'!U:U))</f>
        <v>0</v>
      </c>
      <c r="AQ201" s="50">
        <f t="shared" si="41"/>
        <v>0</v>
      </c>
      <c r="AR201" s="50">
        <f>IF(D201="","",ROUND(SUMIF('[3]QL THI'!G:G,D201,'[3]QL THI'!H:H),1))</f>
        <v>0</v>
      </c>
      <c r="AS201" s="50">
        <f>IF(D201="","",ROUND(SUMIF('[3]QL THI'!E:E,D201,'[3]QL THI'!F:F),1))</f>
        <v>0</v>
      </c>
      <c r="AT201" s="149">
        <f t="shared" si="34"/>
        <v>1</v>
      </c>
    </row>
    <row r="202" spans="1:46" s="135" customFormat="1" ht="37.5">
      <c r="A202" s="145">
        <f>IF(D202="","",SUBTOTAL(3,$D$5:D202))</f>
        <v>198</v>
      </c>
      <c r="B202" s="46" t="s">
        <v>443</v>
      </c>
      <c r="C202" s="47" t="s">
        <v>375</v>
      </c>
      <c r="D202" s="146" t="s">
        <v>444</v>
      </c>
      <c r="E202" s="147">
        <f>IF($D202="","",SUMIF('[3]TK DETHI'!$A:$A,$D202,'[3]TK DETHI'!$B:$B))</f>
        <v>0</v>
      </c>
      <c r="F202" s="147">
        <f>IF($D202="","",SUMIF('[3]TK DETHI'!$C:$C,$D202,'[3]TK DETHI'!$D:$D))</f>
        <v>0</v>
      </c>
      <c r="G202" s="147">
        <f>IF($D202="","",SUMIF('[3]TK DETHI'!$E:$E,$D202,'[3]TK DETHI'!$F:$F))</f>
        <v>0</v>
      </c>
      <c r="H202" s="147">
        <f>IF($D202="","",SUMIF('[3]TK DETHI'!$G:$G,$D202,'[3]TK DETHI'!$H:$H))</f>
        <v>0</v>
      </c>
      <c r="I202" s="147">
        <f>IF($D202="","",SUMIF('[3]TK DETHI'!$I:$I,$D202,'[3]TK DETHI'!$J:$J))</f>
        <v>0</v>
      </c>
      <c r="J202" s="147">
        <f>IF($D202="","",SUMIF('[3]TK DETHI'!$K:$K,$D202,'[3]TK DETHI'!$L:$L))</f>
        <v>0</v>
      </c>
      <c r="K202" s="147">
        <f>IF($D202="","",SUMIF('[3]TK DETHI'!$M:$M,$D202,'[3]TK DETHI'!$N:$N))</f>
        <v>0</v>
      </c>
      <c r="L202" s="147">
        <f>IF($D202="","",SUMIF('[3]TK DETHI'!$O:$O,$D202,'[3]TK DETHI'!$P:$P))</f>
        <v>0</v>
      </c>
      <c r="M202" s="148">
        <f t="shared" si="35"/>
        <v>0</v>
      </c>
      <c r="N202" s="49">
        <f>IF($D202="","",SUMIF('[3]TK COITHI KTHP va Thi TN'!$A:$A,$D202,'[3]TK COITHI KTHP va Thi TN'!$D:$D))</f>
        <v>0</v>
      </c>
      <c r="O202" s="49">
        <f>IF($D202="","",SUMIF('[3]TK COITHI KTHP va Thi TN'!$B:$B,$D202,'[3]TK COITHI KTHP va Thi TN'!$D:$D))</f>
        <v>0</v>
      </c>
      <c r="P202" s="49">
        <f>IF($D202="","",SUMIF('[3]TK COITHI KTHP va Thi TN'!$E:$E,$D202,'[3]TK COITHI KTHP va Thi TN'!$H:$H))</f>
        <v>0</v>
      </c>
      <c r="Q202" s="49">
        <f>IF($D202="","",SUMIF('[3]TK COITHI KTHP va Thi TN'!$F:$F,$D202,'[3]TK COITHI KTHP va Thi TN'!$H:$H))</f>
        <v>0</v>
      </c>
      <c r="R202" s="149">
        <f t="shared" si="36"/>
        <v>0</v>
      </c>
      <c r="S202" s="49">
        <f>IF($D202="","",SUMIF('[3]TK CHAMTHI'!$A:$A,$D202,'[3]TK CHAMTHI'!$C:$C))</f>
        <v>0</v>
      </c>
      <c r="T202" s="49">
        <f>IF($D202="","",SUMIF('[3]TK CHAMTHI'!$B:$B,$D202,'[3]TK CHAMTHI'!$C:$C))</f>
        <v>0</v>
      </c>
      <c r="U202" s="49">
        <f>IF(D202="","",SUMIF('[3]CHAM NV'!B:B,D202,'[3]CHAM NV'!C:C))</f>
        <v>0</v>
      </c>
      <c r="V202" s="50">
        <f t="shared" si="37"/>
        <v>0</v>
      </c>
      <c r="W202" s="49">
        <f>IF($D202="","",SUMIF('[3]TK CHAMTHI'!$D:$D,$D202,'[3]TK CHAMTHI'!$F:$F))</f>
        <v>0</v>
      </c>
      <c r="X202" s="49">
        <f>IF($D202="","",SUMIF('[3]TK CHAMTHI'!$E:$E,$D202,'[3]TK CHAMTHI'!$F:$F))</f>
        <v>0</v>
      </c>
      <c r="Y202" s="49">
        <f>IF(D202="","",SUMIF('[3]CHAM NV'!G:G,D202,'[3]CHAM NV'!H:H))</f>
        <v>0</v>
      </c>
      <c r="Z202" s="50">
        <f t="shared" si="38"/>
        <v>0</v>
      </c>
      <c r="AA202" s="49">
        <f>IF($D202="","",SUMIF('[3]TK CHAMTHI'!$G:$G,$D202,'[3]TK CHAMTHI'!$I:$I))</f>
        <v>0</v>
      </c>
      <c r="AB202" s="49">
        <f>IF($D202="","",SUMIF('[3]TK CHAMTHI'!$H:$H,$D202,'[3]TK CHAMTHI'!$I:$I))</f>
        <v>0</v>
      </c>
      <c r="AC202" s="49">
        <f>IF(D202="","",SUMIF('[3]CHAM NV'!E:E,D202,'[3]CHAM NV'!F:F))</f>
        <v>0</v>
      </c>
      <c r="AD202" s="50">
        <f t="shared" si="39"/>
        <v>0</v>
      </c>
      <c r="AE202" s="49">
        <f>IF($D202="","",SUMIF('[3]TK CHAMTHI'!$J:$J,$D202,'[3]TK CHAMTHI'!$L:$L))</f>
        <v>0</v>
      </c>
      <c r="AF202" s="49">
        <f>IF($D202="","",SUMIF('[3]TK CHAMTHI'!$K:$K,$D202,'[3]TK CHAMTHI'!$L:$L))</f>
        <v>0</v>
      </c>
      <c r="AG202" s="49">
        <f>IF(D202="","",SUMIF('[3]CHAM NV'!I:I,D202,'[3]CHAM NV'!J:J))</f>
        <v>0</v>
      </c>
      <c r="AH202" s="50">
        <f t="shared" si="40"/>
        <v>0</v>
      </c>
      <c r="AI202" s="49">
        <f>IF($D202="","",SUMIF('[3]TK CHAMTHI'!$M:$M,$D202,'[3]TK CHAMTHI'!$O:$O))</f>
        <v>0</v>
      </c>
      <c r="AJ202" s="49">
        <f>IF($D202="","",SUMIF('[3]TK CHAMTHI'!$N:$N,$D202,'[3]TK CHAMTHI'!$O:$O))</f>
        <v>0</v>
      </c>
      <c r="AK202" s="50">
        <f t="shared" si="32"/>
        <v>0</v>
      </c>
      <c r="AL202" s="49">
        <f>IF($D202="","",SUMIF('[3]TK CHAMTHI'!$P:$P,$D202,'[3]TK CHAMTHI'!$R:$R))</f>
        <v>0</v>
      </c>
      <c r="AM202" s="49">
        <f>IF($D202="","",SUMIF('[3]TK CHAMTHI'!$Q:$Q,$D202,'[3]TK CHAMTHI'!$R:$R))</f>
        <v>0</v>
      </c>
      <c r="AN202" s="50">
        <f t="shared" si="33"/>
        <v>0</v>
      </c>
      <c r="AO202" s="49">
        <f>IF(D202="","",SUMIF('[3]TK CHAMTHI'!S:S,D202,'[3]TK CHAMTHI'!U:U))</f>
        <v>0</v>
      </c>
      <c r="AP202" s="49">
        <f>IF(D202="","",SUMIF('[3]TK CHAMTHI'!T:T,D202,'[3]TK CHAMTHI'!U:U))</f>
        <v>0</v>
      </c>
      <c r="AQ202" s="50">
        <f t="shared" si="41"/>
        <v>0</v>
      </c>
      <c r="AR202" s="50">
        <f>IF(D202="","",ROUND(SUMIF('[3]QL THI'!G:G,D202,'[3]QL THI'!H:H),1))</f>
        <v>0</v>
      </c>
      <c r="AS202" s="50">
        <f>IF(D202="","",ROUND(SUMIF('[3]QL THI'!E:E,D202,'[3]QL THI'!F:F),1))</f>
        <v>0</v>
      </c>
      <c r="AT202" s="149">
        <f t="shared" si="34"/>
        <v>0</v>
      </c>
    </row>
    <row r="203" spans="1:46" s="135" customFormat="1">
      <c r="A203" s="145">
        <f>IF(D203="","",SUBTOTAL(3,$D$5:D203))</f>
        <v>199</v>
      </c>
      <c r="B203" s="46" t="s">
        <v>445</v>
      </c>
      <c r="C203" s="47" t="s">
        <v>375</v>
      </c>
      <c r="D203" s="146" t="s">
        <v>446</v>
      </c>
      <c r="E203" s="147">
        <f>IF($D203="","",SUMIF('[3]TK DETHI'!$A:$A,$D203,'[3]TK DETHI'!$B:$B))</f>
        <v>0</v>
      </c>
      <c r="F203" s="147">
        <f>IF($D203="","",SUMIF('[3]TK DETHI'!$C:$C,$D203,'[3]TK DETHI'!$D:$D))</f>
        <v>0</v>
      </c>
      <c r="G203" s="147">
        <f>IF($D203="","",SUMIF('[3]TK DETHI'!$E:$E,$D203,'[3]TK DETHI'!$F:$F))</f>
        <v>0</v>
      </c>
      <c r="H203" s="147">
        <f>IF($D203="","",SUMIF('[3]TK DETHI'!$G:$G,$D203,'[3]TK DETHI'!$H:$H))</f>
        <v>0</v>
      </c>
      <c r="I203" s="147">
        <f>IF($D203="","",SUMIF('[3]TK DETHI'!$I:$I,$D203,'[3]TK DETHI'!$J:$J))</f>
        <v>0</v>
      </c>
      <c r="J203" s="147">
        <f>IF($D203="","",SUMIF('[3]TK DETHI'!$K:$K,$D203,'[3]TK DETHI'!$L:$L))</f>
        <v>0</v>
      </c>
      <c r="K203" s="147">
        <f>IF($D203="","",SUMIF('[3]TK DETHI'!$M:$M,$D203,'[3]TK DETHI'!$N:$N))</f>
        <v>0</v>
      </c>
      <c r="L203" s="147">
        <f>IF($D203="","",SUMIF('[3]TK DETHI'!$O:$O,$D203,'[3]TK DETHI'!$P:$P))</f>
        <v>0</v>
      </c>
      <c r="M203" s="148">
        <f t="shared" si="35"/>
        <v>0</v>
      </c>
      <c r="N203" s="49">
        <f>IF($D203="","",SUMIF('[3]TK COITHI KTHP va Thi TN'!$A:$A,$D203,'[3]TK COITHI KTHP va Thi TN'!$D:$D))</f>
        <v>0</v>
      </c>
      <c r="O203" s="49">
        <f>IF($D203="","",SUMIF('[3]TK COITHI KTHP va Thi TN'!$B:$B,$D203,'[3]TK COITHI KTHP va Thi TN'!$D:$D))</f>
        <v>0</v>
      </c>
      <c r="P203" s="49">
        <f>IF($D203="","",SUMIF('[3]TK COITHI KTHP va Thi TN'!$E:$E,$D203,'[3]TK COITHI KTHP va Thi TN'!$H:$H))</f>
        <v>0</v>
      </c>
      <c r="Q203" s="49">
        <f>IF($D203="","",SUMIF('[3]TK COITHI KTHP va Thi TN'!$F:$F,$D203,'[3]TK COITHI KTHP va Thi TN'!$H:$H))</f>
        <v>0</v>
      </c>
      <c r="R203" s="149">
        <f t="shared" si="36"/>
        <v>0</v>
      </c>
      <c r="S203" s="49">
        <f>IF($D203="","",SUMIF('[3]TK CHAMTHI'!$A:$A,$D203,'[3]TK CHAMTHI'!$C:$C))</f>
        <v>0</v>
      </c>
      <c r="T203" s="49">
        <f>IF($D203="","",SUMIF('[3]TK CHAMTHI'!$B:$B,$D203,'[3]TK CHAMTHI'!$C:$C))</f>
        <v>0</v>
      </c>
      <c r="U203" s="49">
        <f>IF(D203="","",SUMIF('[3]CHAM NV'!B:B,D203,'[3]CHAM NV'!C:C))</f>
        <v>0</v>
      </c>
      <c r="V203" s="50">
        <f t="shared" si="37"/>
        <v>0</v>
      </c>
      <c r="W203" s="49">
        <f>IF($D203="","",SUMIF('[3]TK CHAMTHI'!$D:$D,$D203,'[3]TK CHAMTHI'!$F:$F))</f>
        <v>0</v>
      </c>
      <c r="X203" s="49">
        <f>IF($D203="","",SUMIF('[3]TK CHAMTHI'!$E:$E,$D203,'[3]TK CHAMTHI'!$F:$F))</f>
        <v>0</v>
      </c>
      <c r="Y203" s="49">
        <f>IF(D203="","",SUMIF('[3]CHAM NV'!G:G,D203,'[3]CHAM NV'!H:H))</f>
        <v>0</v>
      </c>
      <c r="Z203" s="50">
        <f t="shared" si="38"/>
        <v>0</v>
      </c>
      <c r="AA203" s="49">
        <f>IF($D203="","",SUMIF('[3]TK CHAMTHI'!$G:$G,$D203,'[3]TK CHAMTHI'!$I:$I))</f>
        <v>0</v>
      </c>
      <c r="AB203" s="49">
        <f>IF($D203="","",SUMIF('[3]TK CHAMTHI'!$H:$H,$D203,'[3]TK CHAMTHI'!$I:$I))</f>
        <v>0</v>
      </c>
      <c r="AC203" s="49">
        <f>IF(D203="","",SUMIF('[3]CHAM NV'!E:E,D203,'[3]CHAM NV'!F:F))</f>
        <v>0</v>
      </c>
      <c r="AD203" s="50">
        <f t="shared" si="39"/>
        <v>0</v>
      </c>
      <c r="AE203" s="49">
        <f>IF($D203="","",SUMIF('[3]TK CHAMTHI'!$J:$J,$D203,'[3]TK CHAMTHI'!$L:$L))</f>
        <v>0</v>
      </c>
      <c r="AF203" s="49">
        <f>IF($D203="","",SUMIF('[3]TK CHAMTHI'!$K:$K,$D203,'[3]TK CHAMTHI'!$L:$L))</f>
        <v>0</v>
      </c>
      <c r="AG203" s="49">
        <f>IF(D203="","",SUMIF('[3]CHAM NV'!I:I,D203,'[3]CHAM NV'!J:J))</f>
        <v>0</v>
      </c>
      <c r="AH203" s="50">
        <f t="shared" si="40"/>
        <v>0</v>
      </c>
      <c r="AI203" s="49">
        <f>IF($D203="","",SUMIF('[3]TK CHAMTHI'!$M:$M,$D203,'[3]TK CHAMTHI'!$O:$O))</f>
        <v>0</v>
      </c>
      <c r="AJ203" s="49">
        <f>IF($D203="","",SUMIF('[3]TK CHAMTHI'!$N:$N,$D203,'[3]TK CHAMTHI'!$O:$O))</f>
        <v>0</v>
      </c>
      <c r="AK203" s="50">
        <f t="shared" si="32"/>
        <v>0</v>
      </c>
      <c r="AL203" s="49">
        <f>IF($D203="","",SUMIF('[3]TK CHAMTHI'!$P:$P,$D203,'[3]TK CHAMTHI'!$R:$R))</f>
        <v>0</v>
      </c>
      <c r="AM203" s="49">
        <f>IF($D203="","",SUMIF('[3]TK CHAMTHI'!$Q:$Q,$D203,'[3]TK CHAMTHI'!$R:$R))</f>
        <v>0</v>
      </c>
      <c r="AN203" s="50">
        <f t="shared" si="33"/>
        <v>0</v>
      </c>
      <c r="AO203" s="49">
        <f>IF(D203="","",SUMIF('[3]TK CHAMTHI'!S:S,D203,'[3]TK CHAMTHI'!U:U))</f>
        <v>0</v>
      </c>
      <c r="AP203" s="49">
        <f>IF(D203="","",SUMIF('[3]TK CHAMTHI'!T:T,D203,'[3]TK CHAMTHI'!U:U))</f>
        <v>0</v>
      </c>
      <c r="AQ203" s="50">
        <f t="shared" si="41"/>
        <v>0</v>
      </c>
      <c r="AR203" s="50">
        <f>IF(D203="","",ROUND(SUMIF('[3]QL THI'!G:G,D203,'[3]QL THI'!H:H),1))</f>
        <v>0</v>
      </c>
      <c r="AS203" s="50">
        <f>IF(D203="","",ROUND(SUMIF('[3]QL THI'!E:E,D203,'[3]QL THI'!F:F),1))</f>
        <v>0</v>
      </c>
      <c r="AT203" s="149">
        <f t="shared" si="34"/>
        <v>0</v>
      </c>
    </row>
    <row r="204" spans="1:46" s="135" customFormat="1" ht="37.5">
      <c r="A204" s="145">
        <f>IF(D204="","",SUBTOTAL(3,$D$5:D204))</f>
        <v>200</v>
      </c>
      <c r="B204" s="46" t="s">
        <v>447</v>
      </c>
      <c r="C204" s="47" t="s">
        <v>375</v>
      </c>
      <c r="D204" s="146" t="s">
        <v>448</v>
      </c>
      <c r="E204" s="147">
        <f>IF($D204="","",SUMIF('[3]TK DETHI'!$A:$A,$D204,'[3]TK DETHI'!$B:$B))</f>
        <v>0</v>
      </c>
      <c r="F204" s="147">
        <f>IF($D204="","",SUMIF('[3]TK DETHI'!$C:$C,$D204,'[3]TK DETHI'!$D:$D))</f>
        <v>0</v>
      </c>
      <c r="G204" s="147">
        <f>IF($D204="","",SUMIF('[3]TK DETHI'!$E:$E,$D204,'[3]TK DETHI'!$F:$F))</f>
        <v>0</v>
      </c>
      <c r="H204" s="147">
        <f>IF($D204="","",SUMIF('[3]TK DETHI'!$G:$G,$D204,'[3]TK DETHI'!$H:$H))</f>
        <v>0</v>
      </c>
      <c r="I204" s="147">
        <f>IF($D204="","",SUMIF('[3]TK DETHI'!$I:$I,$D204,'[3]TK DETHI'!$J:$J))</f>
        <v>0</v>
      </c>
      <c r="J204" s="147">
        <f>IF($D204="","",SUMIF('[3]TK DETHI'!$K:$K,$D204,'[3]TK DETHI'!$L:$L))</f>
        <v>0</v>
      </c>
      <c r="K204" s="147">
        <f>IF($D204="","",SUMIF('[3]TK DETHI'!$M:$M,$D204,'[3]TK DETHI'!$N:$N))</f>
        <v>0</v>
      </c>
      <c r="L204" s="147">
        <f>IF($D204="","",SUMIF('[3]TK DETHI'!$O:$O,$D204,'[3]TK DETHI'!$P:$P))</f>
        <v>0</v>
      </c>
      <c r="M204" s="148">
        <f t="shared" si="35"/>
        <v>0</v>
      </c>
      <c r="N204" s="49">
        <f>IF($D204="","",SUMIF('[3]TK COITHI KTHP va Thi TN'!$A:$A,$D204,'[3]TK COITHI KTHP va Thi TN'!$D:$D))</f>
        <v>0</v>
      </c>
      <c r="O204" s="49">
        <f>IF($D204="","",SUMIF('[3]TK COITHI KTHP va Thi TN'!$B:$B,$D204,'[3]TK COITHI KTHP va Thi TN'!$D:$D))</f>
        <v>0</v>
      </c>
      <c r="P204" s="49">
        <f>IF($D204="","",SUMIF('[3]TK COITHI KTHP va Thi TN'!$E:$E,$D204,'[3]TK COITHI KTHP va Thi TN'!$H:$H))</f>
        <v>0</v>
      </c>
      <c r="Q204" s="49">
        <f>IF($D204="","",SUMIF('[3]TK COITHI KTHP va Thi TN'!$F:$F,$D204,'[3]TK COITHI KTHP va Thi TN'!$H:$H))</f>
        <v>0</v>
      </c>
      <c r="R204" s="149">
        <f t="shared" si="36"/>
        <v>0</v>
      </c>
      <c r="S204" s="49">
        <f>IF($D204="","",SUMIF('[3]TK CHAMTHI'!$A:$A,$D204,'[3]TK CHAMTHI'!$C:$C))</f>
        <v>0</v>
      </c>
      <c r="T204" s="49">
        <f>IF($D204="","",SUMIF('[3]TK CHAMTHI'!$B:$B,$D204,'[3]TK CHAMTHI'!$C:$C))</f>
        <v>0</v>
      </c>
      <c r="U204" s="49">
        <f>IF(D204="","",SUMIF('[3]CHAM NV'!B:B,D204,'[3]CHAM NV'!C:C))</f>
        <v>0</v>
      </c>
      <c r="V204" s="50">
        <f t="shared" si="37"/>
        <v>0</v>
      </c>
      <c r="W204" s="49">
        <f>IF($D204="","",SUMIF('[3]TK CHAMTHI'!$D:$D,$D204,'[3]TK CHAMTHI'!$F:$F))</f>
        <v>0</v>
      </c>
      <c r="X204" s="49">
        <f>IF($D204="","",SUMIF('[3]TK CHAMTHI'!$E:$E,$D204,'[3]TK CHAMTHI'!$F:$F))</f>
        <v>0</v>
      </c>
      <c r="Y204" s="49">
        <f>IF(D204="","",SUMIF('[3]CHAM NV'!G:G,D204,'[3]CHAM NV'!H:H))</f>
        <v>0</v>
      </c>
      <c r="Z204" s="50">
        <f t="shared" si="38"/>
        <v>0</v>
      </c>
      <c r="AA204" s="49">
        <f>IF($D204="","",SUMIF('[3]TK CHAMTHI'!$G:$G,$D204,'[3]TK CHAMTHI'!$I:$I))</f>
        <v>0</v>
      </c>
      <c r="AB204" s="49">
        <f>IF($D204="","",SUMIF('[3]TK CHAMTHI'!$H:$H,$D204,'[3]TK CHAMTHI'!$I:$I))</f>
        <v>0</v>
      </c>
      <c r="AC204" s="49">
        <f>IF(D204="","",SUMIF('[3]CHAM NV'!E:E,D204,'[3]CHAM NV'!F:F))</f>
        <v>0</v>
      </c>
      <c r="AD204" s="50">
        <f t="shared" si="39"/>
        <v>0</v>
      </c>
      <c r="AE204" s="49">
        <f>IF($D204="","",SUMIF('[3]TK CHAMTHI'!$J:$J,$D204,'[3]TK CHAMTHI'!$L:$L))</f>
        <v>0</v>
      </c>
      <c r="AF204" s="49">
        <f>IF($D204="","",SUMIF('[3]TK CHAMTHI'!$K:$K,$D204,'[3]TK CHAMTHI'!$L:$L))</f>
        <v>0</v>
      </c>
      <c r="AG204" s="49">
        <f>IF(D204="","",SUMIF('[3]CHAM NV'!I:I,D204,'[3]CHAM NV'!J:J))</f>
        <v>0</v>
      </c>
      <c r="AH204" s="50">
        <f t="shared" si="40"/>
        <v>0</v>
      </c>
      <c r="AI204" s="49">
        <f>IF($D204="","",SUMIF('[3]TK CHAMTHI'!$M:$M,$D204,'[3]TK CHAMTHI'!$O:$O))</f>
        <v>0</v>
      </c>
      <c r="AJ204" s="49">
        <f>IF($D204="","",SUMIF('[3]TK CHAMTHI'!$N:$N,$D204,'[3]TK CHAMTHI'!$O:$O))</f>
        <v>0</v>
      </c>
      <c r="AK204" s="50">
        <f t="shared" si="32"/>
        <v>0</v>
      </c>
      <c r="AL204" s="49">
        <f>IF($D204="","",SUMIF('[3]TK CHAMTHI'!$P:$P,$D204,'[3]TK CHAMTHI'!$R:$R))</f>
        <v>0</v>
      </c>
      <c r="AM204" s="49">
        <f>IF($D204="","",SUMIF('[3]TK CHAMTHI'!$Q:$Q,$D204,'[3]TK CHAMTHI'!$R:$R))</f>
        <v>0</v>
      </c>
      <c r="AN204" s="50">
        <f t="shared" si="33"/>
        <v>0</v>
      </c>
      <c r="AO204" s="49">
        <f>IF(D204="","",SUMIF('[3]TK CHAMTHI'!S:S,D204,'[3]TK CHAMTHI'!U:U))</f>
        <v>0</v>
      </c>
      <c r="AP204" s="49">
        <f>IF(D204="","",SUMIF('[3]TK CHAMTHI'!T:T,D204,'[3]TK CHAMTHI'!U:U))</f>
        <v>0</v>
      </c>
      <c r="AQ204" s="50">
        <f t="shared" si="41"/>
        <v>0</v>
      </c>
      <c r="AR204" s="50">
        <f>IF(D204="","",ROUND(SUMIF('[3]QL THI'!G:G,D204,'[3]QL THI'!H:H),1))</f>
        <v>0</v>
      </c>
      <c r="AS204" s="50">
        <f>IF(D204="","",ROUND(SUMIF('[3]QL THI'!E:E,D204,'[3]QL THI'!F:F),1))</f>
        <v>0</v>
      </c>
      <c r="AT204" s="149">
        <f t="shared" si="34"/>
        <v>0</v>
      </c>
    </row>
    <row r="205" spans="1:46" s="135" customFormat="1">
      <c r="A205" s="145">
        <f>IF(D205="","",SUBTOTAL(3,$D$5:D205))</f>
        <v>201</v>
      </c>
      <c r="B205" s="46" t="s">
        <v>449</v>
      </c>
      <c r="C205" s="47" t="s">
        <v>450</v>
      </c>
      <c r="D205" s="146" t="s">
        <v>451</v>
      </c>
      <c r="E205" s="147">
        <f>IF($D205="","",SUMIF('[3]TK DETHI'!$A:$A,$D205,'[3]TK DETHI'!$B:$B))</f>
        <v>0</v>
      </c>
      <c r="F205" s="147">
        <f>IF($D205="","",SUMIF('[3]TK DETHI'!$C:$C,$D205,'[3]TK DETHI'!$D:$D))</f>
        <v>0</v>
      </c>
      <c r="G205" s="147">
        <f>IF($D205="","",SUMIF('[3]TK DETHI'!$E:$E,$D205,'[3]TK DETHI'!$F:$F))</f>
        <v>0</v>
      </c>
      <c r="H205" s="147">
        <f>IF($D205="","",SUMIF('[3]TK DETHI'!$G:$G,$D205,'[3]TK DETHI'!$H:$H))</f>
        <v>0</v>
      </c>
      <c r="I205" s="147">
        <f>IF($D205="","",SUMIF('[3]TK DETHI'!$I:$I,$D205,'[3]TK DETHI'!$J:$J))</f>
        <v>0</v>
      </c>
      <c r="J205" s="147">
        <f>IF($D205="","",SUMIF('[3]TK DETHI'!$K:$K,$D205,'[3]TK DETHI'!$L:$L))</f>
        <v>0</v>
      </c>
      <c r="K205" s="147">
        <f>IF($D205="","",SUMIF('[3]TK DETHI'!$M:$M,$D205,'[3]TK DETHI'!$N:$N))</f>
        <v>0</v>
      </c>
      <c r="L205" s="147">
        <f>IF($D205="","",SUMIF('[3]TK DETHI'!$O:$O,$D205,'[3]TK DETHI'!$P:$P))</f>
        <v>0</v>
      </c>
      <c r="M205" s="148">
        <f t="shared" si="35"/>
        <v>0</v>
      </c>
      <c r="N205" s="49">
        <f>IF($D205="","",SUMIF('[3]TK COITHI KTHP va Thi TN'!$A:$A,$D205,'[3]TK COITHI KTHP va Thi TN'!$D:$D))</f>
        <v>0</v>
      </c>
      <c r="O205" s="49">
        <f>IF($D205="","",SUMIF('[3]TK COITHI KTHP va Thi TN'!$B:$B,$D205,'[3]TK COITHI KTHP va Thi TN'!$D:$D))</f>
        <v>0</v>
      </c>
      <c r="P205" s="49">
        <f>IF($D205="","",SUMIF('[3]TK COITHI KTHP va Thi TN'!$E:$E,$D205,'[3]TK COITHI KTHP va Thi TN'!$H:$H))</f>
        <v>0</v>
      </c>
      <c r="Q205" s="49">
        <f>IF($D205="","",SUMIF('[3]TK COITHI KTHP va Thi TN'!$F:$F,$D205,'[3]TK COITHI KTHP va Thi TN'!$H:$H))</f>
        <v>0</v>
      </c>
      <c r="R205" s="149">
        <f t="shared" si="36"/>
        <v>0</v>
      </c>
      <c r="S205" s="49">
        <f>IF($D205="","",SUMIF('[3]TK CHAMTHI'!$A:$A,$D205,'[3]TK CHAMTHI'!$C:$C))</f>
        <v>0</v>
      </c>
      <c r="T205" s="49">
        <f>IF($D205="","",SUMIF('[3]TK CHAMTHI'!$B:$B,$D205,'[3]TK CHAMTHI'!$C:$C))</f>
        <v>0</v>
      </c>
      <c r="U205" s="49">
        <f>IF(D205="","",SUMIF('[3]CHAM NV'!B:B,D205,'[3]CHAM NV'!C:C))</f>
        <v>0</v>
      </c>
      <c r="V205" s="50">
        <f t="shared" si="37"/>
        <v>0</v>
      </c>
      <c r="W205" s="49">
        <f>IF($D205="","",SUMIF('[3]TK CHAMTHI'!$D:$D,$D205,'[3]TK CHAMTHI'!$F:$F))</f>
        <v>0</v>
      </c>
      <c r="X205" s="49">
        <f>IF($D205="","",SUMIF('[3]TK CHAMTHI'!$E:$E,$D205,'[3]TK CHAMTHI'!$F:$F))</f>
        <v>0</v>
      </c>
      <c r="Y205" s="49">
        <f>IF(D205="","",SUMIF('[3]CHAM NV'!G:G,D205,'[3]CHAM NV'!H:H))</f>
        <v>0</v>
      </c>
      <c r="Z205" s="50">
        <f t="shared" si="38"/>
        <v>0</v>
      </c>
      <c r="AA205" s="49">
        <f>IF($D205="","",SUMIF('[3]TK CHAMTHI'!$G:$G,$D205,'[3]TK CHAMTHI'!$I:$I))</f>
        <v>0</v>
      </c>
      <c r="AB205" s="49">
        <f>IF($D205="","",SUMIF('[3]TK CHAMTHI'!$H:$H,$D205,'[3]TK CHAMTHI'!$I:$I))</f>
        <v>0</v>
      </c>
      <c r="AC205" s="49">
        <f>IF(D205="","",SUMIF('[3]CHAM NV'!E:E,D205,'[3]CHAM NV'!F:F))</f>
        <v>0</v>
      </c>
      <c r="AD205" s="50">
        <f t="shared" si="39"/>
        <v>0</v>
      </c>
      <c r="AE205" s="49">
        <f>IF($D205="","",SUMIF('[3]TK CHAMTHI'!$J:$J,$D205,'[3]TK CHAMTHI'!$L:$L))</f>
        <v>0</v>
      </c>
      <c r="AF205" s="49">
        <f>IF($D205="","",SUMIF('[3]TK CHAMTHI'!$K:$K,$D205,'[3]TK CHAMTHI'!$L:$L))</f>
        <v>0</v>
      </c>
      <c r="AG205" s="49">
        <f>IF(D205="","",SUMIF('[3]CHAM NV'!I:I,D205,'[3]CHAM NV'!J:J))</f>
        <v>0</v>
      </c>
      <c r="AH205" s="50">
        <f t="shared" si="40"/>
        <v>0</v>
      </c>
      <c r="AI205" s="49">
        <f>IF($D205="","",SUMIF('[3]TK CHAMTHI'!$M:$M,$D205,'[3]TK CHAMTHI'!$O:$O))</f>
        <v>0</v>
      </c>
      <c r="AJ205" s="49">
        <f>IF($D205="","",SUMIF('[3]TK CHAMTHI'!$N:$N,$D205,'[3]TK CHAMTHI'!$O:$O))</f>
        <v>0</v>
      </c>
      <c r="AK205" s="50">
        <f t="shared" si="32"/>
        <v>0</v>
      </c>
      <c r="AL205" s="49">
        <f>IF($D205="","",SUMIF('[3]TK CHAMTHI'!$P:$P,$D205,'[3]TK CHAMTHI'!$R:$R))</f>
        <v>0</v>
      </c>
      <c r="AM205" s="49">
        <f>IF($D205="","",SUMIF('[3]TK CHAMTHI'!$Q:$Q,$D205,'[3]TK CHAMTHI'!$R:$R))</f>
        <v>0</v>
      </c>
      <c r="AN205" s="50">
        <f t="shared" si="33"/>
        <v>0</v>
      </c>
      <c r="AO205" s="49">
        <f>IF(D205="","",SUMIF('[3]TK CHAMTHI'!S:S,D205,'[3]TK CHAMTHI'!U:U))</f>
        <v>0</v>
      </c>
      <c r="AP205" s="49">
        <f>IF(D205="","",SUMIF('[3]TK CHAMTHI'!T:T,D205,'[3]TK CHAMTHI'!U:U))</f>
        <v>0</v>
      </c>
      <c r="AQ205" s="50">
        <f t="shared" si="41"/>
        <v>0</v>
      </c>
      <c r="AR205" s="50">
        <f>IF(D205="","",ROUND(SUMIF('[3]QL THI'!G:G,D205,'[3]QL THI'!H:H),1))</f>
        <v>0</v>
      </c>
      <c r="AS205" s="50">
        <f>IF(D205="","",ROUND(SUMIF('[3]QL THI'!E:E,D205,'[3]QL THI'!F:F),1))</f>
        <v>0</v>
      </c>
      <c r="AT205" s="149">
        <f t="shared" si="34"/>
        <v>0</v>
      </c>
    </row>
    <row r="206" spans="1:46" s="135" customFormat="1">
      <c r="A206" s="145">
        <f>IF(D206="","",SUBTOTAL(3,$D$5:D206))</f>
        <v>202</v>
      </c>
      <c r="B206" s="46" t="s">
        <v>452</v>
      </c>
      <c r="C206" s="47" t="s">
        <v>450</v>
      </c>
      <c r="D206" s="146" t="s">
        <v>453</v>
      </c>
      <c r="E206" s="147">
        <f>IF($D206="","",SUMIF('[3]TK DETHI'!$A:$A,$D206,'[3]TK DETHI'!$B:$B))</f>
        <v>0</v>
      </c>
      <c r="F206" s="147">
        <f>IF($D206="","",SUMIF('[3]TK DETHI'!$C:$C,$D206,'[3]TK DETHI'!$D:$D))</f>
        <v>0</v>
      </c>
      <c r="G206" s="147">
        <f>IF($D206="","",SUMIF('[3]TK DETHI'!$E:$E,$D206,'[3]TK DETHI'!$F:$F))</f>
        <v>0</v>
      </c>
      <c r="H206" s="147">
        <f>IF($D206="","",SUMIF('[3]TK DETHI'!$G:$G,$D206,'[3]TK DETHI'!$H:$H))</f>
        <v>0</v>
      </c>
      <c r="I206" s="147">
        <f>IF($D206="","",SUMIF('[3]TK DETHI'!$I:$I,$D206,'[3]TK DETHI'!$J:$J))</f>
        <v>0</v>
      </c>
      <c r="J206" s="147">
        <f>IF($D206="","",SUMIF('[3]TK DETHI'!$K:$K,$D206,'[3]TK DETHI'!$L:$L))</f>
        <v>0</v>
      </c>
      <c r="K206" s="147">
        <f>IF($D206="","",SUMIF('[3]TK DETHI'!$M:$M,$D206,'[3]TK DETHI'!$N:$N))</f>
        <v>0</v>
      </c>
      <c r="L206" s="147">
        <f>IF($D206="","",SUMIF('[3]TK DETHI'!$O:$O,$D206,'[3]TK DETHI'!$P:$P))</f>
        <v>0</v>
      </c>
      <c r="M206" s="148">
        <f t="shared" si="35"/>
        <v>0</v>
      </c>
      <c r="N206" s="49">
        <f>IF($D206="","",SUMIF('[3]TK COITHI KTHP va Thi TN'!$A:$A,$D206,'[3]TK COITHI KTHP va Thi TN'!$D:$D))</f>
        <v>0</v>
      </c>
      <c r="O206" s="49">
        <f>IF($D206="","",SUMIF('[3]TK COITHI KTHP va Thi TN'!$B:$B,$D206,'[3]TK COITHI KTHP va Thi TN'!$D:$D))</f>
        <v>0</v>
      </c>
      <c r="P206" s="49">
        <f>IF($D206="","",SUMIF('[3]TK COITHI KTHP va Thi TN'!$E:$E,$D206,'[3]TK COITHI KTHP va Thi TN'!$H:$H))</f>
        <v>0</v>
      </c>
      <c r="Q206" s="49">
        <f>IF($D206="","",SUMIF('[3]TK COITHI KTHP va Thi TN'!$F:$F,$D206,'[3]TK COITHI KTHP va Thi TN'!$H:$H))</f>
        <v>0</v>
      </c>
      <c r="R206" s="149">
        <f t="shared" si="36"/>
        <v>0</v>
      </c>
      <c r="S206" s="49">
        <f>IF($D206="","",SUMIF('[3]TK CHAMTHI'!$A:$A,$D206,'[3]TK CHAMTHI'!$C:$C))</f>
        <v>0</v>
      </c>
      <c r="T206" s="49">
        <f>IF($D206="","",SUMIF('[3]TK CHAMTHI'!$B:$B,$D206,'[3]TK CHAMTHI'!$C:$C))</f>
        <v>0</v>
      </c>
      <c r="U206" s="49">
        <f>IF(D206="","",SUMIF('[3]CHAM NV'!B:B,D206,'[3]CHAM NV'!C:C))</f>
        <v>0</v>
      </c>
      <c r="V206" s="50">
        <f t="shared" si="37"/>
        <v>0</v>
      </c>
      <c r="W206" s="49">
        <f>IF($D206="","",SUMIF('[3]TK CHAMTHI'!$D:$D,$D206,'[3]TK CHAMTHI'!$F:$F))</f>
        <v>0</v>
      </c>
      <c r="X206" s="49">
        <f>IF($D206="","",SUMIF('[3]TK CHAMTHI'!$E:$E,$D206,'[3]TK CHAMTHI'!$F:$F))</f>
        <v>0</v>
      </c>
      <c r="Y206" s="49">
        <f>IF(D206="","",SUMIF('[3]CHAM NV'!G:G,D206,'[3]CHAM NV'!H:H))</f>
        <v>0</v>
      </c>
      <c r="Z206" s="50">
        <f t="shared" si="38"/>
        <v>0</v>
      </c>
      <c r="AA206" s="49">
        <f>IF($D206="","",SUMIF('[3]TK CHAMTHI'!$G:$G,$D206,'[3]TK CHAMTHI'!$I:$I))</f>
        <v>0</v>
      </c>
      <c r="AB206" s="49">
        <f>IF($D206="","",SUMIF('[3]TK CHAMTHI'!$H:$H,$D206,'[3]TK CHAMTHI'!$I:$I))</f>
        <v>0</v>
      </c>
      <c r="AC206" s="49">
        <f>IF(D206="","",SUMIF('[3]CHAM NV'!E:E,D206,'[3]CHAM NV'!F:F))</f>
        <v>0</v>
      </c>
      <c r="AD206" s="50">
        <f t="shared" si="39"/>
        <v>0</v>
      </c>
      <c r="AE206" s="49">
        <f>IF($D206="","",SUMIF('[3]TK CHAMTHI'!$J:$J,$D206,'[3]TK CHAMTHI'!$L:$L))</f>
        <v>0</v>
      </c>
      <c r="AF206" s="49">
        <f>IF($D206="","",SUMIF('[3]TK CHAMTHI'!$K:$K,$D206,'[3]TK CHAMTHI'!$L:$L))</f>
        <v>0</v>
      </c>
      <c r="AG206" s="49">
        <f>IF(D206="","",SUMIF('[3]CHAM NV'!I:I,D206,'[3]CHAM NV'!J:J))</f>
        <v>0</v>
      </c>
      <c r="AH206" s="50">
        <f t="shared" si="40"/>
        <v>0</v>
      </c>
      <c r="AI206" s="49">
        <f>IF($D206="","",SUMIF('[3]TK CHAMTHI'!$M:$M,$D206,'[3]TK CHAMTHI'!$O:$O))</f>
        <v>0</v>
      </c>
      <c r="AJ206" s="49">
        <f>IF($D206="","",SUMIF('[3]TK CHAMTHI'!$N:$N,$D206,'[3]TK CHAMTHI'!$O:$O))</f>
        <v>0</v>
      </c>
      <c r="AK206" s="50">
        <f t="shared" si="32"/>
        <v>0</v>
      </c>
      <c r="AL206" s="49">
        <f>IF($D206="","",SUMIF('[3]TK CHAMTHI'!$P:$P,$D206,'[3]TK CHAMTHI'!$R:$R))</f>
        <v>0</v>
      </c>
      <c r="AM206" s="49">
        <f>IF($D206="","",SUMIF('[3]TK CHAMTHI'!$Q:$Q,$D206,'[3]TK CHAMTHI'!$R:$R))</f>
        <v>0</v>
      </c>
      <c r="AN206" s="50">
        <f t="shared" si="33"/>
        <v>0</v>
      </c>
      <c r="AO206" s="49">
        <f>IF(D206="","",SUMIF('[3]TK CHAMTHI'!S:S,D206,'[3]TK CHAMTHI'!U:U))</f>
        <v>0</v>
      </c>
      <c r="AP206" s="49">
        <f>IF(D206="","",SUMIF('[3]TK CHAMTHI'!T:T,D206,'[3]TK CHAMTHI'!U:U))</f>
        <v>0</v>
      </c>
      <c r="AQ206" s="50">
        <f t="shared" si="41"/>
        <v>0</v>
      </c>
      <c r="AR206" s="50">
        <f>IF(D206="","",ROUND(SUMIF('[3]QL THI'!G:G,D206,'[3]QL THI'!H:H),1))</f>
        <v>0</v>
      </c>
      <c r="AS206" s="50">
        <f>IF(D206="","",ROUND(SUMIF('[3]QL THI'!E:E,D206,'[3]QL THI'!F:F),1))</f>
        <v>0</v>
      </c>
      <c r="AT206" s="149">
        <f t="shared" si="34"/>
        <v>0</v>
      </c>
    </row>
    <row r="207" spans="1:46" s="135" customFormat="1">
      <c r="A207" s="145">
        <f>IF(D207="","",SUBTOTAL(3,$D$5:D207))</f>
        <v>203</v>
      </c>
      <c r="B207" s="46" t="s">
        <v>454</v>
      </c>
      <c r="C207" s="47" t="s">
        <v>450</v>
      </c>
      <c r="D207" s="146" t="s">
        <v>455</v>
      </c>
      <c r="E207" s="147">
        <f>IF($D207="","",SUMIF('[3]TK DETHI'!$A:$A,$D207,'[3]TK DETHI'!$B:$B))</f>
        <v>0</v>
      </c>
      <c r="F207" s="147">
        <f>IF($D207="","",SUMIF('[3]TK DETHI'!$C:$C,$D207,'[3]TK DETHI'!$D:$D))</f>
        <v>0</v>
      </c>
      <c r="G207" s="147">
        <f>IF($D207="","",SUMIF('[3]TK DETHI'!$E:$E,$D207,'[3]TK DETHI'!$F:$F))</f>
        <v>0</v>
      </c>
      <c r="H207" s="147">
        <f>IF($D207="","",SUMIF('[3]TK DETHI'!$G:$G,$D207,'[3]TK DETHI'!$H:$H))</f>
        <v>0</v>
      </c>
      <c r="I207" s="147">
        <f>IF($D207="","",SUMIF('[3]TK DETHI'!$I:$I,$D207,'[3]TK DETHI'!$J:$J))</f>
        <v>0</v>
      </c>
      <c r="J207" s="147">
        <f>IF($D207="","",SUMIF('[3]TK DETHI'!$K:$K,$D207,'[3]TK DETHI'!$L:$L))</f>
        <v>0</v>
      </c>
      <c r="K207" s="147">
        <f>IF($D207="","",SUMIF('[3]TK DETHI'!$M:$M,$D207,'[3]TK DETHI'!$N:$N))</f>
        <v>0</v>
      </c>
      <c r="L207" s="147">
        <f>IF($D207="","",SUMIF('[3]TK DETHI'!$O:$O,$D207,'[3]TK DETHI'!$P:$P))</f>
        <v>0</v>
      </c>
      <c r="M207" s="148">
        <f t="shared" si="35"/>
        <v>0</v>
      </c>
      <c r="N207" s="49">
        <f>IF($D207="","",SUMIF('[3]TK COITHI KTHP va Thi TN'!$A:$A,$D207,'[3]TK COITHI KTHP va Thi TN'!$D:$D))</f>
        <v>0</v>
      </c>
      <c r="O207" s="49">
        <f>IF($D207="","",SUMIF('[3]TK COITHI KTHP va Thi TN'!$B:$B,$D207,'[3]TK COITHI KTHP va Thi TN'!$D:$D))</f>
        <v>0</v>
      </c>
      <c r="P207" s="49">
        <f>IF($D207="","",SUMIF('[3]TK COITHI KTHP va Thi TN'!$E:$E,$D207,'[3]TK COITHI KTHP va Thi TN'!$H:$H))</f>
        <v>0</v>
      </c>
      <c r="Q207" s="49">
        <f>IF($D207="","",SUMIF('[3]TK COITHI KTHP va Thi TN'!$F:$F,$D207,'[3]TK COITHI KTHP va Thi TN'!$H:$H))</f>
        <v>0</v>
      </c>
      <c r="R207" s="149">
        <f t="shared" si="36"/>
        <v>0</v>
      </c>
      <c r="S207" s="49">
        <f>IF($D207="","",SUMIF('[3]TK CHAMTHI'!$A:$A,$D207,'[3]TK CHAMTHI'!$C:$C))</f>
        <v>0</v>
      </c>
      <c r="T207" s="49">
        <f>IF($D207="","",SUMIF('[3]TK CHAMTHI'!$B:$B,$D207,'[3]TK CHAMTHI'!$C:$C))</f>
        <v>0</v>
      </c>
      <c r="U207" s="49">
        <f>IF(D207="","",SUMIF('[3]CHAM NV'!B:B,D207,'[3]CHAM NV'!C:C))</f>
        <v>0</v>
      </c>
      <c r="V207" s="50">
        <f t="shared" si="37"/>
        <v>0</v>
      </c>
      <c r="W207" s="49">
        <f>IF($D207="","",SUMIF('[3]TK CHAMTHI'!$D:$D,$D207,'[3]TK CHAMTHI'!$F:$F))</f>
        <v>0</v>
      </c>
      <c r="X207" s="49">
        <f>IF($D207="","",SUMIF('[3]TK CHAMTHI'!$E:$E,$D207,'[3]TK CHAMTHI'!$F:$F))</f>
        <v>0</v>
      </c>
      <c r="Y207" s="49">
        <f>IF(D207="","",SUMIF('[3]CHAM NV'!G:G,D207,'[3]CHAM NV'!H:H))</f>
        <v>0</v>
      </c>
      <c r="Z207" s="50">
        <f t="shared" si="38"/>
        <v>0</v>
      </c>
      <c r="AA207" s="49">
        <f>IF($D207="","",SUMIF('[3]TK CHAMTHI'!$G:$G,$D207,'[3]TK CHAMTHI'!$I:$I))</f>
        <v>0</v>
      </c>
      <c r="AB207" s="49">
        <f>IF($D207="","",SUMIF('[3]TK CHAMTHI'!$H:$H,$D207,'[3]TK CHAMTHI'!$I:$I))</f>
        <v>0</v>
      </c>
      <c r="AC207" s="49">
        <f>IF(D207="","",SUMIF('[3]CHAM NV'!E:E,D207,'[3]CHAM NV'!F:F))</f>
        <v>0</v>
      </c>
      <c r="AD207" s="50">
        <f t="shared" si="39"/>
        <v>0</v>
      </c>
      <c r="AE207" s="49">
        <f>IF($D207="","",SUMIF('[3]TK CHAMTHI'!$J:$J,$D207,'[3]TK CHAMTHI'!$L:$L))</f>
        <v>0</v>
      </c>
      <c r="AF207" s="49">
        <f>IF($D207="","",SUMIF('[3]TK CHAMTHI'!$K:$K,$D207,'[3]TK CHAMTHI'!$L:$L))</f>
        <v>0</v>
      </c>
      <c r="AG207" s="49">
        <f>IF(D207="","",SUMIF('[3]CHAM NV'!I:I,D207,'[3]CHAM NV'!J:J))</f>
        <v>0</v>
      </c>
      <c r="AH207" s="50">
        <f t="shared" si="40"/>
        <v>0</v>
      </c>
      <c r="AI207" s="49">
        <f>IF($D207="","",SUMIF('[3]TK CHAMTHI'!$M:$M,$D207,'[3]TK CHAMTHI'!$O:$O))</f>
        <v>0</v>
      </c>
      <c r="AJ207" s="49">
        <f>IF($D207="","",SUMIF('[3]TK CHAMTHI'!$N:$N,$D207,'[3]TK CHAMTHI'!$O:$O))</f>
        <v>0</v>
      </c>
      <c r="AK207" s="50">
        <f t="shared" si="32"/>
        <v>0</v>
      </c>
      <c r="AL207" s="49">
        <f>IF($D207="","",SUMIF('[3]TK CHAMTHI'!$P:$P,$D207,'[3]TK CHAMTHI'!$R:$R))</f>
        <v>0</v>
      </c>
      <c r="AM207" s="49">
        <f>IF($D207="","",SUMIF('[3]TK CHAMTHI'!$Q:$Q,$D207,'[3]TK CHAMTHI'!$R:$R))</f>
        <v>0</v>
      </c>
      <c r="AN207" s="50">
        <f t="shared" si="33"/>
        <v>0</v>
      </c>
      <c r="AO207" s="49">
        <f>IF(D207="","",SUMIF('[3]TK CHAMTHI'!S:S,D207,'[3]TK CHAMTHI'!U:U))</f>
        <v>0</v>
      </c>
      <c r="AP207" s="49">
        <f>IF(D207="","",SUMIF('[3]TK CHAMTHI'!T:T,D207,'[3]TK CHAMTHI'!U:U))</f>
        <v>0</v>
      </c>
      <c r="AQ207" s="50">
        <f t="shared" si="41"/>
        <v>0</v>
      </c>
      <c r="AR207" s="50">
        <f>IF(D207="","",ROUND(SUMIF('[3]QL THI'!G:G,D207,'[3]QL THI'!H:H),1))</f>
        <v>0</v>
      </c>
      <c r="AS207" s="50">
        <f>IF(D207="","",ROUND(SUMIF('[3]QL THI'!E:E,D207,'[3]QL THI'!F:F),1))</f>
        <v>0</v>
      </c>
      <c r="AT207" s="149">
        <f t="shared" si="34"/>
        <v>0</v>
      </c>
    </row>
    <row r="208" spans="1:46" s="135" customFormat="1">
      <c r="A208" s="145">
        <f>IF(D208="","",SUBTOTAL(3,$D$5:D208))</f>
        <v>204</v>
      </c>
      <c r="B208" s="46" t="s">
        <v>456</v>
      </c>
      <c r="C208" s="47" t="s">
        <v>450</v>
      </c>
      <c r="D208" s="146" t="s">
        <v>457</v>
      </c>
      <c r="E208" s="147">
        <f>IF($D208="","",SUMIF('[3]TK DETHI'!$A:$A,$D208,'[3]TK DETHI'!$B:$B))</f>
        <v>0</v>
      </c>
      <c r="F208" s="147">
        <f>IF($D208="","",SUMIF('[3]TK DETHI'!$C:$C,$D208,'[3]TK DETHI'!$D:$D))</f>
        <v>0</v>
      </c>
      <c r="G208" s="147">
        <f>IF($D208="","",SUMIF('[3]TK DETHI'!$E:$E,$D208,'[3]TK DETHI'!$F:$F))</f>
        <v>0</v>
      </c>
      <c r="H208" s="147">
        <f>IF($D208="","",SUMIF('[3]TK DETHI'!$G:$G,$D208,'[3]TK DETHI'!$H:$H))</f>
        <v>0</v>
      </c>
      <c r="I208" s="147">
        <f>IF($D208="","",SUMIF('[3]TK DETHI'!$I:$I,$D208,'[3]TK DETHI'!$J:$J))</f>
        <v>0</v>
      </c>
      <c r="J208" s="147">
        <f>IF($D208="","",SUMIF('[3]TK DETHI'!$K:$K,$D208,'[3]TK DETHI'!$L:$L))</f>
        <v>0</v>
      </c>
      <c r="K208" s="147">
        <f>IF($D208="","",SUMIF('[3]TK DETHI'!$M:$M,$D208,'[3]TK DETHI'!$N:$N))</f>
        <v>0</v>
      </c>
      <c r="L208" s="147">
        <f>IF($D208="","",SUMIF('[3]TK DETHI'!$O:$O,$D208,'[3]TK DETHI'!$P:$P))</f>
        <v>0</v>
      </c>
      <c r="M208" s="148">
        <f t="shared" si="35"/>
        <v>0</v>
      </c>
      <c r="N208" s="49">
        <f>IF($D208="","",SUMIF('[3]TK COITHI KTHP va Thi TN'!$A:$A,$D208,'[3]TK COITHI KTHP va Thi TN'!$D:$D))</f>
        <v>0</v>
      </c>
      <c r="O208" s="49">
        <f>IF($D208="","",SUMIF('[3]TK COITHI KTHP va Thi TN'!$B:$B,$D208,'[3]TK COITHI KTHP va Thi TN'!$D:$D))</f>
        <v>0</v>
      </c>
      <c r="P208" s="49">
        <f>IF($D208="","",SUMIF('[3]TK COITHI KTHP va Thi TN'!$E:$E,$D208,'[3]TK COITHI KTHP va Thi TN'!$H:$H))</f>
        <v>0</v>
      </c>
      <c r="Q208" s="49">
        <f>IF($D208="","",SUMIF('[3]TK COITHI KTHP va Thi TN'!$F:$F,$D208,'[3]TK COITHI KTHP va Thi TN'!$H:$H))</f>
        <v>0</v>
      </c>
      <c r="R208" s="149">
        <f t="shared" si="36"/>
        <v>0</v>
      </c>
      <c r="S208" s="49">
        <f>IF($D208="","",SUMIF('[3]TK CHAMTHI'!$A:$A,$D208,'[3]TK CHAMTHI'!$C:$C))</f>
        <v>0</v>
      </c>
      <c r="T208" s="49">
        <f>IF($D208="","",SUMIF('[3]TK CHAMTHI'!$B:$B,$D208,'[3]TK CHAMTHI'!$C:$C))</f>
        <v>0</v>
      </c>
      <c r="U208" s="49">
        <f>IF(D208="","",SUMIF('[3]CHAM NV'!B:B,D208,'[3]CHAM NV'!C:C))</f>
        <v>0</v>
      </c>
      <c r="V208" s="50">
        <f t="shared" si="37"/>
        <v>0</v>
      </c>
      <c r="W208" s="49">
        <f>IF($D208="","",SUMIF('[3]TK CHAMTHI'!$D:$D,$D208,'[3]TK CHAMTHI'!$F:$F))</f>
        <v>0</v>
      </c>
      <c r="X208" s="49">
        <f>IF($D208="","",SUMIF('[3]TK CHAMTHI'!$E:$E,$D208,'[3]TK CHAMTHI'!$F:$F))</f>
        <v>0</v>
      </c>
      <c r="Y208" s="49">
        <f>IF(D208="","",SUMIF('[3]CHAM NV'!G:G,D208,'[3]CHAM NV'!H:H))</f>
        <v>0</v>
      </c>
      <c r="Z208" s="50">
        <f t="shared" si="38"/>
        <v>0</v>
      </c>
      <c r="AA208" s="49">
        <f>IF($D208="","",SUMIF('[3]TK CHAMTHI'!$G:$G,$D208,'[3]TK CHAMTHI'!$I:$I))</f>
        <v>0</v>
      </c>
      <c r="AB208" s="49">
        <f>IF($D208="","",SUMIF('[3]TK CHAMTHI'!$H:$H,$D208,'[3]TK CHAMTHI'!$I:$I))</f>
        <v>0</v>
      </c>
      <c r="AC208" s="49">
        <f>IF(D208="","",SUMIF('[3]CHAM NV'!E:E,D208,'[3]CHAM NV'!F:F))</f>
        <v>0</v>
      </c>
      <c r="AD208" s="50">
        <f t="shared" si="39"/>
        <v>0</v>
      </c>
      <c r="AE208" s="49">
        <f>IF($D208="","",SUMIF('[3]TK CHAMTHI'!$J:$J,$D208,'[3]TK CHAMTHI'!$L:$L))</f>
        <v>0</v>
      </c>
      <c r="AF208" s="49">
        <f>IF($D208="","",SUMIF('[3]TK CHAMTHI'!$K:$K,$D208,'[3]TK CHAMTHI'!$L:$L))</f>
        <v>0</v>
      </c>
      <c r="AG208" s="49">
        <f>IF(D208="","",SUMIF('[3]CHAM NV'!I:I,D208,'[3]CHAM NV'!J:J))</f>
        <v>0</v>
      </c>
      <c r="AH208" s="50">
        <f t="shared" si="40"/>
        <v>0</v>
      </c>
      <c r="AI208" s="49">
        <f>IF($D208="","",SUMIF('[3]TK CHAMTHI'!$M:$M,$D208,'[3]TK CHAMTHI'!$O:$O))</f>
        <v>0</v>
      </c>
      <c r="AJ208" s="49">
        <f>IF($D208="","",SUMIF('[3]TK CHAMTHI'!$N:$N,$D208,'[3]TK CHAMTHI'!$O:$O))</f>
        <v>0</v>
      </c>
      <c r="AK208" s="50">
        <f t="shared" si="32"/>
        <v>0</v>
      </c>
      <c r="AL208" s="49">
        <f>IF($D208="","",SUMIF('[3]TK CHAMTHI'!$P:$P,$D208,'[3]TK CHAMTHI'!$R:$R))</f>
        <v>0</v>
      </c>
      <c r="AM208" s="49">
        <f>IF($D208="","",SUMIF('[3]TK CHAMTHI'!$Q:$Q,$D208,'[3]TK CHAMTHI'!$R:$R))</f>
        <v>0</v>
      </c>
      <c r="AN208" s="50">
        <f t="shared" si="33"/>
        <v>0</v>
      </c>
      <c r="AO208" s="49">
        <f>IF(D208="","",SUMIF('[3]TK CHAMTHI'!S:S,D208,'[3]TK CHAMTHI'!U:U))</f>
        <v>0</v>
      </c>
      <c r="AP208" s="49">
        <f>IF(D208="","",SUMIF('[3]TK CHAMTHI'!T:T,D208,'[3]TK CHAMTHI'!U:U))</f>
        <v>0</v>
      </c>
      <c r="AQ208" s="50">
        <f t="shared" si="41"/>
        <v>0</v>
      </c>
      <c r="AR208" s="50">
        <f>IF(D208="","",ROUND(SUMIF('[3]QL THI'!G:G,D208,'[3]QL THI'!H:H),1))</f>
        <v>0</v>
      </c>
      <c r="AS208" s="50">
        <f>IF(D208="","",ROUND(SUMIF('[3]QL THI'!E:E,D208,'[3]QL THI'!F:F),1))</f>
        <v>0</v>
      </c>
      <c r="AT208" s="149">
        <f t="shared" si="34"/>
        <v>0</v>
      </c>
    </row>
    <row r="209" spans="1:46" s="135" customFormat="1">
      <c r="A209" s="145">
        <f>IF(D209="","",SUBTOTAL(3,$D$5:D209))</f>
        <v>205</v>
      </c>
      <c r="B209" s="46" t="s">
        <v>458</v>
      </c>
      <c r="C209" s="47" t="s">
        <v>450</v>
      </c>
      <c r="D209" s="146" t="s">
        <v>459</v>
      </c>
      <c r="E209" s="147">
        <f>IF($D209="","",SUMIF('[3]TK DETHI'!$A:$A,$D209,'[3]TK DETHI'!$B:$B))</f>
        <v>0</v>
      </c>
      <c r="F209" s="147">
        <f>IF($D209="","",SUMIF('[3]TK DETHI'!$C:$C,$D209,'[3]TK DETHI'!$D:$D))</f>
        <v>0</v>
      </c>
      <c r="G209" s="147">
        <f>IF($D209="","",SUMIF('[3]TK DETHI'!$E:$E,$D209,'[3]TK DETHI'!$F:$F))</f>
        <v>0</v>
      </c>
      <c r="H209" s="147">
        <f>IF($D209="","",SUMIF('[3]TK DETHI'!$G:$G,$D209,'[3]TK DETHI'!$H:$H))</f>
        <v>0</v>
      </c>
      <c r="I209" s="147">
        <f>IF($D209="","",SUMIF('[3]TK DETHI'!$I:$I,$D209,'[3]TK DETHI'!$J:$J))</f>
        <v>0</v>
      </c>
      <c r="J209" s="147">
        <f>IF($D209="","",SUMIF('[3]TK DETHI'!$K:$K,$D209,'[3]TK DETHI'!$L:$L))</f>
        <v>0</v>
      </c>
      <c r="K209" s="147">
        <f>IF($D209="","",SUMIF('[3]TK DETHI'!$M:$M,$D209,'[3]TK DETHI'!$N:$N))</f>
        <v>0</v>
      </c>
      <c r="L209" s="147">
        <f>IF($D209="","",SUMIF('[3]TK DETHI'!$O:$O,$D209,'[3]TK DETHI'!$P:$P))</f>
        <v>0</v>
      </c>
      <c r="M209" s="148">
        <f t="shared" si="35"/>
        <v>0</v>
      </c>
      <c r="N209" s="49">
        <f>IF($D209="","",SUMIF('[3]TK COITHI KTHP va Thi TN'!$A:$A,$D209,'[3]TK COITHI KTHP va Thi TN'!$D:$D))</f>
        <v>0</v>
      </c>
      <c r="O209" s="49">
        <f>IF($D209="","",SUMIF('[3]TK COITHI KTHP va Thi TN'!$B:$B,$D209,'[3]TK COITHI KTHP va Thi TN'!$D:$D))</f>
        <v>0</v>
      </c>
      <c r="P209" s="49">
        <f>IF($D209="","",SUMIF('[3]TK COITHI KTHP va Thi TN'!$E:$E,$D209,'[3]TK COITHI KTHP va Thi TN'!$H:$H))</f>
        <v>0</v>
      </c>
      <c r="Q209" s="49">
        <f>IF($D209="","",SUMIF('[3]TK COITHI KTHP va Thi TN'!$F:$F,$D209,'[3]TK COITHI KTHP va Thi TN'!$H:$H))</f>
        <v>0</v>
      </c>
      <c r="R209" s="149">
        <f t="shared" si="36"/>
        <v>0</v>
      </c>
      <c r="S209" s="49">
        <f>IF($D209="","",SUMIF('[3]TK CHAMTHI'!$A:$A,$D209,'[3]TK CHAMTHI'!$C:$C))</f>
        <v>0</v>
      </c>
      <c r="T209" s="49">
        <f>IF($D209="","",SUMIF('[3]TK CHAMTHI'!$B:$B,$D209,'[3]TK CHAMTHI'!$C:$C))</f>
        <v>0</v>
      </c>
      <c r="U209" s="49">
        <f>IF(D209="","",SUMIF('[3]CHAM NV'!B:B,D209,'[3]CHAM NV'!C:C))</f>
        <v>0</v>
      </c>
      <c r="V209" s="50">
        <f t="shared" si="37"/>
        <v>0</v>
      </c>
      <c r="W209" s="49">
        <f>IF($D209="","",SUMIF('[3]TK CHAMTHI'!$D:$D,$D209,'[3]TK CHAMTHI'!$F:$F))</f>
        <v>0</v>
      </c>
      <c r="X209" s="49">
        <f>IF($D209="","",SUMIF('[3]TK CHAMTHI'!$E:$E,$D209,'[3]TK CHAMTHI'!$F:$F))</f>
        <v>0</v>
      </c>
      <c r="Y209" s="49">
        <f>IF(D209="","",SUMIF('[3]CHAM NV'!G:G,D209,'[3]CHAM NV'!H:H))</f>
        <v>0</v>
      </c>
      <c r="Z209" s="50">
        <f t="shared" si="38"/>
        <v>0</v>
      </c>
      <c r="AA209" s="49">
        <f>IF($D209="","",SUMIF('[3]TK CHAMTHI'!$G:$G,$D209,'[3]TK CHAMTHI'!$I:$I))</f>
        <v>0</v>
      </c>
      <c r="AB209" s="49">
        <f>IF($D209="","",SUMIF('[3]TK CHAMTHI'!$H:$H,$D209,'[3]TK CHAMTHI'!$I:$I))</f>
        <v>0</v>
      </c>
      <c r="AC209" s="49">
        <f>IF(D209="","",SUMIF('[3]CHAM NV'!E:E,D209,'[3]CHAM NV'!F:F))</f>
        <v>0</v>
      </c>
      <c r="AD209" s="50">
        <f t="shared" si="39"/>
        <v>0</v>
      </c>
      <c r="AE209" s="49">
        <f>IF($D209="","",SUMIF('[3]TK CHAMTHI'!$J:$J,$D209,'[3]TK CHAMTHI'!$L:$L))</f>
        <v>0</v>
      </c>
      <c r="AF209" s="49">
        <f>IF($D209="","",SUMIF('[3]TK CHAMTHI'!$K:$K,$D209,'[3]TK CHAMTHI'!$L:$L))</f>
        <v>0</v>
      </c>
      <c r="AG209" s="49">
        <f>IF(D209="","",SUMIF('[3]CHAM NV'!I:I,D209,'[3]CHAM NV'!J:J))</f>
        <v>0</v>
      </c>
      <c r="AH209" s="50">
        <f t="shared" si="40"/>
        <v>0</v>
      </c>
      <c r="AI209" s="49">
        <f>IF($D209="","",SUMIF('[3]TK CHAMTHI'!$M:$M,$D209,'[3]TK CHAMTHI'!$O:$O))</f>
        <v>0</v>
      </c>
      <c r="AJ209" s="49">
        <f>IF($D209="","",SUMIF('[3]TK CHAMTHI'!$N:$N,$D209,'[3]TK CHAMTHI'!$O:$O))</f>
        <v>0</v>
      </c>
      <c r="AK209" s="50">
        <f t="shared" si="32"/>
        <v>0</v>
      </c>
      <c r="AL209" s="49">
        <f>IF($D209="","",SUMIF('[3]TK CHAMTHI'!$P:$P,$D209,'[3]TK CHAMTHI'!$R:$R))</f>
        <v>0</v>
      </c>
      <c r="AM209" s="49">
        <f>IF($D209="","",SUMIF('[3]TK CHAMTHI'!$Q:$Q,$D209,'[3]TK CHAMTHI'!$R:$R))</f>
        <v>0</v>
      </c>
      <c r="AN209" s="50">
        <f t="shared" si="33"/>
        <v>0</v>
      </c>
      <c r="AO209" s="49">
        <f>IF(D209="","",SUMIF('[3]TK CHAMTHI'!S:S,D209,'[3]TK CHAMTHI'!U:U))</f>
        <v>0</v>
      </c>
      <c r="AP209" s="49">
        <f>IF(D209="","",SUMIF('[3]TK CHAMTHI'!T:T,D209,'[3]TK CHAMTHI'!U:U))</f>
        <v>0</v>
      </c>
      <c r="AQ209" s="50">
        <f t="shared" si="41"/>
        <v>0</v>
      </c>
      <c r="AR209" s="50">
        <f>IF(D209="","",ROUND(SUMIF('[3]QL THI'!G:G,D209,'[3]QL THI'!H:H),1))</f>
        <v>0</v>
      </c>
      <c r="AS209" s="50">
        <f>IF(D209="","",ROUND(SUMIF('[3]QL THI'!E:E,D209,'[3]QL THI'!F:F),1))</f>
        <v>0</v>
      </c>
      <c r="AT209" s="149">
        <f t="shared" si="34"/>
        <v>0</v>
      </c>
    </row>
    <row r="210" spans="1:46" s="135" customFormat="1">
      <c r="A210" s="145">
        <f>IF(D210="","",SUBTOTAL(3,$D$5:D210))</f>
        <v>206</v>
      </c>
      <c r="B210" s="46" t="s">
        <v>460</v>
      </c>
      <c r="C210" s="47" t="s">
        <v>450</v>
      </c>
      <c r="D210" s="146" t="s">
        <v>461</v>
      </c>
      <c r="E210" s="147">
        <f>IF($D210="","",SUMIF('[3]TK DETHI'!$A:$A,$D210,'[3]TK DETHI'!$B:$B))</f>
        <v>0</v>
      </c>
      <c r="F210" s="147">
        <f>IF($D210="","",SUMIF('[3]TK DETHI'!$C:$C,$D210,'[3]TK DETHI'!$D:$D))</f>
        <v>0</v>
      </c>
      <c r="G210" s="147">
        <f>IF($D210="","",SUMIF('[3]TK DETHI'!$E:$E,$D210,'[3]TK DETHI'!$F:$F))</f>
        <v>0</v>
      </c>
      <c r="H210" s="147">
        <f>IF($D210="","",SUMIF('[3]TK DETHI'!$G:$G,$D210,'[3]TK DETHI'!$H:$H))</f>
        <v>0</v>
      </c>
      <c r="I210" s="147">
        <f>IF($D210="","",SUMIF('[3]TK DETHI'!$I:$I,$D210,'[3]TK DETHI'!$J:$J))</f>
        <v>0</v>
      </c>
      <c r="J210" s="147">
        <f>IF($D210="","",SUMIF('[3]TK DETHI'!$K:$K,$D210,'[3]TK DETHI'!$L:$L))</f>
        <v>0</v>
      </c>
      <c r="K210" s="147">
        <f>IF($D210="","",SUMIF('[3]TK DETHI'!$M:$M,$D210,'[3]TK DETHI'!$N:$N))</f>
        <v>0</v>
      </c>
      <c r="L210" s="147">
        <f>IF($D210="","",SUMIF('[3]TK DETHI'!$O:$O,$D210,'[3]TK DETHI'!$P:$P))</f>
        <v>0</v>
      </c>
      <c r="M210" s="148">
        <f t="shared" si="35"/>
        <v>0</v>
      </c>
      <c r="N210" s="49">
        <f>IF($D210="","",SUMIF('[3]TK COITHI KTHP va Thi TN'!$A:$A,$D210,'[3]TK COITHI KTHP va Thi TN'!$D:$D))</f>
        <v>0</v>
      </c>
      <c r="O210" s="49">
        <f>IF($D210="","",SUMIF('[3]TK COITHI KTHP va Thi TN'!$B:$B,$D210,'[3]TK COITHI KTHP va Thi TN'!$D:$D))</f>
        <v>0</v>
      </c>
      <c r="P210" s="49">
        <f>IF($D210="","",SUMIF('[3]TK COITHI KTHP va Thi TN'!$E:$E,$D210,'[3]TK COITHI KTHP va Thi TN'!$H:$H))</f>
        <v>0</v>
      </c>
      <c r="Q210" s="49">
        <f>IF($D210="","",SUMIF('[3]TK COITHI KTHP va Thi TN'!$F:$F,$D210,'[3]TK COITHI KTHP va Thi TN'!$H:$H))</f>
        <v>0</v>
      </c>
      <c r="R210" s="149">
        <f t="shared" si="36"/>
        <v>0</v>
      </c>
      <c r="S210" s="49">
        <f>IF($D210="","",SUMIF('[3]TK CHAMTHI'!$A:$A,$D210,'[3]TK CHAMTHI'!$C:$C))</f>
        <v>0</v>
      </c>
      <c r="T210" s="49">
        <f>IF($D210="","",SUMIF('[3]TK CHAMTHI'!$B:$B,$D210,'[3]TK CHAMTHI'!$C:$C))</f>
        <v>0</v>
      </c>
      <c r="U210" s="49">
        <f>IF(D210="","",SUMIF('[3]CHAM NV'!B:B,D210,'[3]CHAM NV'!C:C))</f>
        <v>0</v>
      </c>
      <c r="V210" s="50">
        <f t="shared" si="37"/>
        <v>0</v>
      </c>
      <c r="W210" s="49">
        <f>IF($D210="","",SUMIF('[3]TK CHAMTHI'!$D:$D,$D210,'[3]TK CHAMTHI'!$F:$F))</f>
        <v>0</v>
      </c>
      <c r="X210" s="49">
        <f>IF($D210="","",SUMIF('[3]TK CHAMTHI'!$E:$E,$D210,'[3]TK CHAMTHI'!$F:$F))</f>
        <v>0</v>
      </c>
      <c r="Y210" s="49">
        <f>IF(D210="","",SUMIF('[3]CHAM NV'!G:G,D210,'[3]CHAM NV'!H:H))</f>
        <v>0</v>
      </c>
      <c r="Z210" s="50">
        <f t="shared" si="38"/>
        <v>0</v>
      </c>
      <c r="AA210" s="49">
        <f>IF($D210="","",SUMIF('[3]TK CHAMTHI'!$G:$G,$D210,'[3]TK CHAMTHI'!$I:$I))</f>
        <v>0</v>
      </c>
      <c r="AB210" s="49">
        <f>IF($D210="","",SUMIF('[3]TK CHAMTHI'!$H:$H,$D210,'[3]TK CHAMTHI'!$I:$I))</f>
        <v>0</v>
      </c>
      <c r="AC210" s="49">
        <f>IF(D210="","",SUMIF('[3]CHAM NV'!E:E,D210,'[3]CHAM NV'!F:F))</f>
        <v>0</v>
      </c>
      <c r="AD210" s="50">
        <f t="shared" si="39"/>
        <v>0</v>
      </c>
      <c r="AE210" s="49">
        <f>IF($D210="","",SUMIF('[3]TK CHAMTHI'!$J:$J,$D210,'[3]TK CHAMTHI'!$L:$L))</f>
        <v>0</v>
      </c>
      <c r="AF210" s="49">
        <f>IF($D210="","",SUMIF('[3]TK CHAMTHI'!$K:$K,$D210,'[3]TK CHAMTHI'!$L:$L))</f>
        <v>0</v>
      </c>
      <c r="AG210" s="49">
        <f>IF(D210="","",SUMIF('[3]CHAM NV'!I:I,D210,'[3]CHAM NV'!J:J))</f>
        <v>0</v>
      </c>
      <c r="AH210" s="50">
        <f t="shared" si="40"/>
        <v>0</v>
      </c>
      <c r="AI210" s="49">
        <f>IF($D210="","",SUMIF('[3]TK CHAMTHI'!$M:$M,$D210,'[3]TK CHAMTHI'!$O:$O))</f>
        <v>0</v>
      </c>
      <c r="AJ210" s="49">
        <f>IF($D210="","",SUMIF('[3]TK CHAMTHI'!$N:$N,$D210,'[3]TK CHAMTHI'!$O:$O))</f>
        <v>0</v>
      </c>
      <c r="AK210" s="50">
        <f t="shared" si="32"/>
        <v>0</v>
      </c>
      <c r="AL210" s="49">
        <f>IF($D210="","",SUMIF('[3]TK CHAMTHI'!$P:$P,$D210,'[3]TK CHAMTHI'!$R:$R))</f>
        <v>0</v>
      </c>
      <c r="AM210" s="49">
        <f>IF($D210="","",SUMIF('[3]TK CHAMTHI'!$Q:$Q,$D210,'[3]TK CHAMTHI'!$R:$R))</f>
        <v>0</v>
      </c>
      <c r="AN210" s="50">
        <f t="shared" si="33"/>
        <v>0</v>
      </c>
      <c r="AO210" s="49">
        <f>IF(D210="","",SUMIF('[3]TK CHAMTHI'!S:S,D210,'[3]TK CHAMTHI'!U:U))</f>
        <v>0</v>
      </c>
      <c r="AP210" s="49">
        <f>IF(D210="","",SUMIF('[3]TK CHAMTHI'!T:T,D210,'[3]TK CHAMTHI'!U:U))</f>
        <v>0</v>
      </c>
      <c r="AQ210" s="50">
        <f t="shared" si="41"/>
        <v>0</v>
      </c>
      <c r="AR210" s="50">
        <f>IF(D210="","",ROUND(SUMIF('[3]QL THI'!G:G,D210,'[3]QL THI'!H:H),1))</f>
        <v>0</v>
      </c>
      <c r="AS210" s="50">
        <f>IF(D210="","",ROUND(SUMIF('[3]QL THI'!E:E,D210,'[3]QL THI'!F:F),1))</f>
        <v>0</v>
      </c>
      <c r="AT210" s="149">
        <f t="shared" si="34"/>
        <v>0</v>
      </c>
    </row>
    <row r="211" spans="1:46" s="135" customFormat="1">
      <c r="A211" s="145">
        <f>IF(D211="","",SUBTOTAL(3,$D$5:D211))</f>
        <v>207</v>
      </c>
      <c r="B211" s="46" t="s">
        <v>462</v>
      </c>
      <c r="C211" s="47" t="s">
        <v>450</v>
      </c>
      <c r="D211" s="146" t="s">
        <v>463</v>
      </c>
      <c r="E211" s="147">
        <f>IF($D211="","",SUMIF('[3]TK DETHI'!$A:$A,$D211,'[3]TK DETHI'!$B:$B))</f>
        <v>0</v>
      </c>
      <c r="F211" s="147">
        <f>IF($D211="","",SUMIF('[3]TK DETHI'!$C:$C,$D211,'[3]TK DETHI'!$D:$D))</f>
        <v>0</v>
      </c>
      <c r="G211" s="147">
        <f>IF($D211="","",SUMIF('[3]TK DETHI'!$E:$E,$D211,'[3]TK DETHI'!$F:$F))</f>
        <v>0</v>
      </c>
      <c r="H211" s="147">
        <f>IF($D211="","",SUMIF('[3]TK DETHI'!$G:$G,$D211,'[3]TK DETHI'!$H:$H))</f>
        <v>0</v>
      </c>
      <c r="I211" s="147">
        <f>IF($D211="","",SUMIF('[3]TK DETHI'!$I:$I,$D211,'[3]TK DETHI'!$J:$J))</f>
        <v>0</v>
      </c>
      <c r="J211" s="147">
        <f>IF($D211="","",SUMIF('[3]TK DETHI'!$K:$K,$D211,'[3]TK DETHI'!$L:$L))</f>
        <v>0</v>
      </c>
      <c r="K211" s="147">
        <f>IF($D211="","",SUMIF('[3]TK DETHI'!$M:$M,$D211,'[3]TK DETHI'!$N:$N))</f>
        <v>0</v>
      </c>
      <c r="L211" s="147">
        <f>IF($D211="","",SUMIF('[3]TK DETHI'!$O:$O,$D211,'[3]TK DETHI'!$P:$P))</f>
        <v>0</v>
      </c>
      <c r="M211" s="148">
        <f t="shared" si="35"/>
        <v>0</v>
      </c>
      <c r="N211" s="49">
        <f>IF($D211="","",SUMIF('[3]TK COITHI KTHP va Thi TN'!$A:$A,$D211,'[3]TK COITHI KTHP va Thi TN'!$D:$D))</f>
        <v>0</v>
      </c>
      <c r="O211" s="49">
        <f>IF($D211="","",SUMIF('[3]TK COITHI KTHP va Thi TN'!$B:$B,$D211,'[3]TK COITHI KTHP va Thi TN'!$D:$D))</f>
        <v>0</v>
      </c>
      <c r="P211" s="49">
        <f>IF($D211="","",SUMIF('[3]TK COITHI KTHP va Thi TN'!$E:$E,$D211,'[3]TK COITHI KTHP va Thi TN'!$H:$H))</f>
        <v>0</v>
      </c>
      <c r="Q211" s="49">
        <f>IF($D211="","",SUMIF('[3]TK COITHI KTHP va Thi TN'!$F:$F,$D211,'[3]TK COITHI KTHP va Thi TN'!$H:$H))</f>
        <v>0</v>
      </c>
      <c r="R211" s="149">
        <f t="shared" si="36"/>
        <v>0</v>
      </c>
      <c r="S211" s="49">
        <f>IF($D211="","",SUMIF('[3]TK CHAMTHI'!$A:$A,$D211,'[3]TK CHAMTHI'!$C:$C))</f>
        <v>0</v>
      </c>
      <c r="T211" s="49">
        <f>IF($D211="","",SUMIF('[3]TK CHAMTHI'!$B:$B,$D211,'[3]TK CHAMTHI'!$C:$C))</f>
        <v>0</v>
      </c>
      <c r="U211" s="49">
        <f>IF(D211="","",SUMIF('[3]CHAM NV'!B:B,D211,'[3]CHAM NV'!C:C))</f>
        <v>0</v>
      </c>
      <c r="V211" s="50">
        <f t="shared" si="37"/>
        <v>0</v>
      </c>
      <c r="W211" s="49">
        <f>IF($D211="","",SUMIF('[3]TK CHAMTHI'!$D:$D,$D211,'[3]TK CHAMTHI'!$F:$F))</f>
        <v>0</v>
      </c>
      <c r="X211" s="49">
        <f>IF($D211="","",SUMIF('[3]TK CHAMTHI'!$E:$E,$D211,'[3]TK CHAMTHI'!$F:$F))</f>
        <v>0</v>
      </c>
      <c r="Y211" s="49">
        <f>IF(D211="","",SUMIF('[3]CHAM NV'!G:G,D211,'[3]CHAM NV'!H:H))</f>
        <v>0</v>
      </c>
      <c r="Z211" s="50">
        <f t="shared" si="38"/>
        <v>0</v>
      </c>
      <c r="AA211" s="49">
        <f>IF($D211="","",SUMIF('[3]TK CHAMTHI'!$G:$G,$D211,'[3]TK CHAMTHI'!$I:$I))</f>
        <v>0</v>
      </c>
      <c r="AB211" s="49">
        <f>IF($D211="","",SUMIF('[3]TK CHAMTHI'!$H:$H,$D211,'[3]TK CHAMTHI'!$I:$I))</f>
        <v>0</v>
      </c>
      <c r="AC211" s="49">
        <f>IF(D211="","",SUMIF('[3]CHAM NV'!E:E,D211,'[3]CHAM NV'!F:F))</f>
        <v>0</v>
      </c>
      <c r="AD211" s="50">
        <f t="shared" si="39"/>
        <v>0</v>
      </c>
      <c r="AE211" s="49">
        <f>IF($D211="","",SUMIF('[3]TK CHAMTHI'!$J:$J,$D211,'[3]TK CHAMTHI'!$L:$L))</f>
        <v>0</v>
      </c>
      <c r="AF211" s="49">
        <f>IF($D211="","",SUMIF('[3]TK CHAMTHI'!$K:$K,$D211,'[3]TK CHAMTHI'!$L:$L))</f>
        <v>0</v>
      </c>
      <c r="AG211" s="49">
        <f>IF(D211="","",SUMIF('[3]CHAM NV'!I:I,D211,'[3]CHAM NV'!J:J))</f>
        <v>0</v>
      </c>
      <c r="AH211" s="50">
        <f t="shared" si="40"/>
        <v>0</v>
      </c>
      <c r="AI211" s="49">
        <f>IF($D211="","",SUMIF('[3]TK CHAMTHI'!$M:$M,$D211,'[3]TK CHAMTHI'!$O:$O))</f>
        <v>0</v>
      </c>
      <c r="AJ211" s="49">
        <f>IF($D211="","",SUMIF('[3]TK CHAMTHI'!$N:$N,$D211,'[3]TK CHAMTHI'!$O:$O))</f>
        <v>0</v>
      </c>
      <c r="AK211" s="50">
        <f t="shared" si="32"/>
        <v>0</v>
      </c>
      <c r="AL211" s="49">
        <f>IF($D211="","",SUMIF('[3]TK CHAMTHI'!$P:$P,$D211,'[3]TK CHAMTHI'!$R:$R))</f>
        <v>0</v>
      </c>
      <c r="AM211" s="49">
        <f>IF($D211="","",SUMIF('[3]TK CHAMTHI'!$Q:$Q,$D211,'[3]TK CHAMTHI'!$R:$R))</f>
        <v>0</v>
      </c>
      <c r="AN211" s="50">
        <f t="shared" si="33"/>
        <v>0</v>
      </c>
      <c r="AO211" s="49">
        <f>IF(D211="","",SUMIF('[3]TK CHAMTHI'!S:S,D211,'[3]TK CHAMTHI'!U:U))</f>
        <v>0</v>
      </c>
      <c r="AP211" s="49">
        <f>IF(D211="","",SUMIF('[3]TK CHAMTHI'!T:T,D211,'[3]TK CHAMTHI'!U:U))</f>
        <v>0</v>
      </c>
      <c r="AQ211" s="50">
        <f t="shared" si="41"/>
        <v>0</v>
      </c>
      <c r="AR211" s="50">
        <f>IF(D211="","",ROUND(SUMIF('[3]QL THI'!G:G,D211,'[3]QL THI'!H:H),1))</f>
        <v>0</v>
      </c>
      <c r="AS211" s="50">
        <f>IF(D211="","",ROUND(SUMIF('[3]QL THI'!E:E,D211,'[3]QL THI'!F:F),1))</f>
        <v>0</v>
      </c>
      <c r="AT211" s="149">
        <f t="shared" si="34"/>
        <v>0</v>
      </c>
    </row>
    <row r="212" spans="1:46" s="135" customFormat="1" ht="37.5">
      <c r="A212" s="145">
        <f>IF(D212="","",SUBTOTAL(3,$D$5:D212))</f>
        <v>208</v>
      </c>
      <c r="B212" s="46" t="s">
        <v>464</v>
      </c>
      <c r="C212" s="47" t="s">
        <v>450</v>
      </c>
      <c r="D212" s="146" t="s">
        <v>465</v>
      </c>
      <c r="E212" s="147">
        <f>IF($D212="","",SUMIF('[3]TK DETHI'!$A:$A,$D212,'[3]TK DETHI'!$B:$B))</f>
        <v>0</v>
      </c>
      <c r="F212" s="147">
        <f>IF($D212="","",SUMIF('[3]TK DETHI'!$C:$C,$D212,'[3]TK DETHI'!$D:$D))</f>
        <v>0</v>
      </c>
      <c r="G212" s="147">
        <f>IF($D212="","",SUMIF('[3]TK DETHI'!$E:$E,$D212,'[3]TK DETHI'!$F:$F))</f>
        <v>0</v>
      </c>
      <c r="H212" s="147">
        <f>IF($D212="","",SUMIF('[3]TK DETHI'!$G:$G,$D212,'[3]TK DETHI'!$H:$H))</f>
        <v>0</v>
      </c>
      <c r="I212" s="147">
        <f>IF($D212="","",SUMIF('[3]TK DETHI'!$I:$I,$D212,'[3]TK DETHI'!$J:$J))</f>
        <v>0</v>
      </c>
      <c r="J212" s="147">
        <f>IF($D212="","",SUMIF('[3]TK DETHI'!$K:$K,$D212,'[3]TK DETHI'!$L:$L))</f>
        <v>0</v>
      </c>
      <c r="K212" s="147">
        <f>IF($D212="","",SUMIF('[3]TK DETHI'!$M:$M,$D212,'[3]TK DETHI'!$N:$N))</f>
        <v>0</v>
      </c>
      <c r="L212" s="147">
        <f>IF($D212="","",SUMIF('[3]TK DETHI'!$O:$O,$D212,'[3]TK DETHI'!$P:$P))</f>
        <v>0</v>
      </c>
      <c r="M212" s="148">
        <f t="shared" si="35"/>
        <v>0</v>
      </c>
      <c r="N212" s="49">
        <f>IF($D212="","",SUMIF('[3]TK COITHI KTHP va Thi TN'!$A:$A,$D212,'[3]TK COITHI KTHP va Thi TN'!$D:$D))</f>
        <v>0</v>
      </c>
      <c r="O212" s="49">
        <f>IF($D212="","",SUMIF('[3]TK COITHI KTHP va Thi TN'!$B:$B,$D212,'[3]TK COITHI KTHP va Thi TN'!$D:$D))</f>
        <v>0</v>
      </c>
      <c r="P212" s="49">
        <f>IF($D212="","",SUMIF('[3]TK COITHI KTHP va Thi TN'!$E:$E,$D212,'[3]TK COITHI KTHP va Thi TN'!$H:$H))</f>
        <v>0</v>
      </c>
      <c r="Q212" s="49">
        <f>IF($D212="","",SUMIF('[3]TK COITHI KTHP va Thi TN'!$F:$F,$D212,'[3]TK COITHI KTHP va Thi TN'!$H:$H))</f>
        <v>0</v>
      </c>
      <c r="R212" s="149">
        <f t="shared" si="36"/>
        <v>0</v>
      </c>
      <c r="S212" s="49">
        <f>IF($D212="","",SUMIF('[3]TK CHAMTHI'!$A:$A,$D212,'[3]TK CHAMTHI'!$C:$C))</f>
        <v>0</v>
      </c>
      <c r="T212" s="49">
        <f>IF($D212="","",SUMIF('[3]TK CHAMTHI'!$B:$B,$D212,'[3]TK CHAMTHI'!$C:$C))</f>
        <v>0</v>
      </c>
      <c r="U212" s="49">
        <f>IF(D212="","",SUMIF('[3]CHAM NV'!B:B,D212,'[3]CHAM NV'!C:C))</f>
        <v>0</v>
      </c>
      <c r="V212" s="50">
        <f t="shared" si="37"/>
        <v>0</v>
      </c>
      <c r="W212" s="49">
        <f>IF($D212="","",SUMIF('[3]TK CHAMTHI'!$D:$D,$D212,'[3]TK CHAMTHI'!$F:$F))</f>
        <v>0</v>
      </c>
      <c r="X212" s="49">
        <f>IF($D212="","",SUMIF('[3]TK CHAMTHI'!$E:$E,$D212,'[3]TK CHAMTHI'!$F:$F))</f>
        <v>0</v>
      </c>
      <c r="Y212" s="49">
        <f>IF(D212="","",SUMIF('[3]CHAM NV'!G:G,D212,'[3]CHAM NV'!H:H))</f>
        <v>0</v>
      </c>
      <c r="Z212" s="50">
        <f t="shared" si="38"/>
        <v>0</v>
      </c>
      <c r="AA212" s="49">
        <f>IF($D212="","",SUMIF('[3]TK CHAMTHI'!$G:$G,$D212,'[3]TK CHAMTHI'!$I:$I))</f>
        <v>0</v>
      </c>
      <c r="AB212" s="49">
        <f>IF($D212="","",SUMIF('[3]TK CHAMTHI'!$H:$H,$D212,'[3]TK CHAMTHI'!$I:$I))</f>
        <v>0</v>
      </c>
      <c r="AC212" s="49">
        <f>IF(D212="","",SUMIF('[3]CHAM NV'!E:E,D212,'[3]CHAM NV'!F:F))</f>
        <v>0</v>
      </c>
      <c r="AD212" s="50">
        <f t="shared" si="39"/>
        <v>0</v>
      </c>
      <c r="AE212" s="49">
        <f>IF($D212="","",SUMIF('[3]TK CHAMTHI'!$J:$J,$D212,'[3]TK CHAMTHI'!$L:$L))</f>
        <v>0</v>
      </c>
      <c r="AF212" s="49">
        <f>IF($D212="","",SUMIF('[3]TK CHAMTHI'!$K:$K,$D212,'[3]TK CHAMTHI'!$L:$L))</f>
        <v>0</v>
      </c>
      <c r="AG212" s="49">
        <f>IF(D212="","",SUMIF('[3]CHAM NV'!I:I,D212,'[3]CHAM NV'!J:J))</f>
        <v>0</v>
      </c>
      <c r="AH212" s="50">
        <f t="shared" si="40"/>
        <v>0</v>
      </c>
      <c r="AI212" s="49">
        <f>IF($D212="","",SUMIF('[3]TK CHAMTHI'!$M:$M,$D212,'[3]TK CHAMTHI'!$O:$O))</f>
        <v>0</v>
      </c>
      <c r="AJ212" s="49">
        <f>IF($D212="","",SUMIF('[3]TK CHAMTHI'!$N:$N,$D212,'[3]TK CHAMTHI'!$O:$O))</f>
        <v>0</v>
      </c>
      <c r="AK212" s="50">
        <f t="shared" si="32"/>
        <v>0</v>
      </c>
      <c r="AL212" s="49">
        <f>IF($D212="","",SUMIF('[3]TK CHAMTHI'!$P:$P,$D212,'[3]TK CHAMTHI'!$R:$R))</f>
        <v>0</v>
      </c>
      <c r="AM212" s="49">
        <f>IF($D212="","",SUMIF('[3]TK CHAMTHI'!$Q:$Q,$D212,'[3]TK CHAMTHI'!$R:$R))</f>
        <v>0</v>
      </c>
      <c r="AN212" s="50">
        <f t="shared" si="33"/>
        <v>0</v>
      </c>
      <c r="AO212" s="49">
        <f>IF(D212="","",SUMIF('[3]TK CHAMTHI'!S:S,D212,'[3]TK CHAMTHI'!U:U))</f>
        <v>0</v>
      </c>
      <c r="AP212" s="49">
        <f>IF(D212="","",SUMIF('[3]TK CHAMTHI'!T:T,D212,'[3]TK CHAMTHI'!U:U))</f>
        <v>0</v>
      </c>
      <c r="AQ212" s="50">
        <f t="shared" si="41"/>
        <v>0</v>
      </c>
      <c r="AR212" s="50">
        <f>IF(D212="","",ROUND(SUMIF('[3]QL THI'!G:G,D212,'[3]QL THI'!H:H),1))</f>
        <v>0</v>
      </c>
      <c r="AS212" s="50">
        <f>IF(D212="","",ROUND(SUMIF('[3]QL THI'!E:E,D212,'[3]QL THI'!F:F),1))</f>
        <v>0</v>
      </c>
      <c r="AT212" s="149">
        <f t="shared" si="34"/>
        <v>0</v>
      </c>
    </row>
    <row r="213" spans="1:46" s="135" customFormat="1">
      <c r="A213" s="145">
        <f>IF(D213="","",SUBTOTAL(3,$D$5:D213))</f>
        <v>209</v>
      </c>
      <c r="B213" s="48" t="s">
        <v>466</v>
      </c>
      <c r="C213" s="47" t="s">
        <v>450</v>
      </c>
      <c r="D213" s="150" t="s">
        <v>467</v>
      </c>
      <c r="E213" s="147">
        <f>IF($D213="","",SUMIF('[3]TK DETHI'!$A:$A,$D213,'[3]TK DETHI'!$B:$B))</f>
        <v>0</v>
      </c>
      <c r="F213" s="147">
        <f>IF($D213="","",SUMIF('[3]TK DETHI'!$C:$C,$D213,'[3]TK DETHI'!$D:$D))</f>
        <v>0</v>
      </c>
      <c r="G213" s="147">
        <f>IF($D213="","",SUMIF('[3]TK DETHI'!$E:$E,$D213,'[3]TK DETHI'!$F:$F))</f>
        <v>0</v>
      </c>
      <c r="H213" s="147">
        <f>IF($D213="","",SUMIF('[3]TK DETHI'!$G:$G,$D213,'[3]TK DETHI'!$H:$H))</f>
        <v>0</v>
      </c>
      <c r="I213" s="147">
        <f>IF($D213="","",SUMIF('[3]TK DETHI'!$I:$I,$D213,'[3]TK DETHI'!$J:$J))</f>
        <v>0</v>
      </c>
      <c r="J213" s="147">
        <f>IF($D213="","",SUMIF('[3]TK DETHI'!$K:$K,$D213,'[3]TK DETHI'!$L:$L))</f>
        <v>0</v>
      </c>
      <c r="K213" s="147">
        <f>IF($D213="","",SUMIF('[3]TK DETHI'!$M:$M,$D213,'[3]TK DETHI'!$N:$N))</f>
        <v>0</v>
      </c>
      <c r="L213" s="147">
        <f>IF($D213="","",SUMIF('[3]TK DETHI'!$O:$O,$D213,'[3]TK DETHI'!$P:$P))</f>
        <v>0</v>
      </c>
      <c r="M213" s="148">
        <f t="shared" si="35"/>
        <v>0</v>
      </c>
      <c r="N213" s="49">
        <f>IF($D213="","",SUMIF('[3]TK COITHI KTHP va Thi TN'!$A:$A,$D213,'[3]TK COITHI KTHP va Thi TN'!$D:$D))</f>
        <v>0</v>
      </c>
      <c r="O213" s="49">
        <f>IF($D213="","",SUMIF('[3]TK COITHI KTHP va Thi TN'!$B:$B,$D213,'[3]TK COITHI KTHP va Thi TN'!$D:$D))</f>
        <v>0</v>
      </c>
      <c r="P213" s="49">
        <f>IF($D213="","",SUMIF('[3]TK COITHI KTHP va Thi TN'!$E:$E,$D213,'[3]TK COITHI KTHP va Thi TN'!$H:$H))</f>
        <v>0</v>
      </c>
      <c r="Q213" s="49">
        <f>IF($D213="","",SUMIF('[3]TK COITHI KTHP va Thi TN'!$F:$F,$D213,'[3]TK COITHI KTHP va Thi TN'!$H:$H))</f>
        <v>0</v>
      </c>
      <c r="R213" s="149">
        <f t="shared" si="36"/>
        <v>0</v>
      </c>
      <c r="S213" s="49">
        <f>IF($D213="","",SUMIF('[3]TK CHAMTHI'!$A:$A,$D213,'[3]TK CHAMTHI'!$C:$C))</f>
        <v>0</v>
      </c>
      <c r="T213" s="49">
        <f>IF($D213="","",SUMIF('[3]TK CHAMTHI'!$B:$B,$D213,'[3]TK CHAMTHI'!$C:$C))</f>
        <v>0</v>
      </c>
      <c r="U213" s="49">
        <f>IF(D213="","",SUMIF('[3]CHAM NV'!B:B,D213,'[3]CHAM NV'!C:C))</f>
        <v>0</v>
      </c>
      <c r="V213" s="50">
        <f t="shared" si="37"/>
        <v>0</v>
      </c>
      <c r="W213" s="49">
        <f>IF($D213="","",SUMIF('[3]TK CHAMTHI'!$D:$D,$D213,'[3]TK CHAMTHI'!$F:$F))</f>
        <v>0</v>
      </c>
      <c r="X213" s="49">
        <f>IF($D213="","",SUMIF('[3]TK CHAMTHI'!$E:$E,$D213,'[3]TK CHAMTHI'!$F:$F))</f>
        <v>0</v>
      </c>
      <c r="Y213" s="49">
        <f>IF(D213="","",SUMIF('[3]CHAM NV'!G:G,D213,'[3]CHAM NV'!H:H))</f>
        <v>0</v>
      </c>
      <c r="Z213" s="50">
        <f t="shared" si="38"/>
        <v>0</v>
      </c>
      <c r="AA213" s="49">
        <f>IF($D213="","",SUMIF('[3]TK CHAMTHI'!$G:$G,$D213,'[3]TK CHAMTHI'!$I:$I))</f>
        <v>0</v>
      </c>
      <c r="AB213" s="49">
        <f>IF($D213="","",SUMIF('[3]TK CHAMTHI'!$H:$H,$D213,'[3]TK CHAMTHI'!$I:$I))</f>
        <v>0</v>
      </c>
      <c r="AC213" s="49">
        <f>IF(D213="","",SUMIF('[3]CHAM NV'!E:E,D213,'[3]CHAM NV'!F:F))</f>
        <v>0</v>
      </c>
      <c r="AD213" s="50">
        <f t="shared" si="39"/>
        <v>0</v>
      </c>
      <c r="AE213" s="49">
        <f>IF($D213="","",SUMIF('[3]TK CHAMTHI'!$J:$J,$D213,'[3]TK CHAMTHI'!$L:$L))</f>
        <v>0</v>
      </c>
      <c r="AF213" s="49">
        <f>IF($D213="","",SUMIF('[3]TK CHAMTHI'!$K:$K,$D213,'[3]TK CHAMTHI'!$L:$L))</f>
        <v>0</v>
      </c>
      <c r="AG213" s="49">
        <f>IF(D213="","",SUMIF('[3]CHAM NV'!I:I,D213,'[3]CHAM NV'!J:J))</f>
        <v>0</v>
      </c>
      <c r="AH213" s="50">
        <f t="shared" si="40"/>
        <v>0</v>
      </c>
      <c r="AI213" s="49">
        <f>IF($D213="","",SUMIF('[3]TK CHAMTHI'!$M:$M,$D213,'[3]TK CHAMTHI'!$O:$O))</f>
        <v>0</v>
      </c>
      <c r="AJ213" s="49">
        <f>IF($D213="","",SUMIF('[3]TK CHAMTHI'!$N:$N,$D213,'[3]TK CHAMTHI'!$O:$O))</f>
        <v>0</v>
      </c>
      <c r="AK213" s="50">
        <f t="shared" si="32"/>
        <v>0</v>
      </c>
      <c r="AL213" s="49">
        <f>IF($D213="","",SUMIF('[3]TK CHAMTHI'!$P:$P,$D213,'[3]TK CHAMTHI'!$R:$R))</f>
        <v>0</v>
      </c>
      <c r="AM213" s="49">
        <f>IF($D213="","",SUMIF('[3]TK CHAMTHI'!$Q:$Q,$D213,'[3]TK CHAMTHI'!$R:$R))</f>
        <v>0</v>
      </c>
      <c r="AN213" s="50">
        <f t="shared" si="33"/>
        <v>0</v>
      </c>
      <c r="AO213" s="49">
        <f>IF(D213="","",SUMIF('[3]TK CHAMTHI'!S:S,D213,'[3]TK CHAMTHI'!U:U))</f>
        <v>0</v>
      </c>
      <c r="AP213" s="49">
        <f>IF(D213="","",SUMIF('[3]TK CHAMTHI'!T:T,D213,'[3]TK CHAMTHI'!U:U))</f>
        <v>0</v>
      </c>
      <c r="AQ213" s="50">
        <f t="shared" si="41"/>
        <v>0</v>
      </c>
      <c r="AR213" s="50">
        <f>IF(D213="","",ROUND(SUMIF('[3]QL THI'!G:G,D213,'[3]QL THI'!H:H),1))</f>
        <v>0</v>
      </c>
      <c r="AS213" s="50">
        <f>IF(D213="","",ROUND(SUMIF('[3]QL THI'!E:E,D213,'[3]QL THI'!F:F),1))</f>
        <v>0</v>
      </c>
      <c r="AT213" s="149">
        <f t="shared" si="34"/>
        <v>0</v>
      </c>
    </row>
    <row r="214" spans="1:46" s="135" customFormat="1">
      <c r="A214" s="145">
        <f>IF(D214="","",SUBTOTAL(3,$D$5:D214))</f>
        <v>210</v>
      </c>
      <c r="B214" s="46" t="s">
        <v>468</v>
      </c>
      <c r="C214" s="47" t="s">
        <v>450</v>
      </c>
      <c r="D214" s="146" t="s">
        <v>469</v>
      </c>
      <c r="E214" s="147">
        <f>IF($D214="","",SUMIF('[3]TK DETHI'!$A:$A,$D214,'[3]TK DETHI'!$B:$B))</f>
        <v>0</v>
      </c>
      <c r="F214" s="147">
        <f>IF($D214="","",SUMIF('[3]TK DETHI'!$C:$C,$D214,'[3]TK DETHI'!$D:$D))</f>
        <v>0</v>
      </c>
      <c r="G214" s="147">
        <f>IF($D214="","",SUMIF('[3]TK DETHI'!$E:$E,$D214,'[3]TK DETHI'!$F:$F))</f>
        <v>0</v>
      </c>
      <c r="H214" s="147">
        <f>IF($D214="","",SUMIF('[3]TK DETHI'!$G:$G,$D214,'[3]TK DETHI'!$H:$H))</f>
        <v>0</v>
      </c>
      <c r="I214" s="147">
        <f>IF($D214="","",SUMIF('[3]TK DETHI'!$I:$I,$D214,'[3]TK DETHI'!$J:$J))</f>
        <v>0</v>
      </c>
      <c r="J214" s="147">
        <f>IF($D214="","",SUMIF('[3]TK DETHI'!$K:$K,$D214,'[3]TK DETHI'!$L:$L))</f>
        <v>0</v>
      </c>
      <c r="K214" s="147">
        <f>IF($D214="","",SUMIF('[3]TK DETHI'!$M:$M,$D214,'[3]TK DETHI'!$N:$N))</f>
        <v>0</v>
      </c>
      <c r="L214" s="147">
        <f>IF($D214="","",SUMIF('[3]TK DETHI'!$O:$O,$D214,'[3]TK DETHI'!$P:$P))</f>
        <v>0</v>
      </c>
      <c r="M214" s="148">
        <f t="shared" si="35"/>
        <v>0</v>
      </c>
      <c r="N214" s="49">
        <f>IF($D214="","",SUMIF('[3]TK COITHI KTHP va Thi TN'!$A:$A,$D214,'[3]TK COITHI KTHP va Thi TN'!$D:$D))</f>
        <v>0</v>
      </c>
      <c r="O214" s="49">
        <f>IF($D214="","",SUMIF('[3]TK COITHI KTHP va Thi TN'!$B:$B,$D214,'[3]TK COITHI KTHP va Thi TN'!$D:$D))</f>
        <v>0</v>
      </c>
      <c r="P214" s="49">
        <f>IF($D214="","",SUMIF('[3]TK COITHI KTHP va Thi TN'!$E:$E,$D214,'[3]TK COITHI KTHP va Thi TN'!$H:$H))</f>
        <v>0</v>
      </c>
      <c r="Q214" s="49">
        <f>IF($D214="","",SUMIF('[3]TK COITHI KTHP va Thi TN'!$F:$F,$D214,'[3]TK COITHI KTHP va Thi TN'!$H:$H))</f>
        <v>0</v>
      </c>
      <c r="R214" s="149">
        <f t="shared" si="36"/>
        <v>0</v>
      </c>
      <c r="S214" s="49">
        <f>IF($D214="","",SUMIF('[3]TK CHAMTHI'!$A:$A,$D214,'[3]TK CHAMTHI'!$C:$C))</f>
        <v>0</v>
      </c>
      <c r="T214" s="49">
        <f>IF($D214="","",SUMIF('[3]TK CHAMTHI'!$B:$B,$D214,'[3]TK CHAMTHI'!$C:$C))</f>
        <v>0</v>
      </c>
      <c r="U214" s="49">
        <f>IF(D214="","",SUMIF('[3]CHAM NV'!B:B,D214,'[3]CHAM NV'!C:C))</f>
        <v>0</v>
      </c>
      <c r="V214" s="50">
        <f t="shared" si="37"/>
        <v>0</v>
      </c>
      <c r="W214" s="49">
        <f>IF($D214="","",SUMIF('[3]TK CHAMTHI'!$D:$D,$D214,'[3]TK CHAMTHI'!$F:$F))</f>
        <v>0</v>
      </c>
      <c r="X214" s="49">
        <f>IF($D214="","",SUMIF('[3]TK CHAMTHI'!$E:$E,$D214,'[3]TK CHAMTHI'!$F:$F))</f>
        <v>0</v>
      </c>
      <c r="Y214" s="49">
        <f>IF(D214="","",SUMIF('[3]CHAM NV'!G:G,D214,'[3]CHAM NV'!H:H))</f>
        <v>0</v>
      </c>
      <c r="Z214" s="50">
        <f t="shared" si="38"/>
        <v>0</v>
      </c>
      <c r="AA214" s="49">
        <f>IF($D214="","",SUMIF('[3]TK CHAMTHI'!$G:$G,$D214,'[3]TK CHAMTHI'!$I:$I))</f>
        <v>0</v>
      </c>
      <c r="AB214" s="49">
        <f>IF($D214="","",SUMIF('[3]TK CHAMTHI'!$H:$H,$D214,'[3]TK CHAMTHI'!$I:$I))</f>
        <v>0</v>
      </c>
      <c r="AC214" s="49">
        <f>IF(D214="","",SUMIF('[3]CHAM NV'!E:E,D214,'[3]CHAM NV'!F:F))</f>
        <v>0</v>
      </c>
      <c r="AD214" s="50">
        <f t="shared" si="39"/>
        <v>0</v>
      </c>
      <c r="AE214" s="49">
        <f>IF($D214="","",SUMIF('[3]TK CHAMTHI'!$J:$J,$D214,'[3]TK CHAMTHI'!$L:$L))</f>
        <v>0</v>
      </c>
      <c r="AF214" s="49">
        <f>IF($D214="","",SUMIF('[3]TK CHAMTHI'!$K:$K,$D214,'[3]TK CHAMTHI'!$L:$L))</f>
        <v>0</v>
      </c>
      <c r="AG214" s="49">
        <f>IF(D214="","",SUMIF('[3]CHAM NV'!I:I,D214,'[3]CHAM NV'!J:J))</f>
        <v>0</v>
      </c>
      <c r="AH214" s="50">
        <f t="shared" si="40"/>
        <v>0</v>
      </c>
      <c r="AI214" s="49">
        <f>IF($D214="","",SUMIF('[3]TK CHAMTHI'!$M:$M,$D214,'[3]TK CHAMTHI'!$O:$O))</f>
        <v>0</v>
      </c>
      <c r="AJ214" s="49">
        <f>IF($D214="","",SUMIF('[3]TK CHAMTHI'!$N:$N,$D214,'[3]TK CHAMTHI'!$O:$O))</f>
        <v>0</v>
      </c>
      <c r="AK214" s="50">
        <f t="shared" si="32"/>
        <v>0</v>
      </c>
      <c r="AL214" s="49">
        <f>IF($D214="","",SUMIF('[3]TK CHAMTHI'!$P:$P,$D214,'[3]TK CHAMTHI'!$R:$R))</f>
        <v>0</v>
      </c>
      <c r="AM214" s="49">
        <f>IF($D214="","",SUMIF('[3]TK CHAMTHI'!$Q:$Q,$D214,'[3]TK CHAMTHI'!$R:$R))</f>
        <v>0</v>
      </c>
      <c r="AN214" s="50">
        <f t="shared" si="33"/>
        <v>0</v>
      </c>
      <c r="AO214" s="49">
        <f>IF(D214="","",SUMIF('[3]TK CHAMTHI'!S:S,D214,'[3]TK CHAMTHI'!U:U))</f>
        <v>0</v>
      </c>
      <c r="AP214" s="49">
        <f>IF(D214="","",SUMIF('[3]TK CHAMTHI'!T:T,D214,'[3]TK CHAMTHI'!U:U))</f>
        <v>0</v>
      </c>
      <c r="AQ214" s="50">
        <f t="shared" si="41"/>
        <v>0</v>
      </c>
      <c r="AR214" s="50">
        <f>IF(D214="","",ROUND(SUMIF('[3]QL THI'!G:G,D214,'[3]QL THI'!H:H),1))</f>
        <v>0</v>
      </c>
      <c r="AS214" s="50">
        <f>IF(D214="","",ROUND(SUMIF('[3]QL THI'!E:E,D214,'[3]QL THI'!F:F),1))</f>
        <v>0</v>
      </c>
      <c r="AT214" s="149">
        <f t="shared" si="34"/>
        <v>0</v>
      </c>
    </row>
    <row r="215" spans="1:46" s="135" customFormat="1">
      <c r="A215" s="145">
        <f>IF(D215="","",SUBTOTAL(3,$D$5:D215))</f>
        <v>211</v>
      </c>
      <c r="B215" s="46" t="s">
        <v>470</v>
      </c>
      <c r="C215" s="47" t="s">
        <v>450</v>
      </c>
      <c r="D215" s="146" t="s">
        <v>471</v>
      </c>
      <c r="E215" s="147">
        <f>IF($D215="","",SUMIF('[3]TK DETHI'!$A:$A,$D215,'[3]TK DETHI'!$B:$B))</f>
        <v>0</v>
      </c>
      <c r="F215" s="147">
        <f>IF($D215="","",SUMIF('[3]TK DETHI'!$C:$C,$D215,'[3]TK DETHI'!$D:$D))</f>
        <v>0</v>
      </c>
      <c r="G215" s="147">
        <f>IF($D215="","",SUMIF('[3]TK DETHI'!$E:$E,$D215,'[3]TK DETHI'!$F:$F))</f>
        <v>0</v>
      </c>
      <c r="H215" s="147">
        <f>IF($D215="","",SUMIF('[3]TK DETHI'!$G:$G,$D215,'[3]TK DETHI'!$H:$H))</f>
        <v>0</v>
      </c>
      <c r="I215" s="147">
        <f>IF($D215="","",SUMIF('[3]TK DETHI'!$I:$I,$D215,'[3]TK DETHI'!$J:$J))</f>
        <v>0</v>
      </c>
      <c r="J215" s="147">
        <f>IF($D215="","",SUMIF('[3]TK DETHI'!$K:$K,$D215,'[3]TK DETHI'!$L:$L))</f>
        <v>0</v>
      </c>
      <c r="K215" s="147">
        <f>IF($D215="","",SUMIF('[3]TK DETHI'!$M:$M,$D215,'[3]TK DETHI'!$N:$N))</f>
        <v>0</v>
      </c>
      <c r="L215" s="147">
        <f>IF($D215="","",SUMIF('[3]TK DETHI'!$O:$O,$D215,'[3]TK DETHI'!$P:$P))</f>
        <v>0</v>
      </c>
      <c r="M215" s="148">
        <f t="shared" si="35"/>
        <v>0</v>
      </c>
      <c r="N215" s="49">
        <f>IF($D215="","",SUMIF('[3]TK COITHI KTHP va Thi TN'!$A:$A,$D215,'[3]TK COITHI KTHP va Thi TN'!$D:$D))</f>
        <v>0</v>
      </c>
      <c r="O215" s="49">
        <f>IF($D215="","",SUMIF('[3]TK COITHI KTHP va Thi TN'!$B:$B,$D215,'[3]TK COITHI KTHP va Thi TN'!$D:$D))</f>
        <v>0</v>
      </c>
      <c r="P215" s="49">
        <f>IF($D215="","",SUMIF('[3]TK COITHI KTHP va Thi TN'!$E:$E,$D215,'[3]TK COITHI KTHP va Thi TN'!$H:$H))</f>
        <v>0</v>
      </c>
      <c r="Q215" s="49">
        <f>IF($D215="","",SUMIF('[3]TK COITHI KTHP va Thi TN'!$F:$F,$D215,'[3]TK COITHI KTHP va Thi TN'!$H:$H))</f>
        <v>0</v>
      </c>
      <c r="R215" s="149">
        <f t="shared" si="36"/>
        <v>0</v>
      </c>
      <c r="S215" s="49">
        <f>IF($D215="","",SUMIF('[3]TK CHAMTHI'!$A:$A,$D215,'[3]TK CHAMTHI'!$C:$C))</f>
        <v>0</v>
      </c>
      <c r="T215" s="49">
        <f>IF($D215="","",SUMIF('[3]TK CHAMTHI'!$B:$B,$D215,'[3]TK CHAMTHI'!$C:$C))</f>
        <v>0</v>
      </c>
      <c r="U215" s="49">
        <f>IF(D215="","",SUMIF('[3]CHAM NV'!B:B,D215,'[3]CHAM NV'!C:C))</f>
        <v>0</v>
      </c>
      <c r="V215" s="50">
        <f t="shared" si="37"/>
        <v>0</v>
      </c>
      <c r="W215" s="49">
        <f>IF($D215="","",SUMIF('[3]TK CHAMTHI'!$D:$D,$D215,'[3]TK CHAMTHI'!$F:$F))</f>
        <v>0</v>
      </c>
      <c r="X215" s="49">
        <f>IF($D215="","",SUMIF('[3]TK CHAMTHI'!$E:$E,$D215,'[3]TK CHAMTHI'!$F:$F))</f>
        <v>0</v>
      </c>
      <c r="Y215" s="49">
        <f>IF(D215="","",SUMIF('[3]CHAM NV'!G:G,D215,'[3]CHAM NV'!H:H))</f>
        <v>0</v>
      </c>
      <c r="Z215" s="50">
        <f t="shared" si="38"/>
        <v>0</v>
      </c>
      <c r="AA215" s="49">
        <f>IF($D215="","",SUMIF('[3]TK CHAMTHI'!$G:$G,$D215,'[3]TK CHAMTHI'!$I:$I))</f>
        <v>0</v>
      </c>
      <c r="AB215" s="49">
        <f>IF($D215="","",SUMIF('[3]TK CHAMTHI'!$H:$H,$D215,'[3]TK CHAMTHI'!$I:$I))</f>
        <v>0</v>
      </c>
      <c r="AC215" s="49">
        <f>IF(D215="","",SUMIF('[3]CHAM NV'!E:E,D215,'[3]CHAM NV'!F:F))</f>
        <v>0</v>
      </c>
      <c r="AD215" s="50">
        <f t="shared" si="39"/>
        <v>0</v>
      </c>
      <c r="AE215" s="49">
        <f>IF($D215="","",SUMIF('[3]TK CHAMTHI'!$J:$J,$D215,'[3]TK CHAMTHI'!$L:$L))</f>
        <v>0</v>
      </c>
      <c r="AF215" s="49">
        <f>IF($D215="","",SUMIF('[3]TK CHAMTHI'!$K:$K,$D215,'[3]TK CHAMTHI'!$L:$L))</f>
        <v>0</v>
      </c>
      <c r="AG215" s="49">
        <f>IF(D215="","",SUMIF('[3]CHAM NV'!I:I,D215,'[3]CHAM NV'!J:J))</f>
        <v>0</v>
      </c>
      <c r="AH215" s="50">
        <f t="shared" si="40"/>
        <v>0</v>
      </c>
      <c r="AI215" s="49">
        <f>IF($D215="","",SUMIF('[3]TK CHAMTHI'!$M:$M,$D215,'[3]TK CHAMTHI'!$O:$O))</f>
        <v>0</v>
      </c>
      <c r="AJ215" s="49">
        <f>IF($D215="","",SUMIF('[3]TK CHAMTHI'!$N:$N,$D215,'[3]TK CHAMTHI'!$O:$O))</f>
        <v>0</v>
      </c>
      <c r="AK215" s="50">
        <f t="shared" si="32"/>
        <v>0</v>
      </c>
      <c r="AL215" s="49">
        <f>IF($D215="","",SUMIF('[3]TK CHAMTHI'!$P:$P,$D215,'[3]TK CHAMTHI'!$R:$R))</f>
        <v>0</v>
      </c>
      <c r="AM215" s="49">
        <f>IF($D215="","",SUMIF('[3]TK CHAMTHI'!$Q:$Q,$D215,'[3]TK CHAMTHI'!$R:$R))</f>
        <v>0</v>
      </c>
      <c r="AN215" s="50">
        <f t="shared" si="33"/>
        <v>0</v>
      </c>
      <c r="AO215" s="49">
        <f>IF(D215="","",SUMIF('[3]TK CHAMTHI'!S:S,D215,'[3]TK CHAMTHI'!U:U))</f>
        <v>0</v>
      </c>
      <c r="AP215" s="49">
        <f>IF(D215="","",SUMIF('[3]TK CHAMTHI'!T:T,D215,'[3]TK CHAMTHI'!U:U))</f>
        <v>0</v>
      </c>
      <c r="AQ215" s="50">
        <f t="shared" si="41"/>
        <v>0</v>
      </c>
      <c r="AR215" s="50">
        <f>IF(D215="","",ROUND(SUMIF('[3]QL THI'!G:G,D215,'[3]QL THI'!H:H),1))</f>
        <v>0</v>
      </c>
      <c r="AS215" s="50">
        <f>IF(D215="","",ROUND(SUMIF('[3]QL THI'!E:E,D215,'[3]QL THI'!F:F),1))</f>
        <v>0</v>
      </c>
      <c r="AT215" s="149">
        <f t="shared" si="34"/>
        <v>0</v>
      </c>
    </row>
    <row r="216" spans="1:46" s="135" customFormat="1">
      <c r="A216" s="145">
        <f>IF(D216="","",SUBTOTAL(3,$D$5:D216))</f>
        <v>212</v>
      </c>
      <c r="B216" s="46" t="s">
        <v>472</v>
      </c>
      <c r="C216" s="47" t="s">
        <v>450</v>
      </c>
      <c r="D216" s="146" t="s">
        <v>473</v>
      </c>
      <c r="E216" s="147">
        <f>IF($D216="","",SUMIF('[3]TK DETHI'!$A:$A,$D216,'[3]TK DETHI'!$B:$B))</f>
        <v>0</v>
      </c>
      <c r="F216" s="147">
        <f>IF($D216="","",SUMIF('[3]TK DETHI'!$C:$C,$D216,'[3]TK DETHI'!$D:$D))</f>
        <v>0</v>
      </c>
      <c r="G216" s="147">
        <f>IF($D216="","",SUMIF('[3]TK DETHI'!$E:$E,$D216,'[3]TK DETHI'!$F:$F))</f>
        <v>0</v>
      </c>
      <c r="H216" s="147">
        <f>IF($D216="","",SUMIF('[3]TK DETHI'!$G:$G,$D216,'[3]TK DETHI'!$H:$H))</f>
        <v>0</v>
      </c>
      <c r="I216" s="147">
        <f>IF($D216="","",SUMIF('[3]TK DETHI'!$I:$I,$D216,'[3]TK DETHI'!$J:$J))</f>
        <v>0</v>
      </c>
      <c r="J216" s="147">
        <f>IF($D216="","",SUMIF('[3]TK DETHI'!$K:$K,$D216,'[3]TK DETHI'!$L:$L))</f>
        <v>0</v>
      </c>
      <c r="K216" s="147">
        <f>IF($D216="","",SUMIF('[3]TK DETHI'!$M:$M,$D216,'[3]TK DETHI'!$N:$N))</f>
        <v>0</v>
      </c>
      <c r="L216" s="147">
        <f>IF($D216="","",SUMIF('[3]TK DETHI'!$O:$O,$D216,'[3]TK DETHI'!$P:$P))</f>
        <v>0</v>
      </c>
      <c r="M216" s="148">
        <f t="shared" si="35"/>
        <v>0</v>
      </c>
      <c r="N216" s="49">
        <f>IF($D216="","",SUMIF('[3]TK COITHI KTHP va Thi TN'!$A:$A,$D216,'[3]TK COITHI KTHP va Thi TN'!$D:$D))</f>
        <v>0</v>
      </c>
      <c r="O216" s="49">
        <f>IF($D216="","",SUMIF('[3]TK COITHI KTHP va Thi TN'!$B:$B,$D216,'[3]TK COITHI KTHP va Thi TN'!$D:$D))</f>
        <v>0</v>
      </c>
      <c r="P216" s="49">
        <f>IF($D216="","",SUMIF('[3]TK COITHI KTHP va Thi TN'!$E:$E,$D216,'[3]TK COITHI KTHP va Thi TN'!$H:$H))</f>
        <v>0</v>
      </c>
      <c r="Q216" s="49">
        <f>IF($D216="","",SUMIF('[3]TK COITHI KTHP va Thi TN'!$F:$F,$D216,'[3]TK COITHI KTHP va Thi TN'!$H:$H))</f>
        <v>0</v>
      </c>
      <c r="R216" s="149">
        <f t="shared" si="36"/>
        <v>0</v>
      </c>
      <c r="S216" s="49">
        <f>IF($D216="","",SUMIF('[3]TK CHAMTHI'!$A:$A,$D216,'[3]TK CHAMTHI'!$C:$C))</f>
        <v>0</v>
      </c>
      <c r="T216" s="49">
        <f>IF($D216="","",SUMIF('[3]TK CHAMTHI'!$B:$B,$D216,'[3]TK CHAMTHI'!$C:$C))</f>
        <v>0</v>
      </c>
      <c r="U216" s="49">
        <f>IF(D216="","",SUMIF('[3]CHAM NV'!B:B,D216,'[3]CHAM NV'!C:C))</f>
        <v>0</v>
      </c>
      <c r="V216" s="50">
        <f t="shared" si="37"/>
        <v>0</v>
      </c>
      <c r="W216" s="49">
        <f>IF($D216="","",SUMIF('[3]TK CHAMTHI'!$D:$D,$D216,'[3]TK CHAMTHI'!$F:$F))</f>
        <v>0</v>
      </c>
      <c r="X216" s="49">
        <f>IF($D216="","",SUMIF('[3]TK CHAMTHI'!$E:$E,$D216,'[3]TK CHAMTHI'!$F:$F))</f>
        <v>0</v>
      </c>
      <c r="Y216" s="49">
        <f>IF(D216="","",SUMIF('[3]CHAM NV'!G:G,D216,'[3]CHAM NV'!H:H))</f>
        <v>0</v>
      </c>
      <c r="Z216" s="50">
        <f t="shared" si="38"/>
        <v>0</v>
      </c>
      <c r="AA216" s="49">
        <f>IF($D216="","",SUMIF('[3]TK CHAMTHI'!$G:$G,$D216,'[3]TK CHAMTHI'!$I:$I))</f>
        <v>0</v>
      </c>
      <c r="AB216" s="49">
        <f>IF($D216="","",SUMIF('[3]TK CHAMTHI'!$H:$H,$D216,'[3]TK CHAMTHI'!$I:$I))</f>
        <v>0</v>
      </c>
      <c r="AC216" s="49">
        <f>IF(D216="","",SUMIF('[3]CHAM NV'!E:E,D216,'[3]CHAM NV'!F:F))</f>
        <v>0</v>
      </c>
      <c r="AD216" s="50">
        <f t="shared" si="39"/>
        <v>0</v>
      </c>
      <c r="AE216" s="49">
        <f>IF($D216="","",SUMIF('[3]TK CHAMTHI'!$J:$J,$D216,'[3]TK CHAMTHI'!$L:$L))</f>
        <v>0</v>
      </c>
      <c r="AF216" s="49">
        <f>IF($D216="","",SUMIF('[3]TK CHAMTHI'!$K:$K,$D216,'[3]TK CHAMTHI'!$L:$L))</f>
        <v>0</v>
      </c>
      <c r="AG216" s="49">
        <f>IF(D216="","",SUMIF('[3]CHAM NV'!I:I,D216,'[3]CHAM NV'!J:J))</f>
        <v>0</v>
      </c>
      <c r="AH216" s="50">
        <f t="shared" si="40"/>
        <v>0</v>
      </c>
      <c r="AI216" s="49">
        <f>IF($D216="","",SUMIF('[3]TK CHAMTHI'!$M:$M,$D216,'[3]TK CHAMTHI'!$O:$O))</f>
        <v>0</v>
      </c>
      <c r="AJ216" s="49">
        <f>IF($D216="","",SUMIF('[3]TK CHAMTHI'!$N:$N,$D216,'[3]TK CHAMTHI'!$O:$O))</f>
        <v>0</v>
      </c>
      <c r="AK216" s="50">
        <f t="shared" si="32"/>
        <v>0</v>
      </c>
      <c r="AL216" s="49">
        <f>IF($D216="","",SUMIF('[3]TK CHAMTHI'!$P:$P,$D216,'[3]TK CHAMTHI'!$R:$R))</f>
        <v>0</v>
      </c>
      <c r="AM216" s="49">
        <f>IF($D216="","",SUMIF('[3]TK CHAMTHI'!$Q:$Q,$D216,'[3]TK CHAMTHI'!$R:$R))</f>
        <v>0</v>
      </c>
      <c r="AN216" s="50">
        <f t="shared" si="33"/>
        <v>0</v>
      </c>
      <c r="AO216" s="49">
        <f>IF(D216="","",SUMIF('[3]TK CHAMTHI'!S:S,D216,'[3]TK CHAMTHI'!U:U))</f>
        <v>0</v>
      </c>
      <c r="AP216" s="49">
        <f>IF(D216="","",SUMIF('[3]TK CHAMTHI'!T:T,D216,'[3]TK CHAMTHI'!U:U))</f>
        <v>0</v>
      </c>
      <c r="AQ216" s="50">
        <f t="shared" si="41"/>
        <v>0</v>
      </c>
      <c r="AR216" s="50">
        <f>IF(D216="","",ROUND(SUMIF('[3]QL THI'!G:G,D216,'[3]QL THI'!H:H),1))</f>
        <v>0</v>
      </c>
      <c r="AS216" s="50">
        <f>IF(D216="","",ROUND(SUMIF('[3]QL THI'!E:E,D216,'[3]QL THI'!F:F),1))</f>
        <v>0</v>
      </c>
      <c r="AT216" s="149">
        <f t="shared" si="34"/>
        <v>0</v>
      </c>
    </row>
    <row r="217" spans="1:46" s="135" customFormat="1">
      <c r="A217" s="145">
        <f>IF(D217="","",SUBTOTAL(3,$D$5:D217))</f>
        <v>213</v>
      </c>
      <c r="B217" s="46" t="s">
        <v>474</v>
      </c>
      <c r="C217" s="47" t="s">
        <v>450</v>
      </c>
      <c r="D217" s="146" t="s">
        <v>475</v>
      </c>
      <c r="E217" s="147">
        <f>IF($D217="","",SUMIF('[3]TK DETHI'!$A:$A,$D217,'[3]TK DETHI'!$B:$B))</f>
        <v>0</v>
      </c>
      <c r="F217" s="147">
        <f>IF($D217="","",SUMIF('[3]TK DETHI'!$C:$C,$D217,'[3]TK DETHI'!$D:$D))</f>
        <v>0</v>
      </c>
      <c r="G217" s="147">
        <f>IF($D217="","",SUMIF('[3]TK DETHI'!$E:$E,$D217,'[3]TK DETHI'!$F:$F))</f>
        <v>0</v>
      </c>
      <c r="H217" s="147">
        <f>IF($D217="","",SUMIF('[3]TK DETHI'!$G:$G,$D217,'[3]TK DETHI'!$H:$H))</f>
        <v>0</v>
      </c>
      <c r="I217" s="147">
        <f>IF($D217="","",SUMIF('[3]TK DETHI'!$I:$I,$D217,'[3]TK DETHI'!$J:$J))</f>
        <v>0</v>
      </c>
      <c r="J217" s="147">
        <f>IF($D217="","",SUMIF('[3]TK DETHI'!$K:$K,$D217,'[3]TK DETHI'!$L:$L))</f>
        <v>0</v>
      </c>
      <c r="K217" s="147">
        <f>IF($D217="","",SUMIF('[3]TK DETHI'!$M:$M,$D217,'[3]TK DETHI'!$N:$N))</f>
        <v>0</v>
      </c>
      <c r="L217" s="147">
        <f>IF($D217="","",SUMIF('[3]TK DETHI'!$O:$O,$D217,'[3]TK DETHI'!$P:$P))</f>
        <v>0</v>
      </c>
      <c r="M217" s="148">
        <f t="shared" si="35"/>
        <v>0</v>
      </c>
      <c r="N217" s="49">
        <f>IF($D217="","",SUMIF('[3]TK COITHI KTHP va Thi TN'!$A:$A,$D217,'[3]TK COITHI KTHP va Thi TN'!$D:$D))</f>
        <v>0</v>
      </c>
      <c r="O217" s="49">
        <f>IF($D217="","",SUMIF('[3]TK COITHI KTHP va Thi TN'!$B:$B,$D217,'[3]TK COITHI KTHP va Thi TN'!$D:$D))</f>
        <v>0</v>
      </c>
      <c r="P217" s="49">
        <f>IF($D217="","",SUMIF('[3]TK COITHI KTHP va Thi TN'!$E:$E,$D217,'[3]TK COITHI KTHP va Thi TN'!$H:$H))</f>
        <v>0</v>
      </c>
      <c r="Q217" s="49">
        <f>IF($D217="","",SUMIF('[3]TK COITHI KTHP va Thi TN'!$F:$F,$D217,'[3]TK COITHI KTHP va Thi TN'!$H:$H))</f>
        <v>0</v>
      </c>
      <c r="R217" s="149">
        <f t="shared" si="36"/>
        <v>0</v>
      </c>
      <c r="S217" s="49">
        <f>IF($D217="","",SUMIF('[3]TK CHAMTHI'!$A:$A,$D217,'[3]TK CHAMTHI'!$C:$C))</f>
        <v>0</v>
      </c>
      <c r="T217" s="49">
        <f>IF($D217="","",SUMIF('[3]TK CHAMTHI'!$B:$B,$D217,'[3]TK CHAMTHI'!$C:$C))</f>
        <v>0</v>
      </c>
      <c r="U217" s="49">
        <f>IF(D217="","",SUMIF('[3]CHAM NV'!B:B,D217,'[3]CHAM NV'!C:C))</f>
        <v>0</v>
      </c>
      <c r="V217" s="50">
        <f t="shared" si="37"/>
        <v>0</v>
      </c>
      <c r="W217" s="49">
        <f>IF($D217="","",SUMIF('[3]TK CHAMTHI'!$D:$D,$D217,'[3]TK CHAMTHI'!$F:$F))</f>
        <v>0</v>
      </c>
      <c r="X217" s="49">
        <f>IF($D217="","",SUMIF('[3]TK CHAMTHI'!$E:$E,$D217,'[3]TK CHAMTHI'!$F:$F))</f>
        <v>0</v>
      </c>
      <c r="Y217" s="49">
        <f>IF(D217="","",SUMIF('[3]CHAM NV'!G:G,D217,'[3]CHAM NV'!H:H))</f>
        <v>0</v>
      </c>
      <c r="Z217" s="50">
        <f t="shared" si="38"/>
        <v>0</v>
      </c>
      <c r="AA217" s="49">
        <f>IF($D217="","",SUMIF('[3]TK CHAMTHI'!$G:$G,$D217,'[3]TK CHAMTHI'!$I:$I))</f>
        <v>0</v>
      </c>
      <c r="AB217" s="49">
        <f>IF($D217="","",SUMIF('[3]TK CHAMTHI'!$H:$H,$D217,'[3]TK CHAMTHI'!$I:$I))</f>
        <v>0</v>
      </c>
      <c r="AC217" s="49">
        <f>IF(D217="","",SUMIF('[3]CHAM NV'!E:E,D217,'[3]CHAM NV'!F:F))</f>
        <v>0</v>
      </c>
      <c r="AD217" s="50">
        <f t="shared" si="39"/>
        <v>0</v>
      </c>
      <c r="AE217" s="49">
        <f>IF($D217="","",SUMIF('[3]TK CHAMTHI'!$J:$J,$D217,'[3]TK CHAMTHI'!$L:$L))</f>
        <v>0</v>
      </c>
      <c r="AF217" s="49">
        <f>IF($D217="","",SUMIF('[3]TK CHAMTHI'!$K:$K,$D217,'[3]TK CHAMTHI'!$L:$L))</f>
        <v>0</v>
      </c>
      <c r="AG217" s="49">
        <f>IF(D217="","",SUMIF('[3]CHAM NV'!I:I,D217,'[3]CHAM NV'!J:J))</f>
        <v>0</v>
      </c>
      <c r="AH217" s="50">
        <f t="shared" si="40"/>
        <v>0</v>
      </c>
      <c r="AI217" s="49">
        <f>IF($D217="","",SUMIF('[3]TK CHAMTHI'!$M:$M,$D217,'[3]TK CHAMTHI'!$O:$O))</f>
        <v>0</v>
      </c>
      <c r="AJ217" s="49">
        <f>IF($D217="","",SUMIF('[3]TK CHAMTHI'!$N:$N,$D217,'[3]TK CHAMTHI'!$O:$O))</f>
        <v>0</v>
      </c>
      <c r="AK217" s="50">
        <f t="shared" si="32"/>
        <v>0</v>
      </c>
      <c r="AL217" s="49">
        <f>IF($D217="","",SUMIF('[3]TK CHAMTHI'!$P:$P,$D217,'[3]TK CHAMTHI'!$R:$R))</f>
        <v>0</v>
      </c>
      <c r="AM217" s="49">
        <f>IF($D217="","",SUMIF('[3]TK CHAMTHI'!$Q:$Q,$D217,'[3]TK CHAMTHI'!$R:$R))</f>
        <v>0</v>
      </c>
      <c r="AN217" s="50">
        <f t="shared" si="33"/>
        <v>0</v>
      </c>
      <c r="AO217" s="49">
        <f>IF(D217="","",SUMIF('[3]TK CHAMTHI'!S:S,D217,'[3]TK CHAMTHI'!U:U))</f>
        <v>0</v>
      </c>
      <c r="AP217" s="49">
        <f>IF(D217="","",SUMIF('[3]TK CHAMTHI'!T:T,D217,'[3]TK CHAMTHI'!U:U))</f>
        <v>0</v>
      </c>
      <c r="AQ217" s="50">
        <f t="shared" si="41"/>
        <v>0</v>
      </c>
      <c r="AR217" s="50">
        <f>IF(D217="","",ROUND(SUMIF('[3]QL THI'!G:G,D217,'[3]QL THI'!H:H),1))</f>
        <v>0</v>
      </c>
      <c r="AS217" s="50">
        <f>IF(D217="","",ROUND(SUMIF('[3]QL THI'!E:E,D217,'[3]QL THI'!F:F),1))</f>
        <v>0</v>
      </c>
      <c r="AT217" s="149">
        <f t="shared" si="34"/>
        <v>0</v>
      </c>
    </row>
    <row r="218" spans="1:46" s="135" customFormat="1">
      <c r="A218" s="145">
        <f>IF(D218="","",SUBTOTAL(3,$D$5:D218))</f>
        <v>214</v>
      </c>
      <c r="B218" s="46" t="s">
        <v>476</v>
      </c>
      <c r="C218" s="47" t="s">
        <v>450</v>
      </c>
      <c r="D218" s="146" t="s">
        <v>477</v>
      </c>
      <c r="E218" s="147">
        <f>IF($D218="","",SUMIF('[3]TK DETHI'!$A:$A,$D218,'[3]TK DETHI'!$B:$B))</f>
        <v>0</v>
      </c>
      <c r="F218" s="147">
        <f>IF($D218="","",SUMIF('[3]TK DETHI'!$C:$C,$D218,'[3]TK DETHI'!$D:$D))</f>
        <v>0</v>
      </c>
      <c r="G218" s="147">
        <f>IF($D218="","",SUMIF('[3]TK DETHI'!$E:$E,$D218,'[3]TK DETHI'!$F:$F))</f>
        <v>0</v>
      </c>
      <c r="H218" s="147">
        <f>IF($D218="","",SUMIF('[3]TK DETHI'!$G:$G,$D218,'[3]TK DETHI'!$H:$H))</f>
        <v>0</v>
      </c>
      <c r="I218" s="147">
        <f>IF($D218="","",SUMIF('[3]TK DETHI'!$I:$I,$D218,'[3]TK DETHI'!$J:$J))</f>
        <v>0</v>
      </c>
      <c r="J218" s="147">
        <f>IF($D218="","",SUMIF('[3]TK DETHI'!$K:$K,$D218,'[3]TK DETHI'!$L:$L))</f>
        <v>0</v>
      </c>
      <c r="K218" s="147">
        <f>IF($D218="","",SUMIF('[3]TK DETHI'!$M:$M,$D218,'[3]TK DETHI'!$N:$N))</f>
        <v>0</v>
      </c>
      <c r="L218" s="147">
        <f>IF($D218="","",SUMIF('[3]TK DETHI'!$O:$O,$D218,'[3]TK DETHI'!$P:$P))</f>
        <v>0</v>
      </c>
      <c r="M218" s="148">
        <f t="shared" si="35"/>
        <v>0</v>
      </c>
      <c r="N218" s="49">
        <f>IF($D218="","",SUMIF('[3]TK COITHI KTHP va Thi TN'!$A:$A,$D218,'[3]TK COITHI KTHP va Thi TN'!$D:$D))</f>
        <v>0</v>
      </c>
      <c r="O218" s="49">
        <f>IF($D218="","",SUMIF('[3]TK COITHI KTHP va Thi TN'!$B:$B,$D218,'[3]TK COITHI KTHP va Thi TN'!$D:$D))</f>
        <v>0</v>
      </c>
      <c r="P218" s="49">
        <f>IF($D218="","",SUMIF('[3]TK COITHI KTHP va Thi TN'!$E:$E,$D218,'[3]TK COITHI KTHP va Thi TN'!$H:$H))</f>
        <v>0</v>
      </c>
      <c r="Q218" s="49">
        <f>IF($D218="","",SUMIF('[3]TK COITHI KTHP va Thi TN'!$F:$F,$D218,'[3]TK COITHI KTHP va Thi TN'!$H:$H))</f>
        <v>0</v>
      </c>
      <c r="R218" s="149">
        <f t="shared" si="36"/>
        <v>0</v>
      </c>
      <c r="S218" s="49">
        <f>IF($D218="","",SUMIF('[3]TK CHAMTHI'!$A:$A,$D218,'[3]TK CHAMTHI'!$C:$C))</f>
        <v>0</v>
      </c>
      <c r="T218" s="49">
        <f>IF($D218="","",SUMIF('[3]TK CHAMTHI'!$B:$B,$D218,'[3]TK CHAMTHI'!$C:$C))</f>
        <v>0</v>
      </c>
      <c r="U218" s="49">
        <f>IF(D218="","",SUMIF('[3]CHAM NV'!B:B,D218,'[3]CHAM NV'!C:C))</f>
        <v>0</v>
      </c>
      <c r="V218" s="50">
        <f t="shared" si="37"/>
        <v>0</v>
      </c>
      <c r="W218" s="49">
        <f>IF($D218="","",SUMIF('[3]TK CHAMTHI'!$D:$D,$D218,'[3]TK CHAMTHI'!$F:$F))</f>
        <v>0</v>
      </c>
      <c r="X218" s="49">
        <f>IF($D218="","",SUMIF('[3]TK CHAMTHI'!$E:$E,$D218,'[3]TK CHAMTHI'!$F:$F))</f>
        <v>0</v>
      </c>
      <c r="Y218" s="49">
        <f>IF(D218="","",SUMIF('[3]CHAM NV'!G:G,D218,'[3]CHAM NV'!H:H))</f>
        <v>0</v>
      </c>
      <c r="Z218" s="50">
        <f t="shared" si="38"/>
        <v>0</v>
      </c>
      <c r="AA218" s="49">
        <f>IF($D218="","",SUMIF('[3]TK CHAMTHI'!$G:$G,$D218,'[3]TK CHAMTHI'!$I:$I))</f>
        <v>0</v>
      </c>
      <c r="AB218" s="49">
        <f>IF($D218="","",SUMIF('[3]TK CHAMTHI'!$H:$H,$D218,'[3]TK CHAMTHI'!$I:$I))</f>
        <v>0</v>
      </c>
      <c r="AC218" s="49">
        <f>IF(D218="","",SUMIF('[3]CHAM NV'!E:E,D218,'[3]CHAM NV'!F:F))</f>
        <v>0</v>
      </c>
      <c r="AD218" s="50">
        <f t="shared" si="39"/>
        <v>0</v>
      </c>
      <c r="AE218" s="49">
        <f>IF($D218="","",SUMIF('[3]TK CHAMTHI'!$J:$J,$D218,'[3]TK CHAMTHI'!$L:$L))</f>
        <v>0</v>
      </c>
      <c r="AF218" s="49">
        <f>IF($D218="","",SUMIF('[3]TK CHAMTHI'!$K:$K,$D218,'[3]TK CHAMTHI'!$L:$L))</f>
        <v>0</v>
      </c>
      <c r="AG218" s="49">
        <f>IF(D218="","",SUMIF('[3]CHAM NV'!I:I,D218,'[3]CHAM NV'!J:J))</f>
        <v>0</v>
      </c>
      <c r="AH218" s="50">
        <f t="shared" si="40"/>
        <v>0</v>
      </c>
      <c r="AI218" s="49">
        <f>IF($D218="","",SUMIF('[3]TK CHAMTHI'!$M:$M,$D218,'[3]TK CHAMTHI'!$O:$O))</f>
        <v>0</v>
      </c>
      <c r="AJ218" s="49">
        <f>IF($D218="","",SUMIF('[3]TK CHAMTHI'!$N:$N,$D218,'[3]TK CHAMTHI'!$O:$O))</f>
        <v>0</v>
      </c>
      <c r="AK218" s="50">
        <f t="shared" si="32"/>
        <v>0</v>
      </c>
      <c r="AL218" s="49">
        <f>IF($D218="","",SUMIF('[3]TK CHAMTHI'!$P:$P,$D218,'[3]TK CHAMTHI'!$R:$R))</f>
        <v>0</v>
      </c>
      <c r="AM218" s="49">
        <f>IF($D218="","",SUMIF('[3]TK CHAMTHI'!$Q:$Q,$D218,'[3]TK CHAMTHI'!$R:$R))</f>
        <v>0</v>
      </c>
      <c r="AN218" s="50">
        <f t="shared" si="33"/>
        <v>0</v>
      </c>
      <c r="AO218" s="49">
        <f>IF(D218="","",SUMIF('[3]TK CHAMTHI'!S:S,D218,'[3]TK CHAMTHI'!U:U))</f>
        <v>0</v>
      </c>
      <c r="AP218" s="49">
        <f>IF(D218="","",SUMIF('[3]TK CHAMTHI'!T:T,D218,'[3]TK CHAMTHI'!U:U))</f>
        <v>0</v>
      </c>
      <c r="AQ218" s="50">
        <f t="shared" si="41"/>
        <v>0</v>
      </c>
      <c r="AR218" s="50">
        <f>IF(D218="","",ROUND(SUMIF('[3]QL THI'!G:G,D218,'[3]QL THI'!H:H),1))</f>
        <v>0</v>
      </c>
      <c r="AS218" s="50">
        <f>IF(D218="","",ROUND(SUMIF('[3]QL THI'!E:E,D218,'[3]QL THI'!F:F),1))</f>
        <v>0</v>
      </c>
      <c r="AT218" s="149">
        <f t="shared" si="34"/>
        <v>0</v>
      </c>
    </row>
    <row r="219" spans="1:46" s="135" customFormat="1">
      <c r="A219" s="145">
        <f>IF(D219="","",SUBTOTAL(3,$D$5:D219))</f>
        <v>215</v>
      </c>
      <c r="B219" s="46" t="s">
        <v>478</v>
      </c>
      <c r="C219" s="47" t="s">
        <v>450</v>
      </c>
      <c r="D219" s="146" t="s">
        <v>479</v>
      </c>
      <c r="E219" s="147">
        <f>IF($D219="","",SUMIF('[3]TK DETHI'!$A:$A,$D219,'[3]TK DETHI'!$B:$B))</f>
        <v>0</v>
      </c>
      <c r="F219" s="147">
        <f>IF($D219="","",SUMIF('[3]TK DETHI'!$C:$C,$D219,'[3]TK DETHI'!$D:$D))</f>
        <v>0</v>
      </c>
      <c r="G219" s="147">
        <f>IF($D219="","",SUMIF('[3]TK DETHI'!$E:$E,$D219,'[3]TK DETHI'!$F:$F))</f>
        <v>0</v>
      </c>
      <c r="H219" s="147">
        <f>IF($D219="","",SUMIF('[3]TK DETHI'!$G:$G,$D219,'[3]TK DETHI'!$H:$H))</f>
        <v>0</v>
      </c>
      <c r="I219" s="147">
        <f>IF($D219="","",SUMIF('[3]TK DETHI'!$I:$I,$D219,'[3]TK DETHI'!$J:$J))</f>
        <v>0</v>
      </c>
      <c r="J219" s="147">
        <f>IF($D219="","",SUMIF('[3]TK DETHI'!$K:$K,$D219,'[3]TK DETHI'!$L:$L))</f>
        <v>0</v>
      </c>
      <c r="K219" s="147">
        <f>IF($D219="","",SUMIF('[3]TK DETHI'!$M:$M,$D219,'[3]TK DETHI'!$N:$N))</f>
        <v>0</v>
      </c>
      <c r="L219" s="147">
        <f>IF($D219="","",SUMIF('[3]TK DETHI'!$O:$O,$D219,'[3]TK DETHI'!$P:$P))</f>
        <v>0</v>
      </c>
      <c r="M219" s="148">
        <f t="shared" si="35"/>
        <v>0</v>
      </c>
      <c r="N219" s="49">
        <f>IF($D219="","",SUMIF('[3]TK COITHI KTHP va Thi TN'!$A:$A,$D219,'[3]TK COITHI KTHP va Thi TN'!$D:$D))</f>
        <v>0</v>
      </c>
      <c r="O219" s="49">
        <f>IF($D219="","",SUMIF('[3]TK COITHI KTHP va Thi TN'!$B:$B,$D219,'[3]TK COITHI KTHP va Thi TN'!$D:$D))</f>
        <v>0</v>
      </c>
      <c r="P219" s="49">
        <f>IF($D219="","",SUMIF('[3]TK COITHI KTHP va Thi TN'!$E:$E,$D219,'[3]TK COITHI KTHP va Thi TN'!$H:$H))</f>
        <v>0</v>
      </c>
      <c r="Q219" s="49">
        <f>IF($D219="","",SUMIF('[3]TK COITHI KTHP va Thi TN'!$F:$F,$D219,'[3]TK COITHI KTHP va Thi TN'!$H:$H))</f>
        <v>0</v>
      </c>
      <c r="R219" s="149">
        <f t="shared" si="36"/>
        <v>0</v>
      </c>
      <c r="S219" s="49">
        <f>IF($D219="","",SUMIF('[3]TK CHAMTHI'!$A:$A,$D219,'[3]TK CHAMTHI'!$C:$C))</f>
        <v>0</v>
      </c>
      <c r="T219" s="49">
        <f>IF($D219="","",SUMIF('[3]TK CHAMTHI'!$B:$B,$D219,'[3]TK CHAMTHI'!$C:$C))</f>
        <v>0</v>
      </c>
      <c r="U219" s="49">
        <f>IF(D219="","",SUMIF('[3]CHAM NV'!B:B,D219,'[3]CHAM NV'!C:C))</f>
        <v>0</v>
      </c>
      <c r="V219" s="50">
        <f t="shared" si="37"/>
        <v>0</v>
      </c>
      <c r="W219" s="49">
        <f>IF($D219="","",SUMIF('[3]TK CHAMTHI'!$D:$D,$D219,'[3]TK CHAMTHI'!$F:$F))</f>
        <v>0</v>
      </c>
      <c r="X219" s="49">
        <f>IF($D219="","",SUMIF('[3]TK CHAMTHI'!$E:$E,$D219,'[3]TK CHAMTHI'!$F:$F))</f>
        <v>0</v>
      </c>
      <c r="Y219" s="49">
        <f>IF(D219="","",SUMIF('[3]CHAM NV'!G:G,D219,'[3]CHAM NV'!H:H))</f>
        <v>0</v>
      </c>
      <c r="Z219" s="50">
        <f t="shared" si="38"/>
        <v>0</v>
      </c>
      <c r="AA219" s="49">
        <f>IF($D219="","",SUMIF('[3]TK CHAMTHI'!$G:$G,$D219,'[3]TK CHAMTHI'!$I:$I))</f>
        <v>0</v>
      </c>
      <c r="AB219" s="49">
        <f>IF($D219="","",SUMIF('[3]TK CHAMTHI'!$H:$H,$D219,'[3]TK CHAMTHI'!$I:$I))</f>
        <v>0</v>
      </c>
      <c r="AC219" s="49">
        <f>IF(D219="","",SUMIF('[3]CHAM NV'!E:E,D219,'[3]CHAM NV'!F:F))</f>
        <v>0</v>
      </c>
      <c r="AD219" s="50">
        <f t="shared" si="39"/>
        <v>0</v>
      </c>
      <c r="AE219" s="49">
        <f>IF($D219="","",SUMIF('[3]TK CHAMTHI'!$J:$J,$D219,'[3]TK CHAMTHI'!$L:$L))</f>
        <v>0</v>
      </c>
      <c r="AF219" s="49">
        <f>IF($D219="","",SUMIF('[3]TK CHAMTHI'!$K:$K,$D219,'[3]TK CHAMTHI'!$L:$L))</f>
        <v>0</v>
      </c>
      <c r="AG219" s="49">
        <f>IF(D219="","",SUMIF('[3]CHAM NV'!I:I,D219,'[3]CHAM NV'!J:J))</f>
        <v>0</v>
      </c>
      <c r="AH219" s="50">
        <f t="shared" si="40"/>
        <v>0</v>
      </c>
      <c r="AI219" s="49">
        <f>IF($D219="","",SUMIF('[3]TK CHAMTHI'!$M:$M,$D219,'[3]TK CHAMTHI'!$O:$O))</f>
        <v>0</v>
      </c>
      <c r="AJ219" s="49">
        <f>IF($D219="","",SUMIF('[3]TK CHAMTHI'!$N:$N,$D219,'[3]TK CHAMTHI'!$O:$O))</f>
        <v>0</v>
      </c>
      <c r="AK219" s="50">
        <f t="shared" si="32"/>
        <v>0</v>
      </c>
      <c r="AL219" s="49">
        <f>IF($D219="","",SUMIF('[3]TK CHAMTHI'!$P:$P,$D219,'[3]TK CHAMTHI'!$R:$R))</f>
        <v>0</v>
      </c>
      <c r="AM219" s="49">
        <f>IF($D219="","",SUMIF('[3]TK CHAMTHI'!$Q:$Q,$D219,'[3]TK CHAMTHI'!$R:$R))</f>
        <v>0</v>
      </c>
      <c r="AN219" s="50">
        <f t="shared" si="33"/>
        <v>0</v>
      </c>
      <c r="AO219" s="49">
        <f>IF(D219="","",SUMIF('[3]TK CHAMTHI'!S:S,D219,'[3]TK CHAMTHI'!U:U))</f>
        <v>0</v>
      </c>
      <c r="AP219" s="49">
        <f>IF(D219="","",SUMIF('[3]TK CHAMTHI'!T:T,D219,'[3]TK CHAMTHI'!U:U))</f>
        <v>0</v>
      </c>
      <c r="AQ219" s="50">
        <f t="shared" si="41"/>
        <v>0</v>
      </c>
      <c r="AR219" s="50">
        <f>IF(D219="","",ROUND(SUMIF('[3]QL THI'!G:G,D219,'[3]QL THI'!H:H),1))</f>
        <v>0</v>
      </c>
      <c r="AS219" s="50">
        <f>IF(D219="","",ROUND(SUMIF('[3]QL THI'!E:E,D219,'[3]QL THI'!F:F),1))</f>
        <v>0</v>
      </c>
      <c r="AT219" s="149">
        <f t="shared" si="34"/>
        <v>0</v>
      </c>
    </row>
    <row r="220" spans="1:46" s="135" customFormat="1" ht="37.5">
      <c r="A220" s="145">
        <f>IF(D220="","",SUBTOTAL(3,$D$5:D220))</f>
        <v>216</v>
      </c>
      <c r="B220" s="46" t="s">
        <v>480</v>
      </c>
      <c r="C220" s="47" t="s">
        <v>450</v>
      </c>
      <c r="D220" s="146" t="s">
        <v>481</v>
      </c>
      <c r="E220" s="147">
        <f>IF($D220="","",SUMIF('[3]TK DETHI'!$A:$A,$D220,'[3]TK DETHI'!$B:$B))</f>
        <v>0</v>
      </c>
      <c r="F220" s="147">
        <f>IF($D220="","",SUMIF('[3]TK DETHI'!$C:$C,$D220,'[3]TK DETHI'!$D:$D))</f>
        <v>0</v>
      </c>
      <c r="G220" s="147">
        <f>IF($D220="","",SUMIF('[3]TK DETHI'!$E:$E,$D220,'[3]TK DETHI'!$F:$F))</f>
        <v>0</v>
      </c>
      <c r="H220" s="147">
        <f>IF($D220="","",SUMIF('[3]TK DETHI'!$G:$G,$D220,'[3]TK DETHI'!$H:$H))</f>
        <v>0</v>
      </c>
      <c r="I220" s="147">
        <f>IF($D220="","",SUMIF('[3]TK DETHI'!$I:$I,$D220,'[3]TK DETHI'!$J:$J))</f>
        <v>0</v>
      </c>
      <c r="J220" s="147">
        <f>IF($D220="","",SUMIF('[3]TK DETHI'!$K:$K,$D220,'[3]TK DETHI'!$L:$L))</f>
        <v>0</v>
      </c>
      <c r="K220" s="147">
        <f>IF($D220="","",SUMIF('[3]TK DETHI'!$M:$M,$D220,'[3]TK DETHI'!$N:$N))</f>
        <v>0</v>
      </c>
      <c r="L220" s="147">
        <f>IF($D220="","",SUMIF('[3]TK DETHI'!$O:$O,$D220,'[3]TK DETHI'!$P:$P))</f>
        <v>0</v>
      </c>
      <c r="M220" s="148">
        <f t="shared" si="35"/>
        <v>0</v>
      </c>
      <c r="N220" s="49">
        <f>IF($D220="","",SUMIF('[3]TK COITHI KTHP va Thi TN'!$A:$A,$D220,'[3]TK COITHI KTHP va Thi TN'!$D:$D))</f>
        <v>0</v>
      </c>
      <c r="O220" s="49">
        <f>IF($D220="","",SUMIF('[3]TK COITHI KTHP va Thi TN'!$B:$B,$D220,'[3]TK COITHI KTHP va Thi TN'!$D:$D))</f>
        <v>0</v>
      </c>
      <c r="P220" s="49">
        <f>IF($D220="","",SUMIF('[3]TK COITHI KTHP va Thi TN'!$E:$E,$D220,'[3]TK COITHI KTHP va Thi TN'!$H:$H))</f>
        <v>0</v>
      </c>
      <c r="Q220" s="49">
        <f>IF($D220="","",SUMIF('[3]TK COITHI KTHP va Thi TN'!$F:$F,$D220,'[3]TK COITHI KTHP va Thi TN'!$H:$H))</f>
        <v>0</v>
      </c>
      <c r="R220" s="149">
        <f t="shared" si="36"/>
        <v>0</v>
      </c>
      <c r="S220" s="49">
        <f>IF($D220="","",SUMIF('[3]TK CHAMTHI'!$A:$A,$D220,'[3]TK CHAMTHI'!$C:$C))</f>
        <v>0</v>
      </c>
      <c r="T220" s="49">
        <f>IF($D220="","",SUMIF('[3]TK CHAMTHI'!$B:$B,$D220,'[3]TK CHAMTHI'!$C:$C))</f>
        <v>0</v>
      </c>
      <c r="U220" s="49">
        <f>IF(D220="","",SUMIF('[3]CHAM NV'!B:B,D220,'[3]CHAM NV'!C:C))</f>
        <v>0</v>
      </c>
      <c r="V220" s="50">
        <f t="shared" si="37"/>
        <v>0</v>
      </c>
      <c r="W220" s="49">
        <f>IF($D220="","",SUMIF('[3]TK CHAMTHI'!$D:$D,$D220,'[3]TK CHAMTHI'!$F:$F))</f>
        <v>0</v>
      </c>
      <c r="X220" s="49">
        <f>IF($D220="","",SUMIF('[3]TK CHAMTHI'!$E:$E,$D220,'[3]TK CHAMTHI'!$F:$F))</f>
        <v>0</v>
      </c>
      <c r="Y220" s="49">
        <f>IF(D220="","",SUMIF('[3]CHAM NV'!G:G,D220,'[3]CHAM NV'!H:H))</f>
        <v>0</v>
      </c>
      <c r="Z220" s="50">
        <f t="shared" si="38"/>
        <v>0</v>
      </c>
      <c r="AA220" s="49">
        <f>IF($D220="","",SUMIF('[3]TK CHAMTHI'!$G:$G,$D220,'[3]TK CHAMTHI'!$I:$I))</f>
        <v>0</v>
      </c>
      <c r="AB220" s="49">
        <f>IF($D220="","",SUMIF('[3]TK CHAMTHI'!$H:$H,$D220,'[3]TK CHAMTHI'!$I:$I))</f>
        <v>0</v>
      </c>
      <c r="AC220" s="49">
        <f>IF(D220="","",SUMIF('[3]CHAM NV'!E:E,D220,'[3]CHAM NV'!F:F))</f>
        <v>0</v>
      </c>
      <c r="AD220" s="50">
        <f t="shared" si="39"/>
        <v>0</v>
      </c>
      <c r="AE220" s="49">
        <f>IF($D220="","",SUMIF('[3]TK CHAMTHI'!$J:$J,$D220,'[3]TK CHAMTHI'!$L:$L))</f>
        <v>0</v>
      </c>
      <c r="AF220" s="49">
        <f>IF($D220="","",SUMIF('[3]TK CHAMTHI'!$K:$K,$D220,'[3]TK CHAMTHI'!$L:$L))</f>
        <v>0</v>
      </c>
      <c r="AG220" s="49">
        <f>IF(D220="","",SUMIF('[3]CHAM NV'!I:I,D220,'[3]CHAM NV'!J:J))</f>
        <v>0</v>
      </c>
      <c r="AH220" s="50">
        <f t="shared" si="40"/>
        <v>0</v>
      </c>
      <c r="AI220" s="49">
        <f>IF($D220="","",SUMIF('[3]TK CHAMTHI'!$M:$M,$D220,'[3]TK CHAMTHI'!$O:$O))</f>
        <v>0</v>
      </c>
      <c r="AJ220" s="49">
        <f>IF($D220="","",SUMIF('[3]TK CHAMTHI'!$N:$N,$D220,'[3]TK CHAMTHI'!$O:$O))</f>
        <v>0</v>
      </c>
      <c r="AK220" s="50">
        <f t="shared" si="32"/>
        <v>0</v>
      </c>
      <c r="AL220" s="49">
        <f>IF($D220="","",SUMIF('[3]TK CHAMTHI'!$P:$P,$D220,'[3]TK CHAMTHI'!$R:$R))</f>
        <v>0</v>
      </c>
      <c r="AM220" s="49">
        <f>IF($D220="","",SUMIF('[3]TK CHAMTHI'!$Q:$Q,$D220,'[3]TK CHAMTHI'!$R:$R))</f>
        <v>0</v>
      </c>
      <c r="AN220" s="50">
        <f t="shared" si="33"/>
        <v>0</v>
      </c>
      <c r="AO220" s="49">
        <f>IF(D220="","",SUMIF('[3]TK CHAMTHI'!S:S,D220,'[3]TK CHAMTHI'!U:U))</f>
        <v>0</v>
      </c>
      <c r="AP220" s="49">
        <f>IF(D220="","",SUMIF('[3]TK CHAMTHI'!T:T,D220,'[3]TK CHAMTHI'!U:U))</f>
        <v>0</v>
      </c>
      <c r="AQ220" s="50">
        <f t="shared" si="41"/>
        <v>0</v>
      </c>
      <c r="AR220" s="50">
        <f>IF(D220="","",ROUND(SUMIF('[3]QL THI'!G:G,D220,'[3]QL THI'!H:H),1))</f>
        <v>0</v>
      </c>
      <c r="AS220" s="50">
        <f>IF(D220="","",ROUND(SUMIF('[3]QL THI'!E:E,D220,'[3]QL THI'!F:F),1))</f>
        <v>0</v>
      </c>
      <c r="AT220" s="149">
        <f t="shared" si="34"/>
        <v>0</v>
      </c>
    </row>
    <row r="221" spans="1:46" s="135" customFormat="1">
      <c r="A221" s="145">
        <f>IF(D221="","",SUBTOTAL(3,$D$5:D221))</f>
        <v>217</v>
      </c>
      <c r="B221" s="46" t="s">
        <v>482</v>
      </c>
      <c r="C221" s="47" t="s">
        <v>450</v>
      </c>
      <c r="D221" s="146" t="s">
        <v>483</v>
      </c>
      <c r="E221" s="147">
        <f>IF($D221="","",SUMIF('[3]TK DETHI'!$A:$A,$D221,'[3]TK DETHI'!$B:$B))</f>
        <v>0</v>
      </c>
      <c r="F221" s="147">
        <f>IF($D221="","",SUMIF('[3]TK DETHI'!$C:$C,$D221,'[3]TK DETHI'!$D:$D))</f>
        <v>0</v>
      </c>
      <c r="G221" s="147">
        <f>IF($D221="","",SUMIF('[3]TK DETHI'!$E:$E,$D221,'[3]TK DETHI'!$F:$F))</f>
        <v>0</v>
      </c>
      <c r="H221" s="147">
        <f>IF($D221="","",SUMIF('[3]TK DETHI'!$G:$G,$D221,'[3]TK DETHI'!$H:$H))</f>
        <v>0</v>
      </c>
      <c r="I221" s="147">
        <f>IF($D221="","",SUMIF('[3]TK DETHI'!$I:$I,$D221,'[3]TK DETHI'!$J:$J))</f>
        <v>0</v>
      </c>
      <c r="J221" s="147">
        <f>IF($D221="","",SUMIF('[3]TK DETHI'!$K:$K,$D221,'[3]TK DETHI'!$L:$L))</f>
        <v>0</v>
      </c>
      <c r="K221" s="147">
        <f>IF($D221="","",SUMIF('[3]TK DETHI'!$M:$M,$D221,'[3]TK DETHI'!$N:$N))</f>
        <v>0</v>
      </c>
      <c r="L221" s="147">
        <f>IF($D221="","",SUMIF('[3]TK DETHI'!$O:$O,$D221,'[3]TK DETHI'!$P:$P))</f>
        <v>0</v>
      </c>
      <c r="M221" s="148">
        <f t="shared" si="35"/>
        <v>0</v>
      </c>
      <c r="N221" s="49">
        <f>IF($D221="","",SUMIF('[3]TK COITHI KTHP va Thi TN'!$A:$A,$D221,'[3]TK COITHI KTHP va Thi TN'!$D:$D))</f>
        <v>0</v>
      </c>
      <c r="O221" s="49">
        <f>IF($D221="","",SUMIF('[3]TK COITHI KTHP va Thi TN'!$B:$B,$D221,'[3]TK COITHI KTHP va Thi TN'!$D:$D))</f>
        <v>0</v>
      </c>
      <c r="P221" s="49">
        <f>IF($D221="","",SUMIF('[3]TK COITHI KTHP va Thi TN'!$E:$E,$D221,'[3]TK COITHI KTHP va Thi TN'!$H:$H))</f>
        <v>0</v>
      </c>
      <c r="Q221" s="49">
        <f>IF($D221="","",SUMIF('[3]TK COITHI KTHP va Thi TN'!$F:$F,$D221,'[3]TK COITHI KTHP va Thi TN'!$H:$H))</f>
        <v>0</v>
      </c>
      <c r="R221" s="149">
        <f t="shared" si="36"/>
        <v>0</v>
      </c>
      <c r="S221" s="49">
        <f>IF($D221="","",SUMIF('[3]TK CHAMTHI'!$A:$A,$D221,'[3]TK CHAMTHI'!$C:$C))</f>
        <v>0</v>
      </c>
      <c r="T221" s="49">
        <f>IF($D221="","",SUMIF('[3]TK CHAMTHI'!$B:$B,$D221,'[3]TK CHAMTHI'!$C:$C))</f>
        <v>0</v>
      </c>
      <c r="U221" s="49">
        <f>IF(D221="","",SUMIF('[3]CHAM NV'!B:B,D221,'[3]CHAM NV'!C:C))</f>
        <v>0</v>
      </c>
      <c r="V221" s="50">
        <f t="shared" si="37"/>
        <v>0</v>
      </c>
      <c r="W221" s="49">
        <f>IF($D221="","",SUMIF('[3]TK CHAMTHI'!$D:$D,$D221,'[3]TK CHAMTHI'!$F:$F))</f>
        <v>0</v>
      </c>
      <c r="X221" s="49">
        <f>IF($D221="","",SUMIF('[3]TK CHAMTHI'!$E:$E,$D221,'[3]TK CHAMTHI'!$F:$F))</f>
        <v>0</v>
      </c>
      <c r="Y221" s="49">
        <f>IF(D221="","",SUMIF('[3]CHAM NV'!G:G,D221,'[3]CHAM NV'!H:H))</f>
        <v>0</v>
      </c>
      <c r="Z221" s="50">
        <f t="shared" si="38"/>
        <v>0</v>
      </c>
      <c r="AA221" s="49">
        <f>IF($D221="","",SUMIF('[3]TK CHAMTHI'!$G:$G,$D221,'[3]TK CHAMTHI'!$I:$I))</f>
        <v>0</v>
      </c>
      <c r="AB221" s="49">
        <f>IF($D221="","",SUMIF('[3]TK CHAMTHI'!$H:$H,$D221,'[3]TK CHAMTHI'!$I:$I))</f>
        <v>0</v>
      </c>
      <c r="AC221" s="49">
        <f>IF(D221="","",SUMIF('[3]CHAM NV'!E:E,D221,'[3]CHAM NV'!F:F))</f>
        <v>0</v>
      </c>
      <c r="AD221" s="50">
        <f t="shared" si="39"/>
        <v>0</v>
      </c>
      <c r="AE221" s="49">
        <f>IF($D221="","",SUMIF('[3]TK CHAMTHI'!$J:$J,$D221,'[3]TK CHAMTHI'!$L:$L))</f>
        <v>0</v>
      </c>
      <c r="AF221" s="49">
        <f>IF($D221="","",SUMIF('[3]TK CHAMTHI'!$K:$K,$D221,'[3]TK CHAMTHI'!$L:$L))</f>
        <v>0</v>
      </c>
      <c r="AG221" s="49">
        <f>IF(D221="","",SUMIF('[3]CHAM NV'!I:I,D221,'[3]CHAM NV'!J:J))</f>
        <v>0</v>
      </c>
      <c r="AH221" s="50">
        <f t="shared" si="40"/>
        <v>0</v>
      </c>
      <c r="AI221" s="49">
        <f>IF($D221="","",SUMIF('[3]TK CHAMTHI'!$M:$M,$D221,'[3]TK CHAMTHI'!$O:$O))</f>
        <v>0</v>
      </c>
      <c r="AJ221" s="49">
        <f>IF($D221="","",SUMIF('[3]TK CHAMTHI'!$N:$N,$D221,'[3]TK CHAMTHI'!$O:$O))</f>
        <v>0</v>
      </c>
      <c r="AK221" s="50">
        <f t="shared" si="32"/>
        <v>0</v>
      </c>
      <c r="AL221" s="49">
        <f>IF($D221="","",SUMIF('[3]TK CHAMTHI'!$P:$P,$D221,'[3]TK CHAMTHI'!$R:$R))</f>
        <v>0</v>
      </c>
      <c r="AM221" s="49">
        <f>IF($D221="","",SUMIF('[3]TK CHAMTHI'!$Q:$Q,$D221,'[3]TK CHAMTHI'!$R:$R))</f>
        <v>0</v>
      </c>
      <c r="AN221" s="50">
        <f t="shared" si="33"/>
        <v>0</v>
      </c>
      <c r="AO221" s="49">
        <f>IF(D221="","",SUMIF('[3]TK CHAMTHI'!S:S,D221,'[3]TK CHAMTHI'!U:U))</f>
        <v>0</v>
      </c>
      <c r="AP221" s="49">
        <f>IF(D221="","",SUMIF('[3]TK CHAMTHI'!T:T,D221,'[3]TK CHAMTHI'!U:U))</f>
        <v>0</v>
      </c>
      <c r="AQ221" s="50">
        <f t="shared" si="41"/>
        <v>0</v>
      </c>
      <c r="AR221" s="50">
        <f>IF(D221="","",ROUND(SUMIF('[3]QL THI'!G:G,D221,'[3]QL THI'!H:H),1))</f>
        <v>0</v>
      </c>
      <c r="AS221" s="50">
        <f>IF(D221="","",ROUND(SUMIF('[3]QL THI'!E:E,D221,'[3]QL THI'!F:F),1))</f>
        <v>0</v>
      </c>
      <c r="AT221" s="149">
        <f t="shared" si="34"/>
        <v>0</v>
      </c>
    </row>
    <row r="222" spans="1:46" s="135" customFormat="1">
      <c r="A222" s="145">
        <f>IF(D222="","",SUBTOTAL(3,$D$5:D222))</f>
        <v>218</v>
      </c>
      <c r="B222" s="46" t="s">
        <v>484</v>
      </c>
      <c r="C222" s="47" t="s">
        <v>450</v>
      </c>
      <c r="D222" s="146" t="s">
        <v>485</v>
      </c>
      <c r="E222" s="147">
        <f>IF($D222="","",SUMIF('[3]TK DETHI'!$A:$A,$D222,'[3]TK DETHI'!$B:$B))</f>
        <v>0</v>
      </c>
      <c r="F222" s="147">
        <f>IF($D222="","",SUMIF('[3]TK DETHI'!$C:$C,$D222,'[3]TK DETHI'!$D:$D))</f>
        <v>0</v>
      </c>
      <c r="G222" s="147">
        <f>IF($D222="","",SUMIF('[3]TK DETHI'!$E:$E,$D222,'[3]TK DETHI'!$F:$F))</f>
        <v>0</v>
      </c>
      <c r="H222" s="147">
        <f>IF($D222="","",SUMIF('[3]TK DETHI'!$G:$G,$D222,'[3]TK DETHI'!$H:$H))</f>
        <v>0</v>
      </c>
      <c r="I222" s="147">
        <f>IF($D222="","",SUMIF('[3]TK DETHI'!$I:$I,$D222,'[3]TK DETHI'!$J:$J))</f>
        <v>0</v>
      </c>
      <c r="J222" s="147">
        <f>IF($D222="","",SUMIF('[3]TK DETHI'!$K:$K,$D222,'[3]TK DETHI'!$L:$L))</f>
        <v>0</v>
      </c>
      <c r="K222" s="147">
        <f>IF($D222="","",SUMIF('[3]TK DETHI'!$M:$M,$D222,'[3]TK DETHI'!$N:$N))</f>
        <v>0</v>
      </c>
      <c r="L222" s="147">
        <f>IF($D222="","",SUMIF('[3]TK DETHI'!$O:$O,$D222,'[3]TK DETHI'!$P:$P))</f>
        <v>0</v>
      </c>
      <c r="M222" s="148">
        <f t="shared" si="35"/>
        <v>0</v>
      </c>
      <c r="N222" s="49">
        <f>IF($D222="","",SUMIF('[3]TK COITHI KTHP va Thi TN'!$A:$A,$D222,'[3]TK COITHI KTHP va Thi TN'!$D:$D))</f>
        <v>0</v>
      </c>
      <c r="O222" s="49">
        <f>IF($D222="","",SUMIF('[3]TK COITHI KTHP va Thi TN'!$B:$B,$D222,'[3]TK COITHI KTHP va Thi TN'!$D:$D))</f>
        <v>0</v>
      </c>
      <c r="P222" s="49">
        <f>IF($D222="","",SUMIF('[3]TK COITHI KTHP va Thi TN'!$E:$E,$D222,'[3]TK COITHI KTHP va Thi TN'!$H:$H))</f>
        <v>6.25</v>
      </c>
      <c r="Q222" s="49">
        <f>IF($D222="","",SUMIF('[3]TK COITHI KTHP va Thi TN'!$F:$F,$D222,'[3]TK COITHI KTHP va Thi TN'!$H:$H))</f>
        <v>0</v>
      </c>
      <c r="R222" s="149">
        <f t="shared" si="36"/>
        <v>6.25</v>
      </c>
      <c r="S222" s="49">
        <f>IF($D222="","",SUMIF('[3]TK CHAMTHI'!$A:$A,$D222,'[3]TK CHAMTHI'!$C:$C))</f>
        <v>0</v>
      </c>
      <c r="T222" s="49">
        <f>IF($D222="","",SUMIF('[3]TK CHAMTHI'!$B:$B,$D222,'[3]TK CHAMTHI'!$C:$C))</f>
        <v>0</v>
      </c>
      <c r="U222" s="49">
        <f>IF(D222="","",SUMIF('[3]CHAM NV'!B:B,D222,'[3]CHAM NV'!C:C))</f>
        <v>0</v>
      </c>
      <c r="V222" s="50">
        <f t="shared" si="37"/>
        <v>0</v>
      </c>
      <c r="W222" s="49">
        <f>IF($D222="","",SUMIF('[3]TK CHAMTHI'!$D:$D,$D222,'[3]TK CHAMTHI'!$F:$F))</f>
        <v>0</v>
      </c>
      <c r="X222" s="49">
        <f>IF($D222="","",SUMIF('[3]TK CHAMTHI'!$E:$E,$D222,'[3]TK CHAMTHI'!$F:$F))</f>
        <v>0</v>
      </c>
      <c r="Y222" s="49">
        <f>IF(D222="","",SUMIF('[3]CHAM NV'!G:G,D222,'[3]CHAM NV'!H:H))</f>
        <v>0</v>
      </c>
      <c r="Z222" s="50">
        <f t="shared" si="38"/>
        <v>0</v>
      </c>
      <c r="AA222" s="49">
        <f>IF($D222="","",SUMIF('[3]TK CHAMTHI'!$G:$G,$D222,'[3]TK CHAMTHI'!$I:$I))</f>
        <v>0</v>
      </c>
      <c r="AB222" s="49">
        <f>IF($D222="","",SUMIF('[3]TK CHAMTHI'!$H:$H,$D222,'[3]TK CHAMTHI'!$I:$I))</f>
        <v>0</v>
      </c>
      <c r="AC222" s="49">
        <f>IF(D222="","",SUMIF('[3]CHAM NV'!E:E,D222,'[3]CHAM NV'!F:F))</f>
        <v>0</v>
      </c>
      <c r="AD222" s="50">
        <f t="shared" si="39"/>
        <v>0</v>
      </c>
      <c r="AE222" s="49">
        <f>IF($D222="","",SUMIF('[3]TK CHAMTHI'!$J:$J,$D222,'[3]TK CHAMTHI'!$L:$L))</f>
        <v>0</v>
      </c>
      <c r="AF222" s="49">
        <f>IF($D222="","",SUMIF('[3]TK CHAMTHI'!$K:$K,$D222,'[3]TK CHAMTHI'!$L:$L))</f>
        <v>0</v>
      </c>
      <c r="AG222" s="49">
        <f>IF(D222="","",SUMIF('[3]CHAM NV'!I:I,D222,'[3]CHAM NV'!J:J))</f>
        <v>0</v>
      </c>
      <c r="AH222" s="50">
        <f t="shared" si="40"/>
        <v>0</v>
      </c>
      <c r="AI222" s="49">
        <f>IF($D222="","",SUMIF('[3]TK CHAMTHI'!$M:$M,$D222,'[3]TK CHAMTHI'!$O:$O))</f>
        <v>0</v>
      </c>
      <c r="AJ222" s="49">
        <f>IF($D222="","",SUMIF('[3]TK CHAMTHI'!$N:$N,$D222,'[3]TK CHAMTHI'!$O:$O))</f>
        <v>0</v>
      </c>
      <c r="AK222" s="50">
        <f t="shared" si="32"/>
        <v>0</v>
      </c>
      <c r="AL222" s="49">
        <f>IF($D222="","",SUMIF('[3]TK CHAMTHI'!$P:$P,$D222,'[3]TK CHAMTHI'!$R:$R))</f>
        <v>0</v>
      </c>
      <c r="AM222" s="49">
        <f>IF($D222="","",SUMIF('[3]TK CHAMTHI'!$Q:$Q,$D222,'[3]TK CHAMTHI'!$R:$R))</f>
        <v>0</v>
      </c>
      <c r="AN222" s="50">
        <f t="shared" si="33"/>
        <v>0</v>
      </c>
      <c r="AO222" s="49">
        <f>IF(D222="","",SUMIF('[3]TK CHAMTHI'!S:S,D222,'[3]TK CHAMTHI'!U:U))</f>
        <v>0</v>
      </c>
      <c r="AP222" s="49">
        <f>IF(D222="","",SUMIF('[3]TK CHAMTHI'!T:T,D222,'[3]TK CHAMTHI'!U:U))</f>
        <v>0</v>
      </c>
      <c r="AQ222" s="50">
        <f t="shared" si="41"/>
        <v>0</v>
      </c>
      <c r="AR222" s="50">
        <f>IF(D222="","",ROUND(SUMIF('[3]QL THI'!G:G,D222,'[3]QL THI'!H:H),1))</f>
        <v>0</v>
      </c>
      <c r="AS222" s="50">
        <f>IF(D222="","",ROUND(SUMIF('[3]QL THI'!E:E,D222,'[3]QL THI'!F:F),1))</f>
        <v>0</v>
      </c>
      <c r="AT222" s="149">
        <f t="shared" si="34"/>
        <v>6.3</v>
      </c>
    </row>
    <row r="223" spans="1:46" s="135" customFormat="1">
      <c r="A223" s="145">
        <f>IF(D223="","",SUBTOTAL(3,$D$5:D223))</f>
        <v>219</v>
      </c>
      <c r="B223" s="46" t="s">
        <v>486</v>
      </c>
      <c r="C223" s="47" t="s">
        <v>450</v>
      </c>
      <c r="D223" s="146" t="s">
        <v>487</v>
      </c>
      <c r="E223" s="147">
        <f>IF($D223="","",SUMIF('[3]TK DETHI'!$A:$A,$D223,'[3]TK DETHI'!$B:$B))</f>
        <v>0</v>
      </c>
      <c r="F223" s="147">
        <f>IF($D223="","",SUMIF('[3]TK DETHI'!$C:$C,$D223,'[3]TK DETHI'!$D:$D))</f>
        <v>0</v>
      </c>
      <c r="G223" s="147">
        <f>IF($D223="","",SUMIF('[3]TK DETHI'!$E:$E,$D223,'[3]TK DETHI'!$F:$F))</f>
        <v>0</v>
      </c>
      <c r="H223" s="147">
        <f>IF($D223="","",SUMIF('[3]TK DETHI'!$G:$G,$D223,'[3]TK DETHI'!$H:$H))</f>
        <v>0</v>
      </c>
      <c r="I223" s="147">
        <f>IF($D223="","",SUMIF('[3]TK DETHI'!$I:$I,$D223,'[3]TK DETHI'!$J:$J))</f>
        <v>0</v>
      </c>
      <c r="J223" s="147">
        <f>IF($D223="","",SUMIF('[3]TK DETHI'!$K:$K,$D223,'[3]TK DETHI'!$L:$L))</f>
        <v>0</v>
      </c>
      <c r="K223" s="147">
        <f>IF($D223="","",SUMIF('[3]TK DETHI'!$M:$M,$D223,'[3]TK DETHI'!$N:$N))</f>
        <v>0</v>
      </c>
      <c r="L223" s="147">
        <f>IF($D223="","",SUMIF('[3]TK DETHI'!$O:$O,$D223,'[3]TK DETHI'!$P:$P))</f>
        <v>0</v>
      </c>
      <c r="M223" s="148">
        <f t="shared" si="35"/>
        <v>0</v>
      </c>
      <c r="N223" s="49">
        <f>IF($D223="","",SUMIF('[3]TK COITHI KTHP va Thi TN'!$A:$A,$D223,'[3]TK COITHI KTHP va Thi TN'!$D:$D))</f>
        <v>0</v>
      </c>
      <c r="O223" s="49">
        <f>IF($D223="","",SUMIF('[3]TK COITHI KTHP va Thi TN'!$B:$B,$D223,'[3]TK COITHI KTHP va Thi TN'!$D:$D))</f>
        <v>0</v>
      </c>
      <c r="P223" s="49">
        <f>IF($D223="","",SUMIF('[3]TK COITHI KTHP va Thi TN'!$E:$E,$D223,'[3]TK COITHI KTHP va Thi TN'!$H:$H))</f>
        <v>0</v>
      </c>
      <c r="Q223" s="49">
        <f>IF($D223="","",SUMIF('[3]TK COITHI KTHP va Thi TN'!$F:$F,$D223,'[3]TK COITHI KTHP va Thi TN'!$H:$H))</f>
        <v>0</v>
      </c>
      <c r="R223" s="149">
        <f t="shared" si="36"/>
        <v>0</v>
      </c>
      <c r="S223" s="49">
        <f>IF($D223="","",SUMIF('[3]TK CHAMTHI'!$A:$A,$D223,'[3]TK CHAMTHI'!$C:$C))</f>
        <v>0</v>
      </c>
      <c r="T223" s="49">
        <f>IF($D223="","",SUMIF('[3]TK CHAMTHI'!$B:$B,$D223,'[3]TK CHAMTHI'!$C:$C))</f>
        <v>0</v>
      </c>
      <c r="U223" s="49">
        <f>IF(D223="","",SUMIF('[3]CHAM NV'!B:B,D223,'[3]CHAM NV'!C:C))</f>
        <v>0</v>
      </c>
      <c r="V223" s="50">
        <f t="shared" si="37"/>
        <v>0</v>
      </c>
      <c r="W223" s="49">
        <f>IF($D223="","",SUMIF('[3]TK CHAMTHI'!$D:$D,$D223,'[3]TK CHAMTHI'!$F:$F))</f>
        <v>0</v>
      </c>
      <c r="X223" s="49">
        <f>IF($D223="","",SUMIF('[3]TK CHAMTHI'!$E:$E,$D223,'[3]TK CHAMTHI'!$F:$F))</f>
        <v>0</v>
      </c>
      <c r="Y223" s="49">
        <f>IF(D223="","",SUMIF('[3]CHAM NV'!G:G,D223,'[3]CHAM NV'!H:H))</f>
        <v>0</v>
      </c>
      <c r="Z223" s="50">
        <f t="shared" si="38"/>
        <v>0</v>
      </c>
      <c r="AA223" s="49">
        <f>IF($D223="","",SUMIF('[3]TK CHAMTHI'!$G:$G,$D223,'[3]TK CHAMTHI'!$I:$I))</f>
        <v>0</v>
      </c>
      <c r="AB223" s="49">
        <f>IF($D223="","",SUMIF('[3]TK CHAMTHI'!$H:$H,$D223,'[3]TK CHAMTHI'!$I:$I))</f>
        <v>0</v>
      </c>
      <c r="AC223" s="49">
        <f>IF(D223="","",SUMIF('[3]CHAM NV'!E:E,D223,'[3]CHAM NV'!F:F))</f>
        <v>0</v>
      </c>
      <c r="AD223" s="50">
        <f t="shared" si="39"/>
        <v>0</v>
      </c>
      <c r="AE223" s="49">
        <f>IF($D223="","",SUMIF('[3]TK CHAMTHI'!$J:$J,$D223,'[3]TK CHAMTHI'!$L:$L))</f>
        <v>0</v>
      </c>
      <c r="AF223" s="49">
        <f>IF($D223="","",SUMIF('[3]TK CHAMTHI'!$K:$K,$D223,'[3]TK CHAMTHI'!$L:$L))</f>
        <v>0</v>
      </c>
      <c r="AG223" s="49">
        <f>IF(D223="","",SUMIF('[3]CHAM NV'!I:I,D223,'[3]CHAM NV'!J:J))</f>
        <v>0</v>
      </c>
      <c r="AH223" s="50">
        <f t="shared" si="40"/>
        <v>0</v>
      </c>
      <c r="AI223" s="49">
        <f>IF($D223="","",SUMIF('[3]TK CHAMTHI'!$M:$M,$D223,'[3]TK CHAMTHI'!$O:$O))</f>
        <v>0</v>
      </c>
      <c r="AJ223" s="49">
        <f>IF($D223="","",SUMIF('[3]TK CHAMTHI'!$N:$N,$D223,'[3]TK CHAMTHI'!$O:$O))</f>
        <v>0</v>
      </c>
      <c r="AK223" s="50">
        <f t="shared" si="32"/>
        <v>0</v>
      </c>
      <c r="AL223" s="49">
        <f>IF($D223="","",SUMIF('[3]TK CHAMTHI'!$P:$P,$D223,'[3]TK CHAMTHI'!$R:$R))</f>
        <v>0</v>
      </c>
      <c r="AM223" s="49">
        <f>IF($D223="","",SUMIF('[3]TK CHAMTHI'!$Q:$Q,$D223,'[3]TK CHAMTHI'!$R:$R))</f>
        <v>0</v>
      </c>
      <c r="AN223" s="50">
        <f t="shared" si="33"/>
        <v>0</v>
      </c>
      <c r="AO223" s="49">
        <f>IF(D223="","",SUMIF('[3]TK CHAMTHI'!S:S,D223,'[3]TK CHAMTHI'!U:U))</f>
        <v>0</v>
      </c>
      <c r="AP223" s="49">
        <f>IF(D223="","",SUMIF('[3]TK CHAMTHI'!T:T,D223,'[3]TK CHAMTHI'!U:U))</f>
        <v>0</v>
      </c>
      <c r="AQ223" s="50">
        <f t="shared" si="41"/>
        <v>0</v>
      </c>
      <c r="AR223" s="50">
        <f>IF(D223="","",ROUND(SUMIF('[3]QL THI'!G:G,D223,'[3]QL THI'!H:H),1))</f>
        <v>0</v>
      </c>
      <c r="AS223" s="50">
        <f>IF(D223="","",ROUND(SUMIF('[3]QL THI'!E:E,D223,'[3]QL THI'!F:F),1))</f>
        <v>0</v>
      </c>
      <c r="AT223" s="149">
        <f t="shared" si="34"/>
        <v>0</v>
      </c>
    </row>
    <row r="224" spans="1:46" s="135" customFormat="1">
      <c r="A224" s="145">
        <f>IF(D224="","",SUBTOTAL(3,$D$5:D224))</f>
        <v>220</v>
      </c>
      <c r="B224" s="46" t="s">
        <v>488</v>
      </c>
      <c r="C224" s="47" t="s">
        <v>450</v>
      </c>
      <c r="D224" s="146" t="s">
        <v>489</v>
      </c>
      <c r="E224" s="147">
        <f>IF($D224="","",SUMIF('[3]TK DETHI'!$A:$A,$D224,'[3]TK DETHI'!$B:$B))</f>
        <v>0</v>
      </c>
      <c r="F224" s="147">
        <f>IF($D224="","",SUMIF('[3]TK DETHI'!$C:$C,$D224,'[3]TK DETHI'!$D:$D))</f>
        <v>0</v>
      </c>
      <c r="G224" s="147">
        <f>IF($D224="","",SUMIF('[3]TK DETHI'!$E:$E,$D224,'[3]TK DETHI'!$F:$F))</f>
        <v>0</v>
      </c>
      <c r="H224" s="147">
        <f>IF($D224="","",SUMIF('[3]TK DETHI'!$G:$G,$D224,'[3]TK DETHI'!$H:$H))</f>
        <v>0</v>
      </c>
      <c r="I224" s="147">
        <f>IF($D224="","",SUMIF('[3]TK DETHI'!$I:$I,$D224,'[3]TK DETHI'!$J:$J))</f>
        <v>0</v>
      </c>
      <c r="J224" s="147">
        <f>IF($D224="","",SUMIF('[3]TK DETHI'!$K:$K,$D224,'[3]TK DETHI'!$L:$L))</f>
        <v>0</v>
      </c>
      <c r="K224" s="147">
        <f>IF($D224="","",SUMIF('[3]TK DETHI'!$M:$M,$D224,'[3]TK DETHI'!$N:$N))</f>
        <v>0</v>
      </c>
      <c r="L224" s="147">
        <f>IF($D224="","",SUMIF('[3]TK DETHI'!$O:$O,$D224,'[3]TK DETHI'!$P:$P))</f>
        <v>0</v>
      </c>
      <c r="M224" s="148">
        <f t="shared" si="35"/>
        <v>0</v>
      </c>
      <c r="N224" s="49">
        <f>IF($D224="","",SUMIF('[3]TK COITHI KTHP va Thi TN'!$A:$A,$D224,'[3]TK COITHI KTHP va Thi TN'!$D:$D))</f>
        <v>0</v>
      </c>
      <c r="O224" s="49">
        <f>IF($D224="","",SUMIF('[3]TK COITHI KTHP va Thi TN'!$B:$B,$D224,'[3]TK COITHI KTHP va Thi TN'!$D:$D))</f>
        <v>0</v>
      </c>
      <c r="P224" s="49">
        <f>IF($D224="","",SUMIF('[3]TK COITHI KTHP va Thi TN'!$E:$E,$D224,'[3]TK COITHI KTHP va Thi TN'!$H:$H))</f>
        <v>0</v>
      </c>
      <c r="Q224" s="49">
        <f>IF($D224="","",SUMIF('[3]TK COITHI KTHP va Thi TN'!$F:$F,$D224,'[3]TK COITHI KTHP va Thi TN'!$H:$H))</f>
        <v>0</v>
      </c>
      <c r="R224" s="149">
        <f t="shared" si="36"/>
        <v>0</v>
      </c>
      <c r="S224" s="49">
        <f>IF($D224="","",SUMIF('[3]TK CHAMTHI'!$A:$A,$D224,'[3]TK CHAMTHI'!$C:$C))</f>
        <v>0</v>
      </c>
      <c r="T224" s="49">
        <f>IF($D224="","",SUMIF('[3]TK CHAMTHI'!$B:$B,$D224,'[3]TK CHAMTHI'!$C:$C))</f>
        <v>0</v>
      </c>
      <c r="U224" s="49">
        <f>IF(D224="","",SUMIF('[3]CHAM NV'!B:B,D224,'[3]CHAM NV'!C:C))</f>
        <v>0</v>
      </c>
      <c r="V224" s="50">
        <f t="shared" si="37"/>
        <v>0</v>
      </c>
      <c r="W224" s="49">
        <f>IF($D224="","",SUMIF('[3]TK CHAMTHI'!$D:$D,$D224,'[3]TK CHAMTHI'!$F:$F))</f>
        <v>0</v>
      </c>
      <c r="X224" s="49">
        <f>IF($D224="","",SUMIF('[3]TK CHAMTHI'!$E:$E,$D224,'[3]TK CHAMTHI'!$F:$F))</f>
        <v>0</v>
      </c>
      <c r="Y224" s="49">
        <f>IF(D224="","",SUMIF('[3]CHAM NV'!G:G,D224,'[3]CHAM NV'!H:H))</f>
        <v>0</v>
      </c>
      <c r="Z224" s="50">
        <f t="shared" si="38"/>
        <v>0</v>
      </c>
      <c r="AA224" s="49">
        <f>IF($D224="","",SUMIF('[3]TK CHAMTHI'!$G:$G,$D224,'[3]TK CHAMTHI'!$I:$I))</f>
        <v>0</v>
      </c>
      <c r="AB224" s="49">
        <f>IF($D224="","",SUMIF('[3]TK CHAMTHI'!$H:$H,$D224,'[3]TK CHAMTHI'!$I:$I))</f>
        <v>0</v>
      </c>
      <c r="AC224" s="49">
        <f>IF(D224="","",SUMIF('[3]CHAM NV'!E:E,D224,'[3]CHAM NV'!F:F))</f>
        <v>0</v>
      </c>
      <c r="AD224" s="50">
        <f t="shared" si="39"/>
        <v>0</v>
      </c>
      <c r="AE224" s="49">
        <f>IF($D224="","",SUMIF('[3]TK CHAMTHI'!$J:$J,$D224,'[3]TK CHAMTHI'!$L:$L))</f>
        <v>0</v>
      </c>
      <c r="AF224" s="49">
        <f>IF($D224="","",SUMIF('[3]TK CHAMTHI'!$K:$K,$D224,'[3]TK CHAMTHI'!$L:$L))</f>
        <v>0</v>
      </c>
      <c r="AG224" s="49">
        <f>IF(D224="","",SUMIF('[3]CHAM NV'!I:I,D224,'[3]CHAM NV'!J:J))</f>
        <v>0</v>
      </c>
      <c r="AH224" s="50">
        <f t="shared" si="40"/>
        <v>0</v>
      </c>
      <c r="AI224" s="49">
        <f>IF($D224="","",SUMIF('[3]TK CHAMTHI'!$M:$M,$D224,'[3]TK CHAMTHI'!$O:$O))</f>
        <v>0</v>
      </c>
      <c r="AJ224" s="49">
        <f>IF($D224="","",SUMIF('[3]TK CHAMTHI'!$N:$N,$D224,'[3]TK CHAMTHI'!$O:$O))</f>
        <v>0</v>
      </c>
      <c r="AK224" s="50">
        <f t="shared" si="32"/>
        <v>0</v>
      </c>
      <c r="AL224" s="49">
        <f>IF($D224="","",SUMIF('[3]TK CHAMTHI'!$P:$P,$D224,'[3]TK CHAMTHI'!$R:$R))</f>
        <v>0</v>
      </c>
      <c r="AM224" s="49">
        <f>IF($D224="","",SUMIF('[3]TK CHAMTHI'!$Q:$Q,$D224,'[3]TK CHAMTHI'!$R:$R))</f>
        <v>0</v>
      </c>
      <c r="AN224" s="50">
        <f t="shared" si="33"/>
        <v>0</v>
      </c>
      <c r="AO224" s="49">
        <f>IF(D224="","",SUMIF('[3]TK CHAMTHI'!S:S,D224,'[3]TK CHAMTHI'!U:U))</f>
        <v>0</v>
      </c>
      <c r="AP224" s="49">
        <f>IF(D224="","",SUMIF('[3]TK CHAMTHI'!T:T,D224,'[3]TK CHAMTHI'!U:U))</f>
        <v>0</v>
      </c>
      <c r="AQ224" s="50">
        <f t="shared" si="41"/>
        <v>0</v>
      </c>
      <c r="AR224" s="50">
        <f>IF(D224="","",ROUND(SUMIF('[3]QL THI'!G:G,D224,'[3]QL THI'!H:H),1))</f>
        <v>0</v>
      </c>
      <c r="AS224" s="50">
        <f>IF(D224="","",ROUND(SUMIF('[3]QL THI'!E:E,D224,'[3]QL THI'!F:F),1))</f>
        <v>0</v>
      </c>
      <c r="AT224" s="149">
        <f t="shared" si="34"/>
        <v>0</v>
      </c>
    </row>
    <row r="225" spans="1:46" s="135" customFormat="1">
      <c r="A225" s="145">
        <f>IF(D225="","",SUBTOTAL(3,$D$5:D225))</f>
        <v>221</v>
      </c>
      <c r="B225" s="46" t="s">
        <v>490</v>
      </c>
      <c r="C225" s="47" t="s">
        <v>450</v>
      </c>
      <c r="D225" s="146" t="s">
        <v>491</v>
      </c>
      <c r="E225" s="147">
        <f>IF($D225="","",SUMIF('[3]TK DETHI'!$A:$A,$D225,'[3]TK DETHI'!$B:$B))</f>
        <v>0</v>
      </c>
      <c r="F225" s="147">
        <f>IF($D225="","",SUMIF('[3]TK DETHI'!$C:$C,$D225,'[3]TK DETHI'!$D:$D))</f>
        <v>0</v>
      </c>
      <c r="G225" s="147">
        <f>IF($D225="","",SUMIF('[3]TK DETHI'!$E:$E,$D225,'[3]TK DETHI'!$F:$F))</f>
        <v>0</v>
      </c>
      <c r="H225" s="147">
        <f>IF($D225="","",SUMIF('[3]TK DETHI'!$G:$G,$D225,'[3]TK DETHI'!$H:$H))</f>
        <v>0</v>
      </c>
      <c r="I225" s="147">
        <f>IF($D225="","",SUMIF('[3]TK DETHI'!$I:$I,$D225,'[3]TK DETHI'!$J:$J))</f>
        <v>0</v>
      </c>
      <c r="J225" s="147">
        <f>IF($D225="","",SUMIF('[3]TK DETHI'!$K:$K,$D225,'[3]TK DETHI'!$L:$L))</f>
        <v>0</v>
      </c>
      <c r="K225" s="147">
        <f>IF($D225="","",SUMIF('[3]TK DETHI'!$M:$M,$D225,'[3]TK DETHI'!$N:$N))</f>
        <v>0</v>
      </c>
      <c r="L225" s="147">
        <f>IF($D225="","",SUMIF('[3]TK DETHI'!$O:$O,$D225,'[3]TK DETHI'!$P:$P))</f>
        <v>0</v>
      </c>
      <c r="M225" s="148">
        <f t="shared" si="35"/>
        <v>0</v>
      </c>
      <c r="N225" s="49">
        <f>IF($D225="","",SUMIF('[3]TK COITHI KTHP va Thi TN'!$A:$A,$D225,'[3]TK COITHI KTHP va Thi TN'!$D:$D))</f>
        <v>0</v>
      </c>
      <c r="O225" s="49">
        <f>IF($D225="","",SUMIF('[3]TK COITHI KTHP va Thi TN'!$B:$B,$D225,'[3]TK COITHI KTHP va Thi TN'!$D:$D))</f>
        <v>0</v>
      </c>
      <c r="P225" s="49">
        <f>IF($D225="","",SUMIF('[3]TK COITHI KTHP va Thi TN'!$E:$E,$D225,'[3]TK COITHI KTHP va Thi TN'!$H:$H))</f>
        <v>0</v>
      </c>
      <c r="Q225" s="49">
        <f>IF($D225="","",SUMIF('[3]TK COITHI KTHP va Thi TN'!$F:$F,$D225,'[3]TK COITHI KTHP va Thi TN'!$H:$H))</f>
        <v>0</v>
      </c>
      <c r="R225" s="149">
        <f t="shared" si="36"/>
        <v>0</v>
      </c>
      <c r="S225" s="49">
        <f>IF($D225="","",SUMIF('[3]TK CHAMTHI'!$A:$A,$D225,'[3]TK CHAMTHI'!$C:$C))</f>
        <v>0</v>
      </c>
      <c r="T225" s="49">
        <f>IF($D225="","",SUMIF('[3]TK CHAMTHI'!$B:$B,$D225,'[3]TK CHAMTHI'!$C:$C))</f>
        <v>0</v>
      </c>
      <c r="U225" s="49">
        <f>IF(D225="","",SUMIF('[3]CHAM NV'!B:B,D225,'[3]CHAM NV'!C:C))</f>
        <v>0</v>
      </c>
      <c r="V225" s="50">
        <f t="shared" si="37"/>
        <v>0</v>
      </c>
      <c r="W225" s="49">
        <f>IF($D225="","",SUMIF('[3]TK CHAMTHI'!$D:$D,$D225,'[3]TK CHAMTHI'!$F:$F))</f>
        <v>0</v>
      </c>
      <c r="X225" s="49">
        <f>IF($D225="","",SUMIF('[3]TK CHAMTHI'!$E:$E,$D225,'[3]TK CHAMTHI'!$F:$F))</f>
        <v>0</v>
      </c>
      <c r="Y225" s="49">
        <f>IF(D225="","",SUMIF('[3]CHAM NV'!G:G,D225,'[3]CHAM NV'!H:H))</f>
        <v>0</v>
      </c>
      <c r="Z225" s="50">
        <f t="shared" si="38"/>
        <v>0</v>
      </c>
      <c r="AA225" s="49">
        <f>IF($D225="","",SUMIF('[3]TK CHAMTHI'!$G:$G,$D225,'[3]TK CHAMTHI'!$I:$I))</f>
        <v>0</v>
      </c>
      <c r="AB225" s="49">
        <f>IF($D225="","",SUMIF('[3]TK CHAMTHI'!$H:$H,$D225,'[3]TK CHAMTHI'!$I:$I))</f>
        <v>0</v>
      </c>
      <c r="AC225" s="49">
        <f>IF(D225="","",SUMIF('[3]CHAM NV'!E:E,D225,'[3]CHAM NV'!F:F))</f>
        <v>0</v>
      </c>
      <c r="AD225" s="50">
        <f t="shared" si="39"/>
        <v>0</v>
      </c>
      <c r="AE225" s="49">
        <f>IF($D225="","",SUMIF('[3]TK CHAMTHI'!$J:$J,$D225,'[3]TK CHAMTHI'!$L:$L))</f>
        <v>0</v>
      </c>
      <c r="AF225" s="49">
        <f>IF($D225="","",SUMIF('[3]TK CHAMTHI'!$K:$K,$D225,'[3]TK CHAMTHI'!$L:$L))</f>
        <v>0</v>
      </c>
      <c r="AG225" s="49">
        <f>IF(D225="","",SUMIF('[3]CHAM NV'!I:I,D225,'[3]CHAM NV'!J:J))</f>
        <v>0</v>
      </c>
      <c r="AH225" s="50">
        <f t="shared" si="40"/>
        <v>0</v>
      </c>
      <c r="AI225" s="49">
        <f>IF($D225="","",SUMIF('[3]TK CHAMTHI'!$M:$M,$D225,'[3]TK CHAMTHI'!$O:$O))</f>
        <v>0</v>
      </c>
      <c r="AJ225" s="49">
        <f>IF($D225="","",SUMIF('[3]TK CHAMTHI'!$N:$N,$D225,'[3]TK CHAMTHI'!$O:$O))</f>
        <v>0</v>
      </c>
      <c r="AK225" s="50">
        <f t="shared" si="32"/>
        <v>0</v>
      </c>
      <c r="AL225" s="49">
        <f>IF($D225="","",SUMIF('[3]TK CHAMTHI'!$P:$P,$D225,'[3]TK CHAMTHI'!$R:$R))</f>
        <v>0</v>
      </c>
      <c r="AM225" s="49">
        <f>IF($D225="","",SUMIF('[3]TK CHAMTHI'!$Q:$Q,$D225,'[3]TK CHAMTHI'!$R:$R))</f>
        <v>0</v>
      </c>
      <c r="AN225" s="50">
        <f t="shared" si="33"/>
        <v>0</v>
      </c>
      <c r="AO225" s="49">
        <f>IF(D225="","",SUMIF('[3]TK CHAMTHI'!S:S,D225,'[3]TK CHAMTHI'!U:U))</f>
        <v>0</v>
      </c>
      <c r="AP225" s="49">
        <f>IF(D225="","",SUMIF('[3]TK CHAMTHI'!T:T,D225,'[3]TK CHAMTHI'!U:U))</f>
        <v>0</v>
      </c>
      <c r="AQ225" s="50">
        <f t="shared" si="41"/>
        <v>0</v>
      </c>
      <c r="AR225" s="50">
        <f>IF(D225="","",ROUND(SUMIF('[3]QL THI'!G:G,D225,'[3]QL THI'!H:H),1))</f>
        <v>0</v>
      </c>
      <c r="AS225" s="50">
        <f>IF(D225="","",ROUND(SUMIF('[3]QL THI'!E:E,D225,'[3]QL THI'!F:F),1))</f>
        <v>0</v>
      </c>
      <c r="AT225" s="149">
        <f t="shared" si="34"/>
        <v>0</v>
      </c>
    </row>
    <row r="226" spans="1:46" s="135" customFormat="1">
      <c r="A226" s="145">
        <f>IF(D226="","",SUBTOTAL(3,$D$5:D226))</f>
        <v>222</v>
      </c>
      <c r="B226" s="46" t="s">
        <v>492</v>
      </c>
      <c r="C226" s="47" t="s">
        <v>450</v>
      </c>
      <c r="D226" s="146" t="s">
        <v>493</v>
      </c>
      <c r="E226" s="147">
        <f>IF($D226="","",SUMIF('[3]TK DETHI'!$A:$A,$D226,'[3]TK DETHI'!$B:$B))</f>
        <v>0</v>
      </c>
      <c r="F226" s="147">
        <f>IF($D226="","",SUMIF('[3]TK DETHI'!$C:$C,$D226,'[3]TK DETHI'!$D:$D))</f>
        <v>0</v>
      </c>
      <c r="G226" s="147">
        <f>IF($D226="","",SUMIF('[3]TK DETHI'!$E:$E,$D226,'[3]TK DETHI'!$F:$F))</f>
        <v>0</v>
      </c>
      <c r="H226" s="147">
        <f>IF($D226="","",SUMIF('[3]TK DETHI'!$G:$G,$D226,'[3]TK DETHI'!$H:$H))</f>
        <v>0</v>
      </c>
      <c r="I226" s="147">
        <f>IF($D226="","",SUMIF('[3]TK DETHI'!$I:$I,$D226,'[3]TK DETHI'!$J:$J))</f>
        <v>0</v>
      </c>
      <c r="J226" s="147">
        <f>IF($D226="","",SUMIF('[3]TK DETHI'!$K:$K,$D226,'[3]TK DETHI'!$L:$L))</f>
        <v>0</v>
      </c>
      <c r="K226" s="147">
        <f>IF($D226="","",SUMIF('[3]TK DETHI'!$M:$M,$D226,'[3]TK DETHI'!$N:$N))</f>
        <v>0</v>
      </c>
      <c r="L226" s="147">
        <f>IF($D226="","",SUMIF('[3]TK DETHI'!$O:$O,$D226,'[3]TK DETHI'!$P:$P))</f>
        <v>0</v>
      </c>
      <c r="M226" s="148">
        <f t="shared" si="35"/>
        <v>0</v>
      </c>
      <c r="N226" s="49">
        <f>IF($D226="","",SUMIF('[3]TK COITHI KTHP va Thi TN'!$A:$A,$D226,'[3]TK COITHI KTHP va Thi TN'!$D:$D))</f>
        <v>0</v>
      </c>
      <c r="O226" s="49">
        <f>IF($D226="","",SUMIF('[3]TK COITHI KTHP va Thi TN'!$B:$B,$D226,'[3]TK COITHI KTHP va Thi TN'!$D:$D))</f>
        <v>0</v>
      </c>
      <c r="P226" s="49">
        <f>IF($D226="","",SUMIF('[3]TK COITHI KTHP va Thi TN'!$E:$E,$D226,'[3]TK COITHI KTHP va Thi TN'!$H:$H))</f>
        <v>0</v>
      </c>
      <c r="Q226" s="49">
        <f>IF($D226="","",SUMIF('[3]TK COITHI KTHP va Thi TN'!$F:$F,$D226,'[3]TK COITHI KTHP va Thi TN'!$H:$H))</f>
        <v>0</v>
      </c>
      <c r="R226" s="149">
        <f t="shared" si="36"/>
        <v>0</v>
      </c>
      <c r="S226" s="49">
        <f>IF($D226="","",SUMIF('[3]TK CHAMTHI'!$A:$A,$D226,'[3]TK CHAMTHI'!$C:$C))</f>
        <v>0</v>
      </c>
      <c r="T226" s="49">
        <f>IF($D226="","",SUMIF('[3]TK CHAMTHI'!$B:$B,$D226,'[3]TK CHAMTHI'!$C:$C))</f>
        <v>0</v>
      </c>
      <c r="U226" s="49">
        <f>IF(D226="","",SUMIF('[3]CHAM NV'!B:B,D226,'[3]CHAM NV'!C:C))</f>
        <v>0</v>
      </c>
      <c r="V226" s="50">
        <f t="shared" si="37"/>
        <v>0</v>
      </c>
      <c r="W226" s="49">
        <f>IF($D226="","",SUMIF('[3]TK CHAMTHI'!$D:$D,$D226,'[3]TK CHAMTHI'!$F:$F))</f>
        <v>0</v>
      </c>
      <c r="X226" s="49">
        <f>IF($D226="","",SUMIF('[3]TK CHAMTHI'!$E:$E,$D226,'[3]TK CHAMTHI'!$F:$F))</f>
        <v>0</v>
      </c>
      <c r="Y226" s="49">
        <f>IF(D226="","",SUMIF('[3]CHAM NV'!G:G,D226,'[3]CHAM NV'!H:H))</f>
        <v>0</v>
      </c>
      <c r="Z226" s="50">
        <f t="shared" si="38"/>
        <v>0</v>
      </c>
      <c r="AA226" s="49">
        <f>IF($D226="","",SUMIF('[3]TK CHAMTHI'!$G:$G,$D226,'[3]TK CHAMTHI'!$I:$I))</f>
        <v>0</v>
      </c>
      <c r="AB226" s="49">
        <f>IF($D226="","",SUMIF('[3]TK CHAMTHI'!$H:$H,$D226,'[3]TK CHAMTHI'!$I:$I))</f>
        <v>0</v>
      </c>
      <c r="AC226" s="49">
        <f>IF(D226="","",SUMIF('[3]CHAM NV'!E:E,D226,'[3]CHAM NV'!F:F))</f>
        <v>0</v>
      </c>
      <c r="AD226" s="50">
        <f t="shared" si="39"/>
        <v>0</v>
      </c>
      <c r="AE226" s="49">
        <f>IF($D226="","",SUMIF('[3]TK CHAMTHI'!$J:$J,$D226,'[3]TK CHAMTHI'!$L:$L))</f>
        <v>0</v>
      </c>
      <c r="AF226" s="49">
        <f>IF($D226="","",SUMIF('[3]TK CHAMTHI'!$K:$K,$D226,'[3]TK CHAMTHI'!$L:$L))</f>
        <v>0</v>
      </c>
      <c r="AG226" s="49">
        <f>IF(D226="","",SUMIF('[3]CHAM NV'!I:I,D226,'[3]CHAM NV'!J:J))</f>
        <v>0</v>
      </c>
      <c r="AH226" s="50">
        <f t="shared" si="40"/>
        <v>0</v>
      </c>
      <c r="AI226" s="49">
        <f>IF($D226="","",SUMIF('[3]TK CHAMTHI'!$M:$M,$D226,'[3]TK CHAMTHI'!$O:$O))</f>
        <v>0</v>
      </c>
      <c r="AJ226" s="49">
        <f>IF($D226="","",SUMIF('[3]TK CHAMTHI'!$N:$N,$D226,'[3]TK CHAMTHI'!$O:$O))</f>
        <v>0</v>
      </c>
      <c r="AK226" s="50">
        <f t="shared" si="32"/>
        <v>0</v>
      </c>
      <c r="AL226" s="49">
        <f>IF($D226="","",SUMIF('[3]TK CHAMTHI'!$P:$P,$D226,'[3]TK CHAMTHI'!$R:$R))</f>
        <v>0</v>
      </c>
      <c r="AM226" s="49">
        <f>IF($D226="","",SUMIF('[3]TK CHAMTHI'!$Q:$Q,$D226,'[3]TK CHAMTHI'!$R:$R))</f>
        <v>0</v>
      </c>
      <c r="AN226" s="50">
        <f t="shared" si="33"/>
        <v>0</v>
      </c>
      <c r="AO226" s="49">
        <f>IF(D226="","",SUMIF('[3]TK CHAMTHI'!S:S,D226,'[3]TK CHAMTHI'!U:U))</f>
        <v>0</v>
      </c>
      <c r="AP226" s="49">
        <f>IF(D226="","",SUMIF('[3]TK CHAMTHI'!T:T,D226,'[3]TK CHAMTHI'!U:U))</f>
        <v>0</v>
      </c>
      <c r="AQ226" s="50">
        <f t="shared" si="41"/>
        <v>0</v>
      </c>
      <c r="AR226" s="50">
        <f>IF(D226="","",ROUND(SUMIF('[3]QL THI'!G:G,D226,'[3]QL THI'!H:H),1))</f>
        <v>0</v>
      </c>
      <c r="AS226" s="50">
        <f>IF(D226="","",ROUND(SUMIF('[3]QL THI'!E:E,D226,'[3]QL THI'!F:F),1))</f>
        <v>0</v>
      </c>
      <c r="AT226" s="149">
        <f t="shared" si="34"/>
        <v>0</v>
      </c>
    </row>
    <row r="227" spans="1:46" s="135" customFormat="1">
      <c r="A227" s="145">
        <f>IF(D227="","",SUBTOTAL(3,$D$5:D227))</f>
        <v>223</v>
      </c>
      <c r="B227" s="46" t="s">
        <v>494</v>
      </c>
      <c r="C227" s="47" t="s">
        <v>450</v>
      </c>
      <c r="D227" s="146" t="s">
        <v>495</v>
      </c>
      <c r="E227" s="147">
        <f>IF($D227="","",SUMIF('[3]TK DETHI'!$A:$A,$D227,'[3]TK DETHI'!$B:$B))</f>
        <v>0</v>
      </c>
      <c r="F227" s="147">
        <f>IF($D227="","",SUMIF('[3]TK DETHI'!$C:$C,$D227,'[3]TK DETHI'!$D:$D))</f>
        <v>0</v>
      </c>
      <c r="G227" s="147">
        <f>IF($D227="","",SUMIF('[3]TK DETHI'!$E:$E,$D227,'[3]TK DETHI'!$F:$F))</f>
        <v>0</v>
      </c>
      <c r="H227" s="147">
        <f>IF($D227="","",SUMIF('[3]TK DETHI'!$G:$G,$D227,'[3]TK DETHI'!$H:$H))</f>
        <v>0</v>
      </c>
      <c r="I227" s="147">
        <f>IF($D227="","",SUMIF('[3]TK DETHI'!$I:$I,$D227,'[3]TK DETHI'!$J:$J))</f>
        <v>0</v>
      </c>
      <c r="J227" s="147">
        <f>IF($D227="","",SUMIF('[3]TK DETHI'!$K:$K,$D227,'[3]TK DETHI'!$L:$L))</f>
        <v>0</v>
      </c>
      <c r="K227" s="147">
        <f>IF($D227="","",SUMIF('[3]TK DETHI'!$M:$M,$D227,'[3]TK DETHI'!$N:$N))</f>
        <v>0</v>
      </c>
      <c r="L227" s="147">
        <f>IF($D227="","",SUMIF('[3]TK DETHI'!$O:$O,$D227,'[3]TK DETHI'!$P:$P))</f>
        <v>0</v>
      </c>
      <c r="M227" s="148">
        <f t="shared" si="35"/>
        <v>0</v>
      </c>
      <c r="N227" s="49">
        <f>IF($D227="","",SUMIF('[3]TK COITHI KTHP va Thi TN'!$A:$A,$D227,'[3]TK COITHI KTHP va Thi TN'!$D:$D))</f>
        <v>0</v>
      </c>
      <c r="O227" s="49">
        <f>IF($D227="","",SUMIF('[3]TK COITHI KTHP va Thi TN'!$B:$B,$D227,'[3]TK COITHI KTHP va Thi TN'!$D:$D))</f>
        <v>0</v>
      </c>
      <c r="P227" s="49">
        <f>IF($D227="","",SUMIF('[3]TK COITHI KTHP va Thi TN'!$E:$E,$D227,'[3]TK COITHI KTHP va Thi TN'!$H:$H))</f>
        <v>0</v>
      </c>
      <c r="Q227" s="49">
        <f>IF($D227="","",SUMIF('[3]TK COITHI KTHP va Thi TN'!$F:$F,$D227,'[3]TK COITHI KTHP va Thi TN'!$H:$H))</f>
        <v>0</v>
      </c>
      <c r="R227" s="149">
        <f t="shared" si="36"/>
        <v>0</v>
      </c>
      <c r="S227" s="49">
        <f>IF($D227="","",SUMIF('[3]TK CHAMTHI'!$A:$A,$D227,'[3]TK CHAMTHI'!$C:$C))</f>
        <v>0</v>
      </c>
      <c r="T227" s="49">
        <f>IF($D227="","",SUMIF('[3]TK CHAMTHI'!$B:$B,$D227,'[3]TK CHAMTHI'!$C:$C))</f>
        <v>0</v>
      </c>
      <c r="U227" s="49">
        <f>IF(D227="","",SUMIF('[3]CHAM NV'!B:B,D227,'[3]CHAM NV'!C:C))</f>
        <v>0</v>
      </c>
      <c r="V227" s="50">
        <f t="shared" si="37"/>
        <v>0</v>
      </c>
      <c r="W227" s="49">
        <f>IF($D227="","",SUMIF('[3]TK CHAMTHI'!$D:$D,$D227,'[3]TK CHAMTHI'!$F:$F))</f>
        <v>0</v>
      </c>
      <c r="X227" s="49">
        <f>IF($D227="","",SUMIF('[3]TK CHAMTHI'!$E:$E,$D227,'[3]TK CHAMTHI'!$F:$F))</f>
        <v>0</v>
      </c>
      <c r="Y227" s="49">
        <f>IF(D227="","",SUMIF('[3]CHAM NV'!G:G,D227,'[3]CHAM NV'!H:H))</f>
        <v>0</v>
      </c>
      <c r="Z227" s="50">
        <f t="shared" si="38"/>
        <v>0</v>
      </c>
      <c r="AA227" s="49">
        <f>IF($D227="","",SUMIF('[3]TK CHAMTHI'!$G:$G,$D227,'[3]TK CHAMTHI'!$I:$I))</f>
        <v>0</v>
      </c>
      <c r="AB227" s="49">
        <f>IF($D227="","",SUMIF('[3]TK CHAMTHI'!$H:$H,$D227,'[3]TK CHAMTHI'!$I:$I))</f>
        <v>0</v>
      </c>
      <c r="AC227" s="49">
        <f>IF(D227="","",SUMIF('[3]CHAM NV'!E:E,D227,'[3]CHAM NV'!F:F))</f>
        <v>0</v>
      </c>
      <c r="AD227" s="50">
        <f t="shared" si="39"/>
        <v>0</v>
      </c>
      <c r="AE227" s="49">
        <f>IF($D227="","",SUMIF('[3]TK CHAMTHI'!$J:$J,$D227,'[3]TK CHAMTHI'!$L:$L))</f>
        <v>0</v>
      </c>
      <c r="AF227" s="49">
        <f>IF($D227="","",SUMIF('[3]TK CHAMTHI'!$K:$K,$D227,'[3]TK CHAMTHI'!$L:$L))</f>
        <v>0</v>
      </c>
      <c r="AG227" s="49">
        <f>IF(D227="","",SUMIF('[3]CHAM NV'!I:I,D227,'[3]CHAM NV'!J:J))</f>
        <v>0</v>
      </c>
      <c r="AH227" s="50">
        <f t="shared" si="40"/>
        <v>0</v>
      </c>
      <c r="AI227" s="49">
        <f>IF($D227="","",SUMIF('[3]TK CHAMTHI'!$M:$M,$D227,'[3]TK CHAMTHI'!$O:$O))</f>
        <v>0</v>
      </c>
      <c r="AJ227" s="49">
        <f>IF($D227="","",SUMIF('[3]TK CHAMTHI'!$N:$N,$D227,'[3]TK CHAMTHI'!$O:$O))</f>
        <v>0</v>
      </c>
      <c r="AK227" s="50">
        <f t="shared" si="32"/>
        <v>0</v>
      </c>
      <c r="AL227" s="49">
        <f>IF($D227="","",SUMIF('[3]TK CHAMTHI'!$P:$P,$D227,'[3]TK CHAMTHI'!$R:$R))</f>
        <v>0</v>
      </c>
      <c r="AM227" s="49">
        <f>IF($D227="","",SUMIF('[3]TK CHAMTHI'!$Q:$Q,$D227,'[3]TK CHAMTHI'!$R:$R))</f>
        <v>0</v>
      </c>
      <c r="AN227" s="50">
        <f t="shared" si="33"/>
        <v>0</v>
      </c>
      <c r="AO227" s="49">
        <f>IF(D227="","",SUMIF('[3]TK CHAMTHI'!S:S,D227,'[3]TK CHAMTHI'!U:U))</f>
        <v>0</v>
      </c>
      <c r="AP227" s="49">
        <f>IF(D227="","",SUMIF('[3]TK CHAMTHI'!T:T,D227,'[3]TK CHAMTHI'!U:U))</f>
        <v>0</v>
      </c>
      <c r="AQ227" s="50">
        <f t="shared" si="41"/>
        <v>0</v>
      </c>
      <c r="AR227" s="50">
        <f>IF(D227="","",ROUND(SUMIF('[3]QL THI'!G:G,D227,'[3]QL THI'!H:H),1))</f>
        <v>0</v>
      </c>
      <c r="AS227" s="50">
        <f>IF(D227="","",ROUND(SUMIF('[3]QL THI'!E:E,D227,'[3]QL THI'!F:F),1))</f>
        <v>0</v>
      </c>
      <c r="AT227" s="149">
        <f t="shared" si="34"/>
        <v>0</v>
      </c>
    </row>
    <row r="228" spans="1:46" s="135" customFormat="1">
      <c r="A228" s="145">
        <f>IF(D228="","",SUBTOTAL(3,$D$5:D228))</f>
        <v>224</v>
      </c>
      <c r="B228" s="46" t="s">
        <v>496</v>
      </c>
      <c r="C228" s="47" t="s">
        <v>450</v>
      </c>
      <c r="D228" s="146" t="s">
        <v>497</v>
      </c>
      <c r="E228" s="147">
        <f>IF($D228="","",SUMIF('[3]TK DETHI'!$A:$A,$D228,'[3]TK DETHI'!$B:$B))</f>
        <v>0</v>
      </c>
      <c r="F228" s="147">
        <f>IF($D228="","",SUMIF('[3]TK DETHI'!$C:$C,$D228,'[3]TK DETHI'!$D:$D))</f>
        <v>0</v>
      </c>
      <c r="G228" s="147">
        <f>IF($D228="","",SUMIF('[3]TK DETHI'!$E:$E,$D228,'[3]TK DETHI'!$F:$F))</f>
        <v>0</v>
      </c>
      <c r="H228" s="147">
        <f>IF($D228="","",SUMIF('[3]TK DETHI'!$G:$G,$D228,'[3]TK DETHI'!$H:$H))</f>
        <v>0</v>
      </c>
      <c r="I228" s="147">
        <f>IF($D228="","",SUMIF('[3]TK DETHI'!$I:$I,$D228,'[3]TK DETHI'!$J:$J))</f>
        <v>0</v>
      </c>
      <c r="J228" s="147">
        <f>IF($D228="","",SUMIF('[3]TK DETHI'!$K:$K,$D228,'[3]TK DETHI'!$L:$L))</f>
        <v>0</v>
      </c>
      <c r="K228" s="147">
        <f>IF($D228="","",SUMIF('[3]TK DETHI'!$M:$M,$D228,'[3]TK DETHI'!$N:$N))</f>
        <v>0</v>
      </c>
      <c r="L228" s="147">
        <f>IF($D228="","",SUMIF('[3]TK DETHI'!$O:$O,$D228,'[3]TK DETHI'!$P:$P))</f>
        <v>0</v>
      </c>
      <c r="M228" s="148">
        <f t="shared" si="35"/>
        <v>0</v>
      </c>
      <c r="N228" s="49">
        <f>IF($D228="","",SUMIF('[3]TK COITHI KTHP va Thi TN'!$A:$A,$D228,'[3]TK COITHI KTHP va Thi TN'!$D:$D))</f>
        <v>0</v>
      </c>
      <c r="O228" s="49">
        <f>IF($D228="","",SUMIF('[3]TK COITHI KTHP va Thi TN'!$B:$B,$D228,'[3]TK COITHI KTHP va Thi TN'!$D:$D))</f>
        <v>0</v>
      </c>
      <c r="P228" s="49">
        <f>IF($D228="","",SUMIF('[3]TK COITHI KTHP va Thi TN'!$E:$E,$D228,'[3]TK COITHI KTHP va Thi TN'!$H:$H))</f>
        <v>0</v>
      </c>
      <c r="Q228" s="49">
        <f>IF($D228="","",SUMIF('[3]TK COITHI KTHP va Thi TN'!$F:$F,$D228,'[3]TK COITHI KTHP va Thi TN'!$H:$H))</f>
        <v>0</v>
      </c>
      <c r="R228" s="149">
        <f t="shared" si="36"/>
        <v>0</v>
      </c>
      <c r="S228" s="49">
        <f>IF($D228="","",SUMIF('[3]TK CHAMTHI'!$A:$A,$D228,'[3]TK CHAMTHI'!$C:$C))</f>
        <v>0</v>
      </c>
      <c r="T228" s="49">
        <f>IF($D228="","",SUMIF('[3]TK CHAMTHI'!$B:$B,$D228,'[3]TK CHAMTHI'!$C:$C))</f>
        <v>0</v>
      </c>
      <c r="U228" s="49">
        <f>IF(D228="","",SUMIF('[3]CHAM NV'!B:B,D228,'[3]CHAM NV'!C:C))</f>
        <v>0</v>
      </c>
      <c r="V228" s="50">
        <f t="shared" si="37"/>
        <v>0</v>
      </c>
      <c r="W228" s="49">
        <f>IF($D228="","",SUMIF('[3]TK CHAMTHI'!$D:$D,$D228,'[3]TK CHAMTHI'!$F:$F))</f>
        <v>0</v>
      </c>
      <c r="X228" s="49">
        <f>IF($D228="","",SUMIF('[3]TK CHAMTHI'!$E:$E,$D228,'[3]TK CHAMTHI'!$F:$F))</f>
        <v>0</v>
      </c>
      <c r="Y228" s="49">
        <f>IF(D228="","",SUMIF('[3]CHAM NV'!G:G,D228,'[3]CHAM NV'!H:H))</f>
        <v>0</v>
      </c>
      <c r="Z228" s="50">
        <f t="shared" si="38"/>
        <v>0</v>
      </c>
      <c r="AA228" s="49">
        <f>IF($D228="","",SUMIF('[3]TK CHAMTHI'!$G:$G,$D228,'[3]TK CHAMTHI'!$I:$I))</f>
        <v>0</v>
      </c>
      <c r="AB228" s="49">
        <f>IF($D228="","",SUMIF('[3]TK CHAMTHI'!$H:$H,$D228,'[3]TK CHAMTHI'!$I:$I))</f>
        <v>0</v>
      </c>
      <c r="AC228" s="49">
        <f>IF(D228="","",SUMIF('[3]CHAM NV'!E:E,D228,'[3]CHAM NV'!F:F))</f>
        <v>0</v>
      </c>
      <c r="AD228" s="50">
        <f t="shared" si="39"/>
        <v>0</v>
      </c>
      <c r="AE228" s="49">
        <f>IF($D228="","",SUMIF('[3]TK CHAMTHI'!$J:$J,$D228,'[3]TK CHAMTHI'!$L:$L))</f>
        <v>0</v>
      </c>
      <c r="AF228" s="49">
        <f>IF($D228="","",SUMIF('[3]TK CHAMTHI'!$K:$K,$D228,'[3]TK CHAMTHI'!$L:$L))</f>
        <v>0</v>
      </c>
      <c r="AG228" s="49">
        <f>IF(D228="","",SUMIF('[3]CHAM NV'!I:I,D228,'[3]CHAM NV'!J:J))</f>
        <v>0</v>
      </c>
      <c r="AH228" s="50">
        <f t="shared" si="40"/>
        <v>0</v>
      </c>
      <c r="AI228" s="49">
        <f>IF($D228="","",SUMIF('[3]TK CHAMTHI'!$M:$M,$D228,'[3]TK CHAMTHI'!$O:$O))</f>
        <v>0</v>
      </c>
      <c r="AJ228" s="49">
        <f>IF($D228="","",SUMIF('[3]TK CHAMTHI'!$N:$N,$D228,'[3]TK CHAMTHI'!$O:$O))</f>
        <v>0</v>
      </c>
      <c r="AK228" s="50">
        <f t="shared" si="32"/>
        <v>0</v>
      </c>
      <c r="AL228" s="49">
        <f>IF($D228="","",SUMIF('[3]TK CHAMTHI'!$P:$P,$D228,'[3]TK CHAMTHI'!$R:$R))</f>
        <v>0</v>
      </c>
      <c r="AM228" s="49">
        <f>IF($D228="","",SUMIF('[3]TK CHAMTHI'!$Q:$Q,$D228,'[3]TK CHAMTHI'!$R:$R))</f>
        <v>0</v>
      </c>
      <c r="AN228" s="50">
        <f t="shared" si="33"/>
        <v>0</v>
      </c>
      <c r="AO228" s="49">
        <f>IF(D228="","",SUMIF('[3]TK CHAMTHI'!S:S,D228,'[3]TK CHAMTHI'!U:U))</f>
        <v>0</v>
      </c>
      <c r="AP228" s="49">
        <f>IF(D228="","",SUMIF('[3]TK CHAMTHI'!T:T,D228,'[3]TK CHAMTHI'!U:U))</f>
        <v>0</v>
      </c>
      <c r="AQ228" s="50">
        <f t="shared" si="41"/>
        <v>0</v>
      </c>
      <c r="AR228" s="50">
        <f>IF(D228="","",ROUND(SUMIF('[3]QL THI'!G:G,D228,'[3]QL THI'!H:H),1))</f>
        <v>0</v>
      </c>
      <c r="AS228" s="50">
        <f>IF(D228="","",ROUND(SUMIF('[3]QL THI'!E:E,D228,'[3]QL THI'!F:F),1))</f>
        <v>0</v>
      </c>
      <c r="AT228" s="149">
        <f t="shared" si="34"/>
        <v>0</v>
      </c>
    </row>
    <row r="229" spans="1:46" s="135" customFormat="1">
      <c r="A229" s="145">
        <f>IF(D229="","",SUBTOTAL(3,$D$5:D229))</f>
        <v>225</v>
      </c>
      <c r="B229" s="46" t="s">
        <v>498</v>
      </c>
      <c r="C229" s="47" t="s">
        <v>450</v>
      </c>
      <c r="D229" s="146" t="s">
        <v>499</v>
      </c>
      <c r="E229" s="147">
        <f>IF($D229="","",SUMIF('[3]TK DETHI'!$A:$A,$D229,'[3]TK DETHI'!$B:$B))</f>
        <v>0</v>
      </c>
      <c r="F229" s="147">
        <f>IF($D229="","",SUMIF('[3]TK DETHI'!$C:$C,$D229,'[3]TK DETHI'!$D:$D))</f>
        <v>0</v>
      </c>
      <c r="G229" s="147">
        <f>IF($D229="","",SUMIF('[3]TK DETHI'!$E:$E,$D229,'[3]TK DETHI'!$F:$F))</f>
        <v>0</v>
      </c>
      <c r="H229" s="147">
        <f>IF($D229="","",SUMIF('[3]TK DETHI'!$G:$G,$D229,'[3]TK DETHI'!$H:$H))</f>
        <v>0</v>
      </c>
      <c r="I229" s="147">
        <f>IF($D229="","",SUMIF('[3]TK DETHI'!$I:$I,$D229,'[3]TK DETHI'!$J:$J))</f>
        <v>0</v>
      </c>
      <c r="J229" s="147">
        <f>IF($D229="","",SUMIF('[3]TK DETHI'!$K:$K,$D229,'[3]TK DETHI'!$L:$L))</f>
        <v>0</v>
      </c>
      <c r="K229" s="147">
        <f>IF($D229="","",SUMIF('[3]TK DETHI'!$M:$M,$D229,'[3]TK DETHI'!$N:$N))</f>
        <v>0</v>
      </c>
      <c r="L229" s="147">
        <f>IF($D229="","",SUMIF('[3]TK DETHI'!$O:$O,$D229,'[3]TK DETHI'!$P:$P))</f>
        <v>0</v>
      </c>
      <c r="M229" s="148">
        <f t="shared" si="35"/>
        <v>0</v>
      </c>
      <c r="N229" s="49">
        <f>IF($D229="","",SUMIF('[3]TK COITHI KTHP va Thi TN'!$A:$A,$D229,'[3]TK COITHI KTHP va Thi TN'!$D:$D))</f>
        <v>0</v>
      </c>
      <c r="O229" s="49">
        <f>IF($D229="","",SUMIF('[3]TK COITHI KTHP va Thi TN'!$B:$B,$D229,'[3]TK COITHI KTHP va Thi TN'!$D:$D))</f>
        <v>0</v>
      </c>
      <c r="P229" s="49">
        <f>IF($D229="","",SUMIF('[3]TK COITHI KTHP va Thi TN'!$E:$E,$D229,'[3]TK COITHI KTHP va Thi TN'!$H:$H))</f>
        <v>0</v>
      </c>
      <c r="Q229" s="49">
        <f>IF($D229="","",SUMIF('[3]TK COITHI KTHP va Thi TN'!$F:$F,$D229,'[3]TK COITHI KTHP va Thi TN'!$H:$H))</f>
        <v>0</v>
      </c>
      <c r="R229" s="149">
        <f t="shared" si="36"/>
        <v>0</v>
      </c>
      <c r="S229" s="49">
        <f>IF($D229="","",SUMIF('[3]TK CHAMTHI'!$A:$A,$D229,'[3]TK CHAMTHI'!$C:$C))</f>
        <v>0</v>
      </c>
      <c r="T229" s="49">
        <f>IF($D229="","",SUMIF('[3]TK CHAMTHI'!$B:$B,$D229,'[3]TK CHAMTHI'!$C:$C))</f>
        <v>0</v>
      </c>
      <c r="U229" s="49">
        <f>IF(D229="","",SUMIF('[3]CHAM NV'!B:B,D229,'[3]CHAM NV'!C:C))</f>
        <v>0</v>
      </c>
      <c r="V229" s="50">
        <f t="shared" si="37"/>
        <v>0</v>
      </c>
      <c r="W229" s="49">
        <f>IF($D229="","",SUMIF('[3]TK CHAMTHI'!$D:$D,$D229,'[3]TK CHAMTHI'!$F:$F))</f>
        <v>0</v>
      </c>
      <c r="X229" s="49">
        <f>IF($D229="","",SUMIF('[3]TK CHAMTHI'!$E:$E,$D229,'[3]TK CHAMTHI'!$F:$F))</f>
        <v>0</v>
      </c>
      <c r="Y229" s="49">
        <f>IF(D229="","",SUMIF('[3]CHAM NV'!G:G,D229,'[3]CHAM NV'!H:H))</f>
        <v>0</v>
      </c>
      <c r="Z229" s="50">
        <f t="shared" si="38"/>
        <v>0</v>
      </c>
      <c r="AA229" s="49">
        <f>IF($D229="","",SUMIF('[3]TK CHAMTHI'!$G:$G,$D229,'[3]TK CHAMTHI'!$I:$I))</f>
        <v>0</v>
      </c>
      <c r="AB229" s="49">
        <f>IF($D229="","",SUMIF('[3]TK CHAMTHI'!$H:$H,$D229,'[3]TK CHAMTHI'!$I:$I))</f>
        <v>0</v>
      </c>
      <c r="AC229" s="49">
        <f>IF(D229="","",SUMIF('[3]CHAM NV'!E:E,D229,'[3]CHAM NV'!F:F))</f>
        <v>0</v>
      </c>
      <c r="AD229" s="50">
        <f t="shared" si="39"/>
        <v>0</v>
      </c>
      <c r="AE229" s="49">
        <f>IF($D229="","",SUMIF('[3]TK CHAMTHI'!$J:$J,$D229,'[3]TK CHAMTHI'!$L:$L))</f>
        <v>0</v>
      </c>
      <c r="AF229" s="49">
        <f>IF($D229="","",SUMIF('[3]TK CHAMTHI'!$K:$K,$D229,'[3]TK CHAMTHI'!$L:$L))</f>
        <v>0</v>
      </c>
      <c r="AG229" s="49">
        <f>IF(D229="","",SUMIF('[3]CHAM NV'!I:I,D229,'[3]CHAM NV'!J:J))</f>
        <v>0</v>
      </c>
      <c r="AH229" s="50">
        <f t="shared" si="40"/>
        <v>0</v>
      </c>
      <c r="AI229" s="49">
        <f>IF($D229="","",SUMIF('[3]TK CHAMTHI'!$M:$M,$D229,'[3]TK CHAMTHI'!$O:$O))</f>
        <v>0</v>
      </c>
      <c r="AJ229" s="49">
        <f>IF($D229="","",SUMIF('[3]TK CHAMTHI'!$N:$N,$D229,'[3]TK CHAMTHI'!$O:$O))</f>
        <v>0</v>
      </c>
      <c r="AK229" s="50">
        <f t="shared" si="32"/>
        <v>0</v>
      </c>
      <c r="AL229" s="49">
        <f>IF($D229="","",SUMIF('[3]TK CHAMTHI'!$P:$P,$D229,'[3]TK CHAMTHI'!$R:$R))</f>
        <v>0</v>
      </c>
      <c r="AM229" s="49">
        <f>IF($D229="","",SUMIF('[3]TK CHAMTHI'!$Q:$Q,$D229,'[3]TK CHAMTHI'!$R:$R))</f>
        <v>0</v>
      </c>
      <c r="AN229" s="50">
        <f t="shared" si="33"/>
        <v>0</v>
      </c>
      <c r="AO229" s="49">
        <f>IF(D229="","",SUMIF('[3]TK CHAMTHI'!S:S,D229,'[3]TK CHAMTHI'!U:U))</f>
        <v>0</v>
      </c>
      <c r="AP229" s="49">
        <f>IF(D229="","",SUMIF('[3]TK CHAMTHI'!T:T,D229,'[3]TK CHAMTHI'!U:U))</f>
        <v>0</v>
      </c>
      <c r="AQ229" s="50">
        <f t="shared" si="41"/>
        <v>0</v>
      </c>
      <c r="AR229" s="50">
        <f>IF(D229="","",ROUND(SUMIF('[3]QL THI'!G:G,D229,'[3]QL THI'!H:H),1))</f>
        <v>0</v>
      </c>
      <c r="AS229" s="50">
        <f>IF(D229="","",ROUND(SUMIF('[3]QL THI'!E:E,D229,'[3]QL THI'!F:F),1))</f>
        <v>0</v>
      </c>
      <c r="AT229" s="149">
        <f t="shared" si="34"/>
        <v>0</v>
      </c>
    </row>
    <row r="230" spans="1:46" s="135" customFormat="1">
      <c r="A230" s="145">
        <f>IF(D230="","",SUBTOTAL(3,$D$5:D230))</f>
        <v>226</v>
      </c>
      <c r="B230" s="46" t="s">
        <v>500</v>
      </c>
      <c r="C230" s="47" t="s">
        <v>450</v>
      </c>
      <c r="D230" s="146" t="s">
        <v>501</v>
      </c>
      <c r="E230" s="147">
        <f>IF($D230="","",SUMIF('[3]TK DETHI'!$A:$A,$D230,'[3]TK DETHI'!$B:$B))</f>
        <v>0</v>
      </c>
      <c r="F230" s="147">
        <f>IF($D230="","",SUMIF('[3]TK DETHI'!$C:$C,$D230,'[3]TK DETHI'!$D:$D))</f>
        <v>0</v>
      </c>
      <c r="G230" s="147">
        <f>IF($D230="","",SUMIF('[3]TK DETHI'!$E:$E,$D230,'[3]TK DETHI'!$F:$F))</f>
        <v>0</v>
      </c>
      <c r="H230" s="147">
        <f>IF($D230="","",SUMIF('[3]TK DETHI'!$G:$G,$D230,'[3]TK DETHI'!$H:$H))</f>
        <v>0</v>
      </c>
      <c r="I230" s="147">
        <f>IF($D230="","",SUMIF('[3]TK DETHI'!$I:$I,$D230,'[3]TK DETHI'!$J:$J))</f>
        <v>0</v>
      </c>
      <c r="J230" s="147">
        <f>IF($D230="","",SUMIF('[3]TK DETHI'!$K:$K,$D230,'[3]TK DETHI'!$L:$L))</f>
        <v>0</v>
      </c>
      <c r="K230" s="147">
        <f>IF($D230="","",SUMIF('[3]TK DETHI'!$M:$M,$D230,'[3]TK DETHI'!$N:$N))</f>
        <v>0</v>
      </c>
      <c r="L230" s="147">
        <f>IF($D230="","",SUMIF('[3]TK DETHI'!$O:$O,$D230,'[3]TK DETHI'!$P:$P))</f>
        <v>0</v>
      </c>
      <c r="M230" s="148">
        <f t="shared" si="35"/>
        <v>0</v>
      </c>
      <c r="N230" s="49">
        <f>IF($D230="","",SUMIF('[3]TK COITHI KTHP va Thi TN'!$A:$A,$D230,'[3]TK COITHI KTHP va Thi TN'!$D:$D))</f>
        <v>0</v>
      </c>
      <c r="O230" s="49">
        <f>IF($D230="","",SUMIF('[3]TK COITHI KTHP va Thi TN'!$B:$B,$D230,'[3]TK COITHI KTHP va Thi TN'!$D:$D))</f>
        <v>0</v>
      </c>
      <c r="P230" s="49">
        <f>IF($D230="","",SUMIF('[3]TK COITHI KTHP va Thi TN'!$E:$E,$D230,'[3]TK COITHI KTHP va Thi TN'!$H:$H))</f>
        <v>0</v>
      </c>
      <c r="Q230" s="49">
        <f>IF($D230="","",SUMIF('[3]TK COITHI KTHP va Thi TN'!$F:$F,$D230,'[3]TK COITHI KTHP va Thi TN'!$H:$H))</f>
        <v>0</v>
      </c>
      <c r="R230" s="149">
        <f t="shared" si="36"/>
        <v>0</v>
      </c>
      <c r="S230" s="49">
        <f>IF($D230="","",SUMIF('[3]TK CHAMTHI'!$A:$A,$D230,'[3]TK CHAMTHI'!$C:$C))</f>
        <v>0</v>
      </c>
      <c r="T230" s="49">
        <f>IF($D230="","",SUMIF('[3]TK CHAMTHI'!$B:$B,$D230,'[3]TK CHAMTHI'!$C:$C))</f>
        <v>0</v>
      </c>
      <c r="U230" s="49">
        <f>IF(D230="","",SUMIF('[3]CHAM NV'!B:B,D230,'[3]CHAM NV'!C:C))</f>
        <v>0</v>
      </c>
      <c r="V230" s="50">
        <f t="shared" si="37"/>
        <v>0</v>
      </c>
      <c r="W230" s="49">
        <f>IF($D230="","",SUMIF('[3]TK CHAMTHI'!$D:$D,$D230,'[3]TK CHAMTHI'!$F:$F))</f>
        <v>0</v>
      </c>
      <c r="X230" s="49">
        <f>IF($D230="","",SUMIF('[3]TK CHAMTHI'!$E:$E,$D230,'[3]TK CHAMTHI'!$F:$F))</f>
        <v>0</v>
      </c>
      <c r="Y230" s="49">
        <f>IF(D230="","",SUMIF('[3]CHAM NV'!G:G,D230,'[3]CHAM NV'!H:H))</f>
        <v>0</v>
      </c>
      <c r="Z230" s="50">
        <f t="shared" si="38"/>
        <v>0</v>
      </c>
      <c r="AA230" s="49">
        <f>IF($D230="","",SUMIF('[3]TK CHAMTHI'!$G:$G,$D230,'[3]TK CHAMTHI'!$I:$I))</f>
        <v>0</v>
      </c>
      <c r="AB230" s="49">
        <f>IF($D230="","",SUMIF('[3]TK CHAMTHI'!$H:$H,$D230,'[3]TK CHAMTHI'!$I:$I))</f>
        <v>0</v>
      </c>
      <c r="AC230" s="49">
        <f>IF(D230="","",SUMIF('[3]CHAM NV'!E:E,D230,'[3]CHAM NV'!F:F))</f>
        <v>0</v>
      </c>
      <c r="AD230" s="50">
        <f t="shared" si="39"/>
        <v>0</v>
      </c>
      <c r="AE230" s="49">
        <f>IF($D230="","",SUMIF('[3]TK CHAMTHI'!$J:$J,$D230,'[3]TK CHAMTHI'!$L:$L))</f>
        <v>0</v>
      </c>
      <c r="AF230" s="49">
        <f>IF($D230="","",SUMIF('[3]TK CHAMTHI'!$K:$K,$D230,'[3]TK CHAMTHI'!$L:$L))</f>
        <v>0</v>
      </c>
      <c r="AG230" s="49">
        <f>IF(D230="","",SUMIF('[3]CHAM NV'!I:I,D230,'[3]CHAM NV'!J:J))</f>
        <v>0</v>
      </c>
      <c r="AH230" s="50">
        <f t="shared" si="40"/>
        <v>0</v>
      </c>
      <c r="AI230" s="49">
        <f>IF($D230="","",SUMIF('[3]TK CHAMTHI'!$M:$M,$D230,'[3]TK CHAMTHI'!$O:$O))</f>
        <v>0</v>
      </c>
      <c r="AJ230" s="49">
        <f>IF($D230="","",SUMIF('[3]TK CHAMTHI'!$N:$N,$D230,'[3]TK CHAMTHI'!$O:$O))</f>
        <v>0</v>
      </c>
      <c r="AK230" s="50">
        <f t="shared" si="32"/>
        <v>0</v>
      </c>
      <c r="AL230" s="49">
        <f>IF($D230="","",SUMIF('[3]TK CHAMTHI'!$P:$P,$D230,'[3]TK CHAMTHI'!$R:$R))</f>
        <v>0</v>
      </c>
      <c r="AM230" s="49">
        <f>IF($D230="","",SUMIF('[3]TK CHAMTHI'!$Q:$Q,$D230,'[3]TK CHAMTHI'!$R:$R))</f>
        <v>0</v>
      </c>
      <c r="AN230" s="50">
        <f t="shared" si="33"/>
        <v>0</v>
      </c>
      <c r="AO230" s="49">
        <f>IF(D230="","",SUMIF('[3]TK CHAMTHI'!S:S,D230,'[3]TK CHAMTHI'!U:U))</f>
        <v>0</v>
      </c>
      <c r="AP230" s="49">
        <f>IF(D230="","",SUMIF('[3]TK CHAMTHI'!T:T,D230,'[3]TK CHAMTHI'!U:U))</f>
        <v>0</v>
      </c>
      <c r="AQ230" s="50">
        <f t="shared" si="41"/>
        <v>0</v>
      </c>
      <c r="AR230" s="50">
        <f>IF(D230="","",ROUND(SUMIF('[3]QL THI'!G:G,D230,'[3]QL THI'!H:H),1))</f>
        <v>0</v>
      </c>
      <c r="AS230" s="50">
        <f>IF(D230="","",ROUND(SUMIF('[3]QL THI'!E:E,D230,'[3]QL THI'!F:F),1))</f>
        <v>0</v>
      </c>
      <c r="AT230" s="149">
        <f t="shared" si="34"/>
        <v>0</v>
      </c>
    </row>
    <row r="231" spans="1:46" s="135" customFormat="1" ht="37.5">
      <c r="A231" s="145">
        <f>IF(D231="","",SUBTOTAL(3,$D$5:D231))</f>
        <v>227</v>
      </c>
      <c r="B231" s="46" t="s">
        <v>502</v>
      </c>
      <c r="C231" s="47" t="s">
        <v>450</v>
      </c>
      <c r="D231" s="146" t="s">
        <v>503</v>
      </c>
      <c r="E231" s="147">
        <f>IF($D231="","",SUMIF('[3]TK DETHI'!$A:$A,$D231,'[3]TK DETHI'!$B:$B))</f>
        <v>0</v>
      </c>
      <c r="F231" s="147">
        <f>IF($D231="","",SUMIF('[3]TK DETHI'!$C:$C,$D231,'[3]TK DETHI'!$D:$D))</f>
        <v>0</v>
      </c>
      <c r="G231" s="147">
        <f>IF($D231="","",SUMIF('[3]TK DETHI'!$E:$E,$D231,'[3]TK DETHI'!$F:$F))</f>
        <v>0</v>
      </c>
      <c r="H231" s="147">
        <f>IF($D231="","",SUMIF('[3]TK DETHI'!$G:$G,$D231,'[3]TK DETHI'!$H:$H))</f>
        <v>0</v>
      </c>
      <c r="I231" s="147">
        <f>IF($D231="","",SUMIF('[3]TK DETHI'!$I:$I,$D231,'[3]TK DETHI'!$J:$J))</f>
        <v>0</v>
      </c>
      <c r="J231" s="147">
        <f>IF($D231="","",SUMIF('[3]TK DETHI'!$K:$K,$D231,'[3]TK DETHI'!$L:$L))</f>
        <v>0</v>
      </c>
      <c r="K231" s="147">
        <f>IF($D231="","",SUMIF('[3]TK DETHI'!$M:$M,$D231,'[3]TK DETHI'!$N:$N))</f>
        <v>0</v>
      </c>
      <c r="L231" s="147">
        <f>IF($D231="","",SUMIF('[3]TK DETHI'!$O:$O,$D231,'[3]TK DETHI'!$P:$P))</f>
        <v>0</v>
      </c>
      <c r="M231" s="148">
        <f t="shared" si="35"/>
        <v>0</v>
      </c>
      <c r="N231" s="49">
        <f>IF($D231="","",SUMIF('[3]TK COITHI KTHP va Thi TN'!$A:$A,$D231,'[3]TK COITHI KTHP va Thi TN'!$D:$D))</f>
        <v>0</v>
      </c>
      <c r="O231" s="49">
        <f>IF($D231="","",SUMIF('[3]TK COITHI KTHP va Thi TN'!$B:$B,$D231,'[3]TK COITHI KTHP va Thi TN'!$D:$D))</f>
        <v>0</v>
      </c>
      <c r="P231" s="49">
        <f>IF($D231="","",SUMIF('[3]TK COITHI KTHP va Thi TN'!$E:$E,$D231,'[3]TK COITHI KTHP va Thi TN'!$H:$H))</f>
        <v>0</v>
      </c>
      <c r="Q231" s="49">
        <f>IF($D231="","",SUMIF('[3]TK COITHI KTHP va Thi TN'!$F:$F,$D231,'[3]TK COITHI KTHP va Thi TN'!$H:$H))</f>
        <v>0</v>
      </c>
      <c r="R231" s="149">
        <f t="shared" si="36"/>
        <v>0</v>
      </c>
      <c r="S231" s="49">
        <f>IF($D231="","",SUMIF('[3]TK CHAMTHI'!$A:$A,$D231,'[3]TK CHAMTHI'!$C:$C))</f>
        <v>0</v>
      </c>
      <c r="T231" s="49">
        <f>IF($D231="","",SUMIF('[3]TK CHAMTHI'!$B:$B,$D231,'[3]TK CHAMTHI'!$C:$C))</f>
        <v>0</v>
      </c>
      <c r="U231" s="49">
        <f>IF(D231="","",SUMIF('[3]CHAM NV'!B:B,D231,'[3]CHAM NV'!C:C))</f>
        <v>0</v>
      </c>
      <c r="V231" s="50">
        <f t="shared" si="37"/>
        <v>0</v>
      </c>
      <c r="W231" s="49">
        <f>IF($D231="","",SUMIF('[3]TK CHAMTHI'!$D:$D,$D231,'[3]TK CHAMTHI'!$F:$F))</f>
        <v>0</v>
      </c>
      <c r="X231" s="49">
        <f>IF($D231="","",SUMIF('[3]TK CHAMTHI'!$E:$E,$D231,'[3]TK CHAMTHI'!$F:$F))</f>
        <v>0</v>
      </c>
      <c r="Y231" s="49">
        <f>IF(D231="","",SUMIF('[3]CHAM NV'!G:G,D231,'[3]CHAM NV'!H:H))</f>
        <v>0</v>
      </c>
      <c r="Z231" s="50">
        <f t="shared" si="38"/>
        <v>0</v>
      </c>
      <c r="AA231" s="49">
        <f>IF($D231="","",SUMIF('[3]TK CHAMTHI'!$G:$G,$D231,'[3]TK CHAMTHI'!$I:$I))</f>
        <v>0</v>
      </c>
      <c r="AB231" s="49">
        <f>IF($D231="","",SUMIF('[3]TK CHAMTHI'!$H:$H,$D231,'[3]TK CHAMTHI'!$I:$I))</f>
        <v>0</v>
      </c>
      <c r="AC231" s="49">
        <f>IF(D231="","",SUMIF('[3]CHAM NV'!E:E,D231,'[3]CHAM NV'!F:F))</f>
        <v>0</v>
      </c>
      <c r="AD231" s="50">
        <f t="shared" si="39"/>
        <v>0</v>
      </c>
      <c r="AE231" s="49">
        <f>IF($D231="","",SUMIF('[3]TK CHAMTHI'!$J:$J,$D231,'[3]TK CHAMTHI'!$L:$L))</f>
        <v>0</v>
      </c>
      <c r="AF231" s="49">
        <f>IF($D231="","",SUMIF('[3]TK CHAMTHI'!$K:$K,$D231,'[3]TK CHAMTHI'!$L:$L))</f>
        <v>0</v>
      </c>
      <c r="AG231" s="49">
        <f>IF(D231="","",SUMIF('[3]CHAM NV'!I:I,D231,'[3]CHAM NV'!J:J))</f>
        <v>0</v>
      </c>
      <c r="AH231" s="50">
        <f t="shared" si="40"/>
        <v>0</v>
      </c>
      <c r="AI231" s="49">
        <f>IF($D231="","",SUMIF('[3]TK CHAMTHI'!$M:$M,$D231,'[3]TK CHAMTHI'!$O:$O))</f>
        <v>0</v>
      </c>
      <c r="AJ231" s="49">
        <f>IF($D231="","",SUMIF('[3]TK CHAMTHI'!$N:$N,$D231,'[3]TK CHAMTHI'!$O:$O))</f>
        <v>0</v>
      </c>
      <c r="AK231" s="50">
        <f t="shared" si="32"/>
        <v>0</v>
      </c>
      <c r="AL231" s="49">
        <f>IF($D231="","",SUMIF('[3]TK CHAMTHI'!$P:$P,$D231,'[3]TK CHAMTHI'!$R:$R))</f>
        <v>0</v>
      </c>
      <c r="AM231" s="49">
        <f>IF($D231="","",SUMIF('[3]TK CHAMTHI'!$Q:$Q,$D231,'[3]TK CHAMTHI'!$R:$R))</f>
        <v>0</v>
      </c>
      <c r="AN231" s="50">
        <f t="shared" si="33"/>
        <v>0</v>
      </c>
      <c r="AO231" s="49">
        <f>IF(D231="","",SUMIF('[3]TK CHAMTHI'!S:S,D231,'[3]TK CHAMTHI'!U:U))</f>
        <v>0</v>
      </c>
      <c r="AP231" s="49">
        <f>IF(D231="","",SUMIF('[3]TK CHAMTHI'!T:T,D231,'[3]TK CHAMTHI'!U:U))</f>
        <v>0</v>
      </c>
      <c r="AQ231" s="50">
        <f t="shared" si="41"/>
        <v>0</v>
      </c>
      <c r="AR231" s="50">
        <f>IF(D231="","",ROUND(SUMIF('[3]QL THI'!G:G,D231,'[3]QL THI'!H:H),1))</f>
        <v>0</v>
      </c>
      <c r="AS231" s="50">
        <f>IF(D231="","",ROUND(SUMIF('[3]QL THI'!E:E,D231,'[3]QL THI'!F:F),1))</f>
        <v>0</v>
      </c>
      <c r="AT231" s="149">
        <f t="shared" si="34"/>
        <v>0</v>
      </c>
    </row>
    <row r="232" spans="1:46" s="135" customFormat="1">
      <c r="A232" s="145">
        <f>IF(D232="","",SUBTOTAL(3,$D$5:D232))</f>
        <v>228</v>
      </c>
      <c r="B232" s="46" t="s">
        <v>504</v>
      </c>
      <c r="C232" s="47" t="s">
        <v>450</v>
      </c>
      <c r="D232" s="146" t="s">
        <v>505</v>
      </c>
      <c r="E232" s="147">
        <f>IF($D232="","",SUMIF('[3]TK DETHI'!$A:$A,$D232,'[3]TK DETHI'!$B:$B))</f>
        <v>0</v>
      </c>
      <c r="F232" s="147">
        <f>IF($D232="","",SUMIF('[3]TK DETHI'!$C:$C,$D232,'[3]TK DETHI'!$D:$D))</f>
        <v>0</v>
      </c>
      <c r="G232" s="147">
        <f>IF($D232="","",SUMIF('[3]TK DETHI'!$E:$E,$D232,'[3]TK DETHI'!$F:$F))</f>
        <v>0</v>
      </c>
      <c r="H232" s="147">
        <f>IF($D232="","",SUMIF('[3]TK DETHI'!$G:$G,$D232,'[3]TK DETHI'!$H:$H))</f>
        <v>0</v>
      </c>
      <c r="I232" s="147">
        <f>IF($D232="","",SUMIF('[3]TK DETHI'!$I:$I,$D232,'[3]TK DETHI'!$J:$J))</f>
        <v>0</v>
      </c>
      <c r="J232" s="147">
        <f>IF($D232="","",SUMIF('[3]TK DETHI'!$K:$K,$D232,'[3]TK DETHI'!$L:$L))</f>
        <v>0</v>
      </c>
      <c r="K232" s="147">
        <f>IF($D232="","",SUMIF('[3]TK DETHI'!$M:$M,$D232,'[3]TK DETHI'!$N:$N))</f>
        <v>0</v>
      </c>
      <c r="L232" s="147">
        <f>IF($D232="","",SUMIF('[3]TK DETHI'!$O:$O,$D232,'[3]TK DETHI'!$P:$P))</f>
        <v>0</v>
      </c>
      <c r="M232" s="148">
        <f t="shared" si="35"/>
        <v>0</v>
      </c>
      <c r="N232" s="49">
        <f>IF($D232="","",SUMIF('[3]TK COITHI KTHP va Thi TN'!$A:$A,$D232,'[3]TK COITHI KTHP va Thi TN'!$D:$D))</f>
        <v>0</v>
      </c>
      <c r="O232" s="49">
        <f>IF($D232="","",SUMIF('[3]TK COITHI KTHP va Thi TN'!$B:$B,$D232,'[3]TK COITHI KTHP va Thi TN'!$D:$D))</f>
        <v>0</v>
      </c>
      <c r="P232" s="49">
        <f>IF($D232="","",SUMIF('[3]TK COITHI KTHP va Thi TN'!$E:$E,$D232,'[3]TK COITHI KTHP va Thi TN'!$H:$H))</f>
        <v>0</v>
      </c>
      <c r="Q232" s="49">
        <f>IF($D232="","",SUMIF('[3]TK COITHI KTHP va Thi TN'!$F:$F,$D232,'[3]TK COITHI KTHP va Thi TN'!$H:$H))</f>
        <v>0</v>
      </c>
      <c r="R232" s="149">
        <f t="shared" si="36"/>
        <v>0</v>
      </c>
      <c r="S232" s="49">
        <f>IF($D232="","",SUMIF('[3]TK CHAMTHI'!$A:$A,$D232,'[3]TK CHAMTHI'!$C:$C))</f>
        <v>0</v>
      </c>
      <c r="T232" s="49">
        <f>IF($D232="","",SUMIF('[3]TK CHAMTHI'!$B:$B,$D232,'[3]TK CHAMTHI'!$C:$C))</f>
        <v>0</v>
      </c>
      <c r="U232" s="49">
        <f>IF(D232="","",SUMIF('[3]CHAM NV'!B:B,D232,'[3]CHAM NV'!C:C))</f>
        <v>0</v>
      </c>
      <c r="V232" s="50">
        <f t="shared" si="37"/>
        <v>0</v>
      </c>
      <c r="W232" s="49">
        <f>IF($D232="","",SUMIF('[3]TK CHAMTHI'!$D:$D,$D232,'[3]TK CHAMTHI'!$F:$F))</f>
        <v>0</v>
      </c>
      <c r="X232" s="49">
        <f>IF($D232="","",SUMIF('[3]TK CHAMTHI'!$E:$E,$D232,'[3]TK CHAMTHI'!$F:$F))</f>
        <v>0</v>
      </c>
      <c r="Y232" s="49">
        <f>IF(D232="","",SUMIF('[3]CHAM NV'!G:G,D232,'[3]CHAM NV'!H:H))</f>
        <v>0</v>
      </c>
      <c r="Z232" s="50">
        <f t="shared" si="38"/>
        <v>0</v>
      </c>
      <c r="AA232" s="49">
        <f>IF($D232="","",SUMIF('[3]TK CHAMTHI'!$G:$G,$D232,'[3]TK CHAMTHI'!$I:$I))</f>
        <v>0</v>
      </c>
      <c r="AB232" s="49">
        <f>IF($D232="","",SUMIF('[3]TK CHAMTHI'!$H:$H,$D232,'[3]TK CHAMTHI'!$I:$I))</f>
        <v>0</v>
      </c>
      <c r="AC232" s="49">
        <f>IF(D232="","",SUMIF('[3]CHAM NV'!E:E,D232,'[3]CHAM NV'!F:F))</f>
        <v>0</v>
      </c>
      <c r="AD232" s="50">
        <f t="shared" si="39"/>
        <v>0</v>
      </c>
      <c r="AE232" s="49">
        <f>IF($D232="","",SUMIF('[3]TK CHAMTHI'!$J:$J,$D232,'[3]TK CHAMTHI'!$L:$L))</f>
        <v>0</v>
      </c>
      <c r="AF232" s="49">
        <f>IF($D232="","",SUMIF('[3]TK CHAMTHI'!$K:$K,$D232,'[3]TK CHAMTHI'!$L:$L))</f>
        <v>0</v>
      </c>
      <c r="AG232" s="49">
        <f>IF(D232="","",SUMIF('[3]CHAM NV'!I:I,D232,'[3]CHAM NV'!J:J))</f>
        <v>0</v>
      </c>
      <c r="AH232" s="50">
        <f t="shared" si="40"/>
        <v>0</v>
      </c>
      <c r="AI232" s="49">
        <f>IF($D232="","",SUMIF('[3]TK CHAMTHI'!$M:$M,$D232,'[3]TK CHAMTHI'!$O:$O))</f>
        <v>0</v>
      </c>
      <c r="AJ232" s="49">
        <f>IF($D232="","",SUMIF('[3]TK CHAMTHI'!$N:$N,$D232,'[3]TK CHAMTHI'!$O:$O))</f>
        <v>0</v>
      </c>
      <c r="AK232" s="50">
        <f t="shared" si="32"/>
        <v>0</v>
      </c>
      <c r="AL232" s="49">
        <f>IF($D232="","",SUMIF('[3]TK CHAMTHI'!$P:$P,$D232,'[3]TK CHAMTHI'!$R:$R))</f>
        <v>0</v>
      </c>
      <c r="AM232" s="49">
        <f>IF($D232="","",SUMIF('[3]TK CHAMTHI'!$Q:$Q,$D232,'[3]TK CHAMTHI'!$R:$R))</f>
        <v>0</v>
      </c>
      <c r="AN232" s="50">
        <f t="shared" si="33"/>
        <v>0</v>
      </c>
      <c r="AO232" s="49">
        <f>IF(D232="","",SUMIF('[3]TK CHAMTHI'!S:S,D232,'[3]TK CHAMTHI'!U:U))</f>
        <v>0</v>
      </c>
      <c r="AP232" s="49">
        <f>IF(D232="","",SUMIF('[3]TK CHAMTHI'!T:T,D232,'[3]TK CHAMTHI'!U:U))</f>
        <v>0</v>
      </c>
      <c r="AQ232" s="50">
        <f t="shared" si="41"/>
        <v>0</v>
      </c>
      <c r="AR232" s="50">
        <f>IF(D232="","",ROUND(SUMIF('[3]QL THI'!G:G,D232,'[3]QL THI'!H:H),1))</f>
        <v>0</v>
      </c>
      <c r="AS232" s="50">
        <f>IF(D232="","",ROUND(SUMIF('[3]QL THI'!E:E,D232,'[3]QL THI'!F:F),1))</f>
        <v>0</v>
      </c>
      <c r="AT232" s="149">
        <f t="shared" si="34"/>
        <v>0</v>
      </c>
    </row>
    <row r="233" spans="1:46" s="135" customFormat="1" ht="37.5">
      <c r="A233" s="145">
        <f>IF(D233="","",SUBTOTAL(3,$D$5:D233))</f>
        <v>229</v>
      </c>
      <c r="B233" s="46" t="s">
        <v>506</v>
      </c>
      <c r="C233" s="47" t="s">
        <v>450</v>
      </c>
      <c r="D233" s="146" t="s">
        <v>507</v>
      </c>
      <c r="E233" s="147">
        <f>IF($D233="","",SUMIF('[3]TK DETHI'!$A:$A,$D233,'[3]TK DETHI'!$B:$B))</f>
        <v>0</v>
      </c>
      <c r="F233" s="147">
        <f>IF($D233="","",SUMIF('[3]TK DETHI'!$C:$C,$D233,'[3]TK DETHI'!$D:$D))</f>
        <v>0</v>
      </c>
      <c r="G233" s="147">
        <f>IF($D233="","",SUMIF('[3]TK DETHI'!$E:$E,$D233,'[3]TK DETHI'!$F:$F))</f>
        <v>0</v>
      </c>
      <c r="H233" s="147">
        <f>IF($D233="","",SUMIF('[3]TK DETHI'!$G:$G,$D233,'[3]TK DETHI'!$H:$H))</f>
        <v>0</v>
      </c>
      <c r="I233" s="147">
        <f>IF($D233="","",SUMIF('[3]TK DETHI'!$I:$I,$D233,'[3]TK DETHI'!$J:$J))</f>
        <v>0</v>
      </c>
      <c r="J233" s="147">
        <f>IF($D233="","",SUMIF('[3]TK DETHI'!$K:$K,$D233,'[3]TK DETHI'!$L:$L))</f>
        <v>0</v>
      </c>
      <c r="K233" s="147">
        <f>IF($D233="","",SUMIF('[3]TK DETHI'!$M:$M,$D233,'[3]TK DETHI'!$N:$N))</f>
        <v>0</v>
      </c>
      <c r="L233" s="147">
        <f>IF($D233="","",SUMIF('[3]TK DETHI'!$O:$O,$D233,'[3]TK DETHI'!$P:$P))</f>
        <v>0</v>
      </c>
      <c r="M233" s="148">
        <f t="shared" si="35"/>
        <v>0</v>
      </c>
      <c r="N233" s="49">
        <f>IF($D233="","",SUMIF('[3]TK COITHI KTHP va Thi TN'!$A:$A,$D233,'[3]TK COITHI KTHP va Thi TN'!$D:$D))</f>
        <v>0</v>
      </c>
      <c r="O233" s="49">
        <f>IF($D233="","",SUMIF('[3]TK COITHI KTHP va Thi TN'!$B:$B,$D233,'[3]TK COITHI KTHP va Thi TN'!$D:$D))</f>
        <v>0</v>
      </c>
      <c r="P233" s="49">
        <f>IF($D233="","",SUMIF('[3]TK COITHI KTHP va Thi TN'!$E:$E,$D233,'[3]TK COITHI KTHP va Thi TN'!$H:$H))</f>
        <v>0</v>
      </c>
      <c r="Q233" s="49">
        <f>IF($D233="","",SUMIF('[3]TK COITHI KTHP va Thi TN'!$F:$F,$D233,'[3]TK COITHI KTHP va Thi TN'!$H:$H))</f>
        <v>0</v>
      </c>
      <c r="R233" s="149">
        <f t="shared" si="36"/>
        <v>0</v>
      </c>
      <c r="S233" s="49">
        <f>IF($D233="","",SUMIF('[3]TK CHAMTHI'!$A:$A,$D233,'[3]TK CHAMTHI'!$C:$C))</f>
        <v>0</v>
      </c>
      <c r="T233" s="49">
        <f>IF($D233="","",SUMIF('[3]TK CHAMTHI'!$B:$B,$D233,'[3]TK CHAMTHI'!$C:$C))</f>
        <v>0</v>
      </c>
      <c r="U233" s="49">
        <f>IF(D233="","",SUMIF('[3]CHAM NV'!B:B,D233,'[3]CHAM NV'!C:C))</f>
        <v>0</v>
      </c>
      <c r="V233" s="50">
        <f t="shared" si="37"/>
        <v>0</v>
      </c>
      <c r="W233" s="49">
        <f>IF($D233="","",SUMIF('[3]TK CHAMTHI'!$D:$D,$D233,'[3]TK CHAMTHI'!$F:$F))</f>
        <v>0</v>
      </c>
      <c r="X233" s="49">
        <f>IF($D233="","",SUMIF('[3]TK CHAMTHI'!$E:$E,$D233,'[3]TK CHAMTHI'!$F:$F))</f>
        <v>0</v>
      </c>
      <c r="Y233" s="49">
        <f>IF(D233="","",SUMIF('[3]CHAM NV'!G:G,D233,'[3]CHAM NV'!H:H))</f>
        <v>0</v>
      </c>
      <c r="Z233" s="50">
        <f t="shared" si="38"/>
        <v>0</v>
      </c>
      <c r="AA233" s="49">
        <f>IF($D233="","",SUMIF('[3]TK CHAMTHI'!$G:$G,$D233,'[3]TK CHAMTHI'!$I:$I))</f>
        <v>0</v>
      </c>
      <c r="AB233" s="49">
        <f>IF($D233="","",SUMIF('[3]TK CHAMTHI'!$H:$H,$D233,'[3]TK CHAMTHI'!$I:$I))</f>
        <v>0</v>
      </c>
      <c r="AC233" s="49">
        <f>IF(D233="","",SUMIF('[3]CHAM NV'!E:E,D233,'[3]CHAM NV'!F:F))</f>
        <v>0</v>
      </c>
      <c r="AD233" s="50">
        <f t="shared" si="39"/>
        <v>0</v>
      </c>
      <c r="AE233" s="49">
        <f>IF($D233="","",SUMIF('[3]TK CHAMTHI'!$J:$J,$D233,'[3]TK CHAMTHI'!$L:$L))</f>
        <v>0</v>
      </c>
      <c r="AF233" s="49">
        <f>IF($D233="","",SUMIF('[3]TK CHAMTHI'!$K:$K,$D233,'[3]TK CHAMTHI'!$L:$L))</f>
        <v>0</v>
      </c>
      <c r="AG233" s="49">
        <f>IF(D233="","",SUMIF('[3]CHAM NV'!I:I,D233,'[3]CHAM NV'!J:J))</f>
        <v>0</v>
      </c>
      <c r="AH233" s="50">
        <f t="shared" si="40"/>
        <v>0</v>
      </c>
      <c r="AI233" s="49">
        <f>IF($D233="","",SUMIF('[3]TK CHAMTHI'!$M:$M,$D233,'[3]TK CHAMTHI'!$O:$O))</f>
        <v>0</v>
      </c>
      <c r="AJ233" s="49">
        <f>IF($D233="","",SUMIF('[3]TK CHAMTHI'!$N:$N,$D233,'[3]TK CHAMTHI'!$O:$O))</f>
        <v>0</v>
      </c>
      <c r="AK233" s="50">
        <f t="shared" si="32"/>
        <v>0</v>
      </c>
      <c r="AL233" s="49">
        <f>IF($D233="","",SUMIF('[3]TK CHAMTHI'!$P:$P,$D233,'[3]TK CHAMTHI'!$R:$R))</f>
        <v>0</v>
      </c>
      <c r="AM233" s="49">
        <f>IF($D233="","",SUMIF('[3]TK CHAMTHI'!$Q:$Q,$D233,'[3]TK CHAMTHI'!$R:$R))</f>
        <v>0</v>
      </c>
      <c r="AN233" s="50">
        <f t="shared" si="33"/>
        <v>0</v>
      </c>
      <c r="AO233" s="49">
        <f>IF(D233="","",SUMIF('[3]TK CHAMTHI'!S:S,D233,'[3]TK CHAMTHI'!U:U))</f>
        <v>0</v>
      </c>
      <c r="AP233" s="49">
        <f>IF(D233="","",SUMIF('[3]TK CHAMTHI'!T:T,D233,'[3]TK CHAMTHI'!U:U))</f>
        <v>0</v>
      </c>
      <c r="AQ233" s="50">
        <f t="shared" si="41"/>
        <v>0</v>
      </c>
      <c r="AR233" s="50">
        <f>IF(D233="","",ROUND(SUMIF('[3]QL THI'!G:G,D233,'[3]QL THI'!H:H),1))</f>
        <v>0</v>
      </c>
      <c r="AS233" s="50">
        <f>IF(D233="","",ROUND(SUMIF('[3]QL THI'!E:E,D233,'[3]QL THI'!F:F),1))</f>
        <v>0</v>
      </c>
      <c r="AT233" s="149">
        <f t="shared" si="34"/>
        <v>0</v>
      </c>
    </row>
    <row r="234" spans="1:46" s="135" customFormat="1" ht="37.5">
      <c r="A234" s="145">
        <f>IF(D234="","",SUBTOTAL(3,$D$5:D234))</f>
        <v>230</v>
      </c>
      <c r="B234" s="46" t="s">
        <v>508</v>
      </c>
      <c r="C234" s="47" t="s">
        <v>450</v>
      </c>
      <c r="D234" s="146" t="s">
        <v>509</v>
      </c>
      <c r="E234" s="147">
        <f>IF($D234="","",SUMIF('[3]TK DETHI'!$A:$A,$D234,'[3]TK DETHI'!$B:$B))</f>
        <v>0</v>
      </c>
      <c r="F234" s="147">
        <f>IF($D234="","",SUMIF('[3]TK DETHI'!$C:$C,$D234,'[3]TK DETHI'!$D:$D))</f>
        <v>0</v>
      </c>
      <c r="G234" s="147">
        <f>IF($D234="","",SUMIF('[3]TK DETHI'!$E:$E,$D234,'[3]TK DETHI'!$F:$F))</f>
        <v>0</v>
      </c>
      <c r="H234" s="147">
        <f>IF($D234="","",SUMIF('[3]TK DETHI'!$G:$G,$D234,'[3]TK DETHI'!$H:$H))</f>
        <v>0</v>
      </c>
      <c r="I234" s="147">
        <f>IF($D234="","",SUMIF('[3]TK DETHI'!$I:$I,$D234,'[3]TK DETHI'!$J:$J))</f>
        <v>0</v>
      </c>
      <c r="J234" s="147">
        <f>IF($D234="","",SUMIF('[3]TK DETHI'!$K:$K,$D234,'[3]TK DETHI'!$L:$L))</f>
        <v>0</v>
      </c>
      <c r="K234" s="147">
        <f>IF($D234="","",SUMIF('[3]TK DETHI'!$M:$M,$D234,'[3]TK DETHI'!$N:$N))</f>
        <v>0</v>
      </c>
      <c r="L234" s="147">
        <f>IF($D234="","",SUMIF('[3]TK DETHI'!$O:$O,$D234,'[3]TK DETHI'!$P:$P))</f>
        <v>0</v>
      </c>
      <c r="M234" s="148">
        <f t="shared" si="35"/>
        <v>0</v>
      </c>
      <c r="N234" s="49">
        <f>IF($D234="","",SUMIF('[3]TK COITHI KTHP va Thi TN'!$A:$A,$D234,'[3]TK COITHI KTHP va Thi TN'!$D:$D))</f>
        <v>0</v>
      </c>
      <c r="O234" s="49">
        <f>IF($D234="","",SUMIF('[3]TK COITHI KTHP va Thi TN'!$B:$B,$D234,'[3]TK COITHI KTHP va Thi TN'!$D:$D))</f>
        <v>0</v>
      </c>
      <c r="P234" s="49">
        <f>IF($D234="","",SUMIF('[3]TK COITHI KTHP va Thi TN'!$E:$E,$D234,'[3]TK COITHI KTHP va Thi TN'!$H:$H))</f>
        <v>0</v>
      </c>
      <c r="Q234" s="49">
        <f>IF($D234="","",SUMIF('[3]TK COITHI KTHP va Thi TN'!$F:$F,$D234,'[3]TK COITHI KTHP va Thi TN'!$H:$H))</f>
        <v>0</v>
      </c>
      <c r="R234" s="149">
        <f t="shared" si="36"/>
        <v>0</v>
      </c>
      <c r="S234" s="49">
        <f>IF($D234="","",SUMIF('[3]TK CHAMTHI'!$A:$A,$D234,'[3]TK CHAMTHI'!$C:$C))</f>
        <v>0</v>
      </c>
      <c r="T234" s="49">
        <f>IF($D234="","",SUMIF('[3]TK CHAMTHI'!$B:$B,$D234,'[3]TK CHAMTHI'!$C:$C))</f>
        <v>0</v>
      </c>
      <c r="U234" s="49">
        <f>IF(D234="","",SUMIF('[3]CHAM NV'!B:B,D234,'[3]CHAM NV'!C:C))</f>
        <v>0</v>
      </c>
      <c r="V234" s="50">
        <f t="shared" si="37"/>
        <v>0</v>
      </c>
      <c r="W234" s="49">
        <f>IF($D234="","",SUMIF('[3]TK CHAMTHI'!$D:$D,$D234,'[3]TK CHAMTHI'!$F:$F))</f>
        <v>0</v>
      </c>
      <c r="X234" s="49">
        <f>IF($D234="","",SUMIF('[3]TK CHAMTHI'!$E:$E,$D234,'[3]TK CHAMTHI'!$F:$F))</f>
        <v>0</v>
      </c>
      <c r="Y234" s="49">
        <f>IF(D234="","",SUMIF('[3]CHAM NV'!G:G,D234,'[3]CHAM NV'!H:H))</f>
        <v>0</v>
      </c>
      <c r="Z234" s="50">
        <f t="shared" si="38"/>
        <v>0</v>
      </c>
      <c r="AA234" s="49">
        <f>IF($D234="","",SUMIF('[3]TK CHAMTHI'!$G:$G,$D234,'[3]TK CHAMTHI'!$I:$I))</f>
        <v>0</v>
      </c>
      <c r="AB234" s="49">
        <f>IF($D234="","",SUMIF('[3]TK CHAMTHI'!$H:$H,$D234,'[3]TK CHAMTHI'!$I:$I))</f>
        <v>0</v>
      </c>
      <c r="AC234" s="49">
        <f>IF(D234="","",SUMIF('[3]CHAM NV'!E:E,D234,'[3]CHAM NV'!F:F))</f>
        <v>0</v>
      </c>
      <c r="AD234" s="50">
        <f t="shared" si="39"/>
        <v>0</v>
      </c>
      <c r="AE234" s="49">
        <f>IF($D234="","",SUMIF('[3]TK CHAMTHI'!$J:$J,$D234,'[3]TK CHAMTHI'!$L:$L))</f>
        <v>0</v>
      </c>
      <c r="AF234" s="49">
        <f>IF($D234="","",SUMIF('[3]TK CHAMTHI'!$K:$K,$D234,'[3]TK CHAMTHI'!$L:$L))</f>
        <v>0</v>
      </c>
      <c r="AG234" s="49">
        <f>IF(D234="","",SUMIF('[3]CHAM NV'!I:I,D234,'[3]CHAM NV'!J:J))</f>
        <v>0</v>
      </c>
      <c r="AH234" s="50">
        <f t="shared" si="40"/>
        <v>0</v>
      </c>
      <c r="AI234" s="49">
        <f>IF($D234="","",SUMIF('[3]TK CHAMTHI'!$M:$M,$D234,'[3]TK CHAMTHI'!$O:$O))</f>
        <v>0</v>
      </c>
      <c r="AJ234" s="49">
        <f>IF($D234="","",SUMIF('[3]TK CHAMTHI'!$N:$N,$D234,'[3]TK CHAMTHI'!$O:$O))</f>
        <v>0</v>
      </c>
      <c r="AK234" s="50">
        <f t="shared" si="32"/>
        <v>0</v>
      </c>
      <c r="AL234" s="49">
        <f>IF($D234="","",SUMIF('[3]TK CHAMTHI'!$P:$P,$D234,'[3]TK CHAMTHI'!$R:$R))</f>
        <v>0</v>
      </c>
      <c r="AM234" s="49">
        <f>IF($D234="","",SUMIF('[3]TK CHAMTHI'!$Q:$Q,$D234,'[3]TK CHAMTHI'!$R:$R))</f>
        <v>0</v>
      </c>
      <c r="AN234" s="50">
        <f t="shared" si="33"/>
        <v>0</v>
      </c>
      <c r="AO234" s="49">
        <f>IF(D234="","",SUMIF('[3]TK CHAMTHI'!S:S,D234,'[3]TK CHAMTHI'!U:U))</f>
        <v>0</v>
      </c>
      <c r="AP234" s="49">
        <f>IF(D234="","",SUMIF('[3]TK CHAMTHI'!T:T,D234,'[3]TK CHAMTHI'!U:U))</f>
        <v>0</v>
      </c>
      <c r="AQ234" s="50">
        <f t="shared" si="41"/>
        <v>0</v>
      </c>
      <c r="AR234" s="50">
        <f>IF(D234="","",ROUND(SUMIF('[3]QL THI'!G:G,D234,'[3]QL THI'!H:H),1))</f>
        <v>0</v>
      </c>
      <c r="AS234" s="50">
        <f>IF(D234="","",ROUND(SUMIF('[3]QL THI'!E:E,D234,'[3]QL THI'!F:F),1))</f>
        <v>0</v>
      </c>
      <c r="AT234" s="149">
        <f t="shared" si="34"/>
        <v>0</v>
      </c>
    </row>
    <row r="235" spans="1:46" s="135" customFormat="1">
      <c r="A235" s="145">
        <f>IF(D235="","",SUBTOTAL(3,$D$5:D235))</f>
        <v>231</v>
      </c>
      <c r="B235" s="46" t="s">
        <v>510</v>
      </c>
      <c r="C235" s="47" t="s">
        <v>450</v>
      </c>
      <c r="D235" s="146" t="s">
        <v>511</v>
      </c>
      <c r="E235" s="147">
        <f>IF($D235="","",SUMIF('[3]TK DETHI'!$A:$A,$D235,'[3]TK DETHI'!$B:$B))</f>
        <v>0</v>
      </c>
      <c r="F235" s="147">
        <f>IF($D235="","",SUMIF('[3]TK DETHI'!$C:$C,$D235,'[3]TK DETHI'!$D:$D))</f>
        <v>0</v>
      </c>
      <c r="G235" s="147">
        <f>IF($D235="","",SUMIF('[3]TK DETHI'!$E:$E,$D235,'[3]TK DETHI'!$F:$F))</f>
        <v>0</v>
      </c>
      <c r="H235" s="147">
        <f>IF($D235="","",SUMIF('[3]TK DETHI'!$G:$G,$D235,'[3]TK DETHI'!$H:$H))</f>
        <v>0</v>
      </c>
      <c r="I235" s="147">
        <f>IF($D235="","",SUMIF('[3]TK DETHI'!$I:$I,$D235,'[3]TK DETHI'!$J:$J))</f>
        <v>0</v>
      </c>
      <c r="J235" s="147">
        <f>IF($D235="","",SUMIF('[3]TK DETHI'!$K:$K,$D235,'[3]TK DETHI'!$L:$L))</f>
        <v>0</v>
      </c>
      <c r="K235" s="147">
        <f>IF($D235="","",SUMIF('[3]TK DETHI'!$M:$M,$D235,'[3]TK DETHI'!$N:$N))</f>
        <v>0</v>
      </c>
      <c r="L235" s="147">
        <f>IF($D235="","",SUMIF('[3]TK DETHI'!$O:$O,$D235,'[3]TK DETHI'!$P:$P))</f>
        <v>0</v>
      </c>
      <c r="M235" s="148">
        <f t="shared" si="35"/>
        <v>0</v>
      </c>
      <c r="N235" s="49">
        <f>IF($D235="","",SUMIF('[3]TK COITHI KTHP va Thi TN'!$A:$A,$D235,'[3]TK COITHI KTHP va Thi TN'!$D:$D))</f>
        <v>0</v>
      </c>
      <c r="O235" s="49">
        <f>IF($D235="","",SUMIF('[3]TK COITHI KTHP va Thi TN'!$B:$B,$D235,'[3]TK COITHI KTHP va Thi TN'!$D:$D))</f>
        <v>0</v>
      </c>
      <c r="P235" s="49">
        <f>IF($D235="","",SUMIF('[3]TK COITHI KTHP va Thi TN'!$E:$E,$D235,'[3]TK COITHI KTHP va Thi TN'!$H:$H))</f>
        <v>0</v>
      </c>
      <c r="Q235" s="49">
        <f>IF($D235="","",SUMIF('[3]TK COITHI KTHP va Thi TN'!$F:$F,$D235,'[3]TK COITHI KTHP va Thi TN'!$H:$H))</f>
        <v>0</v>
      </c>
      <c r="R235" s="149">
        <f t="shared" si="36"/>
        <v>0</v>
      </c>
      <c r="S235" s="49">
        <f>IF($D235="","",SUMIF('[3]TK CHAMTHI'!$A:$A,$D235,'[3]TK CHAMTHI'!$C:$C))</f>
        <v>0</v>
      </c>
      <c r="T235" s="49">
        <f>IF($D235="","",SUMIF('[3]TK CHAMTHI'!$B:$B,$D235,'[3]TK CHAMTHI'!$C:$C))</f>
        <v>0</v>
      </c>
      <c r="U235" s="49">
        <f>IF(D235="","",SUMIF('[3]CHAM NV'!B:B,D235,'[3]CHAM NV'!C:C))</f>
        <v>0</v>
      </c>
      <c r="V235" s="50">
        <f t="shared" si="37"/>
        <v>0</v>
      </c>
      <c r="W235" s="49">
        <f>IF($D235="","",SUMIF('[3]TK CHAMTHI'!$D:$D,$D235,'[3]TK CHAMTHI'!$F:$F))</f>
        <v>0</v>
      </c>
      <c r="X235" s="49">
        <f>IF($D235="","",SUMIF('[3]TK CHAMTHI'!$E:$E,$D235,'[3]TK CHAMTHI'!$F:$F))</f>
        <v>0</v>
      </c>
      <c r="Y235" s="49">
        <f>IF(D235="","",SUMIF('[3]CHAM NV'!G:G,D235,'[3]CHAM NV'!H:H))</f>
        <v>0</v>
      </c>
      <c r="Z235" s="50">
        <f t="shared" si="38"/>
        <v>0</v>
      </c>
      <c r="AA235" s="49">
        <f>IF($D235="","",SUMIF('[3]TK CHAMTHI'!$G:$G,$D235,'[3]TK CHAMTHI'!$I:$I))</f>
        <v>0</v>
      </c>
      <c r="AB235" s="49">
        <f>IF($D235="","",SUMIF('[3]TK CHAMTHI'!$H:$H,$D235,'[3]TK CHAMTHI'!$I:$I))</f>
        <v>0</v>
      </c>
      <c r="AC235" s="49">
        <f>IF(D235="","",SUMIF('[3]CHAM NV'!E:E,D235,'[3]CHAM NV'!F:F))</f>
        <v>0</v>
      </c>
      <c r="AD235" s="50">
        <f t="shared" si="39"/>
        <v>0</v>
      </c>
      <c r="AE235" s="49">
        <f>IF($D235="","",SUMIF('[3]TK CHAMTHI'!$J:$J,$D235,'[3]TK CHAMTHI'!$L:$L))</f>
        <v>0</v>
      </c>
      <c r="AF235" s="49">
        <f>IF($D235="","",SUMIF('[3]TK CHAMTHI'!$K:$K,$D235,'[3]TK CHAMTHI'!$L:$L))</f>
        <v>0</v>
      </c>
      <c r="AG235" s="49">
        <f>IF(D235="","",SUMIF('[3]CHAM NV'!I:I,D235,'[3]CHAM NV'!J:J))</f>
        <v>0</v>
      </c>
      <c r="AH235" s="50">
        <f t="shared" si="40"/>
        <v>0</v>
      </c>
      <c r="AI235" s="49">
        <f>IF($D235="","",SUMIF('[3]TK CHAMTHI'!$M:$M,$D235,'[3]TK CHAMTHI'!$O:$O))</f>
        <v>0</v>
      </c>
      <c r="AJ235" s="49">
        <f>IF($D235="","",SUMIF('[3]TK CHAMTHI'!$N:$N,$D235,'[3]TK CHAMTHI'!$O:$O))</f>
        <v>0</v>
      </c>
      <c r="AK235" s="50">
        <f t="shared" si="32"/>
        <v>0</v>
      </c>
      <c r="AL235" s="49">
        <f>IF($D235="","",SUMIF('[3]TK CHAMTHI'!$P:$P,$D235,'[3]TK CHAMTHI'!$R:$R))</f>
        <v>0</v>
      </c>
      <c r="AM235" s="49">
        <f>IF($D235="","",SUMIF('[3]TK CHAMTHI'!$Q:$Q,$D235,'[3]TK CHAMTHI'!$R:$R))</f>
        <v>0</v>
      </c>
      <c r="AN235" s="50">
        <f t="shared" si="33"/>
        <v>0</v>
      </c>
      <c r="AO235" s="49">
        <f>IF(D235="","",SUMIF('[3]TK CHAMTHI'!S:S,D235,'[3]TK CHAMTHI'!U:U))</f>
        <v>0</v>
      </c>
      <c r="AP235" s="49">
        <f>IF(D235="","",SUMIF('[3]TK CHAMTHI'!T:T,D235,'[3]TK CHAMTHI'!U:U))</f>
        <v>0</v>
      </c>
      <c r="AQ235" s="50">
        <f t="shared" si="41"/>
        <v>0</v>
      </c>
      <c r="AR235" s="50">
        <f>IF(D235="","",ROUND(SUMIF('[3]QL THI'!G:G,D235,'[3]QL THI'!H:H),1))</f>
        <v>0</v>
      </c>
      <c r="AS235" s="50">
        <f>IF(D235="","",ROUND(SUMIF('[3]QL THI'!E:E,D235,'[3]QL THI'!F:F),1))</f>
        <v>0</v>
      </c>
      <c r="AT235" s="149">
        <f t="shared" si="34"/>
        <v>0</v>
      </c>
    </row>
    <row r="236" spans="1:46" s="135" customFormat="1" ht="37.5">
      <c r="A236" s="145">
        <f>IF(D236="","",SUBTOTAL(3,$D$5:D236))</f>
        <v>232</v>
      </c>
      <c r="B236" s="46" t="s">
        <v>512</v>
      </c>
      <c r="C236" s="47" t="s">
        <v>450</v>
      </c>
      <c r="D236" s="146" t="s">
        <v>513</v>
      </c>
      <c r="E236" s="147">
        <f>IF($D236="","",SUMIF('[3]TK DETHI'!$A:$A,$D236,'[3]TK DETHI'!$B:$B))</f>
        <v>0</v>
      </c>
      <c r="F236" s="147">
        <f>IF($D236="","",SUMIF('[3]TK DETHI'!$C:$C,$D236,'[3]TK DETHI'!$D:$D))</f>
        <v>0</v>
      </c>
      <c r="G236" s="147">
        <f>IF($D236="","",SUMIF('[3]TK DETHI'!$E:$E,$D236,'[3]TK DETHI'!$F:$F))</f>
        <v>0</v>
      </c>
      <c r="H236" s="147">
        <f>IF($D236="","",SUMIF('[3]TK DETHI'!$G:$G,$D236,'[3]TK DETHI'!$H:$H))</f>
        <v>0</v>
      </c>
      <c r="I236" s="147">
        <f>IF($D236="","",SUMIF('[3]TK DETHI'!$I:$I,$D236,'[3]TK DETHI'!$J:$J))</f>
        <v>0</v>
      </c>
      <c r="J236" s="147">
        <f>IF($D236="","",SUMIF('[3]TK DETHI'!$K:$K,$D236,'[3]TK DETHI'!$L:$L))</f>
        <v>0</v>
      </c>
      <c r="K236" s="147">
        <f>IF($D236="","",SUMIF('[3]TK DETHI'!$M:$M,$D236,'[3]TK DETHI'!$N:$N))</f>
        <v>0</v>
      </c>
      <c r="L236" s="147">
        <f>IF($D236="","",SUMIF('[3]TK DETHI'!$O:$O,$D236,'[3]TK DETHI'!$P:$P))</f>
        <v>0</v>
      </c>
      <c r="M236" s="148">
        <f t="shared" si="35"/>
        <v>0</v>
      </c>
      <c r="N236" s="49">
        <f>IF($D236="","",SUMIF('[3]TK COITHI KTHP va Thi TN'!$A:$A,$D236,'[3]TK COITHI KTHP va Thi TN'!$D:$D))</f>
        <v>0</v>
      </c>
      <c r="O236" s="49">
        <f>IF($D236="","",SUMIF('[3]TK COITHI KTHP va Thi TN'!$B:$B,$D236,'[3]TK COITHI KTHP va Thi TN'!$D:$D))</f>
        <v>0</v>
      </c>
      <c r="P236" s="49">
        <f>IF($D236="","",SUMIF('[3]TK COITHI KTHP va Thi TN'!$E:$E,$D236,'[3]TK COITHI KTHP va Thi TN'!$H:$H))</f>
        <v>0</v>
      </c>
      <c r="Q236" s="49">
        <f>IF($D236="","",SUMIF('[3]TK COITHI KTHP va Thi TN'!$F:$F,$D236,'[3]TK COITHI KTHP va Thi TN'!$H:$H))</f>
        <v>0</v>
      </c>
      <c r="R236" s="149">
        <f t="shared" si="36"/>
        <v>0</v>
      </c>
      <c r="S236" s="49">
        <f>IF($D236="","",SUMIF('[3]TK CHAMTHI'!$A:$A,$D236,'[3]TK CHAMTHI'!$C:$C))</f>
        <v>0</v>
      </c>
      <c r="T236" s="49">
        <f>IF($D236="","",SUMIF('[3]TK CHAMTHI'!$B:$B,$D236,'[3]TK CHAMTHI'!$C:$C))</f>
        <v>0</v>
      </c>
      <c r="U236" s="49">
        <f>IF(D236="","",SUMIF('[3]CHAM NV'!B:B,D236,'[3]CHAM NV'!C:C))</f>
        <v>0</v>
      </c>
      <c r="V236" s="50">
        <f t="shared" si="37"/>
        <v>0</v>
      </c>
      <c r="W236" s="49">
        <f>IF($D236="","",SUMIF('[3]TK CHAMTHI'!$D:$D,$D236,'[3]TK CHAMTHI'!$F:$F))</f>
        <v>0</v>
      </c>
      <c r="X236" s="49">
        <f>IF($D236="","",SUMIF('[3]TK CHAMTHI'!$E:$E,$D236,'[3]TK CHAMTHI'!$F:$F))</f>
        <v>0</v>
      </c>
      <c r="Y236" s="49">
        <f>IF(D236="","",SUMIF('[3]CHAM NV'!G:G,D236,'[3]CHAM NV'!H:H))</f>
        <v>0</v>
      </c>
      <c r="Z236" s="50">
        <f t="shared" si="38"/>
        <v>0</v>
      </c>
      <c r="AA236" s="49">
        <f>IF($D236="","",SUMIF('[3]TK CHAMTHI'!$G:$G,$D236,'[3]TK CHAMTHI'!$I:$I))</f>
        <v>0</v>
      </c>
      <c r="AB236" s="49">
        <f>IF($D236="","",SUMIF('[3]TK CHAMTHI'!$H:$H,$D236,'[3]TK CHAMTHI'!$I:$I))</f>
        <v>0</v>
      </c>
      <c r="AC236" s="49">
        <f>IF(D236="","",SUMIF('[3]CHAM NV'!E:E,D236,'[3]CHAM NV'!F:F))</f>
        <v>0</v>
      </c>
      <c r="AD236" s="50">
        <f t="shared" si="39"/>
        <v>0</v>
      </c>
      <c r="AE236" s="49">
        <f>IF($D236="","",SUMIF('[3]TK CHAMTHI'!$J:$J,$D236,'[3]TK CHAMTHI'!$L:$L))</f>
        <v>0</v>
      </c>
      <c r="AF236" s="49">
        <f>IF($D236="","",SUMIF('[3]TK CHAMTHI'!$K:$K,$D236,'[3]TK CHAMTHI'!$L:$L))</f>
        <v>0</v>
      </c>
      <c r="AG236" s="49">
        <f>IF(D236="","",SUMIF('[3]CHAM NV'!I:I,D236,'[3]CHAM NV'!J:J))</f>
        <v>0</v>
      </c>
      <c r="AH236" s="50">
        <f t="shared" si="40"/>
        <v>0</v>
      </c>
      <c r="AI236" s="49">
        <f>IF($D236="","",SUMIF('[3]TK CHAMTHI'!$M:$M,$D236,'[3]TK CHAMTHI'!$O:$O))</f>
        <v>0</v>
      </c>
      <c r="AJ236" s="49">
        <f>IF($D236="","",SUMIF('[3]TK CHAMTHI'!$N:$N,$D236,'[3]TK CHAMTHI'!$O:$O))</f>
        <v>0</v>
      </c>
      <c r="AK236" s="50">
        <f t="shared" si="32"/>
        <v>0</v>
      </c>
      <c r="AL236" s="49">
        <f>IF($D236="","",SUMIF('[3]TK CHAMTHI'!$P:$P,$D236,'[3]TK CHAMTHI'!$R:$R))</f>
        <v>0</v>
      </c>
      <c r="AM236" s="49">
        <f>IF($D236="","",SUMIF('[3]TK CHAMTHI'!$Q:$Q,$D236,'[3]TK CHAMTHI'!$R:$R))</f>
        <v>0</v>
      </c>
      <c r="AN236" s="50">
        <f t="shared" si="33"/>
        <v>0</v>
      </c>
      <c r="AO236" s="49">
        <f>IF(D236="","",SUMIF('[3]TK CHAMTHI'!S:S,D236,'[3]TK CHAMTHI'!U:U))</f>
        <v>0</v>
      </c>
      <c r="AP236" s="49">
        <f>IF(D236="","",SUMIF('[3]TK CHAMTHI'!T:T,D236,'[3]TK CHAMTHI'!U:U))</f>
        <v>0</v>
      </c>
      <c r="AQ236" s="50">
        <f t="shared" si="41"/>
        <v>0</v>
      </c>
      <c r="AR236" s="50">
        <f>IF(D236="","",ROUND(SUMIF('[3]QL THI'!G:G,D236,'[3]QL THI'!H:H),1))</f>
        <v>0</v>
      </c>
      <c r="AS236" s="50">
        <f>IF(D236="","",ROUND(SUMIF('[3]QL THI'!E:E,D236,'[3]QL THI'!F:F),1))</f>
        <v>0</v>
      </c>
      <c r="AT236" s="149">
        <f t="shared" si="34"/>
        <v>0</v>
      </c>
    </row>
    <row r="237" spans="1:46" s="135" customFormat="1">
      <c r="A237" s="145">
        <f>IF(D237="","",SUBTOTAL(3,$D$5:D237))</f>
        <v>233</v>
      </c>
      <c r="B237" s="46" t="s">
        <v>514</v>
      </c>
      <c r="C237" s="47" t="s">
        <v>450</v>
      </c>
      <c r="D237" s="146" t="s">
        <v>515</v>
      </c>
      <c r="E237" s="147">
        <f>IF($D237="","",SUMIF('[3]TK DETHI'!$A:$A,$D237,'[3]TK DETHI'!$B:$B))</f>
        <v>0</v>
      </c>
      <c r="F237" s="147">
        <f>IF($D237="","",SUMIF('[3]TK DETHI'!$C:$C,$D237,'[3]TK DETHI'!$D:$D))</f>
        <v>0</v>
      </c>
      <c r="G237" s="147">
        <f>IF($D237="","",SUMIF('[3]TK DETHI'!$E:$E,$D237,'[3]TK DETHI'!$F:$F))</f>
        <v>0</v>
      </c>
      <c r="H237" s="147">
        <f>IF($D237="","",SUMIF('[3]TK DETHI'!$G:$G,$D237,'[3]TK DETHI'!$H:$H))</f>
        <v>0</v>
      </c>
      <c r="I237" s="147">
        <f>IF($D237="","",SUMIF('[3]TK DETHI'!$I:$I,$D237,'[3]TK DETHI'!$J:$J))</f>
        <v>0</v>
      </c>
      <c r="J237" s="147">
        <f>IF($D237="","",SUMIF('[3]TK DETHI'!$K:$K,$D237,'[3]TK DETHI'!$L:$L))</f>
        <v>0</v>
      </c>
      <c r="K237" s="147">
        <f>IF($D237="","",SUMIF('[3]TK DETHI'!$M:$M,$D237,'[3]TK DETHI'!$N:$N))</f>
        <v>0</v>
      </c>
      <c r="L237" s="147">
        <f>IF($D237="","",SUMIF('[3]TK DETHI'!$O:$O,$D237,'[3]TK DETHI'!$P:$P))</f>
        <v>0</v>
      </c>
      <c r="M237" s="148">
        <f t="shared" si="35"/>
        <v>0</v>
      </c>
      <c r="N237" s="49">
        <f>IF($D237="","",SUMIF('[3]TK COITHI KTHP va Thi TN'!$A:$A,$D237,'[3]TK COITHI KTHP va Thi TN'!$D:$D))</f>
        <v>0</v>
      </c>
      <c r="O237" s="49">
        <f>IF($D237="","",SUMIF('[3]TK COITHI KTHP va Thi TN'!$B:$B,$D237,'[3]TK COITHI KTHP va Thi TN'!$D:$D))</f>
        <v>0</v>
      </c>
      <c r="P237" s="49">
        <f>IF($D237="","",SUMIF('[3]TK COITHI KTHP va Thi TN'!$E:$E,$D237,'[3]TK COITHI KTHP va Thi TN'!$H:$H))</f>
        <v>0</v>
      </c>
      <c r="Q237" s="49">
        <f>IF($D237="","",SUMIF('[3]TK COITHI KTHP va Thi TN'!$F:$F,$D237,'[3]TK COITHI KTHP va Thi TN'!$H:$H))</f>
        <v>0</v>
      </c>
      <c r="R237" s="149">
        <f t="shared" si="36"/>
        <v>0</v>
      </c>
      <c r="S237" s="49">
        <f>IF($D237="","",SUMIF('[3]TK CHAMTHI'!$A:$A,$D237,'[3]TK CHAMTHI'!$C:$C))</f>
        <v>0</v>
      </c>
      <c r="T237" s="49">
        <f>IF($D237="","",SUMIF('[3]TK CHAMTHI'!$B:$B,$D237,'[3]TK CHAMTHI'!$C:$C))</f>
        <v>0</v>
      </c>
      <c r="U237" s="49">
        <f>IF(D237="","",SUMIF('[3]CHAM NV'!B:B,D237,'[3]CHAM NV'!C:C))</f>
        <v>0</v>
      </c>
      <c r="V237" s="50">
        <f t="shared" si="37"/>
        <v>0</v>
      </c>
      <c r="W237" s="49">
        <f>IF($D237="","",SUMIF('[3]TK CHAMTHI'!$D:$D,$D237,'[3]TK CHAMTHI'!$F:$F))</f>
        <v>0</v>
      </c>
      <c r="X237" s="49">
        <f>IF($D237="","",SUMIF('[3]TK CHAMTHI'!$E:$E,$D237,'[3]TK CHAMTHI'!$F:$F))</f>
        <v>0</v>
      </c>
      <c r="Y237" s="49">
        <f>IF(D237="","",SUMIF('[3]CHAM NV'!G:G,D237,'[3]CHAM NV'!H:H))</f>
        <v>0</v>
      </c>
      <c r="Z237" s="50">
        <f t="shared" si="38"/>
        <v>0</v>
      </c>
      <c r="AA237" s="49">
        <f>IF($D237="","",SUMIF('[3]TK CHAMTHI'!$G:$G,$D237,'[3]TK CHAMTHI'!$I:$I))</f>
        <v>0</v>
      </c>
      <c r="AB237" s="49">
        <f>IF($D237="","",SUMIF('[3]TK CHAMTHI'!$H:$H,$D237,'[3]TK CHAMTHI'!$I:$I))</f>
        <v>0</v>
      </c>
      <c r="AC237" s="49">
        <f>IF(D237="","",SUMIF('[3]CHAM NV'!E:E,D237,'[3]CHAM NV'!F:F))</f>
        <v>0</v>
      </c>
      <c r="AD237" s="50">
        <f t="shared" si="39"/>
        <v>0</v>
      </c>
      <c r="AE237" s="49">
        <f>IF($D237="","",SUMIF('[3]TK CHAMTHI'!$J:$J,$D237,'[3]TK CHAMTHI'!$L:$L))</f>
        <v>0</v>
      </c>
      <c r="AF237" s="49">
        <f>IF($D237="","",SUMIF('[3]TK CHAMTHI'!$K:$K,$D237,'[3]TK CHAMTHI'!$L:$L))</f>
        <v>0</v>
      </c>
      <c r="AG237" s="49">
        <f>IF(D237="","",SUMIF('[3]CHAM NV'!I:I,D237,'[3]CHAM NV'!J:J))</f>
        <v>0</v>
      </c>
      <c r="AH237" s="50">
        <f t="shared" si="40"/>
        <v>0</v>
      </c>
      <c r="AI237" s="49">
        <f>IF($D237="","",SUMIF('[3]TK CHAMTHI'!$M:$M,$D237,'[3]TK CHAMTHI'!$O:$O))</f>
        <v>0</v>
      </c>
      <c r="AJ237" s="49">
        <f>IF($D237="","",SUMIF('[3]TK CHAMTHI'!$N:$N,$D237,'[3]TK CHAMTHI'!$O:$O))</f>
        <v>0</v>
      </c>
      <c r="AK237" s="50">
        <f t="shared" si="32"/>
        <v>0</v>
      </c>
      <c r="AL237" s="49">
        <f>IF($D237="","",SUMIF('[3]TK CHAMTHI'!$P:$P,$D237,'[3]TK CHAMTHI'!$R:$R))</f>
        <v>0</v>
      </c>
      <c r="AM237" s="49">
        <f>IF($D237="","",SUMIF('[3]TK CHAMTHI'!$Q:$Q,$D237,'[3]TK CHAMTHI'!$R:$R))</f>
        <v>0</v>
      </c>
      <c r="AN237" s="50">
        <f t="shared" si="33"/>
        <v>0</v>
      </c>
      <c r="AO237" s="49">
        <f>IF(D237="","",SUMIF('[3]TK CHAMTHI'!S:S,D237,'[3]TK CHAMTHI'!U:U))</f>
        <v>0</v>
      </c>
      <c r="AP237" s="49">
        <f>IF(D237="","",SUMIF('[3]TK CHAMTHI'!T:T,D237,'[3]TK CHAMTHI'!U:U))</f>
        <v>0</v>
      </c>
      <c r="AQ237" s="50">
        <f t="shared" si="41"/>
        <v>0</v>
      </c>
      <c r="AR237" s="50">
        <f>IF(D237="","",ROUND(SUMIF('[3]QL THI'!G:G,D237,'[3]QL THI'!H:H),1))</f>
        <v>0</v>
      </c>
      <c r="AS237" s="50">
        <f>IF(D237="","",ROUND(SUMIF('[3]QL THI'!E:E,D237,'[3]QL THI'!F:F),1))</f>
        <v>0</v>
      </c>
      <c r="AT237" s="149">
        <f t="shared" si="34"/>
        <v>0</v>
      </c>
    </row>
    <row r="238" spans="1:46" s="135" customFormat="1">
      <c r="A238" s="145">
        <f>IF(D238="","",SUBTOTAL(3,$D$5:D238))</f>
        <v>234</v>
      </c>
      <c r="B238" s="46" t="s">
        <v>516</v>
      </c>
      <c r="C238" s="47" t="s">
        <v>450</v>
      </c>
      <c r="D238" s="146" t="s">
        <v>517</v>
      </c>
      <c r="E238" s="147">
        <f>IF($D238="","",SUMIF('[3]TK DETHI'!$A:$A,$D238,'[3]TK DETHI'!$B:$B))</f>
        <v>0</v>
      </c>
      <c r="F238" s="147">
        <f>IF($D238="","",SUMIF('[3]TK DETHI'!$C:$C,$D238,'[3]TK DETHI'!$D:$D))</f>
        <v>0</v>
      </c>
      <c r="G238" s="147">
        <f>IF($D238="","",SUMIF('[3]TK DETHI'!$E:$E,$D238,'[3]TK DETHI'!$F:$F))</f>
        <v>0</v>
      </c>
      <c r="H238" s="147">
        <f>IF($D238="","",SUMIF('[3]TK DETHI'!$G:$G,$D238,'[3]TK DETHI'!$H:$H))</f>
        <v>0</v>
      </c>
      <c r="I238" s="147">
        <f>IF($D238="","",SUMIF('[3]TK DETHI'!$I:$I,$D238,'[3]TK DETHI'!$J:$J))</f>
        <v>0</v>
      </c>
      <c r="J238" s="147">
        <f>IF($D238="","",SUMIF('[3]TK DETHI'!$K:$K,$D238,'[3]TK DETHI'!$L:$L))</f>
        <v>0</v>
      </c>
      <c r="K238" s="147">
        <f>IF($D238="","",SUMIF('[3]TK DETHI'!$M:$M,$D238,'[3]TK DETHI'!$N:$N))</f>
        <v>0</v>
      </c>
      <c r="L238" s="147">
        <f>IF($D238="","",SUMIF('[3]TK DETHI'!$O:$O,$D238,'[3]TK DETHI'!$P:$P))</f>
        <v>0</v>
      </c>
      <c r="M238" s="148">
        <f t="shared" si="35"/>
        <v>0</v>
      </c>
      <c r="N238" s="49">
        <f>IF($D238="","",SUMIF('[3]TK COITHI KTHP va Thi TN'!$A:$A,$D238,'[3]TK COITHI KTHP va Thi TN'!$D:$D))</f>
        <v>0</v>
      </c>
      <c r="O238" s="49">
        <f>IF($D238="","",SUMIF('[3]TK COITHI KTHP va Thi TN'!$B:$B,$D238,'[3]TK COITHI KTHP va Thi TN'!$D:$D))</f>
        <v>0</v>
      </c>
      <c r="P238" s="49">
        <f>IF($D238="","",SUMIF('[3]TK COITHI KTHP va Thi TN'!$E:$E,$D238,'[3]TK COITHI KTHP va Thi TN'!$H:$H))</f>
        <v>0</v>
      </c>
      <c r="Q238" s="49">
        <f>IF($D238="","",SUMIF('[3]TK COITHI KTHP va Thi TN'!$F:$F,$D238,'[3]TK COITHI KTHP va Thi TN'!$H:$H))</f>
        <v>0</v>
      </c>
      <c r="R238" s="149">
        <f t="shared" si="36"/>
        <v>0</v>
      </c>
      <c r="S238" s="49">
        <f>IF($D238="","",SUMIF('[3]TK CHAMTHI'!$A:$A,$D238,'[3]TK CHAMTHI'!$C:$C))</f>
        <v>0</v>
      </c>
      <c r="T238" s="49">
        <f>IF($D238="","",SUMIF('[3]TK CHAMTHI'!$B:$B,$D238,'[3]TK CHAMTHI'!$C:$C))</f>
        <v>0</v>
      </c>
      <c r="U238" s="49">
        <f>IF(D238="","",SUMIF('[3]CHAM NV'!B:B,D238,'[3]CHAM NV'!C:C))</f>
        <v>0</v>
      </c>
      <c r="V238" s="50">
        <f t="shared" si="37"/>
        <v>0</v>
      </c>
      <c r="W238" s="49">
        <f>IF($D238="","",SUMIF('[3]TK CHAMTHI'!$D:$D,$D238,'[3]TK CHAMTHI'!$F:$F))</f>
        <v>0</v>
      </c>
      <c r="X238" s="49">
        <f>IF($D238="","",SUMIF('[3]TK CHAMTHI'!$E:$E,$D238,'[3]TK CHAMTHI'!$F:$F))</f>
        <v>0</v>
      </c>
      <c r="Y238" s="49">
        <f>IF(D238="","",SUMIF('[3]CHAM NV'!G:G,D238,'[3]CHAM NV'!H:H))</f>
        <v>0</v>
      </c>
      <c r="Z238" s="50">
        <f t="shared" si="38"/>
        <v>0</v>
      </c>
      <c r="AA238" s="49">
        <f>IF($D238="","",SUMIF('[3]TK CHAMTHI'!$G:$G,$D238,'[3]TK CHAMTHI'!$I:$I))</f>
        <v>0</v>
      </c>
      <c r="AB238" s="49">
        <f>IF($D238="","",SUMIF('[3]TK CHAMTHI'!$H:$H,$D238,'[3]TK CHAMTHI'!$I:$I))</f>
        <v>0</v>
      </c>
      <c r="AC238" s="49">
        <f>IF(D238="","",SUMIF('[3]CHAM NV'!E:E,D238,'[3]CHAM NV'!F:F))</f>
        <v>0</v>
      </c>
      <c r="AD238" s="50">
        <f t="shared" si="39"/>
        <v>0</v>
      </c>
      <c r="AE238" s="49">
        <f>IF($D238="","",SUMIF('[3]TK CHAMTHI'!$J:$J,$D238,'[3]TK CHAMTHI'!$L:$L))</f>
        <v>0</v>
      </c>
      <c r="AF238" s="49">
        <f>IF($D238="","",SUMIF('[3]TK CHAMTHI'!$K:$K,$D238,'[3]TK CHAMTHI'!$L:$L))</f>
        <v>0</v>
      </c>
      <c r="AG238" s="49">
        <f>IF(D238="","",SUMIF('[3]CHAM NV'!I:I,D238,'[3]CHAM NV'!J:J))</f>
        <v>0</v>
      </c>
      <c r="AH238" s="50">
        <f t="shared" si="40"/>
        <v>0</v>
      </c>
      <c r="AI238" s="49">
        <f>IF($D238="","",SUMIF('[3]TK CHAMTHI'!$M:$M,$D238,'[3]TK CHAMTHI'!$O:$O))</f>
        <v>0</v>
      </c>
      <c r="AJ238" s="49">
        <f>IF($D238="","",SUMIF('[3]TK CHAMTHI'!$N:$N,$D238,'[3]TK CHAMTHI'!$O:$O))</f>
        <v>0</v>
      </c>
      <c r="AK238" s="50">
        <f t="shared" si="32"/>
        <v>0</v>
      </c>
      <c r="AL238" s="49">
        <f>IF($D238="","",SUMIF('[3]TK CHAMTHI'!$P:$P,$D238,'[3]TK CHAMTHI'!$R:$R))</f>
        <v>0</v>
      </c>
      <c r="AM238" s="49">
        <f>IF($D238="","",SUMIF('[3]TK CHAMTHI'!$Q:$Q,$D238,'[3]TK CHAMTHI'!$R:$R))</f>
        <v>0</v>
      </c>
      <c r="AN238" s="50">
        <f t="shared" si="33"/>
        <v>0</v>
      </c>
      <c r="AO238" s="49">
        <f>IF(D238="","",SUMIF('[3]TK CHAMTHI'!S:S,D238,'[3]TK CHAMTHI'!U:U))</f>
        <v>0</v>
      </c>
      <c r="AP238" s="49">
        <f>IF(D238="","",SUMIF('[3]TK CHAMTHI'!T:T,D238,'[3]TK CHAMTHI'!U:U))</f>
        <v>0</v>
      </c>
      <c r="AQ238" s="50">
        <f t="shared" si="41"/>
        <v>0</v>
      </c>
      <c r="AR238" s="50">
        <f>IF(D238="","",ROUND(SUMIF('[3]QL THI'!G:G,D238,'[3]QL THI'!H:H),1))</f>
        <v>0</v>
      </c>
      <c r="AS238" s="50">
        <f>IF(D238="","",ROUND(SUMIF('[3]QL THI'!E:E,D238,'[3]QL THI'!F:F),1))</f>
        <v>0</v>
      </c>
      <c r="AT238" s="149">
        <f t="shared" si="34"/>
        <v>0</v>
      </c>
    </row>
    <row r="239" spans="1:46" s="135" customFormat="1" ht="37.5">
      <c r="A239" s="145">
        <f>IF(D239="","",SUBTOTAL(3,$D$5:D239))</f>
        <v>235</v>
      </c>
      <c r="B239" s="46" t="s">
        <v>518</v>
      </c>
      <c r="C239" s="47" t="s">
        <v>450</v>
      </c>
      <c r="D239" s="146" t="s">
        <v>519</v>
      </c>
      <c r="E239" s="147">
        <f>IF($D239="","",SUMIF('[3]TK DETHI'!$A:$A,$D239,'[3]TK DETHI'!$B:$B))</f>
        <v>0</v>
      </c>
      <c r="F239" s="147">
        <f>IF($D239="","",SUMIF('[3]TK DETHI'!$C:$C,$D239,'[3]TK DETHI'!$D:$D))</f>
        <v>0</v>
      </c>
      <c r="G239" s="147">
        <f>IF($D239="","",SUMIF('[3]TK DETHI'!$E:$E,$D239,'[3]TK DETHI'!$F:$F))</f>
        <v>0</v>
      </c>
      <c r="H239" s="147">
        <f>IF($D239="","",SUMIF('[3]TK DETHI'!$G:$G,$D239,'[3]TK DETHI'!$H:$H))</f>
        <v>0</v>
      </c>
      <c r="I239" s="147">
        <f>IF($D239="","",SUMIF('[3]TK DETHI'!$I:$I,$D239,'[3]TK DETHI'!$J:$J))</f>
        <v>0</v>
      </c>
      <c r="J239" s="147">
        <f>IF($D239="","",SUMIF('[3]TK DETHI'!$K:$K,$D239,'[3]TK DETHI'!$L:$L))</f>
        <v>0</v>
      </c>
      <c r="K239" s="147">
        <f>IF($D239="","",SUMIF('[3]TK DETHI'!$M:$M,$D239,'[3]TK DETHI'!$N:$N))</f>
        <v>0</v>
      </c>
      <c r="L239" s="147">
        <f>IF($D239="","",SUMIF('[3]TK DETHI'!$O:$O,$D239,'[3]TK DETHI'!$P:$P))</f>
        <v>0</v>
      </c>
      <c r="M239" s="148">
        <f t="shared" si="35"/>
        <v>0</v>
      </c>
      <c r="N239" s="49">
        <f>IF($D239="","",SUMIF('[3]TK COITHI KTHP va Thi TN'!$A:$A,$D239,'[3]TK COITHI KTHP va Thi TN'!$D:$D))</f>
        <v>0</v>
      </c>
      <c r="O239" s="49">
        <f>IF($D239="","",SUMIF('[3]TK COITHI KTHP va Thi TN'!$B:$B,$D239,'[3]TK COITHI KTHP va Thi TN'!$D:$D))</f>
        <v>0</v>
      </c>
      <c r="P239" s="49">
        <f>IF($D239="","",SUMIF('[3]TK COITHI KTHP va Thi TN'!$E:$E,$D239,'[3]TK COITHI KTHP va Thi TN'!$H:$H))</f>
        <v>0</v>
      </c>
      <c r="Q239" s="49">
        <f>IF($D239="","",SUMIF('[3]TK COITHI KTHP va Thi TN'!$F:$F,$D239,'[3]TK COITHI KTHP va Thi TN'!$H:$H))</f>
        <v>0</v>
      </c>
      <c r="R239" s="149">
        <f t="shared" si="36"/>
        <v>0</v>
      </c>
      <c r="S239" s="49">
        <f>IF($D239="","",SUMIF('[3]TK CHAMTHI'!$A:$A,$D239,'[3]TK CHAMTHI'!$C:$C))</f>
        <v>0</v>
      </c>
      <c r="T239" s="49">
        <f>IF($D239="","",SUMIF('[3]TK CHAMTHI'!$B:$B,$D239,'[3]TK CHAMTHI'!$C:$C))</f>
        <v>0</v>
      </c>
      <c r="U239" s="49">
        <f>IF(D239="","",SUMIF('[3]CHAM NV'!B:B,D239,'[3]CHAM NV'!C:C))</f>
        <v>0</v>
      </c>
      <c r="V239" s="50">
        <f t="shared" si="37"/>
        <v>0</v>
      </c>
      <c r="W239" s="49">
        <f>IF($D239="","",SUMIF('[3]TK CHAMTHI'!$D:$D,$D239,'[3]TK CHAMTHI'!$F:$F))</f>
        <v>0</v>
      </c>
      <c r="X239" s="49">
        <f>IF($D239="","",SUMIF('[3]TK CHAMTHI'!$E:$E,$D239,'[3]TK CHAMTHI'!$F:$F))</f>
        <v>0</v>
      </c>
      <c r="Y239" s="49">
        <f>IF(D239="","",SUMIF('[3]CHAM NV'!G:G,D239,'[3]CHAM NV'!H:H))</f>
        <v>0</v>
      </c>
      <c r="Z239" s="50">
        <f t="shared" si="38"/>
        <v>0</v>
      </c>
      <c r="AA239" s="49">
        <f>IF($D239="","",SUMIF('[3]TK CHAMTHI'!$G:$G,$D239,'[3]TK CHAMTHI'!$I:$I))</f>
        <v>0</v>
      </c>
      <c r="AB239" s="49">
        <f>IF($D239="","",SUMIF('[3]TK CHAMTHI'!$H:$H,$D239,'[3]TK CHAMTHI'!$I:$I))</f>
        <v>0</v>
      </c>
      <c r="AC239" s="49">
        <f>IF(D239="","",SUMIF('[3]CHAM NV'!E:E,D239,'[3]CHAM NV'!F:F))</f>
        <v>0</v>
      </c>
      <c r="AD239" s="50">
        <f t="shared" si="39"/>
        <v>0</v>
      </c>
      <c r="AE239" s="49">
        <f>IF($D239="","",SUMIF('[3]TK CHAMTHI'!$J:$J,$D239,'[3]TK CHAMTHI'!$L:$L))</f>
        <v>0</v>
      </c>
      <c r="AF239" s="49">
        <f>IF($D239="","",SUMIF('[3]TK CHAMTHI'!$K:$K,$D239,'[3]TK CHAMTHI'!$L:$L))</f>
        <v>0</v>
      </c>
      <c r="AG239" s="49">
        <f>IF(D239="","",SUMIF('[3]CHAM NV'!I:I,D239,'[3]CHAM NV'!J:J))</f>
        <v>0</v>
      </c>
      <c r="AH239" s="50">
        <f t="shared" si="40"/>
        <v>0</v>
      </c>
      <c r="AI239" s="49">
        <f>IF($D239="","",SUMIF('[3]TK CHAMTHI'!$M:$M,$D239,'[3]TK CHAMTHI'!$O:$O))</f>
        <v>0</v>
      </c>
      <c r="AJ239" s="49">
        <f>IF($D239="","",SUMIF('[3]TK CHAMTHI'!$N:$N,$D239,'[3]TK CHAMTHI'!$O:$O))</f>
        <v>0</v>
      </c>
      <c r="AK239" s="50">
        <f t="shared" si="32"/>
        <v>0</v>
      </c>
      <c r="AL239" s="49">
        <f>IF($D239="","",SUMIF('[3]TK CHAMTHI'!$P:$P,$D239,'[3]TK CHAMTHI'!$R:$R))</f>
        <v>0</v>
      </c>
      <c r="AM239" s="49">
        <f>IF($D239="","",SUMIF('[3]TK CHAMTHI'!$Q:$Q,$D239,'[3]TK CHAMTHI'!$R:$R))</f>
        <v>0</v>
      </c>
      <c r="AN239" s="50">
        <f t="shared" si="33"/>
        <v>0</v>
      </c>
      <c r="AO239" s="49">
        <f>IF(D239="","",SUMIF('[3]TK CHAMTHI'!S:S,D239,'[3]TK CHAMTHI'!U:U))</f>
        <v>0</v>
      </c>
      <c r="AP239" s="49">
        <f>IF(D239="","",SUMIF('[3]TK CHAMTHI'!T:T,D239,'[3]TK CHAMTHI'!U:U))</f>
        <v>0</v>
      </c>
      <c r="AQ239" s="50">
        <f t="shared" si="41"/>
        <v>0</v>
      </c>
      <c r="AR239" s="50">
        <f>IF(D239="","",ROUND(SUMIF('[3]QL THI'!G:G,D239,'[3]QL THI'!H:H),1))</f>
        <v>0</v>
      </c>
      <c r="AS239" s="50">
        <f>IF(D239="","",ROUND(SUMIF('[3]QL THI'!E:E,D239,'[3]QL THI'!F:F),1))</f>
        <v>0</v>
      </c>
      <c r="AT239" s="149">
        <f t="shared" si="34"/>
        <v>0</v>
      </c>
    </row>
    <row r="240" spans="1:46" s="135" customFormat="1">
      <c r="A240" s="145">
        <f>IF(D240="","",SUBTOTAL(3,$D$5:D240))</f>
        <v>236</v>
      </c>
      <c r="B240" s="46" t="s">
        <v>520</v>
      </c>
      <c r="C240" s="47" t="s">
        <v>450</v>
      </c>
      <c r="D240" s="146" t="s">
        <v>521</v>
      </c>
      <c r="E240" s="147">
        <f>IF($D240="","",SUMIF('[3]TK DETHI'!$A:$A,$D240,'[3]TK DETHI'!$B:$B))</f>
        <v>0</v>
      </c>
      <c r="F240" s="147">
        <f>IF($D240="","",SUMIF('[3]TK DETHI'!$C:$C,$D240,'[3]TK DETHI'!$D:$D))</f>
        <v>0</v>
      </c>
      <c r="G240" s="147">
        <f>IF($D240="","",SUMIF('[3]TK DETHI'!$E:$E,$D240,'[3]TK DETHI'!$F:$F))</f>
        <v>0</v>
      </c>
      <c r="H240" s="147">
        <f>IF($D240="","",SUMIF('[3]TK DETHI'!$G:$G,$D240,'[3]TK DETHI'!$H:$H))</f>
        <v>0</v>
      </c>
      <c r="I240" s="147">
        <f>IF($D240="","",SUMIF('[3]TK DETHI'!$I:$I,$D240,'[3]TK DETHI'!$J:$J))</f>
        <v>0</v>
      </c>
      <c r="J240" s="147">
        <f>IF($D240="","",SUMIF('[3]TK DETHI'!$K:$K,$D240,'[3]TK DETHI'!$L:$L))</f>
        <v>0</v>
      </c>
      <c r="K240" s="147">
        <f>IF($D240="","",SUMIF('[3]TK DETHI'!$M:$M,$D240,'[3]TK DETHI'!$N:$N))</f>
        <v>0</v>
      </c>
      <c r="L240" s="147">
        <f>IF($D240="","",SUMIF('[3]TK DETHI'!$O:$O,$D240,'[3]TK DETHI'!$P:$P))</f>
        <v>0</v>
      </c>
      <c r="M240" s="148">
        <f t="shared" si="35"/>
        <v>0</v>
      </c>
      <c r="N240" s="49">
        <f>IF($D240="","",SUMIF('[3]TK COITHI KTHP va Thi TN'!$A:$A,$D240,'[3]TK COITHI KTHP va Thi TN'!$D:$D))</f>
        <v>0</v>
      </c>
      <c r="O240" s="49">
        <f>IF($D240="","",SUMIF('[3]TK COITHI KTHP va Thi TN'!$B:$B,$D240,'[3]TK COITHI KTHP va Thi TN'!$D:$D))</f>
        <v>0</v>
      </c>
      <c r="P240" s="49">
        <f>IF($D240="","",SUMIF('[3]TK COITHI KTHP va Thi TN'!$E:$E,$D240,'[3]TK COITHI KTHP va Thi TN'!$H:$H))</f>
        <v>0</v>
      </c>
      <c r="Q240" s="49">
        <f>IF($D240="","",SUMIF('[3]TK COITHI KTHP va Thi TN'!$F:$F,$D240,'[3]TK COITHI KTHP va Thi TN'!$H:$H))</f>
        <v>2.5</v>
      </c>
      <c r="R240" s="149">
        <f t="shared" si="36"/>
        <v>2.5</v>
      </c>
      <c r="S240" s="49">
        <f>IF($D240="","",SUMIF('[3]TK CHAMTHI'!$A:$A,$D240,'[3]TK CHAMTHI'!$C:$C))</f>
        <v>0</v>
      </c>
      <c r="T240" s="49">
        <f>IF($D240="","",SUMIF('[3]TK CHAMTHI'!$B:$B,$D240,'[3]TK CHAMTHI'!$C:$C))</f>
        <v>0</v>
      </c>
      <c r="U240" s="49">
        <f>IF(D240="","",SUMIF('[3]CHAM NV'!B:B,D240,'[3]CHAM NV'!C:C))</f>
        <v>0</v>
      </c>
      <c r="V240" s="50">
        <f t="shared" si="37"/>
        <v>0</v>
      </c>
      <c r="W240" s="49">
        <f>IF($D240="","",SUMIF('[3]TK CHAMTHI'!$D:$D,$D240,'[3]TK CHAMTHI'!$F:$F))</f>
        <v>0</v>
      </c>
      <c r="X240" s="49">
        <f>IF($D240="","",SUMIF('[3]TK CHAMTHI'!$E:$E,$D240,'[3]TK CHAMTHI'!$F:$F))</f>
        <v>0</v>
      </c>
      <c r="Y240" s="49">
        <f>IF(D240="","",SUMIF('[3]CHAM NV'!G:G,D240,'[3]CHAM NV'!H:H))</f>
        <v>0</v>
      </c>
      <c r="Z240" s="50">
        <f t="shared" si="38"/>
        <v>0</v>
      </c>
      <c r="AA240" s="49">
        <f>IF($D240="","",SUMIF('[3]TK CHAMTHI'!$G:$G,$D240,'[3]TK CHAMTHI'!$I:$I))</f>
        <v>0</v>
      </c>
      <c r="AB240" s="49">
        <f>IF($D240="","",SUMIF('[3]TK CHAMTHI'!$H:$H,$D240,'[3]TK CHAMTHI'!$I:$I))</f>
        <v>0</v>
      </c>
      <c r="AC240" s="49">
        <f>IF(D240="","",SUMIF('[3]CHAM NV'!E:E,D240,'[3]CHAM NV'!F:F))</f>
        <v>0</v>
      </c>
      <c r="AD240" s="50">
        <f t="shared" si="39"/>
        <v>0</v>
      </c>
      <c r="AE240" s="49">
        <f>IF($D240="","",SUMIF('[3]TK CHAMTHI'!$J:$J,$D240,'[3]TK CHAMTHI'!$L:$L))</f>
        <v>0</v>
      </c>
      <c r="AF240" s="49">
        <f>IF($D240="","",SUMIF('[3]TK CHAMTHI'!$K:$K,$D240,'[3]TK CHAMTHI'!$L:$L))</f>
        <v>0</v>
      </c>
      <c r="AG240" s="49">
        <f>IF(D240="","",SUMIF('[3]CHAM NV'!I:I,D240,'[3]CHAM NV'!J:J))</f>
        <v>0</v>
      </c>
      <c r="AH240" s="50">
        <f t="shared" si="40"/>
        <v>0</v>
      </c>
      <c r="AI240" s="49">
        <f>IF($D240="","",SUMIF('[3]TK CHAMTHI'!$M:$M,$D240,'[3]TK CHAMTHI'!$O:$O))</f>
        <v>0</v>
      </c>
      <c r="AJ240" s="49">
        <f>IF($D240="","",SUMIF('[3]TK CHAMTHI'!$N:$N,$D240,'[3]TK CHAMTHI'!$O:$O))</f>
        <v>0</v>
      </c>
      <c r="AK240" s="50">
        <f t="shared" si="32"/>
        <v>0</v>
      </c>
      <c r="AL240" s="49">
        <f>IF($D240="","",SUMIF('[3]TK CHAMTHI'!$P:$P,$D240,'[3]TK CHAMTHI'!$R:$R))</f>
        <v>0</v>
      </c>
      <c r="AM240" s="49">
        <f>IF($D240="","",SUMIF('[3]TK CHAMTHI'!$Q:$Q,$D240,'[3]TK CHAMTHI'!$R:$R))</f>
        <v>0</v>
      </c>
      <c r="AN240" s="50">
        <f t="shared" si="33"/>
        <v>0</v>
      </c>
      <c r="AO240" s="49">
        <f>IF(D240="","",SUMIF('[3]TK CHAMTHI'!S:S,D240,'[3]TK CHAMTHI'!U:U))</f>
        <v>0</v>
      </c>
      <c r="AP240" s="49">
        <f>IF(D240="","",SUMIF('[3]TK CHAMTHI'!T:T,D240,'[3]TK CHAMTHI'!U:U))</f>
        <v>0</v>
      </c>
      <c r="AQ240" s="50">
        <f t="shared" si="41"/>
        <v>0</v>
      </c>
      <c r="AR240" s="50">
        <f>IF(D240="","",ROUND(SUMIF('[3]QL THI'!G:G,D240,'[3]QL THI'!H:H),1))</f>
        <v>0</v>
      </c>
      <c r="AS240" s="50">
        <f>IF(D240="","",ROUND(SUMIF('[3]QL THI'!E:E,D240,'[3]QL THI'!F:F),1))</f>
        <v>0</v>
      </c>
      <c r="AT240" s="149">
        <f t="shared" si="34"/>
        <v>2.5</v>
      </c>
    </row>
    <row r="241" spans="1:46" s="135" customFormat="1">
      <c r="A241" s="145">
        <f>IF(D241="","",SUBTOTAL(3,$D$5:D241))</f>
        <v>237</v>
      </c>
      <c r="B241" s="46" t="s">
        <v>522</v>
      </c>
      <c r="C241" s="47" t="s">
        <v>450</v>
      </c>
      <c r="D241" s="146" t="s">
        <v>523</v>
      </c>
      <c r="E241" s="147">
        <f>IF($D241="","",SUMIF('[3]TK DETHI'!$A:$A,$D241,'[3]TK DETHI'!$B:$B))</f>
        <v>0</v>
      </c>
      <c r="F241" s="147">
        <f>IF($D241="","",SUMIF('[3]TK DETHI'!$C:$C,$D241,'[3]TK DETHI'!$D:$D))</f>
        <v>0</v>
      </c>
      <c r="G241" s="147">
        <f>IF($D241="","",SUMIF('[3]TK DETHI'!$E:$E,$D241,'[3]TK DETHI'!$F:$F))</f>
        <v>0</v>
      </c>
      <c r="H241" s="147">
        <f>IF($D241="","",SUMIF('[3]TK DETHI'!$G:$G,$D241,'[3]TK DETHI'!$H:$H))</f>
        <v>0</v>
      </c>
      <c r="I241" s="147">
        <f>IF($D241="","",SUMIF('[3]TK DETHI'!$I:$I,$D241,'[3]TK DETHI'!$J:$J))</f>
        <v>0</v>
      </c>
      <c r="J241" s="147">
        <f>IF($D241="","",SUMIF('[3]TK DETHI'!$K:$K,$D241,'[3]TK DETHI'!$L:$L))</f>
        <v>0</v>
      </c>
      <c r="K241" s="147">
        <f>IF($D241="","",SUMIF('[3]TK DETHI'!$M:$M,$D241,'[3]TK DETHI'!$N:$N))</f>
        <v>0</v>
      </c>
      <c r="L241" s="147">
        <f>IF($D241="","",SUMIF('[3]TK DETHI'!$O:$O,$D241,'[3]TK DETHI'!$P:$P))</f>
        <v>0</v>
      </c>
      <c r="M241" s="148">
        <f t="shared" si="35"/>
        <v>0</v>
      </c>
      <c r="N241" s="49">
        <f>IF($D241="","",SUMIF('[3]TK COITHI KTHP va Thi TN'!$A:$A,$D241,'[3]TK COITHI KTHP va Thi TN'!$D:$D))</f>
        <v>0</v>
      </c>
      <c r="O241" s="49">
        <f>IF($D241="","",SUMIF('[3]TK COITHI KTHP va Thi TN'!$B:$B,$D241,'[3]TK COITHI KTHP va Thi TN'!$D:$D))</f>
        <v>0</v>
      </c>
      <c r="P241" s="49">
        <f>IF($D241="","",SUMIF('[3]TK COITHI KTHP va Thi TN'!$E:$E,$D241,'[3]TK COITHI KTHP va Thi TN'!$H:$H))</f>
        <v>0</v>
      </c>
      <c r="Q241" s="49">
        <f>IF($D241="","",SUMIF('[3]TK COITHI KTHP va Thi TN'!$F:$F,$D241,'[3]TK COITHI KTHP va Thi TN'!$H:$H))</f>
        <v>0</v>
      </c>
      <c r="R241" s="149">
        <f t="shared" si="36"/>
        <v>0</v>
      </c>
      <c r="S241" s="49">
        <f>IF($D241="","",SUMIF('[3]TK CHAMTHI'!$A:$A,$D241,'[3]TK CHAMTHI'!$C:$C))</f>
        <v>0</v>
      </c>
      <c r="T241" s="49">
        <f>IF($D241="","",SUMIF('[3]TK CHAMTHI'!$B:$B,$D241,'[3]TK CHAMTHI'!$C:$C))</f>
        <v>0</v>
      </c>
      <c r="U241" s="49">
        <f>IF(D241="","",SUMIF('[3]CHAM NV'!B:B,D241,'[3]CHAM NV'!C:C))</f>
        <v>0</v>
      </c>
      <c r="V241" s="50">
        <f t="shared" si="37"/>
        <v>0</v>
      </c>
      <c r="W241" s="49">
        <f>IF($D241="","",SUMIF('[3]TK CHAMTHI'!$D:$D,$D241,'[3]TK CHAMTHI'!$F:$F))</f>
        <v>0</v>
      </c>
      <c r="X241" s="49">
        <f>IF($D241="","",SUMIF('[3]TK CHAMTHI'!$E:$E,$D241,'[3]TK CHAMTHI'!$F:$F))</f>
        <v>0</v>
      </c>
      <c r="Y241" s="49">
        <f>IF(D241="","",SUMIF('[3]CHAM NV'!G:G,D241,'[3]CHAM NV'!H:H))</f>
        <v>0</v>
      </c>
      <c r="Z241" s="50">
        <f t="shared" si="38"/>
        <v>0</v>
      </c>
      <c r="AA241" s="49">
        <f>IF($D241="","",SUMIF('[3]TK CHAMTHI'!$G:$G,$D241,'[3]TK CHAMTHI'!$I:$I))</f>
        <v>0</v>
      </c>
      <c r="AB241" s="49">
        <f>IF($D241="","",SUMIF('[3]TK CHAMTHI'!$H:$H,$D241,'[3]TK CHAMTHI'!$I:$I))</f>
        <v>0</v>
      </c>
      <c r="AC241" s="49">
        <f>IF(D241="","",SUMIF('[3]CHAM NV'!E:E,D241,'[3]CHAM NV'!F:F))</f>
        <v>0</v>
      </c>
      <c r="AD241" s="50">
        <f t="shared" si="39"/>
        <v>0</v>
      </c>
      <c r="AE241" s="49">
        <f>IF($D241="","",SUMIF('[3]TK CHAMTHI'!$J:$J,$D241,'[3]TK CHAMTHI'!$L:$L))</f>
        <v>0</v>
      </c>
      <c r="AF241" s="49">
        <f>IF($D241="","",SUMIF('[3]TK CHAMTHI'!$K:$K,$D241,'[3]TK CHAMTHI'!$L:$L))</f>
        <v>0</v>
      </c>
      <c r="AG241" s="49">
        <f>IF(D241="","",SUMIF('[3]CHAM NV'!I:I,D241,'[3]CHAM NV'!J:J))</f>
        <v>0</v>
      </c>
      <c r="AH241" s="50">
        <f t="shared" si="40"/>
        <v>0</v>
      </c>
      <c r="AI241" s="49">
        <f>IF($D241="","",SUMIF('[3]TK CHAMTHI'!$M:$M,$D241,'[3]TK CHAMTHI'!$O:$O))</f>
        <v>0</v>
      </c>
      <c r="AJ241" s="49">
        <f>IF($D241="","",SUMIF('[3]TK CHAMTHI'!$N:$N,$D241,'[3]TK CHAMTHI'!$O:$O))</f>
        <v>0</v>
      </c>
      <c r="AK241" s="50">
        <f t="shared" si="32"/>
        <v>0</v>
      </c>
      <c r="AL241" s="49">
        <f>IF($D241="","",SUMIF('[3]TK CHAMTHI'!$P:$P,$D241,'[3]TK CHAMTHI'!$R:$R))</f>
        <v>0</v>
      </c>
      <c r="AM241" s="49">
        <f>IF($D241="","",SUMIF('[3]TK CHAMTHI'!$Q:$Q,$D241,'[3]TK CHAMTHI'!$R:$R))</f>
        <v>0</v>
      </c>
      <c r="AN241" s="50">
        <f t="shared" si="33"/>
        <v>0</v>
      </c>
      <c r="AO241" s="49">
        <f>IF(D241="","",SUMIF('[3]TK CHAMTHI'!S:S,D241,'[3]TK CHAMTHI'!U:U))</f>
        <v>0</v>
      </c>
      <c r="AP241" s="49">
        <f>IF(D241="","",SUMIF('[3]TK CHAMTHI'!T:T,D241,'[3]TK CHAMTHI'!U:U))</f>
        <v>0</v>
      </c>
      <c r="AQ241" s="50">
        <f t="shared" si="41"/>
        <v>0</v>
      </c>
      <c r="AR241" s="50">
        <f>IF(D241="","",ROUND(SUMIF('[3]QL THI'!G:G,D241,'[3]QL THI'!H:H),1))</f>
        <v>0</v>
      </c>
      <c r="AS241" s="50">
        <f>IF(D241="","",ROUND(SUMIF('[3]QL THI'!E:E,D241,'[3]QL THI'!F:F),1))</f>
        <v>0</v>
      </c>
      <c r="AT241" s="149">
        <f t="shared" si="34"/>
        <v>0</v>
      </c>
    </row>
    <row r="242" spans="1:46" s="135" customFormat="1" ht="37.5">
      <c r="A242" s="145">
        <f>IF(D242="","",SUBTOTAL(3,$D$5:D242))</f>
        <v>238</v>
      </c>
      <c r="B242" s="46" t="s">
        <v>524</v>
      </c>
      <c r="C242" s="47" t="s">
        <v>450</v>
      </c>
      <c r="D242" s="146" t="s">
        <v>525</v>
      </c>
      <c r="E242" s="147">
        <f>IF($D242="","",SUMIF('[3]TK DETHI'!$A:$A,$D242,'[3]TK DETHI'!$B:$B))</f>
        <v>0</v>
      </c>
      <c r="F242" s="147">
        <f>IF($D242="","",SUMIF('[3]TK DETHI'!$C:$C,$D242,'[3]TK DETHI'!$D:$D))</f>
        <v>0</v>
      </c>
      <c r="G242" s="147">
        <f>IF($D242="","",SUMIF('[3]TK DETHI'!$E:$E,$D242,'[3]TK DETHI'!$F:$F))</f>
        <v>0</v>
      </c>
      <c r="H242" s="147">
        <f>IF($D242="","",SUMIF('[3]TK DETHI'!$G:$G,$D242,'[3]TK DETHI'!$H:$H))</f>
        <v>0</v>
      </c>
      <c r="I242" s="147">
        <f>IF($D242="","",SUMIF('[3]TK DETHI'!$I:$I,$D242,'[3]TK DETHI'!$J:$J))</f>
        <v>0</v>
      </c>
      <c r="J242" s="147">
        <f>IF($D242="","",SUMIF('[3]TK DETHI'!$K:$K,$D242,'[3]TK DETHI'!$L:$L))</f>
        <v>0</v>
      </c>
      <c r="K242" s="147">
        <f>IF($D242="","",SUMIF('[3]TK DETHI'!$M:$M,$D242,'[3]TK DETHI'!$N:$N))</f>
        <v>0</v>
      </c>
      <c r="L242" s="147">
        <f>IF($D242="","",SUMIF('[3]TK DETHI'!$O:$O,$D242,'[3]TK DETHI'!$P:$P))</f>
        <v>0</v>
      </c>
      <c r="M242" s="148">
        <f t="shared" si="35"/>
        <v>0</v>
      </c>
      <c r="N242" s="49">
        <f>IF($D242="","",SUMIF('[3]TK COITHI KTHP va Thi TN'!$A:$A,$D242,'[3]TK COITHI KTHP va Thi TN'!$D:$D))</f>
        <v>0</v>
      </c>
      <c r="O242" s="49">
        <f>IF($D242="","",SUMIF('[3]TK COITHI KTHP va Thi TN'!$B:$B,$D242,'[3]TK COITHI KTHP va Thi TN'!$D:$D))</f>
        <v>0</v>
      </c>
      <c r="P242" s="49">
        <f>IF($D242="","",SUMIF('[3]TK COITHI KTHP va Thi TN'!$E:$E,$D242,'[3]TK COITHI KTHP va Thi TN'!$H:$H))</f>
        <v>0</v>
      </c>
      <c r="Q242" s="49">
        <f>IF($D242="","",SUMIF('[3]TK COITHI KTHP va Thi TN'!$F:$F,$D242,'[3]TK COITHI KTHP va Thi TN'!$H:$H))</f>
        <v>0</v>
      </c>
      <c r="R242" s="149">
        <f t="shared" si="36"/>
        <v>0</v>
      </c>
      <c r="S242" s="49">
        <f>IF($D242="","",SUMIF('[3]TK CHAMTHI'!$A:$A,$D242,'[3]TK CHAMTHI'!$C:$C))</f>
        <v>0</v>
      </c>
      <c r="T242" s="49">
        <f>IF($D242="","",SUMIF('[3]TK CHAMTHI'!$B:$B,$D242,'[3]TK CHAMTHI'!$C:$C))</f>
        <v>0</v>
      </c>
      <c r="U242" s="49">
        <f>IF(D242="","",SUMIF('[3]CHAM NV'!B:B,D242,'[3]CHAM NV'!C:C))</f>
        <v>0</v>
      </c>
      <c r="V242" s="50">
        <f t="shared" si="37"/>
        <v>0</v>
      </c>
      <c r="W242" s="49">
        <f>IF($D242="","",SUMIF('[3]TK CHAMTHI'!$D:$D,$D242,'[3]TK CHAMTHI'!$F:$F))</f>
        <v>0</v>
      </c>
      <c r="X242" s="49">
        <f>IF($D242="","",SUMIF('[3]TK CHAMTHI'!$E:$E,$D242,'[3]TK CHAMTHI'!$F:$F))</f>
        <v>0</v>
      </c>
      <c r="Y242" s="49">
        <f>IF(D242="","",SUMIF('[3]CHAM NV'!G:G,D242,'[3]CHAM NV'!H:H))</f>
        <v>0</v>
      </c>
      <c r="Z242" s="50">
        <f t="shared" si="38"/>
        <v>0</v>
      </c>
      <c r="AA242" s="49">
        <f>IF($D242="","",SUMIF('[3]TK CHAMTHI'!$G:$G,$D242,'[3]TK CHAMTHI'!$I:$I))</f>
        <v>0</v>
      </c>
      <c r="AB242" s="49">
        <f>IF($D242="","",SUMIF('[3]TK CHAMTHI'!$H:$H,$D242,'[3]TK CHAMTHI'!$I:$I))</f>
        <v>0</v>
      </c>
      <c r="AC242" s="49">
        <f>IF(D242="","",SUMIF('[3]CHAM NV'!E:E,D242,'[3]CHAM NV'!F:F))</f>
        <v>0</v>
      </c>
      <c r="AD242" s="50">
        <f t="shared" si="39"/>
        <v>0</v>
      </c>
      <c r="AE242" s="49">
        <f>IF($D242="","",SUMIF('[3]TK CHAMTHI'!$J:$J,$D242,'[3]TK CHAMTHI'!$L:$L))</f>
        <v>0</v>
      </c>
      <c r="AF242" s="49">
        <f>IF($D242="","",SUMIF('[3]TK CHAMTHI'!$K:$K,$D242,'[3]TK CHAMTHI'!$L:$L))</f>
        <v>0</v>
      </c>
      <c r="AG242" s="49">
        <f>IF(D242="","",SUMIF('[3]CHAM NV'!I:I,D242,'[3]CHAM NV'!J:J))</f>
        <v>0</v>
      </c>
      <c r="AH242" s="50">
        <f t="shared" si="40"/>
        <v>0</v>
      </c>
      <c r="AI242" s="49">
        <f>IF($D242="","",SUMIF('[3]TK CHAMTHI'!$M:$M,$D242,'[3]TK CHAMTHI'!$O:$O))</f>
        <v>0</v>
      </c>
      <c r="AJ242" s="49">
        <f>IF($D242="","",SUMIF('[3]TK CHAMTHI'!$N:$N,$D242,'[3]TK CHAMTHI'!$O:$O))</f>
        <v>0</v>
      </c>
      <c r="AK242" s="50">
        <f t="shared" si="32"/>
        <v>0</v>
      </c>
      <c r="AL242" s="49">
        <f>IF($D242="","",SUMIF('[3]TK CHAMTHI'!$P:$P,$D242,'[3]TK CHAMTHI'!$R:$R))</f>
        <v>0</v>
      </c>
      <c r="AM242" s="49">
        <f>IF($D242="","",SUMIF('[3]TK CHAMTHI'!$Q:$Q,$D242,'[3]TK CHAMTHI'!$R:$R))</f>
        <v>0</v>
      </c>
      <c r="AN242" s="50">
        <f t="shared" si="33"/>
        <v>0</v>
      </c>
      <c r="AO242" s="49">
        <f>IF(D242="","",SUMIF('[3]TK CHAMTHI'!S:S,D242,'[3]TK CHAMTHI'!U:U))</f>
        <v>0</v>
      </c>
      <c r="AP242" s="49">
        <f>IF(D242="","",SUMIF('[3]TK CHAMTHI'!T:T,D242,'[3]TK CHAMTHI'!U:U))</f>
        <v>0</v>
      </c>
      <c r="AQ242" s="50">
        <f t="shared" si="41"/>
        <v>0</v>
      </c>
      <c r="AR242" s="50">
        <f>IF(D242="","",ROUND(SUMIF('[3]QL THI'!G:G,D242,'[3]QL THI'!H:H),1))</f>
        <v>0</v>
      </c>
      <c r="AS242" s="50">
        <f>IF(D242="","",ROUND(SUMIF('[3]QL THI'!E:E,D242,'[3]QL THI'!F:F),1))</f>
        <v>0</v>
      </c>
      <c r="AT242" s="149">
        <f t="shared" si="34"/>
        <v>0</v>
      </c>
    </row>
    <row r="243" spans="1:46" s="135" customFormat="1" ht="37.5">
      <c r="A243" s="145">
        <f>IF(D243="","",SUBTOTAL(3,$D$5:D243))</f>
        <v>239</v>
      </c>
      <c r="B243" s="46" t="s">
        <v>526</v>
      </c>
      <c r="C243" s="47" t="s">
        <v>450</v>
      </c>
      <c r="D243" s="146" t="s">
        <v>527</v>
      </c>
      <c r="E243" s="147">
        <f>IF($D243="","",SUMIF('[3]TK DETHI'!$A:$A,$D243,'[3]TK DETHI'!$B:$B))</f>
        <v>0</v>
      </c>
      <c r="F243" s="147">
        <f>IF($D243="","",SUMIF('[3]TK DETHI'!$C:$C,$D243,'[3]TK DETHI'!$D:$D))</f>
        <v>0</v>
      </c>
      <c r="G243" s="147">
        <f>IF($D243="","",SUMIF('[3]TK DETHI'!$E:$E,$D243,'[3]TK DETHI'!$F:$F))</f>
        <v>0</v>
      </c>
      <c r="H243" s="147">
        <f>IF($D243="","",SUMIF('[3]TK DETHI'!$G:$G,$D243,'[3]TK DETHI'!$H:$H))</f>
        <v>0</v>
      </c>
      <c r="I243" s="147">
        <f>IF($D243="","",SUMIF('[3]TK DETHI'!$I:$I,$D243,'[3]TK DETHI'!$J:$J))</f>
        <v>0</v>
      </c>
      <c r="J243" s="147">
        <f>IF($D243="","",SUMIF('[3]TK DETHI'!$K:$K,$D243,'[3]TK DETHI'!$L:$L))</f>
        <v>0</v>
      </c>
      <c r="K243" s="147">
        <f>IF($D243="","",SUMIF('[3]TK DETHI'!$M:$M,$D243,'[3]TK DETHI'!$N:$N))</f>
        <v>0</v>
      </c>
      <c r="L243" s="147">
        <f>IF($D243="","",SUMIF('[3]TK DETHI'!$O:$O,$D243,'[3]TK DETHI'!$P:$P))</f>
        <v>0</v>
      </c>
      <c r="M243" s="148">
        <f t="shared" si="35"/>
        <v>0</v>
      </c>
      <c r="N243" s="49">
        <f>IF($D243="","",SUMIF('[3]TK COITHI KTHP va Thi TN'!$A:$A,$D243,'[3]TK COITHI KTHP va Thi TN'!$D:$D))</f>
        <v>0</v>
      </c>
      <c r="O243" s="49">
        <f>IF($D243="","",SUMIF('[3]TK COITHI KTHP va Thi TN'!$B:$B,$D243,'[3]TK COITHI KTHP va Thi TN'!$D:$D))</f>
        <v>0</v>
      </c>
      <c r="P243" s="49">
        <f>IF($D243="","",SUMIF('[3]TK COITHI KTHP va Thi TN'!$E:$E,$D243,'[3]TK COITHI KTHP va Thi TN'!$H:$H))</f>
        <v>0</v>
      </c>
      <c r="Q243" s="49">
        <f>IF($D243="","",SUMIF('[3]TK COITHI KTHP va Thi TN'!$F:$F,$D243,'[3]TK COITHI KTHP va Thi TN'!$H:$H))</f>
        <v>0</v>
      </c>
      <c r="R243" s="149">
        <f t="shared" si="36"/>
        <v>0</v>
      </c>
      <c r="S243" s="49">
        <f>IF($D243="","",SUMIF('[3]TK CHAMTHI'!$A:$A,$D243,'[3]TK CHAMTHI'!$C:$C))</f>
        <v>0</v>
      </c>
      <c r="T243" s="49">
        <f>IF($D243="","",SUMIF('[3]TK CHAMTHI'!$B:$B,$D243,'[3]TK CHAMTHI'!$C:$C))</f>
        <v>0</v>
      </c>
      <c r="U243" s="49">
        <f>IF(D243="","",SUMIF('[3]CHAM NV'!B:B,D243,'[3]CHAM NV'!C:C))</f>
        <v>0</v>
      </c>
      <c r="V243" s="50">
        <f t="shared" si="37"/>
        <v>0</v>
      </c>
      <c r="W243" s="49">
        <f>IF($D243="","",SUMIF('[3]TK CHAMTHI'!$D:$D,$D243,'[3]TK CHAMTHI'!$F:$F))</f>
        <v>0</v>
      </c>
      <c r="X243" s="49">
        <f>IF($D243="","",SUMIF('[3]TK CHAMTHI'!$E:$E,$D243,'[3]TK CHAMTHI'!$F:$F))</f>
        <v>0</v>
      </c>
      <c r="Y243" s="49">
        <f>IF(D243="","",SUMIF('[3]CHAM NV'!G:G,D243,'[3]CHAM NV'!H:H))</f>
        <v>0</v>
      </c>
      <c r="Z243" s="50">
        <f t="shared" si="38"/>
        <v>0</v>
      </c>
      <c r="AA243" s="49">
        <f>IF($D243="","",SUMIF('[3]TK CHAMTHI'!$G:$G,$D243,'[3]TK CHAMTHI'!$I:$I))</f>
        <v>0</v>
      </c>
      <c r="AB243" s="49">
        <f>IF($D243="","",SUMIF('[3]TK CHAMTHI'!$H:$H,$D243,'[3]TK CHAMTHI'!$I:$I))</f>
        <v>0</v>
      </c>
      <c r="AC243" s="49">
        <f>IF(D243="","",SUMIF('[3]CHAM NV'!E:E,D243,'[3]CHAM NV'!F:F))</f>
        <v>0</v>
      </c>
      <c r="AD243" s="50">
        <f t="shared" si="39"/>
        <v>0</v>
      </c>
      <c r="AE243" s="49">
        <f>IF($D243="","",SUMIF('[3]TK CHAMTHI'!$J:$J,$D243,'[3]TK CHAMTHI'!$L:$L))</f>
        <v>0</v>
      </c>
      <c r="AF243" s="49">
        <f>IF($D243="","",SUMIF('[3]TK CHAMTHI'!$K:$K,$D243,'[3]TK CHAMTHI'!$L:$L))</f>
        <v>0</v>
      </c>
      <c r="AG243" s="49">
        <f>IF(D243="","",SUMIF('[3]CHAM NV'!I:I,D243,'[3]CHAM NV'!J:J))</f>
        <v>0</v>
      </c>
      <c r="AH243" s="50">
        <f t="shared" si="40"/>
        <v>0</v>
      </c>
      <c r="AI243" s="49">
        <f>IF($D243="","",SUMIF('[3]TK CHAMTHI'!$M:$M,$D243,'[3]TK CHAMTHI'!$O:$O))</f>
        <v>0</v>
      </c>
      <c r="AJ243" s="49">
        <f>IF($D243="","",SUMIF('[3]TK CHAMTHI'!$N:$N,$D243,'[3]TK CHAMTHI'!$O:$O))</f>
        <v>0</v>
      </c>
      <c r="AK243" s="50">
        <f t="shared" si="32"/>
        <v>0</v>
      </c>
      <c r="AL243" s="49">
        <f>IF($D243="","",SUMIF('[3]TK CHAMTHI'!$P:$P,$D243,'[3]TK CHAMTHI'!$R:$R))</f>
        <v>0</v>
      </c>
      <c r="AM243" s="49">
        <f>IF($D243="","",SUMIF('[3]TK CHAMTHI'!$Q:$Q,$D243,'[3]TK CHAMTHI'!$R:$R))</f>
        <v>0</v>
      </c>
      <c r="AN243" s="50">
        <f t="shared" si="33"/>
        <v>0</v>
      </c>
      <c r="AO243" s="49">
        <f>IF(D243="","",SUMIF('[3]TK CHAMTHI'!S:S,D243,'[3]TK CHAMTHI'!U:U))</f>
        <v>0</v>
      </c>
      <c r="AP243" s="49">
        <f>IF(D243="","",SUMIF('[3]TK CHAMTHI'!T:T,D243,'[3]TK CHAMTHI'!U:U))</f>
        <v>0</v>
      </c>
      <c r="AQ243" s="50">
        <f t="shared" si="41"/>
        <v>0</v>
      </c>
      <c r="AR243" s="50">
        <f>IF(D243="","",ROUND(SUMIF('[3]QL THI'!G:G,D243,'[3]QL THI'!H:H),1))</f>
        <v>0</v>
      </c>
      <c r="AS243" s="50">
        <f>IF(D243="","",ROUND(SUMIF('[3]QL THI'!E:E,D243,'[3]QL THI'!F:F),1))</f>
        <v>0</v>
      </c>
      <c r="AT243" s="149">
        <f t="shared" si="34"/>
        <v>0</v>
      </c>
    </row>
    <row r="244" spans="1:46" s="135" customFormat="1">
      <c r="A244" s="145">
        <f>IF(D244="","",SUBTOTAL(3,$D$5:D244))</f>
        <v>240</v>
      </c>
      <c r="B244" s="46" t="s">
        <v>528</v>
      </c>
      <c r="C244" s="47" t="s">
        <v>450</v>
      </c>
      <c r="D244" s="146" t="s">
        <v>529</v>
      </c>
      <c r="E244" s="147">
        <f>IF($D244="","",SUMIF('[3]TK DETHI'!$A:$A,$D244,'[3]TK DETHI'!$B:$B))</f>
        <v>0</v>
      </c>
      <c r="F244" s="147">
        <f>IF($D244="","",SUMIF('[3]TK DETHI'!$C:$C,$D244,'[3]TK DETHI'!$D:$D))</f>
        <v>0</v>
      </c>
      <c r="G244" s="147">
        <f>IF($D244="","",SUMIF('[3]TK DETHI'!$E:$E,$D244,'[3]TK DETHI'!$F:$F))</f>
        <v>0</v>
      </c>
      <c r="H244" s="147">
        <f>IF($D244="","",SUMIF('[3]TK DETHI'!$G:$G,$D244,'[3]TK DETHI'!$H:$H))</f>
        <v>0</v>
      </c>
      <c r="I244" s="147">
        <f>IF($D244="","",SUMIF('[3]TK DETHI'!$I:$I,$D244,'[3]TK DETHI'!$J:$J))</f>
        <v>0</v>
      </c>
      <c r="J244" s="147">
        <f>IF($D244="","",SUMIF('[3]TK DETHI'!$K:$K,$D244,'[3]TK DETHI'!$L:$L))</f>
        <v>0</v>
      </c>
      <c r="K244" s="147">
        <f>IF($D244="","",SUMIF('[3]TK DETHI'!$M:$M,$D244,'[3]TK DETHI'!$N:$N))</f>
        <v>0</v>
      </c>
      <c r="L244" s="147">
        <f>IF($D244="","",SUMIF('[3]TK DETHI'!$O:$O,$D244,'[3]TK DETHI'!$P:$P))</f>
        <v>0</v>
      </c>
      <c r="M244" s="148">
        <f t="shared" si="35"/>
        <v>0</v>
      </c>
      <c r="N244" s="49">
        <f>IF($D244="","",SUMIF('[3]TK COITHI KTHP va Thi TN'!$A:$A,$D244,'[3]TK COITHI KTHP va Thi TN'!$D:$D))</f>
        <v>0</v>
      </c>
      <c r="O244" s="49">
        <f>IF($D244="","",SUMIF('[3]TK COITHI KTHP va Thi TN'!$B:$B,$D244,'[3]TK COITHI KTHP va Thi TN'!$D:$D))</f>
        <v>0</v>
      </c>
      <c r="P244" s="49">
        <f>IF($D244="","",SUMIF('[3]TK COITHI KTHP va Thi TN'!$E:$E,$D244,'[3]TK COITHI KTHP va Thi TN'!$H:$H))</f>
        <v>0</v>
      </c>
      <c r="Q244" s="49">
        <f>IF($D244="","",SUMIF('[3]TK COITHI KTHP va Thi TN'!$F:$F,$D244,'[3]TK COITHI KTHP va Thi TN'!$H:$H))</f>
        <v>0</v>
      </c>
      <c r="R244" s="149">
        <f t="shared" si="36"/>
        <v>0</v>
      </c>
      <c r="S244" s="49">
        <f>IF($D244="","",SUMIF('[3]TK CHAMTHI'!$A:$A,$D244,'[3]TK CHAMTHI'!$C:$C))</f>
        <v>0</v>
      </c>
      <c r="T244" s="49">
        <f>IF($D244="","",SUMIF('[3]TK CHAMTHI'!$B:$B,$D244,'[3]TK CHAMTHI'!$C:$C))</f>
        <v>0</v>
      </c>
      <c r="U244" s="49">
        <f>IF(D244="","",SUMIF('[3]CHAM NV'!B:B,D244,'[3]CHAM NV'!C:C))</f>
        <v>0</v>
      </c>
      <c r="V244" s="50">
        <f t="shared" si="37"/>
        <v>0</v>
      </c>
      <c r="W244" s="49">
        <f>IF($D244="","",SUMIF('[3]TK CHAMTHI'!$D:$D,$D244,'[3]TK CHAMTHI'!$F:$F))</f>
        <v>0</v>
      </c>
      <c r="X244" s="49">
        <f>IF($D244="","",SUMIF('[3]TK CHAMTHI'!$E:$E,$D244,'[3]TK CHAMTHI'!$F:$F))</f>
        <v>0</v>
      </c>
      <c r="Y244" s="49">
        <f>IF(D244="","",SUMIF('[3]CHAM NV'!G:G,D244,'[3]CHAM NV'!H:H))</f>
        <v>0</v>
      </c>
      <c r="Z244" s="50">
        <f t="shared" si="38"/>
        <v>0</v>
      </c>
      <c r="AA244" s="49">
        <f>IF($D244="","",SUMIF('[3]TK CHAMTHI'!$G:$G,$D244,'[3]TK CHAMTHI'!$I:$I))</f>
        <v>0</v>
      </c>
      <c r="AB244" s="49">
        <f>IF($D244="","",SUMIF('[3]TK CHAMTHI'!$H:$H,$D244,'[3]TK CHAMTHI'!$I:$I))</f>
        <v>0</v>
      </c>
      <c r="AC244" s="49">
        <f>IF(D244="","",SUMIF('[3]CHAM NV'!E:E,D244,'[3]CHAM NV'!F:F))</f>
        <v>0</v>
      </c>
      <c r="AD244" s="50">
        <f t="shared" si="39"/>
        <v>0</v>
      </c>
      <c r="AE244" s="49">
        <f>IF($D244="","",SUMIF('[3]TK CHAMTHI'!$J:$J,$D244,'[3]TK CHAMTHI'!$L:$L))</f>
        <v>0</v>
      </c>
      <c r="AF244" s="49">
        <f>IF($D244="","",SUMIF('[3]TK CHAMTHI'!$K:$K,$D244,'[3]TK CHAMTHI'!$L:$L))</f>
        <v>0</v>
      </c>
      <c r="AG244" s="49">
        <f>IF(D244="","",SUMIF('[3]CHAM NV'!I:I,D244,'[3]CHAM NV'!J:J))</f>
        <v>0</v>
      </c>
      <c r="AH244" s="50">
        <f t="shared" si="40"/>
        <v>0</v>
      </c>
      <c r="AI244" s="49">
        <f>IF($D244="","",SUMIF('[3]TK CHAMTHI'!$M:$M,$D244,'[3]TK CHAMTHI'!$O:$O))</f>
        <v>0</v>
      </c>
      <c r="AJ244" s="49">
        <f>IF($D244="","",SUMIF('[3]TK CHAMTHI'!$N:$N,$D244,'[3]TK CHAMTHI'!$O:$O))</f>
        <v>0</v>
      </c>
      <c r="AK244" s="50">
        <f t="shared" si="32"/>
        <v>0</v>
      </c>
      <c r="AL244" s="49">
        <f>IF($D244="","",SUMIF('[3]TK CHAMTHI'!$P:$P,$D244,'[3]TK CHAMTHI'!$R:$R))</f>
        <v>0</v>
      </c>
      <c r="AM244" s="49">
        <f>IF($D244="","",SUMIF('[3]TK CHAMTHI'!$Q:$Q,$D244,'[3]TK CHAMTHI'!$R:$R))</f>
        <v>0</v>
      </c>
      <c r="AN244" s="50">
        <f t="shared" si="33"/>
        <v>0</v>
      </c>
      <c r="AO244" s="49">
        <f>IF(D244="","",SUMIF('[3]TK CHAMTHI'!S:S,D244,'[3]TK CHAMTHI'!U:U))</f>
        <v>0</v>
      </c>
      <c r="AP244" s="49">
        <f>IF(D244="","",SUMIF('[3]TK CHAMTHI'!T:T,D244,'[3]TK CHAMTHI'!U:U))</f>
        <v>0</v>
      </c>
      <c r="AQ244" s="50">
        <f t="shared" si="41"/>
        <v>0</v>
      </c>
      <c r="AR244" s="50">
        <f>IF(D244="","",ROUND(SUMIF('[3]QL THI'!G:G,D244,'[3]QL THI'!H:H),1))</f>
        <v>0</v>
      </c>
      <c r="AS244" s="50">
        <f>IF(D244="","",ROUND(SUMIF('[3]QL THI'!E:E,D244,'[3]QL THI'!F:F),1))</f>
        <v>0</v>
      </c>
      <c r="AT244" s="149">
        <f t="shared" si="34"/>
        <v>0</v>
      </c>
    </row>
    <row r="245" spans="1:46" s="135" customFormat="1" ht="37.5">
      <c r="A245" s="145">
        <f>IF(D245="","",SUBTOTAL(3,$D$5:D245))</f>
        <v>241</v>
      </c>
      <c r="B245" s="46" t="s">
        <v>530</v>
      </c>
      <c r="C245" s="47" t="s">
        <v>450</v>
      </c>
      <c r="D245" s="146" t="s">
        <v>531</v>
      </c>
      <c r="E245" s="147">
        <f>IF($D245="","",SUMIF('[3]TK DETHI'!$A:$A,$D245,'[3]TK DETHI'!$B:$B))</f>
        <v>0</v>
      </c>
      <c r="F245" s="147">
        <f>IF($D245="","",SUMIF('[3]TK DETHI'!$C:$C,$D245,'[3]TK DETHI'!$D:$D))</f>
        <v>0</v>
      </c>
      <c r="G245" s="147">
        <f>IF($D245="","",SUMIF('[3]TK DETHI'!$E:$E,$D245,'[3]TK DETHI'!$F:$F))</f>
        <v>0</v>
      </c>
      <c r="H245" s="147">
        <f>IF($D245="","",SUMIF('[3]TK DETHI'!$G:$G,$D245,'[3]TK DETHI'!$H:$H))</f>
        <v>0</v>
      </c>
      <c r="I245" s="147">
        <f>IF($D245="","",SUMIF('[3]TK DETHI'!$I:$I,$D245,'[3]TK DETHI'!$J:$J))</f>
        <v>0</v>
      </c>
      <c r="J245" s="147">
        <f>IF($D245="","",SUMIF('[3]TK DETHI'!$K:$K,$D245,'[3]TK DETHI'!$L:$L))</f>
        <v>0</v>
      </c>
      <c r="K245" s="147">
        <f>IF($D245="","",SUMIF('[3]TK DETHI'!$M:$M,$D245,'[3]TK DETHI'!$N:$N))</f>
        <v>0</v>
      </c>
      <c r="L245" s="147">
        <f>IF($D245="","",SUMIF('[3]TK DETHI'!$O:$O,$D245,'[3]TK DETHI'!$P:$P))</f>
        <v>0</v>
      </c>
      <c r="M245" s="148">
        <f t="shared" si="35"/>
        <v>0</v>
      </c>
      <c r="N245" s="49">
        <f>IF($D245="","",SUMIF('[3]TK COITHI KTHP va Thi TN'!$A:$A,$D245,'[3]TK COITHI KTHP va Thi TN'!$D:$D))</f>
        <v>0</v>
      </c>
      <c r="O245" s="49">
        <f>IF($D245="","",SUMIF('[3]TK COITHI KTHP va Thi TN'!$B:$B,$D245,'[3]TK COITHI KTHP va Thi TN'!$D:$D))</f>
        <v>0</v>
      </c>
      <c r="P245" s="49">
        <f>IF($D245="","",SUMIF('[3]TK COITHI KTHP va Thi TN'!$E:$E,$D245,'[3]TK COITHI KTHP va Thi TN'!$H:$H))</f>
        <v>0</v>
      </c>
      <c r="Q245" s="49">
        <f>IF($D245="","",SUMIF('[3]TK COITHI KTHP va Thi TN'!$F:$F,$D245,'[3]TK COITHI KTHP va Thi TN'!$H:$H))</f>
        <v>0</v>
      </c>
      <c r="R245" s="149">
        <f t="shared" si="36"/>
        <v>0</v>
      </c>
      <c r="S245" s="49">
        <f>IF($D245="","",SUMIF('[3]TK CHAMTHI'!$A:$A,$D245,'[3]TK CHAMTHI'!$C:$C))</f>
        <v>0</v>
      </c>
      <c r="T245" s="49">
        <f>IF($D245="","",SUMIF('[3]TK CHAMTHI'!$B:$B,$D245,'[3]TK CHAMTHI'!$C:$C))</f>
        <v>0</v>
      </c>
      <c r="U245" s="49">
        <f>IF(D245="","",SUMIF('[3]CHAM NV'!B:B,D245,'[3]CHAM NV'!C:C))</f>
        <v>0</v>
      </c>
      <c r="V245" s="50">
        <f t="shared" si="37"/>
        <v>0</v>
      </c>
      <c r="W245" s="49">
        <f>IF($D245="","",SUMIF('[3]TK CHAMTHI'!$D:$D,$D245,'[3]TK CHAMTHI'!$F:$F))</f>
        <v>0</v>
      </c>
      <c r="X245" s="49">
        <f>IF($D245="","",SUMIF('[3]TK CHAMTHI'!$E:$E,$D245,'[3]TK CHAMTHI'!$F:$F))</f>
        <v>0</v>
      </c>
      <c r="Y245" s="49">
        <f>IF(D245="","",SUMIF('[3]CHAM NV'!G:G,D245,'[3]CHAM NV'!H:H))</f>
        <v>0</v>
      </c>
      <c r="Z245" s="50">
        <f t="shared" si="38"/>
        <v>0</v>
      </c>
      <c r="AA245" s="49">
        <f>IF($D245="","",SUMIF('[3]TK CHAMTHI'!$G:$G,$D245,'[3]TK CHAMTHI'!$I:$I))</f>
        <v>0</v>
      </c>
      <c r="AB245" s="49">
        <f>IF($D245="","",SUMIF('[3]TK CHAMTHI'!$H:$H,$D245,'[3]TK CHAMTHI'!$I:$I))</f>
        <v>0</v>
      </c>
      <c r="AC245" s="49">
        <f>IF(D245="","",SUMIF('[3]CHAM NV'!E:E,D245,'[3]CHAM NV'!F:F))</f>
        <v>0</v>
      </c>
      <c r="AD245" s="50">
        <f t="shared" si="39"/>
        <v>0</v>
      </c>
      <c r="AE245" s="49">
        <f>IF($D245="","",SUMIF('[3]TK CHAMTHI'!$J:$J,$D245,'[3]TK CHAMTHI'!$L:$L))</f>
        <v>0</v>
      </c>
      <c r="AF245" s="49">
        <f>IF($D245="","",SUMIF('[3]TK CHAMTHI'!$K:$K,$D245,'[3]TK CHAMTHI'!$L:$L))</f>
        <v>0</v>
      </c>
      <c r="AG245" s="49">
        <f>IF(D245="","",SUMIF('[3]CHAM NV'!I:I,D245,'[3]CHAM NV'!J:J))</f>
        <v>0</v>
      </c>
      <c r="AH245" s="50">
        <f t="shared" si="40"/>
        <v>0</v>
      </c>
      <c r="AI245" s="49">
        <f>IF($D245="","",SUMIF('[3]TK CHAMTHI'!$M:$M,$D245,'[3]TK CHAMTHI'!$O:$O))</f>
        <v>0</v>
      </c>
      <c r="AJ245" s="49">
        <f>IF($D245="","",SUMIF('[3]TK CHAMTHI'!$N:$N,$D245,'[3]TK CHAMTHI'!$O:$O))</f>
        <v>0</v>
      </c>
      <c r="AK245" s="50">
        <f t="shared" si="32"/>
        <v>0</v>
      </c>
      <c r="AL245" s="49">
        <f>IF($D245="","",SUMIF('[3]TK CHAMTHI'!$P:$P,$D245,'[3]TK CHAMTHI'!$R:$R))</f>
        <v>0</v>
      </c>
      <c r="AM245" s="49">
        <f>IF($D245="","",SUMIF('[3]TK CHAMTHI'!$Q:$Q,$D245,'[3]TK CHAMTHI'!$R:$R))</f>
        <v>0</v>
      </c>
      <c r="AN245" s="50">
        <f t="shared" si="33"/>
        <v>0</v>
      </c>
      <c r="AO245" s="49">
        <f>IF(D245="","",SUMIF('[3]TK CHAMTHI'!S:S,D245,'[3]TK CHAMTHI'!U:U))</f>
        <v>0</v>
      </c>
      <c r="AP245" s="49">
        <f>IF(D245="","",SUMIF('[3]TK CHAMTHI'!T:T,D245,'[3]TK CHAMTHI'!U:U))</f>
        <v>0</v>
      </c>
      <c r="AQ245" s="50">
        <f t="shared" si="41"/>
        <v>0</v>
      </c>
      <c r="AR245" s="50">
        <f>IF(D245="","",ROUND(SUMIF('[3]QL THI'!G:G,D245,'[3]QL THI'!H:H),1))</f>
        <v>0</v>
      </c>
      <c r="AS245" s="50">
        <f>IF(D245="","",ROUND(SUMIF('[3]QL THI'!E:E,D245,'[3]QL THI'!F:F),1))</f>
        <v>0</v>
      </c>
      <c r="AT245" s="149">
        <f t="shared" si="34"/>
        <v>0</v>
      </c>
    </row>
    <row r="246" spans="1:46" s="135" customFormat="1" ht="37.5">
      <c r="A246" s="145">
        <f>IF(D246="","",SUBTOTAL(3,$D$5:D246))</f>
        <v>242</v>
      </c>
      <c r="B246" s="46" t="s">
        <v>532</v>
      </c>
      <c r="C246" s="47" t="s">
        <v>450</v>
      </c>
      <c r="D246" s="146" t="s">
        <v>533</v>
      </c>
      <c r="E246" s="147">
        <f>IF($D246="","",SUMIF('[3]TK DETHI'!$A:$A,$D246,'[3]TK DETHI'!$B:$B))</f>
        <v>0</v>
      </c>
      <c r="F246" s="147">
        <f>IF($D246="","",SUMIF('[3]TK DETHI'!$C:$C,$D246,'[3]TK DETHI'!$D:$D))</f>
        <v>0</v>
      </c>
      <c r="G246" s="147">
        <f>IF($D246="","",SUMIF('[3]TK DETHI'!$E:$E,$D246,'[3]TK DETHI'!$F:$F))</f>
        <v>0</v>
      </c>
      <c r="H246" s="147">
        <f>IF($D246="","",SUMIF('[3]TK DETHI'!$G:$G,$D246,'[3]TK DETHI'!$H:$H))</f>
        <v>0</v>
      </c>
      <c r="I246" s="147">
        <f>IF($D246="","",SUMIF('[3]TK DETHI'!$I:$I,$D246,'[3]TK DETHI'!$J:$J))</f>
        <v>0</v>
      </c>
      <c r="J246" s="147">
        <f>IF($D246="","",SUMIF('[3]TK DETHI'!$K:$K,$D246,'[3]TK DETHI'!$L:$L))</f>
        <v>0</v>
      </c>
      <c r="K246" s="147">
        <f>IF($D246="","",SUMIF('[3]TK DETHI'!$M:$M,$D246,'[3]TK DETHI'!$N:$N))</f>
        <v>0</v>
      </c>
      <c r="L246" s="147">
        <f>IF($D246="","",SUMIF('[3]TK DETHI'!$O:$O,$D246,'[3]TK DETHI'!$P:$P))</f>
        <v>0</v>
      </c>
      <c r="M246" s="148">
        <f t="shared" si="35"/>
        <v>0</v>
      </c>
      <c r="N246" s="49">
        <f>IF($D246="","",SUMIF('[3]TK COITHI KTHP va Thi TN'!$A:$A,$D246,'[3]TK COITHI KTHP va Thi TN'!$D:$D))</f>
        <v>0</v>
      </c>
      <c r="O246" s="49">
        <f>IF($D246="","",SUMIF('[3]TK COITHI KTHP va Thi TN'!$B:$B,$D246,'[3]TK COITHI KTHP va Thi TN'!$D:$D))</f>
        <v>0</v>
      </c>
      <c r="P246" s="49">
        <f>IF($D246="","",SUMIF('[3]TK COITHI KTHP va Thi TN'!$E:$E,$D246,'[3]TK COITHI KTHP va Thi TN'!$H:$H))</f>
        <v>0</v>
      </c>
      <c r="Q246" s="49">
        <f>IF($D246="","",SUMIF('[3]TK COITHI KTHP va Thi TN'!$F:$F,$D246,'[3]TK COITHI KTHP va Thi TN'!$H:$H))</f>
        <v>0</v>
      </c>
      <c r="R246" s="149">
        <f t="shared" si="36"/>
        <v>0</v>
      </c>
      <c r="S246" s="49">
        <f>IF($D246="","",SUMIF('[3]TK CHAMTHI'!$A:$A,$D246,'[3]TK CHAMTHI'!$C:$C))</f>
        <v>0</v>
      </c>
      <c r="T246" s="49">
        <f>IF($D246="","",SUMIF('[3]TK CHAMTHI'!$B:$B,$D246,'[3]TK CHAMTHI'!$C:$C))</f>
        <v>0</v>
      </c>
      <c r="U246" s="49">
        <f>IF(D246="","",SUMIF('[3]CHAM NV'!B:B,D246,'[3]CHAM NV'!C:C))</f>
        <v>0</v>
      </c>
      <c r="V246" s="50">
        <f t="shared" si="37"/>
        <v>0</v>
      </c>
      <c r="W246" s="49">
        <f>IF($D246="","",SUMIF('[3]TK CHAMTHI'!$D:$D,$D246,'[3]TK CHAMTHI'!$F:$F))</f>
        <v>0</v>
      </c>
      <c r="X246" s="49">
        <f>IF($D246="","",SUMIF('[3]TK CHAMTHI'!$E:$E,$D246,'[3]TK CHAMTHI'!$F:$F))</f>
        <v>0</v>
      </c>
      <c r="Y246" s="49">
        <f>IF(D246="","",SUMIF('[3]CHAM NV'!G:G,D246,'[3]CHAM NV'!H:H))</f>
        <v>0</v>
      </c>
      <c r="Z246" s="50">
        <f t="shared" si="38"/>
        <v>0</v>
      </c>
      <c r="AA246" s="49">
        <f>IF($D246="","",SUMIF('[3]TK CHAMTHI'!$G:$G,$D246,'[3]TK CHAMTHI'!$I:$I))</f>
        <v>0</v>
      </c>
      <c r="AB246" s="49">
        <f>IF($D246="","",SUMIF('[3]TK CHAMTHI'!$H:$H,$D246,'[3]TK CHAMTHI'!$I:$I))</f>
        <v>0</v>
      </c>
      <c r="AC246" s="49">
        <f>IF(D246="","",SUMIF('[3]CHAM NV'!E:E,D246,'[3]CHAM NV'!F:F))</f>
        <v>0</v>
      </c>
      <c r="AD246" s="50">
        <f t="shared" si="39"/>
        <v>0</v>
      </c>
      <c r="AE246" s="49">
        <f>IF($D246="","",SUMIF('[3]TK CHAMTHI'!$J:$J,$D246,'[3]TK CHAMTHI'!$L:$L))</f>
        <v>0</v>
      </c>
      <c r="AF246" s="49">
        <f>IF($D246="","",SUMIF('[3]TK CHAMTHI'!$K:$K,$D246,'[3]TK CHAMTHI'!$L:$L))</f>
        <v>0</v>
      </c>
      <c r="AG246" s="49">
        <f>IF(D246="","",SUMIF('[3]CHAM NV'!I:I,D246,'[3]CHAM NV'!J:J))</f>
        <v>0</v>
      </c>
      <c r="AH246" s="50">
        <f t="shared" si="40"/>
        <v>0</v>
      </c>
      <c r="AI246" s="49">
        <f>IF($D246="","",SUMIF('[3]TK CHAMTHI'!$M:$M,$D246,'[3]TK CHAMTHI'!$O:$O))</f>
        <v>0</v>
      </c>
      <c r="AJ246" s="49">
        <f>IF($D246="","",SUMIF('[3]TK CHAMTHI'!$N:$N,$D246,'[3]TK CHAMTHI'!$O:$O))</f>
        <v>0</v>
      </c>
      <c r="AK246" s="50">
        <f t="shared" si="32"/>
        <v>0</v>
      </c>
      <c r="AL246" s="49">
        <f>IF($D246="","",SUMIF('[3]TK CHAMTHI'!$P:$P,$D246,'[3]TK CHAMTHI'!$R:$R))</f>
        <v>0</v>
      </c>
      <c r="AM246" s="49">
        <f>IF($D246="","",SUMIF('[3]TK CHAMTHI'!$Q:$Q,$D246,'[3]TK CHAMTHI'!$R:$R))</f>
        <v>0</v>
      </c>
      <c r="AN246" s="50">
        <f t="shared" si="33"/>
        <v>0</v>
      </c>
      <c r="AO246" s="49">
        <f>IF(D246="","",SUMIF('[3]TK CHAMTHI'!S:S,D246,'[3]TK CHAMTHI'!U:U))</f>
        <v>0</v>
      </c>
      <c r="AP246" s="49">
        <f>IF(D246="","",SUMIF('[3]TK CHAMTHI'!T:T,D246,'[3]TK CHAMTHI'!U:U))</f>
        <v>0</v>
      </c>
      <c r="AQ246" s="50">
        <f t="shared" si="41"/>
        <v>0</v>
      </c>
      <c r="AR246" s="50">
        <f>IF(D246="","",ROUND(SUMIF('[3]QL THI'!G:G,D246,'[3]QL THI'!H:H),1))</f>
        <v>0</v>
      </c>
      <c r="AS246" s="50">
        <f>IF(D246="","",ROUND(SUMIF('[3]QL THI'!E:E,D246,'[3]QL THI'!F:F),1))</f>
        <v>0</v>
      </c>
      <c r="AT246" s="149">
        <f t="shared" si="34"/>
        <v>0</v>
      </c>
    </row>
    <row r="247" spans="1:46" s="135" customFormat="1">
      <c r="A247" s="145">
        <f>IF(D247="","",SUBTOTAL(3,$D$5:D247))</f>
        <v>243</v>
      </c>
      <c r="B247" s="46" t="s">
        <v>534</v>
      </c>
      <c r="C247" s="47" t="s">
        <v>450</v>
      </c>
      <c r="D247" s="146" t="s">
        <v>535</v>
      </c>
      <c r="E247" s="147">
        <f>IF($D247="","",SUMIF('[3]TK DETHI'!$A:$A,$D247,'[3]TK DETHI'!$B:$B))</f>
        <v>0</v>
      </c>
      <c r="F247" s="147">
        <f>IF($D247="","",SUMIF('[3]TK DETHI'!$C:$C,$D247,'[3]TK DETHI'!$D:$D))</f>
        <v>0</v>
      </c>
      <c r="G247" s="147">
        <f>IF($D247="","",SUMIF('[3]TK DETHI'!$E:$E,$D247,'[3]TK DETHI'!$F:$F))</f>
        <v>0</v>
      </c>
      <c r="H247" s="147">
        <f>IF($D247="","",SUMIF('[3]TK DETHI'!$G:$G,$D247,'[3]TK DETHI'!$H:$H))</f>
        <v>0</v>
      </c>
      <c r="I247" s="147">
        <f>IF($D247="","",SUMIF('[3]TK DETHI'!$I:$I,$D247,'[3]TK DETHI'!$J:$J))</f>
        <v>0</v>
      </c>
      <c r="J247" s="147">
        <f>IF($D247="","",SUMIF('[3]TK DETHI'!$K:$K,$D247,'[3]TK DETHI'!$L:$L))</f>
        <v>0</v>
      </c>
      <c r="K247" s="147">
        <f>IF($D247="","",SUMIF('[3]TK DETHI'!$M:$M,$D247,'[3]TK DETHI'!$N:$N))</f>
        <v>0</v>
      </c>
      <c r="L247" s="147">
        <f>IF($D247="","",SUMIF('[3]TK DETHI'!$O:$O,$D247,'[3]TK DETHI'!$P:$P))</f>
        <v>0</v>
      </c>
      <c r="M247" s="148">
        <f t="shared" si="35"/>
        <v>0</v>
      </c>
      <c r="N247" s="49">
        <f>IF($D247="","",SUMIF('[3]TK COITHI KTHP va Thi TN'!$A:$A,$D247,'[3]TK COITHI KTHP va Thi TN'!$D:$D))</f>
        <v>0</v>
      </c>
      <c r="O247" s="49">
        <f>IF($D247="","",SUMIF('[3]TK COITHI KTHP va Thi TN'!$B:$B,$D247,'[3]TK COITHI KTHP va Thi TN'!$D:$D))</f>
        <v>0</v>
      </c>
      <c r="P247" s="49">
        <f>IF($D247="","",SUMIF('[3]TK COITHI KTHP va Thi TN'!$E:$E,$D247,'[3]TK COITHI KTHP va Thi TN'!$H:$H))</f>
        <v>0</v>
      </c>
      <c r="Q247" s="49">
        <f>IF($D247="","",SUMIF('[3]TK COITHI KTHP va Thi TN'!$F:$F,$D247,'[3]TK COITHI KTHP va Thi TN'!$H:$H))</f>
        <v>0</v>
      </c>
      <c r="R247" s="149">
        <f t="shared" si="36"/>
        <v>0</v>
      </c>
      <c r="S247" s="49">
        <f>IF($D247="","",SUMIF('[3]TK CHAMTHI'!$A:$A,$D247,'[3]TK CHAMTHI'!$C:$C))</f>
        <v>0</v>
      </c>
      <c r="T247" s="49">
        <f>IF($D247="","",SUMIF('[3]TK CHAMTHI'!$B:$B,$D247,'[3]TK CHAMTHI'!$C:$C))</f>
        <v>0</v>
      </c>
      <c r="U247" s="49">
        <f>IF(D247="","",SUMIF('[3]CHAM NV'!B:B,D247,'[3]CHAM NV'!C:C))</f>
        <v>0</v>
      </c>
      <c r="V247" s="50">
        <f t="shared" si="37"/>
        <v>0</v>
      </c>
      <c r="W247" s="49">
        <f>IF($D247="","",SUMIF('[3]TK CHAMTHI'!$D:$D,$D247,'[3]TK CHAMTHI'!$F:$F))</f>
        <v>0</v>
      </c>
      <c r="X247" s="49">
        <f>IF($D247="","",SUMIF('[3]TK CHAMTHI'!$E:$E,$D247,'[3]TK CHAMTHI'!$F:$F))</f>
        <v>0</v>
      </c>
      <c r="Y247" s="49">
        <f>IF(D247="","",SUMIF('[3]CHAM NV'!G:G,D247,'[3]CHAM NV'!H:H))</f>
        <v>0</v>
      </c>
      <c r="Z247" s="50">
        <f t="shared" si="38"/>
        <v>0</v>
      </c>
      <c r="AA247" s="49">
        <f>IF($D247="","",SUMIF('[3]TK CHAMTHI'!$G:$G,$D247,'[3]TK CHAMTHI'!$I:$I))</f>
        <v>0</v>
      </c>
      <c r="AB247" s="49">
        <f>IF($D247="","",SUMIF('[3]TK CHAMTHI'!$H:$H,$D247,'[3]TK CHAMTHI'!$I:$I))</f>
        <v>0</v>
      </c>
      <c r="AC247" s="49">
        <f>IF(D247="","",SUMIF('[3]CHAM NV'!E:E,D247,'[3]CHAM NV'!F:F))</f>
        <v>0</v>
      </c>
      <c r="AD247" s="50">
        <f t="shared" si="39"/>
        <v>0</v>
      </c>
      <c r="AE247" s="49">
        <f>IF($D247="","",SUMIF('[3]TK CHAMTHI'!$J:$J,$D247,'[3]TK CHAMTHI'!$L:$L))</f>
        <v>0</v>
      </c>
      <c r="AF247" s="49">
        <f>IF($D247="","",SUMIF('[3]TK CHAMTHI'!$K:$K,$D247,'[3]TK CHAMTHI'!$L:$L))</f>
        <v>0</v>
      </c>
      <c r="AG247" s="49">
        <f>IF(D247="","",SUMIF('[3]CHAM NV'!I:I,D247,'[3]CHAM NV'!J:J))</f>
        <v>0</v>
      </c>
      <c r="AH247" s="50">
        <f t="shared" si="40"/>
        <v>0</v>
      </c>
      <c r="AI247" s="49">
        <f>IF($D247="","",SUMIF('[3]TK CHAMTHI'!$M:$M,$D247,'[3]TK CHAMTHI'!$O:$O))</f>
        <v>0</v>
      </c>
      <c r="AJ247" s="49">
        <f>IF($D247="","",SUMIF('[3]TK CHAMTHI'!$N:$N,$D247,'[3]TK CHAMTHI'!$O:$O))</f>
        <v>0</v>
      </c>
      <c r="AK247" s="50">
        <f t="shared" si="32"/>
        <v>0</v>
      </c>
      <c r="AL247" s="49">
        <f>IF($D247="","",SUMIF('[3]TK CHAMTHI'!$P:$P,$D247,'[3]TK CHAMTHI'!$R:$R))</f>
        <v>0</v>
      </c>
      <c r="AM247" s="49">
        <f>IF($D247="","",SUMIF('[3]TK CHAMTHI'!$Q:$Q,$D247,'[3]TK CHAMTHI'!$R:$R))</f>
        <v>0</v>
      </c>
      <c r="AN247" s="50">
        <f t="shared" si="33"/>
        <v>0</v>
      </c>
      <c r="AO247" s="49">
        <f>IF(D247="","",SUMIF('[3]TK CHAMTHI'!S:S,D247,'[3]TK CHAMTHI'!U:U))</f>
        <v>0</v>
      </c>
      <c r="AP247" s="49">
        <f>IF(D247="","",SUMIF('[3]TK CHAMTHI'!T:T,D247,'[3]TK CHAMTHI'!U:U))</f>
        <v>0</v>
      </c>
      <c r="AQ247" s="50">
        <f t="shared" si="41"/>
        <v>0</v>
      </c>
      <c r="AR247" s="50">
        <f>IF(D247="","",ROUND(SUMIF('[3]QL THI'!G:G,D247,'[3]QL THI'!H:H),1))</f>
        <v>0</v>
      </c>
      <c r="AS247" s="50">
        <f>IF(D247="","",ROUND(SUMIF('[3]QL THI'!E:E,D247,'[3]QL THI'!F:F),1))</f>
        <v>0</v>
      </c>
      <c r="AT247" s="149">
        <f t="shared" si="34"/>
        <v>0</v>
      </c>
    </row>
    <row r="248" spans="1:46" s="135" customFormat="1" ht="37.5">
      <c r="A248" s="145">
        <f>IF(D248="","",SUBTOTAL(3,$D$5:D248))</f>
        <v>244</v>
      </c>
      <c r="B248" s="46" t="s">
        <v>536</v>
      </c>
      <c r="C248" s="47" t="s">
        <v>450</v>
      </c>
      <c r="D248" s="146" t="s">
        <v>537</v>
      </c>
      <c r="E248" s="147">
        <f>IF($D248="","",SUMIF('[3]TK DETHI'!$A:$A,$D248,'[3]TK DETHI'!$B:$B))</f>
        <v>0</v>
      </c>
      <c r="F248" s="147">
        <f>IF($D248="","",SUMIF('[3]TK DETHI'!$C:$C,$D248,'[3]TK DETHI'!$D:$D))</f>
        <v>0</v>
      </c>
      <c r="G248" s="147">
        <f>IF($D248="","",SUMIF('[3]TK DETHI'!$E:$E,$D248,'[3]TK DETHI'!$F:$F))</f>
        <v>0</v>
      </c>
      <c r="H248" s="147">
        <f>IF($D248="","",SUMIF('[3]TK DETHI'!$G:$G,$D248,'[3]TK DETHI'!$H:$H))</f>
        <v>0</v>
      </c>
      <c r="I248" s="147">
        <f>IF($D248="","",SUMIF('[3]TK DETHI'!$I:$I,$D248,'[3]TK DETHI'!$J:$J))</f>
        <v>0</v>
      </c>
      <c r="J248" s="147">
        <f>IF($D248="","",SUMIF('[3]TK DETHI'!$K:$K,$D248,'[3]TK DETHI'!$L:$L))</f>
        <v>0</v>
      </c>
      <c r="K248" s="147">
        <f>IF($D248="","",SUMIF('[3]TK DETHI'!$M:$M,$D248,'[3]TK DETHI'!$N:$N))</f>
        <v>0</v>
      </c>
      <c r="L248" s="147">
        <f>IF($D248="","",SUMIF('[3]TK DETHI'!$O:$O,$D248,'[3]TK DETHI'!$P:$P))</f>
        <v>0</v>
      </c>
      <c r="M248" s="148">
        <f t="shared" si="35"/>
        <v>0</v>
      </c>
      <c r="N248" s="49">
        <f>IF($D248="","",SUMIF('[3]TK COITHI KTHP va Thi TN'!$A:$A,$D248,'[3]TK COITHI KTHP va Thi TN'!$D:$D))</f>
        <v>0</v>
      </c>
      <c r="O248" s="49">
        <f>IF($D248="","",SUMIF('[3]TK COITHI KTHP va Thi TN'!$B:$B,$D248,'[3]TK COITHI KTHP va Thi TN'!$D:$D))</f>
        <v>0</v>
      </c>
      <c r="P248" s="49">
        <f>IF($D248="","",SUMIF('[3]TK COITHI KTHP va Thi TN'!$E:$E,$D248,'[3]TK COITHI KTHP va Thi TN'!$H:$H))</f>
        <v>0</v>
      </c>
      <c r="Q248" s="49">
        <f>IF($D248="","",SUMIF('[3]TK COITHI KTHP va Thi TN'!$F:$F,$D248,'[3]TK COITHI KTHP va Thi TN'!$H:$H))</f>
        <v>0</v>
      </c>
      <c r="R248" s="149">
        <f t="shared" si="36"/>
        <v>0</v>
      </c>
      <c r="S248" s="49">
        <f>IF($D248="","",SUMIF('[3]TK CHAMTHI'!$A:$A,$D248,'[3]TK CHAMTHI'!$C:$C))</f>
        <v>0</v>
      </c>
      <c r="T248" s="49">
        <f>IF($D248="","",SUMIF('[3]TK CHAMTHI'!$B:$B,$D248,'[3]TK CHAMTHI'!$C:$C))</f>
        <v>0</v>
      </c>
      <c r="U248" s="49">
        <f>IF(D248="","",SUMIF('[3]CHAM NV'!B:B,D248,'[3]CHAM NV'!C:C))</f>
        <v>0</v>
      </c>
      <c r="V248" s="50">
        <f t="shared" si="37"/>
        <v>0</v>
      </c>
      <c r="W248" s="49">
        <f>IF($D248="","",SUMIF('[3]TK CHAMTHI'!$D:$D,$D248,'[3]TK CHAMTHI'!$F:$F))</f>
        <v>0</v>
      </c>
      <c r="X248" s="49">
        <f>IF($D248="","",SUMIF('[3]TK CHAMTHI'!$E:$E,$D248,'[3]TK CHAMTHI'!$F:$F))</f>
        <v>0</v>
      </c>
      <c r="Y248" s="49">
        <f>IF(D248="","",SUMIF('[3]CHAM NV'!G:G,D248,'[3]CHAM NV'!H:H))</f>
        <v>0</v>
      </c>
      <c r="Z248" s="50">
        <f t="shared" si="38"/>
        <v>0</v>
      </c>
      <c r="AA248" s="49">
        <f>IF($D248="","",SUMIF('[3]TK CHAMTHI'!$G:$G,$D248,'[3]TK CHAMTHI'!$I:$I))</f>
        <v>0</v>
      </c>
      <c r="AB248" s="49">
        <f>IF($D248="","",SUMIF('[3]TK CHAMTHI'!$H:$H,$D248,'[3]TK CHAMTHI'!$I:$I))</f>
        <v>0</v>
      </c>
      <c r="AC248" s="49">
        <f>IF(D248="","",SUMIF('[3]CHAM NV'!E:E,D248,'[3]CHAM NV'!F:F))</f>
        <v>0</v>
      </c>
      <c r="AD248" s="50">
        <f t="shared" si="39"/>
        <v>0</v>
      </c>
      <c r="AE248" s="49">
        <f>IF($D248="","",SUMIF('[3]TK CHAMTHI'!$J:$J,$D248,'[3]TK CHAMTHI'!$L:$L))</f>
        <v>0</v>
      </c>
      <c r="AF248" s="49">
        <f>IF($D248="","",SUMIF('[3]TK CHAMTHI'!$K:$K,$D248,'[3]TK CHAMTHI'!$L:$L))</f>
        <v>0</v>
      </c>
      <c r="AG248" s="49">
        <f>IF(D248="","",SUMIF('[3]CHAM NV'!I:I,D248,'[3]CHAM NV'!J:J))</f>
        <v>0</v>
      </c>
      <c r="AH248" s="50">
        <f t="shared" si="40"/>
        <v>0</v>
      </c>
      <c r="AI248" s="49">
        <f>IF($D248="","",SUMIF('[3]TK CHAMTHI'!$M:$M,$D248,'[3]TK CHAMTHI'!$O:$O))</f>
        <v>0</v>
      </c>
      <c r="AJ248" s="49">
        <f>IF($D248="","",SUMIF('[3]TK CHAMTHI'!$N:$N,$D248,'[3]TK CHAMTHI'!$O:$O))</f>
        <v>0</v>
      </c>
      <c r="AK248" s="50">
        <f t="shared" si="32"/>
        <v>0</v>
      </c>
      <c r="AL248" s="49">
        <f>IF($D248="","",SUMIF('[3]TK CHAMTHI'!$P:$P,$D248,'[3]TK CHAMTHI'!$R:$R))</f>
        <v>0</v>
      </c>
      <c r="AM248" s="49">
        <f>IF($D248="","",SUMIF('[3]TK CHAMTHI'!$Q:$Q,$D248,'[3]TK CHAMTHI'!$R:$R))</f>
        <v>0</v>
      </c>
      <c r="AN248" s="50">
        <f t="shared" si="33"/>
        <v>0</v>
      </c>
      <c r="AO248" s="49">
        <f>IF(D248="","",SUMIF('[3]TK CHAMTHI'!S:S,D248,'[3]TK CHAMTHI'!U:U))</f>
        <v>0</v>
      </c>
      <c r="AP248" s="49">
        <f>IF(D248="","",SUMIF('[3]TK CHAMTHI'!T:T,D248,'[3]TK CHAMTHI'!U:U))</f>
        <v>0</v>
      </c>
      <c r="AQ248" s="50">
        <f t="shared" si="41"/>
        <v>0</v>
      </c>
      <c r="AR248" s="50">
        <f>IF(D248="","",ROUND(SUMIF('[3]QL THI'!G:G,D248,'[3]QL THI'!H:H),1))</f>
        <v>0</v>
      </c>
      <c r="AS248" s="50">
        <f>IF(D248="","",ROUND(SUMIF('[3]QL THI'!E:E,D248,'[3]QL THI'!F:F),1))</f>
        <v>0</v>
      </c>
      <c r="AT248" s="149">
        <f t="shared" si="34"/>
        <v>0</v>
      </c>
    </row>
    <row r="249" spans="1:46" s="135" customFormat="1">
      <c r="A249" s="145">
        <f>IF(D249="","",SUBTOTAL(3,$D$5:D249))</f>
        <v>245</v>
      </c>
      <c r="B249" s="46" t="s">
        <v>538</v>
      </c>
      <c r="C249" s="47" t="s">
        <v>450</v>
      </c>
      <c r="D249" s="146" t="s">
        <v>539</v>
      </c>
      <c r="E249" s="147">
        <f>IF($D249="","",SUMIF('[3]TK DETHI'!$A:$A,$D249,'[3]TK DETHI'!$B:$B))</f>
        <v>0</v>
      </c>
      <c r="F249" s="147">
        <f>IF($D249="","",SUMIF('[3]TK DETHI'!$C:$C,$D249,'[3]TK DETHI'!$D:$D))</f>
        <v>0</v>
      </c>
      <c r="G249" s="147">
        <f>IF($D249="","",SUMIF('[3]TK DETHI'!$E:$E,$D249,'[3]TK DETHI'!$F:$F))</f>
        <v>0</v>
      </c>
      <c r="H249" s="147">
        <f>IF($D249="","",SUMIF('[3]TK DETHI'!$G:$G,$D249,'[3]TK DETHI'!$H:$H))</f>
        <v>0</v>
      </c>
      <c r="I249" s="147">
        <f>IF($D249="","",SUMIF('[3]TK DETHI'!$I:$I,$D249,'[3]TK DETHI'!$J:$J))</f>
        <v>0</v>
      </c>
      <c r="J249" s="147">
        <f>IF($D249="","",SUMIF('[3]TK DETHI'!$K:$K,$D249,'[3]TK DETHI'!$L:$L))</f>
        <v>0</v>
      </c>
      <c r="K249" s="147">
        <f>IF($D249="","",SUMIF('[3]TK DETHI'!$M:$M,$D249,'[3]TK DETHI'!$N:$N))</f>
        <v>0</v>
      </c>
      <c r="L249" s="147">
        <f>IF($D249="","",SUMIF('[3]TK DETHI'!$O:$O,$D249,'[3]TK DETHI'!$P:$P))</f>
        <v>0</v>
      </c>
      <c r="M249" s="148">
        <f t="shared" si="35"/>
        <v>0</v>
      </c>
      <c r="N249" s="49">
        <f>IF($D249="","",SUMIF('[3]TK COITHI KTHP va Thi TN'!$A:$A,$D249,'[3]TK COITHI KTHP va Thi TN'!$D:$D))</f>
        <v>0</v>
      </c>
      <c r="O249" s="49">
        <f>IF($D249="","",SUMIF('[3]TK COITHI KTHP va Thi TN'!$B:$B,$D249,'[3]TK COITHI KTHP va Thi TN'!$D:$D))</f>
        <v>0</v>
      </c>
      <c r="P249" s="49">
        <f>IF($D249="","",SUMIF('[3]TK COITHI KTHP va Thi TN'!$E:$E,$D249,'[3]TK COITHI KTHP va Thi TN'!$H:$H))</f>
        <v>0</v>
      </c>
      <c r="Q249" s="49">
        <f>IF($D249="","",SUMIF('[3]TK COITHI KTHP va Thi TN'!$F:$F,$D249,'[3]TK COITHI KTHP va Thi TN'!$H:$H))</f>
        <v>0</v>
      </c>
      <c r="R249" s="149">
        <f t="shared" si="36"/>
        <v>0</v>
      </c>
      <c r="S249" s="49">
        <f>IF($D249="","",SUMIF('[3]TK CHAMTHI'!$A:$A,$D249,'[3]TK CHAMTHI'!$C:$C))</f>
        <v>0</v>
      </c>
      <c r="T249" s="49">
        <f>IF($D249="","",SUMIF('[3]TK CHAMTHI'!$B:$B,$D249,'[3]TK CHAMTHI'!$C:$C))</f>
        <v>0</v>
      </c>
      <c r="U249" s="49">
        <f>IF(D249="","",SUMIF('[3]CHAM NV'!B:B,D249,'[3]CHAM NV'!C:C))</f>
        <v>0</v>
      </c>
      <c r="V249" s="50">
        <f t="shared" si="37"/>
        <v>0</v>
      </c>
      <c r="W249" s="49">
        <f>IF($D249="","",SUMIF('[3]TK CHAMTHI'!$D:$D,$D249,'[3]TK CHAMTHI'!$F:$F))</f>
        <v>0</v>
      </c>
      <c r="X249" s="49">
        <f>IF($D249="","",SUMIF('[3]TK CHAMTHI'!$E:$E,$D249,'[3]TK CHAMTHI'!$F:$F))</f>
        <v>0</v>
      </c>
      <c r="Y249" s="49">
        <f>IF(D249="","",SUMIF('[3]CHAM NV'!G:G,D249,'[3]CHAM NV'!H:H))</f>
        <v>0</v>
      </c>
      <c r="Z249" s="50">
        <f t="shared" si="38"/>
        <v>0</v>
      </c>
      <c r="AA249" s="49">
        <f>IF($D249="","",SUMIF('[3]TK CHAMTHI'!$G:$G,$D249,'[3]TK CHAMTHI'!$I:$I))</f>
        <v>0</v>
      </c>
      <c r="AB249" s="49">
        <f>IF($D249="","",SUMIF('[3]TK CHAMTHI'!$H:$H,$D249,'[3]TK CHAMTHI'!$I:$I))</f>
        <v>0</v>
      </c>
      <c r="AC249" s="49">
        <f>IF(D249="","",SUMIF('[3]CHAM NV'!E:E,D249,'[3]CHAM NV'!F:F))</f>
        <v>0</v>
      </c>
      <c r="AD249" s="50">
        <f t="shared" si="39"/>
        <v>0</v>
      </c>
      <c r="AE249" s="49">
        <f>IF($D249="","",SUMIF('[3]TK CHAMTHI'!$J:$J,$D249,'[3]TK CHAMTHI'!$L:$L))</f>
        <v>0</v>
      </c>
      <c r="AF249" s="49">
        <f>IF($D249="","",SUMIF('[3]TK CHAMTHI'!$K:$K,$D249,'[3]TK CHAMTHI'!$L:$L))</f>
        <v>0</v>
      </c>
      <c r="AG249" s="49">
        <f>IF(D249="","",SUMIF('[3]CHAM NV'!I:I,D249,'[3]CHAM NV'!J:J))</f>
        <v>0</v>
      </c>
      <c r="AH249" s="50">
        <f t="shared" si="40"/>
        <v>0</v>
      </c>
      <c r="AI249" s="49">
        <f>IF($D249="","",SUMIF('[3]TK CHAMTHI'!$M:$M,$D249,'[3]TK CHAMTHI'!$O:$O))</f>
        <v>0</v>
      </c>
      <c r="AJ249" s="49">
        <f>IF($D249="","",SUMIF('[3]TK CHAMTHI'!$N:$N,$D249,'[3]TK CHAMTHI'!$O:$O))</f>
        <v>0</v>
      </c>
      <c r="AK249" s="50">
        <f t="shared" si="32"/>
        <v>0</v>
      </c>
      <c r="AL249" s="49">
        <f>IF($D249="","",SUMIF('[3]TK CHAMTHI'!$P:$P,$D249,'[3]TK CHAMTHI'!$R:$R))</f>
        <v>0</v>
      </c>
      <c r="AM249" s="49">
        <f>IF($D249="","",SUMIF('[3]TK CHAMTHI'!$Q:$Q,$D249,'[3]TK CHAMTHI'!$R:$R))</f>
        <v>0</v>
      </c>
      <c r="AN249" s="50">
        <f t="shared" si="33"/>
        <v>0</v>
      </c>
      <c r="AO249" s="49">
        <f>IF(D249="","",SUMIF('[3]TK CHAMTHI'!S:S,D249,'[3]TK CHAMTHI'!U:U))</f>
        <v>0</v>
      </c>
      <c r="AP249" s="49">
        <f>IF(D249="","",SUMIF('[3]TK CHAMTHI'!T:T,D249,'[3]TK CHAMTHI'!U:U))</f>
        <v>0</v>
      </c>
      <c r="AQ249" s="50">
        <f t="shared" si="41"/>
        <v>0</v>
      </c>
      <c r="AR249" s="50">
        <f>IF(D249="","",ROUND(SUMIF('[3]QL THI'!G:G,D249,'[3]QL THI'!H:H),1))</f>
        <v>0</v>
      </c>
      <c r="AS249" s="50">
        <f>IF(D249="","",ROUND(SUMIF('[3]QL THI'!E:E,D249,'[3]QL THI'!F:F),1))</f>
        <v>0</v>
      </c>
      <c r="AT249" s="149">
        <f t="shared" si="34"/>
        <v>0</v>
      </c>
    </row>
    <row r="250" spans="1:46" s="135" customFormat="1">
      <c r="A250" s="145">
        <f>IF(D250="","",SUBTOTAL(3,$D$5:D250))</f>
        <v>246</v>
      </c>
      <c r="B250" s="46" t="s">
        <v>540</v>
      </c>
      <c r="C250" s="47" t="s">
        <v>450</v>
      </c>
      <c r="D250" s="146" t="s">
        <v>541</v>
      </c>
      <c r="E250" s="147">
        <f>IF($D250="","",SUMIF('[3]TK DETHI'!$A:$A,$D250,'[3]TK DETHI'!$B:$B))</f>
        <v>0</v>
      </c>
      <c r="F250" s="147">
        <f>IF($D250="","",SUMIF('[3]TK DETHI'!$C:$C,$D250,'[3]TK DETHI'!$D:$D))</f>
        <v>0</v>
      </c>
      <c r="G250" s="147">
        <f>IF($D250="","",SUMIF('[3]TK DETHI'!$E:$E,$D250,'[3]TK DETHI'!$F:$F))</f>
        <v>0</v>
      </c>
      <c r="H250" s="147">
        <f>IF($D250="","",SUMIF('[3]TK DETHI'!$G:$G,$D250,'[3]TK DETHI'!$H:$H))</f>
        <v>0</v>
      </c>
      <c r="I250" s="147">
        <f>IF($D250="","",SUMIF('[3]TK DETHI'!$I:$I,$D250,'[3]TK DETHI'!$J:$J))</f>
        <v>0</v>
      </c>
      <c r="J250" s="147">
        <f>IF($D250="","",SUMIF('[3]TK DETHI'!$K:$K,$D250,'[3]TK DETHI'!$L:$L))</f>
        <v>0</v>
      </c>
      <c r="K250" s="147">
        <f>IF($D250="","",SUMIF('[3]TK DETHI'!$M:$M,$D250,'[3]TK DETHI'!$N:$N))</f>
        <v>0</v>
      </c>
      <c r="L250" s="147">
        <f>IF($D250="","",SUMIF('[3]TK DETHI'!$O:$O,$D250,'[3]TK DETHI'!$P:$P))</f>
        <v>0</v>
      </c>
      <c r="M250" s="148">
        <f t="shared" si="35"/>
        <v>0</v>
      </c>
      <c r="N250" s="49">
        <f>IF($D250="","",SUMIF('[3]TK COITHI KTHP va Thi TN'!$A:$A,$D250,'[3]TK COITHI KTHP va Thi TN'!$D:$D))</f>
        <v>0</v>
      </c>
      <c r="O250" s="49">
        <f>IF($D250="","",SUMIF('[3]TK COITHI KTHP va Thi TN'!$B:$B,$D250,'[3]TK COITHI KTHP va Thi TN'!$D:$D))</f>
        <v>0</v>
      </c>
      <c r="P250" s="49">
        <f>IF($D250="","",SUMIF('[3]TK COITHI KTHP va Thi TN'!$E:$E,$D250,'[3]TK COITHI KTHP va Thi TN'!$H:$H))</f>
        <v>0</v>
      </c>
      <c r="Q250" s="49">
        <f>IF($D250="","",SUMIF('[3]TK COITHI KTHP va Thi TN'!$F:$F,$D250,'[3]TK COITHI KTHP va Thi TN'!$H:$H))</f>
        <v>0</v>
      </c>
      <c r="R250" s="149">
        <f t="shared" si="36"/>
        <v>0</v>
      </c>
      <c r="S250" s="49">
        <f>IF($D250="","",SUMIF('[3]TK CHAMTHI'!$A:$A,$D250,'[3]TK CHAMTHI'!$C:$C))</f>
        <v>0</v>
      </c>
      <c r="T250" s="49">
        <f>IF($D250="","",SUMIF('[3]TK CHAMTHI'!$B:$B,$D250,'[3]TK CHAMTHI'!$C:$C))</f>
        <v>0</v>
      </c>
      <c r="U250" s="49">
        <f>IF(D250="","",SUMIF('[3]CHAM NV'!B:B,D250,'[3]CHAM NV'!C:C))</f>
        <v>0</v>
      </c>
      <c r="V250" s="50">
        <f t="shared" si="37"/>
        <v>0</v>
      </c>
      <c r="W250" s="49">
        <f>IF($D250="","",SUMIF('[3]TK CHAMTHI'!$D:$D,$D250,'[3]TK CHAMTHI'!$F:$F))</f>
        <v>0</v>
      </c>
      <c r="X250" s="49">
        <f>IF($D250="","",SUMIF('[3]TK CHAMTHI'!$E:$E,$D250,'[3]TK CHAMTHI'!$F:$F))</f>
        <v>0</v>
      </c>
      <c r="Y250" s="49">
        <f>IF(D250="","",SUMIF('[3]CHAM NV'!G:G,D250,'[3]CHAM NV'!H:H))</f>
        <v>0</v>
      </c>
      <c r="Z250" s="50">
        <f t="shared" si="38"/>
        <v>0</v>
      </c>
      <c r="AA250" s="49">
        <f>IF($D250="","",SUMIF('[3]TK CHAMTHI'!$G:$G,$D250,'[3]TK CHAMTHI'!$I:$I))</f>
        <v>0</v>
      </c>
      <c r="AB250" s="49">
        <f>IF($D250="","",SUMIF('[3]TK CHAMTHI'!$H:$H,$D250,'[3]TK CHAMTHI'!$I:$I))</f>
        <v>0</v>
      </c>
      <c r="AC250" s="49">
        <f>IF(D250="","",SUMIF('[3]CHAM NV'!E:E,D250,'[3]CHAM NV'!F:F))</f>
        <v>0</v>
      </c>
      <c r="AD250" s="50">
        <f t="shared" si="39"/>
        <v>0</v>
      </c>
      <c r="AE250" s="49">
        <f>IF($D250="","",SUMIF('[3]TK CHAMTHI'!$J:$J,$D250,'[3]TK CHAMTHI'!$L:$L))</f>
        <v>0</v>
      </c>
      <c r="AF250" s="49">
        <f>IF($D250="","",SUMIF('[3]TK CHAMTHI'!$K:$K,$D250,'[3]TK CHAMTHI'!$L:$L))</f>
        <v>0</v>
      </c>
      <c r="AG250" s="49">
        <f>IF(D250="","",SUMIF('[3]CHAM NV'!I:I,D250,'[3]CHAM NV'!J:J))</f>
        <v>0</v>
      </c>
      <c r="AH250" s="50">
        <f t="shared" si="40"/>
        <v>0</v>
      </c>
      <c r="AI250" s="49">
        <f>IF($D250="","",SUMIF('[3]TK CHAMTHI'!$M:$M,$D250,'[3]TK CHAMTHI'!$O:$O))</f>
        <v>0</v>
      </c>
      <c r="AJ250" s="49">
        <f>IF($D250="","",SUMIF('[3]TK CHAMTHI'!$N:$N,$D250,'[3]TK CHAMTHI'!$O:$O))</f>
        <v>0</v>
      </c>
      <c r="AK250" s="50">
        <f t="shared" si="32"/>
        <v>0</v>
      </c>
      <c r="AL250" s="49">
        <f>IF($D250="","",SUMIF('[3]TK CHAMTHI'!$P:$P,$D250,'[3]TK CHAMTHI'!$R:$R))</f>
        <v>0</v>
      </c>
      <c r="AM250" s="49">
        <f>IF($D250="","",SUMIF('[3]TK CHAMTHI'!$Q:$Q,$D250,'[3]TK CHAMTHI'!$R:$R))</f>
        <v>0</v>
      </c>
      <c r="AN250" s="50">
        <f t="shared" si="33"/>
        <v>0</v>
      </c>
      <c r="AO250" s="49">
        <f>IF(D250="","",SUMIF('[3]TK CHAMTHI'!S:S,D250,'[3]TK CHAMTHI'!U:U))</f>
        <v>0</v>
      </c>
      <c r="AP250" s="49">
        <f>IF(D250="","",SUMIF('[3]TK CHAMTHI'!T:T,D250,'[3]TK CHAMTHI'!U:U))</f>
        <v>0</v>
      </c>
      <c r="AQ250" s="50">
        <f t="shared" si="41"/>
        <v>0</v>
      </c>
      <c r="AR250" s="50">
        <f>IF(D250="","",ROUND(SUMIF('[3]QL THI'!G:G,D250,'[3]QL THI'!H:H),1))</f>
        <v>0</v>
      </c>
      <c r="AS250" s="50">
        <f>IF(D250="","",ROUND(SUMIF('[3]QL THI'!E:E,D250,'[3]QL THI'!F:F),1))</f>
        <v>0</v>
      </c>
      <c r="AT250" s="149">
        <f t="shared" si="34"/>
        <v>0</v>
      </c>
    </row>
    <row r="251" spans="1:46" s="135" customFormat="1">
      <c r="A251" s="145">
        <f>IF(D251="","",SUBTOTAL(3,$D$5:D251))</f>
        <v>247</v>
      </c>
      <c r="B251" s="46" t="s">
        <v>542</v>
      </c>
      <c r="C251" s="47" t="s">
        <v>450</v>
      </c>
      <c r="D251" s="146" t="s">
        <v>543</v>
      </c>
      <c r="E251" s="147">
        <f>IF($D251="","",SUMIF('[3]TK DETHI'!$A:$A,$D251,'[3]TK DETHI'!$B:$B))</f>
        <v>0</v>
      </c>
      <c r="F251" s="147">
        <f>IF($D251="","",SUMIF('[3]TK DETHI'!$C:$C,$D251,'[3]TK DETHI'!$D:$D))</f>
        <v>0</v>
      </c>
      <c r="G251" s="147">
        <f>IF($D251="","",SUMIF('[3]TK DETHI'!$E:$E,$D251,'[3]TK DETHI'!$F:$F))</f>
        <v>0</v>
      </c>
      <c r="H251" s="147">
        <f>IF($D251="","",SUMIF('[3]TK DETHI'!$G:$G,$D251,'[3]TK DETHI'!$H:$H))</f>
        <v>0</v>
      </c>
      <c r="I251" s="147">
        <f>IF($D251="","",SUMIF('[3]TK DETHI'!$I:$I,$D251,'[3]TK DETHI'!$J:$J))</f>
        <v>0</v>
      </c>
      <c r="J251" s="147">
        <f>IF($D251="","",SUMIF('[3]TK DETHI'!$K:$K,$D251,'[3]TK DETHI'!$L:$L))</f>
        <v>0</v>
      </c>
      <c r="K251" s="147">
        <f>IF($D251="","",SUMIF('[3]TK DETHI'!$M:$M,$D251,'[3]TK DETHI'!$N:$N))</f>
        <v>0</v>
      </c>
      <c r="L251" s="147">
        <f>IF($D251="","",SUMIF('[3]TK DETHI'!$O:$O,$D251,'[3]TK DETHI'!$P:$P))</f>
        <v>0</v>
      </c>
      <c r="M251" s="148">
        <f t="shared" si="35"/>
        <v>0</v>
      </c>
      <c r="N251" s="49">
        <f>IF($D251="","",SUMIF('[3]TK COITHI KTHP va Thi TN'!$A:$A,$D251,'[3]TK COITHI KTHP va Thi TN'!$D:$D))</f>
        <v>0</v>
      </c>
      <c r="O251" s="49">
        <f>IF($D251="","",SUMIF('[3]TK COITHI KTHP va Thi TN'!$B:$B,$D251,'[3]TK COITHI KTHP va Thi TN'!$D:$D))</f>
        <v>0</v>
      </c>
      <c r="P251" s="49">
        <f>IF($D251="","",SUMIF('[3]TK COITHI KTHP va Thi TN'!$E:$E,$D251,'[3]TK COITHI KTHP va Thi TN'!$H:$H))</f>
        <v>0</v>
      </c>
      <c r="Q251" s="49">
        <f>IF($D251="","",SUMIF('[3]TK COITHI KTHP va Thi TN'!$F:$F,$D251,'[3]TK COITHI KTHP va Thi TN'!$H:$H))</f>
        <v>0</v>
      </c>
      <c r="R251" s="149">
        <f t="shared" si="36"/>
        <v>0</v>
      </c>
      <c r="S251" s="49">
        <f>IF($D251="","",SUMIF('[3]TK CHAMTHI'!$A:$A,$D251,'[3]TK CHAMTHI'!$C:$C))</f>
        <v>0</v>
      </c>
      <c r="T251" s="49">
        <f>IF($D251="","",SUMIF('[3]TK CHAMTHI'!$B:$B,$D251,'[3]TK CHAMTHI'!$C:$C))</f>
        <v>0</v>
      </c>
      <c r="U251" s="49">
        <f>IF(D251="","",SUMIF('[3]CHAM NV'!B:B,D251,'[3]CHAM NV'!C:C))</f>
        <v>0</v>
      </c>
      <c r="V251" s="50">
        <f t="shared" si="37"/>
        <v>0</v>
      </c>
      <c r="W251" s="49">
        <f>IF($D251="","",SUMIF('[3]TK CHAMTHI'!$D:$D,$D251,'[3]TK CHAMTHI'!$F:$F))</f>
        <v>0</v>
      </c>
      <c r="X251" s="49">
        <f>IF($D251="","",SUMIF('[3]TK CHAMTHI'!$E:$E,$D251,'[3]TK CHAMTHI'!$F:$F))</f>
        <v>0</v>
      </c>
      <c r="Y251" s="49">
        <f>IF(D251="","",SUMIF('[3]CHAM NV'!G:G,D251,'[3]CHAM NV'!H:H))</f>
        <v>0</v>
      </c>
      <c r="Z251" s="50">
        <f t="shared" si="38"/>
        <v>0</v>
      </c>
      <c r="AA251" s="49">
        <f>IF($D251="","",SUMIF('[3]TK CHAMTHI'!$G:$G,$D251,'[3]TK CHAMTHI'!$I:$I))</f>
        <v>0</v>
      </c>
      <c r="AB251" s="49">
        <f>IF($D251="","",SUMIF('[3]TK CHAMTHI'!$H:$H,$D251,'[3]TK CHAMTHI'!$I:$I))</f>
        <v>0</v>
      </c>
      <c r="AC251" s="49">
        <f>IF(D251="","",SUMIF('[3]CHAM NV'!E:E,D251,'[3]CHAM NV'!F:F))</f>
        <v>0</v>
      </c>
      <c r="AD251" s="50">
        <f t="shared" si="39"/>
        <v>0</v>
      </c>
      <c r="AE251" s="49">
        <f>IF($D251="","",SUMIF('[3]TK CHAMTHI'!$J:$J,$D251,'[3]TK CHAMTHI'!$L:$L))</f>
        <v>0</v>
      </c>
      <c r="AF251" s="49">
        <f>IF($D251="","",SUMIF('[3]TK CHAMTHI'!$K:$K,$D251,'[3]TK CHAMTHI'!$L:$L))</f>
        <v>0</v>
      </c>
      <c r="AG251" s="49">
        <f>IF(D251="","",SUMIF('[3]CHAM NV'!I:I,D251,'[3]CHAM NV'!J:J))</f>
        <v>0</v>
      </c>
      <c r="AH251" s="50">
        <f t="shared" si="40"/>
        <v>0</v>
      </c>
      <c r="AI251" s="49">
        <f>IF($D251="","",SUMIF('[3]TK CHAMTHI'!$M:$M,$D251,'[3]TK CHAMTHI'!$O:$O))</f>
        <v>0</v>
      </c>
      <c r="AJ251" s="49">
        <f>IF($D251="","",SUMIF('[3]TK CHAMTHI'!$N:$N,$D251,'[3]TK CHAMTHI'!$O:$O))</f>
        <v>0</v>
      </c>
      <c r="AK251" s="50">
        <f t="shared" si="32"/>
        <v>0</v>
      </c>
      <c r="AL251" s="49">
        <f>IF($D251="","",SUMIF('[3]TK CHAMTHI'!$P:$P,$D251,'[3]TK CHAMTHI'!$R:$R))</f>
        <v>0</v>
      </c>
      <c r="AM251" s="49">
        <f>IF($D251="","",SUMIF('[3]TK CHAMTHI'!$Q:$Q,$D251,'[3]TK CHAMTHI'!$R:$R))</f>
        <v>0</v>
      </c>
      <c r="AN251" s="50">
        <f t="shared" si="33"/>
        <v>0</v>
      </c>
      <c r="AO251" s="49">
        <f>IF(D251="","",SUMIF('[3]TK CHAMTHI'!S:S,D251,'[3]TK CHAMTHI'!U:U))</f>
        <v>0</v>
      </c>
      <c r="AP251" s="49">
        <f>IF(D251="","",SUMIF('[3]TK CHAMTHI'!T:T,D251,'[3]TK CHAMTHI'!U:U))</f>
        <v>0</v>
      </c>
      <c r="AQ251" s="50">
        <f t="shared" si="41"/>
        <v>0</v>
      </c>
      <c r="AR251" s="50">
        <f>IF(D251="","",ROUND(SUMIF('[3]QL THI'!G:G,D251,'[3]QL THI'!H:H),1))</f>
        <v>0</v>
      </c>
      <c r="AS251" s="50">
        <f>IF(D251="","",ROUND(SUMIF('[3]QL THI'!E:E,D251,'[3]QL THI'!F:F),1))</f>
        <v>0</v>
      </c>
      <c r="AT251" s="149">
        <f t="shared" si="34"/>
        <v>0</v>
      </c>
    </row>
    <row r="252" spans="1:46" s="135" customFormat="1">
      <c r="A252" s="145">
        <f>IF(D252="","",SUBTOTAL(3,$D$5:D252))</f>
        <v>248</v>
      </c>
      <c r="B252" s="46" t="s">
        <v>544</v>
      </c>
      <c r="C252" s="47" t="s">
        <v>450</v>
      </c>
      <c r="D252" s="146" t="s">
        <v>545</v>
      </c>
      <c r="E252" s="147">
        <f>IF($D252="","",SUMIF('[3]TK DETHI'!$A:$A,$D252,'[3]TK DETHI'!$B:$B))</f>
        <v>0</v>
      </c>
      <c r="F252" s="147">
        <f>IF($D252="","",SUMIF('[3]TK DETHI'!$C:$C,$D252,'[3]TK DETHI'!$D:$D))</f>
        <v>0</v>
      </c>
      <c r="G252" s="147">
        <f>IF($D252="","",SUMIF('[3]TK DETHI'!$E:$E,$D252,'[3]TK DETHI'!$F:$F))</f>
        <v>0</v>
      </c>
      <c r="H252" s="147">
        <f>IF($D252="","",SUMIF('[3]TK DETHI'!$G:$G,$D252,'[3]TK DETHI'!$H:$H))</f>
        <v>0</v>
      </c>
      <c r="I252" s="147">
        <f>IF($D252="","",SUMIF('[3]TK DETHI'!$I:$I,$D252,'[3]TK DETHI'!$J:$J))</f>
        <v>0</v>
      </c>
      <c r="J252" s="147">
        <f>IF($D252="","",SUMIF('[3]TK DETHI'!$K:$K,$D252,'[3]TK DETHI'!$L:$L))</f>
        <v>0</v>
      </c>
      <c r="K252" s="147">
        <f>IF($D252="","",SUMIF('[3]TK DETHI'!$M:$M,$D252,'[3]TK DETHI'!$N:$N))</f>
        <v>0</v>
      </c>
      <c r="L252" s="147">
        <f>IF($D252="","",SUMIF('[3]TK DETHI'!$O:$O,$D252,'[3]TK DETHI'!$P:$P))</f>
        <v>0</v>
      </c>
      <c r="M252" s="148">
        <f t="shared" si="35"/>
        <v>0</v>
      </c>
      <c r="N252" s="49">
        <f>IF($D252="","",SUMIF('[3]TK COITHI KTHP va Thi TN'!$A:$A,$D252,'[3]TK COITHI KTHP va Thi TN'!$D:$D))</f>
        <v>0</v>
      </c>
      <c r="O252" s="49">
        <f>IF($D252="","",SUMIF('[3]TK COITHI KTHP va Thi TN'!$B:$B,$D252,'[3]TK COITHI KTHP va Thi TN'!$D:$D))</f>
        <v>0</v>
      </c>
      <c r="P252" s="49">
        <f>IF($D252="","",SUMIF('[3]TK COITHI KTHP va Thi TN'!$E:$E,$D252,'[3]TK COITHI KTHP va Thi TN'!$H:$H))</f>
        <v>0</v>
      </c>
      <c r="Q252" s="49">
        <f>IF($D252="","",SUMIF('[3]TK COITHI KTHP va Thi TN'!$F:$F,$D252,'[3]TK COITHI KTHP va Thi TN'!$H:$H))</f>
        <v>0</v>
      </c>
      <c r="R252" s="149">
        <f t="shared" si="36"/>
        <v>0</v>
      </c>
      <c r="S252" s="49">
        <f>IF($D252="","",SUMIF('[3]TK CHAMTHI'!$A:$A,$D252,'[3]TK CHAMTHI'!$C:$C))</f>
        <v>0</v>
      </c>
      <c r="T252" s="49">
        <f>IF($D252="","",SUMIF('[3]TK CHAMTHI'!$B:$B,$D252,'[3]TK CHAMTHI'!$C:$C))</f>
        <v>0</v>
      </c>
      <c r="U252" s="49">
        <f>IF(D252="","",SUMIF('[3]CHAM NV'!B:B,D252,'[3]CHAM NV'!C:C))</f>
        <v>0</v>
      </c>
      <c r="V252" s="50">
        <f t="shared" si="37"/>
        <v>0</v>
      </c>
      <c r="W252" s="49">
        <f>IF($D252="","",SUMIF('[3]TK CHAMTHI'!$D:$D,$D252,'[3]TK CHAMTHI'!$F:$F))</f>
        <v>0</v>
      </c>
      <c r="X252" s="49">
        <f>IF($D252="","",SUMIF('[3]TK CHAMTHI'!$E:$E,$D252,'[3]TK CHAMTHI'!$F:$F))</f>
        <v>0</v>
      </c>
      <c r="Y252" s="49">
        <f>IF(D252="","",SUMIF('[3]CHAM NV'!G:G,D252,'[3]CHAM NV'!H:H))</f>
        <v>0</v>
      </c>
      <c r="Z252" s="50">
        <f t="shared" si="38"/>
        <v>0</v>
      </c>
      <c r="AA252" s="49">
        <f>IF($D252="","",SUMIF('[3]TK CHAMTHI'!$G:$G,$D252,'[3]TK CHAMTHI'!$I:$I))</f>
        <v>0</v>
      </c>
      <c r="AB252" s="49">
        <f>IF($D252="","",SUMIF('[3]TK CHAMTHI'!$H:$H,$D252,'[3]TK CHAMTHI'!$I:$I))</f>
        <v>0</v>
      </c>
      <c r="AC252" s="49">
        <f>IF(D252="","",SUMIF('[3]CHAM NV'!E:E,D252,'[3]CHAM NV'!F:F))</f>
        <v>0</v>
      </c>
      <c r="AD252" s="50">
        <f t="shared" si="39"/>
        <v>0</v>
      </c>
      <c r="AE252" s="49">
        <f>IF($D252="","",SUMIF('[3]TK CHAMTHI'!$J:$J,$D252,'[3]TK CHAMTHI'!$L:$L))</f>
        <v>0</v>
      </c>
      <c r="AF252" s="49">
        <f>IF($D252="","",SUMIF('[3]TK CHAMTHI'!$K:$K,$D252,'[3]TK CHAMTHI'!$L:$L))</f>
        <v>0</v>
      </c>
      <c r="AG252" s="49">
        <f>IF(D252="","",SUMIF('[3]CHAM NV'!I:I,D252,'[3]CHAM NV'!J:J))</f>
        <v>0</v>
      </c>
      <c r="AH252" s="50">
        <f t="shared" si="40"/>
        <v>0</v>
      </c>
      <c r="AI252" s="49">
        <f>IF($D252="","",SUMIF('[3]TK CHAMTHI'!$M:$M,$D252,'[3]TK CHAMTHI'!$O:$O))</f>
        <v>0</v>
      </c>
      <c r="AJ252" s="49">
        <f>IF($D252="","",SUMIF('[3]TK CHAMTHI'!$N:$N,$D252,'[3]TK CHAMTHI'!$O:$O))</f>
        <v>0</v>
      </c>
      <c r="AK252" s="50">
        <f t="shared" si="32"/>
        <v>0</v>
      </c>
      <c r="AL252" s="49">
        <f>IF($D252="","",SUMIF('[3]TK CHAMTHI'!$P:$P,$D252,'[3]TK CHAMTHI'!$R:$R))</f>
        <v>0</v>
      </c>
      <c r="AM252" s="49">
        <f>IF($D252="","",SUMIF('[3]TK CHAMTHI'!$Q:$Q,$D252,'[3]TK CHAMTHI'!$R:$R))</f>
        <v>0</v>
      </c>
      <c r="AN252" s="50">
        <f t="shared" si="33"/>
        <v>0</v>
      </c>
      <c r="AO252" s="49">
        <f>IF(D252="","",SUMIF('[3]TK CHAMTHI'!S:S,D252,'[3]TK CHAMTHI'!U:U))</f>
        <v>0</v>
      </c>
      <c r="AP252" s="49">
        <f>IF(D252="","",SUMIF('[3]TK CHAMTHI'!T:T,D252,'[3]TK CHAMTHI'!U:U))</f>
        <v>0</v>
      </c>
      <c r="AQ252" s="50">
        <f t="shared" si="41"/>
        <v>0</v>
      </c>
      <c r="AR252" s="50">
        <f>IF(D252="","",ROUND(SUMIF('[3]QL THI'!G:G,D252,'[3]QL THI'!H:H),1))</f>
        <v>0</v>
      </c>
      <c r="AS252" s="50">
        <f>IF(D252="","",ROUND(SUMIF('[3]QL THI'!E:E,D252,'[3]QL THI'!F:F),1))</f>
        <v>0</v>
      </c>
      <c r="AT252" s="149">
        <f t="shared" si="34"/>
        <v>0</v>
      </c>
    </row>
    <row r="253" spans="1:46" s="135" customFormat="1">
      <c r="A253" s="145">
        <f>IF(D253="","",SUBTOTAL(3,$D$5:D253))</f>
        <v>249</v>
      </c>
      <c r="B253" s="46" t="s">
        <v>546</v>
      </c>
      <c r="C253" s="47" t="s">
        <v>450</v>
      </c>
      <c r="D253" s="146" t="s">
        <v>547</v>
      </c>
      <c r="E253" s="147">
        <f>IF($D253="","",SUMIF('[3]TK DETHI'!$A:$A,$D253,'[3]TK DETHI'!$B:$B))</f>
        <v>0</v>
      </c>
      <c r="F253" s="147">
        <f>IF($D253="","",SUMIF('[3]TK DETHI'!$C:$C,$D253,'[3]TK DETHI'!$D:$D))</f>
        <v>0</v>
      </c>
      <c r="G253" s="147">
        <f>IF($D253="","",SUMIF('[3]TK DETHI'!$E:$E,$D253,'[3]TK DETHI'!$F:$F))</f>
        <v>0</v>
      </c>
      <c r="H253" s="147">
        <f>IF($D253="","",SUMIF('[3]TK DETHI'!$G:$G,$D253,'[3]TK DETHI'!$H:$H))</f>
        <v>0</v>
      </c>
      <c r="I253" s="147">
        <f>IF($D253="","",SUMIF('[3]TK DETHI'!$I:$I,$D253,'[3]TK DETHI'!$J:$J))</f>
        <v>0</v>
      </c>
      <c r="J253" s="147">
        <f>IF($D253="","",SUMIF('[3]TK DETHI'!$K:$K,$D253,'[3]TK DETHI'!$L:$L))</f>
        <v>0</v>
      </c>
      <c r="K253" s="147">
        <f>IF($D253="","",SUMIF('[3]TK DETHI'!$M:$M,$D253,'[3]TK DETHI'!$N:$N))</f>
        <v>0</v>
      </c>
      <c r="L253" s="147">
        <f>IF($D253="","",SUMIF('[3]TK DETHI'!$O:$O,$D253,'[3]TK DETHI'!$P:$P))</f>
        <v>0</v>
      </c>
      <c r="M253" s="148">
        <f t="shared" si="35"/>
        <v>0</v>
      </c>
      <c r="N253" s="49">
        <f>IF($D253="","",SUMIF('[3]TK COITHI KTHP va Thi TN'!$A:$A,$D253,'[3]TK COITHI KTHP va Thi TN'!$D:$D))</f>
        <v>0</v>
      </c>
      <c r="O253" s="49">
        <f>IF($D253="","",SUMIF('[3]TK COITHI KTHP va Thi TN'!$B:$B,$D253,'[3]TK COITHI KTHP va Thi TN'!$D:$D))</f>
        <v>0</v>
      </c>
      <c r="P253" s="49">
        <f>IF($D253="","",SUMIF('[3]TK COITHI KTHP va Thi TN'!$E:$E,$D253,'[3]TK COITHI KTHP va Thi TN'!$H:$H))</f>
        <v>0</v>
      </c>
      <c r="Q253" s="49">
        <f>IF($D253="","",SUMIF('[3]TK COITHI KTHP va Thi TN'!$F:$F,$D253,'[3]TK COITHI KTHP va Thi TN'!$H:$H))</f>
        <v>0</v>
      </c>
      <c r="R253" s="149">
        <f t="shared" si="36"/>
        <v>0</v>
      </c>
      <c r="S253" s="49">
        <f>IF($D253="","",SUMIF('[3]TK CHAMTHI'!$A:$A,$D253,'[3]TK CHAMTHI'!$C:$C))</f>
        <v>0</v>
      </c>
      <c r="T253" s="49">
        <f>IF($D253="","",SUMIF('[3]TK CHAMTHI'!$B:$B,$D253,'[3]TK CHAMTHI'!$C:$C))</f>
        <v>0</v>
      </c>
      <c r="U253" s="49">
        <f>IF(D253="","",SUMIF('[3]CHAM NV'!B:B,D253,'[3]CHAM NV'!C:C))</f>
        <v>0</v>
      </c>
      <c r="V253" s="50">
        <f t="shared" si="37"/>
        <v>0</v>
      </c>
      <c r="W253" s="49">
        <f>IF($D253="","",SUMIF('[3]TK CHAMTHI'!$D:$D,$D253,'[3]TK CHAMTHI'!$F:$F))</f>
        <v>0</v>
      </c>
      <c r="X253" s="49">
        <f>IF($D253="","",SUMIF('[3]TK CHAMTHI'!$E:$E,$D253,'[3]TK CHAMTHI'!$F:$F))</f>
        <v>0</v>
      </c>
      <c r="Y253" s="49">
        <f>IF(D253="","",SUMIF('[3]CHAM NV'!G:G,D253,'[3]CHAM NV'!H:H))</f>
        <v>0</v>
      </c>
      <c r="Z253" s="50">
        <f t="shared" si="38"/>
        <v>0</v>
      </c>
      <c r="AA253" s="49">
        <f>IF($D253="","",SUMIF('[3]TK CHAMTHI'!$G:$G,$D253,'[3]TK CHAMTHI'!$I:$I))</f>
        <v>0</v>
      </c>
      <c r="AB253" s="49">
        <f>IF($D253="","",SUMIF('[3]TK CHAMTHI'!$H:$H,$D253,'[3]TK CHAMTHI'!$I:$I))</f>
        <v>0</v>
      </c>
      <c r="AC253" s="49">
        <f>IF(D253="","",SUMIF('[3]CHAM NV'!E:E,D253,'[3]CHAM NV'!F:F))</f>
        <v>0</v>
      </c>
      <c r="AD253" s="50">
        <f t="shared" si="39"/>
        <v>0</v>
      </c>
      <c r="AE253" s="49">
        <f>IF($D253="","",SUMIF('[3]TK CHAMTHI'!$J:$J,$D253,'[3]TK CHAMTHI'!$L:$L))</f>
        <v>0</v>
      </c>
      <c r="AF253" s="49">
        <f>IF($D253="","",SUMIF('[3]TK CHAMTHI'!$K:$K,$D253,'[3]TK CHAMTHI'!$L:$L))</f>
        <v>0</v>
      </c>
      <c r="AG253" s="49">
        <f>IF(D253="","",SUMIF('[3]CHAM NV'!I:I,D253,'[3]CHAM NV'!J:J))</f>
        <v>0</v>
      </c>
      <c r="AH253" s="50">
        <f t="shared" si="40"/>
        <v>0</v>
      </c>
      <c r="AI253" s="49">
        <f>IF($D253="","",SUMIF('[3]TK CHAMTHI'!$M:$M,$D253,'[3]TK CHAMTHI'!$O:$O))</f>
        <v>0</v>
      </c>
      <c r="AJ253" s="49">
        <f>IF($D253="","",SUMIF('[3]TK CHAMTHI'!$N:$N,$D253,'[3]TK CHAMTHI'!$O:$O))</f>
        <v>0</v>
      </c>
      <c r="AK253" s="50">
        <f t="shared" si="32"/>
        <v>0</v>
      </c>
      <c r="AL253" s="49">
        <f>IF($D253="","",SUMIF('[3]TK CHAMTHI'!$P:$P,$D253,'[3]TK CHAMTHI'!$R:$R))</f>
        <v>0</v>
      </c>
      <c r="AM253" s="49">
        <f>IF($D253="","",SUMIF('[3]TK CHAMTHI'!$Q:$Q,$D253,'[3]TK CHAMTHI'!$R:$R))</f>
        <v>0</v>
      </c>
      <c r="AN253" s="50">
        <f t="shared" si="33"/>
        <v>0</v>
      </c>
      <c r="AO253" s="49">
        <f>IF(D253="","",SUMIF('[3]TK CHAMTHI'!S:S,D253,'[3]TK CHAMTHI'!U:U))</f>
        <v>0</v>
      </c>
      <c r="AP253" s="49">
        <f>IF(D253="","",SUMIF('[3]TK CHAMTHI'!T:T,D253,'[3]TK CHAMTHI'!U:U))</f>
        <v>0</v>
      </c>
      <c r="AQ253" s="50">
        <f t="shared" si="41"/>
        <v>0</v>
      </c>
      <c r="AR253" s="50">
        <f>IF(D253="","",ROUND(SUMIF('[3]QL THI'!G:G,D253,'[3]QL THI'!H:H),1))</f>
        <v>0</v>
      </c>
      <c r="AS253" s="50">
        <f>IF(D253="","",ROUND(SUMIF('[3]QL THI'!E:E,D253,'[3]QL THI'!F:F),1))</f>
        <v>0</v>
      </c>
      <c r="AT253" s="149">
        <f t="shared" si="34"/>
        <v>0</v>
      </c>
    </row>
    <row r="254" spans="1:46" s="135" customFormat="1">
      <c r="A254" s="145">
        <f>IF(D254="","",SUBTOTAL(3,$D$5:D254))</f>
        <v>250</v>
      </c>
      <c r="B254" s="46" t="s">
        <v>548</v>
      </c>
      <c r="C254" s="47" t="s">
        <v>450</v>
      </c>
      <c r="D254" s="146" t="s">
        <v>549</v>
      </c>
      <c r="E254" s="147">
        <f>IF($D254="","",SUMIF('[3]TK DETHI'!$A:$A,$D254,'[3]TK DETHI'!$B:$B))</f>
        <v>0</v>
      </c>
      <c r="F254" s="147">
        <f>IF($D254="","",SUMIF('[3]TK DETHI'!$C:$C,$D254,'[3]TK DETHI'!$D:$D))</f>
        <v>0</v>
      </c>
      <c r="G254" s="147">
        <f>IF($D254="","",SUMIF('[3]TK DETHI'!$E:$E,$D254,'[3]TK DETHI'!$F:$F))</f>
        <v>0</v>
      </c>
      <c r="H254" s="147">
        <f>IF($D254="","",SUMIF('[3]TK DETHI'!$G:$G,$D254,'[3]TK DETHI'!$H:$H))</f>
        <v>0</v>
      </c>
      <c r="I254" s="147">
        <f>IF($D254="","",SUMIF('[3]TK DETHI'!$I:$I,$D254,'[3]TK DETHI'!$J:$J))</f>
        <v>0</v>
      </c>
      <c r="J254" s="147">
        <f>IF($D254="","",SUMIF('[3]TK DETHI'!$K:$K,$D254,'[3]TK DETHI'!$L:$L))</f>
        <v>0</v>
      </c>
      <c r="K254" s="147">
        <f>IF($D254="","",SUMIF('[3]TK DETHI'!$M:$M,$D254,'[3]TK DETHI'!$N:$N))</f>
        <v>0</v>
      </c>
      <c r="L254" s="147">
        <f>IF($D254="","",SUMIF('[3]TK DETHI'!$O:$O,$D254,'[3]TK DETHI'!$P:$P))</f>
        <v>0</v>
      </c>
      <c r="M254" s="148">
        <f t="shared" si="35"/>
        <v>0</v>
      </c>
      <c r="N254" s="49">
        <f>IF($D254="","",SUMIF('[3]TK COITHI KTHP va Thi TN'!$A:$A,$D254,'[3]TK COITHI KTHP va Thi TN'!$D:$D))</f>
        <v>0</v>
      </c>
      <c r="O254" s="49">
        <f>IF($D254="","",SUMIF('[3]TK COITHI KTHP va Thi TN'!$B:$B,$D254,'[3]TK COITHI KTHP va Thi TN'!$D:$D))</f>
        <v>0</v>
      </c>
      <c r="P254" s="49">
        <f>IF($D254="","",SUMIF('[3]TK COITHI KTHP va Thi TN'!$E:$E,$D254,'[3]TK COITHI KTHP va Thi TN'!$H:$H))</f>
        <v>0</v>
      </c>
      <c r="Q254" s="49">
        <f>IF($D254="","",SUMIF('[3]TK COITHI KTHP va Thi TN'!$F:$F,$D254,'[3]TK COITHI KTHP va Thi TN'!$H:$H))</f>
        <v>0</v>
      </c>
      <c r="R254" s="149">
        <f t="shared" si="36"/>
        <v>0</v>
      </c>
      <c r="S254" s="49">
        <f>IF($D254="","",SUMIF('[3]TK CHAMTHI'!$A:$A,$D254,'[3]TK CHAMTHI'!$C:$C))</f>
        <v>0</v>
      </c>
      <c r="T254" s="49">
        <f>IF($D254="","",SUMIF('[3]TK CHAMTHI'!$B:$B,$D254,'[3]TK CHAMTHI'!$C:$C))</f>
        <v>0</v>
      </c>
      <c r="U254" s="49">
        <f>IF(D254="","",SUMIF('[3]CHAM NV'!B:B,D254,'[3]CHAM NV'!C:C))</f>
        <v>0</v>
      </c>
      <c r="V254" s="50">
        <f t="shared" si="37"/>
        <v>0</v>
      </c>
      <c r="W254" s="49">
        <f>IF($D254="","",SUMIF('[3]TK CHAMTHI'!$D:$D,$D254,'[3]TK CHAMTHI'!$F:$F))</f>
        <v>0</v>
      </c>
      <c r="X254" s="49">
        <f>IF($D254="","",SUMIF('[3]TK CHAMTHI'!$E:$E,$D254,'[3]TK CHAMTHI'!$F:$F))</f>
        <v>0</v>
      </c>
      <c r="Y254" s="49">
        <f>IF(D254="","",SUMIF('[3]CHAM NV'!G:G,D254,'[3]CHAM NV'!H:H))</f>
        <v>0</v>
      </c>
      <c r="Z254" s="50">
        <f t="shared" si="38"/>
        <v>0</v>
      </c>
      <c r="AA254" s="49">
        <f>IF($D254="","",SUMIF('[3]TK CHAMTHI'!$G:$G,$D254,'[3]TK CHAMTHI'!$I:$I))</f>
        <v>0</v>
      </c>
      <c r="AB254" s="49">
        <f>IF($D254="","",SUMIF('[3]TK CHAMTHI'!$H:$H,$D254,'[3]TK CHAMTHI'!$I:$I))</f>
        <v>0</v>
      </c>
      <c r="AC254" s="49">
        <f>IF(D254="","",SUMIF('[3]CHAM NV'!E:E,D254,'[3]CHAM NV'!F:F))</f>
        <v>0</v>
      </c>
      <c r="AD254" s="50">
        <f t="shared" si="39"/>
        <v>0</v>
      </c>
      <c r="AE254" s="49">
        <f>IF($D254="","",SUMIF('[3]TK CHAMTHI'!$J:$J,$D254,'[3]TK CHAMTHI'!$L:$L))</f>
        <v>0</v>
      </c>
      <c r="AF254" s="49">
        <f>IF($D254="","",SUMIF('[3]TK CHAMTHI'!$K:$K,$D254,'[3]TK CHAMTHI'!$L:$L))</f>
        <v>0</v>
      </c>
      <c r="AG254" s="49">
        <f>IF(D254="","",SUMIF('[3]CHAM NV'!I:I,D254,'[3]CHAM NV'!J:J))</f>
        <v>0</v>
      </c>
      <c r="AH254" s="50">
        <f t="shared" si="40"/>
        <v>0</v>
      </c>
      <c r="AI254" s="49">
        <f>IF($D254="","",SUMIF('[3]TK CHAMTHI'!$M:$M,$D254,'[3]TK CHAMTHI'!$O:$O))</f>
        <v>0</v>
      </c>
      <c r="AJ254" s="49">
        <f>IF($D254="","",SUMIF('[3]TK CHAMTHI'!$N:$N,$D254,'[3]TK CHAMTHI'!$O:$O))</f>
        <v>0</v>
      </c>
      <c r="AK254" s="50">
        <f t="shared" si="32"/>
        <v>0</v>
      </c>
      <c r="AL254" s="49">
        <f>IF($D254="","",SUMIF('[3]TK CHAMTHI'!$P:$P,$D254,'[3]TK CHAMTHI'!$R:$R))</f>
        <v>0</v>
      </c>
      <c r="AM254" s="49">
        <f>IF($D254="","",SUMIF('[3]TK CHAMTHI'!$Q:$Q,$D254,'[3]TK CHAMTHI'!$R:$R))</f>
        <v>0</v>
      </c>
      <c r="AN254" s="50">
        <f t="shared" si="33"/>
        <v>0</v>
      </c>
      <c r="AO254" s="49">
        <f>IF(D254="","",SUMIF('[3]TK CHAMTHI'!S:S,D254,'[3]TK CHAMTHI'!U:U))</f>
        <v>0</v>
      </c>
      <c r="AP254" s="49">
        <f>IF(D254="","",SUMIF('[3]TK CHAMTHI'!T:T,D254,'[3]TK CHAMTHI'!U:U))</f>
        <v>0</v>
      </c>
      <c r="AQ254" s="50">
        <f t="shared" si="41"/>
        <v>0</v>
      </c>
      <c r="AR254" s="50">
        <f>IF(D254="","",ROUND(SUMIF('[3]QL THI'!G:G,D254,'[3]QL THI'!H:H),1))</f>
        <v>0</v>
      </c>
      <c r="AS254" s="50">
        <f>IF(D254="","",ROUND(SUMIF('[3]QL THI'!E:E,D254,'[3]QL THI'!F:F),1))</f>
        <v>0</v>
      </c>
      <c r="AT254" s="149">
        <f t="shared" si="34"/>
        <v>0</v>
      </c>
    </row>
    <row r="255" spans="1:46" s="135" customFormat="1" ht="37.5">
      <c r="A255" s="145">
        <f>IF(D255="","",SUBTOTAL(3,$D$5:D255))</f>
        <v>251</v>
      </c>
      <c r="B255" s="46" t="s">
        <v>550</v>
      </c>
      <c r="C255" s="47" t="s">
        <v>450</v>
      </c>
      <c r="D255" s="146" t="s">
        <v>551</v>
      </c>
      <c r="E255" s="147">
        <f>IF($D255="","",SUMIF('[3]TK DETHI'!$A:$A,$D255,'[3]TK DETHI'!$B:$B))</f>
        <v>0</v>
      </c>
      <c r="F255" s="147">
        <f>IF($D255="","",SUMIF('[3]TK DETHI'!$C:$C,$D255,'[3]TK DETHI'!$D:$D))</f>
        <v>0</v>
      </c>
      <c r="G255" s="147">
        <f>IF($D255="","",SUMIF('[3]TK DETHI'!$E:$E,$D255,'[3]TK DETHI'!$F:$F))</f>
        <v>0</v>
      </c>
      <c r="H255" s="147">
        <f>IF($D255="","",SUMIF('[3]TK DETHI'!$G:$G,$D255,'[3]TK DETHI'!$H:$H))</f>
        <v>0</v>
      </c>
      <c r="I255" s="147">
        <f>IF($D255="","",SUMIF('[3]TK DETHI'!$I:$I,$D255,'[3]TK DETHI'!$J:$J))</f>
        <v>0</v>
      </c>
      <c r="J255" s="147">
        <f>IF($D255="","",SUMIF('[3]TK DETHI'!$K:$K,$D255,'[3]TK DETHI'!$L:$L))</f>
        <v>0</v>
      </c>
      <c r="K255" s="147">
        <f>IF($D255="","",SUMIF('[3]TK DETHI'!$M:$M,$D255,'[3]TK DETHI'!$N:$N))</f>
        <v>0</v>
      </c>
      <c r="L255" s="147">
        <f>IF($D255="","",SUMIF('[3]TK DETHI'!$O:$O,$D255,'[3]TK DETHI'!$P:$P))</f>
        <v>0</v>
      </c>
      <c r="M255" s="148">
        <f t="shared" si="35"/>
        <v>0</v>
      </c>
      <c r="N255" s="49">
        <f>IF($D255="","",SUMIF('[3]TK COITHI KTHP va Thi TN'!$A:$A,$D255,'[3]TK COITHI KTHP va Thi TN'!$D:$D))</f>
        <v>0</v>
      </c>
      <c r="O255" s="49">
        <f>IF($D255="","",SUMIF('[3]TK COITHI KTHP va Thi TN'!$B:$B,$D255,'[3]TK COITHI KTHP va Thi TN'!$D:$D))</f>
        <v>0</v>
      </c>
      <c r="P255" s="49">
        <f>IF($D255="","",SUMIF('[3]TK COITHI KTHP va Thi TN'!$E:$E,$D255,'[3]TK COITHI KTHP va Thi TN'!$H:$H))</f>
        <v>0</v>
      </c>
      <c r="Q255" s="49">
        <f>IF($D255="","",SUMIF('[3]TK COITHI KTHP va Thi TN'!$F:$F,$D255,'[3]TK COITHI KTHP va Thi TN'!$H:$H))</f>
        <v>0</v>
      </c>
      <c r="R255" s="149">
        <f t="shared" si="36"/>
        <v>0</v>
      </c>
      <c r="S255" s="49">
        <f>IF($D255="","",SUMIF('[3]TK CHAMTHI'!$A:$A,$D255,'[3]TK CHAMTHI'!$C:$C))</f>
        <v>0</v>
      </c>
      <c r="T255" s="49">
        <f>IF($D255="","",SUMIF('[3]TK CHAMTHI'!$B:$B,$D255,'[3]TK CHAMTHI'!$C:$C))</f>
        <v>0</v>
      </c>
      <c r="U255" s="49">
        <f>IF(D255="","",SUMIF('[3]CHAM NV'!B:B,D255,'[3]CHAM NV'!C:C))</f>
        <v>0</v>
      </c>
      <c r="V255" s="50">
        <f t="shared" si="37"/>
        <v>0</v>
      </c>
      <c r="W255" s="49">
        <f>IF($D255="","",SUMIF('[3]TK CHAMTHI'!$D:$D,$D255,'[3]TK CHAMTHI'!$F:$F))</f>
        <v>0</v>
      </c>
      <c r="X255" s="49">
        <f>IF($D255="","",SUMIF('[3]TK CHAMTHI'!$E:$E,$D255,'[3]TK CHAMTHI'!$F:$F))</f>
        <v>0</v>
      </c>
      <c r="Y255" s="49">
        <f>IF(D255="","",SUMIF('[3]CHAM NV'!G:G,D255,'[3]CHAM NV'!H:H))</f>
        <v>0</v>
      </c>
      <c r="Z255" s="50">
        <f t="shared" si="38"/>
        <v>0</v>
      </c>
      <c r="AA255" s="49">
        <f>IF($D255="","",SUMIF('[3]TK CHAMTHI'!$G:$G,$D255,'[3]TK CHAMTHI'!$I:$I))</f>
        <v>0</v>
      </c>
      <c r="AB255" s="49">
        <f>IF($D255="","",SUMIF('[3]TK CHAMTHI'!$H:$H,$D255,'[3]TK CHAMTHI'!$I:$I))</f>
        <v>0</v>
      </c>
      <c r="AC255" s="49">
        <f>IF(D255="","",SUMIF('[3]CHAM NV'!E:E,D255,'[3]CHAM NV'!F:F))</f>
        <v>0</v>
      </c>
      <c r="AD255" s="50">
        <f t="shared" si="39"/>
        <v>0</v>
      </c>
      <c r="AE255" s="49">
        <f>IF($D255="","",SUMIF('[3]TK CHAMTHI'!$J:$J,$D255,'[3]TK CHAMTHI'!$L:$L))</f>
        <v>0</v>
      </c>
      <c r="AF255" s="49">
        <f>IF($D255="","",SUMIF('[3]TK CHAMTHI'!$K:$K,$D255,'[3]TK CHAMTHI'!$L:$L))</f>
        <v>0</v>
      </c>
      <c r="AG255" s="49">
        <f>IF(D255="","",SUMIF('[3]CHAM NV'!I:I,D255,'[3]CHAM NV'!J:J))</f>
        <v>0</v>
      </c>
      <c r="AH255" s="50">
        <f t="shared" si="40"/>
        <v>0</v>
      </c>
      <c r="AI255" s="49">
        <f>IF($D255="","",SUMIF('[3]TK CHAMTHI'!$M:$M,$D255,'[3]TK CHAMTHI'!$O:$O))</f>
        <v>0</v>
      </c>
      <c r="AJ255" s="49">
        <f>IF($D255="","",SUMIF('[3]TK CHAMTHI'!$N:$N,$D255,'[3]TK CHAMTHI'!$O:$O))</f>
        <v>0</v>
      </c>
      <c r="AK255" s="50">
        <f t="shared" si="32"/>
        <v>0</v>
      </c>
      <c r="AL255" s="49">
        <f>IF($D255="","",SUMIF('[3]TK CHAMTHI'!$P:$P,$D255,'[3]TK CHAMTHI'!$R:$R))</f>
        <v>0</v>
      </c>
      <c r="AM255" s="49">
        <f>IF($D255="","",SUMIF('[3]TK CHAMTHI'!$Q:$Q,$D255,'[3]TK CHAMTHI'!$R:$R))</f>
        <v>0</v>
      </c>
      <c r="AN255" s="50">
        <f t="shared" si="33"/>
        <v>0</v>
      </c>
      <c r="AO255" s="49">
        <f>IF(D255="","",SUMIF('[3]TK CHAMTHI'!S:S,D255,'[3]TK CHAMTHI'!U:U))</f>
        <v>0</v>
      </c>
      <c r="AP255" s="49">
        <f>IF(D255="","",SUMIF('[3]TK CHAMTHI'!T:T,D255,'[3]TK CHAMTHI'!U:U))</f>
        <v>0</v>
      </c>
      <c r="AQ255" s="50">
        <f t="shared" si="41"/>
        <v>0</v>
      </c>
      <c r="AR255" s="50">
        <f>IF(D255="","",ROUND(SUMIF('[3]QL THI'!G:G,D255,'[3]QL THI'!H:H),1))</f>
        <v>0</v>
      </c>
      <c r="AS255" s="50">
        <f>IF(D255="","",ROUND(SUMIF('[3]QL THI'!E:E,D255,'[3]QL THI'!F:F),1))</f>
        <v>0</v>
      </c>
      <c r="AT255" s="149">
        <f t="shared" si="34"/>
        <v>0</v>
      </c>
    </row>
    <row r="256" spans="1:46" s="135" customFormat="1">
      <c r="A256" s="145">
        <f>IF(D256="","",SUBTOTAL(3,$D$5:D256))</f>
        <v>252</v>
      </c>
      <c r="B256" s="46" t="s">
        <v>552</v>
      </c>
      <c r="C256" s="47" t="s">
        <v>450</v>
      </c>
      <c r="D256" s="146" t="s">
        <v>553</v>
      </c>
      <c r="E256" s="147">
        <f>IF($D256="","",SUMIF('[3]TK DETHI'!$A:$A,$D256,'[3]TK DETHI'!$B:$B))</f>
        <v>0</v>
      </c>
      <c r="F256" s="147">
        <f>IF($D256="","",SUMIF('[3]TK DETHI'!$C:$C,$D256,'[3]TK DETHI'!$D:$D))</f>
        <v>0</v>
      </c>
      <c r="G256" s="147">
        <f>IF($D256="","",SUMIF('[3]TK DETHI'!$E:$E,$D256,'[3]TK DETHI'!$F:$F))</f>
        <v>0</v>
      </c>
      <c r="H256" s="147">
        <f>IF($D256="","",SUMIF('[3]TK DETHI'!$G:$G,$D256,'[3]TK DETHI'!$H:$H))</f>
        <v>0</v>
      </c>
      <c r="I256" s="147">
        <f>IF($D256="","",SUMIF('[3]TK DETHI'!$I:$I,$D256,'[3]TK DETHI'!$J:$J))</f>
        <v>0</v>
      </c>
      <c r="J256" s="147">
        <f>IF($D256="","",SUMIF('[3]TK DETHI'!$K:$K,$D256,'[3]TK DETHI'!$L:$L))</f>
        <v>0</v>
      </c>
      <c r="K256" s="147">
        <f>IF($D256="","",SUMIF('[3]TK DETHI'!$M:$M,$D256,'[3]TK DETHI'!$N:$N))</f>
        <v>0</v>
      </c>
      <c r="L256" s="147">
        <f>IF($D256="","",SUMIF('[3]TK DETHI'!$O:$O,$D256,'[3]TK DETHI'!$P:$P))</f>
        <v>0</v>
      </c>
      <c r="M256" s="148">
        <f t="shared" si="35"/>
        <v>0</v>
      </c>
      <c r="N256" s="49">
        <f>IF($D256="","",SUMIF('[3]TK COITHI KTHP va Thi TN'!$A:$A,$D256,'[3]TK COITHI KTHP va Thi TN'!$D:$D))</f>
        <v>0</v>
      </c>
      <c r="O256" s="49">
        <f>IF($D256="","",SUMIF('[3]TK COITHI KTHP va Thi TN'!$B:$B,$D256,'[3]TK COITHI KTHP va Thi TN'!$D:$D))</f>
        <v>0</v>
      </c>
      <c r="P256" s="49">
        <f>IF($D256="","",SUMIF('[3]TK COITHI KTHP va Thi TN'!$E:$E,$D256,'[3]TK COITHI KTHP va Thi TN'!$H:$H))</f>
        <v>0</v>
      </c>
      <c r="Q256" s="49">
        <f>IF($D256="","",SUMIF('[3]TK COITHI KTHP va Thi TN'!$F:$F,$D256,'[3]TK COITHI KTHP va Thi TN'!$H:$H))</f>
        <v>0</v>
      </c>
      <c r="R256" s="149">
        <f t="shared" si="36"/>
        <v>0</v>
      </c>
      <c r="S256" s="49">
        <f>IF($D256="","",SUMIF('[3]TK CHAMTHI'!$A:$A,$D256,'[3]TK CHAMTHI'!$C:$C))</f>
        <v>0</v>
      </c>
      <c r="T256" s="49">
        <f>IF($D256="","",SUMIF('[3]TK CHAMTHI'!$B:$B,$D256,'[3]TK CHAMTHI'!$C:$C))</f>
        <v>0</v>
      </c>
      <c r="U256" s="49">
        <f>IF(D256="","",SUMIF('[3]CHAM NV'!B:B,D256,'[3]CHAM NV'!C:C))</f>
        <v>0</v>
      </c>
      <c r="V256" s="50">
        <f t="shared" si="37"/>
        <v>0</v>
      </c>
      <c r="W256" s="49">
        <f>IF($D256="","",SUMIF('[3]TK CHAMTHI'!$D:$D,$D256,'[3]TK CHAMTHI'!$F:$F))</f>
        <v>0</v>
      </c>
      <c r="X256" s="49">
        <f>IF($D256="","",SUMIF('[3]TK CHAMTHI'!$E:$E,$D256,'[3]TK CHAMTHI'!$F:$F))</f>
        <v>0</v>
      </c>
      <c r="Y256" s="49">
        <f>IF(D256="","",SUMIF('[3]CHAM NV'!G:G,D256,'[3]CHAM NV'!H:H))</f>
        <v>0</v>
      </c>
      <c r="Z256" s="50">
        <f t="shared" si="38"/>
        <v>0</v>
      </c>
      <c r="AA256" s="49">
        <f>IF($D256="","",SUMIF('[3]TK CHAMTHI'!$G:$G,$D256,'[3]TK CHAMTHI'!$I:$I))</f>
        <v>0</v>
      </c>
      <c r="AB256" s="49">
        <f>IF($D256="","",SUMIF('[3]TK CHAMTHI'!$H:$H,$D256,'[3]TK CHAMTHI'!$I:$I))</f>
        <v>0</v>
      </c>
      <c r="AC256" s="49">
        <f>IF(D256="","",SUMIF('[3]CHAM NV'!E:E,D256,'[3]CHAM NV'!F:F))</f>
        <v>0</v>
      </c>
      <c r="AD256" s="50">
        <f t="shared" si="39"/>
        <v>0</v>
      </c>
      <c r="AE256" s="49">
        <f>IF($D256="","",SUMIF('[3]TK CHAMTHI'!$J:$J,$D256,'[3]TK CHAMTHI'!$L:$L))</f>
        <v>0</v>
      </c>
      <c r="AF256" s="49">
        <f>IF($D256="","",SUMIF('[3]TK CHAMTHI'!$K:$K,$D256,'[3]TK CHAMTHI'!$L:$L))</f>
        <v>0</v>
      </c>
      <c r="AG256" s="49">
        <f>IF(D256="","",SUMIF('[3]CHAM NV'!I:I,D256,'[3]CHAM NV'!J:J))</f>
        <v>0</v>
      </c>
      <c r="AH256" s="50">
        <f t="shared" si="40"/>
        <v>0</v>
      </c>
      <c r="AI256" s="49">
        <f>IF($D256="","",SUMIF('[3]TK CHAMTHI'!$M:$M,$D256,'[3]TK CHAMTHI'!$O:$O))</f>
        <v>0</v>
      </c>
      <c r="AJ256" s="49">
        <f>IF($D256="","",SUMIF('[3]TK CHAMTHI'!$N:$N,$D256,'[3]TK CHAMTHI'!$O:$O))</f>
        <v>0</v>
      </c>
      <c r="AK256" s="50">
        <f t="shared" si="32"/>
        <v>0</v>
      </c>
      <c r="AL256" s="49">
        <f>IF($D256="","",SUMIF('[3]TK CHAMTHI'!$P:$P,$D256,'[3]TK CHAMTHI'!$R:$R))</f>
        <v>0</v>
      </c>
      <c r="AM256" s="49">
        <f>IF($D256="","",SUMIF('[3]TK CHAMTHI'!$Q:$Q,$D256,'[3]TK CHAMTHI'!$R:$R))</f>
        <v>0</v>
      </c>
      <c r="AN256" s="50">
        <f t="shared" si="33"/>
        <v>0</v>
      </c>
      <c r="AO256" s="49">
        <f>IF(D256="","",SUMIF('[3]TK CHAMTHI'!S:S,D256,'[3]TK CHAMTHI'!U:U))</f>
        <v>0</v>
      </c>
      <c r="AP256" s="49">
        <f>IF(D256="","",SUMIF('[3]TK CHAMTHI'!T:T,D256,'[3]TK CHAMTHI'!U:U))</f>
        <v>0</v>
      </c>
      <c r="AQ256" s="50">
        <f t="shared" si="41"/>
        <v>0</v>
      </c>
      <c r="AR256" s="50">
        <f>IF(D256="","",ROUND(SUMIF('[3]QL THI'!G:G,D256,'[3]QL THI'!H:H),1))</f>
        <v>0</v>
      </c>
      <c r="AS256" s="50">
        <f>IF(D256="","",ROUND(SUMIF('[3]QL THI'!E:E,D256,'[3]QL THI'!F:F),1))</f>
        <v>0</v>
      </c>
      <c r="AT256" s="149">
        <f t="shared" si="34"/>
        <v>0</v>
      </c>
    </row>
    <row r="257" spans="1:46" s="135" customFormat="1">
      <c r="A257" s="145">
        <f>IF(D257="","",SUBTOTAL(3,$D$5:D257))</f>
        <v>253</v>
      </c>
      <c r="B257" s="46" t="s">
        <v>554</v>
      </c>
      <c r="C257" s="47" t="s">
        <v>450</v>
      </c>
      <c r="D257" s="146" t="s">
        <v>555</v>
      </c>
      <c r="E257" s="147">
        <f>IF($D257="","",SUMIF('[3]TK DETHI'!$A:$A,$D257,'[3]TK DETHI'!$B:$B))</f>
        <v>0</v>
      </c>
      <c r="F257" s="147">
        <f>IF($D257="","",SUMIF('[3]TK DETHI'!$C:$C,$D257,'[3]TK DETHI'!$D:$D))</f>
        <v>0</v>
      </c>
      <c r="G257" s="147">
        <f>IF($D257="","",SUMIF('[3]TK DETHI'!$E:$E,$D257,'[3]TK DETHI'!$F:$F))</f>
        <v>0</v>
      </c>
      <c r="H257" s="147">
        <f>IF($D257="","",SUMIF('[3]TK DETHI'!$G:$G,$D257,'[3]TK DETHI'!$H:$H))</f>
        <v>0</v>
      </c>
      <c r="I257" s="147">
        <f>IF($D257="","",SUMIF('[3]TK DETHI'!$I:$I,$D257,'[3]TK DETHI'!$J:$J))</f>
        <v>0</v>
      </c>
      <c r="J257" s="147">
        <f>IF($D257="","",SUMIF('[3]TK DETHI'!$K:$K,$D257,'[3]TK DETHI'!$L:$L))</f>
        <v>0</v>
      </c>
      <c r="K257" s="147">
        <f>IF($D257="","",SUMIF('[3]TK DETHI'!$M:$M,$D257,'[3]TK DETHI'!$N:$N))</f>
        <v>0</v>
      </c>
      <c r="L257" s="147">
        <f>IF($D257="","",SUMIF('[3]TK DETHI'!$O:$O,$D257,'[3]TK DETHI'!$P:$P))</f>
        <v>0</v>
      </c>
      <c r="M257" s="148">
        <f t="shared" si="35"/>
        <v>0</v>
      </c>
      <c r="N257" s="49">
        <f>IF($D257="","",SUMIF('[3]TK COITHI KTHP va Thi TN'!$A:$A,$D257,'[3]TK COITHI KTHP va Thi TN'!$D:$D))</f>
        <v>0</v>
      </c>
      <c r="O257" s="49">
        <f>IF($D257="","",SUMIF('[3]TK COITHI KTHP va Thi TN'!$B:$B,$D257,'[3]TK COITHI KTHP va Thi TN'!$D:$D))</f>
        <v>0</v>
      </c>
      <c r="P257" s="49">
        <f>IF($D257="","",SUMIF('[3]TK COITHI KTHP va Thi TN'!$E:$E,$D257,'[3]TK COITHI KTHP va Thi TN'!$H:$H))</f>
        <v>0</v>
      </c>
      <c r="Q257" s="49">
        <f>IF($D257="","",SUMIF('[3]TK COITHI KTHP va Thi TN'!$F:$F,$D257,'[3]TK COITHI KTHP va Thi TN'!$H:$H))</f>
        <v>0</v>
      </c>
      <c r="R257" s="149">
        <f t="shared" si="36"/>
        <v>0</v>
      </c>
      <c r="S257" s="49">
        <f>IF($D257="","",SUMIF('[3]TK CHAMTHI'!$A:$A,$D257,'[3]TK CHAMTHI'!$C:$C))</f>
        <v>0</v>
      </c>
      <c r="T257" s="49">
        <f>IF($D257="","",SUMIF('[3]TK CHAMTHI'!$B:$B,$D257,'[3]TK CHAMTHI'!$C:$C))</f>
        <v>0</v>
      </c>
      <c r="U257" s="49">
        <f>IF(D257="","",SUMIF('[3]CHAM NV'!B:B,D257,'[3]CHAM NV'!C:C))</f>
        <v>0</v>
      </c>
      <c r="V257" s="50">
        <f t="shared" si="37"/>
        <v>0</v>
      </c>
      <c r="W257" s="49">
        <f>IF($D257="","",SUMIF('[3]TK CHAMTHI'!$D:$D,$D257,'[3]TK CHAMTHI'!$F:$F))</f>
        <v>0</v>
      </c>
      <c r="X257" s="49">
        <f>IF($D257="","",SUMIF('[3]TK CHAMTHI'!$E:$E,$D257,'[3]TK CHAMTHI'!$F:$F))</f>
        <v>0</v>
      </c>
      <c r="Y257" s="49">
        <f>IF(D257="","",SUMIF('[3]CHAM NV'!G:G,D257,'[3]CHAM NV'!H:H))</f>
        <v>0</v>
      </c>
      <c r="Z257" s="50">
        <f t="shared" si="38"/>
        <v>0</v>
      </c>
      <c r="AA257" s="49">
        <f>IF($D257="","",SUMIF('[3]TK CHAMTHI'!$G:$G,$D257,'[3]TK CHAMTHI'!$I:$I))</f>
        <v>0</v>
      </c>
      <c r="AB257" s="49">
        <f>IF($D257="","",SUMIF('[3]TK CHAMTHI'!$H:$H,$D257,'[3]TK CHAMTHI'!$I:$I))</f>
        <v>0</v>
      </c>
      <c r="AC257" s="49">
        <f>IF(D257="","",SUMIF('[3]CHAM NV'!E:E,D257,'[3]CHAM NV'!F:F))</f>
        <v>0</v>
      </c>
      <c r="AD257" s="50">
        <f t="shared" si="39"/>
        <v>0</v>
      </c>
      <c r="AE257" s="49">
        <f>IF($D257="","",SUMIF('[3]TK CHAMTHI'!$J:$J,$D257,'[3]TK CHAMTHI'!$L:$L))</f>
        <v>0</v>
      </c>
      <c r="AF257" s="49">
        <f>IF($D257="","",SUMIF('[3]TK CHAMTHI'!$K:$K,$D257,'[3]TK CHAMTHI'!$L:$L))</f>
        <v>0</v>
      </c>
      <c r="AG257" s="49">
        <f>IF(D257="","",SUMIF('[3]CHAM NV'!I:I,D257,'[3]CHAM NV'!J:J))</f>
        <v>0</v>
      </c>
      <c r="AH257" s="50">
        <f t="shared" si="40"/>
        <v>0</v>
      </c>
      <c r="AI257" s="49">
        <f>IF($D257="","",SUMIF('[3]TK CHAMTHI'!$M:$M,$D257,'[3]TK CHAMTHI'!$O:$O))</f>
        <v>0</v>
      </c>
      <c r="AJ257" s="49">
        <f>IF($D257="","",SUMIF('[3]TK CHAMTHI'!$N:$N,$D257,'[3]TK CHAMTHI'!$O:$O))</f>
        <v>0</v>
      </c>
      <c r="AK257" s="50">
        <f t="shared" si="32"/>
        <v>0</v>
      </c>
      <c r="AL257" s="49">
        <f>IF($D257="","",SUMIF('[3]TK CHAMTHI'!$P:$P,$D257,'[3]TK CHAMTHI'!$R:$R))</f>
        <v>0</v>
      </c>
      <c r="AM257" s="49">
        <f>IF($D257="","",SUMIF('[3]TK CHAMTHI'!$Q:$Q,$D257,'[3]TK CHAMTHI'!$R:$R))</f>
        <v>0</v>
      </c>
      <c r="AN257" s="50">
        <f t="shared" si="33"/>
        <v>0</v>
      </c>
      <c r="AO257" s="49">
        <f>IF(D257="","",SUMIF('[3]TK CHAMTHI'!S:S,D257,'[3]TK CHAMTHI'!U:U))</f>
        <v>0</v>
      </c>
      <c r="AP257" s="49">
        <f>IF(D257="","",SUMIF('[3]TK CHAMTHI'!T:T,D257,'[3]TK CHAMTHI'!U:U))</f>
        <v>0</v>
      </c>
      <c r="AQ257" s="50">
        <f t="shared" si="41"/>
        <v>0</v>
      </c>
      <c r="AR257" s="50">
        <f>IF(D257="","",ROUND(SUMIF('[3]QL THI'!G:G,D257,'[3]QL THI'!H:H),1))</f>
        <v>0</v>
      </c>
      <c r="AS257" s="50">
        <f>IF(D257="","",ROUND(SUMIF('[3]QL THI'!E:E,D257,'[3]QL THI'!F:F),1))</f>
        <v>0</v>
      </c>
      <c r="AT257" s="149">
        <f t="shared" si="34"/>
        <v>0</v>
      </c>
    </row>
    <row r="258" spans="1:46" s="135" customFormat="1">
      <c r="A258" s="145">
        <f>IF(D258="","",SUBTOTAL(3,$D$5:D258))</f>
        <v>254</v>
      </c>
      <c r="B258" s="46" t="s">
        <v>556</v>
      </c>
      <c r="C258" s="47" t="s">
        <v>450</v>
      </c>
      <c r="D258" s="146" t="s">
        <v>557</v>
      </c>
      <c r="E258" s="147">
        <f>IF($D258="","",SUMIF('[3]TK DETHI'!$A:$A,$D258,'[3]TK DETHI'!$B:$B))</f>
        <v>0</v>
      </c>
      <c r="F258" s="147">
        <f>IF($D258="","",SUMIF('[3]TK DETHI'!$C:$C,$D258,'[3]TK DETHI'!$D:$D))</f>
        <v>0</v>
      </c>
      <c r="G258" s="147">
        <f>IF($D258="","",SUMIF('[3]TK DETHI'!$E:$E,$D258,'[3]TK DETHI'!$F:$F))</f>
        <v>0</v>
      </c>
      <c r="H258" s="147">
        <f>IF($D258="","",SUMIF('[3]TK DETHI'!$G:$G,$D258,'[3]TK DETHI'!$H:$H))</f>
        <v>0</v>
      </c>
      <c r="I258" s="147">
        <f>IF($D258="","",SUMIF('[3]TK DETHI'!$I:$I,$D258,'[3]TK DETHI'!$J:$J))</f>
        <v>0</v>
      </c>
      <c r="J258" s="147">
        <f>IF($D258="","",SUMIF('[3]TK DETHI'!$K:$K,$D258,'[3]TK DETHI'!$L:$L))</f>
        <v>0</v>
      </c>
      <c r="K258" s="147">
        <f>IF($D258="","",SUMIF('[3]TK DETHI'!$M:$M,$D258,'[3]TK DETHI'!$N:$N))</f>
        <v>0</v>
      </c>
      <c r="L258" s="147">
        <f>IF($D258="","",SUMIF('[3]TK DETHI'!$O:$O,$D258,'[3]TK DETHI'!$P:$P))</f>
        <v>0</v>
      </c>
      <c r="M258" s="148">
        <f t="shared" si="35"/>
        <v>0</v>
      </c>
      <c r="N258" s="49">
        <f>IF($D258="","",SUMIF('[3]TK COITHI KTHP va Thi TN'!$A:$A,$D258,'[3]TK COITHI KTHP va Thi TN'!$D:$D))</f>
        <v>0</v>
      </c>
      <c r="O258" s="49">
        <f>IF($D258="","",SUMIF('[3]TK COITHI KTHP va Thi TN'!$B:$B,$D258,'[3]TK COITHI KTHP va Thi TN'!$D:$D))</f>
        <v>0</v>
      </c>
      <c r="P258" s="49">
        <f>IF($D258="","",SUMIF('[3]TK COITHI KTHP va Thi TN'!$E:$E,$D258,'[3]TK COITHI KTHP va Thi TN'!$H:$H))</f>
        <v>0</v>
      </c>
      <c r="Q258" s="49">
        <f>IF($D258="","",SUMIF('[3]TK COITHI KTHP va Thi TN'!$F:$F,$D258,'[3]TK COITHI KTHP va Thi TN'!$H:$H))</f>
        <v>0</v>
      </c>
      <c r="R258" s="149">
        <f t="shared" si="36"/>
        <v>0</v>
      </c>
      <c r="S258" s="49">
        <f>IF($D258="","",SUMIF('[3]TK CHAMTHI'!$A:$A,$D258,'[3]TK CHAMTHI'!$C:$C))</f>
        <v>0</v>
      </c>
      <c r="T258" s="49">
        <f>IF($D258="","",SUMIF('[3]TK CHAMTHI'!$B:$B,$D258,'[3]TK CHAMTHI'!$C:$C))</f>
        <v>0</v>
      </c>
      <c r="U258" s="49">
        <f>IF(D258="","",SUMIF('[3]CHAM NV'!B:B,D258,'[3]CHAM NV'!C:C))</f>
        <v>0</v>
      </c>
      <c r="V258" s="50">
        <f t="shared" si="37"/>
        <v>0</v>
      </c>
      <c r="W258" s="49">
        <f>IF($D258="","",SUMIF('[3]TK CHAMTHI'!$D:$D,$D258,'[3]TK CHAMTHI'!$F:$F))</f>
        <v>0</v>
      </c>
      <c r="X258" s="49">
        <f>IF($D258="","",SUMIF('[3]TK CHAMTHI'!$E:$E,$D258,'[3]TK CHAMTHI'!$F:$F))</f>
        <v>0</v>
      </c>
      <c r="Y258" s="49">
        <f>IF(D258="","",SUMIF('[3]CHAM NV'!G:G,D258,'[3]CHAM NV'!H:H))</f>
        <v>0</v>
      </c>
      <c r="Z258" s="50">
        <f t="shared" si="38"/>
        <v>0</v>
      </c>
      <c r="AA258" s="49">
        <f>IF($D258="","",SUMIF('[3]TK CHAMTHI'!$G:$G,$D258,'[3]TK CHAMTHI'!$I:$I))</f>
        <v>0</v>
      </c>
      <c r="AB258" s="49">
        <f>IF($D258="","",SUMIF('[3]TK CHAMTHI'!$H:$H,$D258,'[3]TK CHAMTHI'!$I:$I))</f>
        <v>0</v>
      </c>
      <c r="AC258" s="49">
        <f>IF(D258="","",SUMIF('[3]CHAM NV'!E:E,D258,'[3]CHAM NV'!F:F))</f>
        <v>0</v>
      </c>
      <c r="AD258" s="50">
        <f t="shared" si="39"/>
        <v>0</v>
      </c>
      <c r="AE258" s="49">
        <f>IF($D258="","",SUMIF('[3]TK CHAMTHI'!$J:$J,$D258,'[3]TK CHAMTHI'!$L:$L))</f>
        <v>0</v>
      </c>
      <c r="AF258" s="49">
        <f>IF($D258="","",SUMIF('[3]TK CHAMTHI'!$K:$K,$D258,'[3]TK CHAMTHI'!$L:$L))</f>
        <v>0</v>
      </c>
      <c r="AG258" s="49">
        <f>IF(D258="","",SUMIF('[3]CHAM NV'!I:I,D258,'[3]CHAM NV'!J:J))</f>
        <v>0</v>
      </c>
      <c r="AH258" s="50">
        <f t="shared" si="40"/>
        <v>0</v>
      </c>
      <c r="AI258" s="49">
        <f>IF($D258="","",SUMIF('[3]TK CHAMTHI'!$M:$M,$D258,'[3]TK CHAMTHI'!$O:$O))</f>
        <v>0</v>
      </c>
      <c r="AJ258" s="49">
        <f>IF($D258="","",SUMIF('[3]TK CHAMTHI'!$N:$N,$D258,'[3]TK CHAMTHI'!$O:$O))</f>
        <v>0</v>
      </c>
      <c r="AK258" s="50">
        <f t="shared" si="32"/>
        <v>0</v>
      </c>
      <c r="AL258" s="49">
        <f>IF($D258="","",SUMIF('[3]TK CHAMTHI'!$P:$P,$D258,'[3]TK CHAMTHI'!$R:$R))</f>
        <v>0</v>
      </c>
      <c r="AM258" s="49">
        <f>IF($D258="","",SUMIF('[3]TK CHAMTHI'!$Q:$Q,$D258,'[3]TK CHAMTHI'!$R:$R))</f>
        <v>0</v>
      </c>
      <c r="AN258" s="50">
        <f t="shared" si="33"/>
        <v>0</v>
      </c>
      <c r="AO258" s="49">
        <f>IF(D258="","",SUMIF('[3]TK CHAMTHI'!S:S,D258,'[3]TK CHAMTHI'!U:U))</f>
        <v>0</v>
      </c>
      <c r="AP258" s="49">
        <f>IF(D258="","",SUMIF('[3]TK CHAMTHI'!T:T,D258,'[3]TK CHAMTHI'!U:U))</f>
        <v>0</v>
      </c>
      <c r="AQ258" s="50">
        <f t="shared" si="41"/>
        <v>0</v>
      </c>
      <c r="AR258" s="50">
        <f>IF(D258="","",ROUND(SUMIF('[3]QL THI'!G:G,D258,'[3]QL THI'!H:H),1))</f>
        <v>0</v>
      </c>
      <c r="AS258" s="50">
        <f>IF(D258="","",ROUND(SUMIF('[3]QL THI'!E:E,D258,'[3]QL THI'!F:F),1))</f>
        <v>0</v>
      </c>
      <c r="AT258" s="149">
        <f t="shared" si="34"/>
        <v>0</v>
      </c>
    </row>
    <row r="259" spans="1:46" s="135" customFormat="1">
      <c r="A259" s="145">
        <f>IF(D259="","",SUBTOTAL(3,$D$5:D259))</f>
        <v>255</v>
      </c>
      <c r="B259" s="46" t="s">
        <v>558</v>
      </c>
      <c r="C259" s="47" t="s">
        <v>450</v>
      </c>
      <c r="D259" s="146" t="s">
        <v>559</v>
      </c>
      <c r="E259" s="147">
        <f>IF($D259="","",SUMIF('[3]TK DETHI'!$A:$A,$D259,'[3]TK DETHI'!$B:$B))</f>
        <v>0</v>
      </c>
      <c r="F259" s="147">
        <f>IF($D259="","",SUMIF('[3]TK DETHI'!$C:$C,$D259,'[3]TK DETHI'!$D:$D))</f>
        <v>0</v>
      </c>
      <c r="G259" s="147">
        <f>IF($D259="","",SUMIF('[3]TK DETHI'!$E:$E,$D259,'[3]TK DETHI'!$F:$F))</f>
        <v>0</v>
      </c>
      <c r="H259" s="147">
        <f>IF($D259="","",SUMIF('[3]TK DETHI'!$G:$G,$D259,'[3]TK DETHI'!$H:$H))</f>
        <v>0</v>
      </c>
      <c r="I259" s="147">
        <f>IF($D259="","",SUMIF('[3]TK DETHI'!$I:$I,$D259,'[3]TK DETHI'!$J:$J))</f>
        <v>0</v>
      </c>
      <c r="J259" s="147">
        <f>IF($D259="","",SUMIF('[3]TK DETHI'!$K:$K,$D259,'[3]TK DETHI'!$L:$L))</f>
        <v>0</v>
      </c>
      <c r="K259" s="147">
        <f>IF($D259="","",SUMIF('[3]TK DETHI'!$M:$M,$D259,'[3]TK DETHI'!$N:$N))</f>
        <v>0</v>
      </c>
      <c r="L259" s="147">
        <f>IF($D259="","",SUMIF('[3]TK DETHI'!$O:$O,$D259,'[3]TK DETHI'!$P:$P))</f>
        <v>0</v>
      </c>
      <c r="M259" s="148">
        <f t="shared" si="35"/>
        <v>0</v>
      </c>
      <c r="N259" s="49">
        <f>IF($D259="","",SUMIF('[3]TK COITHI KTHP va Thi TN'!$A:$A,$D259,'[3]TK COITHI KTHP va Thi TN'!$D:$D))</f>
        <v>0</v>
      </c>
      <c r="O259" s="49">
        <f>IF($D259="","",SUMIF('[3]TK COITHI KTHP va Thi TN'!$B:$B,$D259,'[3]TK COITHI KTHP va Thi TN'!$D:$D))</f>
        <v>0</v>
      </c>
      <c r="P259" s="49">
        <f>IF($D259="","",SUMIF('[3]TK COITHI KTHP va Thi TN'!$E:$E,$D259,'[3]TK COITHI KTHP va Thi TN'!$H:$H))</f>
        <v>0</v>
      </c>
      <c r="Q259" s="49">
        <f>IF($D259="","",SUMIF('[3]TK COITHI KTHP va Thi TN'!$F:$F,$D259,'[3]TK COITHI KTHP va Thi TN'!$H:$H))</f>
        <v>0</v>
      </c>
      <c r="R259" s="149">
        <f t="shared" si="36"/>
        <v>0</v>
      </c>
      <c r="S259" s="49">
        <f>IF($D259="","",SUMIF('[3]TK CHAMTHI'!$A:$A,$D259,'[3]TK CHAMTHI'!$C:$C))</f>
        <v>0</v>
      </c>
      <c r="T259" s="49">
        <f>IF($D259="","",SUMIF('[3]TK CHAMTHI'!$B:$B,$D259,'[3]TK CHAMTHI'!$C:$C))</f>
        <v>0</v>
      </c>
      <c r="U259" s="49">
        <f>IF(D259="","",SUMIF('[3]CHAM NV'!B:B,D259,'[3]CHAM NV'!C:C))</f>
        <v>0</v>
      </c>
      <c r="V259" s="50">
        <f t="shared" si="37"/>
        <v>0</v>
      </c>
      <c r="W259" s="49">
        <f>IF($D259="","",SUMIF('[3]TK CHAMTHI'!$D:$D,$D259,'[3]TK CHAMTHI'!$F:$F))</f>
        <v>0</v>
      </c>
      <c r="X259" s="49">
        <f>IF($D259="","",SUMIF('[3]TK CHAMTHI'!$E:$E,$D259,'[3]TK CHAMTHI'!$F:$F))</f>
        <v>0</v>
      </c>
      <c r="Y259" s="49">
        <f>IF(D259="","",SUMIF('[3]CHAM NV'!G:G,D259,'[3]CHAM NV'!H:H))</f>
        <v>0</v>
      </c>
      <c r="Z259" s="50">
        <f t="shared" si="38"/>
        <v>0</v>
      </c>
      <c r="AA259" s="49">
        <f>IF($D259="","",SUMIF('[3]TK CHAMTHI'!$G:$G,$D259,'[3]TK CHAMTHI'!$I:$I))</f>
        <v>0</v>
      </c>
      <c r="AB259" s="49">
        <f>IF($D259="","",SUMIF('[3]TK CHAMTHI'!$H:$H,$D259,'[3]TK CHAMTHI'!$I:$I))</f>
        <v>0</v>
      </c>
      <c r="AC259" s="49">
        <f>IF(D259="","",SUMIF('[3]CHAM NV'!E:E,D259,'[3]CHAM NV'!F:F))</f>
        <v>0</v>
      </c>
      <c r="AD259" s="50">
        <f t="shared" si="39"/>
        <v>0</v>
      </c>
      <c r="AE259" s="49">
        <f>IF($D259="","",SUMIF('[3]TK CHAMTHI'!$J:$J,$D259,'[3]TK CHAMTHI'!$L:$L))</f>
        <v>0</v>
      </c>
      <c r="AF259" s="49">
        <f>IF($D259="","",SUMIF('[3]TK CHAMTHI'!$K:$K,$D259,'[3]TK CHAMTHI'!$L:$L))</f>
        <v>0</v>
      </c>
      <c r="AG259" s="49">
        <f>IF(D259="","",SUMIF('[3]CHAM NV'!I:I,D259,'[3]CHAM NV'!J:J))</f>
        <v>0</v>
      </c>
      <c r="AH259" s="50">
        <f t="shared" si="40"/>
        <v>0</v>
      </c>
      <c r="AI259" s="49">
        <f>IF($D259="","",SUMIF('[3]TK CHAMTHI'!$M:$M,$D259,'[3]TK CHAMTHI'!$O:$O))</f>
        <v>0</v>
      </c>
      <c r="AJ259" s="49">
        <f>IF($D259="","",SUMIF('[3]TK CHAMTHI'!$N:$N,$D259,'[3]TK CHAMTHI'!$O:$O))</f>
        <v>0</v>
      </c>
      <c r="AK259" s="50">
        <f t="shared" si="32"/>
        <v>0</v>
      </c>
      <c r="AL259" s="49">
        <f>IF($D259="","",SUMIF('[3]TK CHAMTHI'!$P:$P,$D259,'[3]TK CHAMTHI'!$R:$R))</f>
        <v>0</v>
      </c>
      <c r="AM259" s="49">
        <f>IF($D259="","",SUMIF('[3]TK CHAMTHI'!$Q:$Q,$D259,'[3]TK CHAMTHI'!$R:$R))</f>
        <v>0</v>
      </c>
      <c r="AN259" s="50">
        <f t="shared" si="33"/>
        <v>0</v>
      </c>
      <c r="AO259" s="49">
        <f>IF(D259="","",SUMIF('[3]TK CHAMTHI'!S:S,D259,'[3]TK CHAMTHI'!U:U))</f>
        <v>0</v>
      </c>
      <c r="AP259" s="49">
        <f>IF(D259="","",SUMIF('[3]TK CHAMTHI'!T:T,D259,'[3]TK CHAMTHI'!U:U))</f>
        <v>0</v>
      </c>
      <c r="AQ259" s="50">
        <f t="shared" si="41"/>
        <v>0</v>
      </c>
      <c r="AR259" s="50">
        <f>IF(D259="","",ROUND(SUMIF('[3]QL THI'!G:G,D259,'[3]QL THI'!H:H),1))</f>
        <v>0</v>
      </c>
      <c r="AS259" s="50">
        <f>IF(D259="","",ROUND(SUMIF('[3]QL THI'!E:E,D259,'[3]QL THI'!F:F),1))</f>
        <v>0</v>
      </c>
      <c r="AT259" s="149">
        <f t="shared" si="34"/>
        <v>0</v>
      </c>
    </row>
    <row r="260" spans="1:46" s="135" customFormat="1" ht="37.5">
      <c r="A260" s="145">
        <f>IF(D260="","",SUBTOTAL(3,$D$5:D260))</f>
        <v>256</v>
      </c>
      <c r="B260" s="46" t="s">
        <v>560</v>
      </c>
      <c r="C260" s="47" t="s">
        <v>450</v>
      </c>
      <c r="D260" s="146" t="s">
        <v>561</v>
      </c>
      <c r="E260" s="147">
        <f>IF($D260="","",SUMIF('[3]TK DETHI'!$A:$A,$D260,'[3]TK DETHI'!$B:$B))</f>
        <v>0</v>
      </c>
      <c r="F260" s="147">
        <f>IF($D260="","",SUMIF('[3]TK DETHI'!$C:$C,$D260,'[3]TK DETHI'!$D:$D))</f>
        <v>0</v>
      </c>
      <c r="G260" s="147">
        <f>IF($D260="","",SUMIF('[3]TK DETHI'!$E:$E,$D260,'[3]TK DETHI'!$F:$F))</f>
        <v>0</v>
      </c>
      <c r="H260" s="147">
        <f>IF($D260="","",SUMIF('[3]TK DETHI'!$G:$G,$D260,'[3]TK DETHI'!$H:$H))</f>
        <v>0</v>
      </c>
      <c r="I260" s="147">
        <f>IF($D260="","",SUMIF('[3]TK DETHI'!$I:$I,$D260,'[3]TK DETHI'!$J:$J))</f>
        <v>0</v>
      </c>
      <c r="J260" s="147">
        <f>IF($D260="","",SUMIF('[3]TK DETHI'!$K:$K,$D260,'[3]TK DETHI'!$L:$L))</f>
        <v>0</v>
      </c>
      <c r="K260" s="147">
        <f>IF($D260="","",SUMIF('[3]TK DETHI'!$M:$M,$D260,'[3]TK DETHI'!$N:$N))</f>
        <v>0</v>
      </c>
      <c r="L260" s="147">
        <f>IF($D260="","",SUMIF('[3]TK DETHI'!$O:$O,$D260,'[3]TK DETHI'!$P:$P))</f>
        <v>0</v>
      </c>
      <c r="M260" s="148">
        <f t="shared" si="35"/>
        <v>0</v>
      </c>
      <c r="N260" s="49">
        <f>IF($D260="","",SUMIF('[3]TK COITHI KTHP va Thi TN'!$A:$A,$D260,'[3]TK COITHI KTHP va Thi TN'!$D:$D))</f>
        <v>0</v>
      </c>
      <c r="O260" s="49">
        <f>IF($D260="","",SUMIF('[3]TK COITHI KTHP va Thi TN'!$B:$B,$D260,'[3]TK COITHI KTHP va Thi TN'!$D:$D))</f>
        <v>0</v>
      </c>
      <c r="P260" s="49">
        <f>IF($D260="","",SUMIF('[3]TK COITHI KTHP va Thi TN'!$E:$E,$D260,'[3]TK COITHI KTHP va Thi TN'!$H:$H))</f>
        <v>0</v>
      </c>
      <c r="Q260" s="49">
        <f>IF($D260="","",SUMIF('[3]TK COITHI KTHP va Thi TN'!$F:$F,$D260,'[3]TK COITHI KTHP va Thi TN'!$H:$H))</f>
        <v>0</v>
      </c>
      <c r="R260" s="149">
        <f t="shared" si="36"/>
        <v>0</v>
      </c>
      <c r="S260" s="49">
        <f>IF($D260="","",SUMIF('[3]TK CHAMTHI'!$A:$A,$D260,'[3]TK CHAMTHI'!$C:$C))</f>
        <v>0</v>
      </c>
      <c r="T260" s="49">
        <f>IF($D260="","",SUMIF('[3]TK CHAMTHI'!$B:$B,$D260,'[3]TK CHAMTHI'!$C:$C))</f>
        <v>0</v>
      </c>
      <c r="U260" s="49">
        <f>IF(D260="","",SUMIF('[3]CHAM NV'!B:B,D260,'[3]CHAM NV'!C:C))</f>
        <v>0</v>
      </c>
      <c r="V260" s="50">
        <f t="shared" si="37"/>
        <v>0</v>
      </c>
      <c r="W260" s="49">
        <f>IF($D260="","",SUMIF('[3]TK CHAMTHI'!$D:$D,$D260,'[3]TK CHAMTHI'!$F:$F))</f>
        <v>0</v>
      </c>
      <c r="X260" s="49">
        <f>IF($D260="","",SUMIF('[3]TK CHAMTHI'!$E:$E,$D260,'[3]TK CHAMTHI'!$F:$F))</f>
        <v>0</v>
      </c>
      <c r="Y260" s="49">
        <f>IF(D260="","",SUMIF('[3]CHAM NV'!G:G,D260,'[3]CHAM NV'!H:H))</f>
        <v>0</v>
      </c>
      <c r="Z260" s="50">
        <f t="shared" si="38"/>
        <v>0</v>
      </c>
      <c r="AA260" s="49">
        <f>IF($D260="","",SUMIF('[3]TK CHAMTHI'!$G:$G,$D260,'[3]TK CHAMTHI'!$I:$I))</f>
        <v>0</v>
      </c>
      <c r="AB260" s="49">
        <f>IF($D260="","",SUMIF('[3]TK CHAMTHI'!$H:$H,$D260,'[3]TK CHAMTHI'!$I:$I))</f>
        <v>0</v>
      </c>
      <c r="AC260" s="49">
        <f>IF(D260="","",SUMIF('[3]CHAM NV'!E:E,D260,'[3]CHAM NV'!F:F))</f>
        <v>0</v>
      </c>
      <c r="AD260" s="50">
        <f t="shared" si="39"/>
        <v>0</v>
      </c>
      <c r="AE260" s="49">
        <f>IF($D260="","",SUMIF('[3]TK CHAMTHI'!$J:$J,$D260,'[3]TK CHAMTHI'!$L:$L))</f>
        <v>0</v>
      </c>
      <c r="AF260" s="49">
        <f>IF($D260="","",SUMIF('[3]TK CHAMTHI'!$K:$K,$D260,'[3]TK CHAMTHI'!$L:$L))</f>
        <v>0</v>
      </c>
      <c r="AG260" s="49">
        <f>IF(D260="","",SUMIF('[3]CHAM NV'!I:I,D260,'[3]CHAM NV'!J:J))</f>
        <v>0</v>
      </c>
      <c r="AH260" s="50">
        <f t="shared" si="40"/>
        <v>0</v>
      </c>
      <c r="AI260" s="49">
        <f>IF($D260="","",SUMIF('[3]TK CHAMTHI'!$M:$M,$D260,'[3]TK CHAMTHI'!$O:$O))</f>
        <v>0</v>
      </c>
      <c r="AJ260" s="49">
        <f>IF($D260="","",SUMIF('[3]TK CHAMTHI'!$N:$N,$D260,'[3]TK CHAMTHI'!$O:$O))</f>
        <v>0</v>
      </c>
      <c r="AK260" s="50">
        <f t="shared" si="32"/>
        <v>0</v>
      </c>
      <c r="AL260" s="49">
        <f>IF($D260="","",SUMIF('[3]TK CHAMTHI'!$P:$P,$D260,'[3]TK CHAMTHI'!$R:$R))</f>
        <v>0</v>
      </c>
      <c r="AM260" s="49">
        <f>IF($D260="","",SUMIF('[3]TK CHAMTHI'!$Q:$Q,$D260,'[3]TK CHAMTHI'!$R:$R))</f>
        <v>0</v>
      </c>
      <c r="AN260" s="50">
        <f t="shared" si="33"/>
        <v>0</v>
      </c>
      <c r="AO260" s="49">
        <f>IF(D260="","",SUMIF('[3]TK CHAMTHI'!S:S,D260,'[3]TK CHAMTHI'!U:U))</f>
        <v>0</v>
      </c>
      <c r="AP260" s="49">
        <f>IF(D260="","",SUMIF('[3]TK CHAMTHI'!T:T,D260,'[3]TK CHAMTHI'!U:U))</f>
        <v>0</v>
      </c>
      <c r="AQ260" s="50">
        <f t="shared" si="41"/>
        <v>0</v>
      </c>
      <c r="AR260" s="50">
        <f>IF(D260="","",ROUND(SUMIF('[3]QL THI'!G:G,D260,'[3]QL THI'!H:H),1))</f>
        <v>0</v>
      </c>
      <c r="AS260" s="50">
        <f>IF(D260="","",ROUND(SUMIF('[3]QL THI'!E:E,D260,'[3]QL THI'!F:F),1))</f>
        <v>0</v>
      </c>
      <c r="AT260" s="149">
        <f t="shared" si="34"/>
        <v>0</v>
      </c>
    </row>
    <row r="261" spans="1:46" s="135" customFormat="1">
      <c r="A261" s="145">
        <f>IF(D261="","",SUBTOTAL(3,$D$5:D261))</f>
        <v>257</v>
      </c>
      <c r="B261" s="46" t="s">
        <v>562</v>
      </c>
      <c r="C261" s="47" t="s">
        <v>450</v>
      </c>
      <c r="D261" s="146" t="s">
        <v>563</v>
      </c>
      <c r="E261" s="147">
        <f>IF($D261="","",SUMIF('[3]TK DETHI'!$A:$A,$D261,'[3]TK DETHI'!$B:$B))</f>
        <v>0</v>
      </c>
      <c r="F261" s="147">
        <f>IF($D261="","",SUMIF('[3]TK DETHI'!$C:$C,$D261,'[3]TK DETHI'!$D:$D))</f>
        <v>0</v>
      </c>
      <c r="G261" s="147">
        <f>IF($D261="","",SUMIF('[3]TK DETHI'!$E:$E,$D261,'[3]TK DETHI'!$F:$F))</f>
        <v>0</v>
      </c>
      <c r="H261" s="147">
        <f>IF($D261="","",SUMIF('[3]TK DETHI'!$G:$G,$D261,'[3]TK DETHI'!$H:$H))</f>
        <v>0</v>
      </c>
      <c r="I261" s="147">
        <f>IF($D261="","",SUMIF('[3]TK DETHI'!$I:$I,$D261,'[3]TK DETHI'!$J:$J))</f>
        <v>0</v>
      </c>
      <c r="J261" s="147">
        <f>IF($D261="","",SUMIF('[3]TK DETHI'!$K:$K,$D261,'[3]TK DETHI'!$L:$L))</f>
        <v>0</v>
      </c>
      <c r="K261" s="147">
        <f>IF($D261="","",SUMIF('[3]TK DETHI'!$M:$M,$D261,'[3]TK DETHI'!$N:$N))</f>
        <v>0</v>
      </c>
      <c r="L261" s="147">
        <f>IF($D261="","",SUMIF('[3]TK DETHI'!$O:$O,$D261,'[3]TK DETHI'!$P:$P))</f>
        <v>0</v>
      </c>
      <c r="M261" s="148">
        <f t="shared" si="35"/>
        <v>0</v>
      </c>
      <c r="N261" s="49">
        <f>IF($D261="","",SUMIF('[3]TK COITHI KTHP va Thi TN'!$A:$A,$D261,'[3]TK COITHI KTHP va Thi TN'!$D:$D))</f>
        <v>0</v>
      </c>
      <c r="O261" s="49">
        <f>IF($D261="","",SUMIF('[3]TK COITHI KTHP va Thi TN'!$B:$B,$D261,'[3]TK COITHI KTHP va Thi TN'!$D:$D))</f>
        <v>0</v>
      </c>
      <c r="P261" s="49">
        <f>IF($D261="","",SUMIF('[3]TK COITHI KTHP va Thi TN'!$E:$E,$D261,'[3]TK COITHI KTHP va Thi TN'!$H:$H))</f>
        <v>0</v>
      </c>
      <c r="Q261" s="49">
        <f>IF($D261="","",SUMIF('[3]TK COITHI KTHP va Thi TN'!$F:$F,$D261,'[3]TK COITHI KTHP va Thi TN'!$H:$H))</f>
        <v>0</v>
      </c>
      <c r="R261" s="149">
        <f t="shared" si="36"/>
        <v>0</v>
      </c>
      <c r="S261" s="49">
        <f>IF($D261="","",SUMIF('[3]TK CHAMTHI'!$A:$A,$D261,'[3]TK CHAMTHI'!$C:$C))</f>
        <v>0</v>
      </c>
      <c r="T261" s="49">
        <f>IF($D261="","",SUMIF('[3]TK CHAMTHI'!$B:$B,$D261,'[3]TK CHAMTHI'!$C:$C))</f>
        <v>0</v>
      </c>
      <c r="U261" s="49">
        <f>IF(D261="","",SUMIF('[3]CHAM NV'!B:B,D261,'[3]CHAM NV'!C:C))</f>
        <v>0</v>
      </c>
      <c r="V261" s="50">
        <f t="shared" si="37"/>
        <v>0</v>
      </c>
      <c r="W261" s="49">
        <f>IF($D261="","",SUMIF('[3]TK CHAMTHI'!$D:$D,$D261,'[3]TK CHAMTHI'!$F:$F))</f>
        <v>0</v>
      </c>
      <c r="X261" s="49">
        <f>IF($D261="","",SUMIF('[3]TK CHAMTHI'!$E:$E,$D261,'[3]TK CHAMTHI'!$F:$F))</f>
        <v>0</v>
      </c>
      <c r="Y261" s="49">
        <f>IF(D261="","",SUMIF('[3]CHAM NV'!G:G,D261,'[3]CHAM NV'!H:H))</f>
        <v>0</v>
      </c>
      <c r="Z261" s="50">
        <f t="shared" si="38"/>
        <v>0</v>
      </c>
      <c r="AA261" s="49">
        <f>IF($D261="","",SUMIF('[3]TK CHAMTHI'!$G:$G,$D261,'[3]TK CHAMTHI'!$I:$I))</f>
        <v>0</v>
      </c>
      <c r="AB261" s="49">
        <f>IF($D261="","",SUMIF('[3]TK CHAMTHI'!$H:$H,$D261,'[3]TK CHAMTHI'!$I:$I))</f>
        <v>0</v>
      </c>
      <c r="AC261" s="49">
        <f>IF(D261="","",SUMIF('[3]CHAM NV'!E:E,D261,'[3]CHAM NV'!F:F))</f>
        <v>0</v>
      </c>
      <c r="AD261" s="50">
        <f t="shared" si="39"/>
        <v>0</v>
      </c>
      <c r="AE261" s="49">
        <f>IF($D261="","",SUMIF('[3]TK CHAMTHI'!$J:$J,$D261,'[3]TK CHAMTHI'!$L:$L))</f>
        <v>0</v>
      </c>
      <c r="AF261" s="49">
        <f>IF($D261="","",SUMIF('[3]TK CHAMTHI'!$K:$K,$D261,'[3]TK CHAMTHI'!$L:$L))</f>
        <v>0</v>
      </c>
      <c r="AG261" s="49">
        <f>IF(D261="","",SUMIF('[3]CHAM NV'!I:I,D261,'[3]CHAM NV'!J:J))</f>
        <v>0</v>
      </c>
      <c r="AH261" s="50">
        <f t="shared" si="40"/>
        <v>0</v>
      </c>
      <c r="AI261" s="49">
        <f>IF($D261="","",SUMIF('[3]TK CHAMTHI'!$M:$M,$D261,'[3]TK CHAMTHI'!$O:$O))</f>
        <v>0</v>
      </c>
      <c r="AJ261" s="49">
        <f>IF($D261="","",SUMIF('[3]TK CHAMTHI'!$N:$N,$D261,'[3]TK CHAMTHI'!$O:$O))</f>
        <v>0</v>
      </c>
      <c r="AK261" s="50">
        <f t="shared" ref="AK261:AK324" si="42">IF($D261="","",(SUM($AI261:$AJ261))*0.2)</f>
        <v>0</v>
      </c>
      <c r="AL261" s="49">
        <f>IF($D261="","",SUMIF('[3]TK CHAMTHI'!$P:$P,$D261,'[3]TK CHAMTHI'!$R:$R))</f>
        <v>0</v>
      </c>
      <c r="AM261" s="49">
        <f>IF($D261="","",SUMIF('[3]TK CHAMTHI'!$Q:$Q,$D261,'[3]TK CHAMTHI'!$R:$R))</f>
        <v>0</v>
      </c>
      <c r="AN261" s="50">
        <f t="shared" ref="AN261:AN324" si="43">IF($D261="","",(SUM($AL261:$AM261))*0.4)</f>
        <v>0</v>
      </c>
      <c r="AO261" s="49">
        <f>IF(D261="","",SUMIF('[3]TK CHAMTHI'!S:S,D261,'[3]TK CHAMTHI'!U:U))</f>
        <v>0</v>
      </c>
      <c r="AP261" s="49">
        <f>IF(D261="","",SUMIF('[3]TK CHAMTHI'!T:T,D261,'[3]TK CHAMTHI'!U:U))</f>
        <v>0</v>
      </c>
      <c r="AQ261" s="50">
        <f t="shared" si="41"/>
        <v>0</v>
      </c>
      <c r="AR261" s="50">
        <f>IF(D261="","",ROUND(SUMIF('[3]QL THI'!G:G,D261,'[3]QL THI'!H:H),1))</f>
        <v>0</v>
      </c>
      <c r="AS261" s="50">
        <f>IF(D261="","",ROUND(SUMIF('[3]QL THI'!E:E,D261,'[3]QL THI'!F:F),1))</f>
        <v>0</v>
      </c>
      <c r="AT261" s="149">
        <f t="shared" ref="AT261:AT324" si="44">IF(D261="","",ROUND(M261+R261+V261+Z261+AD261+AH261+AK261+AN261+AQ261+SUM(AR261:AS261),1))</f>
        <v>0</v>
      </c>
    </row>
    <row r="262" spans="1:46" s="135" customFormat="1">
      <c r="A262" s="145">
        <f>IF(D262="","",SUBTOTAL(3,$D$5:D262))</f>
        <v>258</v>
      </c>
      <c r="B262" s="46" t="s">
        <v>564</v>
      </c>
      <c r="C262" s="47" t="s">
        <v>450</v>
      </c>
      <c r="D262" s="146" t="s">
        <v>565</v>
      </c>
      <c r="E262" s="147">
        <f>IF($D262="","",SUMIF('[3]TK DETHI'!$A:$A,$D262,'[3]TK DETHI'!$B:$B))</f>
        <v>0</v>
      </c>
      <c r="F262" s="147">
        <f>IF($D262="","",SUMIF('[3]TK DETHI'!$C:$C,$D262,'[3]TK DETHI'!$D:$D))</f>
        <v>0</v>
      </c>
      <c r="G262" s="147">
        <f>IF($D262="","",SUMIF('[3]TK DETHI'!$E:$E,$D262,'[3]TK DETHI'!$F:$F))</f>
        <v>0</v>
      </c>
      <c r="H262" s="147">
        <f>IF($D262="","",SUMIF('[3]TK DETHI'!$G:$G,$D262,'[3]TK DETHI'!$H:$H))</f>
        <v>0</v>
      </c>
      <c r="I262" s="147">
        <f>IF($D262="","",SUMIF('[3]TK DETHI'!$I:$I,$D262,'[3]TK DETHI'!$J:$J))</f>
        <v>0</v>
      </c>
      <c r="J262" s="147">
        <f>IF($D262="","",SUMIF('[3]TK DETHI'!$K:$K,$D262,'[3]TK DETHI'!$L:$L))</f>
        <v>0</v>
      </c>
      <c r="K262" s="147">
        <f>IF($D262="","",SUMIF('[3]TK DETHI'!$M:$M,$D262,'[3]TK DETHI'!$N:$N))</f>
        <v>0</v>
      </c>
      <c r="L262" s="147">
        <f>IF($D262="","",SUMIF('[3]TK DETHI'!$O:$O,$D262,'[3]TK DETHI'!$P:$P))</f>
        <v>0</v>
      </c>
      <c r="M262" s="148">
        <f t="shared" ref="M262:M325" si="45">IF($D262="","",($E262+$F262*1.5+$G262*0.25+$H262*0.5+$I262*2+$J262*2.5+$K262*0.5+$L262*1.5))</f>
        <v>0</v>
      </c>
      <c r="N262" s="49">
        <f>IF($D262="","",SUMIF('[3]TK COITHI KTHP va Thi TN'!$A:$A,$D262,'[3]TK COITHI KTHP va Thi TN'!$D:$D))</f>
        <v>0</v>
      </c>
      <c r="O262" s="49">
        <f>IF($D262="","",SUMIF('[3]TK COITHI KTHP va Thi TN'!$B:$B,$D262,'[3]TK COITHI KTHP va Thi TN'!$D:$D))</f>
        <v>0</v>
      </c>
      <c r="P262" s="49">
        <f>IF($D262="","",SUMIF('[3]TK COITHI KTHP va Thi TN'!$E:$E,$D262,'[3]TK COITHI KTHP va Thi TN'!$H:$H))</f>
        <v>0</v>
      </c>
      <c r="Q262" s="49">
        <f>IF($D262="","",SUMIF('[3]TK COITHI KTHP va Thi TN'!$F:$F,$D262,'[3]TK COITHI KTHP va Thi TN'!$H:$H))</f>
        <v>0</v>
      </c>
      <c r="R262" s="149">
        <f t="shared" ref="R262:R325" si="46">IF($D262="","",SUM($N262:$Q262))</f>
        <v>0</v>
      </c>
      <c r="S262" s="49">
        <f>IF($D262="","",SUMIF('[3]TK CHAMTHI'!$A:$A,$D262,'[3]TK CHAMTHI'!$C:$C))</f>
        <v>0</v>
      </c>
      <c r="T262" s="49">
        <f>IF($D262="","",SUMIF('[3]TK CHAMTHI'!$B:$B,$D262,'[3]TK CHAMTHI'!$C:$C))</f>
        <v>0</v>
      </c>
      <c r="U262" s="49">
        <f>IF(D262="","",SUMIF('[3]CHAM NV'!B:B,D262,'[3]CHAM NV'!C:C))</f>
        <v>0</v>
      </c>
      <c r="V262" s="50">
        <f t="shared" ref="V262:V325" si="47">IF($D262="","",((SUM($S262:$T262))-U262)*0.1)</f>
        <v>0</v>
      </c>
      <c r="W262" s="49">
        <f>IF($D262="","",SUMIF('[3]TK CHAMTHI'!$D:$D,$D262,'[3]TK CHAMTHI'!$F:$F))</f>
        <v>0</v>
      </c>
      <c r="X262" s="49">
        <f>IF($D262="","",SUMIF('[3]TK CHAMTHI'!$E:$E,$D262,'[3]TK CHAMTHI'!$F:$F))</f>
        <v>0</v>
      </c>
      <c r="Y262" s="49">
        <f>IF(D262="","",SUMIF('[3]CHAM NV'!G:G,D262,'[3]CHAM NV'!H:H))</f>
        <v>0</v>
      </c>
      <c r="Z262" s="50">
        <f t="shared" ref="Z262:Z325" si="48">IF($D262="","",((SUM($W262:$X262))-Y262)*0.2)</f>
        <v>0</v>
      </c>
      <c r="AA262" s="49">
        <f>IF($D262="","",SUMIF('[3]TK CHAMTHI'!$G:$G,$D262,'[3]TK CHAMTHI'!$I:$I))</f>
        <v>0</v>
      </c>
      <c r="AB262" s="49">
        <f>IF($D262="","",SUMIF('[3]TK CHAMTHI'!$H:$H,$D262,'[3]TK CHAMTHI'!$I:$I))</f>
        <v>0</v>
      </c>
      <c r="AC262" s="49">
        <f>IF(D262="","",SUMIF('[3]CHAM NV'!E:E,D262,'[3]CHAM NV'!F:F))</f>
        <v>0</v>
      </c>
      <c r="AD262" s="50">
        <f t="shared" ref="AD262:AD325" si="49">IF($D262="","",((SUM($AA262:$AB262))-AC262)*0.2)</f>
        <v>0</v>
      </c>
      <c r="AE262" s="49">
        <f>IF($D262="","",SUMIF('[3]TK CHAMTHI'!$J:$J,$D262,'[3]TK CHAMTHI'!$L:$L))</f>
        <v>0</v>
      </c>
      <c r="AF262" s="49">
        <f>IF($D262="","",SUMIF('[3]TK CHAMTHI'!$K:$K,$D262,'[3]TK CHAMTHI'!$L:$L))</f>
        <v>0</v>
      </c>
      <c r="AG262" s="49">
        <f>IF(D262="","",SUMIF('[3]CHAM NV'!I:I,D262,'[3]CHAM NV'!J:J))</f>
        <v>0</v>
      </c>
      <c r="AH262" s="50">
        <f t="shared" ref="AH262:AH325" si="50">IF($D262="","",((SUM($AE262:$AF262))-AG262)*0.2)</f>
        <v>0</v>
      </c>
      <c r="AI262" s="49">
        <f>IF($D262="","",SUMIF('[3]TK CHAMTHI'!$M:$M,$D262,'[3]TK CHAMTHI'!$O:$O))</f>
        <v>0</v>
      </c>
      <c r="AJ262" s="49">
        <f>IF($D262="","",SUMIF('[3]TK CHAMTHI'!$N:$N,$D262,'[3]TK CHAMTHI'!$O:$O))</f>
        <v>0</v>
      </c>
      <c r="AK262" s="50">
        <f t="shared" si="42"/>
        <v>0</v>
      </c>
      <c r="AL262" s="49">
        <f>IF($D262="","",SUMIF('[3]TK CHAMTHI'!$P:$P,$D262,'[3]TK CHAMTHI'!$R:$R))</f>
        <v>0</v>
      </c>
      <c r="AM262" s="49">
        <f>IF($D262="","",SUMIF('[3]TK CHAMTHI'!$Q:$Q,$D262,'[3]TK CHAMTHI'!$R:$R))</f>
        <v>0</v>
      </c>
      <c r="AN262" s="50">
        <f t="shared" si="43"/>
        <v>0</v>
      </c>
      <c r="AO262" s="49">
        <f>IF(D262="","",SUMIF('[3]TK CHAMTHI'!S:S,D262,'[3]TK CHAMTHI'!U:U))</f>
        <v>0</v>
      </c>
      <c r="AP262" s="49">
        <f>IF(D262="","",SUMIF('[3]TK CHAMTHI'!T:T,D262,'[3]TK CHAMTHI'!U:U))</f>
        <v>0</v>
      </c>
      <c r="AQ262" s="50">
        <f t="shared" ref="AQ262:AQ325" si="51">IF(D262="","",SUM(AO262:AP262)*0.4)</f>
        <v>0</v>
      </c>
      <c r="AR262" s="50">
        <f>IF(D262="","",ROUND(SUMIF('[3]QL THI'!G:G,D262,'[3]QL THI'!H:H),1))</f>
        <v>0</v>
      </c>
      <c r="AS262" s="50">
        <f>IF(D262="","",ROUND(SUMIF('[3]QL THI'!E:E,D262,'[3]QL THI'!F:F),1))</f>
        <v>0</v>
      </c>
      <c r="AT262" s="149">
        <f t="shared" si="44"/>
        <v>0</v>
      </c>
    </row>
    <row r="263" spans="1:46" s="135" customFormat="1">
      <c r="A263" s="145">
        <f>IF(D263="","",SUBTOTAL(3,$D$5:D263))</f>
        <v>259</v>
      </c>
      <c r="B263" s="46" t="s">
        <v>566</v>
      </c>
      <c r="C263" s="47" t="s">
        <v>450</v>
      </c>
      <c r="D263" s="146" t="s">
        <v>567</v>
      </c>
      <c r="E263" s="147">
        <f>IF($D263="","",SUMIF('[3]TK DETHI'!$A:$A,$D263,'[3]TK DETHI'!$B:$B))</f>
        <v>0</v>
      </c>
      <c r="F263" s="147">
        <f>IF($D263="","",SUMIF('[3]TK DETHI'!$C:$C,$D263,'[3]TK DETHI'!$D:$D))</f>
        <v>0</v>
      </c>
      <c r="G263" s="147">
        <f>IF($D263="","",SUMIF('[3]TK DETHI'!$E:$E,$D263,'[3]TK DETHI'!$F:$F))</f>
        <v>0</v>
      </c>
      <c r="H263" s="147">
        <f>IF($D263="","",SUMIF('[3]TK DETHI'!$G:$G,$D263,'[3]TK DETHI'!$H:$H))</f>
        <v>0</v>
      </c>
      <c r="I263" s="147">
        <f>IF($D263="","",SUMIF('[3]TK DETHI'!$I:$I,$D263,'[3]TK DETHI'!$J:$J))</f>
        <v>0</v>
      </c>
      <c r="J263" s="147">
        <f>IF($D263="","",SUMIF('[3]TK DETHI'!$K:$K,$D263,'[3]TK DETHI'!$L:$L))</f>
        <v>0</v>
      </c>
      <c r="K263" s="147">
        <f>IF($D263="","",SUMIF('[3]TK DETHI'!$M:$M,$D263,'[3]TK DETHI'!$N:$N))</f>
        <v>0</v>
      </c>
      <c r="L263" s="147">
        <f>IF($D263="","",SUMIF('[3]TK DETHI'!$O:$O,$D263,'[3]TK DETHI'!$P:$P))</f>
        <v>0</v>
      </c>
      <c r="M263" s="148">
        <f t="shared" si="45"/>
        <v>0</v>
      </c>
      <c r="N263" s="49">
        <f>IF($D263="","",SUMIF('[3]TK COITHI KTHP va Thi TN'!$A:$A,$D263,'[3]TK COITHI KTHP va Thi TN'!$D:$D))</f>
        <v>0</v>
      </c>
      <c r="O263" s="49">
        <f>IF($D263="","",SUMIF('[3]TK COITHI KTHP va Thi TN'!$B:$B,$D263,'[3]TK COITHI KTHP va Thi TN'!$D:$D))</f>
        <v>0</v>
      </c>
      <c r="P263" s="49">
        <f>IF($D263="","",SUMIF('[3]TK COITHI KTHP va Thi TN'!$E:$E,$D263,'[3]TK COITHI KTHP va Thi TN'!$H:$H))</f>
        <v>0</v>
      </c>
      <c r="Q263" s="49">
        <f>IF($D263="","",SUMIF('[3]TK COITHI KTHP va Thi TN'!$F:$F,$D263,'[3]TK COITHI KTHP va Thi TN'!$H:$H))</f>
        <v>0</v>
      </c>
      <c r="R263" s="149">
        <f t="shared" si="46"/>
        <v>0</v>
      </c>
      <c r="S263" s="49">
        <f>IF($D263="","",SUMIF('[3]TK CHAMTHI'!$A:$A,$D263,'[3]TK CHAMTHI'!$C:$C))</f>
        <v>0</v>
      </c>
      <c r="T263" s="49">
        <f>IF($D263="","",SUMIF('[3]TK CHAMTHI'!$B:$B,$D263,'[3]TK CHAMTHI'!$C:$C))</f>
        <v>0</v>
      </c>
      <c r="U263" s="49">
        <f>IF(D263="","",SUMIF('[3]CHAM NV'!B:B,D263,'[3]CHAM NV'!C:C))</f>
        <v>0</v>
      </c>
      <c r="V263" s="50">
        <f t="shared" si="47"/>
        <v>0</v>
      </c>
      <c r="W263" s="49">
        <f>IF($D263="","",SUMIF('[3]TK CHAMTHI'!$D:$D,$D263,'[3]TK CHAMTHI'!$F:$F))</f>
        <v>0</v>
      </c>
      <c r="X263" s="49">
        <f>IF($D263="","",SUMIF('[3]TK CHAMTHI'!$E:$E,$D263,'[3]TK CHAMTHI'!$F:$F))</f>
        <v>0</v>
      </c>
      <c r="Y263" s="49">
        <f>IF(D263="","",SUMIF('[3]CHAM NV'!G:G,D263,'[3]CHAM NV'!H:H))</f>
        <v>0</v>
      </c>
      <c r="Z263" s="50">
        <f t="shared" si="48"/>
        <v>0</v>
      </c>
      <c r="AA263" s="49">
        <f>IF($D263="","",SUMIF('[3]TK CHAMTHI'!$G:$G,$D263,'[3]TK CHAMTHI'!$I:$I))</f>
        <v>0</v>
      </c>
      <c r="AB263" s="49">
        <f>IF($D263="","",SUMIF('[3]TK CHAMTHI'!$H:$H,$D263,'[3]TK CHAMTHI'!$I:$I))</f>
        <v>0</v>
      </c>
      <c r="AC263" s="49">
        <f>IF(D263="","",SUMIF('[3]CHAM NV'!E:E,D263,'[3]CHAM NV'!F:F))</f>
        <v>0</v>
      </c>
      <c r="AD263" s="50">
        <f t="shared" si="49"/>
        <v>0</v>
      </c>
      <c r="AE263" s="49">
        <f>IF($D263="","",SUMIF('[3]TK CHAMTHI'!$J:$J,$D263,'[3]TK CHAMTHI'!$L:$L))</f>
        <v>0</v>
      </c>
      <c r="AF263" s="49">
        <f>IF($D263="","",SUMIF('[3]TK CHAMTHI'!$K:$K,$D263,'[3]TK CHAMTHI'!$L:$L))</f>
        <v>0</v>
      </c>
      <c r="AG263" s="49">
        <f>IF(D263="","",SUMIF('[3]CHAM NV'!I:I,D263,'[3]CHAM NV'!J:J))</f>
        <v>0</v>
      </c>
      <c r="AH263" s="50">
        <f t="shared" si="50"/>
        <v>0</v>
      </c>
      <c r="AI263" s="49">
        <f>IF($D263="","",SUMIF('[3]TK CHAMTHI'!$M:$M,$D263,'[3]TK CHAMTHI'!$O:$O))</f>
        <v>0</v>
      </c>
      <c r="AJ263" s="49">
        <f>IF($D263="","",SUMIF('[3]TK CHAMTHI'!$N:$N,$D263,'[3]TK CHAMTHI'!$O:$O))</f>
        <v>0</v>
      </c>
      <c r="AK263" s="50">
        <f t="shared" si="42"/>
        <v>0</v>
      </c>
      <c r="AL263" s="49">
        <f>IF($D263="","",SUMIF('[3]TK CHAMTHI'!$P:$P,$D263,'[3]TK CHAMTHI'!$R:$R))</f>
        <v>0</v>
      </c>
      <c r="AM263" s="49">
        <f>IF($D263="","",SUMIF('[3]TK CHAMTHI'!$Q:$Q,$D263,'[3]TK CHAMTHI'!$R:$R))</f>
        <v>0</v>
      </c>
      <c r="AN263" s="50">
        <f t="shared" si="43"/>
        <v>0</v>
      </c>
      <c r="AO263" s="49">
        <f>IF(D263="","",SUMIF('[3]TK CHAMTHI'!S:S,D263,'[3]TK CHAMTHI'!U:U))</f>
        <v>0</v>
      </c>
      <c r="AP263" s="49">
        <f>IF(D263="","",SUMIF('[3]TK CHAMTHI'!T:T,D263,'[3]TK CHAMTHI'!U:U))</f>
        <v>0</v>
      </c>
      <c r="AQ263" s="50">
        <f t="shared" si="51"/>
        <v>0</v>
      </c>
      <c r="AR263" s="50">
        <f>IF(D263="","",ROUND(SUMIF('[3]QL THI'!G:G,D263,'[3]QL THI'!H:H),1))</f>
        <v>0</v>
      </c>
      <c r="AS263" s="50">
        <f>IF(D263="","",ROUND(SUMIF('[3]QL THI'!E:E,D263,'[3]QL THI'!F:F),1))</f>
        <v>0</v>
      </c>
      <c r="AT263" s="149">
        <f t="shared" si="44"/>
        <v>0</v>
      </c>
    </row>
    <row r="264" spans="1:46" s="135" customFormat="1">
      <c r="A264" s="145">
        <f>IF(D264="","",SUBTOTAL(3,$D$5:D264))</f>
        <v>260</v>
      </c>
      <c r="B264" s="46" t="s">
        <v>568</v>
      </c>
      <c r="C264" s="47" t="s">
        <v>450</v>
      </c>
      <c r="D264" s="146" t="s">
        <v>569</v>
      </c>
      <c r="E264" s="147">
        <f>IF($D264="","",SUMIF('[3]TK DETHI'!$A:$A,$D264,'[3]TK DETHI'!$B:$B))</f>
        <v>0</v>
      </c>
      <c r="F264" s="147">
        <f>IF($D264="","",SUMIF('[3]TK DETHI'!$C:$C,$D264,'[3]TK DETHI'!$D:$D))</f>
        <v>0</v>
      </c>
      <c r="G264" s="147">
        <f>IF($D264="","",SUMIF('[3]TK DETHI'!$E:$E,$D264,'[3]TK DETHI'!$F:$F))</f>
        <v>0</v>
      </c>
      <c r="H264" s="147">
        <f>IF($D264="","",SUMIF('[3]TK DETHI'!$G:$G,$D264,'[3]TK DETHI'!$H:$H))</f>
        <v>0</v>
      </c>
      <c r="I264" s="147">
        <f>IF($D264="","",SUMIF('[3]TK DETHI'!$I:$I,$D264,'[3]TK DETHI'!$J:$J))</f>
        <v>0</v>
      </c>
      <c r="J264" s="147">
        <f>IF($D264="","",SUMIF('[3]TK DETHI'!$K:$K,$D264,'[3]TK DETHI'!$L:$L))</f>
        <v>0</v>
      </c>
      <c r="K264" s="147">
        <f>IF($D264="","",SUMIF('[3]TK DETHI'!$M:$M,$D264,'[3]TK DETHI'!$N:$N))</f>
        <v>0</v>
      </c>
      <c r="L264" s="147">
        <f>IF($D264="","",SUMIF('[3]TK DETHI'!$O:$O,$D264,'[3]TK DETHI'!$P:$P))</f>
        <v>0</v>
      </c>
      <c r="M264" s="148">
        <f t="shared" si="45"/>
        <v>0</v>
      </c>
      <c r="N264" s="49">
        <f>IF($D264="","",SUMIF('[3]TK COITHI KTHP va Thi TN'!$A:$A,$D264,'[3]TK COITHI KTHP va Thi TN'!$D:$D))</f>
        <v>0</v>
      </c>
      <c r="O264" s="49">
        <f>IF($D264="","",SUMIF('[3]TK COITHI KTHP va Thi TN'!$B:$B,$D264,'[3]TK COITHI KTHP va Thi TN'!$D:$D))</f>
        <v>0</v>
      </c>
      <c r="P264" s="49">
        <f>IF($D264="","",SUMIF('[3]TK COITHI KTHP va Thi TN'!$E:$E,$D264,'[3]TK COITHI KTHP va Thi TN'!$H:$H))</f>
        <v>0</v>
      </c>
      <c r="Q264" s="49">
        <f>IF($D264="","",SUMIF('[3]TK COITHI KTHP va Thi TN'!$F:$F,$D264,'[3]TK COITHI KTHP va Thi TN'!$H:$H))</f>
        <v>0</v>
      </c>
      <c r="R264" s="149">
        <f t="shared" si="46"/>
        <v>0</v>
      </c>
      <c r="S264" s="49">
        <f>IF($D264="","",SUMIF('[3]TK CHAMTHI'!$A:$A,$D264,'[3]TK CHAMTHI'!$C:$C))</f>
        <v>0</v>
      </c>
      <c r="T264" s="49">
        <f>IF($D264="","",SUMIF('[3]TK CHAMTHI'!$B:$B,$D264,'[3]TK CHAMTHI'!$C:$C))</f>
        <v>0</v>
      </c>
      <c r="U264" s="49">
        <f>IF(D264="","",SUMIF('[3]CHAM NV'!B:B,D264,'[3]CHAM NV'!C:C))</f>
        <v>0</v>
      </c>
      <c r="V264" s="50">
        <f t="shared" si="47"/>
        <v>0</v>
      </c>
      <c r="W264" s="49">
        <f>IF($D264="","",SUMIF('[3]TK CHAMTHI'!$D:$D,$D264,'[3]TK CHAMTHI'!$F:$F))</f>
        <v>0</v>
      </c>
      <c r="X264" s="49">
        <f>IF($D264="","",SUMIF('[3]TK CHAMTHI'!$E:$E,$D264,'[3]TK CHAMTHI'!$F:$F))</f>
        <v>0</v>
      </c>
      <c r="Y264" s="49">
        <f>IF(D264="","",SUMIF('[3]CHAM NV'!G:G,D264,'[3]CHAM NV'!H:H))</f>
        <v>0</v>
      </c>
      <c r="Z264" s="50">
        <f t="shared" si="48"/>
        <v>0</v>
      </c>
      <c r="AA264" s="49">
        <f>IF($D264="","",SUMIF('[3]TK CHAMTHI'!$G:$G,$D264,'[3]TK CHAMTHI'!$I:$I))</f>
        <v>0</v>
      </c>
      <c r="AB264" s="49">
        <f>IF($D264="","",SUMIF('[3]TK CHAMTHI'!$H:$H,$D264,'[3]TK CHAMTHI'!$I:$I))</f>
        <v>0</v>
      </c>
      <c r="AC264" s="49">
        <f>IF(D264="","",SUMIF('[3]CHAM NV'!E:E,D264,'[3]CHAM NV'!F:F))</f>
        <v>0</v>
      </c>
      <c r="AD264" s="50">
        <f t="shared" si="49"/>
        <v>0</v>
      </c>
      <c r="AE264" s="49">
        <f>IF($D264="","",SUMIF('[3]TK CHAMTHI'!$J:$J,$D264,'[3]TK CHAMTHI'!$L:$L))</f>
        <v>0</v>
      </c>
      <c r="AF264" s="49">
        <f>IF($D264="","",SUMIF('[3]TK CHAMTHI'!$K:$K,$D264,'[3]TK CHAMTHI'!$L:$L))</f>
        <v>0</v>
      </c>
      <c r="AG264" s="49">
        <f>IF(D264="","",SUMIF('[3]CHAM NV'!I:I,D264,'[3]CHAM NV'!J:J))</f>
        <v>0</v>
      </c>
      <c r="AH264" s="50">
        <f t="shared" si="50"/>
        <v>0</v>
      </c>
      <c r="AI264" s="49">
        <f>IF($D264="","",SUMIF('[3]TK CHAMTHI'!$M:$M,$D264,'[3]TK CHAMTHI'!$O:$O))</f>
        <v>0</v>
      </c>
      <c r="AJ264" s="49">
        <f>IF($D264="","",SUMIF('[3]TK CHAMTHI'!$N:$N,$D264,'[3]TK CHAMTHI'!$O:$O))</f>
        <v>0</v>
      </c>
      <c r="AK264" s="50">
        <f t="shared" si="42"/>
        <v>0</v>
      </c>
      <c r="AL264" s="49">
        <f>IF($D264="","",SUMIF('[3]TK CHAMTHI'!$P:$P,$D264,'[3]TK CHAMTHI'!$R:$R))</f>
        <v>0</v>
      </c>
      <c r="AM264" s="49">
        <f>IF($D264="","",SUMIF('[3]TK CHAMTHI'!$Q:$Q,$D264,'[3]TK CHAMTHI'!$R:$R))</f>
        <v>0</v>
      </c>
      <c r="AN264" s="50">
        <f t="shared" si="43"/>
        <v>0</v>
      </c>
      <c r="AO264" s="49">
        <f>IF(D264="","",SUMIF('[3]TK CHAMTHI'!S:S,D264,'[3]TK CHAMTHI'!U:U))</f>
        <v>0</v>
      </c>
      <c r="AP264" s="49">
        <f>IF(D264="","",SUMIF('[3]TK CHAMTHI'!T:T,D264,'[3]TK CHAMTHI'!U:U))</f>
        <v>0</v>
      </c>
      <c r="AQ264" s="50">
        <f t="shared" si="51"/>
        <v>0</v>
      </c>
      <c r="AR264" s="50">
        <f>IF(D264="","",ROUND(SUMIF('[3]QL THI'!G:G,D264,'[3]QL THI'!H:H),1))</f>
        <v>0</v>
      </c>
      <c r="AS264" s="50">
        <f>IF(D264="","",ROUND(SUMIF('[3]QL THI'!E:E,D264,'[3]QL THI'!F:F),1))</f>
        <v>0</v>
      </c>
      <c r="AT264" s="149">
        <f t="shared" si="44"/>
        <v>0</v>
      </c>
    </row>
    <row r="265" spans="1:46" s="135" customFormat="1">
      <c r="A265" s="145">
        <f>IF(D265="","",SUBTOTAL(3,$D$5:D265))</f>
        <v>261</v>
      </c>
      <c r="B265" s="46" t="s">
        <v>570</v>
      </c>
      <c r="C265" s="47" t="s">
        <v>450</v>
      </c>
      <c r="D265" s="146" t="s">
        <v>571</v>
      </c>
      <c r="E265" s="147">
        <f>IF($D265="","",SUMIF('[3]TK DETHI'!$A:$A,$D265,'[3]TK DETHI'!$B:$B))</f>
        <v>0</v>
      </c>
      <c r="F265" s="147">
        <f>IF($D265="","",SUMIF('[3]TK DETHI'!$C:$C,$D265,'[3]TK DETHI'!$D:$D))</f>
        <v>0</v>
      </c>
      <c r="G265" s="147">
        <f>IF($D265="","",SUMIF('[3]TK DETHI'!$E:$E,$D265,'[3]TK DETHI'!$F:$F))</f>
        <v>0</v>
      </c>
      <c r="H265" s="147">
        <f>IF($D265="","",SUMIF('[3]TK DETHI'!$G:$G,$D265,'[3]TK DETHI'!$H:$H))</f>
        <v>0</v>
      </c>
      <c r="I265" s="147">
        <f>IF($D265="","",SUMIF('[3]TK DETHI'!$I:$I,$D265,'[3]TK DETHI'!$J:$J))</f>
        <v>0</v>
      </c>
      <c r="J265" s="147">
        <f>IF($D265="","",SUMIF('[3]TK DETHI'!$K:$K,$D265,'[3]TK DETHI'!$L:$L))</f>
        <v>0</v>
      </c>
      <c r="K265" s="147">
        <f>IF($D265="","",SUMIF('[3]TK DETHI'!$M:$M,$D265,'[3]TK DETHI'!$N:$N))</f>
        <v>0</v>
      </c>
      <c r="L265" s="147">
        <f>IF($D265="","",SUMIF('[3]TK DETHI'!$O:$O,$D265,'[3]TK DETHI'!$P:$P))</f>
        <v>0</v>
      </c>
      <c r="M265" s="148">
        <f t="shared" si="45"/>
        <v>0</v>
      </c>
      <c r="N265" s="49">
        <f>IF($D265="","",SUMIF('[3]TK COITHI KTHP va Thi TN'!$A:$A,$D265,'[3]TK COITHI KTHP va Thi TN'!$D:$D))</f>
        <v>0</v>
      </c>
      <c r="O265" s="49">
        <f>IF($D265="","",SUMIF('[3]TK COITHI KTHP va Thi TN'!$B:$B,$D265,'[3]TK COITHI KTHP va Thi TN'!$D:$D))</f>
        <v>0</v>
      </c>
      <c r="P265" s="49">
        <f>IF($D265="","",SUMIF('[3]TK COITHI KTHP va Thi TN'!$E:$E,$D265,'[3]TK COITHI KTHP va Thi TN'!$H:$H))</f>
        <v>0</v>
      </c>
      <c r="Q265" s="49">
        <f>IF($D265="","",SUMIF('[3]TK COITHI KTHP va Thi TN'!$F:$F,$D265,'[3]TK COITHI KTHP va Thi TN'!$H:$H))</f>
        <v>0</v>
      </c>
      <c r="R265" s="149">
        <f t="shared" si="46"/>
        <v>0</v>
      </c>
      <c r="S265" s="49">
        <f>IF($D265="","",SUMIF('[3]TK CHAMTHI'!$A:$A,$D265,'[3]TK CHAMTHI'!$C:$C))</f>
        <v>0</v>
      </c>
      <c r="T265" s="49">
        <f>IF($D265="","",SUMIF('[3]TK CHAMTHI'!$B:$B,$D265,'[3]TK CHAMTHI'!$C:$C))</f>
        <v>0</v>
      </c>
      <c r="U265" s="49">
        <f>IF(D265="","",SUMIF('[3]CHAM NV'!B:B,D265,'[3]CHAM NV'!C:C))</f>
        <v>0</v>
      </c>
      <c r="V265" s="50">
        <f t="shared" si="47"/>
        <v>0</v>
      </c>
      <c r="W265" s="49">
        <f>IF($D265="","",SUMIF('[3]TK CHAMTHI'!$D:$D,$D265,'[3]TK CHAMTHI'!$F:$F))</f>
        <v>0</v>
      </c>
      <c r="X265" s="49">
        <f>IF($D265="","",SUMIF('[3]TK CHAMTHI'!$E:$E,$D265,'[3]TK CHAMTHI'!$F:$F))</f>
        <v>0</v>
      </c>
      <c r="Y265" s="49">
        <f>IF(D265="","",SUMIF('[3]CHAM NV'!G:G,D265,'[3]CHAM NV'!H:H))</f>
        <v>0</v>
      </c>
      <c r="Z265" s="50">
        <f t="shared" si="48"/>
        <v>0</v>
      </c>
      <c r="AA265" s="49">
        <f>IF($D265="","",SUMIF('[3]TK CHAMTHI'!$G:$G,$D265,'[3]TK CHAMTHI'!$I:$I))</f>
        <v>0</v>
      </c>
      <c r="AB265" s="49">
        <f>IF($D265="","",SUMIF('[3]TK CHAMTHI'!$H:$H,$D265,'[3]TK CHAMTHI'!$I:$I))</f>
        <v>0</v>
      </c>
      <c r="AC265" s="49">
        <f>IF(D265="","",SUMIF('[3]CHAM NV'!E:E,D265,'[3]CHAM NV'!F:F))</f>
        <v>0</v>
      </c>
      <c r="AD265" s="50">
        <f t="shared" si="49"/>
        <v>0</v>
      </c>
      <c r="AE265" s="49">
        <f>IF($D265="","",SUMIF('[3]TK CHAMTHI'!$J:$J,$D265,'[3]TK CHAMTHI'!$L:$L))</f>
        <v>0</v>
      </c>
      <c r="AF265" s="49">
        <f>IF($D265="","",SUMIF('[3]TK CHAMTHI'!$K:$K,$D265,'[3]TK CHAMTHI'!$L:$L))</f>
        <v>0</v>
      </c>
      <c r="AG265" s="49">
        <f>IF(D265="","",SUMIF('[3]CHAM NV'!I:I,D265,'[3]CHAM NV'!J:J))</f>
        <v>0</v>
      </c>
      <c r="AH265" s="50">
        <f t="shared" si="50"/>
        <v>0</v>
      </c>
      <c r="AI265" s="49">
        <f>IF($D265="","",SUMIF('[3]TK CHAMTHI'!$M:$M,$D265,'[3]TK CHAMTHI'!$O:$O))</f>
        <v>0</v>
      </c>
      <c r="AJ265" s="49">
        <f>IF($D265="","",SUMIF('[3]TK CHAMTHI'!$N:$N,$D265,'[3]TK CHAMTHI'!$O:$O))</f>
        <v>0</v>
      </c>
      <c r="AK265" s="50">
        <f t="shared" si="42"/>
        <v>0</v>
      </c>
      <c r="AL265" s="49">
        <f>IF($D265="","",SUMIF('[3]TK CHAMTHI'!$P:$P,$D265,'[3]TK CHAMTHI'!$R:$R))</f>
        <v>0</v>
      </c>
      <c r="AM265" s="49">
        <f>IF($D265="","",SUMIF('[3]TK CHAMTHI'!$Q:$Q,$D265,'[3]TK CHAMTHI'!$R:$R))</f>
        <v>0</v>
      </c>
      <c r="AN265" s="50">
        <f t="shared" si="43"/>
        <v>0</v>
      </c>
      <c r="AO265" s="49">
        <f>IF(D265="","",SUMIF('[3]TK CHAMTHI'!S:S,D265,'[3]TK CHAMTHI'!U:U))</f>
        <v>0</v>
      </c>
      <c r="AP265" s="49">
        <f>IF(D265="","",SUMIF('[3]TK CHAMTHI'!T:T,D265,'[3]TK CHAMTHI'!U:U))</f>
        <v>0</v>
      </c>
      <c r="AQ265" s="50">
        <f t="shared" si="51"/>
        <v>0</v>
      </c>
      <c r="AR265" s="50">
        <f>IF(D265="","",ROUND(SUMIF('[3]QL THI'!G:G,D265,'[3]QL THI'!H:H),1))</f>
        <v>0</v>
      </c>
      <c r="AS265" s="50">
        <f>IF(D265="","",ROUND(SUMIF('[3]QL THI'!E:E,D265,'[3]QL THI'!F:F),1))</f>
        <v>0</v>
      </c>
      <c r="AT265" s="149">
        <f t="shared" si="44"/>
        <v>0</v>
      </c>
    </row>
    <row r="266" spans="1:46" s="135" customFormat="1">
      <c r="A266" s="145">
        <f>IF(D266="","",SUBTOTAL(3,$D$5:D266))</f>
        <v>262</v>
      </c>
      <c r="B266" s="46" t="s">
        <v>572</v>
      </c>
      <c r="C266" s="47" t="s">
        <v>450</v>
      </c>
      <c r="D266" s="146" t="s">
        <v>573</v>
      </c>
      <c r="E266" s="147">
        <f>IF($D266="","",SUMIF('[3]TK DETHI'!$A:$A,$D266,'[3]TK DETHI'!$B:$B))</f>
        <v>0</v>
      </c>
      <c r="F266" s="147">
        <f>IF($D266="","",SUMIF('[3]TK DETHI'!$C:$C,$D266,'[3]TK DETHI'!$D:$D))</f>
        <v>0</v>
      </c>
      <c r="G266" s="147">
        <f>IF($D266="","",SUMIF('[3]TK DETHI'!$E:$E,$D266,'[3]TK DETHI'!$F:$F))</f>
        <v>0</v>
      </c>
      <c r="H266" s="147">
        <f>IF($D266="","",SUMIF('[3]TK DETHI'!$G:$G,$D266,'[3]TK DETHI'!$H:$H))</f>
        <v>0</v>
      </c>
      <c r="I266" s="147">
        <f>IF($D266="","",SUMIF('[3]TK DETHI'!$I:$I,$D266,'[3]TK DETHI'!$J:$J))</f>
        <v>0</v>
      </c>
      <c r="J266" s="147">
        <f>IF($D266="","",SUMIF('[3]TK DETHI'!$K:$K,$D266,'[3]TK DETHI'!$L:$L))</f>
        <v>0</v>
      </c>
      <c r="K266" s="147">
        <f>IF($D266="","",SUMIF('[3]TK DETHI'!$M:$M,$D266,'[3]TK DETHI'!$N:$N))</f>
        <v>0</v>
      </c>
      <c r="L266" s="147">
        <f>IF($D266="","",SUMIF('[3]TK DETHI'!$O:$O,$D266,'[3]TK DETHI'!$P:$P))</f>
        <v>0</v>
      </c>
      <c r="M266" s="148">
        <f t="shared" si="45"/>
        <v>0</v>
      </c>
      <c r="N266" s="49">
        <f>IF($D266="","",SUMIF('[3]TK COITHI KTHP va Thi TN'!$A:$A,$D266,'[3]TK COITHI KTHP va Thi TN'!$D:$D))</f>
        <v>0</v>
      </c>
      <c r="O266" s="49">
        <f>IF($D266="","",SUMIF('[3]TK COITHI KTHP va Thi TN'!$B:$B,$D266,'[3]TK COITHI KTHP va Thi TN'!$D:$D))</f>
        <v>0</v>
      </c>
      <c r="P266" s="49">
        <f>IF($D266="","",SUMIF('[3]TK COITHI KTHP va Thi TN'!$E:$E,$D266,'[3]TK COITHI KTHP va Thi TN'!$H:$H))</f>
        <v>0</v>
      </c>
      <c r="Q266" s="49">
        <f>IF($D266="","",SUMIF('[3]TK COITHI KTHP va Thi TN'!$F:$F,$D266,'[3]TK COITHI KTHP va Thi TN'!$H:$H))</f>
        <v>0</v>
      </c>
      <c r="R266" s="149">
        <f t="shared" si="46"/>
        <v>0</v>
      </c>
      <c r="S266" s="49">
        <f>IF($D266="","",SUMIF('[3]TK CHAMTHI'!$A:$A,$D266,'[3]TK CHAMTHI'!$C:$C))</f>
        <v>0</v>
      </c>
      <c r="T266" s="49">
        <f>IF($D266="","",SUMIF('[3]TK CHAMTHI'!$B:$B,$D266,'[3]TK CHAMTHI'!$C:$C))</f>
        <v>0</v>
      </c>
      <c r="U266" s="49">
        <f>IF(D266="","",SUMIF('[3]CHAM NV'!B:B,D266,'[3]CHAM NV'!C:C))</f>
        <v>0</v>
      </c>
      <c r="V266" s="50">
        <f t="shared" si="47"/>
        <v>0</v>
      </c>
      <c r="W266" s="49">
        <f>IF($D266="","",SUMIF('[3]TK CHAMTHI'!$D:$D,$D266,'[3]TK CHAMTHI'!$F:$F))</f>
        <v>0</v>
      </c>
      <c r="X266" s="49">
        <f>IF($D266="","",SUMIF('[3]TK CHAMTHI'!$E:$E,$D266,'[3]TK CHAMTHI'!$F:$F))</f>
        <v>0</v>
      </c>
      <c r="Y266" s="49">
        <f>IF(D266="","",SUMIF('[3]CHAM NV'!G:G,D266,'[3]CHAM NV'!H:H))</f>
        <v>0</v>
      </c>
      <c r="Z266" s="50">
        <f t="shared" si="48"/>
        <v>0</v>
      </c>
      <c r="AA266" s="49">
        <f>IF($D266="","",SUMIF('[3]TK CHAMTHI'!$G:$G,$D266,'[3]TK CHAMTHI'!$I:$I))</f>
        <v>0</v>
      </c>
      <c r="AB266" s="49">
        <f>IF($D266="","",SUMIF('[3]TK CHAMTHI'!$H:$H,$D266,'[3]TK CHAMTHI'!$I:$I))</f>
        <v>0</v>
      </c>
      <c r="AC266" s="49">
        <f>IF(D266="","",SUMIF('[3]CHAM NV'!E:E,D266,'[3]CHAM NV'!F:F))</f>
        <v>0</v>
      </c>
      <c r="AD266" s="50">
        <f t="shared" si="49"/>
        <v>0</v>
      </c>
      <c r="AE266" s="49">
        <f>IF($D266="","",SUMIF('[3]TK CHAMTHI'!$J:$J,$D266,'[3]TK CHAMTHI'!$L:$L))</f>
        <v>0</v>
      </c>
      <c r="AF266" s="49">
        <f>IF($D266="","",SUMIF('[3]TK CHAMTHI'!$K:$K,$D266,'[3]TK CHAMTHI'!$L:$L))</f>
        <v>0</v>
      </c>
      <c r="AG266" s="49">
        <f>IF(D266="","",SUMIF('[3]CHAM NV'!I:I,D266,'[3]CHAM NV'!J:J))</f>
        <v>0</v>
      </c>
      <c r="AH266" s="50">
        <f t="shared" si="50"/>
        <v>0</v>
      </c>
      <c r="AI266" s="49">
        <f>IF($D266="","",SUMIF('[3]TK CHAMTHI'!$M:$M,$D266,'[3]TK CHAMTHI'!$O:$O))</f>
        <v>0</v>
      </c>
      <c r="AJ266" s="49">
        <f>IF($D266="","",SUMIF('[3]TK CHAMTHI'!$N:$N,$D266,'[3]TK CHAMTHI'!$O:$O))</f>
        <v>0</v>
      </c>
      <c r="AK266" s="50">
        <f t="shared" si="42"/>
        <v>0</v>
      </c>
      <c r="AL266" s="49">
        <f>IF($D266="","",SUMIF('[3]TK CHAMTHI'!$P:$P,$D266,'[3]TK CHAMTHI'!$R:$R))</f>
        <v>0</v>
      </c>
      <c r="AM266" s="49">
        <f>IF($D266="","",SUMIF('[3]TK CHAMTHI'!$Q:$Q,$D266,'[3]TK CHAMTHI'!$R:$R))</f>
        <v>0</v>
      </c>
      <c r="AN266" s="50">
        <f t="shared" si="43"/>
        <v>0</v>
      </c>
      <c r="AO266" s="49">
        <f>IF(D266="","",SUMIF('[3]TK CHAMTHI'!S:S,D266,'[3]TK CHAMTHI'!U:U))</f>
        <v>0</v>
      </c>
      <c r="AP266" s="49">
        <f>IF(D266="","",SUMIF('[3]TK CHAMTHI'!T:T,D266,'[3]TK CHAMTHI'!U:U))</f>
        <v>0</v>
      </c>
      <c r="AQ266" s="50">
        <f t="shared" si="51"/>
        <v>0</v>
      </c>
      <c r="AR266" s="50">
        <f>IF(D266="","",ROUND(SUMIF('[3]QL THI'!G:G,D266,'[3]QL THI'!H:H),1))</f>
        <v>0</v>
      </c>
      <c r="AS266" s="50">
        <f>IF(D266="","",ROUND(SUMIF('[3]QL THI'!E:E,D266,'[3]QL THI'!F:F),1))</f>
        <v>0</v>
      </c>
      <c r="AT266" s="149">
        <f t="shared" si="44"/>
        <v>0</v>
      </c>
    </row>
    <row r="267" spans="1:46" s="135" customFormat="1">
      <c r="A267" s="145">
        <f>IF(D267="","",SUBTOTAL(3,$D$5:D267))</f>
        <v>263</v>
      </c>
      <c r="B267" s="46" t="s">
        <v>574</v>
      </c>
      <c r="C267" s="47" t="s">
        <v>450</v>
      </c>
      <c r="D267" s="146" t="s">
        <v>575</v>
      </c>
      <c r="E267" s="147">
        <f>IF($D267="","",SUMIF('[3]TK DETHI'!$A:$A,$D267,'[3]TK DETHI'!$B:$B))</f>
        <v>0</v>
      </c>
      <c r="F267" s="147">
        <f>IF($D267="","",SUMIF('[3]TK DETHI'!$C:$C,$D267,'[3]TK DETHI'!$D:$D))</f>
        <v>0</v>
      </c>
      <c r="G267" s="147">
        <f>IF($D267="","",SUMIF('[3]TK DETHI'!$E:$E,$D267,'[3]TK DETHI'!$F:$F))</f>
        <v>0</v>
      </c>
      <c r="H267" s="147">
        <f>IF($D267="","",SUMIF('[3]TK DETHI'!$G:$G,$D267,'[3]TK DETHI'!$H:$H))</f>
        <v>0</v>
      </c>
      <c r="I267" s="147">
        <f>IF($D267="","",SUMIF('[3]TK DETHI'!$I:$I,$D267,'[3]TK DETHI'!$J:$J))</f>
        <v>0</v>
      </c>
      <c r="J267" s="147">
        <f>IF($D267="","",SUMIF('[3]TK DETHI'!$K:$K,$D267,'[3]TK DETHI'!$L:$L))</f>
        <v>0</v>
      </c>
      <c r="K267" s="147">
        <f>IF($D267="","",SUMIF('[3]TK DETHI'!$M:$M,$D267,'[3]TK DETHI'!$N:$N))</f>
        <v>0</v>
      </c>
      <c r="L267" s="147">
        <f>IF($D267="","",SUMIF('[3]TK DETHI'!$O:$O,$D267,'[3]TK DETHI'!$P:$P))</f>
        <v>0</v>
      </c>
      <c r="M267" s="148">
        <f t="shared" si="45"/>
        <v>0</v>
      </c>
      <c r="N267" s="49">
        <f>IF($D267="","",SUMIF('[3]TK COITHI KTHP va Thi TN'!$A:$A,$D267,'[3]TK COITHI KTHP va Thi TN'!$D:$D))</f>
        <v>0</v>
      </c>
      <c r="O267" s="49">
        <f>IF($D267="","",SUMIF('[3]TK COITHI KTHP va Thi TN'!$B:$B,$D267,'[3]TK COITHI KTHP va Thi TN'!$D:$D))</f>
        <v>0</v>
      </c>
      <c r="P267" s="49">
        <f>IF($D267="","",SUMIF('[3]TK COITHI KTHP va Thi TN'!$E:$E,$D267,'[3]TK COITHI KTHP va Thi TN'!$H:$H))</f>
        <v>0</v>
      </c>
      <c r="Q267" s="49">
        <f>IF($D267="","",SUMIF('[3]TK COITHI KTHP va Thi TN'!$F:$F,$D267,'[3]TK COITHI KTHP va Thi TN'!$H:$H))</f>
        <v>0</v>
      </c>
      <c r="R267" s="149">
        <f t="shared" si="46"/>
        <v>0</v>
      </c>
      <c r="S267" s="49">
        <f>IF($D267="","",SUMIF('[3]TK CHAMTHI'!$A:$A,$D267,'[3]TK CHAMTHI'!$C:$C))</f>
        <v>0</v>
      </c>
      <c r="T267" s="49">
        <f>IF($D267="","",SUMIF('[3]TK CHAMTHI'!$B:$B,$D267,'[3]TK CHAMTHI'!$C:$C))</f>
        <v>0</v>
      </c>
      <c r="U267" s="49">
        <f>IF(D267="","",SUMIF('[3]CHAM NV'!B:B,D267,'[3]CHAM NV'!C:C))</f>
        <v>0</v>
      </c>
      <c r="V267" s="50">
        <f t="shared" si="47"/>
        <v>0</v>
      </c>
      <c r="W267" s="49">
        <f>IF($D267="","",SUMIF('[3]TK CHAMTHI'!$D:$D,$D267,'[3]TK CHAMTHI'!$F:$F))</f>
        <v>0</v>
      </c>
      <c r="X267" s="49">
        <f>IF($D267="","",SUMIF('[3]TK CHAMTHI'!$E:$E,$D267,'[3]TK CHAMTHI'!$F:$F))</f>
        <v>0</v>
      </c>
      <c r="Y267" s="49">
        <f>IF(D267="","",SUMIF('[3]CHAM NV'!G:G,D267,'[3]CHAM NV'!H:H))</f>
        <v>0</v>
      </c>
      <c r="Z267" s="50">
        <f t="shared" si="48"/>
        <v>0</v>
      </c>
      <c r="AA267" s="49">
        <f>IF($D267="","",SUMIF('[3]TK CHAMTHI'!$G:$G,$D267,'[3]TK CHAMTHI'!$I:$I))</f>
        <v>0</v>
      </c>
      <c r="AB267" s="49">
        <f>IF($D267="","",SUMIF('[3]TK CHAMTHI'!$H:$H,$D267,'[3]TK CHAMTHI'!$I:$I))</f>
        <v>0</v>
      </c>
      <c r="AC267" s="49">
        <f>IF(D267="","",SUMIF('[3]CHAM NV'!E:E,D267,'[3]CHAM NV'!F:F))</f>
        <v>0</v>
      </c>
      <c r="AD267" s="50">
        <f t="shared" si="49"/>
        <v>0</v>
      </c>
      <c r="AE267" s="49">
        <f>IF($D267="","",SUMIF('[3]TK CHAMTHI'!$J:$J,$D267,'[3]TK CHAMTHI'!$L:$L))</f>
        <v>0</v>
      </c>
      <c r="AF267" s="49">
        <f>IF($D267="","",SUMIF('[3]TK CHAMTHI'!$K:$K,$D267,'[3]TK CHAMTHI'!$L:$L))</f>
        <v>0</v>
      </c>
      <c r="AG267" s="49">
        <f>IF(D267="","",SUMIF('[3]CHAM NV'!I:I,D267,'[3]CHAM NV'!J:J))</f>
        <v>0</v>
      </c>
      <c r="AH267" s="50">
        <f t="shared" si="50"/>
        <v>0</v>
      </c>
      <c r="AI267" s="49">
        <f>IF($D267="","",SUMIF('[3]TK CHAMTHI'!$M:$M,$D267,'[3]TK CHAMTHI'!$O:$O))</f>
        <v>0</v>
      </c>
      <c r="AJ267" s="49">
        <f>IF($D267="","",SUMIF('[3]TK CHAMTHI'!$N:$N,$D267,'[3]TK CHAMTHI'!$O:$O))</f>
        <v>0</v>
      </c>
      <c r="AK267" s="50">
        <f t="shared" si="42"/>
        <v>0</v>
      </c>
      <c r="AL267" s="49">
        <f>IF($D267="","",SUMIF('[3]TK CHAMTHI'!$P:$P,$D267,'[3]TK CHAMTHI'!$R:$R))</f>
        <v>0</v>
      </c>
      <c r="AM267" s="49">
        <f>IF($D267="","",SUMIF('[3]TK CHAMTHI'!$Q:$Q,$D267,'[3]TK CHAMTHI'!$R:$R))</f>
        <v>0</v>
      </c>
      <c r="AN267" s="50">
        <f t="shared" si="43"/>
        <v>0</v>
      </c>
      <c r="AO267" s="49">
        <f>IF(D267="","",SUMIF('[3]TK CHAMTHI'!S:S,D267,'[3]TK CHAMTHI'!U:U))</f>
        <v>0</v>
      </c>
      <c r="AP267" s="49">
        <f>IF(D267="","",SUMIF('[3]TK CHAMTHI'!T:T,D267,'[3]TK CHAMTHI'!U:U))</f>
        <v>0</v>
      </c>
      <c r="AQ267" s="50">
        <f t="shared" si="51"/>
        <v>0</v>
      </c>
      <c r="AR267" s="50">
        <f>IF(D267="","",ROUND(SUMIF('[3]QL THI'!G:G,D267,'[3]QL THI'!H:H),1))</f>
        <v>0</v>
      </c>
      <c r="AS267" s="50">
        <f>IF(D267="","",ROUND(SUMIF('[3]QL THI'!E:E,D267,'[3]QL THI'!F:F),1))</f>
        <v>0</v>
      </c>
      <c r="AT267" s="149">
        <f t="shared" si="44"/>
        <v>0</v>
      </c>
    </row>
    <row r="268" spans="1:46" s="135" customFormat="1">
      <c r="A268" s="145">
        <f>IF(D268="","",SUBTOTAL(3,$D$5:D268))</f>
        <v>264</v>
      </c>
      <c r="B268" s="46" t="s">
        <v>576</v>
      </c>
      <c r="C268" s="47" t="s">
        <v>450</v>
      </c>
      <c r="D268" s="146" t="s">
        <v>577</v>
      </c>
      <c r="E268" s="147">
        <f>IF($D268="","",SUMIF('[3]TK DETHI'!$A:$A,$D268,'[3]TK DETHI'!$B:$B))</f>
        <v>0</v>
      </c>
      <c r="F268" s="147">
        <f>IF($D268="","",SUMIF('[3]TK DETHI'!$C:$C,$D268,'[3]TK DETHI'!$D:$D))</f>
        <v>0</v>
      </c>
      <c r="G268" s="147">
        <f>IF($D268="","",SUMIF('[3]TK DETHI'!$E:$E,$D268,'[3]TK DETHI'!$F:$F))</f>
        <v>0</v>
      </c>
      <c r="H268" s="147">
        <f>IF($D268="","",SUMIF('[3]TK DETHI'!$G:$G,$D268,'[3]TK DETHI'!$H:$H))</f>
        <v>0</v>
      </c>
      <c r="I268" s="147">
        <f>IF($D268="","",SUMIF('[3]TK DETHI'!$I:$I,$D268,'[3]TK DETHI'!$J:$J))</f>
        <v>0</v>
      </c>
      <c r="J268" s="147">
        <f>IF($D268="","",SUMIF('[3]TK DETHI'!$K:$K,$D268,'[3]TK DETHI'!$L:$L))</f>
        <v>0</v>
      </c>
      <c r="K268" s="147">
        <f>IF($D268="","",SUMIF('[3]TK DETHI'!$M:$M,$D268,'[3]TK DETHI'!$N:$N))</f>
        <v>0</v>
      </c>
      <c r="L268" s="147">
        <f>IF($D268="","",SUMIF('[3]TK DETHI'!$O:$O,$D268,'[3]TK DETHI'!$P:$P))</f>
        <v>0</v>
      </c>
      <c r="M268" s="148">
        <f t="shared" si="45"/>
        <v>0</v>
      </c>
      <c r="N268" s="49">
        <f>IF($D268="","",SUMIF('[3]TK COITHI KTHP va Thi TN'!$A:$A,$D268,'[3]TK COITHI KTHP va Thi TN'!$D:$D))</f>
        <v>0</v>
      </c>
      <c r="O268" s="49">
        <f>IF($D268="","",SUMIF('[3]TK COITHI KTHP va Thi TN'!$B:$B,$D268,'[3]TK COITHI KTHP va Thi TN'!$D:$D))</f>
        <v>0</v>
      </c>
      <c r="P268" s="49">
        <f>IF($D268="","",SUMIF('[3]TK COITHI KTHP va Thi TN'!$E:$E,$D268,'[3]TK COITHI KTHP va Thi TN'!$H:$H))</f>
        <v>0</v>
      </c>
      <c r="Q268" s="49">
        <f>IF($D268="","",SUMIF('[3]TK COITHI KTHP va Thi TN'!$F:$F,$D268,'[3]TK COITHI KTHP va Thi TN'!$H:$H))</f>
        <v>0</v>
      </c>
      <c r="R268" s="149">
        <f t="shared" si="46"/>
        <v>0</v>
      </c>
      <c r="S268" s="49">
        <f>IF($D268="","",SUMIF('[3]TK CHAMTHI'!$A:$A,$D268,'[3]TK CHAMTHI'!$C:$C))</f>
        <v>0</v>
      </c>
      <c r="T268" s="49">
        <f>IF($D268="","",SUMIF('[3]TK CHAMTHI'!$B:$B,$D268,'[3]TK CHAMTHI'!$C:$C))</f>
        <v>0</v>
      </c>
      <c r="U268" s="49">
        <f>IF(D268="","",SUMIF('[3]CHAM NV'!B:B,D268,'[3]CHAM NV'!C:C))</f>
        <v>0</v>
      </c>
      <c r="V268" s="50">
        <f t="shared" si="47"/>
        <v>0</v>
      </c>
      <c r="W268" s="49">
        <f>IF($D268="","",SUMIF('[3]TK CHAMTHI'!$D:$D,$D268,'[3]TK CHAMTHI'!$F:$F))</f>
        <v>0</v>
      </c>
      <c r="X268" s="49">
        <f>IF($D268="","",SUMIF('[3]TK CHAMTHI'!$E:$E,$D268,'[3]TK CHAMTHI'!$F:$F))</f>
        <v>0</v>
      </c>
      <c r="Y268" s="49">
        <f>IF(D268="","",SUMIF('[3]CHAM NV'!G:G,D268,'[3]CHAM NV'!H:H))</f>
        <v>0</v>
      </c>
      <c r="Z268" s="50">
        <f t="shared" si="48"/>
        <v>0</v>
      </c>
      <c r="AA268" s="49">
        <f>IF($D268="","",SUMIF('[3]TK CHAMTHI'!$G:$G,$D268,'[3]TK CHAMTHI'!$I:$I))</f>
        <v>0</v>
      </c>
      <c r="AB268" s="49">
        <f>IF($D268="","",SUMIF('[3]TK CHAMTHI'!$H:$H,$D268,'[3]TK CHAMTHI'!$I:$I))</f>
        <v>0</v>
      </c>
      <c r="AC268" s="49">
        <f>IF(D268="","",SUMIF('[3]CHAM NV'!E:E,D268,'[3]CHAM NV'!F:F))</f>
        <v>0</v>
      </c>
      <c r="AD268" s="50">
        <f t="shared" si="49"/>
        <v>0</v>
      </c>
      <c r="AE268" s="49">
        <f>IF($D268="","",SUMIF('[3]TK CHAMTHI'!$J:$J,$D268,'[3]TK CHAMTHI'!$L:$L))</f>
        <v>0</v>
      </c>
      <c r="AF268" s="49">
        <f>IF($D268="","",SUMIF('[3]TK CHAMTHI'!$K:$K,$D268,'[3]TK CHAMTHI'!$L:$L))</f>
        <v>0</v>
      </c>
      <c r="AG268" s="49">
        <f>IF(D268="","",SUMIF('[3]CHAM NV'!I:I,D268,'[3]CHAM NV'!J:J))</f>
        <v>0</v>
      </c>
      <c r="AH268" s="50">
        <f t="shared" si="50"/>
        <v>0</v>
      </c>
      <c r="AI268" s="49">
        <f>IF($D268="","",SUMIF('[3]TK CHAMTHI'!$M:$M,$D268,'[3]TK CHAMTHI'!$O:$O))</f>
        <v>0</v>
      </c>
      <c r="AJ268" s="49">
        <f>IF($D268="","",SUMIF('[3]TK CHAMTHI'!$N:$N,$D268,'[3]TK CHAMTHI'!$O:$O))</f>
        <v>0</v>
      </c>
      <c r="AK268" s="50">
        <f t="shared" si="42"/>
        <v>0</v>
      </c>
      <c r="AL268" s="49">
        <f>IF($D268="","",SUMIF('[3]TK CHAMTHI'!$P:$P,$D268,'[3]TK CHAMTHI'!$R:$R))</f>
        <v>0</v>
      </c>
      <c r="AM268" s="49">
        <f>IF($D268="","",SUMIF('[3]TK CHAMTHI'!$Q:$Q,$D268,'[3]TK CHAMTHI'!$R:$R))</f>
        <v>0</v>
      </c>
      <c r="AN268" s="50">
        <f t="shared" si="43"/>
        <v>0</v>
      </c>
      <c r="AO268" s="49">
        <f>IF(D268="","",SUMIF('[3]TK CHAMTHI'!S:S,D268,'[3]TK CHAMTHI'!U:U))</f>
        <v>0</v>
      </c>
      <c r="AP268" s="49">
        <f>IF(D268="","",SUMIF('[3]TK CHAMTHI'!T:T,D268,'[3]TK CHAMTHI'!U:U))</f>
        <v>0</v>
      </c>
      <c r="AQ268" s="50">
        <f t="shared" si="51"/>
        <v>0</v>
      </c>
      <c r="AR268" s="50">
        <f>IF(D268="","",ROUND(SUMIF('[3]QL THI'!G:G,D268,'[3]QL THI'!H:H),1))</f>
        <v>0</v>
      </c>
      <c r="AS268" s="50">
        <f>IF(D268="","",ROUND(SUMIF('[3]QL THI'!E:E,D268,'[3]QL THI'!F:F),1))</f>
        <v>0</v>
      </c>
      <c r="AT268" s="149">
        <f t="shared" si="44"/>
        <v>0</v>
      </c>
    </row>
    <row r="269" spans="1:46" s="135" customFormat="1">
      <c r="A269" s="145">
        <f>IF(D269="","",SUBTOTAL(3,$D$5:D269))</f>
        <v>265</v>
      </c>
      <c r="B269" s="46" t="s">
        <v>578</v>
      </c>
      <c r="C269" s="47" t="s">
        <v>450</v>
      </c>
      <c r="D269" s="146" t="s">
        <v>579</v>
      </c>
      <c r="E269" s="147">
        <f>IF($D269="","",SUMIF('[3]TK DETHI'!$A:$A,$D269,'[3]TK DETHI'!$B:$B))</f>
        <v>0</v>
      </c>
      <c r="F269" s="147">
        <f>IF($D269="","",SUMIF('[3]TK DETHI'!$C:$C,$D269,'[3]TK DETHI'!$D:$D))</f>
        <v>0</v>
      </c>
      <c r="G269" s="147">
        <f>IF($D269="","",SUMIF('[3]TK DETHI'!$E:$E,$D269,'[3]TK DETHI'!$F:$F))</f>
        <v>0</v>
      </c>
      <c r="H269" s="147">
        <f>IF($D269="","",SUMIF('[3]TK DETHI'!$G:$G,$D269,'[3]TK DETHI'!$H:$H))</f>
        <v>0</v>
      </c>
      <c r="I269" s="147">
        <f>IF($D269="","",SUMIF('[3]TK DETHI'!$I:$I,$D269,'[3]TK DETHI'!$J:$J))</f>
        <v>0</v>
      </c>
      <c r="J269" s="147">
        <f>IF($D269="","",SUMIF('[3]TK DETHI'!$K:$K,$D269,'[3]TK DETHI'!$L:$L))</f>
        <v>0</v>
      </c>
      <c r="K269" s="147">
        <f>IF($D269="","",SUMIF('[3]TK DETHI'!$M:$M,$D269,'[3]TK DETHI'!$N:$N))</f>
        <v>0</v>
      </c>
      <c r="L269" s="147">
        <f>IF($D269="","",SUMIF('[3]TK DETHI'!$O:$O,$D269,'[3]TK DETHI'!$P:$P))</f>
        <v>0</v>
      </c>
      <c r="M269" s="148">
        <f t="shared" si="45"/>
        <v>0</v>
      </c>
      <c r="N269" s="49">
        <f>IF($D269="","",SUMIF('[3]TK COITHI KTHP va Thi TN'!$A:$A,$D269,'[3]TK COITHI KTHP va Thi TN'!$D:$D))</f>
        <v>0</v>
      </c>
      <c r="O269" s="49">
        <f>IF($D269="","",SUMIF('[3]TK COITHI KTHP va Thi TN'!$B:$B,$D269,'[3]TK COITHI KTHP va Thi TN'!$D:$D))</f>
        <v>0</v>
      </c>
      <c r="P269" s="49">
        <f>IF($D269="","",SUMIF('[3]TK COITHI KTHP va Thi TN'!$E:$E,$D269,'[3]TK COITHI KTHP va Thi TN'!$H:$H))</f>
        <v>0</v>
      </c>
      <c r="Q269" s="49">
        <f>IF($D269="","",SUMIF('[3]TK COITHI KTHP va Thi TN'!$F:$F,$D269,'[3]TK COITHI KTHP va Thi TN'!$H:$H))</f>
        <v>0</v>
      </c>
      <c r="R269" s="149">
        <f t="shared" si="46"/>
        <v>0</v>
      </c>
      <c r="S269" s="49">
        <f>IF($D269="","",SUMIF('[3]TK CHAMTHI'!$A:$A,$D269,'[3]TK CHAMTHI'!$C:$C))</f>
        <v>0</v>
      </c>
      <c r="T269" s="49">
        <f>IF($D269="","",SUMIF('[3]TK CHAMTHI'!$B:$B,$D269,'[3]TK CHAMTHI'!$C:$C))</f>
        <v>0</v>
      </c>
      <c r="U269" s="49">
        <f>IF(D269="","",SUMIF('[3]CHAM NV'!B:B,D269,'[3]CHAM NV'!C:C))</f>
        <v>0</v>
      </c>
      <c r="V269" s="50">
        <f t="shared" si="47"/>
        <v>0</v>
      </c>
      <c r="W269" s="49">
        <f>IF($D269="","",SUMIF('[3]TK CHAMTHI'!$D:$D,$D269,'[3]TK CHAMTHI'!$F:$F))</f>
        <v>0</v>
      </c>
      <c r="X269" s="49">
        <f>IF($D269="","",SUMIF('[3]TK CHAMTHI'!$E:$E,$D269,'[3]TK CHAMTHI'!$F:$F))</f>
        <v>0</v>
      </c>
      <c r="Y269" s="49">
        <f>IF(D269="","",SUMIF('[3]CHAM NV'!G:G,D269,'[3]CHAM NV'!H:H))</f>
        <v>0</v>
      </c>
      <c r="Z269" s="50">
        <f t="shared" si="48"/>
        <v>0</v>
      </c>
      <c r="AA269" s="49">
        <f>IF($D269="","",SUMIF('[3]TK CHAMTHI'!$G:$G,$D269,'[3]TK CHAMTHI'!$I:$I))</f>
        <v>0</v>
      </c>
      <c r="AB269" s="49">
        <f>IF($D269="","",SUMIF('[3]TK CHAMTHI'!$H:$H,$D269,'[3]TK CHAMTHI'!$I:$I))</f>
        <v>0</v>
      </c>
      <c r="AC269" s="49">
        <f>IF(D269="","",SUMIF('[3]CHAM NV'!E:E,D269,'[3]CHAM NV'!F:F))</f>
        <v>0</v>
      </c>
      <c r="AD269" s="50">
        <f t="shared" si="49"/>
        <v>0</v>
      </c>
      <c r="AE269" s="49">
        <f>IF($D269="","",SUMIF('[3]TK CHAMTHI'!$J:$J,$D269,'[3]TK CHAMTHI'!$L:$L))</f>
        <v>0</v>
      </c>
      <c r="AF269" s="49">
        <f>IF($D269="","",SUMIF('[3]TK CHAMTHI'!$K:$K,$D269,'[3]TK CHAMTHI'!$L:$L))</f>
        <v>0</v>
      </c>
      <c r="AG269" s="49">
        <f>IF(D269="","",SUMIF('[3]CHAM NV'!I:I,D269,'[3]CHAM NV'!J:J))</f>
        <v>0</v>
      </c>
      <c r="AH269" s="50">
        <f t="shared" si="50"/>
        <v>0</v>
      </c>
      <c r="AI269" s="49">
        <f>IF($D269="","",SUMIF('[3]TK CHAMTHI'!$M:$M,$D269,'[3]TK CHAMTHI'!$O:$O))</f>
        <v>0</v>
      </c>
      <c r="AJ269" s="49">
        <f>IF($D269="","",SUMIF('[3]TK CHAMTHI'!$N:$N,$D269,'[3]TK CHAMTHI'!$O:$O))</f>
        <v>0</v>
      </c>
      <c r="AK269" s="50">
        <f t="shared" si="42"/>
        <v>0</v>
      </c>
      <c r="AL269" s="49">
        <f>IF($D269="","",SUMIF('[3]TK CHAMTHI'!$P:$P,$D269,'[3]TK CHAMTHI'!$R:$R))</f>
        <v>0</v>
      </c>
      <c r="AM269" s="49">
        <f>IF($D269="","",SUMIF('[3]TK CHAMTHI'!$Q:$Q,$D269,'[3]TK CHAMTHI'!$R:$R))</f>
        <v>0</v>
      </c>
      <c r="AN269" s="50">
        <f t="shared" si="43"/>
        <v>0</v>
      </c>
      <c r="AO269" s="49">
        <f>IF(D269="","",SUMIF('[3]TK CHAMTHI'!S:S,D269,'[3]TK CHAMTHI'!U:U))</f>
        <v>0</v>
      </c>
      <c r="AP269" s="49">
        <f>IF(D269="","",SUMIF('[3]TK CHAMTHI'!T:T,D269,'[3]TK CHAMTHI'!U:U))</f>
        <v>0</v>
      </c>
      <c r="AQ269" s="50">
        <f t="shared" si="51"/>
        <v>0</v>
      </c>
      <c r="AR269" s="50">
        <f>IF(D269="","",ROUND(SUMIF('[3]QL THI'!G:G,D269,'[3]QL THI'!H:H),1))</f>
        <v>0</v>
      </c>
      <c r="AS269" s="50">
        <f>IF(D269="","",ROUND(SUMIF('[3]QL THI'!E:E,D269,'[3]QL THI'!F:F),1))</f>
        <v>0</v>
      </c>
      <c r="AT269" s="149">
        <f t="shared" si="44"/>
        <v>0</v>
      </c>
    </row>
    <row r="270" spans="1:46" s="135" customFormat="1">
      <c r="A270" s="145">
        <f>IF(D270="","",SUBTOTAL(3,$D$5:D270))</f>
        <v>266</v>
      </c>
      <c r="B270" s="46" t="s">
        <v>580</v>
      </c>
      <c r="C270" s="47" t="s">
        <v>450</v>
      </c>
      <c r="D270" s="146" t="s">
        <v>581</v>
      </c>
      <c r="E270" s="147">
        <f>IF($D270="","",SUMIF('[3]TK DETHI'!$A:$A,$D270,'[3]TK DETHI'!$B:$B))</f>
        <v>0</v>
      </c>
      <c r="F270" s="147">
        <f>IF($D270="","",SUMIF('[3]TK DETHI'!$C:$C,$D270,'[3]TK DETHI'!$D:$D))</f>
        <v>0</v>
      </c>
      <c r="G270" s="147">
        <f>IF($D270="","",SUMIF('[3]TK DETHI'!$E:$E,$D270,'[3]TK DETHI'!$F:$F))</f>
        <v>0</v>
      </c>
      <c r="H270" s="147">
        <f>IF($D270="","",SUMIF('[3]TK DETHI'!$G:$G,$D270,'[3]TK DETHI'!$H:$H))</f>
        <v>0</v>
      </c>
      <c r="I270" s="147">
        <f>IF($D270="","",SUMIF('[3]TK DETHI'!$I:$I,$D270,'[3]TK DETHI'!$J:$J))</f>
        <v>0</v>
      </c>
      <c r="J270" s="147">
        <f>IF($D270="","",SUMIF('[3]TK DETHI'!$K:$K,$D270,'[3]TK DETHI'!$L:$L))</f>
        <v>0</v>
      </c>
      <c r="K270" s="147">
        <f>IF($D270="","",SUMIF('[3]TK DETHI'!$M:$M,$D270,'[3]TK DETHI'!$N:$N))</f>
        <v>0</v>
      </c>
      <c r="L270" s="147">
        <f>IF($D270="","",SUMIF('[3]TK DETHI'!$O:$O,$D270,'[3]TK DETHI'!$P:$P))</f>
        <v>0</v>
      </c>
      <c r="M270" s="148">
        <f t="shared" si="45"/>
        <v>0</v>
      </c>
      <c r="N270" s="49">
        <f>IF($D270="","",SUMIF('[3]TK COITHI KTHP va Thi TN'!$A:$A,$D270,'[3]TK COITHI KTHP va Thi TN'!$D:$D))</f>
        <v>0</v>
      </c>
      <c r="O270" s="49">
        <f>IF($D270="","",SUMIF('[3]TK COITHI KTHP va Thi TN'!$B:$B,$D270,'[3]TK COITHI KTHP va Thi TN'!$D:$D))</f>
        <v>0</v>
      </c>
      <c r="P270" s="49">
        <f>IF($D270="","",SUMIF('[3]TK COITHI KTHP va Thi TN'!$E:$E,$D270,'[3]TK COITHI KTHP va Thi TN'!$H:$H))</f>
        <v>0</v>
      </c>
      <c r="Q270" s="49">
        <f>IF($D270="","",SUMIF('[3]TK COITHI KTHP va Thi TN'!$F:$F,$D270,'[3]TK COITHI KTHP va Thi TN'!$H:$H))</f>
        <v>0</v>
      </c>
      <c r="R270" s="149">
        <f t="shared" si="46"/>
        <v>0</v>
      </c>
      <c r="S270" s="49">
        <f>IF($D270="","",SUMIF('[3]TK CHAMTHI'!$A:$A,$D270,'[3]TK CHAMTHI'!$C:$C))</f>
        <v>0</v>
      </c>
      <c r="T270" s="49">
        <f>IF($D270="","",SUMIF('[3]TK CHAMTHI'!$B:$B,$D270,'[3]TK CHAMTHI'!$C:$C))</f>
        <v>0</v>
      </c>
      <c r="U270" s="49">
        <f>IF(D270="","",SUMIF('[3]CHAM NV'!B:B,D270,'[3]CHAM NV'!C:C))</f>
        <v>0</v>
      </c>
      <c r="V270" s="50">
        <f t="shared" si="47"/>
        <v>0</v>
      </c>
      <c r="W270" s="49">
        <f>IF($D270="","",SUMIF('[3]TK CHAMTHI'!$D:$D,$D270,'[3]TK CHAMTHI'!$F:$F))</f>
        <v>0</v>
      </c>
      <c r="X270" s="49">
        <f>IF($D270="","",SUMIF('[3]TK CHAMTHI'!$E:$E,$D270,'[3]TK CHAMTHI'!$F:$F))</f>
        <v>0</v>
      </c>
      <c r="Y270" s="49">
        <f>IF(D270="","",SUMIF('[3]CHAM NV'!G:G,D270,'[3]CHAM NV'!H:H))</f>
        <v>0</v>
      </c>
      <c r="Z270" s="50">
        <f t="shared" si="48"/>
        <v>0</v>
      </c>
      <c r="AA270" s="49">
        <f>IF($D270="","",SUMIF('[3]TK CHAMTHI'!$G:$G,$D270,'[3]TK CHAMTHI'!$I:$I))</f>
        <v>0</v>
      </c>
      <c r="AB270" s="49">
        <f>IF($D270="","",SUMIF('[3]TK CHAMTHI'!$H:$H,$D270,'[3]TK CHAMTHI'!$I:$I))</f>
        <v>0</v>
      </c>
      <c r="AC270" s="49">
        <f>IF(D270="","",SUMIF('[3]CHAM NV'!E:E,D270,'[3]CHAM NV'!F:F))</f>
        <v>0</v>
      </c>
      <c r="AD270" s="50">
        <f t="shared" si="49"/>
        <v>0</v>
      </c>
      <c r="AE270" s="49">
        <f>IF($D270="","",SUMIF('[3]TK CHAMTHI'!$J:$J,$D270,'[3]TK CHAMTHI'!$L:$L))</f>
        <v>0</v>
      </c>
      <c r="AF270" s="49">
        <f>IF($D270="","",SUMIF('[3]TK CHAMTHI'!$K:$K,$D270,'[3]TK CHAMTHI'!$L:$L))</f>
        <v>0</v>
      </c>
      <c r="AG270" s="49">
        <f>IF(D270="","",SUMIF('[3]CHAM NV'!I:I,D270,'[3]CHAM NV'!J:J))</f>
        <v>0</v>
      </c>
      <c r="AH270" s="50">
        <f t="shared" si="50"/>
        <v>0</v>
      </c>
      <c r="AI270" s="49">
        <f>IF($D270="","",SUMIF('[3]TK CHAMTHI'!$M:$M,$D270,'[3]TK CHAMTHI'!$O:$O))</f>
        <v>0</v>
      </c>
      <c r="AJ270" s="49">
        <f>IF($D270="","",SUMIF('[3]TK CHAMTHI'!$N:$N,$D270,'[3]TK CHAMTHI'!$O:$O))</f>
        <v>0</v>
      </c>
      <c r="AK270" s="50">
        <f t="shared" si="42"/>
        <v>0</v>
      </c>
      <c r="AL270" s="49">
        <f>IF($D270="","",SUMIF('[3]TK CHAMTHI'!$P:$P,$D270,'[3]TK CHAMTHI'!$R:$R))</f>
        <v>0</v>
      </c>
      <c r="AM270" s="49">
        <f>IF($D270="","",SUMIF('[3]TK CHAMTHI'!$Q:$Q,$D270,'[3]TK CHAMTHI'!$R:$R))</f>
        <v>0</v>
      </c>
      <c r="AN270" s="50">
        <f t="shared" si="43"/>
        <v>0</v>
      </c>
      <c r="AO270" s="49">
        <f>IF(D270="","",SUMIF('[3]TK CHAMTHI'!S:S,D270,'[3]TK CHAMTHI'!U:U))</f>
        <v>0</v>
      </c>
      <c r="AP270" s="49">
        <f>IF(D270="","",SUMIF('[3]TK CHAMTHI'!T:T,D270,'[3]TK CHAMTHI'!U:U))</f>
        <v>0</v>
      </c>
      <c r="AQ270" s="50">
        <f t="shared" si="51"/>
        <v>0</v>
      </c>
      <c r="AR270" s="50">
        <f>IF(D270="","",ROUND(SUMIF('[3]QL THI'!G:G,D270,'[3]QL THI'!H:H),1))</f>
        <v>0</v>
      </c>
      <c r="AS270" s="50">
        <f>IF(D270="","",ROUND(SUMIF('[3]QL THI'!E:E,D270,'[3]QL THI'!F:F),1))</f>
        <v>0</v>
      </c>
      <c r="AT270" s="149">
        <f t="shared" si="44"/>
        <v>0</v>
      </c>
    </row>
    <row r="271" spans="1:46" s="135" customFormat="1">
      <c r="A271" s="145">
        <f>IF(D271="","",SUBTOTAL(3,$D$5:D271))</f>
        <v>267</v>
      </c>
      <c r="B271" s="46" t="s">
        <v>582</v>
      </c>
      <c r="C271" s="47" t="s">
        <v>450</v>
      </c>
      <c r="D271" s="146" t="s">
        <v>583</v>
      </c>
      <c r="E271" s="147">
        <f>IF($D271="","",SUMIF('[3]TK DETHI'!$A:$A,$D271,'[3]TK DETHI'!$B:$B))</f>
        <v>0</v>
      </c>
      <c r="F271" s="147">
        <f>IF($D271="","",SUMIF('[3]TK DETHI'!$C:$C,$D271,'[3]TK DETHI'!$D:$D))</f>
        <v>0</v>
      </c>
      <c r="G271" s="147">
        <f>IF($D271="","",SUMIF('[3]TK DETHI'!$E:$E,$D271,'[3]TK DETHI'!$F:$F))</f>
        <v>0</v>
      </c>
      <c r="H271" s="147">
        <f>IF($D271="","",SUMIF('[3]TK DETHI'!$G:$G,$D271,'[3]TK DETHI'!$H:$H))</f>
        <v>0</v>
      </c>
      <c r="I271" s="147">
        <f>IF($D271="","",SUMIF('[3]TK DETHI'!$I:$I,$D271,'[3]TK DETHI'!$J:$J))</f>
        <v>0</v>
      </c>
      <c r="J271" s="147">
        <f>IF($D271="","",SUMIF('[3]TK DETHI'!$K:$K,$D271,'[3]TK DETHI'!$L:$L))</f>
        <v>0</v>
      </c>
      <c r="K271" s="147">
        <f>IF($D271="","",SUMIF('[3]TK DETHI'!$M:$M,$D271,'[3]TK DETHI'!$N:$N))</f>
        <v>0</v>
      </c>
      <c r="L271" s="147">
        <f>IF($D271="","",SUMIF('[3]TK DETHI'!$O:$O,$D271,'[3]TK DETHI'!$P:$P))</f>
        <v>0</v>
      </c>
      <c r="M271" s="148">
        <f t="shared" si="45"/>
        <v>0</v>
      </c>
      <c r="N271" s="49">
        <f>IF($D271="","",SUMIF('[3]TK COITHI KTHP va Thi TN'!$A:$A,$D271,'[3]TK COITHI KTHP va Thi TN'!$D:$D))</f>
        <v>0</v>
      </c>
      <c r="O271" s="49">
        <f>IF($D271="","",SUMIF('[3]TK COITHI KTHP va Thi TN'!$B:$B,$D271,'[3]TK COITHI KTHP va Thi TN'!$D:$D))</f>
        <v>0</v>
      </c>
      <c r="P271" s="49">
        <f>IF($D271="","",SUMIF('[3]TK COITHI KTHP va Thi TN'!$E:$E,$D271,'[3]TK COITHI KTHP va Thi TN'!$H:$H))</f>
        <v>0</v>
      </c>
      <c r="Q271" s="49">
        <f>IF($D271="","",SUMIF('[3]TK COITHI KTHP va Thi TN'!$F:$F,$D271,'[3]TK COITHI KTHP va Thi TN'!$H:$H))</f>
        <v>0</v>
      </c>
      <c r="R271" s="149">
        <f t="shared" si="46"/>
        <v>0</v>
      </c>
      <c r="S271" s="49">
        <f>IF($D271="","",SUMIF('[3]TK CHAMTHI'!$A:$A,$D271,'[3]TK CHAMTHI'!$C:$C))</f>
        <v>0</v>
      </c>
      <c r="T271" s="49">
        <f>IF($D271="","",SUMIF('[3]TK CHAMTHI'!$B:$B,$D271,'[3]TK CHAMTHI'!$C:$C))</f>
        <v>0</v>
      </c>
      <c r="U271" s="49">
        <f>IF(D271="","",SUMIF('[3]CHAM NV'!B:B,D271,'[3]CHAM NV'!C:C))</f>
        <v>0</v>
      </c>
      <c r="V271" s="50">
        <f t="shared" si="47"/>
        <v>0</v>
      </c>
      <c r="W271" s="49">
        <f>IF($D271="","",SUMIF('[3]TK CHAMTHI'!$D:$D,$D271,'[3]TK CHAMTHI'!$F:$F))</f>
        <v>0</v>
      </c>
      <c r="X271" s="49">
        <f>IF($D271="","",SUMIF('[3]TK CHAMTHI'!$E:$E,$D271,'[3]TK CHAMTHI'!$F:$F))</f>
        <v>0</v>
      </c>
      <c r="Y271" s="49">
        <f>IF(D271="","",SUMIF('[3]CHAM NV'!G:G,D271,'[3]CHAM NV'!H:H))</f>
        <v>0</v>
      </c>
      <c r="Z271" s="50">
        <f t="shared" si="48"/>
        <v>0</v>
      </c>
      <c r="AA271" s="49">
        <f>IF($D271="","",SUMIF('[3]TK CHAMTHI'!$G:$G,$D271,'[3]TK CHAMTHI'!$I:$I))</f>
        <v>0</v>
      </c>
      <c r="AB271" s="49">
        <f>IF($D271="","",SUMIF('[3]TK CHAMTHI'!$H:$H,$D271,'[3]TK CHAMTHI'!$I:$I))</f>
        <v>0</v>
      </c>
      <c r="AC271" s="49">
        <f>IF(D271="","",SUMIF('[3]CHAM NV'!E:E,D271,'[3]CHAM NV'!F:F))</f>
        <v>0</v>
      </c>
      <c r="AD271" s="50">
        <f t="shared" si="49"/>
        <v>0</v>
      </c>
      <c r="AE271" s="49">
        <f>IF($D271="","",SUMIF('[3]TK CHAMTHI'!$J:$J,$D271,'[3]TK CHAMTHI'!$L:$L))</f>
        <v>0</v>
      </c>
      <c r="AF271" s="49">
        <f>IF($D271="","",SUMIF('[3]TK CHAMTHI'!$K:$K,$D271,'[3]TK CHAMTHI'!$L:$L))</f>
        <v>0</v>
      </c>
      <c r="AG271" s="49">
        <f>IF(D271="","",SUMIF('[3]CHAM NV'!I:I,D271,'[3]CHAM NV'!J:J))</f>
        <v>0</v>
      </c>
      <c r="AH271" s="50">
        <f t="shared" si="50"/>
        <v>0</v>
      </c>
      <c r="AI271" s="49">
        <f>IF($D271="","",SUMIF('[3]TK CHAMTHI'!$M:$M,$D271,'[3]TK CHAMTHI'!$O:$O))</f>
        <v>0</v>
      </c>
      <c r="AJ271" s="49">
        <f>IF($D271="","",SUMIF('[3]TK CHAMTHI'!$N:$N,$D271,'[3]TK CHAMTHI'!$O:$O))</f>
        <v>0</v>
      </c>
      <c r="AK271" s="50">
        <f t="shared" si="42"/>
        <v>0</v>
      </c>
      <c r="AL271" s="49">
        <f>IF($D271="","",SUMIF('[3]TK CHAMTHI'!$P:$P,$D271,'[3]TK CHAMTHI'!$R:$R))</f>
        <v>0</v>
      </c>
      <c r="AM271" s="49">
        <f>IF($D271="","",SUMIF('[3]TK CHAMTHI'!$Q:$Q,$D271,'[3]TK CHAMTHI'!$R:$R))</f>
        <v>0</v>
      </c>
      <c r="AN271" s="50">
        <f t="shared" si="43"/>
        <v>0</v>
      </c>
      <c r="AO271" s="49">
        <f>IF(D271="","",SUMIF('[3]TK CHAMTHI'!S:S,D271,'[3]TK CHAMTHI'!U:U))</f>
        <v>0</v>
      </c>
      <c r="AP271" s="49">
        <f>IF(D271="","",SUMIF('[3]TK CHAMTHI'!T:T,D271,'[3]TK CHAMTHI'!U:U))</f>
        <v>0</v>
      </c>
      <c r="AQ271" s="50">
        <f t="shared" si="51"/>
        <v>0</v>
      </c>
      <c r="AR271" s="50">
        <f>IF(D271="","",ROUND(SUMIF('[3]QL THI'!G:G,D271,'[3]QL THI'!H:H),1))</f>
        <v>0</v>
      </c>
      <c r="AS271" s="50">
        <f>IF(D271="","",ROUND(SUMIF('[3]QL THI'!E:E,D271,'[3]QL THI'!F:F),1))</f>
        <v>0</v>
      </c>
      <c r="AT271" s="149">
        <f t="shared" si="44"/>
        <v>0</v>
      </c>
    </row>
    <row r="272" spans="1:46" s="135" customFormat="1">
      <c r="A272" s="145">
        <f>IF(D272="","",SUBTOTAL(3,$D$5:D272))</f>
        <v>268</v>
      </c>
      <c r="B272" s="46" t="s">
        <v>584</v>
      </c>
      <c r="C272" s="47" t="s">
        <v>450</v>
      </c>
      <c r="D272" s="146" t="s">
        <v>585</v>
      </c>
      <c r="E272" s="147">
        <f>IF($D272="","",SUMIF('[3]TK DETHI'!$A:$A,$D272,'[3]TK DETHI'!$B:$B))</f>
        <v>0</v>
      </c>
      <c r="F272" s="147">
        <f>IF($D272="","",SUMIF('[3]TK DETHI'!$C:$C,$D272,'[3]TK DETHI'!$D:$D))</f>
        <v>0</v>
      </c>
      <c r="G272" s="147">
        <f>IF($D272="","",SUMIF('[3]TK DETHI'!$E:$E,$D272,'[3]TK DETHI'!$F:$F))</f>
        <v>0</v>
      </c>
      <c r="H272" s="147">
        <f>IF($D272="","",SUMIF('[3]TK DETHI'!$G:$G,$D272,'[3]TK DETHI'!$H:$H))</f>
        <v>0</v>
      </c>
      <c r="I272" s="147">
        <f>IF($D272="","",SUMIF('[3]TK DETHI'!$I:$I,$D272,'[3]TK DETHI'!$J:$J))</f>
        <v>0</v>
      </c>
      <c r="J272" s="147">
        <f>IF($D272="","",SUMIF('[3]TK DETHI'!$K:$K,$D272,'[3]TK DETHI'!$L:$L))</f>
        <v>0</v>
      </c>
      <c r="K272" s="147">
        <f>IF($D272="","",SUMIF('[3]TK DETHI'!$M:$M,$D272,'[3]TK DETHI'!$N:$N))</f>
        <v>0</v>
      </c>
      <c r="L272" s="147">
        <f>IF($D272="","",SUMIF('[3]TK DETHI'!$O:$O,$D272,'[3]TK DETHI'!$P:$P))</f>
        <v>0</v>
      </c>
      <c r="M272" s="148">
        <f t="shared" si="45"/>
        <v>0</v>
      </c>
      <c r="N272" s="49">
        <f>IF($D272="","",SUMIF('[3]TK COITHI KTHP va Thi TN'!$A:$A,$D272,'[3]TK COITHI KTHP va Thi TN'!$D:$D))</f>
        <v>0</v>
      </c>
      <c r="O272" s="49">
        <f>IF($D272="","",SUMIF('[3]TK COITHI KTHP va Thi TN'!$B:$B,$D272,'[3]TK COITHI KTHP va Thi TN'!$D:$D))</f>
        <v>0</v>
      </c>
      <c r="P272" s="49">
        <f>IF($D272="","",SUMIF('[3]TK COITHI KTHP va Thi TN'!$E:$E,$D272,'[3]TK COITHI KTHP va Thi TN'!$H:$H))</f>
        <v>0</v>
      </c>
      <c r="Q272" s="49">
        <f>IF($D272="","",SUMIF('[3]TK COITHI KTHP va Thi TN'!$F:$F,$D272,'[3]TK COITHI KTHP va Thi TN'!$H:$H))</f>
        <v>0</v>
      </c>
      <c r="R272" s="149">
        <f t="shared" si="46"/>
        <v>0</v>
      </c>
      <c r="S272" s="49">
        <f>IF($D272="","",SUMIF('[3]TK CHAMTHI'!$A:$A,$D272,'[3]TK CHAMTHI'!$C:$C))</f>
        <v>0</v>
      </c>
      <c r="T272" s="49">
        <f>IF($D272="","",SUMIF('[3]TK CHAMTHI'!$B:$B,$D272,'[3]TK CHAMTHI'!$C:$C))</f>
        <v>0</v>
      </c>
      <c r="U272" s="49">
        <f>IF(D272="","",SUMIF('[3]CHAM NV'!B:B,D272,'[3]CHAM NV'!C:C))</f>
        <v>0</v>
      </c>
      <c r="V272" s="50">
        <f t="shared" si="47"/>
        <v>0</v>
      </c>
      <c r="W272" s="49">
        <f>IF($D272="","",SUMIF('[3]TK CHAMTHI'!$D:$D,$D272,'[3]TK CHAMTHI'!$F:$F))</f>
        <v>0</v>
      </c>
      <c r="X272" s="49">
        <f>IF($D272="","",SUMIF('[3]TK CHAMTHI'!$E:$E,$D272,'[3]TK CHAMTHI'!$F:$F))</f>
        <v>0</v>
      </c>
      <c r="Y272" s="49">
        <f>IF(D272="","",SUMIF('[3]CHAM NV'!G:G,D272,'[3]CHAM NV'!H:H))</f>
        <v>0</v>
      </c>
      <c r="Z272" s="50">
        <f t="shared" si="48"/>
        <v>0</v>
      </c>
      <c r="AA272" s="49">
        <f>IF($D272="","",SUMIF('[3]TK CHAMTHI'!$G:$G,$D272,'[3]TK CHAMTHI'!$I:$I))</f>
        <v>0</v>
      </c>
      <c r="AB272" s="49">
        <f>IF($D272="","",SUMIF('[3]TK CHAMTHI'!$H:$H,$D272,'[3]TK CHAMTHI'!$I:$I))</f>
        <v>0</v>
      </c>
      <c r="AC272" s="49">
        <f>IF(D272="","",SUMIF('[3]CHAM NV'!E:E,D272,'[3]CHAM NV'!F:F))</f>
        <v>0</v>
      </c>
      <c r="AD272" s="50">
        <f t="shared" si="49"/>
        <v>0</v>
      </c>
      <c r="AE272" s="49">
        <f>IF($D272="","",SUMIF('[3]TK CHAMTHI'!$J:$J,$D272,'[3]TK CHAMTHI'!$L:$L))</f>
        <v>0</v>
      </c>
      <c r="AF272" s="49">
        <f>IF($D272="","",SUMIF('[3]TK CHAMTHI'!$K:$K,$D272,'[3]TK CHAMTHI'!$L:$L))</f>
        <v>0</v>
      </c>
      <c r="AG272" s="49">
        <f>IF(D272="","",SUMIF('[3]CHAM NV'!I:I,D272,'[3]CHAM NV'!J:J))</f>
        <v>0</v>
      </c>
      <c r="AH272" s="50">
        <f t="shared" si="50"/>
        <v>0</v>
      </c>
      <c r="AI272" s="49">
        <f>IF($D272="","",SUMIF('[3]TK CHAMTHI'!$M:$M,$D272,'[3]TK CHAMTHI'!$O:$O))</f>
        <v>0</v>
      </c>
      <c r="AJ272" s="49">
        <f>IF($D272="","",SUMIF('[3]TK CHAMTHI'!$N:$N,$D272,'[3]TK CHAMTHI'!$O:$O))</f>
        <v>0</v>
      </c>
      <c r="AK272" s="50">
        <f t="shared" si="42"/>
        <v>0</v>
      </c>
      <c r="AL272" s="49">
        <f>IF($D272="","",SUMIF('[3]TK CHAMTHI'!$P:$P,$D272,'[3]TK CHAMTHI'!$R:$R))</f>
        <v>0</v>
      </c>
      <c r="AM272" s="49">
        <f>IF($D272="","",SUMIF('[3]TK CHAMTHI'!$Q:$Q,$D272,'[3]TK CHAMTHI'!$R:$R))</f>
        <v>0</v>
      </c>
      <c r="AN272" s="50">
        <f t="shared" si="43"/>
        <v>0</v>
      </c>
      <c r="AO272" s="49">
        <f>IF(D272="","",SUMIF('[3]TK CHAMTHI'!S:S,D272,'[3]TK CHAMTHI'!U:U))</f>
        <v>0</v>
      </c>
      <c r="AP272" s="49">
        <f>IF(D272="","",SUMIF('[3]TK CHAMTHI'!T:T,D272,'[3]TK CHAMTHI'!U:U))</f>
        <v>0</v>
      </c>
      <c r="AQ272" s="50">
        <f t="shared" si="51"/>
        <v>0</v>
      </c>
      <c r="AR272" s="50">
        <f>IF(D272="","",ROUND(SUMIF('[3]QL THI'!G:G,D272,'[3]QL THI'!H:H),1))</f>
        <v>0</v>
      </c>
      <c r="AS272" s="50">
        <f>IF(D272="","",ROUND(SUMIF('[3]QL THI'!E:E,D272,'[3]QL THI'!F:F),1))</f>
        <v>0</v>
      </c>
      <c r="AT272" s="149">
        <f t="shared" si="44"/>
        <v>0</v>
      </c>
    </row>
    <row r="273" spans="1:46" s="135" customFormat="1">
      <c r="A273" s="145">
        <f>IF(D273="","",SUBTOTAL(3,$D$5:D273))</f>
        <v>269</v>
      </c>
      <c r="B273" s="46" t="s">
        <v>586</v>
      </c>
      <c r="C273" s="47" t="s">
        <v>450</v>
      </c>
      <c r="D273" s="146" t="s">
        <v>587</v>
      </c>
      <c r="E273" s="147">
        <f>IF($D273="","",SUMIF('[3]TK DETHI'!$A:$A,$D273,'[3]TK DETHI'!$B:$B))</f>
        <v>0</v>
      </c>
      <c r="F273" s="147">
        <f>IF($D273="","",SUMIF('[3]TK DETHI'!$C:$C,$D273,'[3]TK DETHI'!$D:$D))</f>
        <v>0</v>
      </c>
      <c r="G273" s="147">
        <f>IF($D273="","",SUMIF('[3]TK DETHI'!$E:$E,$D273,'[3]TK DETHI'!$F:$F))</f>
        <v>0</v>
      </c>
      <c r="H273" s="147">
        <f>IF($D273="","",SUMIF('[3]TK DETHI'!$G:$G,$D273,'[3]TK DETHI'!$H:$H))</f>
        <v>0</v>
      </c>
      <c r="I273" s="147">
        <f>IF($D273="","",SUMIF('[3]TK DETHI'!$I:$I,$D273,'[3]TK DETHI'!$J:$J))</f>
        <v>0</v>
      </c>
      <c r="J273" s="147">
        <f>IF($D273="","",SUMIF('[3]TK DETHI'!$K:$K,$D273,'[3]TK DETHI'!$L:$L))</f>
        <v>0</v>
      </c>
      <c r="K273" s="147">
        <f>IF($D273="","",SUMIF('[3]TK DETHI'!$M:$M,$D273,'[3]TK DETHI'!$N:$N))</f>
        <v>0</v>
      </c>
      <c r="L273" s="147">
        <f>IF($D273="","",SUMIF('[3]TK DETHI'!$O:$O,$D273,'[3]TK DETHI'!$P:$P))</f>
        <v>0</v>
      </c>
      <c r="M273" s="148">
        <f t="shared" si="45"/>
        <v>0</v>
      </c>
      <c r="N273" s="49">
        <f>IF($D273="","",SUMIF('[3]TK COITHI KTHP va Thi TN'!$A:$A,$D273,'[3]TK COITHI KTHP va Thi TN'!$D:$D))</f>
        <v>0</v>
      </c>
      <c r="O273" s="49">
        <f>IF($D273="","",SUMIF('[3]TK COITHI KTHP va Thi TN'!$B:$B,$D273,'[3]TK COITHI KTHP va Thi TN'!$D:$D))</f>
        <v>0</v>
      </c>
      <c r="P273" s="49">
        <f>IF($D273="","",SUMIF('[3]TK COITHI KTHP va Thi TN'!$E:$E,$D273,'[3]TK COITHI KTHP va Thi TN'!$H:$H))</f>
        <v>0</v>
      </c>
      <c r="Q273" s="49">
        <f>IF($D273="","",SUMIF('[3]TK COITHI KTHP va Thi TN'!$F:$F,$D273,'[3]TK COITHI KTHP va Thi TN'!$H:$H))</f>
        <v>0</v>
      </c>
      <c r="R273" s="149">
        <f t="shared" si="46"/>
        <v>0</v>
      </c>
      <c r="S273" s="49">
        <f>IF($D273="","",SUMIF('[3]TK CHAMTHI'!$A:$A,$D273,'[3]TK CHAMTHI'!$C:$C))</f>
        <v>0</v>
      </c>
      <c r="T273" s="49">
        <f>IF($D273="","",SUMIF('[3]TK CHAMTHI'!$B:$B,$D273,'[3]TK CHAMTHI'!$C:$C))</f>
        <v>0</v>
      </c>
      <c r="U273" s="49">
        <f>IF(D273="","",SUMIF('[3]CHAM NV'!B:B,D273,'[3]CHAM NV'!C:C))</f>
        <v>0</v>
      </c>
      <c r="V273" s="50">
        <f t="shared" si="47"/>
        <v>0</v>
      </c>
      <c r="W273" s="49">
        <f>IF($D273="","",SUMIF('[3]TK CHAMTHI'!$D:$D,$D273,'[3]TK CHAMTHI'!$F:$F))</f>
        <v>0</v>
      </c>
      <c r="X273" s="49">
        <f>IF($D273="","",SUMIF('[3]TK CHAMTHI'!$E:$E,$D273,'[3]TK CHAMTHI'!$F:$F))</f>
        <v>0</v>
      </c>
      <c r="Y273" s="49">
        <f>IF(D273="","",SUMIF('[3]CHAM NV'!G:G,D273,'[3]CHAM NV'!H:H))</f>
        <v>0</v>
      </c>
      <c r="Z273" s="50">
        <f t="shared" si="48"/>
        <v>0</v>
      </c>
      <c r="AA273" s="49">
        <f>IF($D273="","",SUMIF('[3]TK CHAMTHI'!$G:$G,$D273,'[3]TK CHAMTHI'!$I:$I))</f>
        <v>0</v>
      </c>
      <c r="AB273" s="49">
        <f>IF($D273="","",SUMIF('[3]TK CHAMTHI'!$H:$H,$D273,'[3]TK CHAMTHI'!$I:$I))</f>
        <v>0</v>
      </c>
      <c r="AC273" s="49">
        <f>IF(D273="","",SUMIF('[3]CHAM NV'!E:E,D273,'[3]CHAM NV'!F:F))</f>
        <v>0</v>
      </c>
      <c r="AD273" s="50">
        <f t="shared" si="49"/>
        <v>0</v>
      </c>
      <c r="AE273" s="49">
        <f>IF($D273="","",SUMIF('[3]TK CHAMTHI'!$J:$J,$D273,'[3]TK CHAMTHI'!$L:$L))</f>
        <v>0</v>
      </c>
      <c r="AF273" s="49">
        <f>IF($D273="","",SUMIF('[3]TK CHAMTHI'!$K:$K,$D273,'[3]TK CHAMTHI'!$L:$L))</f>
        <v>0</v>
      </c>
      <c r="AG273" s="49">
        <f>IF(D273="","",SUMIF('[3]CHAM NV'!I:I,D273,'[3]CHAM NV'!J:J))</f>
        <v>0</v>
      </c>
      <c r="AH273" s="50">
        <f t="shared" si="50"/>
        <v>0</v>
      </c>
      <c r="AI273" s="49">
        <f>IF($D273="","",SUMIF('[3]TK CHAMTHI'!$M:$M,$D273,'[3]TK CHAMTHI'!$O:$O))</f>
        <v>0</v>
      </c>
      <c r="AJ273" s="49">
        <f>IF($D273="","",SUMIF('[3]TK CHAMTHI'!$N:$N,$D273,'[3]TK CHAMTHI'!$O:$O))</f>
        <v>0</v>
      </c>
      <c r="AK273" s="50">
        <f t="shared" si="42"/>
        <v>0</v>
      </c>
      <c r="AL273" s="49">
        <f>IF($D273="","",SUMIF('[3]TK CHAMTHI'!$P:$P,$D273,'[3]TK CHAMTHI'!$R:$R))</f>
        <v>0</v>
      </c>
      <c r="AM273" s="49">
        <f>IF($D273="","",SUMIF('[3]TK CHAMTHI'!$Q:$Q,$D273,'[3]TK CHAMTHI'!$R:$R))</f>
        <v>0</v>
      </c>
      <c r="AN273" s="50">
        <f t="shared" si="43"/>
        <v>0</v>
      </c>
      <c r="AO273" s="49">
        <f>IF(D273="","",SUMIF('[3]TK CHAMTHI'!S:S,D273,'[3]TK CHAMTHI'!U:U))</f>
        <v>0</v>
      </c>
      <c r="AP273" s="49">
        <f>IF(D273="","",SUMIF('[3]TK CHAMTHI'!T:T,D273,'[3]TK CHAMTHI'!U:U))</f>
        <v>0</v>
      </c>
      <c r="AQ273" s="50">
        <f t="shared" si="51"/>
        <v>0</v>
      </c>
      <c r="AR273" s="50">
        <f>IF(D273="","",ROUND(SUMIF('[3]QL THI'!G:G,D273,'[3]QL THI'!H:H),1))</f>
        <v>0</v>
      </c>
      <c r="AS273" s="50">
        <f>IF(D273="","",ROUND(SUMIF('[3]QL THI'!E:E,D273,'[3]QL THI'!F:F),1))</f>
        <v>0</v>
      </c>
      <c r="AT273" s="149">
        <f t="shared" si="44"/>
        <v>0</v>
      </c>
    </row>
    <row r="274" spans="1:46" s="135" customFormat="1">
      <c r="A274" s="145">
        <f>IF(D274="","",SUBTOTAL(3,$D$5:D274))</f>
        <v>270</v>
      </c>
      <c r="B274" s="46" t="s">
        <v>588</v>
      </c>
      <c r="C274" s="47" t="s">
        <v>450</v>
      </c>
      <c r="D274" s="146" t="s">
        <v>589</v>
      </c>
      <c r="E274" s="147">
        <f>IF($D274="","",SUMIF('[3]TK DETHI'!$A:$A,$D274,'[3]TK DETHI'!$B:$B))</f>
        <v>0</v>
      </c>
      <c r="F274" s="147">
        <f>IF($D274="","",SUMIF('[3]TK DETHI'!$C:$C,$D274,'[3]TK DETHI'!$D:$D))</f>
        <v>0</v>
      </c>
      <c r="G274" s="147">
        <f>IF($D274="","",SUMIF('[3]TK DETHI'!$E:$E,$D274,'[3]TK DETHI'!$F:$F))</f>
        <v>0</v>
      </c>
      <c r="H274" s="147">
        <f>IF($D274="","",SUMIF('[3]TK DETHI'!$G:$G,$D274,'[3]TK DETHI'!$H:$H))</f>
        <v>0</v>
      </c>
      <c r="I274" s="147">
        <f>IF($D274="","",SUMIF('[3]TK DETHI'!$I:$I,$D274,'[3]TK DETHI'!$J:$J))</f>
        <v>0</v>
      </c>
      <c r="J274" s="147">
        <f>IF($D274="","",SUMIF('[3]TK DETHI'!$K:$K,$D274,'[3]TK DETHI'!$L:$L))</f>
        <v>0</v>
      </c>
      <c r="K274" s="147">
        <f>IF($D274="","",SUMIF('[3]TK DETHI'!$M:$M,$D274,'[3]TK DETHI'!$N:$N))</f>
        <v>0</v>
      </c>
      <c r="L274" s="147">
        <f>IF($D274="","",SUMIF('[3]TK DETHI'!$O:$O,$D274,'[3]TK DETHI'!$P:$P))</f>
        <v>0</v>
      </c>
      <c r="M274" s="148">
        <f t="shared" si="45"/>
        <v>0</v>
      </c>
      <c r="N274" s="49">
        <f>IF($D274="","",SUMIF('[3]TK COITHI KTHP va Thi TN'!$A:$A,$D274,'[3]TK COITHI KTHP va Thi TN'!$D:$D))</f>
        <v>0</v>
      </c>
      <c r="O274" s="49">
        <f>IF($D274="","",SUMIF('[3]TK COITHI KTHP va Thi TN'!$B:$B,$D274,'[3]TK COITHI KTHP va Thi TN'!$D:$D))</f>
        <v>0</v>
      </c>
      <c r="P274" s="49">
        <f>IF($D274="","",SUMIF('[3]TK COITHI KTHP va Thi TN'!$E:$E,$D274,'[3]TK COITHI KTHP va Thi TN'!$H:$H))</f>
        <v>0</v>
      </c>
      <c r="Q274" s="49">
        <f>IF($D274="","",SUMIF('[3]TK COITHI KTHP va Thi TN'!$F:$F,$D274,'[3]TK COITHI KTHP va Thi TN'!$H:$H))</f>
        <v>0</v>
      </c>
      <c r="R274" s="149">
        <f t="shared" si="46"/>
        <v>0</v>
      </c>
      <c r="S274" s="49">
        <f>IF($D274="","",SUMIF('[3]TK CHAMTHI'!$A:$A,$D274,'[3]TK CHAMTHI'!$C:$C))</f>
        <v>0</v>
      </c>
      <c r="T274" s="49">
        <f>IF($D274="","",SUMIF('[3]TK CHAMTHI'!$B:$B,$D274,'[3]TK CHAMTHI'!$C:$C))</f>
        <v>0</v>
      </c>
      <c r="U274" s="49">
        <f>IF(D274="","",SUMIF('[3]CHAM NV'!B:B,D274,'[3]CHAM NV'!C:C))</f>
        <v>0</v>
      </c>
      <c r="V274" s="50">
        <f t="shared" si="47"/>
        <v>0</v>
      </c>
      <c r="W274" s="49">
        <f>IF($D274="","",SUMIF('[3]TK CHAMTHI'!$D:$D,$D274,'[3]TK CHAMTHI'!$F:$F))</f>
        <v>0</v>
      </c>
      <c r="X274" s="49">
        <f>IF($D274="","",SUMIF('[3]TK CHAMTHI'!$E:$E,$D274,'[3]TK CHAMTHI'!$F:$F))</f>
        <v>0</v>
      </c>
      <c r="Y274" s="49">
        <f>IF(D274="","",SUMIF('[3]CHAM NV'!G:G,D274,'[3]CHAM NV'!H:H))</f>
        <v>0</v>
      </c>
      <c r="Z274" s="50">
        <f t="shared" si="48"/>
        <v>0</v>
      </c>
      <c r="AA274" s="49">
        <f>IF($D274="","",SUMIF('[3]TK CHAMTHI'!$G:$G,$D274,'[3]TK CHAMTHI'!$I:$I))</f>
        <v>0</v>
      </c>
      <c r="AB274" s="49">
        <f>IF($D274="","",SUMIF('[3]TK CHAMTHI'!$H:$H,$D274,'[3]TK CHAMTHI'!$I:$I))</f>
        <v>0</v>
      </c>
      <c r="AC274" s="49">
        <f>IF(D274="","",SUMIF('[3]CHAM NV'!E:E,D274,'[3]CHAM NV'!F:F))</f>
        <v>0</v>
      </c>
      <c r="AD274" s="50">
        <f t="shared" si="49"/>
        <v>0</v>
      </c>
      <c r="AE274" s="49">
        <f>IF($D274="","",SUMIF('[3]TK CHAMTHI'!$J:$J,$D274,'[3]TK CHAMTHI'!$L:$L))</f>
        <v>0</v>
      </c>
      <c r="AF274" s="49">
        <f>IF($D274="","",SUMIF('[3]TK CHAMTHI'!$K:$K,$D274,'[3]TK CHAMTHI'!$L:$L))</f>
        <v>0</v>
      </c>
      <c r="AG274" s="49">
        <f>IF(D274="","",SUMIF('[3]CHAM NV'!I:I,D274,'[3]CHAM NV'!J:J))</f>
        <v>0</v>
      </c>
      <c r="AH274" s="50">
        <f t="shared" si="50"/>
        <v>0</v>
      </c>
      <c r="AI274" s="49">
        <f>IF($D274="","",SUMIF('[3]TK CHAMTHI'!$M:$M,$D274,'[3]TK CHAMTHI'!$O:$O))</f>
        <v>0</v>
      </c>
      <c r="AJ274" s="49">
        <f>IF($D274="","",SUMIF('[3]TK CHAMTHI'!$N:$N,$D274,'[3]TK CHAMTHI'!$O:$O))</f>
        <v>0</v>
      </c>
      <c r="AK274" s="50">
        <f t="shared" si="42"/>
        <v>0</v>
      </c>
      <c r="AL274" s="49">
        <f>IF($D274="","",SUMIF('[3]TK CHAMTHI'!$P:$P,$D274,'[3]TK CHAMTHI'!$R:$R))</f>
        <v>0</v>
      </c>
      <c r="AM274" s="49">
        <f>IF($D274="","",SUMIF('[3]TK CHAMTHI'!$Q:$Q,$D274,'[3]TK CHAMTHI'!$R:$R))</f>
        <v>0</v>
      </c>
      <c r="AN274" s="50">
        <f t="shared" si="43"/>
        <v>0</v>
      </c>
      <c r="AO274" s="49">
        <f>IF(D274="","",SUMIF('[3]TK CHAMTHI'!S:S,D274,'[3]TK CHAMTHI'!U:U))</f>
        <v>0</v>
      </c>
      <c r="AP274" s="49">
        <f>IF(D274="","",SUMIF('[3]TK CHAMTHI'!T:T,D274,'[3]TK CHAMTHI'!U:U))</f>
        <v>0</v>
      </c>
      <c r="AQ274" s="50">
        <f t="shared" si="51"/>
        <v>0</v>
      </c>
      <c r="AR274" s="50">
        <f>IF(D274="","",ROUND(SUMIF('[3]QL THI'!G:G,D274,'[3]QL THI'!H:H),1))</f>
        <v>0</v>
      </c>
      <c r="AS274" s="50">
        <f>IF(D274="","",ROUND(SUMIF('[3]QL THI'!E:E,D274,'[3]QL THI'!F:F),1))</f>
        <v>0</v>
      </c>
      <c r="AT274" s="149">
        <f t="shared" si="44"/>
        <v>0</v>
      </c>
    </row>
    <row r="275" spans="1:46" s="135" customFormat="1">
      <c r="A275" s="145">
        <f>IF(D275="","",SUBTOTAL(3,$D$5:D275))</f>
        <v>271</v>
      </c>
      <c r="B275" s="46" t="s">
        <v>590</v>
      </c>
      <c r="C275" s="47" t="s">
        <v>450</v>
      </c>
      <c r="D275" s="146" t="s">
        <v>591</v>
      </c>
      <c r="E275" s="147">
        <f>IF($D275="","",SUMIF('[3]TK DETHI'!$A:$A,$D275,'[3]TK DETHI'!$B:$B))</f>
        <v>0</v>
      </c>
      <c r="F275" s="147">
        <f>IF($D275="","",SUMIF('[3]TK DETHI'!$C:$C,$D275,'[3]TK DETHI'!$D:$D))</f>
        <v>0</v>
      </c>
      <c r="G275" s="147">
        <f>IF($D275="","",SUMIF('[3]TK DETHI'!$E:$E,$D275,'[3]TK DETHI'!$F:$F))</f>
        <v>0</v>
      </c>
      <c r="H275" s="147">
        <f>IF($D275="","",SUMIF('[3]TK DETHI'!$G:$G,$D275,'[3]TK DETHI'!$H:$H))</f>
        <v>0</v>
      </c>
      <c r="I275" s="147">
        <f>IF($D275="","",SUMIF('[3]TK DETHI'!$I:$I,$D275,'[3]TK DETHI'!$J:$J))</f>
        <v>0</v>
      </c>
      <c r="J275" s="147">
        <f>IF($D275="","",SUMIF('[3]TK DETHI'!$K:$K,$D275,'[3]TK DETHI'!$L:$L))</f>
        <v>0</v>
      </c>
      <c r="K275" s="147">
        <f>IF($D275="","",SUMIF('[3]TK DETHI'!$M:$M,$D275,'[3]TK DETHI'!$N:$N))</f>
        <v>0</v>
      </c>
      <c r="L275" s="147">
        <f>IF($D275="","",SUMIF('[3]TK DETHI'!$O:$O,$D275,'[3]TK DETHI'!$P:$P))</f>
        <v>0</v>
      </c>
      <c r="M275" s="148">
        <f t="shared" si="45"/>
        <v>0</v>
      </c>
      <c r="N275" s="49">
        <f>IF($D275="","",SUMIF('[3]TK COITHI KTHP va Thi TN'!$A:$A,$D275,'[3]TK COITHI KTHP va Thi TN'!$D:$D))</f>
        <v>0</v>
      </c>
      <c r="O275" s="49">
        <f>IF($D275="","",SUMIF('[3]TK COITHI KTHP va Thi TN'!$B:$B,$D275,'[3]TK COITHI KTHP va Thi TN'!$D:$D))</f>
        <v>0</v>
      </c>
      <c r="P275" s="49">
        <f>IF($D275="","",SUMIF('[3]TK COITHI KTHP va Thi TN'!$E:$E,$D275,'[3]TK COITHI KTHP va Thi TN'!$H:$H))</f>
        <v>0</v>
      </c>
      <c r="Q275" s="49">
        <f>IF($D275="","",SUMIF('[3]TK COITHI KTHP va Thi TN'!$F:$F,$D275,'[3]TK COITHI KTHP va Thi TN'!$H:$H))</f>
        <v>0</v>
      </c>
      <c r="R275" s="149">
        <f t="shared" si="46"/>
        <v>0</v>
      </c>
      <c r="S275" s="49">
        <f>IF($D275="","",SUMIF('[3]TK CHAMTHI'!$A:$A,$D275,'[3]TK CHAMTHI'!$C:$C))</f>
        <v>0</v>
      </c>
      <c r="T275" s="49">
        <f>IF($D275="","",SUMIF('[3]TK CHAMTHI'!$B:$B,$D275,'[3]TK CHAMTHI'!$C:$C))</f>
        <v>0</v>
      </c>
      <c r="U275" s="49">
        <f>IF(D275="","",SUMIF('[3]CHAM NV'!B:B,D275,'[3]CHAM NV'!C:C))</f>
        <v>0</v>
      </c>
      <c r="V275" s="50">
        <f t="shared" si="47"/>
        <v>0</v>
      </c>
      <c r="W275" s="49">
        <f>IF($D275="","",SUMIF('[3]TK CHAMTHI'!$D:$D,$D275,'[3]TK CHAMTHI'!$F:$F))</f>
        <v>0</v>
      </c>
      <c r="X275" s="49">
        <f>IF($D275="","",SUMIF('[3]TK CHAMTHI'!$E:$E,$D275,'[3]TK CHAMTHI'!$F:$F))</f>
        <v>0</v>
      </c>
      <c r="Y275" s="49">
        <f>IF(D275="","",SUMIF('[3]CHAM NV'!G:G,D275,'[3]CHAM NV'!H:H))</f>
        <v>0</v>
      </c>
      <c r="Z275" s="50">
        <f t="shared" si="48"/>
        <v>0</v>
      </c>
      <c r="AA275" s="49">
        <f>IF($D275="","",SUMIF('[3]TK CHAMTHI'!$G:$G,$D275,'[3]TK CHAMTHI'!$I:$I))</f>
        <v>0</v>
      </c>
      <c r="AB275" s="49">
        <f>IF($D275="","",SUMIF('[3]TK CHAMTHI'!$H:$H,$D275,'[3]TK CHAMTHI'!$I:$I))</f>
        <v>0</v>
      </c>
      <c r="AC275" s="49">
        <f>IF(D275="","",SUMIF('[3]CHAM NV'!E:E,D275,'[3]CHAM NV'!F:F))</f>
        <v>0</v>
      </c>
      <c r="AD275" s="50">
        <f t="shared" si="49"/>
        <v>0</v>
      </c>
      <c r="AE275" s="49">
        <f>IF($D275="","",SUMIF('[3]TK CHAMTHI'!$J:$J,$D275,'[3]TK CHAMTHI'!$L:$L))</f>
        <v>0</v>
      </c>
      <c r="AF275" s="49">
        <f>IF($D275="","",SUMIF('[3]TK CHAMTHI'!$K:$K,$D275,'[3]TK CHAMTHI'!$L:$L))</f>
        <v>0</v>
      </c>
      <c r="AG275" s="49">
        <f>IF(D275="","",SUMIF('[3]CHAM NV'!I:I,D275,'[3]CHAM NV'!J:J))</f>
        <v>0</v>
      </c>
      <c r="AH275" s="50">
        <f t="shared" si="50"/>
        <v>0</v>
      </c>
      <c r="AI275" s="49">
        <f>IF($D275="","",SUMIF('[3]TK CHAMTHI'!$M:$M,$D275,'[3]TK CHAMTHI'!$O:$O))</f>
        <v>0</v>
      </c>
      <c r="AJ275" s="49">
        <f>IF($D275="","",SUMIF('[3]TK CHAMTHI'!$N:$N,$D275,'[3]TK CHAMTHI'!$O:$O))</f>
        <v>0</v>
      </c>
      <c r="AK275" s="50">
        <f t="shared" si="42"/>
        <v>0</v>
      </c>
      <c r="AL275" s="49">
        <f>IF($D275="","",SUMIF('[3]TK CHAMTHI'!$P:$P,$D275,'[3]TK CHAMTHI'!$R:$R))</f>
        <v>0</v>
      </c>
      <c r="AM275" s="49">
        <f>IF($D275="","",SUMIF('[3]TK CHAMTHI'!$Q:$Q,$D275,'[3]TK CHAMTHI'!$R:$R))</f>
        <v>0</v>
      </c>
      <c r="AN275" s="50">
        <f t="shared" si="43"/>
        <v>0</v>
      </c>
      <c r="AO275" s="49">
        <f>IF(D275="","",SUMIF('[3]TK CHAMTHI'!S:S,D275,'[3]TK CHAMTHI'!U:U))</f>
        <v>0</v>
      </c>
      <c r="AP275" s="49">
        <f>IF(D275="","",SUMIF('[3]TK CHAMTHI'!T:T,D275,'[3]TK CHAMTHI'!U:U))</f>
        <v>0</v>
      </c>
      <c r="AQ275" s="50">
        <f t="shared" si="51"/>
        <v>0</v>
      </c>
      <c r="AR275" s="50">
        <f>IF(D275="","",ROUND(SUMIF('[3]QL THI'!G:G,D275,'[3]QL THI'!H:H),1))</f>
        <v>0</v>
      </c>
      <c r="AS275" s="50">
        <f>IF(D275="","",ROUND(SUMIF('[3]QL THI'!E:E,D275,'[3]QL THI'!F:F),1))</f>
        <v>0</v>
      </c>
      <c r="AT275" s="149">
        <f t="shared" si="44"/>
        <v>0</v>
      </c>
    </row>
    <row r="276" spans="1:46" s="135" customFormat="1" ht="37.5">
      <c r="A276" s="145">
        <f>IF(D276="","",SUBTOTAL(3,$D$5:D276))</f>
        <v>272</v>
      </c>
      <c r="B276" s="46" t="s">
        <v>592</v>
      </c>
      <c r="C276" s="47" t="s">
        <v>450</v>
      </c>
      <c r="D276" s="146" t="s">
        <v>593</v>
      </c>
      <c r="E276" s="147">
        <f>IF($D276="","",SUMIF('[3]TK DETHI'!$A:$A,$D276,'[3]TK DETHI'!$B:$B))</f>
        <v>0</v>
      </c>
      <c r="F276" s="147">
        <f>IF($D276="","",SUMIF('[3]TK DETHI'!$C:$C,$D276,'[3]TK DETHI'!$D:$D))</f>
        <v>0</v>
      </c>
      <c r="G276" s="147">
        <f>IF($D276="","",SUMIF('[3]TK DETHI'!$E:$E,$D276,'[3]TK DETHI'!$F:$F))</f>
        <v>0</v>
      </c>
      <c r="H276" s="147">
        <f>IF($D276="","",SUMIF('[3]TK DETHI'!$G:$G,$D276,'[3]TK DETHI'!$H:$H))</f>
        <v>0</v>
      </c>
      <c r="I276" s="147">
        <f>IF($D276="","",SUMIF('[3]TK DETHI'!$I:$I,$D276,'[3]TK DETHI'!$J:$J))</f>
        <v>0</v>
      </c>
      <c r="J276" s="147">
        <f>IF($D276="","",SUMIF('[3]TK DETHI'!$K:$K,$D276,'[3]TK DETHI'!$L:$L))</f>
        <v>0</v>
      </c>
      <c r="K276" s="147">
        <f>IF($D276="","",SUMIF('[3]TK DETHI'!$M:$M,$D276,'[3]TK DETHI'!$N:$N))</f>
        <v>0</v>
      </c>
      <c r="L276" s="147">
        <f>IF($D276="","",SUMIF('[3]TK DETHI'!$O:$O,$D276,'[3]TK DETHI'!$P:$P))</f>
        <v>0</v>
      </c>
      <c r="M276" s="148">
        <f t="shared" si="45"/>
        <v>0</v>
      </c>
      <c r="N276" s="49">
        <f>IF($D276="","",SUMIF('[3]TK COITHI KTHP va Thi TN'!$A:$A,$D276,'[3]TK COITHI KTHP va Thi TN'!$D:$D))</f>
        <v>0</v>
      </c>
      <c r="O276" s="49">
        <f>IF($D276="","",SUMIF('[3]TK COITHI KTHP va Thi TN'!$B:$B,$D276,'[3]TK COITHI KTHP va Thi TN'!$D:$D))</f>
        <v>0</v>
      </c>
      <c r="P276" s="49">
        <f>IF($D276="","",SUMIF('[3]TK COITHI KTHP va Thi TN'!$E:$E,$D276,'[3]TK COITHI KTHP va Thi TN'!$H:$H))</f>
        <v>0</v>
      </c>
      <c r="Q276" s="49">
        <f>IF($D276="","",SUMIF('[3]TK COITHI KTHP va Thi TN'!$F:$F,$D276,'[3]TK COITHI KTHP va Thi TN'!$H:$H))</f>
        <v>0</v>
      </c>
      <c r="R276" s="149">
        <f t="shared" si="46"/>
        <v>0</v>
      </c>
      <c r="S276" s="49">
        <f>IF($D276="","",SUMIF('[3]TK CHAMTHI'!$A:$A,$D276,'[3]TK CHAMTHI'!$C:$C))</f>
        <v>0</v>
      </c>
      <c r="T276" s="49">
        <f>IF($D276="","",SUMIF('[3]TK CHAMTHI'!$B:$B,$D276,'[3]TK CHAMTHI'!$C:$C))</f>
        <v>0</v>
      </c>
      <c r="U276" s="49">
        <f>IF(D276="","",SUMIF('[3]CHAM NV'!B:B,D276,'[3]CHAM NV'!C:C))</f>
        <v>0</v>
      </c>
      <c r="V276" s="50">
        <f t="shared" si="47"/>
        <v>0</v>
      </c>
      <c r="W276" s="49">
        <f>IF($D276="","",SUMIF('[3]TK CHAMTHI'!$D:$D,$D276,'[3]TK CHAMTHI'!$F:$F))</f>
        <v>0</v>
      </c>
      <c r="X276" s="49">
        <f>IF($D276="","",SUMIF('[3]TK CHAMTHI'!$E:$E,$D276,'[3]TK CHAMTHI'!$F:$F))</f>
        <v>0</v>
      </c>
      <c r="Y276" s="49">
        <f>IF(D276="","",SUMIF('[3]CHAM NV'!G:G,D276,'[3]CHAM NV'!H:H))</f>
        <v>0</v>
      </c>
      <c r="Z276" s="50">
        <f t="shared" si="48"/>
        <v>0</v>
      </c>
      <c r="AA276" s="49">
        <f>IF($D276="","",SUMIF('[3]TK CHAMTHI'!$G:$G,$D276,'[3]TK CHAMTHI'!$I:$I))</f>
        <v>0</v>
      </c>
      <c r="AB276" s="49">
        <f>IF($D276="","",SUMIF('[3]TK CHAMTHI'!$H:$H,$D276,'[3]TK CHAMTHI'!$I:$I))</f>
        <v>0</v>
      </c>
      <c r="AC276" s="49">
        <f>IF(D276="","",SUMIF('[3]CHAM NV'!E:E,D276,'[3]CHAM NV'!F:F))</f>
        <v>0</v>
      </c>
      <c r="AD276" s="50">
        <f t="shared" si="49"/>
        <v>0</v>
      </c>
      <c r="AE276" s="49">
        <f>IF($D276="","",SUMIF('[3]TK CHAMTHI'!$J:$J,$D276,'[3]TK CHAMTHI'!$L:$L))</f>
        <v>0</v>
      </c>
      <c r="AF276" s="49">
        <f>IF($D276="","",SUMIF('[3]TK CHAMTHI'!$K:$K,$D276,'[3]TK CHAMTHI'!$L:$L))</f>
        <v>0</v>
      </c>
      <c r="AG276" s="49">
        <f>IF(D276="","",SUMIF('[3]CHAM NV'!I:I,D276,'[3]CHAM NV'!J:J))</f>
        <v>0</v>
      </c>
      <c r="AH276" s="50">
        <f t="shared" si="50"/>
        <v>0</v>
      </c>
      <c r="AI276" s="49">
        <f>IF($D276="","",SUMIF('[3]TK CHAMTHI'!$M:$M,$D276,'[3]TK CHAMTHI'!$O:$O))</f>
        <v>0</v>
      </c>
      <c r="AJ276" s="49">
        <f>IF($D276="","",SUMIF('[3]TK CHAMTHI'!$N:$N,$D276,'[3]TK CHAMTHI'!$O:$O))</f>
        <v>0</v>
      </c>
      <c r="AK276" s="50">
        <f t="shared" si="42"/>
        <v>0</v>
      </c>
      <c r="AL276" s="49">
        <f>IF($D276="","",SUMIF('[3]TK CHAMTHI'!$P:$P,$D276,'[3]TK CHAMTHI'!$R:$R))</f>
        <v>0</v>
      </c>
      <c r="AM276" s="49">
        <f>IF($D276="","",SUMIF('[3]TK CHAMTHI'!$Q:$Q,$D276,'[3]TK CHAMTHI'!$R:$R))</f>
        <v>0</v>
      </c>
      <c r="AN276" s="50">
        <f t="shared" si="43"/>
        <v>0</v>
      </c>
      <c r="AO276" s="49">
        <f>IF(D276="","",SUMIF('[3]TK CHAMTHI'!S:S,D276,'[3]TK CHAMTHI'!U:U))</f>
        <v>0</v>
      </c>
      <c r="AP276" s="49">
        <f>IF(D276="","",SUMIF('[3]TK CHAMTHI'!T:T,D276,'[3]TK CHAMTHI'!U:U))</f>
        <v>0</v>
      </c>
      <c r="AQ276" s="50">
        <f t="shared" si="51"/>
        <v>0</v>
      </c>
      <c r="AR276" s="50">
        <f>IF(D276="","",ROUND(SUMIF('[3]QL THI'!G:G,D276,'[3]QL THI'!H:H),1))</f>
        <v>0</v>
      </c>
      <c r="AS276" s="50">
        <f>IF(D276="","",ROUND(SUMIF('[3]QL THI'!E:E,D276,'[3]QL THI'!F:F),1))</f>
        <v>0</v>
      </c>
      <c r="AT276" s="149">
        <f t="shared" si="44"/>
        <v>0</v>
      </c>
    </row>
    <row r="277" spans="1:46" s="135" customFormat="1">
      <c r="A277" s="145">
        <f>IF(D277="","",SUBTOTAL(3,$D$5:D277))</f>
        <v>273</v>
      </c>
      <c r="B277" s="46" t="s">
        <v>594</v>
      </c>
      <c r="C277" s="47" t="s">
        <v>450</v>
      </c>
      <c r="D277" s="146" t="s">
        <v>595</v>
      </c>
      <c r="E277" s="147">
        <f>IF($D277="","",SUMIF('[3]TK DETHI'!$A:$A,$D277,'[3]TK DETHI'!$B:$B))</f>
        <v>0</v>
      </c>
      <c r="F277" s="147">
        <f>IF($D277="","",SUMIF('[3]TK DETHI'!$C:$C,$D277,'[3]TK DETHI'!$D:$D))</f>
        <v>0</v>
      </c>
      <c r="G277" s="147">
        <f>IF($D277="","",SUMIF('[3]TK DETHI'!$E:$E,$D277,'[3]TK DETHI'!$F:$F))</f>
        <v>0</v>
      </c>
      <c r="H277" s="147">
        <f>IF($D277="","",SUMIF('[3]TK DETHI'!$G:$G,$D277,'[3]TK DETHI'!$H:$H))</f>
        <v>0</v>
      </c>
      <c r="I277" s="147">
        <f>IF($D277="","",SUMIF('[3]TK DETHI'!$I:$I,$D277,'[3]TK DETHI'!$J:$J))</f>
        <v>0</v>
      </c>
      <c r="J277" s="147">
        <f>IF($D277="","",SUMIF('[3]TK DETHI'!$K:$K,$D277,'[3]TK DETHI'!$L:$L))</f>
        <v>0</v>
      </c>
      <c r="K277" s="147">
        <f>IF($D277="","",SUMIF('[3]TK DETHI'!$M:$M,$D277,'[3]TK DETHI'!$N:$N))</f>
        <v>0</v>
      </c>
      <c r="L277" s="147">
        <f>IF($D277="","",SUMIF('[3]TK DETHI'!$O:$O,$D277,'[3]TK DETHI'!$P:$P))</f>
        <v>0</v>
      </c>
      <c r="M277" s="148">
        <f t="shared" si="45"/>
        <v>0</v>
      </c>
      <c r="N277" s="49">
        <f>IF($D277="","",SUMIF('[3]TK COITHI KTHP va Thi TN'!$A:$A,$D277,'[3]TK COITHI KTHP va Thi TN'!$D:$D))</f>
        <v>0</v>
      </c>
      <c r="O277" s="49">
        <f>IF($D277="","",SUMIF('[3]TK COITHI KTHP va Thi TN'!$B:$B,$D277,'[3]TK COITHI KTHP va Thi TN'!$D:$D))</f>
        <v>0</v>
      </c>
      <c r="P277" s="49">
        <f>IF($D277="","",SUMIF('[3]TK COITHI KTHP va Thi TN'!$E:$E,$D277,'[3]TK COITHI KTHP va Thi TN'!$H:$H))</f>
        <v>0</v>
      </c>
      <c r="Q277" s="49">
        <f>IF($D277="","",SUMIF('[3]TK COITHI KTHP va Thi TN'!$F:$F,$D277,'[3]TK COITHI KTHP va Thi TN'!$H:$H))</f>
        <v>0</v>
      </c>
      <c r="R277" s="149">
        <f t="shared" si="46"/>
        <v>0</v>
      </c>
      <c r="S277" s="49">
        <f>IF($D277="","",SUMIF('[3]TK CHAMTHI'!$A:$A,$D277,'[3]TK CHAMTHI'!$C:$C))</f>
        <v>0</v>
      </c>
      <c r="T277" s="49">
        <f>IF($D277="","",SUMIF('[3]TK CHAMTHI'!$B:$B,$D277,'[3]TK CHAMTHI'!$C:$C))</f>
        <v>0</v>
      </c>
      <c r="U277" s="49">
        <f>IF(D277="","",SUMIF('[3]CHAM NV'!B:B,D277,'[3]CHAM NV'!C:C))</f>
        <v>0</v>
      </c>
      <c r="V277" s="50">
        <f t="shared" si="47"/>
        <v>0</v>
      </c>
      <c r="W277" s="49">
        <f>IF($D277="","",SUMIF('[3]TK CHAMTHI'!$D:$D,$D277,'[3]TK CHAMTHI'!$F:$F))</f>
        <v>0</v>
      </c>
      <c r="X277" s="49">
        <f>IF($D277="","",SUMIF('[3]TK CHAMTHI'!$E:$E,$D277,'[3]TK CHAMTHI'!$F:$F))</f>
        <v>0</v>
      </c>
      <c r="Y277" s="49">
        <f>IF(D277="","",SUMIF('[3]CHAM NV'!G:G,D277,'[3]CHAM NV'!H:H))</f>
        <v>0</v>
      </c>
      <c r="Z277" s="50">
        <f t="shared" si="48"/>
        <v>0</v>
      </c>
      <c r="AA277" s="49">
        <f>IF($D277="","",SUMIF('[3]TK CHAMTHI'!$G:$G,$D277,'[3]TK CHAMTHI'!$I:$I))</f>
        <v>0</v>
      </c>
      <c r="AB277" s="49">
        <f>IF($D277="","",SUMIF('[3]TK CHAMTHI'!$H:$H,$D277,'[3]TK CHAMTHI'!$I:$I))</f>
        <v>0</v>
      </c>
      <c r="AC277" s="49">
        <f>IF(D277="","",SUMIF('[3]CHAM NV'!E:E,D277,'[3]CHAM NV'!F:F))</f>
        <v>0</v>
      </c>
      <c r="AD277" s="50">
        <f t="shared" si="49"/>
        <v>0</v>
      </c>
      <c r="AE277" s="49">
        <f>IF($D277="","",SUMIF('[3]TK CHAMTHI'!$J:$J,$D277,'[3]TK CHAMTHI'!$L:$L))</f>
        <v>0</v>
      </c>
      <c r="AF277" s="49">
        <f>IF($D277="","",SUMIF('[3]TK CHAMTHI'!$K:$K,$D277,'[3]TK CHAMTHI'!$L:$L))</f>
        <v>0</v>
      </c>
      <c r="AG277" s="49">
        <f>IF(D277="","",SUMIF('[3]CHAM NV'!I:I,D277,'[3]CHAM NV'!J:J))</f>
        <v>0</v>
      </c>
      <c r="AH277" s="50">
        <f t="shared" si="50"/>
        <v>0</v>
      </c>
      <c r="AI277" s="49">
        <f>IF($D277="","",SUMIF('[3]TK CHAMTHI'!$M:$M,$D277,'[3]TK CHAMTHI'!$O:$O))</f>
        <v>0</v>
      </c>
      <c r="AJ277" s="49">
        <f>IF($D277="","",SUMIF('[3]TK CHAMTHI'!$N:$N,$D277,'[3]TK CHAMTHI'!$O:$O))</f>
        <v>0</v>
      </c>
      <c r="AK277" s="50">
        <f t="shared" si="42"/>
        <v>0</v>
      </c>
      <c r="AL277" s="49">
        <f>IF($D277="","",SUMIF('[3]TK CHAMTHI'!$P:$P,$D277,'[3]TK CHAMTHI'!$R:$R))</f>
        <v>0</v>
      </c>
      <c r="AM277" s="49">
        <f>IF($D277="","",SUMIF('[3]TK CHAMTHI'!$Q:$Q,$D277,'[3]TK CHAMTHI'!$R:$R))</f>
        <v>0</v>
      </c>
      <c r="AN277" s="50">
        <f t="shared" si="43"/>
        <v>0</v>
      </c>
      <c r="AO277" s="49">
        <f>IF(D277="","",SUMIF('[3]TK CHAMTHI'!S:S,D277,'[3]TK CHAMTHI'!U:U))</f>
        <v>0</v>
      </c>
      <c r="AP277" s="49">
        <f>IF(D277="","",SUMIF('[3]TK CHAMTHI'!T:T,D277,'[3]TK CHAMTHI'!U:U))</f>
        <v>0</v>
      </c>
      <c r="AQ277" s="50">
        <f t="shared" si="51"/>
        <v>0</v>
      </c>
      <c r="AR277" s="50">
        <f>IF(D277="","",ROUND(SUMIF('[3]QL THI'!G:G,D277,'[3]QL THI'!H:H),1))</f>
        <v>0</v>
      </c>
      <c r="AS277" s="50">
        <f>IF(D277="","",ROUND(SUMIF('[3]QL THI'!E:E,D277,'[3]QL THI'!F:F),1))</f>
        <v>0</v>
      </c>
      <c r="AT277" s="149">
        <f t="shared" si="44"/>
        <v>0</v>
      </c>
    </row>
    <row r="278" spans="1:46" s="135" customFormat="1" ht="37.5">
      <c r="A278" s="145">
        <f>IF(D278="","",SUBTOTAL(3,$D$5:D278))</f>
        <v>274</v>
      </c>
      <c r="B278" s="46" t="s">
        <v>596</v>
      </c>
      <c r="C278" s="47" t="s">
        <v>450</v>
      </c>
      <c r="D278" s="146" t="s">
        <v>597</v>
      </c>
      <c r="E278" s="147">
        <f>IF($D278="","",SUMIF('[3]TK DETHI'!$A:$A,$D278,'[3]TK DETHI'!$B:$B))</f>
        <v>0</v>
      </c>
      <c r="F278" s="147">
        <f>IF($D278="","",SUMIF('[3]TK DETHI'!$C:$C,$D278,'[3]TK DETHI'!$D:$D))</f>
        <v>0</v>
      </c>
      <c r="G278" s="147">
        <f>IF($D278="","",SUMIF('[3]TK DETHI'!$E:$E,$D278,'[3]TK DETHI'!$F:$F))</f>
        <v>0</v>
      </c>
      <c r="H278" s="147">
        <f>IF($D278="","",SUMIF('[3]TK DETHI'!$G:$G,$D278,'[3]TK DETHI'!$H:$H))</f>
        <v>0</v>
      </c>
      <c r="I278" s="147">
        <f>IF($D278="","",SUMIF('[3]TK DETHI'!$I:$I,$D278,'[3]TK DETHI'!$J:$J))</f>
        <v>0</v>
      </c>
      <c r="J278" s="147">
        <f>IF($D278="","",SUMIF('[3]TK DETHI'!$K:$K,$D278,'[3]TK DETHI'!$L:$L))</f>
        <v>0</v>
      </c>
      <c r="K278" s="147">
        <f>IF($D278="","",SUMIF('[3]TK DETHI'!$M:$M,$D278,'[3]TK DETHI'!$N:$N))</f>
        <v>0</v>
      </c>
      <c r="L278" s="147">
        <f>IF($D278="","",SUMIF('[3]TK DETHI'!$O:$O,$D278,'[3]TK DETHI'!$P:$P))</f>
        <v>0</v>
      </c>
      <c r="M278" s="148">
        <f t="shared" si="45"/>
        <v>0</v>
      </c>
      <c r="N278" s="49">
        <f>IF($D278="","",SUMIF('[3]TK COITHI KTHP va Thi TN'!$A:$A,$D278,'[3]TK COITHI KTHP va Thi TN'!$D:$D))</f>
        <v>0</v>
      </c>
      <c r="O278" s="49">
        <f>IF($D278="","",SUMIF('[3]TK COITHI KTHP va Thi TN'!$B:$B,$D278,'[3]TK COITHI KTHP va Thi TN'!$D:$D))</f>
        <v>0</v>
      </c>
      <c r="P278" s="49">
        <f>IF($D278="","",SUMIF('[3]TK COITHI KTHP va Thi TN'!$E:$E,$D278,'[3]TK COITHI KTHP va Thi TN'!$H:$H))</f>
        <v>0</v>
      </c>
      <c r="Q278" s="49">
        <f>IF($D278="","",SUMIF('[3]TK COITHI KTHP va Thi TN'!$F:$F,$D278,'[3]TK COITHI KTHP va Thi TN'!$H:$H))</f>
        <v>0</v>
      </c>
      <c r="R278" s="149">
        <f t="shared" si="46"/>
        <v>0</v>
      </c>
      <c r="S278" s="49">
        <f>IF($D278="","",SUMIF('[3]TK CHAMTHI'!$A:$A,$D278,'[3]TK CHAMTHI'!$C:$C))</f>
        <v>0</v>
      </c>
      <c r="T278" s="49">
        <f>IF($D278="","",SUMIF('[3]TK CHAMTHI'!$B:$B,$D278,'[3]TK CHAMTHI'!$C:$C))</f>
        <v>0</v>
      </c>
      <c r="U278" s="49">
        <f>IF(D278="","",SUMIF('[3]CHAM NV'!B:B,D278,'[3]CHAM NV'!C:C))</f>
        <v>0</v>
      </c>
      <c r="V278" s="50">
        <f t="shared" si="47"/>
        <v>0</v>
      </c>
      <c r="W278" s="49">
        <f>IF($D278="","",SUMIF('[3]TK CHAMTHI'!$D:$D,$D278,'[3]TK CHAMTHI'!$F:$F))</f>
        <v>0</v>
      </c>
      <c r="X278" s="49">
        <f>IF($D278="","",SUMIF('[3]TK CHAMTHI'!$E:$E,$D278,'[3]TK CHAMTHI'!$F:$F))</f>
        <v>0</v>
      </c>
      <c r="Y278" s="49">
        <f>IF(D278="","",SUMIF('[3]CHAM NV'!G:G,D278,'[3]CHAM NV'!H:H))</f>
        <v>0</v>
      </c>
      <c r="Z278" s="50">
        <f t="shared" si="48"/>
        <v>0</v>
      </c>
      <c r="AA278" s="49">
        <f>IF($D278="","",SUMIF('[3]TK CHAMTHI'!$G:$G,$D278,'[3]TK CHAMTHI'!$I:$I))</f>
        <v>0</v>
      </c>
      <c r="AB278" s="49">
        <f>IF($D278="","",SUMIF('[3]TK CHAMTHI'!$H:$H,$D278,'[3]TK CHAMTHI'!$I:$I))</f>
        <v>0</v>
      </c>
      <c r="AC278" s="49">
        <f>IF(D278="","",SUMIF('[3]CHAM NV'!E:E,D278,'[3]CHAM NV'!F:F))</f>
        <v>0</v>
      </c>
      <c r="AD278" s="50">
        <f t="shared" si="49"/>
        <v>0</v>
      </c>
      <c r="AE278" s="49">
        <f>IF($D278="","",SUMIF('[3]TK CHAMTHI'!$J:$J,$D278,'[3]TK CHAMTHI'!$L:$L))</f>
        <v>0</v>
      </c>
      <c r="AF278" s="49">
        <f>IF($D278="","",SUMIF('[3]TK CHAMTHI'!$K:$K,$D278,'[3]TK CHAMTHI'!$L:$L))</f>
        <v>0</v>
      </c>
      <c r="AG278" s="49">
        <f>IF(D278="","",SUMIF('[3]CHAM NV'!I:I,D278,'[3]CHAM NV'!J:J))</f>
        <v>0</v>
      </c>
      <c r="AH278" s="50">
        <f t="shared" si="50"/>
        <v>0</v>
      </c>
      <c r="AI278" s="49">
        <f>IF($D278="","",SUMIF('[3]TK CHAMTHI'!$M:$M,$D278,'[3]TK CHAMTHI'!$O:$O))</f>
        <v>0</v>
      </c>
      <c r="AJ278" s="49">
        <f>IF($D278="","",SUMIF('[3]TK CHAMTHI'!$N:$N,$D278,'[3]TK CHAMTHI'!$O:$O))</f>
        <v>0</v>
      </c>
      <c r="AK278" s="50">
        <f t="shared" si="42"/>
        <v>0</v>
      </c>
      <c r="AL278" s="49">
        <f>IF($D278="","",SUMIF('[3]TK CHAMTHI'!$P:$P,$D278,'[3]TK CHAMTHI'!$R:$R))</f>
        <v>0</v>
      </c>
      <c r="AM278" s="49">
        <f>IF($D278="","",SUMIF('[3]TK CHAMTHI'!$Q:$Q,$D278,'[3]TK CHAMTHI'!$R:$R))</f>
        <v>0</v>
      </c>
      <c r="AN278" s="50">
        <f t="shared" si="43"/>
        <v>0</v>
      </c>
      <c r="AO278" s="49">
        <f>IF(D278="","",SUMIF('[3]TK CHAMTHI'!S:S,D278,'[3]TK CHAMTHI'!U:U))</f>
        <v>0</v>
      </c>
      <c r="AP278" s="49">
        <f>IF(D278="","",SUMIF('[3]TK CHAMTHI'!T:T,D278,'[3]TK CHAMTHI'!U:U))</f>
        <v>0</v>
      </c>
      <c r="AQ278" s="50">
        <f t="shared" si="51"/>
        <v>0</v>
      </c>
      <c r="AR278" s="50">
        <f>IF(D278="","",ROUND(SUMIF('[3]QL THI'!G:G,D278,'[3]QL THI'!H:H),1))</f>
        <v>0</v>
      </c>
      <c r="AS278" s="50">
        <f>IF(D278="","",ROUND(SUMIF('[3]QL THI'!E:E,D278,'[3]QL THI'!F:F),1))</f>
        <v>0</v>
      </c>
      <c r="AT278" s="149">
        <f t="shared" si="44"/>
        <v>0</v>
      </c>
    </row>
    <row r="279" spans="1:46" s="135" customFormat="1" ht="37.5">
      <c r="A279" s="145">
        <f>IF(D279="","",SUBTOTAL(3,$D$5:D279))</f>
        <v>275</v>
      </c>
      <c r="B279" s="46" t="s">
        <v>598</v>
      </c>
      <c r="C279" s="47" t="s">
        <v>450</v>
      </c>
      <c r="D279" s="146" t="s">
        <v>599</v>
      </c>
      <c r="E279" s="147">
        <f>IF($D279="","",SUMIF('[3]TK DETHI'!$A:$A,$D279,'[3]TK DETHI'!$B:$B))</f>
        <v>0</v>
      </c>
      <c r="F279" s="147">
        <f>IF($D279="","",SUMIF('[3]TK DETHI'!$C:$C,$D279,'[3]TK DETHI'!$D:$D))</f>
        <v>0</v>
      </c>
      <c r="G279" s="147">
        <f>IF($D279="","",SUMIF('[3]TK DETHI'!$E:$E,$D279,'[3]TK DETHI'!$F:$F))</f>
        <v>0</v>
      </c>
      <c r="H279" s="147">
        <f>IF($D279="","",SUMIF('[3]TK DETHI'!$G:$G,$D279,'[3]TK DETHI'!$H:$H))</f>
        <v>0</v>
      </c>
      <c r="I279" s="147">
        <f>IF($D279="","",SUMIF('[3]TK DETHI'!$I:$I,$D279,'[3]TK DETHI'!$J:$J))</f>
        <v>0</v>
      </c>
      <c r="J279" s="147">
        <f>IF($D279="","",SUMIF('[3]TK DETHI'!$K:$K,$D279,'[3]TK DETHI'!$L:$L))</f>
        <v>0</v>
      </c>
      <c r="K279" s="147">
        <f>IF($D279="","",SUMIF('[3]TK DETHI'!$M:$M,$D279,'[3]TK DETHI'!$N:$N))</f>
        <v>0</v>
      </c>
      <c r="L279" s="147">
        <f>IF($D279="","",SUMIF('[3]TK DETHI'!$O:$O,$D279,'[3]TK DETHI'!$P:$P))</f>
        <v>0</v>
      </c>
      <c r="M279" s="148">
        <f t="shared" si="45"/>
        <v>0</v>
      </c>
      <c r="N279" s="49">
        <f>IF($D279="","",SUMIF('[3]TK COITHI KTHP va Thi TN'!$A:$A,$D279,'[3]TK COITHI KTHP va Thi TN'!$D:$D))</f>
        <v>0</v>
      </c>
      <c r="O279" s="49">
        <f>IF($D279="","",SUMIF('[3]TK COITHI KTHP va Thi TN'!$B:$B,$D279,'[3]TK COITHI KTHP va Thi TN'!$D:$D))</f>
        <v>0</v>
      </c>
      <c r="P279" s="49">
        <f>IF($D279="","",SUMIF('[3]TK COITHI KTHP va Thi TN'!$E:$E,$D279,'[3]TK COITHI KTHP va Thi TN'!$H:$H))</f>
        <v>0</v>
      </c>
      <c r="Q279" s="49">
        <f>IF($D279="","",SUMIF('[3]TK COITHI KTHP va Thi TN'!$F:$F,$D279,'[3]TK COITHI KTHP va Thi TN'!$H:$H))</f>
        <v>0</v>
      </c>
      <c r="R279" s="149">
        <f t="shared" si="46"/>
        <v>0</v>
      </c>
      <c r="S279" s="49">
        <f>IF($D279="","",SUMIF('[3]TK CHAMTHI'!$A:$A,$D279,'[3]TK CHAMTHI'!$C:$C))</f>
        <v>0</v>
      </c>
      <c r="T279" s="49">
        <f>IF($D279="","",SUMIF('[3]TK CHAMTHI'!$B:$B,$D279,'[3]TK CHAMTHI'!$C:$C))</f>
        <v>0</v>
      </c>
      <c r="U279" s="49">
        <f>IF(D279="","",SUMIF('[3]CHAM NV'!B:B,D279,'[3]CHAM NV'!C:C))</f>
        <v>0</v>
      </c>
      <c r="V279" s="50">
        <f t="shared" si="47"/>
        <v>0</v>
      </c>
      <c r="W279" s="49">
        <f>IF($D279="","",SUMIF('[3]TK CHAMTHI'!$D:$D,$D279,'[3]TK CHAMTHI'!$F:$F))</f>
        <v>0</v>
      </c>
      <c r="X279" s="49">
        <f>IF($D279="","",SUMIF('[3]TK CHAMTHI'!$E:$E,$D279,'[3]TK CHAMTHI'!$F:$F))</f>
        <v>0</v>
      </c>
      <c r="Y279" s="49">
        <f>IF(D279="","",SUMIF('[3]CHAM NV'!G:G,D279,'[3]CHAM NV'!H:H))</f>
        <v>0</v>
      </c>
      <c r="Z279" s="50">
        <f t="shared" si="48"/>
        <v>0</v>
      </c>
      <c r="AA279" s="49">
        <f>IF($D279="","",SUMIF('[3]TK CHAMTHI'!$G:$G,$D279,'[3]TK CHAMTHI'!$I:$I))</f>
        <v>0</v>
      </c>
      <c r="AB279" s="49">
        <f>IF($D279="","",SUMIF('[3]TK CHAMTHI'!$H:$H,$D279,'[3]TK CHAMTHI'!$I:$I))</f>
        <v>0</v>
      </c>
      <c r="AC279" s="49">
        <f>IF(D279="","",SUMIF('[3]CHAM NV'!E:E,D279,'[3]CHAM NV'!F:F))</f>
        <v>0</v>
      </c>
      <c r="AD279" s="50">
        <f t="shared" si="49"/>
        <v>0</v>
      </c>
      <c r="AE279" s="49">
        <f>IF($D279="","",SUMIF('[3]TK CHAMTHI'!$J:$J,$D279,'[3]TK CHAMTHI'!$L:$L))</f>
        <v>0</v>
      </c>
      <c r="AF279" s="49">
        <f>IF($D279="","",SUMIF('[3]TK CHAMTHI'!$K:$K,$D279,'[3]TK CHAMTHI'!$L:$L))</f>
        <v>0</v>
      </c>
      <c r="AG279" s="49">
        <f>IF(D279="","",SUMIF('[3]CHAM NV'!I:I,D279,'[3]CHAM NV'!J:J))</f>
        <v>0</v>
      </c>
      <c r="AH279" s="50">
        <f t="shared" si="50"/>
        <v>0</v>
      </c>
      <c r="AI279" s="49">
        <f>IF($D279="","",SUMIF('[3]TK CHAMTHI'!$M:$M,$D279,'[3]TK CHAMTHI'!$O:$O))</f>
        <v>0</v>
      </c>
      <c r="AJ279" s="49">
        <f>IF($D279="","",SUMIF('[3]TK CHAMTHI'!$N:$N,$D279,'[3]TK CHAMTHI'!$O:$O))</f>
        <v>0</v>
      </c>
      <c r="AK279" s="50">
        <f t="shared" si="42"/>
        <v>0</v>
      </c>
      <c r="AL279" s="49">
        <f>IF($D279="","",SUMIF('[3]TK CHAMTHI'!$P:$P,$D279,'[3]TK CHAMTHI'!$R:$R))</f>
        <v>0</v>
      </c>
      <c r="AM279" s="49">
        <f>IF($D279="","",SUMIF('[3]TK CHAMTHI'!$Q:$Q,$D279,'[3]TK CHAMTHI'!$R:$R))</f>
        <v>0</v>
      </c>
      <c r="AN279" s="50">
        <f t="shared" si="43"/>
        <v>0</v>
      </c>
      <c r="AO279" s="49">
        <f>IF(D279="","",SUMIF('[3]TK CHAMTHI'!S:S,D279,'[3]TK CHAMTHI'!U:U))</f>
        <v>0</v>
      </c>
      <c r="AP279" s="49">
        <f>IF(D279="","",SUMIF('[3]TK CHAMTHI'!T:T,D279,'[3]TK CHAMTHI'!U:U))</f>
        <v>0</v>
      </c>
      <c r="AQ279" s="50">
        <f t="shared" si="51"/>
        <v>0</v>
      </c>
      <c r="AR279" s="50">
        <f>IF(D279="","",ROUND(SUMIF('[3]QL THI'!G:G,D279,'[3]QL THI'!H:H),1))</f>
        <v>0</v>
      </c>
      <c r="AS279" s="50">
        <f>IF(D279="","",ROUND(SUMIF('[3]QL THI'!E:E,D279,'[3]QL THI'!F:F),1))</f>
        <v>0</v>
      </c>
      <c r="AT279" s="149">
        <f t="shared" si="44"/>
        <v>0</v>
      </c>
    </row>
    <row r="280" spans="1:46" s="135" customFormat="1" ht="37.5">
      <c r="A280" s="145">
        <f>IF(D280="","",SUBTOTAL(3,$D$5:D280))</f>
        <v>276</v>
      </c>
      <c r="B280" s="46" t="s">
        <v>600</v>
      </c>
      <c r="C280" s="47" t="s">
        <v>450</v>
      </c>
      <c r="D280" s="146" t="s">
        <v>601</v>
      </c>
      <c r="E280" s="147">
        <f>IF($D280="","",SUMIF('[3]TK DETHI'!$A:$A,$D280,'[3]TK DETHI'!$B:$B))</f>
        <v>0</v>
      </c>
      <c r="F280" s="147">
        <f>IF($D280="","",SUMIF('[3]TK DETHI'!$C:$C,$D280,'[3]TK DETHI'!$D:$D))</f>
        <v>0</v>
      </c>
      <c r="G280" s="147">
        <f>IF($D280="","",SUMIF('[3]TK DETHI'!$E:$E,$D280,'[3]TK DETHI'!$F:$F))</f>
        <v>0</v>
      </c>
      <c r="H280" s="147">
        <f>IF($D280="","",SUMIF('[3]TK DETHI'!$G:$G,$D280,'[3]TK DETHI'!$H:$H))</f>
        <v>0</v>
      </c>
      <c r="I280" s="147">
        <f>IF($D280="","",SUMIF('[3]TK DETHI'!$I:$I,$D280,'[3]TK DETHI'!$J:$J))</f>
        <v>0</v>
      </c>
      <c r="J280" s="147">
        <f>IF($D280="","",SUMIF('[3]TK DETHI'!$K:$K,$D280,'[3]TK DETHI'!$L:$L))</f>
        <v>0</v>
      </c>
      <c r="K280" s="147">
        <f>IF($D280="","",SUMIF('[3]TK DETHI'!$M:$M,$D280,'[3]TK DETHI'!$N:$N))</f>
        <v>0</v>
      </c>
      <c r="L280" s="147">
        <f>IF($D280="","",SUMIF('[3]TK DETHI'!$O:$O,$D280,'[3]TK DETHI'!$P:$P))</f>
        <v>0</v>
      </c>
      <c r="M280" s="148">
        <f t="shared" si="45"/>
        <v>0</v>
      </c>
      <c r="N280" s="49">
        <f>IF($D280="","",SUMIF('[3]TK COITHI KTHP va Thi TN'!$A:$A,$D280,'[3]TK COITHI KTHP va Thi TN'!$D:$D))</f>
        <v>0</v>
      </c>
      <c r="O280" s="49">
        <f>IF($D280="","",SUMIF('[3]TK COITHI KTHP va Thi TN'!$B:$B,$D280,'[3]TK COITHI KTHP va Thi TN'!$D:$D))</f>
        <v>0</v>
      </c>
      <c r="P280" s="49">
        <f>IF($D280="","",SUMIF('[3]TK COITHI KTHP va Thi TN'!$E:$E,$D280,'[3]TK COITHI KTHP va Thi TN'!$H:$H))</f>
        <v>0</v>
      </c>
      <c r="Q280" s="49">
        <f>IF($D280="","",SUMIF('[3]TK COITHI KTHP va Thi TN'!$F:$F,$D280,'[3]TK COITHI KTHP va Thi TN'!$H:$H))</f>
        <v>0</v>
      </c>
      <c r="R280" s="149">
        <f t="shared" si="46"/>
        <v>0</v>
      </c>
      <c r="S280" s="49">
        <f>IF($D280="","",SUMIF('[3]TK CHAMTHI'!$A:$A,$D280,'[3]TK CHAMTHI'!$C:$C))</f>
        <v>0</v>
      </c>
      <c r="T280" s="49">
        <f>IF($D280="","",SUMIF('[3]TK CHAMTHI'!$B:$B,$D280,'[3]TK CHAMTHI'!$C:$C))</f>
        <v>0</v>
      </c>
      <c r="U280" s="49">
        <f>IF(D280="","",SUMIF('[3]CHAM NV'!B:B,D280,'[3]CHAM NV'!C:C))</f>
        <v>0</v>
      </c>
      <c r="V280" s="50">
        <f t="shared" si="47"/>
        <v>0</v>
      </c>
      <c r="W280" s="49">
        <f>IF($D280="","",SUMIF('[3]TK CHAMTHI'!$D:$D,$D280,'[3]TK CHAMTHI'!$F:$F))</f>
        <v>0</v>
      </c>
      <c r="X280" s="49">
        <f>IF($D280="","",SUMIF('[3]TK CHAMTHI'!$E:$E,$D280,'[3]TK CHAMTHI'!$F:$F))</f>
        <v>0</v>
      </c>
      <c r="Y280" s="49">
        <f>IF(D280="","",SUMIF('[3]CHAM NV'!G:G,D280,'[3]CHAM NV'!H:H))</f>
        <v>0</v>
      </c>
      <c r="Z280" s="50">
        <f t="shared" si="48"/>
        <v>0</v>
      </c>
      <c r="AA280" s="49">
        <f>IF($D280="","",SUMIF('[3]TK CHAMTHI'!$G:$G,$D280,'[3]TK CHAMTHI'!$I:$I))</f>
        <v>0</v>
      </c>
      <c r="AB280" s="49">
        <f>IF($D280="","",SUMIF('[3]TK CHAMTHI'!$H:$H,$D280,'[3]TK CHAMTHI'!$I:$I))</f>
        <v>0</v>
      </c>
      <c r="AC280" s="49">
        <f>IF(D280="","",SUMIF('[3]CHAM NV'!E:E,D280,'[3]CHAM NV'!F:F))</f>
        <v>0</v>
      </c>
      <c r="AD280" s="50">
        <f t="shared" si="49"/>
        <v>0</v>
      </c>
      <c r="AE280" s="49">
        <f>IF($D280="","",SUMIF('[3]TK CHAMTHI'!$J:$J,$D280,'[3]TK CHAMTHI'!$L:$L))</f>
        <v>0</v>
      </c>
      <c r="AF280" s="49">
        <f>IF($D280="","",SUMIF('[3]TK CHAMTHI'!$K:$K,$D280,'[3]TK CHAMTHI'!$L:$L))</f>
        <v>0</v>
      </c>
      <c r="AG280" s="49">
        <f>IF(D280="","",SUMIF('[3]CHAM NV'!I:I,D280,'[3]CHAM NV'!J:J))</f>
        <v>0</v>
      </c>
      <c r="AH280" s="50">
        <f t="shared" si="50"/>
        <v>0</v>
      </c>
      <c r="AI280" s="49">
        <f>IF($D280="","",SUMIF('[3]TK CHAMTHI'!$M:$M,$D280,'[3]TK CHAMTHI'!$O:$O))</f>
        <v>0</v>
      </c>
      <c r="AJ280" s="49">
        <f>IF($D280="","",SUMIF('[3]TK CHAMTHI'!$N:$N,$D280,'[3]TK CHAMTHI'!$O:$O))</f>
        <v>0</v>
      </c>
      <c r="AK280" s="50">
        <f t="shared" si="42"/>
        <v>0</v>
      </c>
      <c r="AL280" s="49">
        <f>IF($D280="","",SUMIF('[3]TK CHAMTHI'!$P:$P,$D280,'[3]TK CHAMTHI'!$R:$R))</f>
        <v>0</v>
      </c>
      <c r="AM280" s="49">
        <f>IF($D280="","",SUMIF('[3]TK CHAMTHI'!$Q:$Q,$D280,'[3]TK CHAMTHI'!$R:$R))</f>
        <v>0</v>
      </c>
      <c r="AN280" s="50">
        <f t="shared" si="43"/>
        <v>0</v>
      </c>
      <c r="AO280" s="49">
        <f>IF(D280="","",SUMIF('[3]TK CHAMTHI'!S:S,D280,'[3]TK CHAMTHI'!U:U))</f>
        <v>0</v>
      </c>
      <c r="AP280" s="49">
        <f>IF(D280="","",SUMIF('[3]TK CHAMTHI'!T:T,D280,'[3]TK CHAMTHI'!U:U))</f>
        <v>0</v>
      </c>
      <c r="AQ280" s="50">
        <f t="shared" si="51"/>
        <v>0</v>
      </c>
      <c r="AR280" s="50">
        <f>IF(D280="","",ROUND(SUMIF('[3]QL THI'!G:G,D280,'[3]QL THI'!H:H),1))</f>
        <v>0</v>
      </c>
      <c r="AS280" s="50">
        <f>IF(D280="","",ROUND(SUMIF('[3]QL THI'!E:E,D280,'[3]QL THI'!F:F),1))</f>
        <v>0</v>
      </c>
      <c r="AT280" s="149">
        <f t="shared" si="44"/>
        <v>0</v>
      </c>
    </row>
    <row r="281" spans="1:46" s="135" customFormat="1" ht="37.5">
      <c r="A281" s="145">
        <f>IF(D281="","",SUBTOTAL(3,$D$5:D281))</f>
        <v>277</v>
      </c>
      <c r="B281" s="46" t="s">
        <v>602</v>
      </c>
      <c r="C281" s="47" t="s">
        <v>450</v>
      </c>
      <c r="D281" s="146" t="s">
        <v>603</v>
      </c>
      <c r="E281" s="147">
        <f>IF($D281="","",SUMIF('[3]TK DETHI'!$A:$A,$D281,'[3]TK DETHI'!$B:$B))</f>
        <v>0</v>
      </c>
      <c r="F281" s="147">
        <f>IF($D281="","",SUMIF('[3]TK DETHI'!$C:$C,$D281,'[3]TK DETHI'!$D:$D))</f>
        <v>0</v>
      </c>
      <c r="G281" s="147">
        <f>IF($D281="","",SUMIF('[3]TK DETHI'!$E:$E,$D281,'[3]TK DETHI'!$F:$F))</f>
        <v>0</v>
      </c>
      <c r="H281" s="147">
        <f>IF($D281="","",SUMIF('[3]TK DETHI'!$G:$G,$D281,'[3]TK DETHI'!$H:$H))</f>
        <v>0</v>
      </c>
      <c r="I281" s="147">
        <f>IF($D281="","",SUMIF('[3]TK DETHI'!$I:$I,$D281,'[3]TK DETHI'!$J:$J))</f>
        <v>0</v>
      </c>
      <c r="J281" s="147">
        <f>IF($D281="","",SUMIF('[3]TK DETHI'!$K:$K,$D281,'[3]TK DETHI'!$L:$L))</f>
        <v>0</v>
      </c>
      <c r="K281" s="147">
        <f>IF($D281="","",SUMIF('[3]TK DETHI'!$M:$M,$D281,'[3]TK DETHI'!$N:$N))</f>
        <v>0</v>
      </c>
      <c r="L281" s="147">
        <f>IF($D281="","",SUMIF('[3]TK DETHI'!$O:$O,$D281,'[3]TK DETHI'!$P:$P))</f>
        <v>0</v>
      </c>
      <c r="M281" s="148">
        <f t="shared" si="45"/>
        <v>0</v>
      </c>
      <c r="N281" s="49">
        <f>IF($D281="","",SUMIF('[3]TK COITHI KTHP va Thi TN'!$A:$A,$D281,'[3]TK COITHI KTHP va Thi TN'!$D:$D))</f>
        <v>0</v>
      </c>
      <c r="O281" s="49">
        <f>IF($D281="","",SUMIF('[3]TK COITHI KTHP va Thi TN'!$B:$B,$D281,'[3]TK COITHI KTHP va Thi TN'!$D:$D))</f>
        <v>0</v>
      </c>
      <c r="P281" s="49">
        <f>IF($D281="","",SUMIF('[3]TK COITHI KTHP va Thi TN'!$E:$E,$D281,'[3]TK COITHI KTHP va Thi TN'!$H:$H))</f>
        <v>0</v>
      </c>
      <c r="Q281" s="49">
        <f>IF($D281="","",SUMIF('[3]TK COITHI KTHP va Thi TN'!$F:$F,$D281,'[3]TK COITHI KTHP va Thi TN'!$H:$H))</f>
        <v>0</v>
      </c>
      <c r="R281" s="149">
        <f t="shared" si="46"/>
        <v>0</v>
      </c>
      <c r="S281" s="49">
        <f>IF($D281="","",SUMIF('[3]TK CHAMTHI'!$A:$A,$D281,'[3]TK CHAMTHI'!$C:$C))</f>
        <v>0</v>
      </c>
      <c r="T281" s="49">
        <f>IF($D281="","",SUMIF('[3]TK CHAMTHI'!$B:$B,$D281,'[3]TK CHAMTHI'!$C:$C))</f>
        <v>0</v>
      </c>
      <c r="U281" s="49">
        <f>IF(D281="","",SUMIF('[3]CHAM NV'!B:B,D281,'[3]CHAM NV'!C:C))</f>
        <v>0</v>
      </c>
      <c r="V281" s="50">
        <f t="shared" si="47"/>
        <v>0</v>
      </c>
      <c r="W281" s="49">
        <f>IF($D281="","",SUMIF('[3]TK CHAMTHI'!$D:$D,$D281,'[3]TK CHAMTHI'!$F:$F))</f>
        <v>0</v>
      </c>
      <c r="X281" s="49">
        <f>IF($D281="","",SUMIF('[3]TK CHAMTHI'!$E:$E,$D281,'[3]TK CHAMTHI'!$F:$F))</f>
        <v>0</v>
      </c>
      <c r="Y281" s="49">
        <f>IF(D281="","",SUMIF('[3]CHAM NV'!G:G,D281,'[3]CHAM NV'!H:H))</f>
        <v>0</v>
      </c>
      <c r="Z281" s="50">
        <f t="shared" si="48"/>
        <v>0</v>
      </c>
      <c r="AA281" s="49">
        <f>IF($D281="","",SUMIF('[3]TK CHAMTHI'!$G:$G,$D281,'[3]TK CHAMTHI'!$I:$I))</f>
        <v>0</v>
      </c>
      <c r="AB281" s="49">
        <f>IF($D281="","",SUMIF('[3]TK CHAMTHI'!$H:$H,$D281,'[3]TK CHAMTHI'!$I:$I))</f>
        <v>0</v>
      </c>
      <c r="AC281" s="49">
        <f>IF(D281="","",SUMIF('[3]CHAM NV'!E:E,D281,'[3]CHAM NV'!F:F))</f>
        <v>0</v>
      </c>
      <c r="AD281" s="50">
        <f t="shared" si="49"/>
        <v>0</v>
      </c>
      <c r="AE281" s="49">
        <f>IF($D281="","",SUMIF('[3]TK CHAMTHI'!$J:$J,$D281,'[3]TK CHAMTHI'!$L:$L))</f>
        <v>0</v>
      </c>
      <c r="AF281" s="49">
        <f>IF($D281="","",SUMIF('[3]TK CHAMTHI'!$K:$K,$D281,'[3]TK CHAMTHI'!$L:$L))</f>
        <v>0</v>
      </c>
      <c r="AG281" s="49">
        <f>IF(D281="","",SUMIF('[3]CHAM NV'!I:I,D281,'[3]CHAM NV'!J:J))</f>
        <v>0</v>
      </c>
      <c r="AH281" s="50">
        <f t="shared" si="50"/>
        <v>0</v>
      </c>
      <c r="AI281" s="49">
        <f>IF($D281="","",SUMIF('[3]TK CHAMTHI'!$M:$M,$D281,'[3]TK CHAMTHI'!$O:$O))</f>
        <v>0</v>
      </c>
      <c r="AJ281" s="49">
        <f>IF($D281="","",SUMIF('[3]TK CHAMTHI'!$N:$N,$D281,'[3]TK CHAMTHI'!$O:$O))</f>
        <v>0</v>
      </c>
      <c r="AK281" s="50">
        <f t="shared" si="42"/>
        <v>0</v>
      </c>
      <c r="AL281" s="49">
        <f>IF($D281="","",SUMIF('[3]TK CHAMTHI'!$P:$P,$D281,'[3]TK CHAMTHI'!$R:$R))</f>
        <v>0</v>
      </c>
      <c r="AM281" s="49">
        <f>IF($D281="","",SUMIF('[3]TK CHAMTHI'!$Q:$Q,$D281,'[3]TK CHAMTHI'!$R:$R))</f>
        <v>0</v>
      </c>
      <c r="AN281" s="50">
        <f t="shared" si="43"/>
        <v>0</v>
      </c>
      <c r="AO281" s="49">
        <f>IF(D281="","",SUMIF('[3]TK CHAMTHI'!S:S,D281,'[3]TK CHAMTHI'!U:U))</f>
        <v>0</v>
      </c>
      <c r="AP281" s="49">
        <f>IF(D281="","",SUMIF('[3]TK CHAMTHI'!T:T,D281,'[3]TK CHAMTHI'!U:U))</f>
        <v>0</v>
      </c>
      <c r="AQ281" s="50">
        <f t="shared" si="51"/>
        <v>0</v>
      </c>
      <c r="AR281" s="50">
        <f>IF(D281="","",ROUND(SUMIF('[3]QL THI'!G:G,D281,'[3]QL THI'!H:H),1))</f>
        <v>0</v>
      </c>
      <c r="AS281" s="50">
        <f>IF(D281="","",ROUND(SUMIF('[3]QL THI'!E:E,D281,'[3]QL THI'!F:F),1))</f>
        <v>0</v>
      </c>
      <c r="AT281" s="149">
        <f t="shared" si="44"/>
        <v>0</v>
      </c>
    </row>
    <row r="282" spans="1:46" s="135" customFormat="1" ht="37.5">
      <c r="A282" s="145">
        <f>IF(D282="","",SUBTOTAL(3,$D$5:D282))</f>
        <v>278</v>
      </c>
      <c r="B282" s="46" t="s">
        <v>604</v>
      </c>
      <c r="C282" s="47" t="s">
        <v>450</v>
      </c>
      <c r="D282" s="146" t="s">
        <v>605</v>
      </c>
      <c r="E282" s="147">
        <f>IF($D282="","",SUMIF('[3]TK DETHI'!$A:$A,$D282,'[3]TK DETHI'!$B:$B))</f>
        <v>0</v>
      </c>
      <c r="F282" s="147">
        <f>IF($D282="","",SUMIF('[3]TK DETHI'!$C:$C,$D282,'[3]TK DETHI'!$D:$D))</f>
        <v>0</v>
      </c>
      <c r="G282" s="147">
        <f>IF($D282="","",SUMIF('[3]TK DETHI'!$E:$E,$D282,'[3]TK DETHI'!$F:$F))</f>
        <v>0</v>
      </c>
      <c r="H282" s="147">
        <f>IF($D282="","",SUMIF('[3]TK DETHI'!$G:$G,$D282,'[3]TK DETHI'!$H:$H))</f>
        <v>0</v>
      </c>
      <c r="I282" s="147">
        <f>IF($D282="","",SUMIF('[3]TK DETHI'!$I:$I,$D282,'[3]TK DETHI'!$J:$J))</f>
        <v>0</v>
      </c>
      <c r="J282" s="147">
        <f>IF($D282="","",SUMIF('[3]TK DETHI'!$K:$K,$D282,'[3]TK DETHI'!$L:$L))</f>
        <v>0</v>
      </c>
      <c r="K282" s="147">
        <f>IF($D282="","",SUMIF('[3]TK DETHI'!$M:$M,$D282,'[3]TK DETHI'!$N:$N))</f>
        <v>0</v>
      </c>
      <c r="L282" s="147">
        <f>IF($D282="","",SUMIF('[3]TK DETHI'!$O:$O,$D282,'[3]TK DETHI'!$P:$P))</f>
        <v>0</v>
      </c>
      <c r="M282" s="148">
        <f t="shared" si="45"/>
        <v>0</v>
      </c>
      <c r="N282" s="49">
        <f>IF($D282="","",SUMIF('[3]TK COITHI KTHP va Thi TN'!$A:$A,$D282,'[3]TK COITHI KTHP va Thi TN'!$D:$D))</f>
        <v>0</v>
      </c>
      <c r="O282" s="49">
        <f>IF($D282="","",SUMIF('[3]TK COITHI KTHP va Thi TN'!$B:$B,$D282,'[3]TK COITHI KTHP va Thi TN'!$D:$D))</f>
        <v>0</v>
      </c>
      <c r="P282" s="49">
        <f>IF($D282="","",SUMIF('[3]TK COITHI KTHP va Thi TN'!$E:$E,$D282,'[3]TK COITHI KTHP va Thi TN'!$H:$H))</f>
        <v>0</v>
      </c>
      <c r="Q282" s="49">
        <f>IF($D282="","",SUMIF('[3]TK COITHI KTHP va Thi TN'!$F:$F,$D282,'[3]TK COITHI KTHP va Thi TN'!$H:$H))</f>
        <v>0</v>
      </c>
      <c r="R282" s="149">
        <f t="shared" si="46"/>
        <v>0</v>
      </c>
      <c r="S282" s="49">
        <f>IF($D282="","",SUMIF('[3]TK CHAMTHI'!$A:$A,$D282,'[3]TK CHAMTHI'!$C:$C))</f>
        <v>0</v>
      </c>
      <c r="T282" s="49">
        <f>IF($D282="","",SUMIF('[3]TK CHAMTHI'!$B:$B,$D282,'[3]TK CHAMTHI'!$C:$C))</f>
        <v>0</v>
      </c>
      <c r="U282" s="49">
        <f>IF(D282="","",SUMIF('[3]CHAM NV'!B:B,D282,'[3]CHAM NV'!C:C))</f>
        <v>0</v>
      </c>
      <c r="V282" s="50">
        <f t="shared" si="47"/>
        <v>0</v>
      </c>
      <c r="W282" s="49">
        <f>IF($D282="","",SUMIF('[3]TK CHAMTHI'!$D:$D,$D282,'[3]TK CHAMTHI'!$F:$F))</f>
        <v>0</v>
      </c>
      <c r="X282" s="49">
        <f>IF($D282="","",SUMIF('[3]TK CHAMTHI'!$E:$E,$D282,'[3]TK CHAMTHI'!$F:$F))</f>
        <v>0</v>
      </c>
      <c r="Y282" s="49">
        <f>IF(D282="","",SUMIF('[3]CHAM NV'!G:G,D282,'[3]CHAM NV'!H:H))</f>
        <v>0</v>
      </c>
      <c r="Z282" s="50">
        <f t="shared" si="48"/>
        <v>0</v>
      </c>
      <c r="AA282" s="49">
        <f>IF($D282="","",SUMIF('[3]TK CHAMTHI'!$G:$G,$D282,'[3]TK CHAMTHI'!$I:$I))</f>
        <v>0</v>
      </c>
      <c r="AB282" s="49">
        <f>IF($D282="","",SUMIF('[3]TK CHAMTHI'!$H:$H,$D282,'[3]TK CHAMTHI'!$I:$I))</f>
        <v>0</v>
      </c>
      <c r="AC282" s="49">
        <f>IF(D282="","",SUMIF('[3]CHAM NV'!E:E,D282,'[3]CHAM NV'!F:F))</f>
        <v>0</v>
      </c>
      <c r="AD282" s="50">
        <f t="shared" si="49"/>
        <v>0</v>
      </c>
      <c r="AE282" s="49">
        <f>IF($D282="","",SUMIF('[3]TK CHAMTHI'!$J:$J,$D282,'[3]TK CHAMTHI'!$L:$L))</f>
        <v>0</v>
      </c>
      <c r="AF282" s="49">
        <f>IF($D282="","",SUMIF('[3]TK CHAMTHI'!$K:$K,$D282,'[3]TK CHAMTHI'!$L:$L))</f>
        <v>0</v>
      </c>
      <c r="AG282" s="49">
        <f>IF(D282="","",SUMIF('[3]CHAM NV'!I:I,D282,'[3]CHAM NV'!J:J))</f>
        <v>0</v>
      </c>
      <c r="AH282" s="50">
        <f t="shared" si="50"/>
        <v>0</v>
      </c>
      <c r="AI282" s="49">
        <f>IF($D282="","",SUMIF('[3]TK CHAMTHI'!$M:$M,$D282,'[3]TK CHAMTHI'!$O:$O))</f>
        <v>0</v>
      </c>
      <c r="AJ282" s="49">
        <f>IF($D282="","",SUMIF('[3]TK CHAMTHI'!$N:$N,$D282,'[3]TK CHAMTHI'!$O:$O))</f>
        <v>0</v>
      </c>
      <c r="AK282" s="50">
        <f t="shared" si="42"/>
        <v>0</v>
      </c>
      <c r="AL282" s="49">
        <f>IF($D282="","",SUMIF('[3]TK CHAMTHI'!$P:$P,$D282,'[3]TK CHAMTHI'!$R:$R))</f>
        <v>0</v>
      </c>
      <c r="AM282" s="49">
        <f>IF($D282="","",SUMIF('[3]TK CHAMTHI'!$Q:$Q,$D282,'[3]TK CHAMTHI'!$R:$R))</f>
        <v>0</v>
      </c>
      <c r="AN282" s="50">
        <f t="shared" si="43"/>
        <v>0</v>
      </c>
      <c r="AO282" s="49">
        <f>IF(D282="","",SUMIF('[3]TK CHAMTHI'!S:S,D282,'[3]TK CHAMTHI'!U:U))</f>
        <v>0</v>
      </c>
      <c r="AP282" s="49">
        <f>IF(D282="","",SUMIF('[3]TK CHAMTHI'!T:T,D282,'[3]TK CHAMTHI'!U:U))</f>
        <v>0</v>
      </c>
      <c r="AQ282" s="50">
        <f t="shared" si="51"/>
        <v>0</v>
      </c>
      <c r="AR282" s="50">
        <f>IF(D282="","",ROUND(SUMIF('[3]QL THI'!G:G,D282,'[3]QL THI'!H:H),1))</f>
        <v>0</v>
      </c>
      <c r="AS282" s="50">
        <f>IF(D282="","",ROUND(SUMIF('[3]QL THI'!E:E,D282,'[3]QL THI'!F:F),1))</f>
        <v>0</v>
      </c>
      <c r="AT282" s="149">
        <f t="shared" si="44"/>
        <v>0</v>
      </c>
    </row>
    <row r="283" spans="1:46" s="135" customFormat="1">
      <c r="A283" s="145">
        <f>IF(D283="","",SUBTOTAL(3,$D$5:D283))</f>
        <v>279</v>
      </c>
      <c r="B283" s="46" t="s">
        <v>606</v>
      </c>
      <c r="C283" s="47" t="s">
        <v>607</v>
      </c>
      <c r="D283" s="146" t="s">
        <v>608</v>
      </c>
      <c r="E283" s="147">
        <f>IF($D283="","",SUMIF('[3]TK DETHI'!$A:$A,$D283,'[3]TK DETHI'!$B:$B))</f>
        <v>0</v>
      </c>
      <c r="F283" s="147">
        <f>IF($D283="","",SUMIF('[3]TK DETHI'!$C:$C,$D283,'[3]TK DETHI'!$D:$D))</f>
        <v>0</v>
      </c>
      <c r="G283" s="147">
        <f>IF($D283="","",SUMIF('[3]TK DETHI'!$E:$E,$D283,'[3]TK DETHI'!$F:$F))</f>
        <v>0</v>
      </c>
      <c r="H283" s="147">
        <f>IF($D283="","",SUMIF('[3]TK DETHI'!$G:$G,$D283,'[3]TK DETHI'!$H:$H))</f>
        <v>0</v>
      </c>
      <c r="I283" s="147">
        <f>IF($D283="","",SUMIF('[3]TK DETHI'!$I:$I,$D283,'[3]TK DETHI'!$J:$J))</f>
        <v>0</v>
      </c>
      <c r="J283" s="147">
        <f>IF($D283="","",SUMIF('[3]TK DETHI'!$K:$K,$D283,'[3]TK DETHI'!$L:$L))</f>
        <v>0</v>
      </c>
      <c r="K283" s="147">
        <f>IF($D283="","",SUMIF('[3]TK DETHI'!$M:$M,$D283,'[3]TK DETHI'!$N:$N))</f>
        <v>0</v>
      </c>
      <c r="L283" s="147">
        <f>IF($D283="","",SUMIF('[3]TK DETHI'!$O:$O,$D283,'[3]TK DETHI'!$P:$P))</f>
        <v>0</v>
      </c>
      <c r="M283" s="148">
        <f t="shared" si="45"/>
        <v>0</v>
      </c>
      <c r="N283" s="49">
        <f>IF($D283="","",SUMIF('[3]TK COITHI KTHP va Thi TN'!$A:$A,$D283,'[3]TK COITHI KTHP va Thi TN'!$D:$D))</f>
        <v>0</v>
      </c>
      <c r="O283" s="49">
        <f>IF($D283="","",SUMIF('[3]TK COITHI KTHP va Thi TN'!$B:$B,$D283,'[3]TK COITHI KTHP va Thi TN'!$D:$D))</f>
        <v>0</v>
      </c>
      <c r="P283" s="49">
        <f>IF($D283="","",SUMIF('[3]TK COITHI KTHP va Thi TN'!$E:$E,$D283,'[3]TK COITHI KTHP va Thi TN'!$H:$H))</f>
        <v>0</v>
      </c>
      <c r="Q283" s="49">
        <f>IF($D283="","",SUMIF('[3]TK COITHI KTHP va Thi TN'!$F:$F,$D283,'[3]TK COITHI KTHP va Thi TN'!$H:$H))</f>
        <v>0</v>
      </c>
      <c r="R283" s="149">
        <f t="shared" si="46"/>
        <v>0</v>
      </c>
      <c r="S283" s="49">
        <f>IF($D283="","",SUMIF('[3]TK CHAMTHI'!$A:$A,$D283,'[3]TK CHAMTHI'!$C:$C))</f>
        <v>0</v>
      </c>
      <c r="T283" s="49">
        <f>IF($D283="","",SUMIF('[3]TK CHAMTHI'!$B:$B,$D283,'[3]TK CHAMTHI'!$C:$C))</f>
        <v>0</v>
      </c>
      <c r="U283" s="49">
        <f>IF(D283="","",SUMIF('[3]CHAM NV'!B:B,D283,'[3]CHAM NV'!C:C))</f>
        <v>0</v>
      </c>
      <c r="V283" s="50">
        <f t="shared" si="47"/>
        <v>0</v>
      </c>
      <c r="W283" s="49">
        <f>IF($D283="","",SUMIF('[3]TK CHAMTHI'!$D:$D,$D283,'[3]TK CHAMTHI'!$F:$F))</f>
        <v>0</v>
      </c>
      <c r="X283" s="49">
        <f>IF($D283="","",SUMIF('[3]TK CHAMTHI'!$E:$E,$D283,'[3]TK CHAMTHI'!$F:$F))</f>
        <v>0</v>
      </c>
      <c r="Y283" s="49">
        <f>IF(D283="","",SUMIF('[3]CHAM NV'!G:G,D283,'[3]CHAM NV'!H:H))</f>
        <v>0</v>
      </c>
      <c r="Z283" s="50">
        <f t="shared" si="48"/>
        <v>0</v>
      </c>
      <c r="AA283" s="49">
        <f>IF($D283="","",SUMIF('[3]TK CHAMTHI'!$G:$G,$D283,'[3]TK CHAMTHI'!$I:$I))</f>
        <v>0</v>
      </c>
      <c r="AB283" s="49">
        <f>IF($D283="","",SUMIF('[3]TK CHAMTHI'!$H:$H,$D283,'[3]TK CHAMTHI'!$I:$I))</f>
        <v>0</v>
      </c>
      <c r="AC283" s="49">
        <f>IF(D283="","",SUMIF('[3]CHAM NV'!E:E,D283,'[3]CHAM NV'!F:F))</f>
        <v>0</v>
      </c>
      <c r="AD283" s="50">
        <f t="shared" si="49"/>
        <v>0</v>
      </c>
      <c r="AE283" s="49">
        <f>IF($D283="","",SUMIF('[3]TK CHAMTHI'!$J:$J,$D283,'[3]TK CHAMTHI'!$L:$L))</f>
        <v>0</v>
      </c>
      <c r="AF283" s="49">
        <f>IF($D283="","",SUMIF('[3]TK CHAMTHI'!$K:$K,$D283,'[3]TK CHAMTHI'!$L:$L))</f>
        <v>0</v>
      </c>
      <c r="AG283" s="49">
        <f>IF(D283="","",SUMIF('[3]CHAM NV'!I:I,D283,'[3]CHAM NV'!J:J))</f>
        <v>0</v>
      </c>
      <c r="AH283" s="50">
        <f t="shared" si="50"/>
        <v>0</v>
      </c>
      <c r="AI283" s="49">
        <f>IF($D283="","",SUMIF('[3]TK CHAMTHI'!$M:$M,$D283,'[3]TK CHAMTHI'!$O:$O))</f>
        <v>0</v>
      </c>
      <c r="AJ283" s="49">
        <f>IF($D283="","",SUMIF('[3]TK CHAMTHI'!$N:$N,$D283,'[3]TK CHAMTHI'!$O:$O))</f>
        <v>13</v>
      </c>
      <c r="AK283" s="50">
        <f t="shared" si="42"/>
        <v>2.6</v>
      </c>
      <c r="AL283" s="49">
        <f>IF($D283="","",SUMIF('[3]TK CHAMTHI'!$P:$P,$D283,'[3]TK CHAMTHI'!$R:$R))</f>
        <v>0</v>
      </c>
      <c r="AM283" s="49">
        <f>IF($D283="","",SUMIF('[3]TK CHAMTHI'!$Q:$Q,$D283,'[3]TK CHAMTHI'!$R:$R))</f>
        <v>0</v>
      </c>
      <c r="AN283" s="50">
        <f t="shared" si="43"/>
        <v>0</v>
      </c>
      <c r="AO283" s="49">
        <f>IF(D283="","",SUMIF('[3]TK CHAMTHI'!S:S,D283,'[3]TK CHAMTHI'!U:U))</f>
        <v>0</v>
      </c>
      <c r="AP283" s="49">
        <f>IF(D283="","",SUMIF('[3]TK CHAMTHI'!T:T,D283,'[3]TK CHAMTHI'!U:U))</f>
        <v>0</v>
      </c>
      <c r="AQ283" s="50">
        <f t="shared" si="51"/>
        <v>0</v>
      </c>
      <c r="AR283" s="50">
        <f>IF(D283="","",ROUND(SUMIF('[3]QL THI'!G:G,D283,'[3]QL THI'!H:H),1))</f>
        <v>0</v>
      </c>
      <c r="AS283" s="50">
        <f>IF(D283="","",ROUND(SUMIF('[3]QL THI'!E:E,D283,'[3]QL THI'!F:F),1))</f>
        <v>0</v>
      </c>
      <c r="AT283" s="149">
        <f t="shared" si="44"/>
        <v>2.6</v>
      </c>
    </row>
    <row r="284" spans="1:46" s="135" customFormat="1">
      <c r="A284" s="145">
        <f>IF(D284="","",SUBTOTAL(3,$D$5:D284))</f>
        <v>280</v>
      </c>
      <c r="B284" s="46" t="s">
        <v>609</v>
      </c>
      <c r="C284" s="47" t="s">
        <v>607</v>
      </c>
      <c r="D284" s="146" t="s">
        <v>610</v>
      </c>
      <c r="E284" s="147">
        <f>IF($D284="","",SUMIF('[3]TK DETHI'!$A:$A,$D284,'[3]TK DETHI'!$B:$B))</f>
        <v>0</v>
      </c>
      <c r="F284" s="147">
        <f>IF($D284="","",SUMIF('[3]TK DETHI'!$C:$C,$D284,'[3]TK DETHI'!$D:$D))</f>
        <v>0</v>
      </c>
      <c r="G284" s="147">
        <f>IF($D284="","",SUMIF('[3]TK DETHI'!$E:$E,$D284,'[3]TK DETHI'!$F:$F))</f>
        <v>0</v>
      </c>
      <c r="H284" s="147">
        <f>IF($D284="","",SUMIF('[3]TK DETHI'!$G:$G,$D284,'[3]TK DETHI'!$H:$H))</f>
        <v>0</v>
      </c>
      <c r="I284" s="147">
        <f>IF($D284="","",SUMIF('[3]TK DETHI'!$I:$I,$D284,'[3]TK DETHI'!$J:$J))</f>
        <v>0</v>
      </c>
      <c r="J284" s="147">
        <f>IF($D284="","",SUMIF('[3]TK DETHI'!$K:$K,$D284,'[3]TK DETHI'!$L:$L))</f>
        <v>0</v>
      </c>
      <c r="K284" s="147">
        <f>IF($D284="","",SUMIF('[3]TK DETHI'!$M:$M,$D284,'[3]TK DETHI'!$N:$N))</f>
        <v>0</v>
      </c>
      <c r="L284" s="147">
        <f>IF($D284="","",SUMIF('[3]TK DETHI'!$O:$O,$D284,'[3]TK DETHI'!$P:$P))</f>
        <v>0</v>
      </c>
      <c r="M284" s="148">
        <f t="shared" si="45"/>
        <v>0</v>
      </c>
      <c r="N284" s="49">
        <f>IF($D284="","",SUMIF('[3]TK COITHI KTHP va Thi TN'!$A:$A,$D284,'[3]TK COITHI KTHP va Thi TN'!$D:$D))</f>
        <v>0</v>
      </c>
      <c r="O284" s="49">
        <f>IF($D284="","",SUMIF('[3]TK COITHI KTHP va Thi TN'!$B:$B,$D284,'[3]TK COITHI KTHP va Thi TN'!$D:$D))</f>
        <v>0</v>
      </c>
      <c r="P284" s="49">
        <f>IF($D284="","",SUMIF('[3]TK COITHI KTHP va Thi TN'!$E:$E,$D284,'[3]TK COITHI KTHP va Thi TN'!$H:$H))</f>
        <v>0</v>
      </c>
      <c r="Q284" s="49">
        <f>IF($D284="","",SUMIF('[3]TK COITHI KTHP va Thi TN'!$F:$F,$D284,'[3]TK COITHI KTHP va Thi TN'!$H:$H))</f>
        <v>0</v>
      </c>
      <c r="R284" s="149">
        <f t="shared" si="46"/>
        <v>0</v>
      </c>
      <c r="S284" s="49">
        <f>IF($D284="","",SUMIF('[3]TK CHAMTHI'!$A:$A,$D284,'[3]TK CHAMTHI'!$C:$C))</f>
        <v>0</v>
      </c>
      <c r="T284" s="49">
        <f>IF($D284="","",SUMIF('[3]TK CHAMTHI'!$B:$B,$D284,'[3]TK CHAMTHI'!$C:$C))</f>
        <v>0</v>
      </c>
      <c r="U284" s="49">
        <f>IF(D284="","",SUMIF('[3]CHAM NV'!B:B,D284,'[3]CHAM NV'!C:C))</f>
        <v>0</v>
      </c>
      <c r="V284" s="50">
        <f t="shared" si="47"/>
        <v>0</v>
      </c>
      <c r="W284" s="49">
        <f>IF($D284="","",SUMIF('[3]TK CHAMTHI'!$D:$D,$D284,'[3]TK CHAMTHI'!$F:$F))</f>
        <v>0</v>
      </c>
      <c r="X284" s="49">
        <f>IF($D284="","",SUMIF('[3]TK CHAMTHI'!$E:$E,$D284,'[3]TK CHAMTHI'!$F:$F))</f>
        <v>0</v>
      </c>
      <c r="Y284" s="49">
        <f>IF(D284="","",SUMIF('[3]CHAM NV'!G:G,D284,'[3]CHAM NV'!H:H))</f>
        <v>0</v>
      </c>
      <c r="Z284" s="50">
        <f t="shared" si="48"/>
        <v>0</v>
      </c>
      <c r="AA284" s="49">
        <f>IF($D284="","",SUMIF('[3]TK CHAMTHI'!$G:$G,$D284,'[3]TK CHAMTHI'!$I:$I))</f>
        <v>0</v>
      </c>
      <c r="AB284" s="49">
        <f>IF($D284="","",SUMIF('[3]TK CHAMTHI'!$H:$H,$D284,'[3]TK CHAMTHI'!$I:$I))</f>
        <v>0</v>
      </c>
      <c r="AC284" s="49">
        <f>IF(D284="","",SUMIF('[3]CHAM NV'!E:E,D284,'[3]CHAM NV'!F:F))</f>
        <v>0</v>
      </c>
      <c r="AD284" s="50">
        <f t="shared" si="49"/>
        <v>0</v>
      </c>
      <c r="AE284" s="49">
        <f>IF($D284="","",SUMIF('[3]TK CHAMTHI'!$J:$J,$D284,'[3]TK CHAMTHI'!$L:$L))</f>
        <v>0</v>
      </c>
      <c r="AF284" s="49">
        <f>IF($D284="","",SUMIF('[3]TK CHAMTHI'!$K:$K,$D284,'[3]TK CHAMTHI'!$L:$L))</f>
        <v>0</v>
      </c>
      <c r="AG284" s="49">
        <f>IF(D284="","",SUMIF('[3]CHAM NV'!I:I,D284,'[3]CHAM NV'!J:J))</f>
        <v>0</v>
      </c>
      <c r="AH284" s="50">
        <f t="shared" si="50"/>
        <v>0</v>
      </c>
      <c r="AI284" s="49">
        <f>IF($D284="","",SUMIF('[3]TK CHAMTHI'!$M:$M,$D284,'[3]TK CHAMTHI'!$O:$O))</f>
        <v>0</v>
      </c>
      <c r="AJ284" s="49">
        <f>IF($D284="","",SUMIF('[3]TK CHAMTHI'!$N:$N,$D284,'[3]TK CHAMTHI'!$O:$O))</f>
        <v>0</v>
      </c>
      <c r="AK284" s="50">
        <f t="shared" si="42"/>
        <v>0</v>
      </c>
      <c r="AL284" s="49">
        <f>IF($D284="","",SUMIF('[3]TK CHAMTHI'!$P:$P,$D284,'[3]TK CHAMTHI'!$R:$R))</f>
        <v>0</v>
      </c>
      <c r="AM284" s="49">
        <f>IF($D284="","",SUMIF('[3]TK CHAMTHI'!$Q:$Q,$D284,'[3]TK CHAMTHI'!$R:$R))</f>
        <v>0</v>
      </c>
      <c r="AN284" s="50">
        <f t="shared" si="43"/>
        <v>0</v>
      </c>
      <c r="AO284" s="49">
        <f>IF(D284="","",SUMIF('[3]TK CHAMTHI'!S:S,D284,'[3]TK CHAMTHI'!U:U))</f>
        <v>0</v>
      </c>
      <c r="AP284" s="49">
        <f>IF(D284="","",SUMIF('[3]TK CHAMTHI'!T:T,D284,'[3]TK CHAMTHI'!U:U))</f>
        <v>0</v>
      </c>
      <c r="AQ284" s="50">
        <f t="shared" si="51"/>
        <v>0</v>
      </c>
      <c r="AR284" s="50">
        <f>IF(D284="","",ROUND(SUMIF('[3]QL THI'!G:G,D284,'[3]QL THI'!H:H),1))</f>
        <v>0</v>
      </c>
      <c r="AS284" s="50">
        <f>IF(D284="","",ROUND(SUMIF('[3]QL THI'!E:E,D284,'[3]QL THI'!F:F),1))</f>
        <v>0</v>
      </c>
      <c r="AT284" s="149">
        <f t="shared" si="44"/>
        <v>0</v>
      </c>
    </row>
    <row r="285" spans="1:46" s="135" customFormat="1">
      <c r="A285" s="145">
        <f>IF(D285="","",SUBTOTAL(3,$D$5:D285))</f>
        <v>281</v>
      </c>
      <c r="B285" s="46" t="s">
        <v>611</v>
      </c>
      <c r="C285" s="47" t="s">
        <v>607</v>
      </c>
      <c r="D285" s="146" t="s">
        <v>612</v>
      </c>
      <c r="E285" s="147">
        <f>IF($D285="","",SUMIF('[3]TK DETHI'!$A:$A,$D285,'[3]TK DETHI'!$B:$B))</f>
        <v>0</v>
      </c>
      <c r="F285" s="147">
        <f>IF($D285="","",SUMIF('[3]TK DETHI'!$C:$C,$D285,'[3]TK DETHI'!$D:$D))</f>
        <v>0</v>
      </c>
      <c r="G285" s="147">
        <f>IF($D285="","",SUMIF('[3]TK DETHI'!$E:$E,$D285,'[3]TK DETHI'!$F:$F))</f>
        <v>0</v>
      </c>
      <c r="H285" s="147">
        <f>IF($D285="","",SUMIF('[3]TK DETHI'!$G:$G,$D285,'[3]TK DETHI'!$H:$H))</f>
        <v>0</v>
      </c>
      <c r="I285" s="147">
        <f>IF($D285="","",SUMIF('[3]TK DETHI'!$I:$I,$D285,'[3]TK DETHI'!$J:$J))</f>
        <v>0</v>
      </c>
      <c r="J285" s="147">
        <f>IF($D285="","",SUMIF('[3]TK DETHI'!$K:$K,$D285,'[3]TK DETHI'!$L:$L))</f>
        <v>0</v>
      </c>
      <c r="K285" s="147">
        <f>IF($D285="","",SUMIF('[3]TK DETHI'!$M:$M,$D285,'[3]TK DETHI'!$N:$N))</f>
        <v>0</v>
      </c>
      <c r="L285" s="147">
        <f>IF($D285="","",SUMIF('[3]TK DETHI'!$O:$O,$D285,'[3]TK DETHI'!$P:$P))</f>
        <v>0</v>
      </c>
      <c r="M285" s="148">
        <f t="shared" si="45"/>
        <v>0</v>
      </c>
      <c r="N285" s="49">
        <f>IF($D285="","",SUMIF('[3]TK COITHI KTHP va Thi TN'!$A:$A,$D285,'[3]TK COITHI KTHP va Thi TN'!$D:$D))</f>
        <v>0</v>
      </c>
      <c r="O285" s="49">
        <f>IF($D285="","",SUMIF('[3]TK COITHI KTHP va Thi TN'!$B:$B,$D285,'[3]TK COITHI KTHP va Thi TN'!$D:$D))</f>
        <v>0</v>
      </c>
      <c r="P285" s="49">
        <f>IF($D285="","",SUMIF('[3]TK COITHI KTHP va Thi TN'!$E:$E,$D285,'[3]TK COITHI KTHP va Thi TN'!$H:$H))</f>
        <v>0</v>
      </c>
      <c r="Q285" s="49">
        <f>IF($D285="","",SUMIF('[3]TK COITHI KTHP va Thi TN'!$F:$F,$D285,'[3]TK COITHI KTHP va Thi TN'!$H:$H))</f>
        <v>0</v>
      </c>
      <c r="R285" s="149">
        <f t="shared" si="46"/>
        <v>0</v>
      </c>
      <c r="S285" s="49">
        <f>IF($D285="","",SUMIF('[3]TK CHAMTHI'!$A:$A,$D285,'[3]TK CHAMTHI'!$C:$C))</f>
        <v>0</v>
      </c>
      <c r="T285" s="49">
        <f>IF($D285="","",SUMIF('[3]TK CHAMTHI'!$B:$B,$D285,'[3]TK CHAMTHI'!$C:$C))</f>
        <v>0</v>
      </c>
      <c r="U285" s="49">
        <f>IF(D285="","",SUMIF('[3]CHAM NV'!B:B,D285,'[3]CHAM NV'!C:C))</f>
        <v>0</v>
      </c>
      <c r="V285" s="50">
        <f t="shared" si="47"/>
        <v>0</v>
      </c>
      <c r="W285" s="49">
        <f>IF($D285="","",SUMIF('[3]TK CHAMTHI'!$D:$D,$D285,'[3]TK CHAMTHI'!$F:$F))</f>
        <v>0</v>
      </c>
      <c r="X285" s="49">
        <f>IF($D285="","",SUMIF('[3]TK CHAMTHI'!$E:$E,$D285,'[3]TK CHAMTHI'!$F:$F))</f>
        <v>0</v>
      </c>
      <c r="Y285" s="49">
        <f>IF(D285="","",SUMIF('[3]CHAM NV'!G:G,D285,'[3]CHAM NV'!H:H))</f>
        <v>0</v>
      </c>
      <c r="Z285" s="50">
        <f t="shared" si="48"/>
        <v>0</v>
      </c>
      <c r="AA285" s="49">
        <f>IF($D285="","",SUMIF('[3]TK CHAMTHI'!$G:$G,$D285,'[3]TK CHAMTHI'!$I:$I))</f>
        <v>0</v>
      </c>
      <c r="AB285" s="49">
        <f>IF($D285="","",SUMIF('[3]TK CHAMTHI'!$H:$H,$D285,'[3]TK CHAMTHI'!$I:$I))</f>
        <v>0</v>
      </c>
      <c r="AC285" s="49">
        <f>IF(D285="","",SUMIF('[3]CHAM NV'!E:E,D285,'[3]CHAM NV'!F:F))</f>
        <v>0</v>
      </c>
      <c r="AD285" s="50">
        <f t="shared" si="49"/>
        <v>0</v>
      </c>
      <c r="AE285" s="49">
        <f>IF($D285="","",SUMIF('[3]TK CHAMTHI'!$J:$J,$D285,'[3]TK CHAMTHI'!$L:$L))</f>
        <v>0</v>
      </c>
      <c r="AF285" s="49">
        <f>IF($D285="","",SUMIF('[3]TK CHAMTHI'!$K:$K,$D285,'[3]TK CHAMTHI'!$L:$L))</f>
        <v>0</v>
      </c>
      <c r="AG285" s="49">
        <f>IF(D285="","",SUMIF('[3]CHAM NV'!I:I,D285,'[3]CHAM NV'!J:J))</f>
        <v>0</v>
      </c>
      <c r="AH285" s="50">
        <f t="shared" si="50"/>
        <v>0</v>
      </c>
      <c r="AI285" s="49">
        <f>IF($D285="","",SUMIF('[3]TK CHAMTHI'!$M:$M,$D285,'[3]TK CHAMTHI'!$O:$O))</f>
        <v>0</v>
      </c>
      <c r="AJ285" s="49">
        <f>IF($D285="","",SUMIF('[3]TK CHAMTHI'!$N:$N,$D285,'[3]TK CHAMTHI'!$O:$O))</f>
        <v>0</v>
      </c>
      <c r="AK285" s="50">
        <f t="shared" si="42"/>
        <v>0</v>
      </c>
      <c r="AL285" s="49">
        <f>IF($D285="","",SUMIF('[3]TK CHAMTHI'!$P:$P,$D285,'[3]TK CHAMTHI'!$R:$R))</f>
        <v>0</v>
      </c>
      <c r="AM285" s="49">
        <f>IF($D285="","",SUMIF('[3]TK CHAMTHI'!$Q:$Q,$D285,'[3]TK CHAMTHI'!$R:$R))</f>
        <v>0</v>
      </c>
      <c r="AN285" s="50">
        <f t="shared" si="43"/>
        <v>0</v>
      </c>
      <c r="AO285" s="49">
        <f>IF(D285="","",SUMIF('[3]TK CHAMTHI'!S:S,D285,'[3]TK CHAMTHI'!U:U))</f>
        <v>0</v>
      </c>
      <c r="AP285" s="49">
        <f>IF(D285="","",SUMIF('[3]TK CHAMTHI'!T:T,D285,'[3]TK CHAMTHI'!U:U))</f>
        <v>0</v>
      </c>
      <c r="AQ285" s="50">
        <f t="shared" si="51"/>
        <v>0</v>
      </c>
      <c r="AR285" s="50">
        <f>IF(D285="","",ROUND(SUMIF('[3]QL THI'!G:G,D285,'[3]QL THI'!H:H),1))</f>
        <v>0</v>
      </c>
      <c r="AS285" s="50">
        <f>IF(D285="","",ROUND(SUMIF('[3]QL THI'!E:E,D285,'[3]QL THI'!F:F),1))</f>
        <v>0</v>
      </c>
      <c r="AT285" s="149">
        <f t="shared" si="44"/>
        <v>0</v>
      </c>
    </row>
    <row r="286" spans="1:46" s="135" customFormat="1">
      <c r="A286" s="145">
        <f>IF(D286="","",SUBTOTAL(3,$D$5:D286))</f>
        <v>282</v>
      </c>
      <c r="B286" s="46" t="s">
        <v>613</v>
      </c>
      <c r="C286" s="47" t="s">
        <v>607</v>
      </c>
      <c r="D286" s="146" t="s">
        <v>614</v>
      </c>
      <c r="E286" s="147">
        <f>IF($D286="","",SUMIF('[3]TK DETHI'!$A:$A,$D286,'[3]TK DETHI'!$B:$B))</f>
        <v>0</v>
      </c>
      <c r="F286" s="147">
        <f>IF($D286="","",SUMIF('[3]TK DETHI'!$C:$C,$D286,'[3]TK DETHI'!$D:$D))</f>
        <v>0</v>
      </c>
      <c r="G286" s="147">
        <f>IF($D286="","",SUMIF('[3]TK DETHI'!$E:$E,$D286,'[3]TK DETHI'!$F:$F))</f>
        <v>0</v>
      </c>
      <c r="H286" s="147">
        <f>IF($D286="","",SUMIF('[3]TK DETHI'!$G:$G,$D286,'[3]TK DETHI'!$H:$H))</f>
        <v>0</v>
      </c>
      <c r="I286" s="147">
        <f>IF($D286="","",SUMIF('[3]TK DETHI'!$I:$I,$D286,'[3]TK DETHI'!$J:$J))</f>
        <v>0</v>
      </c>
      <c r="J286" s="147">
        <f>IF($D286="","",SUMIF('[3]TK DETHI'!$K:$K,$D286,'[3]TK DETHI'!$L:$L))</f>
        <v>0</v>
      </c>
      <c r="K286" s="147">
        <f>IF($D286="","",SUMIF('[3]TK DETHI'!$M:$M,$D286,'[3]TK DETHI'!$N:$N))</f>
        <v>0</v>
      </c>
      <c r="L286" s="147">
        <f>IF($D286="","",SUMIF('[3]TK DETHI'!$O:$O,$D286,'[3]TK DETHI'!$P:$P))</f>
        <v>0</v>
      </c>
      <c r="M286" s="148">
        <f t="shared" si="45"/>
        <v>0</v>
      </c>
      <c r="N286" s="49">
        <f>IF($D286="","",SUMIF('[3]TK COITHI KTHP va Thi TN'!$A:$A,$D286,'[3]TK COITHI KTHP va Thi TN'!$D:$D))</f>
        <v>0</v>
      </c>
      <c r="O286" s="49">
        <f>IF($D286="","",SUMIF('[3]TK COITHI KTHP va Thi TN'!$B:$B,$D286,'[3]TK COITHI KTHP va Thi TN'!$D:$D))</f>
        <v>0</v>
      </c>
      <c r="P286" s="49">
        <f>IF($D286="","",SUMIF('[3]TK COITHI KTHP va Thi TN'!$E:$E,$D286,'[3]TK COITHI KTHP va Thi TN'!$H:$H))</f>
        <v>0</v>
      </c>
      <c r="Q286" s="49">
        <f>IF($D286="","",SUMIF('[3]TK COITHI KTHP va Thi TN'!$F:$F,$D286,'[3]TK COITHI KTHP va Thi TN'!$H:$H))</f>
        <v>0</v>
      </c>
      <c r="R286" s="149">
        <f t="shared" si="46"/>
        <v>0</v>
      </c>
      <c r="S286" s="49">
        <f>IF($D286="","",SUMIF('[3]TK CHAMTHI'!$A:$A,$D286,'[3]TK CHAMTHI'!$C:$C))</f>
        <v>0</v>
      </c>
      <c r="T286" s="49">
        <f>IF($D286="","",SUMIF('[3]TK CHAMTHI'!$B:$B,$D286,'[3]TK CHAMTHI'!$C:$C))</f>
        <v>0</v>
      </c>
      <c r="U286" s="49">
        <f>IF(D286="","",SUMIF('[3]CHAM NV'!B:B,D286,'[3]CHAM NV'!C:C))</f>
        <v>0</v>
      </c>
      <c r="V286" s="50">
        <f t="shared" si="47"/>
        <v>0</v>
      </c>
      <c r="W286" s="49">
        <f>IF($D286="","",SUMIF('[3]TK CHAMTHI'!$D:$D,$D286,'[3]TK CHAMTHI'!$F:$F))</f>
        <v>0</v>
      </c>
      <c r="X286" s="49">
        <f>IF($D286="","",SUMIF('[3]TK CHAMTHI'!$E:$E,$D286,'[3]TK CHAMTHI'!$F:$F))</f>
        <v>0</v>
      </c>
      <c r="Y286" s="49">
        <f>IF(D286="","",SUMIF('[3]CHAM NV'!G:G,D286,'[3]CHAM NV'!H:H))</f>
        <v>0</v>
      </c>
      <c r="Z286" s="50">
        <f t="shared" si="48"/>
        <v>0</v>
      </c>
      <c r="AA286" s="49">
        <f>IF($D286="","",SUMIF('[3]TK CHAMTHI'!$G:$G,$D286,'[3]TK CHAMTHI'!$I:$I))</f>
        <v>0</v>
      </c>
      <c r="AB286" s="49">
        <f>IF($D286="","",SUMIF('[3]TK CHAMTHI'!$H:$H,$D286,'[3]TK CHAMTHI'!$I:$I))</f>
        <v>0</v>
      </c>
      <c r="AC286" s="49">
        <f>IF(D286="","",SUMIF('[3]CHAM NV'!E:E,D286,'[3]CHAM NV'!F:F))</f>
        <v>0</v>
      </c>
      <c r="AD286" s="50">
        <f t="shared" si="49"/>
        <v>0</v>
      </c>
      <c r="AE286" s="49">
        <f>IF($D286="","",SUMIF('[3]TK CHAMTHI'!$J:$J,$D286,'[3]TK CHAMTHI'!$L:$L))</f>
        <v>0</v>
      </c>
      <c r="AF286" s="49">
        <f>IF($D286="","",SUMIF('[3]TK CHAMTHI'!$K:$K,$D286,'[3]TK CHAMTHI'!$L:$L))</f>
        <v>0</v>
      </c>
      <c r="AG286" s="49">
        <f>IF(D286="","",SUMIF('[3]CHAM NV'!I:I,D286,'[3]CHAM NV'!J:J))</f>
        <v>0</v>
      </c>
      <c r="AH286" s="50">
        <f t="shared" si="50"/>
        <v>0</v>
      </c>
      <c r="AI286" s="49">
        <f>IF($D286="","",SUMIF('[3]TK CHAMTHI'!$M:$M,$D286,'[3]TK CHAMTHI'!$O:$O))</f>
        <v>0</v>
      </c>
      <c r="AJ286" s="49">
        <f>IF($D286="","",SUMIF('[3]TK CHAMTHI'!$N:$N,$D286,'[3]TK CHAMTHI'!$O:$O))</f>
        <v>0</v>
      </c>
      <c r="AK286" s="50">
        <f t="shared" si="42"/>
        <v>0</v>
      </c>
      <c r="AL286" s="49">
        <f>IF($D286="","",SUMIF('[3]TK CHAMTHI'!$P:$P,$D286,'[3]TK CHAMTHI'!$R:$R))</f>
        <v>0</v>
      </c>
      <c r="AM286" s="49">
        <f>IF($D286="","",SUMIF('[3]TK CHAMTHI'!$Q:$Q,$D286,'[3]TK CHAMTHI'!$R:$R))</f>
        <v>0</v>
      </c>
      <c r="AN286" s="50">
        <f t="shared" si="43"/>
        <v>0</v>
      </c>
      <c r="AO286" s="49">
        <f>IF(D286="","",SUMIF('[3]TK CHAMTHI'!S:S,D286,'[3]TK CHAMTHI'!U:U))</f>
        <v>0</v>
      </c>
      <c r="AP286" s="49">
        <f>IF(D286="","",SUMIF('[3]TK CHAMTHI'!T:T,D286,'[3]TK CHAMTHI'!U:U))</f>
        <v>0</v>
      </c>
      <c r="AQ286" s="50">
        <f t="shared" si="51"/>
        <v>0</v>
      </c>
      <c r="AR286" s="50">
        <f>IF(D286="","",ROUND(SUMIF('[3]QL THI'!G:G,D286,'[3]QL THI'!H:H),1))</f>
        <v>0</v>
      </c>
      <c r="AS286" s="50">
        <f>IF(D286="","",ROUND(SUMIF('[3]QL THI'!E:E,D286,'[3]QL THI'!F:F),1))</f>
        <v>0</v>
      </c>
      <c r="AT286" s="149">
        <f t="shared" si="44"/>
        <v>0</v>
      </c>
    </row>
    <row r="287" spans="1:46" s="135" customFormat="1">
      <c r="A287" s="145">
        <f>IF(D287="","",SUBTOTAL(3,$D$5:D287))</f>
        <v>283</v>
      </c>
      <c r="B287" s="46" t="s">
        <v>615</v>
      </c>
      <c r="C287" s="47" t="s">
        <v>607</v>
      </c>
      <c r="D287" s="146" t="s">
        <v>616</v>
      </c>
      <c r="E287" s="147">
        <f>IF($D287="","",SUMIF('[3]TK DETHI'!$A:$A,$D287,'[3]TK DETHI'!$B:$B))</f>
        <v>0</v>
      </c>
      <c r="F287" s="147">
        <f>IF($D287="","",SUMIF('[3]TK DETHI'!$C:$C,$D287,'[3]TK DETHI'!$D:$D))</f>
        <v>0</v>
      </c>
      <c r="G287" s="147">
        <f>IF($D287="","",SUMIF('[3]TK DETHI'!$E:$E,$D287,'[3]TK DETHI'!$F:$F))</f>
        <v>0</v>
      </c>
      <c r="H287" s="147">
        <f>IF($D287="","",SUMIF('[3]TK DETHI'!$G:$G,$D287,'[3]TK DETHI'!$H:$H))</f>
        <v>0</v>
      </c>
      <c r="I287" s="147">
        <f>IF($D287="","",SUMIF('[3]TK DETHI'!$I:$I,$D287,'[3]TK DETHI'!$J:$J))</f>
        <v>0</v>
      </c>
      <c r="J287" s="147">
        <f>IF($D287="","",SUMIF('[3]TK DETHI'!$K:$K,$D287,'[3]TK DETHI'!$L:$L))</f>
        <v>0</v>
      </c>
      <c r="K287" s="147">
        <f>IF($D287="","",SUMIF('[3]TK DETHI'!$M:$M,$D287,'[3]TK DETHI'!$N:$N))</f>
        <v>0</v>
      </c>
      <c r="L287" s="147">
        <f>IF($D287="","",SUMIF('[3]TK DETHI'!$O:$O,$D287,'[3]TK DETHI'!$P:$P))</f>
        <v>0</v>
      </c>
      <c r="M287" s="148">
        <f t="shared" si="45"/>
        <v>0</v>
      </c>
      <c r="N287" s="49">
        <f>IF($D287="","",SUMIF('[3]TK COITHI KTHP va Thi TN'!$A:$A,$D287,'[3]TK COITHI KTHP va Thi TN'!$D:$D))</f>
        <v>0</v>
      </c>
      <c r="O287" s="49">
        <f>IF($D287="","",SUMIF('[3]TK COITHI KTHP va Thi TN'!$B:$B,$D287,'[3]TK COITHI KTHP va Thi TN'!$D:$D))</f>
        <v>0</v>
      </c>
      <c r="P287" s="49">
        <f>IF($D287="","",SUMIF('[3]TK COITHI KTHP va Thi TN'!$E:$E,$D287,'[3]TK COITHI KTHP va Thi TN'!$H:$H))</f>
        <v>1.25</v>
      </c>
      <c r="Q287" s="49">
        <f>IF($D287="","",SUMIF('[3]TK COITHI KTHP va Thi TN'!$F:$F,$D287,'[3]TK COITHI KTHP va Thi TN'!$H:$H))</f>
        <v>0</v>
      </c>
      <c r="R287" s="149">
        <f t="shared" si="46"/>
        <v>1.25</v>
      </c>
      <c r="S287" s="49">
        <f>IF($D287="","",SUMIF('[3]TK CHAMTHI'!$A:$A,$D287,'[3]TK CHAMTHI'!$C:$C))</f>
        <v>0</v>
      </c>
      <c r="T287" s="49">
        <f>IF($D287="","",SUMIF('[3]TK CHAMTHI'!$B:$B,$D287,'[3]TK CHAMTHI'!$C:$C))</f>
        <v>0</v>
      </c>
      <c r="U287" s="49">
        <f>IF(D287="","",SUMIF('[3]CHAM NV'!B:B,D287,'[3]CHAM NV'!C:C))</f>
        <v>0</v>
      </c>
      <c r="V287" s="50">
        <f t="shared" si="47"/>
        <v>0</v>
      </c>
      <c r="W287" s="49">
        <f>IF($D287="","",SUMIF('[3]TK CHAMTHI'!$D:$D,$D287,'[3]TK CHAMTHI'!$F:$F))</f>
        <v>0</v>
      </c>
      <c r="X287" s="49">
        <f>IF($D287="","",SUMIF('[3]TK CHAMTHI'!$E:$E,$D287,'[3]TK CHAMTHI'!$F:$F))</f>
        <v>0</v>
      </c>
      <c r="Y287" s="49">
        <f>IF(D287="","",SUMIF('[3]CHAM NV'!G:G,D287,'[3]CHAM NV'!H:H))</f>
        <v>0</v>
      </c>
      <c r="Z287" s="50">
        <f t="shared" si="48"/>
        <v>0</v>
      </c>
      <c r="AA287" s="49">
        <f>IF($D287="","",SUMIF('[3]TK CHAMTHI'!$G:$G,$D287,'[3]TK CHAMTHI'!$I:$I))</f>
        <v>0</v>
      </c>
      <c r="AB287" s="49">
        <f>IF($D287="","",SUMIF('[3]TK CHAMTHI'!$H:$H,$D287,'[3]TK CHAMTHI'!$I:$I))</f>
        <v>0</v>
      </c>
      <c r="AC287" s="49">
        <f>IF(D287="","",SUMIF('[3]CHAM NV'!E:E,D287,'[3]CHAM NV'!F:F))</f>
        <v>0</v>
      </c>
      <c r="AD287" s="50">
        <f t="shared" si="49"/>
        <v>0</v>
      </c>
      <c r="AE287" s="49">
        <f>IF($D287="","",SUMIF('[3]TK CHAMTHI'!$J:$J,$D287,'[3]TK CHAMTHI'!$L:$L))</f>
        <v>0</v>
      </c>
      <c r="AF287" s="49">
        <f>IF($D287="","",SUMIF('[3]TK CHAMTHI'!$K:$K,$D287,'[3]TK CHAMTHI'!$L:$L))</f>
        <v>0</v>
      </c>
      <c r="AG287" s="49">
        <f>IF(D287="","",SUMIF('[3]CHAM NV'!I:I,D287,'[3]CHAM NV'!J:J))</f>
        <v>0</v>
      </c>
      <c r="AH287" s="50">
        <f t="shared" si="50"/>
        <v>0</v>
      </c>
      <c r="AI287" s="49">
        <f>IF($D287="","",SUMIF('[3]TK CHAMTHI'!$M:$M,$D287,'[3]TK CHAMTHI'!$O:$O))</f>
        <v>0</v>
      </c>
      <c r="AJ287" s="49">
        <f>IF($D287="","",SUMIF('[3]TK CHAMTHI'!$N:$N,$D287,'[3]TK CHAMTHI'!$O:$O))</f>
        <v>11</v>
      </c>
      <c r="AK287" s="50">
        <f t="shared" si="42"/>
        <v>2.2000000000000002</v>
      </c>
      <c r="AL287" s="49">
        <f>IF($D287="","",SUMIF('[3]TK CHAMTHI'!$P:$P,$D287,'[3]TK CHAMTHI'!$R:$R))</f>
        <v>0</v>
      </c>
      <c r="AM287" s="49">
        <f>IF($D287="","",SUMIF('[3]TK CHAMTHI'!$Q:$Q,$D287,'[3]TK CHAMTHI'!$R:$R))</f>
        <v>0</v>
      </c>
      <c r="AN287" s="50">
        <f t="shared" si="43"/>
        <v>0</v>
      </c>
      <c r="AO287" s="49">
        <f>IF(D287="","",SUMIF('[3]TK CHAMTHI'!S:S,D287,'[3]TK CHAMTHI'!U:U))</f>
        <v>11</v>
      </c>
      <c r="AP287" s="49">
        <f>IF(D287="","",SUMIF('[3]TK CHAMTHI'!T:T,D287,'[3]TK CHAMTHI'!U:U))</f>
        <v>0</v>
      </c>
      <c r="AQ287" s="50">
        <f t="shared" si="51"/>
        <v>4.4000000000000004</v>
      </c>
      <c r="AR287" s="50">
        <f>IF(D287="","",ROUND(SUMIF('[3]QL THI'!G:G,D287,'[3]QL THI'!H:H),1))</f>
        <v>0</v>
      </c>
      <c r="AS287" s="50">
        <f>IF(D287="","",ROUND(SUMIF('[3]QL THI'!E:E,D287,'[3]QL THI'!F:F),1))</f>
        <v>0</v>
      </c>
      <c r="AT287" s="149">
        <f t="shared" si="44"/>
        <v>7.9</v>
      </c>
    </row>
    <row r="288" spans="1:46" s="135" customFormat="1">
      <c r="A288" s="145">
        <f>IF(D288="","",SUBTOTAL(3,$D$5:D288))</f>
        <v>284</v>
      </c>
      <c r="B288" s="46" t="s">
        <v>617</v>
      </c>
      <c r="C288" s="47" t="s">
        <v>607</v>
      </c>
      <c r="D288" s="146" t="s">
        <v>618</v>
      </c>
      <c r="E288" s="147">
        <f>IF($D288="","",SUMIF('[3]TK DETHI'!$A:$A,$D288,'[3]TK DETHI'!$B:$B))</f>
        <v>0</v>
      </c>
      <c r="F288" s="147">
        <f>IF($D288="","",SUMIF('[3]TK DETHI'!$C:$C,$D288,'[3]TK DETHI'!$D:$D))</f>
        <v>0</v>
      </c>
      <c r="G288" s="147">
        <f>IF($D288="","",SUMIF('[3]TK DETHI'!$E:$E,$D288,'[3]TK DETHI'!$F:$F))</f>
        <v>0</v>
      </c>
      <c r="H288" s="147">
        <f>IF($D288="","",SUMIF('[3]TK DETHI'!$G:$G,$D288,'[3]TK DETHI'!$H:$H))</f>
        <v>0</v>
      </c>
      <c r="I288" s="147">
        <f>IF($D288="","",SUMIF('[3]TK DETHI'!$I:$I,$D288,'[3]TK DETHI'!$J:$J))</f>
        <v>0</v>
      </c>
      <c r="J288" s="147">
        <f>IF($D288="","",SUMIF('[3]TK DETHI'!$K:$K,$D288,'[3]TK DETHI'!$L:$L))</f>
        <v>0</v>
      </c>
      <c r="K288" s="147">
        <f>IF($D288="","",SUMIF('[3]TK DETHI'!$M:$M,$D288,'[3]TK DETHI'!$N:$N))</f>
        <v>0</v>
      </c>
      <c r="L288" s="147">
        <f>IF($D288="","",SUMIF('[3]TK DETHI'!$O:$O,$D288,'[3]TK DETHI'!$P:$P))</f>
        <v>0</v>
      </c>
      <c r="M288" s="148">
        <f t="shared" si="45"/>
        <v>0</v>
      </c>
      <c r="N288" s="49">
        <f>IF($D288="","",SUMIF('[3]TK COITHI KTHP va Thi TN'!$A:$A,$D288,'[3]TK COITHI KTHP va Thi TN'!$D:$D))</f>
        <v>0</v>
      </c>
      <c r="O288" s="49">
        <f>IF($D288="","",SUMIF('[3]TK COITHI KTHP va Thi TN'!$B:$B,$D288,'[3]TK COITHI KTHP va Thi TN'!$D:$D))</f>
        <v>0</v>
      </c>
      <c r="P288" s="49">
        <f>IF($D288="","",SUMIF('[3]TK COITHI KTHP va Thi TN'!$E:$E,$D288,'[3]TK COITHI KTHP va Thi TN'!$H:$H))</f>
        <v>0</v>
      </c>
      <c r="Q288" s="49">
        <f>IF($D288="","",SUMIF('[3]TK COITHI KTHP va Thi TN'!$F:$F,$D288,'[3]TK COITHI KTHP va Thi TN'!$H:$H))</f>
        <v>0</v>
      </c>
      <c r="R288" s="149">
        <f t="shared" si="46"/>
        <v>0</v>
      </c>
      <c r="S288" s="49">
        <f>IF($D288="","",SUMIF('[3]TK CHAMTHI'!$A:$A,$D288,'[3]TK CHAMTHI'!$C:$C))</f>
        <v>0</v>
      </c>
      <c r="T288" s="49">
        <f>IF($D288="","",SUMIF('[3]TK CHAMTHI'!$B:$B,$D288,'[3]TK CHAMTHI'!$C:$C))</f>
        <v>0</v>
      </c>
      <c r="U288" s="49">
        <f>IF(D288="","",SUMIF('[3]CHAM NV'!B:B,D288,'[3]CHAM NV'!C:C))</f>
        <v>0</v>
      </c>
      <c r="V288" s="50">
        <f t="shared" si="47"/>
        <v>0</v>
      </c>
      <c r="W288" s="49">
        <f>IF($D288="","",SUMIF('[3]TK CHAMTHI'!$D:$D,$D288,'[3]TK CHAMTHI'!$F:$F))</f>
        <v>0</v>
      </c>
      <c r="X288" s="49">
        <f>IF($D288="","",SUMIF('[3]TK CHAMTHI'!$E:$E,$D288,'[3]TK CHAMTHI'!$F:$F))</f>
        <v>0</v>
      </c>
      <c r="Y288" s="49">
        <f>IF(D288="","",SUMIF('[3]CHAM NV'!G:G,D288,'[3]CHAM NV'!H:H))</f>
        <v>0</v>
      </c>
      <c r="Z288" s="50">
        <f t="shared" si="48"/>
        <v>0</v>
      </c>
      <c r="AA288" s="49">
        <f>IF($D288="","",SUMIF('[3]TK CHAMTHI'!$G:$G,$D288,'[3]TK CHAMTHI'!$I:$I))</f>
        <v>0</v>
      </c>
      <c r="AB288" s="49">
        <f>IF($D288="","",SUMIF('[3]TK CHAMTHI'!$H:$H,$D288,'[3]TK CHAMTHI'!$I:$I))</f>
        <v>0</v>
      </c>
      <c r="AC288" s="49">
        <f>IF(D288="","",SUMIF('[3]CHAM NV'!E:E,D288,'[3]CHAM NV'!F:F))</f>
        <v>0</v>
      </c>
      <c r="AD288" s="50">
        <f t="shared" si="49"/>
        <v>0</v>
      </c>
      <c r="AE288" s="49">
        <f>IF($D288="","",SUMIF('[3]TK CHAMTHI'!$J:$J,$D288,'[3]TK CHAMTHI'!$L:$L))</f>
        <v>0</v>
      </c>
      <c r="AF288" s="49">
        <f>IF($D288="","",SUMIF('[3]TK CHAMTHI'!$K:$K,$D288,'[3]TK CHAMTHI'!$L:$L))</f>
        <v>0</v>
      </c>
      <c r="AG288" s="49">
        <f>IF(D288="","",SUMIF('[3]CHAM NV'!I:I,D288,'[3]CHAM NV'!J:J))</f>
        <v>0</v>
      </c>
      <c r="AH288" s="50">
        <f t="shared" si="50"/>
        <v>0</v>
      </c>
      <c r="AI288" s="49">
        <f>IF($D288="","",SUMIF('[3]TK CHAMTHI'!$M:$M,$D288,'[3]TK CHAMTHI'!$O:$O))</f>
        <v>0</v>
      </c>
      <c r="AJ288" s="49">
        <f>IF($D288="","",SUMIF('[3]TK CHAMTHI'!$N:$N,$D288,'[3]TK CHAMTHI'!$O:$O))</f>
        <v>0</v>
      </c>
      <c r="AK288" s="50">
        <f t="shared" si="42"/>
        <v>0</v>
      </c>
      <c r="AL288" s="49">
        <f>IF($D288="","",SUMIF('[3]TK CHAMTHI'!$P:$P,$D288,'[3]TK CHAMTHI'!$R:$R))</f>
        <v>0</v>
      </c>
      <c r="AM288" s="49">
        <f>IF($D288="","",SUMIF('[3]TK CHAMTHI'!$Q:$Q,$D288,'[3]TK CHAMTHI'!$R:$R))</f>
        <v>0</v>
      </c>
      <c r="AN288" s="50">
        <f t="shared" si="43"/>
        <v>0</v>
      </c>
      <c r="AO288" s="49">
        <f>IF(D288="","",SUMIF('[3]TK CHAMTHI'!S:S,D288,'[3]TK CHAMTHI'!U:U))</f>
        <v>0</v>
      </c>
      <c r="AP288" s="49">
        <f>IF(D288="","",SUMIF('[3]TK CHAMTHI'!T:T,D288,'[3]TK CHAMTHI'!U:U))</f>
        <v>0</v>
      </c>
      <c r="AQ288" s="50">
        <f t="shared" si="51"/>
        <v>0</v>
      </c>
      <c r="AR288" s="50">
        <f>IF(D288="","",ROUND(SUMIF('[3]QL THI'!G:G,D288,'[3]QL THI'!H:H),1))</f>
        <v>0</v>
      </c>
      <c r="AS288" s="50">
        <f>IF(D288="","",ROUND(SUMIF('[3]QL THI'!E:E,D288,'[3]QL THI'!F:F),1))</f>
        <v>0</v>
      </c>
      <c r="AT288" s="149">
        <f t="shared" si="44"/>
        <v>0</v>
      </c>
    </row>
    <row r="289" spans="1:46" s="135" customFormat="1">
      <c r="A289" s="145">
        <f>IF(D289="","",SUBTOTAL(3,$D$5:D289))</f>
        <v>285</v>
      </c>
      <c r="B289" s="46" t="s">
        <v>619</v>
      </c>
      <c r="C289" s="47" t="s">
        <v>607</v>
      </c>
      <c r="D289" s="146" t="s">
        <v>620</v>
      </c>
      <c r="E289" s="147">
        <f>IF($D289="","",SUMIF('[3]TK DETHI'!$A:$A,$D289,'[3]TK DETHI'!$B:$B))</f>
        <v>0</v>
      </c>
      <c r="F289" s="147">
        <f>IF($D289="","",SUMIF('[3]TK DETHI'!$C:$C,$D289,'[3]TK DETHI'!$D:$D))</f>
        <v>0</v>
      </c>
      <c r="G289" s="147">
        <f>IF($D289="","",SUMIF('[3]TK DETHI'!$E:$E,$D289,'[3]TK DETHI'!$F:$F))</f>
        <v>0</v>
      </c>
      <c r="H289" s="147">
        <f>IF($D289="","",SUMIF('[3]TK DETHI'!$G:$G,$D289,'[3]TK DETHI'!$H:$H))</f>
        <v>0</v>
      </c>
      <c r="I289" s="147">
        <f>IF($D289="","",SUMIF('[3]TK DETHI'!$I:$I,$D289,'[3]TK DETHI'!$J:$J))</f>
        <v>0</v>
      </c>
      <c r="J289" s="147">
        <f>IF($D289="","",SUMIF('[3]TK DETHI'!$K:$K,$D289,'[3]TK DETHI'!$L:$L))</f>
        <v>0</v>
      </c>
      <c r="K289" s="147">
        <f>IF($D289="","",SUMIF('[3]TK DETHI'!$M:$M,$D289,'[3]TK DETHI'!$N:$N))</f>
        <v>0</v>
      </c>
      <c r="L289" s="147">
        <f>IF($D289="","",SUMIF('[3]TK DETHI'!$O:$O,$D289,'[3]TK DETHI'!$P:$P))</f>
        <v>0</v>
      </c>
      <c r="M289" s="148">
        <f t="shared" si="45"/>
        <v>0</v>
      </c>
      <c r="N289" s="49">
        <f>IF($D289="","",SUMIF('[3]TK COITHI KTHP va Thi TN'!$A:$A,$D289,'[3]TK COITHI KTHP va Thi TN'!$D:$D))</f>
        <v>0</v>
      </c>
      <c r="O289" s="49">
        <f>IF($D289="","",SUMIF('[3]TK COITHI KTHP va Thi TN'!$B:$B,$D289,'[3]TK COITHI KTHP va Thi TN'!$D:$D))</f>
        <v>0</v>
      </c>
      <c r="P289" s="49">
        <f>IF($D289="","",SUMIF('[3]TK COITHI KTHP va Thi TN'!$E:$E,$D289,'[3]TK COITHI KTHP va Thi TN'!$H:$H))</f>
        <v>0</v>
      </c>
      <c r="Q289" s="49">
        <f>IF($D289="","",SUMIF('[3]TK COITHI KTHP va Thi TN'!$F:$F,$D289,'[3]TK COITHI KTHP va Thi TN'!$H:$H))</f>
        <v>1.25</v>
      </c>
      <c r="R289" s="149">
        <f t="shared" si="46"/>
        <v>1.25</v>
      </c>
      <c r="S289" s="49">
        <f>IF($D289="","",SUMIF('[3]TK CHAMTHI'!$A:$A,$D289,'[3]TK CHAMTHI'!$C:$C))</f>
        <v>0</v>
      </c>
      <c r="T289" s="49">
        <f>IF($D289="","",SUMIF('[3]TK CHAMTHI'!$B:$B,$D289,'[3]TK CHAMTHI'!$C:$C))</f>
        <v>0</v>
      </c>
      <c r="U289" s="49">
        <f>IF(D289="","",SUMIF('[3]CHAM NV'!B:B,D289,'[3]CHAM NV'!C:C))</f>
        <v>0</v>
      </c>
      <c r="V289" s="50">
        <f t="shared" si="47"/>
        <v>0</v>
      </c>
      <c r="W289" s="49">
        <f>IF($D289="","",SUMIF('[3]TK CHAMTHI'!$D:$D,$D289,'[3]TK CHAMTHI'!$F:$F))</f>
        <v>0</v>
      </c>
      <c r="X289" s="49">
        <f>IF($D289="","",SUMIF('[3]TK CHAMTHI'!$E:$E,$D289,'[3]TK CHAMTHI'!$F:$F))</f>
        <v>0</v>
      </c>
      <c r="Y289" s="49">
        <f>IF(D289="","",SUMIF('[3]CHAM NV'!G:G,D289,'[3]CHAM NV'!H:H))</f>
        <v>0</v>
      </c>
      <c r="Z289" s="50">
        <f t="shared" si="48"/>
        <v>0</v>
      </c>
      <c r="AA289" s="49">
        <f>IF($D289="","",SUMIF('[3]TK CHAMTHI'!$G:$G,$D289,'[3]TK CHAMTHI'!$I:$I))</f>
        <v>0</v>
      </c>
      <c r="AB289" s="49">
        <f>IF($D289="","",SUMIF('[3]TK CHAMTHI'!$H:$H,$D289,'[3]TK CHAMTHI'!$I:$I))</f>
        <v>0</v>
      </c>
      <c r="AC289" s="49">
        <f>IF(D289="","",SUMIF('[3]CHAM NV'!E:E,D289,'[3]CHAM NV'!F:F))</f>
        <v>0</v>
      </c>
      <c r="AD289" s="50">
        <f t="shared" si="49"/>
        <v>0</v>
      </c>
      <c r="AE289" s="49">
        <f>IF($D289="","",SUMIF('[3]TK CHAMTHI'!$J:$J,$D289,'[3]TK CHAMTHI'!$L:$L))</f>
        <v>0</v>
      </c>
      <c r="AF289" s="49">
        <f>IF($D289="","",SUMIF('[3]TK CHAMTHI'!$K:$K,$D289,'[3]TK CHAMTHI'!$L:$L))</f>
        <v>0</v>
      </c>
      <c r="AG289" s="49">
        <f>IF(D289="","",SUMIF('[3]CHAM NV'!I:I,D289,'[3]CHAM NV'!J:J))</f>
        <v>0</v>
      </c>
      <c r="AH289" s="50">
        <f t="shared" si="50"/>
        <v>0</v>
      </c>
      <c r="AI289" s="49">
        <f>IF($D289="","",SUMIF('[3]TK CHAMTHI'!$M:$M,$D289,'[3]TK CHAMTHI'!$O:$O))</f>
        <v>0</v>
      </c>
      <c r="AJ289" s="49">
        <f>IF($D289="","",SUMIF('[3]TK CHAMTHI'!$N:$N,$D289,'[3]TK CHAMTHI'!$O:$O))</f>
        <v>0</v>
      </c>
      <c r="AK289" s="50">
        <f t="shared" si="42"/>
        <v>0</v>
      </c>
      <c r="AL289" s="49">
        <f>IF($D289="","",SUMIF('[3]TK CHAMTHI'!$P:$P,$D289,'[3]TK CHAMTHI'!$R:$R))</f>
        <v>0</v>
      </c>
      <c r="AM289" s="49">
        <f>IF($D289="","",SUMIF('[3]TK CHAMTHI'!$Q:$Q,$D289,'[3]TK CHAMTHI'!$R:$R))</f>
        <v>0</v>
      </c>
      <c r="AN289" s="50">
        <f t="shared" si="43"/>
        <v>0</v>
      </c>
      <c r="AO289" s="49">
        <f>IF(D289="","",SUMIF('[3]TK CHAMTHI'!S:S,D289,'[3]TK CHAMTHI'!U:U))</f>
        <v>0</v>
      </c>
      <c r="AP289" s="49">
        <f>IF(D289="","",SUMIF('[3]TK CHAMTHI'!T:T,D289,'[3]TK CHAMTHI'!U:U))</f>
        <v>14</v>
      </c>
      <c r="AQ289" s="50">
        <f t="shared" si="51"/>
        <v>5.6000000000000005</v>
      </c>
      <c r="AR289" s="50">
        <f>IF(D289="","",ROUND(SUMIF('[3]QL THI'!G:G,D289,'[3]QL THI'!H:H),1))</f>
        <v>0</v>
      </c>
      <c r="AS289" s="50">
        <f>IF(D289="","",ROUND(SUMIF('[3]QL THI'!E:E,D289,'[3]QL THI'!F:F),1))</f>
        <v>0</v>
      </c>
      <c r="AT289" s="149">
        <f t="shared" si="44"/>
        <v>6.9</v>
      </c>
    </row>
    <row r="290" spans="1:46" s="135" customFormat="1">
      <c r="A290" s="145">
        <f>IF(D290="","",SUBTOTAL(3,$D$5:D290))</f>
        <v>286</v>
      </c>
      <c r="B290" s="46" t="s">
        <v>621</v>
      </c>
      <c r="C290" s="47" t="s">
        <v>607</v>
      </c>
      <c r="D290" s="146" t="s">
        <v>622</v>
      </c>
      <c r="E290" s="147">
        <f>IF($D290="","",SUMIF('[3]TK DETHI'!$A:$A,$D290,'[3]TK DETHI'!$B:$B))</f>
        <v>0</v>
      </c>
      <c r="F290" s="147">
        <f>IF($D290="","",SUMIF('[3]TK DETHI'!$C:$C,$D290,'[3]TK DETHI'!$D:$D))</f>
        <v>0</v>
      </c>
      <c r="G290" s="147">
        <f>IF($D290="","",SUMIF('[3]TK DETHI'!$E:$E,$D290,'[3]TK DETHI'!$F:$F))</f>
        <v>0</v>
      </c>
      <c r="H290" s="147">
        <f>IF($D290="","",SUMIF('[3]TK DETHI'!$G:$G,$D290,'[3]TK DETHI'!$H:$H))</f>
        <v>0</v>
      </c>
      <c r="I290" s="147">
        <f>IF($D290="","",SUMIF('[3]TK DETHI'!$I:$I,$D290,'[3]TK DETHI'!$J:$J))</f>
        <v>0</v>
      </c>
      <c r="J290" s="147">
        <f>IF($D290="","",SUMIF('[3]TK DETHI'!$K:$K,$D290,'[3]TK DETHI'!$L:$L))</f>
        <v>0</v>
      </c>
      <c r="K290" s="147">
        <f>IF($D290="","",SUMIF('[3]TK DETHI'!$M:$M,$D290,'[3]TK DETHI'!$N:$N))</f>
        <v>0</v>
      </c>
      <c r="L290" s="147">
        <f>IF($D290="","",SUMIF('[3]TK DETHI'!$O:$O,$D290,'[3]TK DETHI'!$P:$P))</f>
        <v>0</v>
      </c>
      <c r="M290" s="148">
        <f t="shared" si="45"/>
        <v>0</v>
      </c>
      <c r="N290" s="49">
        <f>IF($D290="","",SUMIF('[3]TK COITHI KTHP va Thi TN'!$A:$A,$D290,'[3]TK COITHI KTHP va Thi TN'!$D:$D))</f>
        <v>0</v>
      </c>
      <c r="O290" s="49">
        <f>IF($D290="","",SUMIF('[3]TK COITHI KTHP va Thi TN'!$B:$B,$D290,'[3]TK COITHI KTHP va Thi TN'!$D:$D))</f>
        <v>0</v>
      </c>
      <c r="P290" s="49">
        <f>IF($D290="","",SUMIF('[3]TK COITHI KTHP va Thi TN'!$E:$E,$D290,'[3]TK COITHI KTHP va Thi TN'!$H:$H))</f>
        <v>0</v>
      </c>
      <c r="Q290" s="49">
        <f>IF($D290="","",SUMIF('[3]TK COITHI KTHP va Thi TN'!$F:$F,$D290,'[3]TK COITHI KTHP va Thi TN'!$H:$H))</f>
        <v>0</v>
      </c>
      <c r="R290" s="149">
        <f t="shared" si="46"/>
        <v>0</v>
      </c>
      <c r="S290" s="49">
        <f>IF($D290="","",SUMIF('[3]TK CHAMTHI'!$A:$A,$D290,'[3]TK CHAMTHI'!$C:$C))</f>
        <v>0</v>
      </c>
      <c r="T290" s="49">
        <f>IF($D290="","",SUMIF('[3]TK CHAMTHI'!$B:$B,$D290,'[3]TK CHAMTHI'!$C:$C))</f>
        <v>0</v>
      </c>
      <c r="U290" s="49">
        <f>IF(D290="","",SUMIF('[3]CHAM NV'!B:B,D290,'[3]CHAM NV'!C:C))</f>
        <v>0</v>
      </c>
      <c r="V290" s="50">
        <f t="shared" si="47"/>
        <v>0</v>
      </c>
      <c r="W290" s="49">
        <f>IF($D290="","",SUMIF('[3]TK CHAMTHI'!$D:$D,$D290,'[3]TK CHAMTHI'!$F:$F))</f>
        <v>0</v>
      </c>
      <c r="X290" s="49">
        <f>IF($D290="","",SUMIF('[3]TK CHAMTHI'!$E:$E,$D290,'[3]TK CHAMTHI'!$F:$F))</f>
        <v>0</v>
      </c>
      <c r="Y290" s="49">
        <f>IF(D290="","",SUMIF('[3]CHAM NV'!G:G,D290,'[3]CHAM NV'!H:H))</f>
        <v>0</v>
      </c>
      <c r="Z290" s="50">
        <f t="shared" si="48"/>
        <v>0</v>
      </c>
      <c r="AA290" s="49">
        <f>IF($D290="","",SUMIF('[3]TK CHAMTHI'!$G:$G,$D290,'[3]TK CHAMTHI'!$I:$I))</f>
        <v>0</v>
      </c>
      <c r="AB290" s="49">
        <f>IF($D290="","",SUMIF('[3]TK CHAMTHI'!$H:$H,$D290,'[3]TK CHAMTHI'!$I:$I))</f>
        <v>0</v>
      </c>
      <c r="AC290" s="49">
        <f>IF(D290="","",SUMIF('[3]CHAM NV'!E:E,D290,'[3]CHAM NV'!F:F))</f>
        <v>0</v>
      </c>
      <c r="AD290" s="50">
        <f t="shared" si="49"/>
        <v>0</v>
      </c>
      <c r="AE290" s="49">
        <f>IF($D290="","",SUMIF('[3]TK CHAMTHI'!$J:$J,$D290,'[3]TK CHAMTHI'!$L:$L))</f>
        <v>0</v>
      </c>
      <c r="AF290" s="49">
        <f>IF($D290="","",SUMIF('[3]TK CHAMTHI'!$K:$K,$D290,'[3]TK CHAMTHI'!$L:$L))</f>
        <v>0</v>
      </c>
      <c r="AG290" s="49">
        <f>IF(D290="","",SUMIF('[3]CHAM NV'!I:I,D290,'[3]CHAM NV'!J:J))</f>
        <v>0</v>
      </c>
      <c r="AH290" s="50">
        <f t="shared" si="50"/>
        <v>0</v>
      </c>
      <c r="AI290" s="49">
        <f>IF($D290="","",SUMIF('[3]TK CHAMTHI'!$M:$M,$D290,'[3]TK CHAMTHI'!$O:$O))</f>
        <v>0</v>
      </c>
      <c r="AJ290" s="49">
        <f>IF($D290="","",SUMIF('[3]TK CHAMTHI'!$N:$N,$D290,'[3]TK CHAMTHI'!$O:$O))</f>
        <v>0</v>
      </c>
      <c r="AK290" s="50">
        <f t="shared" si="42"/>
        <v>0</v>
      </c>
      <c r="AL290" s="49">
        <f>IF($D290="","",SUMIF('[3]TK CHAMTHI'!$P:$P,$D290,'[3]TK CHAMTHI'!$R:$R))</f>
        <v>0</v>
      </c>
      <c r="AM290" s="49">
        <f>IF($D290="","",SUMIF('[3]TK CHAMTHI'!$Q:$Q,$D290,'[3]TK CHAMTHI'!$R:$R))</f>
        <v>0</v>
      </c>
      <c r="AN290" s="50">
        <f t="shared" si="43"/>
        <v>0</v>
      </c>
      <c r="AO290" s="49">
        <f>IF(D290="","",SUMIF('[3]TK CHAMTHI'!S:S,D290,'[3]TK CHAMTHI'!U:U))</f>
        <v>0</v>
      </c>
      <c r="AP290" s="49">
        <f>IF(D290="","",SUMIF('[3]TK CHAMTHI'!T:T,D290,'[3]TK CHAMTHI'!U:U))</f>
        <v>0</v>
      </c>
      <c r="AQ290" s="50">
        <f t="shared" si="51"/>
        <v>0</v>
      </c>
      <c r="AR290" s="50">
        <f>IF(D290="","",ROUND(SUMIF('[3]QL THI'!G:G,D290,'[3]QL THI'!H:H),1))</f>
        <v>0</v>
      </c>
      <c r="AS290" s="50">
        <f>IF(D290="","",ROUND(SUMIF('[3]QL THI'!E:E,D290,'[3]QL THI'!F:F),1))</f>
        <v>0</v>
      </c>
      <c r="AT290" s="149">
        <f t="shared" si="44"/>
        <v>0</v>
      </c>
    </row>
    <row r="291" spans="1:46" s="135" customFormat="1">
      <c r="A291" s="145">
        <f>IF(D291="","",SUBTOTAL(3,$D$5:D291))</f>
        <v>287</v>
      </c>
      <c r="B291" s="46" t="s">
        <v>623</v>
      </c>
      <c r="C291" s="47" t="s">
        <v>607</v>
      </c>
      <c r="D291" s="146" t="s">
        <v>624</v>
      </c>
      <c r="E291" s="147">
        <f>IF($D291="","",SUMIF('[3]TK DETHI'!$A:$A,$D291,'[3]TK DETHI'!$B:$B))</f>
        <v>0</v>
      </c>
      <c r="F291" s="147">
        <f>IF($D291="","",SUMIF('[3]TK DETHI'!$C:$C,$D291,'[3]TK DETHI'!$D:$D))</f>
        <v>0</v>
      </c>
      <c r="G291" s="147">
        <f>IF($D291="","",SUMIF('[3]TK DETHI'!$E:$E,$D291,'[3]TK DETHI'!$F:$F))</f>
        <v>0</v>
      </c>
      <c r="H291" s="147">
        <f>IF($D291="","",SUMIF('[3]TK DETHI'!$G:$G,$D291,'[3]TK DETHI'!$H:$H))</f>
        <v>0</v>
      </c>
      <c r="I291" s="147">
        <f>IF($D291="","",SUMIF('[3]TK DETHI'!$I:$I,$D291,'[3]TK DETHI'!$J:$J))</f>
        <v>0</v>
      </c>
      <c r="J291" s="147">
        <f>IF($D291="","",SUMIF('[3]TK DETHI'!$K:$K,$D291,'[3]TK DETHI'!$L:$L))</f>
        <v>0</v>
      </c>
      <c r="K291" s="147">
        <f>IF($D291="","",SUMIF('[3]TK DETHI'!$M:$M,$D291,'[3]TK DETHI'!$N:$N))</f>
        <v>0</v>
      </c>
      <c r="L291" s="147">
        <f>IF($D291="","",SUMIF('[3]TK DETHI'!$O:$O,$D291,'[3]TK DETHI'!$P:$P))</f>
        <v>0</v>
      </c>
      <c r="M291" s="148">
        <f t="shared" si="45"/>
        <v>0</v>
      </c>
      <c r="N291" s="49">
        <f>IF($D291="","",SUMIF('[3]TK COITHI KTHP va Thi TN'!$A:$A,$D291,'[3]TK COITHI KTHP va Thi TN'!$D:$D))</f>
        <v>0</v>
      </c>
      <c r="O291" s="49">
        <f>IF($D291="","",SUMIF('[3]TK COITHI KTHP va Thi TN'!$B:$B,$D291,'[3]TK COITHI KTHP va Thi TN'!$D:$D))</f>
        <v>0</v>
      </c>
      <c r="P291" s="49">
        <f>IF($D291="","",SUMIF('[3]TK COITHI KTHP va Thi TN'!$E:$E,$D291,'[3]TK COITHI KTHP va Thi TN'!$H:$H))</f>
        <v>0</v>
      </c>
      <c r="Q291" s="49">
        <f>IF($D291="","",SUMIF('[3]TK COITHI KTHP va Thi TN'!$F:$F,$D291,'[3]TK COITHI KTHP va Thi TN'!$H:$H))</f>
        <v>0</v>
      </c>
      <c r="R291" s="149">
        <f t="shared" si="46"/>
        <v>0</v>
      </c>
      <c r="S291" s="49">
        <f>IF($D291="","",SUMIF('[3]TK CHAMTHI'!$A:$A,$D291,'[3]TK CHAMTHI'!$C:$C))</f>
        <v>0</v>
      </c>
      <c r="T291" s="49">
        <f>IF($D291="","",SUMIF('[3]TK CHAMTHI'!$B:$B,$D291,'[3]TK CHAMTHI'!$C:$C))</f>
        <v>0</v>
      </c>
      <c r="U291" s="49">
        <f>IF(D291="","",SUMIF('[3]CHAM NV'!B:B,D291,'[3]CHAM NV'!C:C))</f>
        <v>0</v>
      </c>
      <c r="V291" s="50">
        <f t="shared" si="47"/>
        <v>0</v>
      </c>
      <c r="W291" s="49">
        <f>IF($D291="","",SUMIF('[3]TK CHAMTHI'!$D:$D,$D291,'[3]TK CHAMTHI'!$F:$F))</f>
        <v>0</v>
      </c>
      <c r="X291" s="49">
        <f>IF($D291="","",SUMIF('[3]TK CHAMTHI'!$E:$E,$D291,'[3]TK CHAMTHI'!$F:$F))</f>
        <v>0</v>
      </c>
      <c r="Y291" s="49">
        <f>IF(D291="","",SUMIF('[3]CHAM NV'!G:G,D291,'[3]CHAM NV'!H:H))</f>
        <v>0</v>
      </c>
      <c r="Z291" s="50">
        <f t="shared" si="48"/>
        <v>0</v>
      </c>
      <c r="AA291" s="49">
        <f>IF($D291="","",SUMIF('[3]TK CHAMTHI'!$G:$G,$D291,'[3]TK CHAMTHI'!$I:$I))</f>
        <v>0</v>
      </c>
      <c r="AB291" s="49">
        <f>IF($D291="","",SUMIF('[3]TK CHAMTHI'!$H:$H,$D291,'[3]TK CHAMTHI'!$I:$I))</f>
        <v>0</v>
      </c>
      <c r="AC291" s="49">
        <f>IF(D291="","",SUMIF('[3]CHAM NV'!E:E,D291,'[3]CHAM NV'!F:F))</f>
        <v>0</v>
      </c>
      <c r="AD291" s="50">
        <f t="shared" si="49"/>
        <v>0</v>
      </c>
      <c r="AE291" s="49">
        <f>IF($D291="","",SUMIF('[3]TK CHAMTHI'!$J:$J,$D291,'[3]TK CHAMTHI'!$L:$L))</f>
        <v>0</v>
      </c>
      <c r="AF291" s="49">
        <f>IF($D291="","",SUMIF('[3]TK CHAMTHI'!$K:$K,$D291,'[3]TK CHAMTHI'!$L:$L))</f>
        <v>0</v>
      </c>
      <c r="AG291" s="49">
        <f>IF(D291="","",SUMIF('[3]CHAM NV'!I:I,D291,'[3]CHAM NV'!J:J))</f>
        <v>0</v>
      </c>
      <c r="AH291" s="50">
        <f t="shared" si="50"/>
        <v>0</v>
      </c>
      <c r="AI291" s="49">
        <f>IF($D291="","",SUMIF('[3]TK CHAMTHI'!$M:$M,$D291,'[3]TK CHAMTHI'!$O:$O))</f>
        <v>0</v>
      </c>
      <c r="AJ291" s="49">
        <f>IF($D291="","",SUMIF('[3]TK CHAMTHI'!$N:$N,$D291,'[3]TK CHAMTHI'!$O:$O))</f>
        <v>0</v>
      </c>
      <c r="AK291" s="50">
        <f t="shared" si="42"/>
        <v>0</v>
      </c>
      <c r="AL291" s="49">
        <f>IF($D291="","",SUMIF('[3]TK CHAMTHI'!$P:$P,$D291,'[3]TK CHAMTHI'!$R:$R))</f>
        <v>0</v>
      </c>
      <c r="AM291" s="49">
        <f>IF($D291="","",SUMIF('[3]TK CHAMTHI'!$Q:$Q,$D291,'[3]TK CHAMTHI'!$R:$R))</f>
        <v>0</v>
      </c>
      <c r="AN291" s="50">
        <f t="shared" si="43"/>
        <v>0</v>
      </c>
      <c r="AO291" s="49">
        <f>IF(D291="","",SUMIF('[3]TK CHAMTHI'!S:S,D291,'[3]TK CHAMTHI'!U:U))</f>
        <v>0</v>
      </c>
      <c r="AP291" s="49">
        <f>IF(D291="","",SUMIF('[3]TK CHAMTHI'!T:T,D291,'[3]TK CHAMTHI'!U:U))</f>
        <v>0</v>
      </c>
      <c r="AQ291" s="50">
        <f t="shared" si="51"/>
        <v>0</v>
      </c>
      <c r="AR291" s="50">
        <f>IF(D291="","",ROUND(SUMIF('[3]QL THI'!G:G,D291,'[3]QL THI'!H:H),1))</f>
        <v>0</v>
      </c>
      <c r="AS291" s="50">
        <f>IF(D291="","",ROUND(SUMIF('[3]QL THI'!E:E,D291,'[3]QL THI'!F:F),1))</f>
        <v>0</v>
      </c>
      <c r="AT291" s="149">
        <f t="shared" si="44"/>
        <v>0</v>
      </c>
    </row>
    <row r="292" spans="1:46" s="135" customFormat="1">
      <c r="A292" s="145">
        <f>IF(D292="","",SUBTOTAL(3,$D$5:D292))</f>
        <v>288</v>
      </c>
      <c r="B292" s="46" t="s">
        <v>625</v>
      </c>
      <c r="C292" s="47" t="s">
        <v>607</v>
      </c>
      <c r="D292" s="146" t="s">
        <v>626</v>
      </c>
      <c r="E292" s="147">
        <f>IF($D292="","",SUMIF('[3]TK DETHI'!$A:$A,$D292,'[3]TK DETHI'!$B:$B))</f>
        <v>0</v>
      </c>
      <c r="F292" s="147">
        <f>IF($D292="","",SUMIF('[3]TK DETHI'!$C:$C,$D292,'[3]TK DETHI'!$D:$D))</f>
        <v>0</v>
      </c>
      <c r="G292" s="147">
        <f>IF($D292="","",SUMIF('[3]TK DETHI'!$E:$E,$D292,'[3]TK DETHI'!$F:$F))</f>
        <v>0</v>
      </c>
      <c r="H292" s="147">
        <f>IF($D292="","",SUMIF('[3]TK DETHI'!$G:$G,$D292,'[3]TK DETHI'!$H:$H))</f>
        <v>0</v>
      </c>
      <c r="I292" s="147">
        <f>IF($D292="","",SUMIF('[3]TK DETHI'!$I:$I,$D292,'[3]TK DETHI'!$J:$J))</f>
        <v>2</v>
      </c>
      <c r="J292" s="147">
        <f>IF($D292="","",SUMIF('[3]TK DETHI'!$K:$K,$D292,'[3]TK DETHI'!$L:$L))</f>
        <v>0</v>
      </c>
      <c r="K292" s="147">
        <f>IF($D292="","",SUMIF('[3]TK DETHI'!$M:$M,$D292,'[3]TK DETHI'!$N:$N))</f>
        <v>0</v>
      </c>
      <c r="L292" s="147">
        <f>IF($D292="","",SUMIF('[3]TK DETHI'!$O:$O,$D292,'[3]TK DETHI'!$P:$P))</f>
        <v>14</v>
      </c>
      <c r="M292" s="148">
        <f t="shared" si="45"/>
        <v>25</v>
      </c>
      <c r="N292" s="49">
        <f>IF($D292="","",SUMIF('[3]TK COITHI KTHP va Thi TN'!$A:$A,$D292,'[3]TK COITHI KTHP va Thi TN'!$D:$D))</f>
        <v>0</v>
      </c>
      <c r="O292" s="49">
        <f>IF($D292="","",SUMIF('[3]TK COITHI KTHP va Thi TN'!$B:$B,$D292,'[3]TK COITHI KTHP va Thi TN'!$D:$D))</f>
        <v>0</v>
      </c>
      <c r="P292" s="49">
        <f>IF($D292="","",SUMIF('[3]TK COITHI KTHP va Thi TN'!$E:$E,$D292,'[3]TK COITHI KTHP va Thi TN'!$H:$H))</f>
        <v>1.25</v>
      </c>
      <c r="Q292" s="49">
        <f>IF($D292="","",SUMIF('[3]TK COITHI KTHP va Thi TN'!$F:$F,$D292,'[3]TK COITHI KTHP va Thi TN'!$H:$H))</f>
        <v>0</v>
      </c>
      <c r="R292" s="149">
        <f t="shared" si="46"/>
        <v>1.25</v>
      </c>
      <c r="S292" s="49">
        <f>IF($D292="","",SUMIF('[3]TK CHAMTHI'!$A:$A,$D292,'[3]TK CHAMTHI'!$C:$C))</f>
        <v>0</v>
      </c>
      <c r="T292" s="49">
        <f>IF($D292="","",SUMIF('[3]TK CHAMTHI'!$B:$B,$D292,'[3]TK CHAMTHI'!$C:$C))</f>
        <v>0</v>
      </c>
      <c r="U292" s="49">
        <f>IF(D292="","",SUMIF('[3]CHAM NV'!B:B,D292,'[3]CHAM NV'!C:C))</f>
        <v>0</v>
      </c>
      <c r="V292" s="50">
        <f t="shared" si="47"/>
        <v>0</v>
      </c>
      <c r="W292" s="49">
        <f>IF($D292="","",SUMIF('[3]TK CHAMTHI'!$D:$D,$D292,'[3]TK CHAMTHI'!$F:$F))</f>
        <v>0</v>
      </c>
      <c r="X292" s="49">
        <f>IF($D292="","",SUMIF('[3]TK CHAMTHI'!$E:$E,$D292,'[3]TK CHAMTHI'!$F:$F))</f>
        <v>0</v>
      </c>
      <c r="Y292" s="49">
        <f>IF(D292="","",SUMIF('[3]CHAM NV'!G:G,D292,'[3]CHAM NV'!H:H))</f>
        <v>0</v>
      </c>
      <c r="Z292" s="50">
        <f t="shared" si="48"/>
        <v>0</v>
      </c>
      <c r="AA292" s="49">
        <f>IF($D292="","",SUMIF('[3]TK CHAMTHI'!$G:$G,$D292,'[3]TK CHAMTHI'!$I:$I))</f>
        <v>0</v>
      </c>
      <c r="AB292" s="49">
        <f>IF($D292="","",SUMIF('[3]TK CHAMTHI'!$H:$H,$D292,'[3]TK CHAMTHI'!$I:$I))</f>
        <v>0</v>
      </c>
      <c r="AC292" s="49">
        <f>IF(D292="","",SUMIF('[3]CHAM NV'!E:E,D292,'[3]CHAM NV'!F:F))</f>
        <v>0</v>
      </c>
      <c r="AD292" s="50">
        <f t="shared" si="49"/>
        <v>0</v>
      </c>
      <c r="AE292" s="49">
        <f>IF($D292="","",SUMIF('[3]TK CHAMTHI'!$J:$J,$D292,'[3]TK CHAMTHI'!$L:$L))</f>
        <v>0</v>
      </c>
      <c r="AF292" s="49">
        <f>IF($D292="","",SUMIF('[3]TK CHAMTHI'!$K:$K,$D292,'[3]TK CHAMTHI'!$L:$L))</f>
        <v>0</v>
      </c>
      <c r="AG292" s="49">
        <f>IF(D292="","",SUMIF('[3]CHAM NV'!I:I,D292,'[3]CHAM NV'!J:J))</f>
        <v>0</v>
      </c>
      <c r="AH292" s="50">
        <f t="shared" si="50"/>
        <v>0</v>
      </c>
      <c r="AI292" s="49">
        <f>IF($D292="","",SUMIF('[3]TK CHAMTHI'!$M:$M,$D292,'[3]TK CHAMTHI'!$O:$O))</f>
        <v>13</v>
      </c>
      <c r="AJ292" s="49">
        <f>IF($D292="","",SUMIF('[3]TK CHAMTHI'!$N:$N,$D292,'[3]TK CHAMTHI'!$O:$O))</f>
        <v>0</v>
      </c>
      <c r="AK292" s="50">
        <f t="shared" si="42"/>
        <v>2.6</v>
      </c>
      <c r="AL292" s="49">
        <f>IF($D292="","",SUMIF('[3]TK CHAMTHI'!$P:$P,$D292,'[3]TK CHAMTHI'!$R:$R))</f>
        <v>0</v>
      </c>
      <c r="AM292" s="49">
        <f>IF($D292="","",SUMIF('[3]TK CHAMTHI'!$Q:$Q,$D292,'[3]TK CHAMTHI'!$R:$R))</f>
        <v>0</v>
      </c>
      <c r="AN292" s="50">
        <f t="shared" si="43"/>
        <v>0</v>
      </c>
      <c r="AO292" s="49">
        <f>IF(D292="","",SUMIF('[3]TK CHAMTHI'!S:S,D292,'[3]TK CHAMTHI'!U:U))</f>
        <v>14</v>
      </c>
      <c r="AP292" s="49">
        <f>IF(D292="","",SUMIF('[3]TK CHAMTHI'!T:T,D292,'[3]TK CHAMTHI'!U:U))</f>
        <v>0</v>
      </c>
      <c r="AQ292" s="50">
        <f t="shared" si="51"/>
        <v>5.6000000000000005</v>
      </c>
      <c r="AR292" s="50">
        <f>IF(D292="","",ROUND(SUMIF('[3]QL THI'!G:G,D292,'[3]QL THI'!H:H),1))</f>
        <v>0</v>
      </c>
      <c r="AS292" s="50">
        <f>IF(D292="","",ROUND(SUMIF('[3]QL THI'!E:E,D292,'[3]QL THI'!F:F),1))</f>
        <v>0</v>
      </c>
      <c r="AT292" s="149">
        <f t="shared" si="44"/>
        <v>34.5</v>
      </c>
    </row>
    <row r="293" spans="1:46" s="135" customFormat="1">
      <c r="A293" s="145">
        <f>IF(D293="","",SUBTOTAL(3,$D$5:D293))</f>
        <v>289</v>
      </c>
      <c r="B293" s="46" t="s">
        <v>627</v>
      </c>
      <c r="C293" s="47" t="s">
        <v>607</v>
      </c>
      <c r="D293" s="146" t="s">
        <v>628</v>
      </c>
      <c r="E293" s="147">
        <f>IF($D293="","",SUMIF('[3]TK DETHI'!$A:$A,$D293,'[3]TK DETHI'!$B:$B))</f>
        <v>0</v>
      </c>
      <c r="F293" s="147">
        <f>IF($D293="","",SUMIF('[3]TK DETHI'!$C:$C,$D293,'[3]TK DETHI'!$D:$D))</f>
        <v>0</v>
      </c>
      <c r="G293" s="147">
        <f>IF($D293="","",SUMIF('[3]TK DETHI'!$E:$E,$D293,'[3]TK DETHI'!$F:$F))</f>
        <v>0</v>
      </c>
      <c r="H293" s="147">
        <f>IF($D293="","",SUMIF('[3]TK DETHI'!$G:$G,$D293,'[3]TK DETHI'!$H:$H))</f>
        <v>0</v>
      </c>
      <c r="I293" s="147">
        <f>IF($D293="","",SUMIF('[3]TK DETHI'!$I:$I,$D293,'[3]TK DETHI'!$J:$J))</f>
        <v>0</v>
      </c>
      <c r="J293" s="147">
        <f>IF($D293="","",SUMIF('[3]TK DETHI'!$K:$K,$D293,'[3]TK DETHI'!$L:$L))</f>
        <v>0</v>
      </c>
      <c r="K293" s="147">
        <f>IF($D293="","",SUMIF('[3]TK DETHI'!$M:$M,$D293,'[3]TK DETHI'!$N:$N))</f>
        <v>0</v>
      </c>
      <c r="L293" s="147">
        <f>IF($D293="","",SUMIF('[3]TK DETHI'!$O:$O,$D293,'[3]TK DETHI'!$P:$P))</f>
        <v>0</v>
      </c>
      <c r="M293" s="148">
        <f t="shared" si="45"/>
        <v>0</v>
      </c>
      <c r="N293" s="49">
        <f>IF($D293="","",SUMIF('[3]TK COITHI KTHP va Thi TN'!$A:$A,$D293,'[3]TK COITHI KTHP va Thi TN'!$D:$D))</f>
        <v>0</v>
      </c>
      <c r="O293" s="49">
        <f>IF($D293="","",SUMIF('[3]TK COITHI KTHP va Thi TN'!$B:$B,$D293,'[3]TK COITHI KTHP va Thi TN'!$D:$D))</f>
        <v>0</v>
      </c>
      <c r="P293" s="49">
        <f>IF($D293="","",SUMIF('[3]TK COITHI KTHP va Thi TN'!$E:$E,$D293,'[3]TK COITHI KTHP va Thi TN'!$H:$H))</f>
        <v>0</v>
      </c>
      <c r="Q293" s="49">
        <f>IF($D293="","",SUMIF('[3]TK COITHI KTHP va Thi TN'!$F:$F,$D293,'[3]TK COITHI KTHP va Thi TN'!$H:$H))</f>
        <v>1.25</v>
      </c>
      <c r="R293" s="149">
        <f t="shared" si="46"/>
        <v>1.25</v>
      </c>
      <c r="S293" s="49">
        <f>IF($D293="","",SUMIF('[3]TK CHAMTHI'!$A:$A,$D293,'[3]TK CHAMTHI'!$C:$C))</f>
        <v>0</v>
      </c>
      <c r="T293" s="49">
        <f>IF($D293="","",SUMIF('[3]TK CHAMTHI'!$B:$B,$D293,'[3]TK CHAMTHI'!$C:$C))</f>
        <v>0</v>
      </c>
      <c r="U293" s="49">
        <f>IF(D293="","",SUMIF('[3]CHAM NV'!B:B,D293,'[3]CHAM NV'!C:C))</f>
        <v>0</v>
      </c>
      <c r="V293" s="50">
        <f t="shared" si="47"/>
        <v>0</v>
      </c>
      <c r="W293" s="49">
        <f>IF($D293="","",SUMIF('[3]TK CHAMTHI'!$D:$D,$D293,'[3]TK CHAMTHI'!$F:$F))</f>
        <v>0</v>
      </c>
      <c r="X293" s="49">
        <f>IF($D293="","",SUMIF('[3]TK CHAMTHI'!$E:$E,$D293,'[3]TK CHAMTHI'!$F:$F))</f>
        <v>0</v>
      </c>
      <c r="Y293" s="49">
        <f>IF(D293="","",SUMIF('[3]CHAM NV'!G:G,D293,'[3]CHAM NV'!H:H))</f>
        <v>0</v>
      </c>
      <c r="Z293" s="50">
        <f t="shared" si="48"/>
        <v>0</v>
      </c>
      <c r="AA293" s="49">
        <f>IF($D293="","",SUMIF('[3]TK CHAMTHI'!$G:$G,$D293,'[3]TK CHAMTHI'!$I:$I))</f>
        <v>0</v>
      </c>
      <c r="AB293" s="49">
        <f>IF($D293="","",SUMIF('[3]TK CHAMTHI'!$H:$H,$D293,'[3]TK CHAMTHI'!$I:$I))</f>
        <v>0</v>
      </c>
      <c r="AC293" s="49">
        <f>IF(D293="","",SUMIF('[3]CHAM NV'!E:E,D293,'[3]CHAM NV'!F:F))</f>
        <v>0</v>
      </c>
      <c r="AD293" s="50">
        <f t="shared" si="49"/>
        <v>0</v>
      </c>
      <c r="AE293" s="49">
        <f>IF($D293="","",SUMIF('[3]TK CHAMTHI'!$J:$J,$D293,'[3]TK CHAMTHI'!$L:$L))</f>
        <v>0</v>
      </c>
      <c r="AF293" s="49">
        <f>IF($D293="","",SUMIF('[3]TK CHAMTHI'!$K:$K,$D293,'[3]TK CHAMTHI'!$L:$L))</f>
        <v>0</v>
      </c>
      <c r="AG293" s="49">
        <f>IF(D293="","",SUMIF('[3]CHAM NV'!I:I,D293,'[3]CHAM NV'!J:J))</f>
        <v>0</v>
      </c>
      <c r="AH293" s="50">
        <f t="shared" si="50"/>
        <v>0</v>
      </c>
      <c r="AI293" s="49">
        <f>IF($D293="","",SUMIF('[3]TK CHAMTHI'!$M:$M,$D293,'[3]TK CHAMTHI'!$O:$O))</f>
        <v>11</v>
      </c>
      <c r="AJ293" s="49">
        <f>IF($D293="","",SUMIF('[3]TK CHAMTHI'!$N:$N,$D293,'[3]TK CHAMTHI'!$O:$O))</f>
        <v>0</v>
      </c>
      <c r="AK293" s="50">
        <f t="shared" si="42"/>
        <v>2.2000000000000002</v>
      </c>
      <c r="AL293" s="49">
        <f>IF($D293="","",SUMIF('[3]TK CHAMTHI'!$P:$P,$D293,'[3]TK CHAMTHI'!$R:$R))</f>
        <v>0</v>
      </c>
      <c r="AM293" s="49">
        <f>IF($D293="","",SUMIF('[3]TK CHAMTHI'!$Q:$Q,$D293,'[3]TK CHAMTHI'!$R:$R))</f>
        <v>0</v>
      </c>
      <c r="AN293" s="50">
        <f t="shared" si="43"/>
        <v>0</v>
      </c>
      <c r="AO293" s="49">
        <f>IF(D293="","",SUMIF('[3]TK CHAMTHI'!S:S,D293,'[3]TK CHAMTHI'!U:U))</f>
        <v>0</v>
      </c>
      <c r="AP293" s="49">
        <f>IF(D293="","",SUMIF('[3]TK CHAMTHI'!T:T,D293,'[3]TK CHAMTHI'!U:U))</f>
        <v>11</v>
      </c>
      <c r="AQ293" s="50">
        <f t="shared" si="51"/>
        <v>4.4000000000000004</v>
      </c>
      <c r="AR293" s="50">
        <f>IF(D293="","",ROUND(SUMIF('[3]QL THI'!G:G,D293,'[3]QL THI'!H:H),1))</f>
        <v>0</v>
      </c>
      <c r="AS293" s="50">
        <f>IF(D293="","",ROUND(SUMIF('[3]QL THI'!E:E,D293,'[3]QL THI'!F:F),1))</f>
        <v>0</v>
      </c>
      <c r="AT293" s="149">
        <f t="shared" si="44"/>
        <v>7.9</v>
      </c>
    </row>
    <row r="294" spans="1:46" s="135" customFormat="1" ht="37.5">
      <c r="A294" s="145">
        <f>IF(D294="","",SUBTOTAL(3,$D$5:D294))</f>
        <v>290</v>
      </c>
      <c r="B294" s="46" t="s">
        <v>629</v>
      </c>
      <c r="C294" s="47" t="s">
        <v>607</v>
      </c>
      <c r="D294" s="146" t="s">
        <v>630</v>
      </c>
      <c r="E294" s="147">
        <f>IF($D294="","",SUMIF('[3]TK DETHI'!$A:$A,$D294,'[3]TK DETHI'!$B:$B))</f>
        <v>0</v>
      </c>
      <c r="F294" s="147">
        <f>IF($D294="","",SUMIF('[3]TK DETHI'!$C:$C,$D294,'[3]TK DETHI'!$D:$D))</f>
        <v>0</v>
      </c>
      <c r="G294" s="147">
        <f>IF($D294="","",SUMIF('[3]TK DETHI'!$E:$E,$D294,'[3]TK DETHI'!$F:$F))</f>
        <v>0</v>
      </c>
      <c r="H294" s="147">
        <f>IF($D294="","",SUMIF('[3]TK DETHI'!$G:$G,$D294,'[3]TK DETHI'!$H:$H))</f>
        <v>0</v>
      </c>
      <c r="I294" s="147">
        <f>IF($D294="","",SUMIF('[3]TK DETHI'!$I:$I,$D294,'[3]TK DETHI'!$J:$J))</f>
        <v>0</v>
      </c>
      <c r="J294" s="147">
        <f>IF($D294="","",SUMIF('[3]TK DETHI'!$K:$K,$D294,'[3]TK DETHI'!$L:$L))</f>
        <v>0</v>
      </c>
      <c r="K294" s="147">
        <f>IF($D294="","",SUMIF('[3]TK DETHI'!$M:$M,$D294,'[3]TK DETHI'!$N:$N))</f>
        <v>0</v>
      </c>
      <c r="L294" s="147">
        <f>IF($D294="","",SUMIF('[3]TK DETHI'!$O:$O,$D294,'[3]TK DETHI'!$P:$P))</f>
        <v>0</v>
      </c>
      <c r="M294" s="148">
        <f t="shared" si="45"/>
        <v>0</v>
      </c>
      <c r="N294" s="49">
        <f>IF($D294="","",SUMIF('[3]TK COITHI KTHP va Thi TN'!$A:$A,$D294,'[3]TK COITHI KTHP va Thi TN'!$D:$D))</f>
        <v>0</v>
      </c>
      <c r="O294" s="49">
        <f>IF($D294="","",SUMIF('[3]TK COITHI KTHP va Thi TN'!$B:$B,$D294,'[3]TK COITHI KTHP va Thi TN'!$D:$D))</f>
        <v>0</v>
      </c>
      <c r="P294" s="49">
        <f>IF($D294="","",SUMIF('[3]TK COITHI KTHP va Thi TN'!$E:$E,$D294,'[3]TK COITHI KTHP va Thi TN'!$H:$H))</f>
        <v>0</v>
      </c>
      <c r="Q294" s="49">
        <f>IF($D294="","",SUMIF('[3]TK COITHI KTHP va Thi TN'!$F:$F,$D294,'[3]TK COITHI KTHP va Thi TN'!$H:$H))</f>
        <v>0</v>
      </c>
      <c r="R294" s="149">
        <f t="shared" si="46"/>
        <v>0</v>
      </c>
      <c r="S294" s="49">
        <f>IF($D294="","",SUMIF('[3]TK CHAMTHI'!$A:$A,$D294,'[3]TK CHAMTHI'!$C:$C))</f>
        <v>0</v>
      </c>
      <c r="T294" s="49">
        <f>IF($D294="","",SUMIF('[3]TK CHAMTHI'!$B:$B,$D294,'[3]TK CHAMTHI'!$C:$C))</f>
        <v>0</v>
      </c>
      <c r="U294" s="49">
        <f>IF(D294="","",SUMIF('[3]CHAM NV'!B:B,D294,'[3]CHAM NV'!C:C))</f>
        <v>0</v>
      </c>
      <c r="V294" s="50">
        <f t="shared" si="47"/>
        <v>0</v>
      </c>
      <c r="W294" s="49">
        <f>IF($D294="","",SUMIF('[3]TK CHAMTHI'!$D:$D,$D294,'[3]TK CHAMTHI'!$F:$F))</f>
        <v>0</v>
      </c>
      <c r="X294" s="49">
        <f>IF($D294="","",SUMIF('[3]TK CHAMTHI'!$E:$E,$D294,'[3]TK CHAMTHI'!$F:$F))</f>
        <v>0</v>
      </c>
      <c r="Y294" s="49">
        <f>IF(D294="","",SUMIF('[3]CHAM NV'!G:G,D294,'[3]CHAM NV'!H:H))</f>
        <v>0</v>
      </c>
      <c r="Z294" s="50">
        <f t="shared" si="48"/>
        <v>0</v>
      </c>
      <c r="AA294" s="49">
        <f>IF($D294="","",SUMIF('[3]TK CHAMTHI'!$G:$G,$D294,'[3]TK CHAMTHI'!$I:$I))</f>
        <v>0</v>
      </c>
      <c r="AB294" s="49">
        <f>IF($D294="","",SUMIF('[3]TK CHAMTHI'!$H:$H,$D294,'[3]TK CHAMTHI'!$I:$I))</f>
        <v>0</v>
      </c>
      <c r="AC294" s="49">
        <f>IF(D294="","",SUMIF('[3]CHAM NV'!E:E,D294,'[3]CHAM NV'!F:F))</f>
        <v>0</v>
      </c>
      <c r="AD294" s="50">
        <f t="shared" si="49"/>
        <v>0</v>
      </c>
      <c r="AE294" s="49">
        <f>IF($D294="","",SUMIF('[3]TK CHAMTHI'!$J:$J,$D294,'[3]TK CHAMTHI'!$L:$L))</f>
        <v>0</v>
      </c>
      <c r="AF294" s="49">
        <f>IF($D294="","",SUMIF('[3]TK CHAMTHI'!$K:$K,$D294,'[3]TK CHAMTHI'!$L:$L))</f>
        <v>0</v>
      </c>
      <c r="AG294" s="49">
        <f>IF(D294="","",SUMIF('[3]CHAM NV'!I:I,D294,'[3]CHAM NV'!J:J))</f>
        <v>0</v>
      </c>
      <c r="AH294" s="50">
        <f t="shared" si="50"/>
        <v>0</v>
      </c>
      <c r="AI294" s="49">
        <f>IF($D294="","",SUMIF('[3]TK CHAMTHI'!$M:$M,$D294,'[3]TK CHAMTHI'!$O:$O))</f>
        <v>0</v>
      </c>
      <c r="AJ294" s="49">
        <f>IF($D294="","",SUMIF('[3]TK CHAMTHI'!$N:$N,$D294,'[3]TK CHAMTHI'!$O:$O))</f>
        <v>0</v>
      </c>
      <c r="AK294" s="50">
        <f t="shared" si="42"/>
        <v>0</v>
      </c>
      <c r="AL294" s="49">
        <f>IF($D294="","",SUMIF('[3]TK CHAMTHI'!$P:$P,$D294,'[3]TK CHAMTHI'!$R:$R))</f>
        <v>0</v>
      </c>
      <c r="AM294" s="49">
        <f>IF($D294="","",SUMIF('[3]TK CHAMTHI'!$Q:$Q,$D294,'[3]TK CHAMTHI'!$R:$R))</f>
        <v>0</v>
      </c>
      <c r="AN294" s="50">
        <f t="shared" si="43"/>
        <v>0</v>
      </c>
      <c r="AO294" s="49">
        <f>IF(D294="","",SUMIF('[3]TK CHAMTHI'!S:S,D294,'[3]TK CHAMTHI'!U:U))</f>
        <v>0</v>
      </c>
      <c r="AP294" s="49">
        <f>IF(D294="","",SUMIF('[3]TK CHAMTHI'!T:T,D294,'[3]TK CHAMTHI'!U:U))</f>
        <v>0</v>
      </c>
      <c r="AQ294" s="50">
        <f t="shared" si="51"/>
        <v>0</v>
      </c>
      <c r="AR294" s="50">
        <f>IF(D294="","",ROUND(SUMIF('[3]QL THI'!G:G,D294,'[3]QL THI'!H:H),1))</f>
        <v>0</v>
      </c>
      <c r="AS294" s="50">
        <f>IF(D294="","",ROUND(SUMIF('[3]QL THI'!E:E,D294,'[3]QL THI'!F:F),1))</f>
        <v>0</v>
      </c>
      <c r="AT294" s="149">
        <f t="shared" si="44"/>
        <v>0</v>
      </c>
    </row>
    <row r="295" spans="1:46" s="135" customFormat="1">
      <c r="A295" s="145">
        <f>IF(D295="","",SUBTOTAL(3,$D$5:D295))</f>
        <v>291</v>
      </c>
      <c r="B295" s="46" t="s">
        <v>631</v>
      </c>
      <c r="C295" s="47" t="s">
        <v>607</v>
      </c>
      <c r="D295" s="146" t="s">
        <v>632</v>
      </c>
      <c r="E295" s="147">
        <f>IF($D295="","",SUMIF('[3]TK DETHI'!$A:$A,$D295,'[3]TK DETHI'!$B:$B))</f>
        <v>0</v>
      </c>
      <c r="F295" s="147">
        <f>IF($D295="","",SUMIF('[3]TK DETHI'!$C:$C,$D295,'[3]TK DETHI'!$D:$D))</f>
        <v>0</v>
      </c>
      <c r="G295" s="147">
        <f>IF($D295="","",SUMIF('[3]TK DETHI'!$E:$E,$D295,'[3]TK DETHI'!$F:$F))</f>
        <v>0</v>
      </c>
      <c r="H295" s="147">
        <f>IF($D295="","",SUMIF('[3]TK DETHI'!$G:$G,$D295,'[3]TK DETHI'!$H:$H))</f>
        <v>0</v>
      </c>
      <c r="I295" s="147">
        <f>IF($D295="","",SUMIF('[3]TK DETHI'!$I:$I,$D295,'[3]TK DETHI'!$J:$J))</f>
        <v>0</v>
      </c>
      <c r="J295" s="147">
        <f>IF($D295="","",SUMIF('[3]TK DETHI'!$K:$K,$D295,'[3]TK DETHI'!$L:$L))</f>
        <v>0</v>
      </c>
      <c r="K295" s="147">
        <f>IF($D295="","",SUMIF('[3]TK DETHI'!$M:$M,$D295,'[3]TK DETHI'!$N:$N))</f>
        <v>0</v>
      </c>
      <c r="L295" s="147">
        <f>IF($D295="","",SUMIF('[3]TK DETHI'!$O:$O,$D295,'[3]TK DETHI'!$P:$P))</f>
        <v>0</v>
      </c>
      <c r="M295" s="148">
        <f t="shared" si="45"/>
        <v>0</v>
      </c>
      <c r="N295" s="49">
        <f>IF($D295="","",SUMIF('[3]TK COITHI KTHP va Thi TN'!$A:$A,$D295,'[3]TK COITHI KTHP va Thi TN'!$D:$D))</f>
        <v>0</v>
      </c>
      <c r="O295" s="49">
        <f>IF($D295="","",SUMIF('[3]TK COITHI KTHP va Thi TN'!$B:$B,$D295,'[3]TK COITHI KTHP va Thi TN'!$D:$D))</f>
        <v>0</v>
      </c>
      <c r="P295" s="49">
        <f>IF($D295="","",SUMIF('[3]TK COITHI KTHP va Thi TN'!$E:$E,$D295,'[3]TK COITHI KTHP va Thi TN'!$H:$H))</f>
        <v>0</v>
      </c>
      <c r="Q295" s="49">
        <f>IF($D295="","",SUMIF('[3]TK COITHI KTHP va Thi TN'!$F:$F,$D295,'[3]TK COITHI KTHP va Thi TN'!$H:$H))</f>
        <v>0</v>
      </c>
      <c r="R295" s="149">
        <f t="shared" si="46"/>
        <v>0</v>
      </c>
      <c r="S295" s="49">
        <f>IF($D295="","",SUMIF('[3]TK CHAMTHI'!$A:$A,$D295,'[3]TK CHAMTHI'!$C:$C))</f>
        <v>0</v>
      </c>
      <c r="T295" s="49">
        <f>IF($D295="","",SUMIF('[3]TK CHAMTHI'!$B:$B,$D295,'[3]TK CHAMTHI'!$C:$C))</f>
        <v>0</v>
      </c>
      <c r="U295" s="49">
        <f>IF(D295="","",SUMIF('[3]CHAM NV'!B:B,D295,'[3]CHAM NV'!C:C))</f>
        <v>0</v>
      </c>
      <c r="V295" s="50">
        <f t="shared" si="47"/>
        <v>0</v>
      </c>
      <c r="W295" s="49">
        <f>IF($D295="","",SUMIF('[3]TK CHAMTHI'!$D:$D,$D295,'[3]TK CHAMTHI'!$F:$F))</f>
        <v>0</v>
      </c>
      <c r="X295" s="49">
        <f>IF($D295="","",SUMIF('[3]TK CHAMTHI'!$E:$E,$D295,'[3]TK CHAMTHI'!$F:$F))</f>
        <v>0</v>
      </c>
      <c r="Y295" s="49">
        <f>IF(D295="","",SUMIF('[3]CHAM NV'!G:G,D295,'[3]CHAM NV'!H:H))</f>
        <v>0</v>
      </c>
      <c r="Z295" s="50">
        <f t="shared" si="48"/>
        <v>0</v>
      </c>
      <c r="AA295" s="49">
        <f>IF($D295="","",SUMIF('[3]TK CHAMTHI'!$G:$G,$D295,'[3]TK CHAMTHI'!$I:$I))</f>
        <v>0</v>
      </c>
      <c r="AB295" s="49">
        <f>IF($D295="","",SUMIF('[3]TK CHAMTHI'!$H:$H,$D295,'[3]TK CHAMTHI'!$I:$I))</f>
        <v>0</v>
      </c>
      <c r="AC295" s="49">
        <f>IF(D295="","",SUMIF('[3]CHAM NV'!E:E,D295,'[3]CHAM NV'!F:F))</f>
        <v>0</v>
      </c>
      <c r="AD295" s="50">
        <f t="shared" si="49"/>
        <v>0</v>
      </c>
      <c r="AE295" s="49">
        <f>IF($D295="","",SUMIF('[3]TK CHAMTHI'!$J:$J,$D295,'[3]TK CHAMTHI'!$L:$L))</f>
        <v>0</v>
      </c>
      <c r="AF295" s="49">
        <f>IF($D295="","",SUMIF('[3]TK CHAMTHI'!$K:$K,$D295,'[3]TK CHAMTHI'!$L:$L))</f>
        <v>0</v>
      </c>
      <c r="AG295" s="49">
        <f>IF(D295="","",SUMIF('[3]CHAM NV'!I:I,D295,'[3]CHAM NV'!J:J))</f>
        <v>0</v>
      </c>
      <c r="AH295" s="50">
        <f t="shared" si="50"/>
        <v>0</v>
      </c>
      <c r="AI295" s="49">
        <f>IF($D295="","",SUMIF('[3]TK CHAMTHI'!$M:$M,$D295,'[3]TK CHAMTHI'!$O:$O))</f>
        <v>0</v>
      </c>
      <c r="AJ295" s="49">
        <f>IF($D295="","",SUMIF('[3]TK CHAMTHI'!$N:$N,$D295,'[3]TK CHAMTHI'!$O:$O))</f>
        <v>0</v>
      </c>
      <c r="AK295" s="50">
        <f t="shared" si="42"/>
        <v>0</v>
      </c>
      <c r="AL295" s="49">
        <f>IF($D295="","",SUMIF('[3]TK CHAMTHI'!$P:$P,$D295,'[3]TK CHAMTHI'!$R:$R))</f>
        <v>0</v>
      </c>
      <c r="AM295" s="49">
        <f>IF($D295="","",SUMIF('[3]TK CHAMTHI'!$Q:$Q,$D295,'[3]TK CHAMTHI'!$R:$R))</f>
        <v>0</v>
      </c>
      <c r="AN295" s="50">
        <f t="shared" si="43"/>
        <v>0</v>
      </c>
      <c r="AO295" s="49">
        <f>IF(D295="","",SUMIF('[3]TK CHAMTHI'!S:S,D295,'[3]TK CHAMTHI'!U:U))</f>
        <v>0</v>
      </c>
      <c r="AP295" s="49">
        <f>IF(D295="","",SUMIF('[3]TK CHAMTHI'!T:T,D295,'[3]TK CHAMTHI'!U:U))</f>
        <v>0</v>
      </c>
      <c r="AQ295" s="50">
        <f t="shared" si="51"/>
        <v>0</v>
      </c>
      <c r="AR295" s="50">
        <f>IF(D295="","",ROUND(SUMIF('[3]QL THI'!G:G,D295,'[3]QL THI'!H:H),1))</f>
        <v>0</v>
      </c>
      <c r="AS295" s="50">
        <f>IF(D295="","",ROUND(SUMIF('[3]QL THI'!E:E,D295,'[3]QL THI'!F:F),1))</f>
        <v>0</v>
      </c>
      <c r="AT295" s="149">
        <f t="shared" si="44"/>
        <v>0</v>
      </c>
    </row>
    <row r="296" spans="1:46" s="135" customFormat="1">
      <c r="A296" s="145">
        <f>IF(D296="","",SUBTOTAL(3,$D$5:D296))</f>
        <v>292</v>
      </c>
      <c r="B296" s="46" t="s">
        <v>633</v>
      </c>
      <c r="C296" s="47" t="s">
        <v>607</v>
      </c>
      <c r="D296" s="146" t="s">
        <v>634</v>
      </c>
      <c r="E296" s="147">
        <f>IF($D296="","",SUMIF('[3]TK DETHI'!$A:$A,$D296,'[3]TK DETHI'!$B:$B))</f>
        <v>0</v>
      </c>
      <c r="F296" s="147">
        <f>IF($D296="","",SUMIF('[3]TK DETHI'!$C:$C,$D296,'[3]TK DETHI'!$D:$D))</f>
        <v>0</v>
      </c>
      <c r="G296" s="147">
        <f>IF($D296="","",SUMIF('[3]TK DETHI'!$E:$E,$D296,'[3]TK DETHI'!$F:$F))</f>
        <v>0</v>
      </c>
      <c r="H296" s="147">
        <f>IF($D296="","",SUMIF('[3]TK DETHI'!$G:$G,$D296,'[3]TK DETHI'!$H:$H))</f>
        <v>0</v>
      </c>
      <c r="I296" s="147">
        <f>IF($D296="","",SUMIF('[3]TK DETHI'!$I:$I,$D296,'[3]TK DETHI'!$J:$J))</f>
        <v>2</v>
      </c>
      <c r="J296" s="147">
        <f>IF($D296="","",SUMIF('[3]TK DETHI'!$K:$K,$D296,'[3]TK DETHI'!$L:$L))</f>
        <v>0</v>
      </c>
      <c r="K296" s="147">
        <f>IF($D296="","",SUMIF('[3]TK DETHI'!$M:$M,$D296,'[3]TK DETHI'!$N:$N))</f>
        <v>0</v>
      </c>
      <c r="L296" s="147">
        <f>IF($D296="","",SUMIF('[3]TK DETHI'!$O:$O,$D296,'[3]TK DETHI'!$P:$P))</f>
        <v>11</v>
      </c>
      <c r="M296" s="148">
        <f t="shared" si="45"/>
        <v>20.5</v>
      </c>
      <c r="N296" s="49">
        <f>IF($D296="","",SUMIF('[3]TK COITHI KTHP va Thi TN'!$A:$A,$D296,'[3]TK COITHI KTHP va Thi TN'!$D:$D))</f>
        <v>0</v>
      </c>
      <c r="O296" s="49">
        <f>IF($D296="","",SUMIF('[3]TK COITHI KTHP va Thi TN'!$B:$B,$D296,'[3]TK COITHI KTHP va Thi TN'!$D:$D))</f>
        <v>0</v>
      </c>
      <c r="P296" s="49">
        <f>IF($D296="","",SUMIF('[3]TK COITHI KTHP va Thi TN'!$E:$E,$D296,'[3]TK COITHI KTHP va Thi TN'!$H:$H))</f>
        <v>0</v>
      </c>
      <c r="Q296" s="49">
        <f>IF($D296="","",SUMIF('[3]TK COITHI KTHP va Thi TN'!$F:$F,$D296,'[3]TK COITHI KTHP va Thi TN'!$H:$H))</f>
        <v>0</v>
      </c>
      <c r="R296" s="149">
        <f t="shared" si="46"/>
        <v>0</v>
      </c>
      <c r="S296" s="49">
        <f>IF($D296="","",SUMIF('[3]TK CHAMTHI'!$A:$A,$D296,'[3]TK CHAMTHI'!$C:$C))</f>
        <v>0</v>
      </c>
      <c r="T296" s="49">
        <f>IF($D296="","",SUMIF('[3]TK CHAMTHI'!$B:$B,$D296,'[3]TK CHAMTHI'!$C:$C))</f>
        <v>0</v>
      </c>
      <c r="U296" s="49">
        <f>IF(D296="","",SUMIF('[3]CHAM NV'!B:B,D296,'[3]CHAM NV'!C:C))</f>
        <v>0</v>
      </c>
      <c r="V296" s="50">
        <f t="shared" si="47"/>
        <v>0</v>
      </c>
      <c r="W296" s="49">
        <f>IF($D296="","",SUMIF('[3]TK CHAMTHI'!$D:$D,$D296,'[3]TK CHAMTHI'!$F:$F))</f>
        <v>0</v>
      </c>
      <c r="X296" s="49">
        <f>IF($D296="","",SUMIF('[3]TK CHAMTHI'!$E:$E,$D296,'[3]TK CHAMTHI'!$F:$F))</f>
        <v>0</v>
      </c>
      <c r="Y296" s="49">
        <f>IF(D296="","",SUMIF('[3]CHAM NV'!G:G,D296,'[3]CHAM NV'!H:H))</f>
        <v>0</v>
      </c>
      <c r="Z296" s="50">
        <f t="shared" si="48"/>
        <v>0</v>
      </c>
      <c r="AA296" s="49">
        <f>IF($D296="","",SUMIF('[3]TK CHAMTHI'!$G:$G,$D296,'[3]TK CHAMTHI'!$I:$I))</f>
        <v>0</v>
      </c>
      <c r="AB296" s="49">
        <f>IF($D296="","",SUMIF('[3]TK CHAMTHI'!$H:$H,$D296,'[3]TK CHAMTHI'!$I:$I))</f>
        <v>0</v>
      </c>
      <c r="AC296" s="49">
        <f>IF(D296="","",SUMIF('[3]CHAM NV'!E:E,D296,'[3]CHAM NV'!F:F))</f>
        <v>0</v>
      </c>
      <c r="AD296" s="50">
        <f t="shared" si="49"/>
        <v>0</v>
      </c>
      <c r="AE296" s="49">
        <f>IF($D296="","",SUMIF('[3]TK CHAMTHI'!$J:$J,$D296,'[3]TK CHAMTHI'!$L:$L))</f>
        <v>0</v>
      </c>
      <c r="AF296" s="49">
        <f>IF($D296="","",SUMIF('[3]TK CHAMTHI'!$K:$K,$D296,'[3]TK CHAMTHI'!$L:$L))</f>
        <v>0</v>
      </c>
      <c r="AG296" s="49">
        <f>IF(D296="","",SUMIF('[3]CHAM NV'!I:I,D296,'[3]CHAM NV'!J:J))</f>
        <v>0</v>
      </c>
      <c r="AH296" s="50">
        <f t="shared" si="50"/>
        <v>0</v>
      </c>
      <c r="AI296" s="49">
        <f>IF($D296="","",SUMIF('[3]TK CHAMTHI'!$M:$M,$D296,'[3]TK CHAMTHI'!$O:$O))</f>
        <v>0</v>
      </c>
      <c r="AJ296" s="49">
        <f>IF($D296="","",SUMIF('[3]TK CHAMTHI'!$N:$N,$D296,'[3]TK CHAMTHI'!$O:$O))</f>
        <v>0</v>
      </c>
      <c r="AK296" s="50">
        <f t="shared" si="42"/>
        <v>0</v>
      </c>
      <c r="AL296" s="49">
        <f>IF($D296="","",SUMIF('[3]TK CHAMTHI'!$P:$P,$D296,'[3]TK CHAMTHI'!$R:$R))</f>
        <v>0</v>
      </c>
      <c r="AM296" s="49">
        <f>IF($D296="","",SUMIF('[3]TK CHAMTHI'!$Q:$Q,$D296,'[3]TK CHAMTHI'!$R:$R))</f>
        <v>0</v>
      </c>
      <c r="AN296" s="50">
        <f t="shared" si="43"/>
        <v>0</v>
      </c>
      <c r="AO296" s="49">
        <f>IF(D296="","",SUMIF('[3]TK CHAMTHI'!S:S,D296,'[3]TK CHAMTHI'!U:U))</f>
        <v>0</v>
      </c>
      <c r="AP296" s="49">
        <f>IF(D296="","",SUMIF('[3]TK CHAMTHI'!T:T,D296,'[3]TK CHAMTHI'!U:U))</f>
        <v>0</v>
      </c>
      <c r="AQ296" s="50">
        <f t="shared" si="51"/>
        <v>0</v>
      </c>
      <c r="AR296" s="50">
        <f>IF(D296="","",ROUND(SUMIF('[3]QL THI'!G:G,D296,'[3]QL THI'!H:H),1))</f>
        <v>0</v>
      </c>
      <c r="AS296" s="50">
        <f>IF(D296="","",ROUND(SUMIF('[3]QL THI'!E:E,D296,'[3]QL THI'!F:F),1))</f>
        <v>0</v>
      </c>
      <c r="AT296" s="149">
        <f t="shared" si="44"/>
        <v>20.5</v>
      </c>
    </row>
    <row r="297" spans="1:46" s="135" customFormat="1">
      <c r="A297" s="145">
        <f>IF(D297="","",SUBTOTAL(3,$D$5:D297))</f>
        <v>293</v>
      </c>
      <c r="B297" s="46" t="s">
        <v>635</v>
      </c>
      <c r="C297" s="47" t="s">
        <v>607</v>
      </c>
      <c r="D297" s="146" t="s">
        <v>636</v>
      </c>
      <c r="E297" s="147">
        <f>IF($D297="","",SUMIF('[3]TK DETHI'!$A:$A,$D297,'[3]TK DETHI'!$B:$B))</f>
        <v>0</v>
      </c>
      <c r="F297" s="147">
        <f>IF($D297="","",SUMIF('[3]TK DETHI'!$C:$C,$D297,'[3]TK DETHI'!$D:$D))</f>
        <v>0</v>
      </c>
      <c r="G297" s="147">
        <f>IF($D297="","",SUMIF('[3]TK DETHI'!$E:$E,$D297,'[3]TK DETHI'!$F:$F))</f>
        <v>0</v>
      </c>
      <c r="H297" s="147">
        <f>IF($D297="","",SUMIF('[3]TK DETHI'!$G:$G,$D297,'[3]TK DETHI'!$H:$H))</f>
        <v>0</v>
      </c>
      <c r="I297" s="147">
        <f>IF($D297="","",SUMIF('[3]TK DETHI'!$I:$I,$D297,'[3]TK DETHI'!$J:$J))</f>
        <v>0</v>
      </c>
      <c r="J297" s="147">
        <f>IF($D297="","",SUMIF('[3]TK DETHI'!$K:$K,$D297,'[3]TK DETHI'!$L:$L))</f>
        <v>0</v>
      </c>
      <c r="K297" s="147">
        <f>IF($D297="","",SUMIF('[3]TK DETHI'!$M:$M,$D297,'[3]TK DETHI'!$N:$N))</f>
        <v>0</v>
      </c>
      <c r="L297" s="147">
        <f>IF($D297="","",SUMIF('[3]TK DETHI'!$O:$O,$D297,'[3]TK DETHI'!$P:$P))</f>
        <v>0</v>
      </c>
      <c r="M297" s="148">
        <f t="shared" si="45"/>
        <v>0</v>
      </c>
      <c r="N297" s="49">
        <f>IF($D297="","",SUMIF('[3]TK COITHI KTHP va Thi TN'!$A:$A,$D297,'[3]TK COITHI KTHP va Thi TN'!$D:$D))</f>
        <v>0</v>
      </c>
      <c r="O297" s="49">
        <f>IF($D297="","",SUMIF('[3]TK COITHI KTHP va Thi TN'!$B:$B,$D297,'[3]TK COITHI KTHP va Thi TN'!$D:$D))</f>
        <v>0</v>
      </c>
      <c r="P297" s="49">
        <f>IF($D297="","",SUMIF('[3]TK COITHI KTHP va Thi TN'!$E:$E,$D297,'[3]TK COITHI KTHP va Thi TN'!$H:$H))</f>
        <v>0</v>
      </c>
      <c r="Q297" s="49">
        <f>IF($D297="","",SUMIF('[3]TK COITHI KTHP va Thi TN'!$F:$F,$D297,'[3]TK COITHI KTHP va Thi TN'!$H:$H))</f>
        <v>0</v>
      </c>
      <c r="R297" s="149">
        <f t="shared" si="46"/>
        <v>0</v>
      </c>
      <c r="S297" s="49">
        <f>IF($D297="","",SUMIF('[3]TK CHAMTHI'!$A:$A,$D297,'[3]TK CHAMTHI'!$C:$C))</f>
        <v>0</v>
      </c>
      <c r="T297" s="49">
        <f>IF($D297="","",SUMIF('[3]TK CHAMTHI'!$B:$B,$D297,'[3]TK CHAMTHI'!$C:$C))</f>
        <v>0</v>
      </c>
      <c r="U297" s="49">
        <f>IF(D297="","",SUMIF('[3]CHAM NV'!B:B,D297,'[3]CHAM NV'!C:C))</f>
        <v>0</v>
      </c>
      <c r="V297" s="50">
        <f t="shared" si="47"/>
        <v>0</v>
      </c>
      <c r="W297" s="49">
        <f>IF($D297="","",SUMIF('[3]TK CHAMTHI'!$D:$D,$D297,'[3]TK CHAMTHI'!$F:$F))</f>
        <v>0</v>
      </c>
      <c r="X297" s="49">
        <f>IF($D297="","",SUMIF('[3]TK CHAMTHI'!$E:$E,$D297,'[3]TK CHAMTHI'!$F:$F))</f>
        <v>0</v>
      </c>
      <c r="Y297" s="49">
        <f>IF(D297="","",SUMIF('[3]CHAM NV'!G:G,D297,'[3]CHAM NV'!H:H))</f>
        <v>0</v>
      </c>
      <c r="Z297" s="50">
        <f t="shared" si="48"/>
        <v>0</v>
      </c>
      <c r="AA297" s="49">
        <f>IF($D297="","",SUMIF('[3]TK CHAMTHI'!$G:$G,$D297,'[3]TK CHAMTHI'!$I:$I))</f>
        <v>0</v>
      </c>
      <c r="AB297" s="49">
        <f>IF($D297="","",SUMIF('[3]TK CHAMTHI'!$H:$H,$D297,'[3]TK CHAMTHI'!$I:$I))</f>
        <v>0</v>
      </c>
      <c r="AC297" s="49">
        <f>IF(D297="","",SUMIF('[3]CHAM NV'!E:E,D297,'[3]CHAM NV'!F:F))</f>
        <v>0</v>
      </c>
      <c r="AD297" s="50">
        <f t="shared" si="49"/>
        <v>0</v>
      </c>
      <c r="AE297" s="49">
        <f>IF($D297="","",SUMIF('[3]TK CHAMTHI'!$J:$J,$D297,'[3]TK CHAMTHI'!$L:$L))</f>
        <v>0</v>
      </c>
      <c r="AF297" s="49">
        <f>IF($D297="","",SUMIF('[3]TK CHAMTHI'!$K:$K,$D297,'[3]TK CHAMTHI'!$L:$L))</f>
        <v>0</v>
      </c>
      <c r="AG297" s="49">
        <f>IF(D297="","",SUMIF('[3]CHAM NV'!I:I,D297,'[3]CHAM NV'!J:J))</f>
        <v>0</v>
      </c>
      <c r="AH297" s="50">
        <f t="shared" si="50"/>
        <v>0</v>
      </c>
      <c r="AI297" s="49">
        <f>IF($D297="","",SUMIF('[3]TK CHAMTHI'!$M:$M,$D297,'[3]TK CHAMTHI'!$O:$O))</f>
        <v>0</v>
      </c>
      <c r="AJ297" s="49">
        <f>IF($D297="","",SUMIF('[3]TK CHAMTHI'!$N:$N,$D297,'[3]TK CHAMTHI'!$O:$O))</f>
        <v>0</v>
      </c>
      <c r="AK297" s="50">
        <f t="shared" si="42"/>
        <v>0</v>
      </c>
      <c r="AL297" s="49">
        <f>IF($D297="","",SUMIF('[3]TK CHAMTHI'!$P:$P,$D297,'[3]TK CHAMTHI'!$R:$R))</f>
        <v>0</v>
      </c>
      <c r="AM297" s="49">
        <f>IF($D297="","",SUMIF('[3]TK CHAMTHI'!$Q:$Q,$D297,'[3]TK CHAMTHI'!$R:$R))</f>
        <v>0</v>
      </c>
      <c r="AN297" s="50">
        <f t="shared" si="43"/>
        <v>0</v>
      </c>
      <c r="AO297" s="49">
        <f>IF(D297="","",SUMIF('[3]TK CHAMTHI'!S:S,D297,'[3]TK CHAMTHI'!U:U))</f>
        <v>0</v>
      </c>
      <c r="AP297" s="49">
        <f>IF(D297="","",SUMIF('[3]TK CHAMTHI'!T:T,D297,'[3]TK CHAMTHI'!U:U))</f>
        <v>0</v>
      </c>
      <c r="AQ297" s="50">
        <f t="shared" si="51"/>
        <v>0</v>
      </c>
      <c r="AR297" s="50">
        <f>IF(D297="","",ROUND(SUMIF('[3]QL THI'!G:G,D297,'[3]QL THI'!H:H),1))</f>
        <v>0</v>
      </c>
      <c r="AS297" s="50">
        <f>IF(D297="","",ROUND(SUMIF('[3]QL THI'!E:E,D297,'[3]QL THI'!F:F),1))</f>
        <v>0</v>
      </c>
      <c r="AT297" s="149">
        <f t="shared" si="44"/>
        <v>0</v>
      </c>
    </row>
    <row r="298" spans="1:46" s="135" customFormat="1">
      <c r="A298" s="145">
        <f>IF(D298="","",SUBTOTAL(3,$D$5:D298))</f>
        <v>294</v>
      </c>
      <c r="B298" s="46" t="s">
        <v>637</v>
      </c>
      <c r="C298" s="47" t="s">
        <v>638</v>
      </c>
      <c r="D298" s="146" t="s">
        <v>639</v>
      </c>
      <c r="E298" s="147">
        <f>IF($D298="","",SUMIF('[3]TK DETHI'!$A:$A,$D298,'[3]TK DETHI'!$B:$B))</f>
        <v>0</v>
      </c>
      <c r="F298" s="147">
        <f>IF($D298="","",SUMIF('[3]TK DETHI'!$C:$C,$D298,'[3]TK DETHI'!$D:$D))</f>
        <v>0</v>
      </c>
      <c r="G298" s="147">
        <f>IF($D298="","",SUMIF('[3]TK DETHI'!$E:$E,$D298,'[3]TK DETHI'!$F:$F))</f>
        <v>0</v>
      </c>
      <c r="H298" s="147">
        <f>IF($D298="","",SUMIF('[3]TK DETHI'!$G:$G,$D298,'[3]TK DETHI'!$H:$H))</f>
        <v>0</v>
      </c>
      <c r="I298" s="147">
        <f>IF($D298="","",SUMIF('[3]TK DETHI'!$I:$I,$D298,'[3]TK DETHI'!$J:$J))</f>
        <v>0</v>
      </c>
      <c r="J298" s="147">
        <f>IF($D298="","",SUMIF('[3]TK DETHI'!$K:$K,$D298,'[3]TK DETHI'!$L:$L))</f>
        <v>0</v>
      </c>
      <c r="K298" s="147">
        <f>IF($D298="","",SUMIF('[3]TK DETHI'!$M:$M,$D298,'[3]TK DETHI'!$N:$N))</f>
        <v>0</v>
      </c>
      <c r="L298" s="147">
        <f>IF($D298="","",SUMIF('[3]TK DETHI'!$O:$O,$D298,'[3]TK DETHI'!$P:$P))</f>
        <v>0</v>
      </c>
      <c r="M298" s="148">
        <f t="shared" si="45"/>
        <v>0</v>
      </c>
      <c r="N298" s="49">
        <f>IF($D298="","",SUMIF('[3]TK COITHI KTHP va Thi TN'!$A:$A,$D298,'[3]TK COITHI KTHP va Thi TN'!$D:$D))</f>
        <v>0</v>
      </c>
      <c r="O298" s="49">
        <f>IF($D298="","",SUMIF('[3]TK COITHI KTHP va Thi TN'!$B:$B,$D298,'[3]TK COITHI KTHP va Thi TN'!$D:$D))</f>
        <v>0</v>
      </c>
      <c r="P298" s="49">
        <f>IF($D298="","",SUMIF('[3]TK COITHI KTHP va Thi TN'!$E:$E,$D298,'[3]TK COITHI KTHP va Thi TN'!$H:$H))</f>
        <v>0</v>
      </c>
      <c r="Q298" s="49">
        <f>IF($D298="","",SUMIF('[3]TK COITHI KTHP va Thi TN'!$F:$F,$D298,'[3]TK COITHI KTHP va Thi TN'!$H:$H))</f>
        <v>0</v>
      </c>
      <c r="R298" s="149">
        <f t="shared" si="46"/>
        <v>0</v>
      </c>
      <c r="S298" s="49">
        <f>IF($D298="","",SUMIF('[3]TK CHAMTHI'!$A:$A,$D298,'[3]TK CHAMTHI'!$C:$C))</f>
        <v>0</v>
      </c>
      <c r="T298" s="49">
        <f>IF($D298="","",SUMIF('[3]TK CHAMTHI'!$B:$B,$D298,'[3]TK CHAMTHI'!$C:$C))</f>
        <v>0</v>
      </c>
      <c r="U298" s="49">
        <f>IF(D298="","",SUMIF('[3]CHAM NV'!B:B,D298,'[3]CHAM NV'!C:C))</f>
        <v>0</v>
      </c>
      <c r="V298" s="50">
        <f t="shared" si="47"/>
        <v>0</v>
      </c>
      <c r="W298" s="49">
        <f>IF($D298="","",SUMIF('[3]TK CHAMTHI'!$D:$D,$D298,'[3]TK CHAMTHI'!$F:$F))</f>
        <v>0</v>
      </c>
      <c r="X298" s="49">
        <f>IF($D298="","",SUMIF('[3]TK CHAMTHI'!$E:$E,$D298,'[3]TK CHAMTHI'!$F:$F))</f>
        <v>0</v>
      </c>
      <c r="Y298" s="49">
        <f>IF(D298="","",SUMIF('[3]CHAM NV'!G:G,D298,'[3]CHAM NV'!H:H))</f>
        <v>0</v>
      </c>
      <c r="Z298" s="50">
        <f t="shared" si="48"/>
        <v>0</v>
      </c>
      <c r="AA298" s="49">
        <f>IF($D298="","",SUMIF('[3]TK CHAMTHI'!$G:$G,$D298,'[3]TK CHAMTHI'!$I:$I))</f>
        <v>0</v>
      </c>
      <c r="AB298" s="49">
        <f>IF($D298="","",SUMIF('[3]TK CHAMTHI'!$H:$H,$D298,'[3]TK CHAMTHI'!$I:$I))</f>
        <v>0</v>
      </c>
      <c r="AC298" s="49">
        <f>IF(D298="","",SUMIF('[3]CHAM NV'!E:E,D298,'[3]CHAM NV'!F:F))</f>
        <v>0</v>
      </c>
      <c r="AD298" s="50">
        <f t="shared" si="49"/>
        <v>0</v>
      </c>
      <c r="AE298" s="49">
        <f>IF($D298="","",SUMIF('[3]TK CHAMTHI'!$J:$J,$D298,'[3]TK CHAMTHI'!$L:$L))</f>
        <v>0</v>
      </c>
      <c r="AF298" s="49">
        <f>IF($D298="","",SUMIF('[3]TK CHAMTHI'!$K:$K,$D298,'[3]TK CHAMTHI'!$L:$L))</f>
        <v>0</v>
      </c>
      <c r="AG298" s="49">
        <f>IF(D298="","",SUMIF('[3]CHAM NV'!I:I,D298,'[3]CHAM NV'!J:J))</f>
        <v>0</v>
      </c>
      <c r="AH298" s="50">
        <f t="shared" si="50"/>
        <v>0</v>
      </c>
      <c r="AI298" s="49">
        <f>IF($D298="","",SUMIF('[3]TK CHAMTHI'!$M:$M,$D298,'[3]TK CHAMTHI'!$O:$O))</f>
        <v>0</v>
      </c>
      <c r="AJ298" s="49">
        <f>IF($D298="","",SUMIF('[3]TK CHAMTHI'!$N:$N,$D298,'[3]TK CHAMTHI'!$O:$O))</f>
        <v>0</v>
      </c>
      <c r="AK298" s="50">
        <f t="shared" si="42"/>
        <v>0</v>
      </c>
      <c r="AL298" s="49">
        <f>IF($D298="","",SUMIF('[3]TK CHAMTHI'!$P:$P,$D298,'[3]TK CHAMTHI'!$R:$R))</f>
        <v>0</v>
      </c>
      <c r="AM298" s="49">
        <f>IF($D298="","",SUMIF('[3]TK CHAMTHI'!$Q:$Q,$D298,'[3]TK CHAMTHI'!$R:$R))</f>
        <v>0</v>
      </c>
      <c r="AN298" s="50">
        <f t="shared" si="43"/>
        <v>0</v>
      </c>
      <c r="AO298" s="49">
        <f>IF(D298="","",SUMIF('[3]TK CHAMTHI'!S:S,D298,'[3]TK CHAMTHI'!U:U))</f>
        <v>0</v>
      </c>
      <c r="AP298" s="49">
        <f>IF(D298="","",SUMIF('[3]TK CHAMTHI'!T:T,D298,'[3]TK CHAMTHI'!U:U))</f>
        <v>0</v>
      </c>
      <c r="AQ298" s="50">
        <f t="shared" si="51"/>
        <v>0</v>
      </c>
      <c r="AR298" s="50">
        <f>IF(D298="","",ROUND(SUMIF('[3]QL THI'!G:G,D298,'[3]QL THI'!H:H),1))</f>
        <v>0</v>
      </c>
      <c r="AS298" s="50">
        <f>IF(D298="","",ROUND(SUMIF('[3]QL THI'!E:E,D298,'[3]QL THI'!F:F),1))</f>
        <v>0</v>
      </c>
      <c r="AT298" s="149">
        <f t="shared" si="44"/>
        <v>0</v>
      </c>
    </row>
    <row r="299" spans="1:46" s="135" customFormat="1">
      <c r="A299" s="145">
        <f>IF(D299="","",SUBTOTAL(3,$D$5:D299))</f>
        <v>295</v>
      </c>
      <c r="B299" s="46" t="s">
        <v>640</v>
      </c>
      <c r="C299" s="47" t="s">
        <v>638</v>
      </c>
      <c r="D299" s="146" t="s">
        <v>641</v>
      </c>
      <c r="E299" s="147">
        <f>IF($D299="","",SUMIF('[3]TK DETHI'!$A:$A,$D299,'[3]TK DETHI'!$B:$B))</f>
        <v>0</v>
      </c>
      <c r="F299" s="147">
        <f>IF($D299="","",SUMIF('[3]TK DETHI'!$C:$C,$D299,'[3]TK DETHI'!$D:$D))</f>
        <v>0</v>
      </c>
      <c r="G299" s="147">
        <f>IF($D299="","",SUMIF('[3]TK DETHI'!$E:$E,$D299,'[3]TK DETHI'!$F:$F))</f>
        <v>0</v>
      </c>
      <c r="H299" s="147">
        <f>IF($D299="","",SUMIF('[3]TK DETHI'!$G:$G,$D299,'[3]TK DETHI'!$H:$H))</f>
        <v>0</v>
      </c>
      <c r="I299" s="147">
        <f>IF($D299="","",SUMIF('[3]TK DETHI'!$I:$I,$D299,'[3]TK DETHI'!$J:$J))</f>
        <v>0</v>
      </c>
      <c r="J299" s="147">
        <f>IF($D299="","",SUMIF('[3]TK DETHI'!$K:$K,$D299,'[3]TK DETHI'!$L:$L))</f>
        <v>0</v>
      </c>
      <c r="K299" s="147">
        <f>IF($D299="","",SUMIF('[3]TK DETHI'!$M:$M,$D299,'[3]TK DETHI'!$N:$N))</f>
        <v>0</v>
      </c>
      <c r="L299" s="147">
        <f>IF($D299="","",SUMIF('[3]TK DETHI'!$O:$O,$D299,'[3]TK DETHI'!$P:$P))</f>
        <v>0</v>
      </c>
      <c r="M299" s="148">
        <f t="shared" si="45"/>
        <v>0</v>
      </c>
      <c r="N299" s="49">
        <f>IF($D299="","",SUMIF('[3]TK COITHI KTHP va Thi TN'!$A:$A,$D299,'[3]TK COITHI KTHP va Thi TN'!$D:$D))</f>
        <v>0</v>
      </c>
      <c r="O299" s="49">
        <f>IF($D299="","",SUMIF('[3]TK COITHI KTHP va Thi TN'!$B:$B,$D299,'[3]TK COITHI KTHP va Thi TN'!$D:$D))</f>
        <v>0</v>
      </c>
      <c r="P299" s="49">
        <f>IF($D299="","",SUMIF('[3]TK COITHI KTHP va Thi TN'!$E:$E,$D299,'[3]TK COITHI KTHP va Thi TN'!$H:$H))</f>
        <v>0</v>
      </c>
      <c r="Q299" s="49">
        <f>IF($D299="","",SUMIF('[3]TK COITHI KTHP va Thi TN'!$F:$F,$D299,'[3]TK COITHI KTHP va Thi TN'!$H:$H))</f>
        <v>0</v>
      </c>
      <c r="R299" s="149">
        <f t="shared" si="46"/>
        <v>0</v>
      </c>
      <c r="S299" s="49">
        <f>IF($D299="","",SUMIF('[3]TK CHAMTHI'!$A:$A,$D299,'[3]TK CHAMTHI'!$C:$C))</f>
        <v>0</v>
      </c>
      <c r="T299" s="49">
        <f>IF($D299="","",SUMIF('[3]TK CHAMTHI'!$B:$B,$D299,'[3]TK CHAMTHI'!$C:$C))</f>
        <v>0</v>
      </c>
      <c r="U299" s="49">
        <f>IF(D299="","",SUMIF('[3]CHAM NV'!B:B,D299,'[3]CHAM NV'!C:C))</f>
        <v>0</v>
      </c>
      <c r="V299" s="50">
        <f t="shared" si="47"/>
        <v>0</v>
      </c>
      <c r="W299" s="49">
        <f>IF($D299="","",SUMIF('[3]TK CHAMTHI'!$D:$D,$D299,'[3]TK CHAMTHI'!$F:$F))</f>
        <v>0</v>
      </c>
      <c r="X299" s="49">
        <f>IF($D299="","",SUMIF('[3]TK CHAMTHI'!$E:$E,$D299,'[3]TK CHAMTHI'!$F:$F))</f>
        <v>0</v>
      </c>
      <c r="Y299" s="49">
        <f>IF(D299="","",SUMIF('[3]CHAM NV'!G:G,D299,'[3]CHAM NV'!H:H))</f>
        <v>0</v>
      </c>
      <c r="Z299" s="50">
        <f t="shared" si="48"/>
        <v>0</v>
      </c>
      <c r="AA299" s="49">
        <f>IF($D299="","",SUMIF('[3]TK CHAMTHI'!$G:$G,$D299,'[3]TK CHAMTHI'!$I:$I))</f>
        <v>0</v>
      </c>
      <c r="AB299" s="49">
        <f>IF($D299="","",SUMIF('[3]TK CHAMTHI'!$H:$H,$D299,'[3]TK CHAMTHI'!$I:$I))</f>
        <v>0</v>
      </c>
      <c r="AC299" s="49">
        <f>IF(D299="","",SUMIF('[3]CHAM NV'!E:E,D299,'[3]CHAM NV'!F:F))</f>
        <v>0</v>
      </c>
      <c r="AD299" s="50">
        <f t="shared" si="49"/>
        <v>0</v>
      </c>
      <c r="AE299" s="49">
        <f>IF($D299="","",SUMIF('[3]TK CHAMTHI'!$J:$J,$D299,'[3]TK CHAMTHI'!$L:$L))</f>
        <v>0</v>
      </c>
      <c r="AF299" s="49">
        <f>IF($D299="","",SUMIF('[3]TK CHAMTHI'!$K:$K,$D299,'[3]TK CHAMTHI'!$L:$L))</f>
        <v>0</v>
      </c>
      <c r="AG299" s="49">
        <f>IF(D299="","",SUMIF('[3]CHAM NV'!I:I,D299,'[3]CHAM NV'!J:J))</f>
        <v>0</v>
      </c>
      <c r="AH299" s="50">
        <f t="shared" si="50"/>
        <v>0</v>
      </c>
      <c r="AI299" s="49">
        <f>IF($D299="","",SUMIF('[3]TK CHAMTHI'!$M:$M,$D299,'[3]TK CHAMTHI'!$O:$O))</f>
        <v>0</v>
      </c>
      <c r="AJ299" s="49">
        <f>IF($D299="","",SUMIF('[3]TK CHAMTHI'!$N:$N,$D299,'[3]TK CHAMTHI'!$O:$O))</f>
        <v>0</v>
      </c>
      <c r="AK299" s="50">
        <f t="shared" si="42"/>
        <v>0</v>
      </c>
      <c r="AL299" s="49">
        <f>IF($D299="","",SUMIF('[3]TK CHAMTHI'!$P:$P,$D299,'[3]TK CHAMTHI'!$R:$R))</f>
        <v>0</v>
      </c>
      <c r="AM299" s="49">
        <f>IF($D299="","",SUMIF('[3]TK CHAMTHI'!$Q:$Q,$D299,'[3]TK CHAMTHI'!$R:$R))</f>
        <v>0</v>
      </c>
      <c r="AN299" s="50">
        <f t="shared" si="43"/>
        <v>0</v>
      </c>
      <c r="AO299" s="49">
        <f>IF(D299="","",SUMIF('[3]TK CHAMTHI'!S:S,D299,'[3]TK CHAMTHI'!U:U))</f>
        <v>0</v>
      </c>
      <c r="AP299" s="49">
        <f>IF(D299="","",SUMIF('[3]TK CHAMTHI'!T:T,D299,'[3]TK CHAMTHI'!U:U))</f>
        <v>0</v>
      </c>
      <c r="AQ299" s="50">
        <f t="shared" si="51"/>
        <v>0</v>
      </c>
      <c r="AR299" s="50">
        <f>IF(D299="","",ROUND(SUMIF('[3]QL THI'!G:G,D299,'[3]QL THI'!H:H),1))</f>
        <v>0</v>
      </c>
      <c r="AS299" s="50">
        <f>IF(D299="","",ROUND(SUMIF('[3]QL THI'!E:E,D299,'[3]QL THI'!F:F),1))</f>
        <v>0</v>
      </c>
      <c r="AT299" s="149">
        <f t="shared" si="44"/>
        <v>0</v>
      </c>
    </row>
    <row r="300" spans="1:46" s="135" customFormat="1">
      <c r="A300" s="145">
        <f>IF(D300="","",SUBTOTAL(3,$D$5:D300))</f>
        <v>296</v>
      </c>
      <c r="B300" s="46" t="s">
        <v>1001</v>
      </c>
      <c r="C300" s="47" t="s">
        <v>638</v>
      </c>
      <c r="D300" s="146" t="s">
        <v>643</v>
      </c>
      <c r="E300" s="147">
        <f>IF($D300="","",SUMIF('[3]TK DETHI'!$A:$A,$D300,'[3]TK DETHI'!$B:$B))</f>
        <v>0</v>
      </c>
      <c r="F300" s="147">
        <f>IF($D300="","",SUMIF('[3]TK DETHI'!$C:$C,$D300,'[3]TK DETHI'!$D:$D))</f>
        <v>0</v>
      </c>
      <c r="G300" s="147">
        <f>IF($D300="","",SUMIF('[3]TK DETHI'!$E:$E,$D300,'[3]TK DETHI'!$F:$F))</f>
        <v>0</v>
      </c>
      <c r="H300" s="147">
        <f>IF($D300="","",SUMIF('[3]TK DETHI'!$G:$G,$D300,'[3]TK DETHI'!$H:$H))</f>
        <v>0</v>
      </c>
      <c r="I300" s="147">
        <f>IF($D300="","",SUMIF('[3]TK DETHI'!$I:$I,$D300,'[3]TK DETHI'!$J:$J))</f>
        <v>0</v>
      </c>
      <c r="J300" s="147">
        <f>IF($D300="","",SUMIF('[3]TK DETHI'!$K:$K,$D300,'[3]TK DETHI'!$L:$L))</f>
        <v>0</v>
      </c>
      <c r="K300" s="147">
        <f>IF($D300="","",SUMIF('[3]TK DETHI'!$M:$M,$D300,'[3]TK DETHI'!$N:$N))</f>
        <v>0</v>
      </c>
      <c r="L300" s="147">
        <f>IF($D300="","",SUMIF('[3]TK DETHI'!$O:$O,$D300,'[3]TK DETHI'!$P:$P))</f>
        <v>0</v>
      </c>
      <c r="M300" s="148">
        <f t="shared" si="45"/>
        <v>0</v>
      </c>
      <c r="N300" s="49">
        <f>IF($D300="","",SUMIF('[3]TK COITHI KTHP va Thi TN'!$A:$A,$D300,'[3]TK COITHI KTHP va Thi TN'!$D:$D))</f>
        <v>0</v>
      </c>
      <c r="O300" s="49">
        <f>IF($D300="","",SUMIF('[3]TK COITHI KTHP va Thi TN'!$B:$B,$D300,'[3]TK COITHI KTHP va Thi TN'!$D:$D))</f>
        <v>0</v>
      </c>
      <c r="P300" s="49">
        <f>IF($D300="","",SUMIF('[3]TK COITHI KTHP va Thi TN'!$E:$E,$D300,'[3]TK COITHI KTHP va Thi TN'!$H:$H))</f>
        <v>0</v>
      </c>
      <c r="Q300" s="49">
        <f>IF($D300="","",SUMIF('[3]TK COITHI KTHP va Thi TN'!$F:$F,$D300,'[3]TK COITHI KTHP va Thi TN'!$H:$H))</f>
        <v>0</v>
      </c>
      <c r="R300" s="149">
        <f t="shared" si="46"/>
        <v>0</v>
      </c>
      <c r="S300" s="49">
        <f>IF($D300="","",SUMIF('[3]TK CHAMTHI'!$A:$A,$D300,'[3]TK CHAMTHI'!$C:$C))</f>
        <v>0</v>
      </c>
      <c r="T300" s="49">
        <f>IF($D300="","",SUMIF('[3]TK CHAMTHI'!$B:$B,$D300,'[3]TK CHAMTHI'!$C:$C))</f>
        <v>0</v>
      </c>
      <c r="U300" s="49">
        <f>IF(D300="","",SUMIF('[3]CHAM NV'!B:B,D300,'[3]CHAM NV'!C:C))</f>
        <v>0</v>
      </c>
      <c r="V300" s="50">
        <f t="shared" si="47"/>
        <v>0</v>
      </c>
      <c r="W300" s="49">
        <f>IF($D300="","",SUMIF('[3]TK CHAMTHI'!$D:$D,$D300,'[3]TK CHAMTHI'!$F:$F))</f>
        <v>0</v>
      </c>
      <c r="X300" s="49">
        <f>IF($D300="","",SUMIF('[3]TK CHAMTHI'!$E:$E,$D300,'[3]TK CHAMTHI'!$F:$F))</f>
        <v>0</v>
      </c>
      <c r="Y300" s="49">
        <f>IF(D300="","",SUMIF('[3]CHAM NV'!G:G,D300,'[3]CHAM NV'!H:H))</f>
        <v>0</v>
      </c>
      <c r="Z300" s="50">
        <f t="shared" si="48"/>
        <v>0</v>
      </c>
      <c r="AA300" s="49">
        <f>IF($D300="","",SUMIF('[3]TK CHAMTHI'!$G:$G,$D300,'[3]TK CHAMTHI'!$I:$I))</f>
        <v>0</v>
      </c>
      <c r="AB300" s="49">
        <f>IF($D300="","",SUMIF('[3]TK CHAMTHI'!$H:$H,$D300,'[3]TK CHAMTHI'!$I:$I))</f>
        <v>0</v>
      </c>
      <c r="AC300" s="49">
        <f>IF(D300="","",SUMIF('[3]CHAM NV'!E:E,D300,'[3]CHAM NV'!F:F))</f>
        <v>0</v>
      </c>
      <c r="AD300" s="50">
        <f t="shared" si="49"/>
        <v>0</v>
      </c>
      <c r="AE300" s="49">
        <f>IF($D300="","",SUMIF('[3]TK CHAMTHI'!$J:$J,$D300,'[3]TK CHAMTHI'!$L:$L))</f>
        <v>0</v>
      </c>
      <c r="AF300" s="49">
        <f>IF($D300="","",SUMIF('[3]TK CHAMTHI'!$K:$K,$D300,'[3]TK CHAMTHI'!$L:$L))</f>
        <v>0</v>
      </c>
      <c r="AG300" s="49">
        <f>IF(D300="","",SUMIF('[3]CHAM NV'!I:I,D300,'[3]CHAM NV'!J:J))</f>
        <v>0</v>
      </c>
      <c r="AH300" s="50">
        <f t="shared" si="50"/>
        <v>0</v>
      </c>
      <c r="AI300" s="49">
        <f>IF($D300="","",SUMIF('[3]TK CHAMTHI'!$M:$M,$D300,'[3]TK CHAMTHI'!$O:$O))</f>
        <v>0</v>
      </c>
      <c r="AJ300" s="49">
        <f>IF($D300="","",SUMIF('[3]TK CHAMTHI'!$N:$N,$D300,'[3]TK CHAMTHI'!$O:$O))</f>
        <v>0</v>
      </c>
      <c r="AK300" s="50">
        <f t="shared" si="42"/>
        <v>0</v>
      </c>
      <c r="AL300" s="49">
        <f>IF($D300="","",SUMIF('[3]TK CHAMTHI'!$P:$P,$D300,'[3]TK CHAMTHI'!$R:$R))</f>
        <v>0</v>
      </c>
      <c r="AM300" s="49">
        <f>IF($D300="","",SUMIF('[3]TK CHAMTHI'!$Q:$Q,$D300,'[3]TK CHAMTHI'!$R:$R))</f>
        <v>0</v>
      </c>
      <c r="AN300" s="50">
        <f t="shared" si="43"/>
        <v>0</v>
      </c>
      <c r="AO300" s="49">
        <f>IF(D300="","",SUMIF('[3]TK CHAMTHI'!S:S,D300,'[3]TK CHAMTHI'!U:U))</f>
        <v>0</v>
      </c>
      <c r="AP300" s="49">
        <f>IF(D300="","",SUMIF('[3]TK CHAMTHI'!T:T,D300,'[3]TK CHAMTHI'!U:U))</f>
        <v>0</v>
      </c>
      <c r="AQ300" s="50">
        <f t="shared" si="51"/>
        <v>0</v>
      </c>
      <c r="AR300" s="50">
        <f>IF(D300="","",ROUND(SUMIF('[3]QL THI'!G:G,D300,'[3]QL THI'!H:H),1))</f>
        <v>0</v>
      </c>
      <c r="AS300" s="50">
        <f>IF(D300="","",ROUND(SUMIF('[3]QL THI'!E:E,D300,'[3]QL THI'!F:F),1))</f>
        <v>0</v>
      </c>
      <c r="AT300" s="149">
        <f t="shared" si="44"/>
        <v>0</v>
      </c>
    </row>
    <row r="301" spans="1:46" s="135" customFormat="1">
      <c r="A301" s="145">
        <f>IF(D301="","",SUBTOTAL(3,$D$5:D301))</f>
        <v>297</v>
      </c>
      <c r="B301" s="46" t="s">
        <v>644</v>
      </c>
      <c r="C301" s="47" t="s">
        <v>638</v>
      </c>
      <c r="D301" s="146" t="s">
        <v>645</v>
      </c>
      <c r="E301" s="147">
        <f>IF($D301="","",SUMIF('[3]TK DETHI'!$A:$A,$D301,'[3]TK DETHI'!$B:$B))</f>
        <v>0</v>
      </c>
      <c r="F301" s="147">
        <f>IF($D301="","",SUMIF('[3]TK DETHI'!$C:$C,$D301,'[3]TK DETHI'!$D:$D))</f>
        <v>0</v>
      </c>
      <c r="G301" s="147">
        <f>IF($D301="","",SUMIF('[3]TK DETHI'!$E:$E,$D301,'[3]TK DETHI'!$F:$F))</f>
        <v>0</v>
      </c>
      <c r="H301" s="147">
        <f>IF($D301="","",SUMIF('[3]TK DETHI'!$G:$G,$D301,'[3]TK DETHI'!$H:$H))</f>
        <v>0</v>
      </c>
      <c r="I301" s="147">
        <f>IF($D301="","",SUMIF('[3]TK DETHI'!$I:$I,$D301,'[3]TK DETHI'!$J:$J))</f>
        <v>6</v>
      </c>
      <c r="J301" s="147">
        <f>IF($D301="","",SUMIF('[3]TK DETHI'!$K:$K,$D301,'[3]TK DETHI'!$L:$L))</f>
        <v>0</v>
      </c>
      <c r="K301" s="147">
        <f>IF($D301="","",SUMIF('[3]TK DETHI'!$M:$M,$D301,'[3]TK DETHI'!$N:$N))</f>
        <v>0</v>
      </c>
      <c r="L301" s="147">
        <f>IF($D301="","",SUMIF('[3]TK DETHI'!$O:$O,$D301,'[3]TK DETHI'!$P:$P))</f>
        <v>0</v>
      </c>
      <c r="M301" s="148">
        <f t="shared" si="45"/>
        <v>12</v>
      </c>
      <c r="N301" s="49">
        <f>IF($D301="","",SUMIF('[3]TK COITHI KTHP va Thi TN'!$A:$A,$D301,'[3]TK COITHI KTHP va Thi TN'!$D:$D))</f>
        <v>0</v>
      </c>
      <c r="O301" s="49">
        <f>IF($D301="","",SUMIF('[3]TK COITHI KTHP va Thi TN'!$B:$B,$D301,'[3]TK COITHI KTHP va Thi TN'!$D:$D))</f>
        <v>0</v>
      </c>
      <c r="P301" s="49">
        <f>IF($D301="","",SUMIF('[3]TK COITHI KTHP va Thi TN'!$E:$E,$D301,'[3]TK COITHI KTHP va Thi TN'!$H:$H))</f>
        <v>0</v>
      </c>
      <c r="Q301" s="49">
        <f>IF($D301="","",SUMIF('[3]TK COITHI KTHP va Thi TN'!$F:$F,$D301,'[3]TK COITHI KTHP va Thi TN'!$H:$H))</f>
        <v>0</v>
      </c>
      <c r="R301" s="149">
        <f t="shared" si="46"/>
        <v>0</v>
      </c>
      <c r="S301" s="49">
        <f>IF($D301="","",SUMIF('[3]TK CHAMTHI'!$A:$A,$D301,'[3]TK CHAMTHI'!$C:$C))</f>
        <v>0</v>
      </c>
      <c r="T301" s="49">
        <f>IF($D301="","",SUMIF('[3]TK CHAMTHI'!$B:$B,$D301,'[3]TK CHAMTHI'!$C:$C))</f>
        <v>0</v>
      </c>
      <c r="U301" s="49">
        <f>IF(D301="","",SUMIF('[3]CHAM NV'!B:B,D301,'[3]CHAM NV'!C:C))</f>
        <v>0</v>
      </c>
      <c r="V301" s="50">
        <f t="shared" si="47"/>
        <v>0</v>
      </c>
      <c r="W301" s="49">
        <f>IF($D301="","",SUMIF('[3]TK CHAMTHI'!$D:$D,$D301,'[3]TK CHAMTHI'!$F:$F))</f>
        <v>0</v>
      </c>
      <c r="X301" s="49">
        <f>IF($D301="","",SUMIF('[3]TK CHAMTHI'!$E:$E,$D301,'[3]TK CHAMTHI'!$F:$F))</f>
        <v>0</v>
      </c>
      <c r="Y301" s="49">
        <f>IF(D301="","",SUMIF('[3]CHAM NV'!G:G,D301,'[3]CHAM NV'!H:H))</f>
        <v>0</v>
      </c>
      <c r="Z301" s="50">
        <f t="shared" si="48"/>
        <v>0</v>
      </c>
      <c r="AA301" s="49">
        <f>IF($D301="","",SUMIF('[3]TK CHAMTHI'!$G:$G,$D301,'[3]TK CHAMTHI'!$I:$I))</f>
        <v>0</v>
      </c>
      <c r="AB301" s="49">
        <f>IF($D301="","",SUMIF('[3]TK CHAMTHI'!$H:$H,$D301,'[3]TK CHAMTHI'!$I:$I))</f>
        <v>0</v>
      </c>
      <c r="AC301" s="49">
        <f>IF(D301="","",SUMIF('[3]CHAM NV'!E:E,D301,'[3]CHAM NV'!F:F))</f>
        <v>0</v>
      </c>
      <c r="AD301" s="50">
        <f t="shared" si="49"/>
        <v>0</v>
      </c>
      <c r="AE301" s="49">
        <f>IF($D301="","",SUMIF('[3]TK CHAMTHI'!$J:$J,$D301,'[3]TK CHAMTHI'!$L:$L))</f>
        <v>0</v>
      </c>
      <c r="AF301" s="49">
        <f>IF($D301="","",SUMIF('[3]TK CHAMTHI'!$K:$K,$D301,'[3]TK CHAMTHI'!$L:$L))</f>
        <v>0</v>
      </c>
      <c r="AG301" s="49">
        <f>IF(D301="","",SUMIF('[3]CHAM NV'!I:I,D301,'[3]CHAM NV'!J:J))</f>
        <v>0</v>
      </c>
      <c r="AH301" s="50">
        <f t="shared" si="50"/>
        <v>0</v>
      </c>
      <c r="AI301" s="49">
        <f>IF($D301="","",SUMIF('[3]TK CHAMTHI'!$M:$M,$D301,'[3]TK CHAMTHI'!$O:$O))</f>
        <v>40</v>
      </c>
      <c r="AJ301" s="49">
        <f>IF($D301="","",SUMIF('[3]TK CHAMTHI'!$N:$N,$D301,'[3]TK CHAMTHI'!$O:$O))</f>
        <v>75</v>
      </c>
      <c r="AK301" s="50">
        <f t="shared" si="42"/>
        <v>23</v>
      </c>
      <c r="AL301" s="49">
        <f>IF($D301="","",SUMIF('[3]TK CHAMTHI'!$P:$P,$D301,'[3]TK CHAMTHI'!$R:$R))</f>
        <v>0</v>
      </c>
      <c r="AM301" s="49">
        <f>IF($D301="","",SUMIF('[3]TK CHAMTHI'!$Q:$Q,$D301,'[3]TK CHAMTHI'!$R:$R))</f>
        <v>0</v>
      </c>
      <c r="AN301" s="50">
        <f t="shared" si="43"/>
        <v>0</v>
      </c>
      <c r="AO301" s="49">
        <f>IF(D301="","",SUMIF('[3]TK CHAMTHI'!S:S,D301,'[3]TK CHAMTHI'!U:U))</f>
        <v>0</v>
      </c>
      <c r="AP301" s="49">
        <f>IF(D301="","",SUMIF('[3]TK CHAMTHI'!T:T,D301,'[3]TK CHAMTHI'!U:U))</f>
        <v>0</v>
      </c>
      <c r="AQ301" s="50">
        <f t="shared" si="51"/>
        <v>0</v>
      </c>
      <c r="AR301" s="50">
        <f>IF(D301="","",ROUND(SUMIF('[3]QL THI'!G:G,D301,'[3]QL THI'!H:H),1))</f>
        <v>0</v>
      </c>
      <c r="AS301" s="50">
        <f>IF(D301="","",ROUND(SUMIF('[3]QL THI'!E:E,D301,'[3]QL THI'!F:F),1))</f>
        <v>0</v>
      </c>
      <c r="AT301" s="149">
        <f t="shared" si="44"/>
        <v>35</v>
      </c>
    </row>
    <row r="302" spans="1:46" s="135" customFormat="1">
      <c r="A302" s="145">
        <f>IF(D302="","",SUBTOTAL(3,$D$5:D302))</f>
        <v>298</v>
      </c>
      <c r="B302" s="46" t="s">
        <v>646</v>
      </c>
      <c r="C302" s="47" t="s">
        <v>638</v>
      </c>
      <c r="D302" s="146" t="s">
        <v>647</v>
      </c>
      <c r="E302" s="147">
        <f>IF($D302="","",SUMIF('[3]TK DETHI'!$A:$A,$D302,'[3]TK DETHI'!$B:$B))</f>
        <v>0</v>
      </c>
      <c r="F302" s="147">
        <f>IF($D302="","",SUMIF('[3]TK DETHI'!$C:$C,$D302,'[3]TK DETHI'!$D:$D))</f>
        <v>0</v>
      </c>
      <c r="G302" s="147">
        <f>IF($D302="","",SUMIF('[3]TK DETHI'!$E:$E,$D302,'[3]TK DETHI'!$F:$F))</f>
        <v>0</v>
      </c>
      <c r="H302" s="147">
        <f>IF($D302="","",SUMIF('[3]TK DETHI'!$G:$G,$D302,'[3]TK DETHI'!$H:$H))</f>
        <v>0</v>
      </c>
      <c r="I302" s="147">
        <f>IF($D302="","",SUMIF('[3]TK DETHI'!$I:$I,$D302,'[3]TK DETHI'!$J:$J))</f>
        <v>0</v>
      </c>
      <c r="J302" s="147">
        <f>IF($D302="","",SUMIF('[3]TK DETHI'!$K:$K,$D302,'[3]TK DETHI'!$L:$L))</f>
        <v>0</v>
      </c>
      <c r="K302" s="147">
        <f>IF($D302="","",SUMIF('[3]TK DETHI'!$M:$M,$D302,'[3]TK DETHI'!$N:$N))</f>
        <v>0</v>
      </c>
      <c r="L302" s="147">
        <f>IF($D302="","",SUMIF('[3]TK DETHI'!$O:$O,$D302,'[3]TK DETHI'!$P:$P))</f>
        <v>0</v>
      </c>
      <c r="M302" s="148">
        <f t="shared" si="45"/>
        <v>0</v>
      </c>
      <c r="N302" s="49">
        <f>IF($D302="","",SUMIF('[3]TK COITHI KTHP va Thi TN'!$A:$A,$D302,'[3]TK COITHI KTHP va Thi TN'!$D:$D))</f>
        <v>0</v>
      </c>
      <c r="O302" s="49">
        <f>IF($D302="","",SUMIF('[3]TK COITHI KTHP va Thi TN'!$B:$B,$D302,'[3]TK COITHI KTHP va Thi TN'!$D:$D))</f>
        <v>0</v>
      </c>
      <c r="P302" s="49">
        <f>IF($D302="","",SUMIF('[3]TK COITHI KTHP va Thi TN'!$E:$E,$D302,'[3]TK COITHI KTHP va Thi TN'!$H:$H))</f>
        <v>0</v>
      </c>
      <c r="Q302" s="49">
        <f>IF($D302="","",SUMIF('[3]TK COITHI KTHP va Thi TN'!$F:$F,$D302,'[3]TK COITHI KTHP va Thi TN'!$H:$H))</f>
        <v>0</v>
      </c>
      <c r="R302" s="149">
        <f t="shared" si="46"/>
        <v>0</v>
      </c>
      <c r="S302" s="49">
        <f>IF($D302="","",SUMIF('[3]TK CHAMTHI'!$A:$A,$D302,'[3]TK CHAMTHI'!$C:$C))</f>
        <v>0</v>
      </c>
      <c r="T302" s="49">
        <f>IF($D302="","",SUMIF('[3]TK CHAMTHI'!$B:$B,$D302,'[3]TK CHAMTHI'!$C:$C))</f>
        <v>0</v>
      </c>
      <c r="U302" s="49">
        <f>IF(D302="","",SUMIF('[3]CHAM NV'!B:B,D302,'[3]CHAM NV'!C:C))</f>
        <v>0</v>
      </c>
      <c r="V302" s="50">
        <f t="shared" si="47"/>
        <v>0</v>
      </c>
      <c r="W302" s="49">
        <f>IF($D302="","",SUMIF('[3]TK CHAMTHI'!$D:$D,$D302,'[3]TK CHAMTHI'!$F:$F))</f>
        <v>0</v>
      </c>
      <c r="X302" s="49">
        <f>IF($D302="","",SUMIF('[3]TK CHAMTHI'!$E:$E,$D302,'[3]TK CHAMTHI'!$F:$F))</f>
        <v>0</v>
      </c>
      <c r="Y302" s="49">
        <f>IF(D302="","",SUMIF('[3]CHAM NV'!G:G,D302,'[3]CHAM NV'!H:H))</f>
        <v>0</v>
      </c>
      <c r="Z302" s="50">
        <f t="shared" si="48"/>
        <v>0</v>
      </c>
      <c r="AA302" s="49">
        <f>IF($D302="","",SUMIF('[3]TK CHAMTHI'!$G:$G,$D302,'[3]TK CHAMTHI'!$I:$I))</f>
        <v>0</v>
      </c>
      <c r="AB302" s="49">
        <f>IF($D302="","",SUMIF('[3]TK CHAMTHI'!$H:$H,$D302,'[3]TK CHAMTHI'!$I:$I))</f>
        <v>0</v>
      </c>
      <c r="AC302" s="49">
        <f>IF(D302="","",SUMIF('[3]CHAM NV'!E:E,D302,'[3]CHAM NV'!F:F))</f>
        <v>0</v>
      </c>
      <c r="AD302" s="50">
        <f t="shared" si="49"/>
        <v>0</v>
      </c>
      <c r="AE302" s="49">
        <f>IF($D302="","",SUMIF('[3]TK CHAMTHI'!$J:$J,$D302,'[3]TK CHAMTHI'!$L:$L))</f>
        <v>0</v>
      </c>
      <c r="AF302" s="49">
        <f>IF($D302="","",SUMIF('[3]TK CHAMTHI'!$K:$K,$D302,'[3]TK CHAMTHI'!$L:$L))</f>
        <v>0</v>
      </c>
      <c r="AG302" s="49">
        <f>IF(D302="","",SUMIF('[3]CHAM NV'!I:I,D302,'[3]CHAM NV'!J:J))</f>
        <v>0</v>
      </c>
      <c r="AH302" s="50">
        <f t="shared" si="50"/>
        <v>0</v>
      </c>
      <c r="AI302" s="49">
        <f>IF($D302="","",SUMIF('[3]TK CHAMTHI'!$M:$M,$D302,'[3]TK CHAMTHI'!$O:$O))</f>
        <v>0</v>
      </c>
      <c r="AJ302" s="49">
        <f>IF($D302="","",SUMIF('[3]TK CHAMTHI'!$N:$N,$D302,'[3]TK CHAMTHI'!$O:$O))</f>
        <v>0</v>
      </c>
      <c r="AK302" s="50">
        <f t="shared" si="42"/>
        <v>0</v>
      </c>
      <c r="AL302" s="49">
        <f>IF($D302="","",SUMIF('[3]TK CHAMTHI'!$P:$P,$D302,'[3]TK CHAMTHI'!$R:$R))</f>
        <v>0</v>
      </c>
      <c r="AM302" s="49">
        <f>IF($D302="","",SUMIF('[3]TK CHAMTHI'!$Q:$Q,$D302,'[3]TK CHAMTHI'!$R:$R))</f>
        <v>0</v>
      </c>
      <c r="AN302" s="50">
        <f t="shared" si="43"/>
        <v>0</v>
      </c>
      <c r="AO302" s="49">
        <f>IF(D302="","",SUMIF('[3]TK CHAMTHI'!S:S,D302,'[3]TK CHAMTHI'!U:U))</f>
        <v>0</v>
      </c>
      <c r="AP302" s="49">
        <f>IF(D302="","",SUMIF('[3]TK CHAMTHI'!T:T,D302,'[3]TK CHAMTHI'!U:U))</f>
        <v>0</v>
      </c>
      <c r="AQ302" s="50">
        <f t="shared" si="51"/>
        <v>0</v>
      </c>
      <c r="AR302" s="50">
        <f>IF(D302="","",ROUND(SUMIF('[3]QL THI'!G:G,D302,'[3]QL THI'!H:H),1))</f>
        <v>0</v>
      </c>
      <c r="AS302" s="50">
        <f>IF(D302="","",ROUND(SUMIF('[3]QL THI'!E:E,D302,'[3]QL THI'!F:F),1))</f>
        <v>0</v>
      </c>
      <c r="AT302" s="149">
        <f t="shared" si="44"/>
        <v>0</v>
      </c>
    </row>
    <row r="303" spans="1:46" s="135" customFormat="1">
      <c r="A303" s="145">
        <f>IF(D303="","",SUBTOTAL(3,$D$5:D303))</f>
        <v>299</v>
      </c>
      <c r="B303" s="46" t="s">
        <v>648</v>
      </c>
      <c r="C303" s="47" t="s">
        <v>638</v>
      </c>
      <c r="D303" s="146" t="s">
        <v>649</v>
      </c>
      <c r="E303" s="147">
        <f>IF($D303="","",SUMIF('[3]TK DETHI'!$A:$A,$D303,'[3]TK DETHI'!$B:$B))</f>
        <v>0</v>
      </c>
      <c r="F303" s="147">
        <f>IF($D303="","",SUMIF('[3]TK DETHI'!$C:$C,$D303,'[3]TK DETHI'!$D:$D))</f>
        <v>0</v>
      </c>
      <c r="G303" s="147">
        <f>IF($D303="","",SUMIF('[3]TK DETHI'!$E:$E,$D303,'[3]TK DETHI'!$F:$F))</f>
        <v>0</v>
      </c>
      <c r="H303" s="147">
        <f>IF($D303="","",SUMIF('[3]TK DETHI'!$G:$G,$D303,'[3]TK DETHI'!$H:$H))</f>
        <v>0</v>
      </c>
      <c r="I303" s="147">
        <f>IF($D303="","",SUMIF('[3]TK DETHI'!$I:$I,$D303,'[3]TK DETHI'!$J:$J))</f>
        <v>0</v>
      </c>
      <c r="J303" s="147">
        <f>IF($D303="","",SUMIF('[3]TK DETHI'!$K:$K,$D303,'[3]TK DETHI'!$L:$L))</f>
        <v>0</v>
      </c>
      <c r="K303" s="147">
        <f>IF($D303="","",SUMIF('[3]TK DETHI'!$M:$M,$D303,'[3]TK DETHI'!$N:$N))</f>
        <v>0</v>
      </c>
      <c r="L303" s="147">
        <f>IF($D303="","",SUMIF('[3]TK DETHI'!$O:$O,$D303,'[3]TK DETHI'!$P:$P))</f>
        <v>0</v>
      </c>
      <c r="M303" s="148">
        <f t="shared" si="45"/>
        <v>0</v>
      </c>
      <c r="N303" s="49">
        <f>IF($D303="","",SUMIF('[3]TK COITHI KTHP va Thi TN'!$A:$A,$D303,'[3]TK COITHI KTHP va Thi TN'!$D:$D))</f>
        <v>0</v>
      </c>
      <c r="O303" s="49">
        <f>IF($D303="","",SUMIF('[3]TK COITHI KTHP va Thi TN'!$B:$B,$D303,'[3]TK COITHI KTHP va Thi TN'!$D:$D))</f>
        <v>0</v>
      </c>
      <c r="P303" s="49">
        <f>IF($D303="","",SUMIF('[3]TK COITHI KTHP va Thi TN'!$E:$E,$D303,'[3]TK COITHI KTHP va Thi TN'!$H:$H))</f>
        <v>0</v>
      </c>
      <c r="Q303" s="49">
        <f>IF($D303="","",SUMIF('[3]TK COITHI KTHP va Thi TN'!$F:$F,$D303,'[3]TK COITHI KTHP va Thi TN'!$H:$H))</f>
        <v>0</v>
      </c>
      <c r="R303" s="149">
        <f t="shared" si="46"/>
        <v>0</v>
      </c>
      <c r="S303" s="49">
        <f>IF($D303="","",SUMIF('[3]TK CHAMTHI'!$A:$A,$D303,'[3]TK CHAMTHI'!$C:$C))</f>
        <v>0</v>
      </c>
      <c r="T303" s="49">
        <f>IF($D303="","",SUMIF('[3]TK CHAMTHI'!$B:$B,$D303,'[3]TK CHAMTHI'!$C:$C))</f>
        <v>0</v>
      </c>
      <c r="U303" s="49">
        <f>IF(D303="","",SUMIF('[3]CHAM NV'!B:B,D303,'[3]CHAM NV'!C:C))</f>
        <v>0</v>
      </c>
      <c r="V303" s="50">
        <f t="shared" si="47"/>
        <v>0</v>
      </c>
      <c r="W303" s="49">
        <f>IF($D303="","",SUMIF('[3]TK CHAMTHI'!$D:$D,$D303,'[3]TK CHAMTHI'!$F:$F))</f>
        <v>0</v>
      </c>
      <c r="X303" s="49">
        <f>IF($D303="","",SUMIF('[3]TK CHAMTHI'!$E:$E,$D303,'[3]TK CHAMTHI'!$F:$F))</f>
        <v>0</v>
      </c>
      <c r="Y303" s="49">
        <f>IF(D303="","",SUMIF('[3]CHAM NV'!G:G,D303,'[3]CHAM NV'!H:H))</f>
        <v>0</v>
      </c>
      <c r="Z303" s="50">
        <f t="shared" si="48"/>
        <v>0</v>
      </c>
      <c r="AA303" s="49">
        <f>IF($D303="","",SUMIF('[3]TK CHAMTHI'!$G:$G,$D303,'[3]TK CHAMTHI'!$I:$I))</f>
        <v>0</v>
      </c>
      <c r="AB303" s="49">
        <f>IF($D303="","",SUMIF('[3]TK CHAMTHI'!$H:$H,$D303,'[3]TK CHAMTHI'!$I:$I))</f>
        <v>0</v>
      </c>
      <c r="AC303" s="49">
        <f>IF(D303="","",SUMIF('[3]CHAM NV'!E:E,D303,'[3]CHAM NV'!F:F))</f>
        <v>0</v>
      </c>
      <c r="AD303" s="50">
        <f t="shared" si="49"/>
        <v>0</v>
      </c>
      <c r="AE303" s="49">
        <f>IF($D303="","",SUMIF('[3]TK CHAMTHI'!$J:$J,$D303,'[3]TK CHAMTHI'!$L:$L))</f>
        <v>0</v>
      </c>
      <c r="AF303" s="49">
        <f>IF($D303="","",SUMIF('[3]TK CHAMTHI'!$K:$K,$D303,'[3]TK CHAMTHI'!$L:$L))</f>
        <v>0</v>
      </c>
      <c r="AG303" s="49">
        <f>IF(D303="","",SUMIF('[3]CHAM NV'!I:I,D303,'[3]CHAM NV'!J:J))</f>
        <v>0</v>
      </c>
      <c r="AH303" s="50">
        <f t="shared" si="50"/>
        <v>0</v>
      </c>
      <c r="AI303" s="49">
        <f>IF($D303="","",SUMIF('[3]TK CHAMTHI'!$M:$M,$D303,'[3]TK CHAMTHI'!$O:$O))</f>
        <v>0</v>
      </c>
      <c r="AJ303" s="49">
        <f>IF($D303="","",SUMIF('[3]TK CHAMTHI'!$N:$N,$D303,'[3]TK CHAMTHI'!$O:$O))</f>
        <v>40</v>
      </c>
      <c r="AK303" s="50">
        <f t="shared" si="42"/>
        <v>8</v>
      </c>
      <c r="AL303" s="49">
        <f>IF($D303="","",SUMIF('[3]TK CHAMTHI'!$P:$P,$D303,'[3]TK CHAMTHI'!$R:$R))</f>
        <v>0</v>
      </c>
      <c r="AM303" s="49">
        <f>IF($D303="","",SUMIF('[3]TK CHAMTHI'!$Q:$Q,$D303,'[3]TK CHAMTHI'!$R:$R))</f>
        <v>0</v>
      </c>
      <c r="AN303" s="50">
        <f t="shared" si="43"/>
        <v>0</v>
      </c>
      <c r="AO303" s="49">
        <f>IF(D303="","",SUMIF('[3]TK CHAMTHI'!S:S,D303,'[3]TK CHAMTHI'!U:U))</f>
        <v>0</v>
      </c>
      <c r="AP303" s="49">
        <f>IF(D303="","",SUMIF('[3]TK CHAMTHI'!T:T,D303,'[3]TK CHAMTHI'!U:U))</f>
        <v>0</v>
      </c>
      <c r="AQ303" s="50">
        <f t="shared" si="51"/>
        <v>0</v>
      </c>
      <c r="AR303" s="50">
        <f>IF(D303="","",ROUND(SUMIF('[3]QL THI'!G:G,D303,'[3]QL THI'!H:H),1))</f>
        <v>0</v>
      </c>
      <c r="AS303" s="50">
        <f>IF(D303="","",ROUND(SUMIF('[3]QL THI'!E:E,D303,'[3]QL THI'!F:F),1))</f>
        <v>0</v>
      </c>
      <c r="AT303" s="149">
        <f t="shared" si="44"/>
        <v>8</v>
      </c>
    </row>
    <row r="304" spans="1:46" s="135" customFormat="1">
      <c r="A304" s="145">
        <f>IF(D304="","",SUBTOTAL(3,$D$5:D304))</f>
        <v>300</v>
      </c>
      <c r="B304" s="46" t="s">
        <v>650</v>
      </c>
      <c r="C304" s="47" t="s">
        <v>638</v>
      </c>
      <c r="D304" s="146" t="s">
        <v>651</v>
      </c>
      <c r="E304" s="147">
        <f>IF($D304="","",SUMIF('[3]TK DETHI'!$A:$A,$D304,'[3]TK DETHI'!$B:$B))</f>
        <v>0</v>
      </c>
      <c r="F304" s="147">
        <f>IF($D304="","",SUMIF('[3]TK DETHI'!$C:$C,$D304,'[3]TK DETHI'!$D:$D))</f>
        <v>0</v>
      </c>
      <c r="G304" s="147">
        <f>IF($D304="","",SUMIF('[3]TK DETHI'!$E:$E,$D304,'[3]TK DETHI'!$F:$F))</f>
        <v>0</v>
      </c>
      <c r="H304" s="147">
        <f>IF($D304="","",SUMIF('[3]TK DETHI'!$G:$G,$D304,'[3]TK DETHI'!$H:$H))</f>
        <v>0</v>
      </c>
      <c r="I304" s="147">
        <f>IF($D304="","",SUMIF('[3]TK DETHI'!$I:$I,$D304,'[3]TK DETHI'!$J:$J))</f>
        <v>0</v>
      </c>
      <c r="J304" s="147">
        <f>IF($D304="","",SUMIF('[3]TK DETHI'!$K:$K,$D304,'[3]TK DETHI'!$L:$L))</f>
        <v>0</v>
      </c>
      <c r="K304" s="147">
        <f>IF($D304="","",SUMIF('[3]TK DETHI'!$M:$M,$D304,'[3]TK DETHI'!$N:$N))</f>
        <v>0</v>
      </c>
      <c r="L304" s="147">
        <f>IF($D304="","",SUMIF('[3]TK DETHI'!$O:$O,$D304,'[3]TK DETHI'!$P:$P))</f>
        <v>0</v>
      </c>
      <c r="M304" s="148">
        <f t="shared" si="45"/>
        <v>0</v>
      </c>
      <c r="N304" s="49">
        <f>IF($D304="","",SUMIF('[3]TK COITHI KTHP va Thi TN'!$A:$A,$D304,'[3]TK COITHI KTHP va Thi TN'!$D:$D))</f>
        <v>0</v>
      </c>
      <c r="O304" s="49">
        <f>IF($D304="","",SUMIF('[3]TK COITHI KTHP va Thi TN'!$B:$B,$D304,'[3]TK COITHI KTHP va Thi TN'!$D:$D))</f>
        <v>0</v>
      </c>
      <c r="P304" s="49">
        <f>IF($D304="","",SUMIF('[3]TK COITHI KTHP va Thi TN'!$E:$E,$D304,'[3]TK COITHI KTHP va Thi TN'!$H:$H))</f>
        <v>0</v>
      </c>
      <c r="Q304" s="49">
        <f>IF($D304="","",SUMIF('[3]TK COITHI KTHP va Thi TN'!$F:$F,$D304,'[3]TK COITHI KTHP va Thi TN'!$H:$H))</f>
        <v>0</v>
      </c>
      <c r="R304" s="149">
        <f t="shared" si="46"/>
        <v>0</v>
      </c>
      <c r="S304" s="49">
        <f>IF($D304="","",SUMIF('[3]TK CHAMTHI'!$A:$A,$D304,'[3]TK CHAMTHI'!$C:$C))</f>
        <v>0</v>
      </c>
      <c r="T304" s="49">
        <f>IF($D304="","",SUMIF('[3]TK CHAMTHI'!$B:$B,$D304,'[3]TK CHAMTHI'!$C:$C))</f>
        <v>0</v>
      </c>
      <c r="U304" s="49">
        <f>IF(D304="","",SUMIF('[3]CHAM NV'!B:B,D304,'[3]CHAM NV'!C:C))</f>
        <v>0</v>
      </c>
      <c r="V304" s="50">
        <f t="shared" si="47"/>
        <v>0</v>
      </c>
      <c r="W304" s="49">
        <f>IF($D304="","",SUMIF('[3]TK CHAMTHI'!$D:$D,$D304,'[3]TK CHAMTHI'!$F:$F))</f>
        <v>0</v>
      </c>
      <c r="X304" s="49">
        <f>IF($D304="","",SUMIF('[3]TK CHAMTHI'!$E:$E,$D304,'[3]TK CHAMTHI'!$F:$F))</f>
        <v>0</v>
      </c>
      <c r="Y304" s="49">
        <f>IF(D304="","",SUMIF('[3]CHAM NV'!G:G,D304,'[3]CHAM NV'!H:H))</f>
        <v>0</v>
      </c>
      <c r="Z304" s="50">
        <f t="shared" si="48"/>
        <v>0</v>
      </c>
      <c r="AA304" s="49">
        <f>IF($D304="","",SUMIF('[3]TK CHAMTHI'!$G:$G,$D304,'[3]TK CHAMTHI'!$I:$I))</f>
        <v>0</v>
      </c>
      <c r="AB304" s="49">
        <f>IF($D304="","",SUMIF('[3]TK CHAMTHI'!$H:$H,$D304,'[3]TK CHAMTHI'!$I:$I))</f>
        <v>0</v>
      </c>
      <c r="AC304" s="49">
        <f>IF(D304="","",SUMIF('[3]CHAM NV'!E:E,D304,'[3]CHAM NV'!F:F))</f>
        <v>0</v>
      </c>
      <c r="AD304" s="50">
        <f t="shared" si="49"/>
        <v>0</v>
      </c>
      <c r="AE304" s="49">
        <f>IF($D304="","",SUMIF('[3]TK CHAMTHI'!$J:$J,$D304,'[3]TK CHAMTHI'!$L:$L))</f>
        <v>0</v>
      </c>
      <c r="AF304" s="49">
        <f>IF($D304="","",SUMIF('[3]TK CHAMTHI'!$K:$K,$D304,'[3]TK CHAMTHI'!$L:$L))</f>
        <v>0</v>
      </c>
      <c r="AG304" s="49">
        <f>IF(D304="","",SUMIF('[3]CHAM NV'!I:I,D304,'[3]CHAM NV'!J:J))</f>
        <v>0</v>
      </c>
      <c r="AH304" s="50">
        <f t="shared" si="50"/>
        <v>0</v>
      </c>
      <c r="AI304" s="49">
        <f>IF($D304="","",SUMIF('[3]TK CHAMTHI'!$M:$M,$D304,'[3]TK CHAMTHI'!$O:$O))</f>
        <v>0</v>
      </c>
      <c r="AJ304" s="49">
        <f>IF($D304="","",SUMIF('[3]TK CHAMTHI'!$N:$N,$D304,'[3]TK CHAMTHI'!$O:$O))</f>
        <v>0</v>
      </c>
      <c r="AK304" s="50">
        <f t="shared" si="42"/>
        <v>0</v>
      </c>
      <c r="AL304" s="49">
        <f>IF($D304="","",SUMIF('[3]TK CHAMTHI'!$P:$P,$D304,'[3]TK CHAMTHI'!$R:$R))</f>
        <v>0</v>
      </c>
      <c r="AM304" s="49">
        <f>IF($D304="","",SUMIF('[3]TK CHAMTHI'!$Q:$Q,$D304,'[3]TK CHAMTHI'!$R:$R))</f>
        <v>0</v>
      </c>
      <c r="AN304" s="50">
        <f t="shared" si="43"/>
        <v>0</v>
      </c>
      <c r="AO304" s="49">
        <f>IF(D304="","",SUMIF('[3]TK CHAMTHI'!S:S,D304,'[3]TK CHAMTHI'!U:U))</f>
        <v>0</v>
      </c>
      <c r="AP304" s="49">
        <f>IF(D304="","",SUMIF('[3]TK CHAMTHI'!T:T,D304,'[3]TK CHAMTHI'!U:U))</f>
        <v>0</v>
      </c>
      <c r="AQ304" s="50">
        <f t="shared" si="51"/>
        <v>0</v>
      </c>
      <c r="AR304" s="50">
        <f>IF(D304="","",ROUND(SUMIF('[3]QL THI'!G:G,D304,'[3]QL THI'!H:H),1))</f>
        <v>0</v>
      </c>
      <c r="AS304" s="50">
        <f>IF(D304="","",ROUND(SUMIF('[3]QL THI'!E:E,D304,'[3]QL THI'!F:F),1))</f>
        <v>0</v>
      </c>
      <c r="AT304" s="149">
        <f t="shared" si="44"/>
        <v>0</v>
      </c>
    </row>
    <row r="305" spans="1:46" s="135" customFormat="1">
      <c r="A305" s="145">
        <f>IF(D305="","",SUBTOTAL(3,$D$5:D305))</f>
        <v>301</v>
      </c>
      <c r="B305" s="46" t="s">
        <v>652</v>
      </c>
      <c r="C305" s="47" t="s">
        <v>638</v>
      </c>
      <c r="D305" s="146" t="s">
        <v>653</v>
      </c>
      <c r="E305" s="147">
        <f>IF($D305="","",SUMIF('[3]TK DETHI'!$A:$A,$D305,'[3]TK DETHI'!$B:$B))</f>
        <v>0</v>
      </c>
      <c r="F305" s="147">
        <f>IF($D305="","",SUMIF('[3]TK DETHI'!$C:$C,$D305,'[3]TK DETHI'!$D:$D))</f>
        <v>0</v>
      </c>
      <c r="G305" s="147">
        <f>IF($D305="","",SUMIF('[3]TK DETHI'!$E:$E,$D305,'[3]TK DETHI'!$F:$F))</f>
        <v>0</v>
      </c>
      <c r="H305" s="147">
        <f>IF($D305="","",SUMIF('[3]TK DETHI'!$G:$G,$D305,'[3]TK DETHI'!$H:$H))</f>
        <v>0</v>
      </c>
      <c r="I305" s="147">
        <f>IF($D305="","",SUMIF('[3]TK DETHI'!$I:$I,$D305,'[3]TK DETHI'!$J:$J))</f>
        <v>0</v>
      </c>
      <c r="J305" s="147">
        <f>IF($D305="","",SUMIF('[3]TK DETHI'!$K:$K,$D305,'[3]TK DETHI'!$L:$L))</f>
        <v>0</v>
      </c>
      <c r="K305" s="147">
        <f>IF($D305="","",SUMIF('[3]TK DETHI'!$M:$M,$D305,'[3]TK DETHI'!$N:$N))</f>
        <v>0</v>
      </c>
      <c r="L305" s="147">
        <f>IF($D305="","",SUMIF('[3]TK DETHI'!$O:$O,$D305,'[3]TK DETHI'!$P:$P))</f>
        <v>0</v>
      </c>
      <c r="M305" s="148">
        <f t="shared" si="45"/>
        <v>0</v>
      </c>
      <c r="N305" s="49">
        <f>IF($D305="","",SUMIF('[3]TK COITHI KTHP va Thi TN'!$A:$A,$D305,'[3]TK COITHI KTHP va Thi TN'!$D:$D))</f>
        <v>0</v>
      </c>
      <c r="O305" s="49">
        <f>IF($D305="","",SUMIF('[3]TK COITHI KTHP va Thi TN'!$B:$B,$D305,'[3]TK COITHI KTHP va Thi TN'!$D:$D))</f>
        <v>0</v>
      </c>
      <c r="P305" s="49">
        <f>IF($D305="","",SUMIF('[3]TK COITHI KTHP va Thi TN'!$E:$E,$D305,'[3]TK COITHI KTHP va Thi TN'!$H:$H))</f>
        <v>0</v>
      </c>
      <c r="Q305" s="49">
        <f>IF($D305="","",SUMIF('[3]TK COITHI KTHP va Thi TN'!$F:$F,$D305,'[3]TK COITHI KTHP va Thi TN'!$H:$H))</f>
        <v>0</v>
      </c>
      <c r="R305" s="149">
        <f t="shared" si="46"/>
        <v>0</v>
      </c>
      <c r="S305" s="49">
        <f>IF($D305="","",SUMIF('[3]TK CHAMTHI'!$A:$A,$D305,'[3]TK CHAMTHI'!$C:$C))</f>
        <v>0</v>
      </c>
      <c r="T305" s="49">
        <f>IF($D305="","",SUMIF('[3]TK CHAMTHI'!$B:$B,$D305,'[3]TK CHAMTHI'!$C:$C))</f>
        <v>0</v>
      </c>
      <c r="U305" s="49">
        <f>IF(D305="","",SUMIF('[3]CHAM NV'!B:B,D305,'[3]CHAM NV'!C:C))</f>
        <v>0</v>
      </c>
      <c r="V305" s="50">
        <f t="shared" si="47"/>
        <v>0</v>
      </c>
      <c r="W305" s="49">
        <f>IF($D305="","",SUMIF('[3]TK CHAMTHI'!$D:$D,$D305,'[3]TK CHAMTHI'!$F:$F))</f>
        <v>0</v>
      </c>
      <c r="X305" s="49">
        <f>IF($D305="","",SUMIF('[3]TK CHAMTHI'!$E:$E,$D305,'[3]TK CHAMTHI'!$F:$F))</f>
        <v>0</v>
      </c>
      <c r="Y305" s="49">
        <f>IF(D305="","",SUMIF('[3]CHAM NV'!G:G,D305,'[3]CHAM NV'!H:H))</f>
        <v>0</v>
      </c>
      <c r="Z305" s="50">
        <f t="shared" si="48"/>
        <v>0</v>
      </c>
      <c r="AA305" s="49">
        <f>IF($D305="","",SUMIF('[3]TK CHAMTHI'!$G:$G,$D305,'[3]TK CHAMTHI'!$I:$I))</f>
        <v>0</v>
      </c>
      <c r="AB305" s="49">
        <f>IF($D305="","",SUMIF('[3]TK CHAMTHI'!$H:$H,$D305,'[3]TK CHAMTHI'!$I:$I))</f>
        <v>0</v>
      </c>
      <c r="AC305" s="49">
        <f>IF(D305="","",SUMIF('[3]CHAM NV'!E:E,D305,'[3]CHAM NV'!F:F))</f>
        <v>0</v>
      </c>
      <c r="AD305" s="50">
        <f t="shared" si="49"/>
        <v>0</v>
      </c>
      <c r="AE305" s="49">
        <f>IF($D305="","",SUMIF('[3]TK CHAMTHI'!$J:$J,$D305,'[3]TK CHAMTHI'!$L:$L))</f>
        <v>0</v>
      </c>
      <c r="AF305" s="49">
        <f>IF($D305="","",SUMIF('[3]TK CHAMTHI'!$K:$K,$D305,'[3]TK CHAMTHI'!$L:$L))</f>
        <v>0</v>
      </c>
      <c r="AG305" s="49">
        <f>IF(D305="","",SUMIF('[3]CHAM NV'!I:I,D305,'[3]CHAM NV'!J:J))</f>
        <v>0</v>
      </c>
      <c r="AH305" s="50">
        <f t="shared" si="50"/>
        <v>0</v>
      </c>
      <c r="AI305" s="49">
        <f>IF($D305="","",SUMIF('[3]TK CHAMTHI'!$M:$M,$D305,'[3]TK CHAMTHI'!$O:$O))</f>
        <v>0</v>
      </c>
      <c r="AJ305" s="49">
        <f>IF($D305="","",SUMIF('[3]TK CHAMTHI'!$N:$N,$D305,'[3]TK CHAMTHI'!$O:$O))</f>
        <v>0</v>
      </c>
      <c r="AK305" s="50">
        <f t="shared" si="42"/>
        <v>0</v>
      </c>
      <c r="AL305" s="49">
        <f>IF($D305="","",SUMIF('[3]TK CHAMTHI'!$P:$P,$D305,'[3]TK CHAMTHI'!$R:$R))</f>
        <v>0</v>
      </c>
      <c r="AM305" s="49">
        <f>IF($D305="","",SUMIF('[3]TK CHAMTHI'!$Q:$Q,$D305,'[3]TK CHAMTHI'!$R:$R))</f>
        <v>0</v>
      </c>
      <c r="AN305" s="50">
        <f t="shared" si="43"/>
        <v>0</v>
      </c>
      <c r="AO305" s="49">
        <f>IF(D305="","",SUMIF('[3]TK CHAMTHI'!S:S,D305,'[3]TK CHAMTHI'!U:U))</f>
        <v>0</v>
      </c>
      <c r="AP305" s="49">
        <f>IF(D305="","",SUMIF('[3]TK CHAMTHI'!T:T,D305,'[3]TK CHAMTHI'!U:U))</f>
        <v>0</v>
      </c>
      <c r="AQ305" s="50">
        <f t="shared" si="51"/>
        <v>0</v>
      </c>
      <c r="AR305" s="50">
        <f>IF(D305="","",ROUND(SUMIF('[3]QL THI'!G:G,D305,'[3]QL THI'!H:H),1))</f>
        <v>0</v>
      </c>
      <c r="AS305" s="50">
        <f>IF(D305="","",ROUND(SUMIF('[3]QL THI'!E:E,D305,'[3]QL THI'!F:F),1))</f>
        <v>0</v>
      </c>
      <c r="AT305" s="149">
        <f t="shared" si="44"/>
        <v>0</v>
      </c>
    </row>
    <row r="306" spans="1:46" s="135" customFormat="1">
      <c r="A306" s="145">
        <f>IF(D306="","",SUBTOTAL(3,$D$5:D306))</f>
        <v>302</v>
      </c>
      <c r="B306" s="46" t="s">
        <v>654</v>
      </c>
      <c r="C306" s="47" t="s">
        <v>638</v>
      </c>
      <c r="D306" s="146" t="s">
        <v>655</v>
      </c>
      <c r="E306" s="147">
        <f>IF($D306="","",SUMIF('[3]TK DETHI'!$A:$A,$D306,'[3]TK DETHI'!$B:$B))</f>
        <v>0</v>
      </c>
      <c r="F306" s="147">
        <f>IF($D306="","",SUMIF('[3]TK DETHI'!$C:$C,$D306,'[3]TK DETHI'!$D:$D))</f>
        <v>0</v>
      </c>
      <c r="G306" s="147">
        <f>IF($D306="","",SUMIF('[3]TK DETHI'!$E:$E,$D306,'[3]TK DETHI'!$F:$F))</f>
        <v>0</v>
      </c>
      <c r="H306" s="147">
        <f>IF($D306="","",SUMIF('[3]TK DETHI'!$G:$G,$D306,'[3]TK DETHI'!$H:$H))</f>
        <v>0</v>
      </c>
      <c r="I306" s="147">
        <f>IF($D306="","",SUMIF('[3]TK DETHI'!$I:$I,$D306,'[3]TK DETHI'!$J:$J))</f>
        <v>0</v>
      </c>
      <c r="J306" s="147">
        <f>IF($D306="","",SUMIF('[3]TK DETHI'!$K:$K,$D306,'[3]TK DETHI'!$L:$L))</f>
        <v>0</v>
      </c>
      <c r="K306" s="147">
        <f>IF($D306="","",SUMIF('[3]TK DETHI'!$M:$M,$D306,'[3]TK DETHI'!$N:$N))</f>
        <v>0</v>
      </c>
      <c r="L306" s="147">
        <f>IF($D306="","",SUMIF('[3]TK DETHI'!$O:$O,$D306,'[3]TK DETHI'!$P:$P))</f>
        <v>0</v>
      </c>
      <c r="M306" s="148">
        <f t="shared" si="45"/>
        <v>0</v>
      </c>
      <c r="N306" s="49">
        <f>IF($D306="","",SUMIF('[3]TK COITHI KTHP va Thi TN'!$A:$A,$D306,'[3]TK COITHI KTHP va Thi TN'!$D:$D))</f>
        <v>0</v>
      </c>
      <c r="O306" s="49">
        <f>IF($D306="","",SUMIF('[3]TK COITHI KTHP va Thi TN'!$B:$B,$D306,'[3]TK COITHI KTHP va Thi TN'!$D:$D))</f>
        <v>0</v>
      </c>
      <c r="P306" s="49">
        <f>IF($D306="","",SUMIF('[3]TK COITHI KTHP va Thi TN'!$E:$E,$D306,'[3]TK COITHI KTHP va Thi TN'!$H:$H))</f>
        <v>0</v>
      </c>
      <c r="Q306" s="49">
        <f>IF($D306="","",SUMIF('[3]TK COITHI KTHP va Thi TN'!$F:$F,$D306,'[3]TK COITHI KTHP va Thi TN'!$H:$H))</f>
        <v>0</v>
      </c>
      <c r="R306" s="149">
        <f t="shared" si="46"/>
        <v>0</v>
      </c>
      <c r="S306" s="49">
        <f>IF($D306="","",SUMIF('[3]TK CHAMTHI'!$A:$A,$D306,'[3]TK CHAMTHI'!$C:$C))</f>
        <v>0</v>
      </c>
      <c r="T306" s="49">
        <f>IF($D306="","",SUMIF('[3]TK CHAMTHI'!$B:$B,$D306,'[3]TK CHAMTHI'!$C:$C))</f>
        <v>0</v>
      </c>
      <c r="U306" s="49">
        <f>IF(D306="","",SUMIF('[3]CHAM NV'!B:B,D306,'[3]CHAM NV'!C:C))</f>
        <v>0</v>
      </c>
      <c r="V306" s="50">
        <f t="shared" si="47"/>
        <v>0</v>
      </c>
      <c r="W306" s="49">
        <f>IF($D306="","",SUMIF('[3]TK CHAMTHI'!$D:$D,$D306,'[3]TK CHAMTHI'!$F:$F))</f>
        <v>0</v>
      </c>
      <c r="X306" s="49">
        <f>IF($D306="","",SUMIF('[3]TK CHAMTHI'!$E:$E,$D306,'[3]TK CHAMTHI'!$F:$F))</f>
        <v>0</v>
      </c>
      <c r="Y306" s="49">
        <f>IF(D306="","",SUMIF('[3]CHAM NV'!G:G,D306,'[3]CHAM NV'!H:H))</f>
        <v>0</v>
      </c>
      <c r="Z306" s="50">
        <f t="shared" si="48"/>
        <v>0</v>
      </c>
      <c r="AA306" s="49">
        <f>IF($D306="","",SUMIF('[3]TK CHAMTHI'!$G:$G,$D306,'[3]TK CHAMTHI'!$I:$I))</f>
        <v>0</v>
      </c>
      <c r="AB306" s="49">
        <f>IF($D306="","",SUMIF('[3]TK CHAMTHI'!$H:$H,$D306,'[3]TK CHAMTHI'!$I:$I))</f>
        <v>0</v>
      </c>
      <c r="AC306" s="49">
        <f>IF(D306="","",SUMIF('[3]CHAM NV'!E:E,D306,'[3]CHAM NV'!F:F))</f>
        <v>0</v>
      </c>
      <c r="AD306" s="50">
        <f t="shared" si="49"/>
        <v>0</v>
      </c>
      <c r="AE306" s="49">
        <f>IF($D306="","",SUMIF('[3]TK CHAMTHI'!$J:$J,$D306,'[3]TK CHAMTHI'!$L:$L))</f>
        <v>0</v>
      </c>
      <c r="AF306" s="49">
        <f>IF($D306="","",SUMIF('[3]TK CHAMTHI'!$K:$K,$D306,'[3]TK CHAMTHI'!$L:$L))</f>
        <v>0</v>
      </c>
      <c r="AG306" s="49">
        <f>IF(D306="","",SUMIF('[3]CHAM NV'!I:I,D306,'[3]CHAM NV'!J:J))</f>
        <v>0</v>
      </c>
      <c r="AH306" s="50">
        <f t="shared" si="50"/>
        <v>0</v>
      </c>
      <c r="AI306" s="49">
        <f>IF($D306="","",SUMIF('[3]TK CHAMTHI'!$M:$M,$D306,'[3]TK CHAMTHI'!$O:$O))</f>
        <v>0</v>
      </c>
      <c r="AJ306" s="49">
        <f>IF($D306="","",SUMIF('[3]TK CHAMTHI'!$N:$N,$D306,'[3]TK CHAMTHI'!$O:$O))</f>
        <v>0</v>
      </c>
      <c r="AK306" s="50">
        <f t="shared" si="42"/>
        <v>0</v>
      </c>
      <c r="AL306" s="49">
        <f>IF($D306="","",SUMIF('[3]TK CHAMTHI'!$P:$P,$D306,'[3]TK CHAMTHI'!$R:$R))</f>
        <v>0</v>
      </c>
      <c r="AM306" s="49">
        <f>IF($D306="","",SUMIF('[3]TK CHAMTHI'!$Q:$Q,$D306,'[3]TK CHAMTHI'!$R:$R))</f>
        <v>0</v>
      </c>
      <c r="AN306" s="50">
        <f t="shared" si="43"/>
        <v>0</v>
      </c>
      <c r="AO306" s="49">
        <f>IF(D306="","",SUMIF('[3]TK CHAMTHI'!S:S,D306,'[3]TK CHAMTHI'!U:U))</f>
        <v>0</v>
      </c>
      <c r="AP306" s="49">
        <f>IF(D306="","",SUMIF('[3]TK CHAMTHI'!T:T,D306,'[3]TK CHAMTHI'!U:U))</f>
        <v>0</v>
      </c>
      <c r="AQ306" s="50">
        <f t="shared" si="51"/>
        <v>0</v>
      </c>
      <c r="AR306" s="50">
        <f>IF(D306="","",ROUND(SUMIF('[3]QL THI'!G:G,D306,'[3]QL THI'!H:H),1))</f>
        <v>0</v>
      </c>
      <c r="AS306" s="50">
        <f>IF(D306="","",ROUND(SUMIF('[3]QL THI'!E:E,D306,'[3]QL THI'!F:F),1))</f>
        <v>0</v>
      </c>
      <c r="AT306" s="149">
        <f t="shared" si="44"/>
        <v>0</v>
      </c>
    </row>
    <row r="307" spans="1:46" s="135" customFormat="1">
      <c r="A307" s="145">
        <f>IF(D307="","",SUBTOTAL(3,$D$5:D307))</f>
        <v>303</v>
      </c>
      <c r="B307" s="46" t="s">
        <v>656</v>
      </c>
      <c r="C307" s="47" t="s">
        <v>638</v>
      </c>
      <c r="D307" s="146" t="s">
        <v>657</v>
      </c>
      <c r="E307" s="147">
        <f>IF($D307="","",SUMIF('[3]TK DETHI'!$A:$A,$D307,'[3]TK DETHI'!$B:$B))</f>
        <v>0</v>
      </c>
      <c r="F307" s="147">
        <f>IF($D307="","",SUMIF('[3]TK DETHI'!$C:$C,$D307,'[3]TK DETHI'!$D:$D))</f>
        <v>0</v>
      </c>
      <c r="G307" s="147">
        <f>IF($D307="","",SUMIF('[3]TK DETHI'!$E:$E,$D307,'[3]TK DETHI'!$F:$F))</f>
        <v>0</v>
      </c>
      <c r="H307" s="147">
        <f>IF($D307="","",SUMIF('[3]TK DETHI'!$G:$G,$D307,'[3]TK DETHI'!$H:$H))</f>
        <v>0</v>
      </c>
      <c r="I307" s="147">
        <f>IF($D307="","",SUMIF('[3]TK DETHI'!$I:$I,$D307,'[3]TK DETHI'!$J:$J))</f>
        <v>0</v>
      </c>
      <c r="J307" s="147">
        <f>IF($D307="","",SUMIF('[3]TK DETHI'!$K:$K,$D307,'[3]TK DETHI'!$L:$L))</f>
        <v>0</v>
      </c>
      <c r="K307" s="147">
        <f>IF($D307="","",SUMIF('[3]TK DETHI'!$M:$M,$D307,'[3]TK DETHI'!$N:$N))</f>
        <v>0</v>
      </c>
      <c r="L307" s="147">
        <f>IF($D307="","",SUMIF('[3]TK DETHI'!$O:$O,$D307,'[3]TK DETHI'!$P:$P))</f>
        <v>0</v>
      </c>
      <c r="M307" s="148">
        <f t="shared" si="45"/>
        <v>0</v>
      </c>
      <c r="N307" s="49">
        <f>IF($D307="","",SUMIF('[3]TK COITHI KTHP va Thi TN'!$A:$A,$D307,'[3]TK COITHI KTHP va Thi TN'!$D:$D))</f>
        <v>0</v>
      </c>
      <c r="O307" s="49">
        <f>IF($D307="","",SUMIF('[3]TK COITHI KTHP va Thi TN'!$B:$B,$D307,'[3]TK COITHI KTHP va Thi TN'!$D:$D))</f>
        <v>0</v>
      </c>
      <c r="P307" s="49">
        <f>IF($D307="","",SUMIF('[3]TK COITHI KTHP va Thi TN'!$E:$E,$D307,'[3]TK COITHI KTHP va Thi TN'!$H:$H))</f>
        <v>0</v>
      </c>
      <c r="Q307" s="49">
        <f>IF($D307="","",SUMIF('[3]TK COITHI KTHP va Thi TN'!$F:$F,$D307,'[3]TK COITHI KTHP va Thi TN'!$H:$H))</f>
        <v>0</v>
      </c>
      <c r="R307" s="149">
        <f t="shared" si="46"/>
        <v>0</v>
      </c>
      <c r="S307" s="49">
        <f>IF($D307="","",SUMIF('[3]TK CHAMTHI'!$A:$A,$D307,'[3]TK CHAMTHI'!$C:$C))</f>
        <v>0</v>
      </c>
      <c r="T307" s="49">
        <f>IF($D307="","",SUMIF('[3]TK CHAMTHI'!$B:$B,$D307,'[3]TK CHAMTHI'!$C:$C))</f>
        <v>0</v>
      </c>
      <c r="U307" s="49">
        <f>IF(D307="","",SUMIF('[3]CHAM NV'!B:B,D307,'[3]CHAM NV'!C:C))</f>
        <v>0</v>
      </c>
      <c r="V307" s="50">
        <f t="shared" si="47"/>
        <v>0</v>
      </c>
      <c r="W307" s="49">
        <f>IF($D307="","",SUMIF('[3]TK CHAMTHI'!$D:$D,$D307,'[3]TK CHAMTHI'!$F:$F))</f>
        <v>0</v>
      </c>
      <c r="X307" s="49">
        <f>IF($D307="","",SUMIF('[3]TK CHAMTHI'!$E:$E,$D307,'[3]TK CHAMTHI'!$F:$F))</f>
        <v>0</v>
      </c>
      <c r="Y307" s="49">
        <f>IF(D307="","",SUMIF('[3]CHAM NV'!G:G,D307,'[3]CHAM NV'!H:H))</f>
        <v>0</v>
      </c>
      <c r="Z307" s="50">
        <f t="shared" si="48"/>
        <v>0</v>
      </c>
      <c r="AA307" s="49">
        <f>IF($D307="","",SUMIF('[3]TK CHAMTHI'!$G:$G,$D307,'[3]TK CHAMTHI'!$I:$I))</f>
        <v>0</v>
      </c>
      <c r="AB307" s="49">
        <f>IF($D307="","",SUMIF('[3]TK CHAMTHI'!$H:$H,$D307,'[3]TK CHAMTHI'!$I:$I))</f>
        <v>0</v>
      </c>
      <c r="AC307" s="49">
        <f>IF(D307="","",SUMIF('[3]CHAM NV'!E:E,D307,'[3]CHAM NV'!F:F))</f>
        <v>0</v>
      </c>
      <c r="AD307" s="50">
        <f t="shared" si="49"/>
        <v>0</v>
      </c>
      <c r="AE307" s="49">
        <f>IF($D307="","",SUMIF('[3]TK CHAMTHI'!$J:$J,$D307,'[3]TK CHAMTHI'!$L:$L))</f>
        <v>0</v>
      </c>
      <c r="AF307" s="49">
        <f>IF($D307="","",SUMIF('[3]TK CHAMTHI'!$K:$K,$D307,'[3]TK CHAMTHI'!$L:$L))</f>
        <v>0</v>
      </c>
      <c r="AG307" s="49">
        <f>IF(D307="","",SUMIF('[3]CHAM NV'!I:I,D307,'[3]CHAM NV'!J:J))</f>
        <v>0</v>
      </c>
      <c r="AH307" s="50">
        <f t="shared" si="50"/>
        <v>0</v>
      </c>
      <c r="AI307" s="49">
        <f>IF($D307="","",SUMIF('[3]TK CHAMTHI'!$M:$M,$D307,'[3]TK CHAMTHI'!$O:$O))</f>
        <v>0</v>
      </c>
      <c r="AJ307" s="49">
        <f>IF($D307="","",SUMIF('[3]TK CHAMTHI'!$N:$N,$D307,'[3]TK CHAMTHI'!$O:$O))</f>
        <v>0</v>
      </c>
      <c r="AK307" s="50">
        <f t="shared" si="42"/>
        <v>0</v>
      </c>
      <c r="AL307" s="49">
        <f>IF($D307="","",SUMIF('[3]TK CHAMTHI'!$P:$P,$D307,'[3]TK CHAMTHI'!$R:$R))</f>
        <v>0</v>
      </c>
      <c r="AM307" s="49">
        <f>IF($D307="","",SUMIF('[3]TK CHAMTHI'!$Q:$Q,$D307,'[3]TK CHAMTHI'!$R:$R))</f>
        <v>0</v>
      </c>
      <c r="AN307" s="50">
        <f t="shared" si="43"/>
        <v>0</v>
      </c>
      <c r="AO307" s="49">
        <f>IF(D307="","",SUMIF('[3]TK CHAMTHI'!S:S,D307,'[3]TK CHAMTHI'!U:U))</f>
        <v>0</v>
      </c>
      <c r="AP307" s="49">
        <f>IF(D307="","",SUMIF('[3]TK CHAMTHI'!T:T,D307,'[3]TK CHAMTHI'!U:U))</f>
        <v>0</v>
      </c>
      <c r="AQ307" s="50">
        <f t="shared" si="51"/>
        <v>0</v>
      </c>
      <c r="AR307" s="50">
        <f>IF(D307="","",ROUND(SUMIF('[3]QL THI'!G:G,D307,'[3]QL THI'!H:H),1))</f>
        <v>0</v>
      </c>
      <c r="AS307" s="50">
        <f>IF(D307="","",ROUND(SUMIF('[3]QL THI'!E:E,D307,'[3]QL THI'!F:F),1))</f>
        <v>0</v>
      </c>
      <c r="AT307" s="149">
        <f t="shared" si="44"/>
        <v>0</v>
      </c>
    </row>
    <row r="308" spans="1:46" s="135" customFormat="1">
      <c r="A308" s="145">
        <f>IF(D308="","",SUBTOTAL(3,$D$5:D308))</f>
        <v>304</v>
      </c>
      <c r="B308" s="46" t="s">
        <v>642</v>
      </c>
      <c r="C308" s="47" t="s">
        <v>638</v>
      </c>
      <c r="D308" s="146" t="s">
        <v>658</v>
      </c>
      <c r="E308" s="147">
        <f>IF($D308="","",SUMIF('[3]TK DETHI'!$A:$A,$D308,'[3]TK DETHI'!$B:$B))</f>
        <v>0</v>
      </c>
      <c r="F308" s="147">
        <f>IF($D308="","",SUMIF('[3]TK DETHI'!$C:$C,$D308,'[3]TK DETHI'!$D:$D))</f>
        <v>0</v>
      </c>
      <c r="G308" s="147">
        <f>IF($D308="","",SUMIF('[3]TK DETHI'!$E:$E,$D308,'[3]TK DETHI'!$F:$F))</f>
        <v>0</v>
      </c>
      <c r="H308" s="147">
        <f>IF($D308="","",SUMIF('[3]TK DETHI'!$G:$G,$D308,'[3]TK DETHI'!$H:$H))</f>
        <v>0</v>
      </c>
      <c r="I308" s="147">
        <f>IF($D308="","",SUMIF('[3]TK DETHI'!$I:$I,$D308,'[3]TK DETHI'!$J:$J))</f>
        <v>0</v>
      </c>
      <c r="J308" s="147">
        <f>IF($D308="","",SUMIF('[3]TK DETHI'!$K:$K,$D308,'[3]TK DETHI'!$L:$L))</f>
        <v>0</v>
      </c>
      <c r="K308" s="147">
        <f>IF($D308="","",SUMIF('[3]TK DETHI'!$M:$M,$D308,'[3]TK DETHI'!$N:$N))</f>
        <v>0</v>
      </c>
      <c r="L308" s="147">
        <f>IF($D308="","",SUMIF('[3]TK DETHI'!$O:$O,$D308,'[3]TK DETHI'!$P:$P))</f>
        <v>0</v>
      </c>
      <c r="M308" s="148">
        <f t="shared" si="45"/>
        <v>0</v>
      </c>
      <c r="N308" s="49">
        <f>IF($D308="","",SUMIF('[3]TK COITHI KTHP va Thi TN'!$A:$A,$D308,'[3]TK COITHI KTHP va Thi TN'!$D:$D))</f>
        <v>0</v>
      </c>
      <c r="O308" s="49">
        <f>IF($D308="","",SUMIF('[3]TK COITHI KTHP va Thi TN'!$B:$B,$D308,'[3]TK COITHI KTHP va Thi TN'!$D:$D))</f>
        <v>0</v>
      </c>
      <c r="P308" s="49">
        <f>IF($D308="","",SUMIF('[3]TK COITHI KTHP va Thi TN'!$E:$E,$D308,'[3]TK COITHI KTHP va Thi TN'!$H:$H))</f>
        <v>0</v>
      </c>
      <c r="Q308" s="49">
        <f>IF($D308="","",SUMIF('[3]TK COITHI KTHP va Thi TN'!$F:$F,$D308,'[3]TK COITHI KTHP va Thi TN'!$H:$H))</f>
        <v>0</v>
      </c>
      <c r="R308" s="149">
        <f t="shared" si="46"/>
        <v>0</v>
      </c>
      <c r="S308" s="49">
        <f>IF($D308="","",SUMIF('[3]TK CHAMTHI'!$A:$A,$D308,'[3]TK CHAMTHI'!$C:$C))</f>
        <v>0</v>
      </c>
      <c r="T308" s="49">
        <f>IF($D308="","",SUMIF('[3]TK CHAMTHI'!$B:$B,$D308,'[3]TK CHAMTHI'!$C:$C))</f>
        <v>0</v>
      </c>
      <c r="U308" s="49">
        <f>IF(D308="","",SUMIF('[3]CHAM NV'!B:B,D308,'[3]CHAM NV'!C:C))</f>
        <v>0</v>
      </c>
      <c r="V308" s="50">
        <f t="shared" si="47"/>
        <v>0</v>
      </c>
      <c r="W308" s="49">
        <f>IF($D308="","",SUMIF('[3]TK CHAMTHI'!$D:$D,$D308,'[3]TK CHAMTHI'!$F:$F))</f>
        <v>0</v>
      </c>
      <c r="X308" s="49">
        <f>IF($D308="","",SUMIF('[3]TK CHAMTHI'!$E:$E,$D308,'[3]TK CHAMTHI'!$F:$F))</f>
        <v>0</v>
      </c>
      <c r="Y308" s="49">
        <f>IF(D308="","",SUMIF('[3]CHAM NV'!G:G,D308,'[3]CHAM NV'!H:H))</f>
        <v>0</v>
      </c>
      <c r="Z308" s="50">
        <f t="shared" si="48"/>
        <v>0</v>
      </c>
      <c r="AA308" s="49">
        <f>IF($D308="","",SUMIF('[3]TK CHAMTHI'!$G:$G,$D308,'[3]TK CHAMTHI'!$I:$I))</f>
        <v>0</v>
      </c>
      <c r="AB308" s="49">
        <f>IF($D308="","",SUMIF('[3]TK CHAMTHI'!$H:$H,$D308,'[3]TK CHAMTHI'!$I:$I))</f>
        <v>0</v>
      </c>
      <c r="AC308" s="49">
        <f>IF(D308="","",SUMIF('[3]CHAM NV'!E:E,D308,'[3]CHAM NV'!F:F))</f>
        <v>0</v>
      </c>
      <c r="AD308" s="50">
        <f t="shared" si="49"/>
        <v>0</v>
      </c>
      <c r="AE308" s="49">
        <f>IF($D308="","",SUMIF('[3]TK CHAMTHI'!$J:$J,$D308,'[3]TK CHAMTHI'!$L:$L))</f>
        <v>0</v>
      </c>
      <c r="AF308" s="49">
        <f>IF($D308="","",SUMIF('[3]TK CHAMTHI'!$K:$K,$D308,'[3]TK CHAMTHI'!$L:$L))</f>
        <v>0</v>
      </c>
      <c r="AG308" s="49">
        <f>IF(D308="","",SUMIF('[3]CHAM NV'!I:I,D308,'[3]CHAM NV'!J:J))</f>
        <v>0</v>
      </c>
      <c r="AH308" s="50">
        <f t="shared" si="50"/>
        <v>0</v>
      </c>
      <c r="AI308" s="49">
        <f>IF($D308="","",SUMIF('[3]TK CHAMTHI'!$M:$M,$D308,'[3]TK CHAMTHI'!$O:$O))</f>
        <v>0</v>
      </c>
      <c r="AJ308" s="49">
        <f>IF($D308="","",SUMIF('[3]TK CHAMTHI'!$N:$N,$D308,'[3]TK CHAMTHI'!$O:$O))</f>
        <v>0</v>
      </c>
      <c r="AK308" s="50">
        <f t="shared" si="42"/>
        <v>0</v>
      </c>
      <c r="AL308" s="49">
        <f>IF($D308="","",SUMIF('[3]TK CHAMTHI'!$P:$P,$D308,'[3]TK CHAMTHI'!$R:$R))</f>
        <v>0</v>
      </c>
      <c r="AM308" s="49">
        <f>IF($D308="","",SUMIF('[3]TK CHAMTHI'!$Q:$Q,$D308,'[3]TK CHAMTHI'!$R:$R))</f>
        <v>0</v>
      </c>
      <c r="AN308" s="50">
        <f t="shared" si="43"/>
        <v>0</v>
      </c>
      <c r="AO308" s="49">
        <f>IF(D308="","",SUMIF('[3]TK CHAMTHI'!S:S,D308,'[3]TK CHAMTHI'!U:U))</f>
        <v>0</v>
      </c>
      <c r="AP308" s="49">
        <f>IF(D308="","",SUMIF('[3]TK CHAMTHI'!T:T,D308,'[3]TK CHAMTHI'!U:U))</f>
        <v>0</v>
      </c>
      <c r="AQ308" s="50">
        <f t="shared" si="51"/>
        <v>0</v>
      </c>
      <c r="AR308" s="50">
        <f>IF(D308="","",ROUND(SUMIF('[3]QL THI'!G:G,D308,'[3]QL THI'!H:H),1))</f>
        <v>0</v>
      </c>
      <c r="AS308" s="50">
        <f>IF(D308="","",ROUND(SUMIF('[3]QL THI'!E:E,D308,'[3]QL THI'!F:F),1))</f>
        <v>0</v>
      </c>
      <c r="AT308" s="149">
        <f t="shared" si="44"/>
        <v>0</v>
      </c>
    </row>
    <row r="309" spans="1:46" s="135" customFormat="1">
      <c r="A309" s="145">
        <f>IF(D309="","",SUBTOTAL(3,$D$5:D309))</f>
        <v>305</v>
      </c>
      <c r="B309" s="46" t="s">
        <v>659</v>
      </c>
      <c r="C309" s="47" t="s">
        <v>638</v>
      </c>
      <c r="D309" s="146" t="s">
        <v>660</v>
      </c>
      <c r="E309" s="147">
        <f>IF($D309="","",SUMIF('[3]TK DETHI'!$A:$A,$D309,'[3]TK DETHI'!$B:$B))</f>
        <v>0</v>
      </c>
      <c r="F309" s="147">
        <f>IF($D309="","",SUMIF('[3]TK DETHI'!$C:$C,$D309,'[3]TK DETHI'!$D:$D))</f>
        <v>0</v>
      </c>
      <c r="G309" s="147">
        <f>IF($D309="","",SUMIF('[3]TK DETHI'!$E:$E,$D309,'[3]TK DETHI'!$F:$F))</f>
        <v>0</v>
      </c>
      <c r="H309" s="147">
        <f>IF($D309="","",SUMIF('[3]TK DETHI'!$G:$G,$D309,'[3]TK DETHI'!$H:$H))</f>
        <v>0</v>
      </c>
      <c r="I309" s="147">
        <f>IF($D309="","",SUMIF('[3]TK DETHI'!$I:$I,$D309,'[3]TK DETHI'!$J:$J))</f>
        <v>0</v>
      </c>
      <c r="J309" s="147">
        <f>IF($D309="","",SUMIF('[3]TK DETHI'!$K:$K,$D309,'[3]TK DETHI'!$L:$L))</f>
        <v>0</v>
      </c>
      <c r="K309" s="147">
        <f>IF($D309="","",SUMIF('[3]TK DETHI'!$M:$M,$D309,'[3]TK DETHI'!$N:$N))</f>
        <v>0</v>
      </c>
      <c r="L309" s="147">
        <f>IF($D309="","",SUMIF('[3]TK DETHI'!$O:$O,$D309,'[3]TK DETHI'!$P:$P))</f>
        <v>0</v>
      </c>
      <c r="M309" s="148">
        <f t="shared" si="45"/>
        <v>0</v>
      </c>
      <c r="N309" s="49">
        <f>IF($D309="","",SUMIF('[3]TK COITHI KTHP va Thi TN'!$A:$A,$D309,'[3]TK COITHI KTHP va Thi TN'!$D:$D))</f>
        <v>0</v>
      </c>
      <c r="O309" s="49">
        <f>IF($D309="","",SUMIF('[3]TK COITHI KTHP va Thi TN'!$B:$B,$D309,'[3]TK COITHI KTHP va Thi TN'!$D:$D))</f>
        <v>0</v>
      </c>
      <c r="P309" s="49">
        <f>IF($D309="","",SUMIF('[3]TK COITHI KTHP va Thi TN'!$E:$E,$D309,'[3]TK COITHI KTHP va Thi TN'!$H:$H))</f>
        <v>0</v>
      </c>
      <c r="Q309" s="49">
        <f>IF($D309="","",SUMIF('[3]TK COITHI KTHP va Thi TN'!$F:$F,$D309,'[3]TK COITHI KTHP va Thi TN'!$H:$H))</f>
        <v>0</v>
      </c>
      <c r="R309" s="149">
        <f t="shared" si="46"/>
        <v>0</v>
      </c>
      <c r="S309" s="49">
        <f>IF($D309="","",SUMIF('[3]TK CHAMTHI'!$A:$A,$D309,'[3]TK CHAMTHI'!$C:$C))</f>
        <v>0</v>
      </c>
      <c r="T309" s="49">
        <f>IF($D309="","",SUMIF('[3]TK CHAMTHI'!$B:$B,$D309,'[3]TK CHAMTHI'!$C:$C))</f>
        <v>0</v>
      </c>
      <c r="U309" s="49">
        <f>IF(D309="","",SUMIF('[3]CHAM NV'!B:B,D309,'[3]CHAM NV'!C:C))</f>
        <v>0</v>
      </c>
      <c r="V309" s="50">
        <f t="shared" si="47"/>
        <v>0</v>
      </c>
      <c r="W309" s="49">
        <f>IF($D309="","",SUMIF('[3]TK CHAMTHI'!$D:$D,$D309,'[3]TK CHAMTHI'!$F:$F))</f>
        <v>0</v>
      </c>
      <c r="X309" s="49">
        <f>IF($D309="","",SUMIF('[3]TK CHAMTHI'!$E:$E,$D309,'[3]TK CHAMTHI'!$F:$F))</f>
        <v>0</v>
      </c>
      <c r="Y309" s="49">
        <f>IF(D309="","",SUMIF('[3]CHAM NV'!G:G,D309,'[3]CHAM NV'!H:H))</f>
        <v>0</v>
      </c>
      <c r="Z309" s="50">
        <f t="shared" si="48"/>
        <v>0</v>
      </c>
      <c r="AA309" s="49">
        <f>IF($D309="","",SUMIF('[3]TK CHAMTHI'!$G:$G,$D309,'[3]TK CHAMTHI'!$I:$I))</f>
        <v>0</v>
      </c>
      <c r="AB309" s="49">
        <f>IF($D309="","",SUMIF('[3]TK CHAMTHI'!$H:$H,$D309,'[3]TK CHAMTHI'!$I:$I))</f>
        <v>0</v>
      </c>
      <c r="AC309" s="49">
        <f>IF(D309="","",SUMIF('[3]CHAM NV'!E:E,D309,'[3]CHAM NV'!F:F))</f>
        <v>0</v>
      </c>
      <c r="AD309" s="50">
        <f t="shared" si="49"/>
        <v>0</v>
      </c>
      <c r="AE309" s="49">
        <f>IF($D309="","",SUMIF('[3]TK CHAMTHI'!$J:$J,$D309,'[3]TK CHAMTHI'!$L:$L))</f>
        <v>0</v>
      </c>
      <c r="AF309" s="49">
        <f>IF($D309="","",SUMIF('[3]TK CHAMTHI'!$K:$K,$D309,'[3]TK CHAMTHI'!$L:$L))</f>
        <v>0</v>
      </c>
      <c r="AG309" s="49">
        <f>IF(D309="","",SUMIF('[3]CHAM NV'!I:I,D309,'[3]CHAM NV'!J:J))</f>
        <v>0</v>
      </c>
      <c r="AH309" s="50">
        <f t="shared" si="50"/>
        <v>0</v>
      </c>
      <c r="AI309" s="49">
        <f>IF($D309="","",SUMIF('[3]TK CHAMTHI'!$M:$M,$D309,'[3]TK CHAMTHI'!$O:$O))</f>
        <v>0</v>
      </c>
      <c r="AJ309" s="49">
        <f>IF($D309="","",SUMIF('[3]TK CHAMTHI'!$N:$N,$D309,'[3]TK CHAMTHI'!$O:$O))</f>
        <v>0</v>
      </c>
      <c r="AK309" s="50">
        <f t="shared" si="42"/>
        <v>0</v>
      </c>
      <c r="AL309" s="49">
        <f>IF($D309="","",SUMIF('[3]TK CHAMTHI'!$P:$P,$D309,'[3]TK CHAMTHI'!$R:$R))</f>
        <v>0</v>
      </c>
      <c r="AM309" s="49">
        <f>IF($D309="","",SUMIF('[3]TK CHAMTHI'!$Q:$Q,$D309,'[3]TK CHAMTHI'!$R:$R))</f>
        <v>0</v>
      </c>
      <c r="AN309" s="50">
        <f t="shared" si="43"/>
        <v>0</v>
      </c>
      <c r="AO309" s="49">
        <f>IF(D309="","",SUMIF('[3]TK CHAMTHI'!S:S,D309,'[3]TK CHAMTHI'!U:U))</f>
        <v>0</v>
      </c>
      <c r="AP309" s="49">
        <f>IF(D309="","",SUMIF('[3]TK CHAMTHI'!T:T,D309,'[3]TK CHAMTHI'!U:U))</f>
        <v>0</v>
      </c>
      <c r="AQ309" s="50">
        <f t="shared" si="51"/>
        <v>0</v>
      </c>
      <c r="AR309" s="50">
        <f>IF(D309="","",ROUND(SUMIF('[3]QL THI'!G:G,D309,'[3]QL THI'!H:H),1))</f>
        <v>0</v>
      </c>
      <c r="AS309" s="50">
        <f>IF(D309="","",ROUND(SUMIF('[3]QL THI'!E:E,D309,'[3]QL THI'!F:F),1))</f>
        <v>0</v>
      </c>
      <c r="AT309" s="149">
        <f t="shared" si="44"/>
        <v>0</v>
      </c>
    </row>
    <row r="310" spans="1:46" s="135" customFormat="1">
      <c r="A310" s="145">
        <f>IF(D310="","",SUBTOTAL(3,$D$5:D310))</f>
        <v>306</v>
      </c>
      <c r="B310" s="46" t="s">
        <v>661</v>
      </c>
      <c r="C310" s="47" t="s">
        <v>638</v>
      </c>
      <c r="D310" s="146" t="s">
        <v>662</v>
      </c>
      <c r="E310" s="147">
        <f>IF($D310="","",SUMIF('[3]TK DETHI'!$A:$A,$D310,'[3]TK DETHI'!$B:$B))</f>
        <v>0</v>
      </c>
      <c r="F310" s="147">
        <f>IF($D310="","",SUMIF('[3]TK DETHI'!$C:$C,$D310,'[3]TK DETHI'!$D:$D))</f>
        <v>0</v>
      </c>
      <c r="G310" s="147">
        <f>IF($D310="","",SUMIF('[3]TK DETHI'!$E:$E,$D310,'[3]TK DETHI'!$F:$F))</f>
        <v>0</v>
      </c>
      <c r="H310" s="147">
        <f>IF($D310="","",SUMIF('[3]TK DETHI'!$G:$G,$D310,'[3]TK DETHI'!$H:$H))</f>
        <v>0</v>
      </c>
      <c r="I310" s="147">
        <f>IF($D310="","",SUMIF('[3]TK DETHI'!$I:$I,$D310,'[3]TK DETHI'!$J:$J))</f>
        <v>0</v>
      </c>
      <c r="J310" s="147">
        <f>IF($D310="","",SUMIF('[3]TK DETHI'!$K:$K,$D310,'[3]TK DETHI'!$L:$L))</f>
        <v>0</v>
      </c>
      <c r="K310" s="147">
        <f>IF($D310="","",SUMIF('[3]TK DETHI'!$M:$M,$D310,'[3]TK DETHI'!$N:$N))</f>
        <v>0</v>
      </c>
      <c r="L310" s="147">
        <f>IF($D310="","",SUMIF('[3]TK DETHI'!$O:$O,$D310,'[3]TK DETHI'!$P:$P))</f>
        <v>0</v>
      </c>
      <c r="M310" s="148">
        <f t="shared" si="45"/>
        <v>0</v>
      </c>
      <c r="N310" s="49">
        <f>IF($D310="","",SUMIF('[3]TK COITHI KTHP va Thi TN'!$A:$A,$D310,'[3]TK COITHI KTHP va Thi TN'!$D:$D))</f>
        <v>0</v>
      </c>
      <c r="O310" s="49">
        <f>IF($D310="","",SUMIF('[3]TK COITHI KTHP va Thi TN'!$B:$B,$D310,'[3]TK COITHI KTHP va Thi TN'!$D:$D))</f>
        <v>0</v>
      </c>
      <c r="P310" s="49">
        <f>IF($D310="","",SUMIF('[3]TK COITHI KTHP va Thi TN'!$E:$E,$D310,'[3]TK COITHI KTHP va Thi TN'!$H:$H))</f>
        <v>0</v>
      </c>
      <c r="Q310" s="49">
        <f>IF($D310="","",SUMIF('[3]TK COITHI KTHP va Thi TN'!$F:$F,$D310,'[3]TK COITHI KTHP va Thi TN'!$H:$H))</f>
        <v>0</v>
      </c>
      <c r="R310" s="149">
        <f t="shared" si="46"/>
        <v>0</v>
      </c>
      <c r="S310" s="49">
        <f>IF($D310="","",SUMIF('[3]TK CHAMTHI'!$A:$A,$D310,'[3]TK CHAMTHI'!$C:$C))</f>
        <v>0</v>
      </c>
      <c r="T310" s="49">
        <f>IF($D310="","",SUMIF('[3]TK CHAMTHI'!$B:$B,$D310,'[3]TK CHAMTHI'!$C:$C))</f>
        <v>0</v>
      </c>
      <c r="U310" s="49">
        <f>IF(D310="","",SUMIF('[3]CHAM NV'!B:B,D310,'[3]CHAM NV'!C:C))</f>
        <v>0</v>
      </c>
      <c r="V310" s="50">
        <f t="shared" si="47"/>
        <v>0</v>
      </c>
      <c r="W310" s="49">
        <f>IF($D310="","",SUMIF('[3]TK CHAMTHI'!$D:$D,$D310,'[3]TK CHAMTHI'!$F:$F))</f>
        <v>0</v>
      </c>
      <c r="X310" s="49">
        <f>IF($D310="","",SUMIF('[3]TK CHAMTHI'!$E:$E,$D310,'[3]TK CHAMTHI'!$F:$F))</f>
        <v>0</v>
      </c>
      <c r="Y310" s="49">
        <f>IF(D310="","",SUMIF('[3]CHAM NV'!G:G,D310,'[3]CHAM NV'!H:H))</f>
        <v>0</v>
      </c>
      <c r="Z310" s="50">
        <f t="shared" si="48"/>
        <v>0</v>
      </c>
      <c r="AA310" s="49">
        <f>IF($D310="","",SUMIF('[3]TK CHAMTHI'!$G:$G,$D310,'[3]TK CHAMTHI'!$I:$I))</f>
        <v>0</v>
      </c>
      <c r="AB310" s="49">
        <f>IF($D310="","",SUMIF('[3]TK CHAMTHI'!$H:$H,$D310,'[3]TK CHAMTHI'!$I:$I))</f>
        <v>0</v>
      </c>
      <c r="AC310" s="49">
        <f>IF(D310="","",SUMIF('[3]CHAM NV'!E:E,D310,'[3]CHAM NV'!F:F))</f>
        <v>0</v>
      </c>
      <c r="AD310" s="50">
        <f t="shared" si="49"/>
        <v>0</v>
      </c>
      <c r="AE310" s="49">
        <f>IF($D310="","",SUMIF('[3]TK CHAMTHI'!$J:$J,$D310,'[3]TK CHAMTHI'!$L:$L))</f>
        <v>0</v>
      </c>
      <c r="AF310" s="49">
        <f>IF($D310="","",SUMIF('[3]TK CHAMTHI'!$K:$K,$D310,'[3]TK CHAMTHI'!$L:$L))</f>
        <v>0</v>
      </c>
      <c r="AG310" s="49">
        <f>IF(D310="","",SUMIF('[3]CHAM NV'!I:I,D310,'[3]CHAM NV'!J:J))</f>
        <v>0</v>
      </c>
      <c r="AH310" s="50">
        <f t="shared" si="50"/>
        <v>0</v>
      </c>
      <c r="AI310" s="49">
        <f>IF($D310="","",SUMIF('[3]TK CHAMTHI'!$M:$M,$D310,'[3]TK CHAMTHI'!$O:$O))</f>
        <v>0</v>
      </c>
      <c r="AJ310" s="49">
        <f>IF($D310="","",SUMIF('[3]TK CHAMTHI'!$N:$N,$D310,'[3]TK CHAMTHI'!$O:$O))</f>
        <v>0</v>
      </c>
      <c r="AK310" s="50">
        <f t="shared" si="42"/>
        <v>0</v>
      </c>
      <c r="AL310" s="49">
        <f>IF($D310="","",SUMIF('[3]TK CHAMTHI'!$P:$P,$D310,'[3]TK CHAMTHI'!$R:$R))</f>
        <v>0</v>
      </c>
      <c r="AM310" s="49">
        <f>IF($D310="","",SUMIF('[3]TK CHAMTHI'!$Q:$Q,$D310,'[3]TK CHAMTHI'!$R:$R))</f>
        <v>0</v>
      </c>
      <c r="AN310" s="50">
        <f t="shared" si="43"/>
        <v>0</v>
      </c>
      <c r="AO310" s="49">
        <f>IF(D310="","",SUMIF('[3]TK CHAMTHI'!S:S,D310,'[3]TK CHAMTHI'!U:U))</f>
        <v>0</v>
      </c>
      <c r="AP310" s="49">
        <f>IF(D310="","",SUMIF('[3]TK CHAMTHI'!T:T,D310,'[3]TK CHAMTHI'!U:U))</f>
        <v>0</v>
      </c>
      <c r="AQ310" s="50">
        <f t="shared" si="51"/>
        <v>0</v>
      </c>
      <c r="AR310" s="50">
        <f>IF(D310="","",ROUND(SUMIF('[3]QL THI'!G:G,D310,'[3]QL THI'!H:H),1))</f>
        <v>0</v>
      </c>
      <c r="AS310" s="50">
        <f>IF(D310="","",ROUND(SUMIF('[3]QL THI'!E:E,D310,'[3]QL THI'!F:F),1))</f>
        <v>0</v>
      </c>
      <c r="AT310" s="149">
        <f t="shared" si="44"/>
        <v>0</v>
      </c>
    </row>
    <row r="311" spans="1:46" s="135" customFormat="1">
      <c r="A311" s="145">
        <f>IF(D311="","",SUBTOTAL(3,$D$5:D311))</f>
        <v>307</v>
      </c>
      <c r="B311" s="46" t="s">
        <v>663</v>
      </c>
      <c r="C311" s="47" t="s">
        <v>638</v>
      </c>
      <c r="D311" s="146" t="s">
        <v>664</v>
      </c>
      <c r="E311" s="147">
        <f>IF($D311="","",SUMIF('[3]TK DETHI'!$A:$A,$D311,'[3]TK DETHI'!$B:$B))</f>
        <v>0</v>
      </c>
      <c r="F311" s="147">
        <f>IF($D311="","",SUMIF('[3]TK DETHI'!$C:$C,$D311,'[3]TK DETHI'!$D:$D))</f>
        <v>0</v>
      </c>
      <c r="G311" s="147">
        <f>IF($D311="","",SUMIF('[3]TK DETHI'!$E:$E,$D311,'[3]TK DETHI'!$F:$F))</f>
        <v>0</v>
      </c>
      <c r="H311" s="147">
        <f>IF($D311="","",SUMIF('[3]TK DETHI'!$G:$G,$D311,'[3]TK DETHI'!$H:$H))</f>
        <v>0</v>
      </c>
      <c r="I311" s="147">
        <f>IF($D311="","",SUMIF('[3]TK DETHI'!$I:$I,$D311,'[3]TK DETHI'!$J:$J))</f>
        <v>0</v>
      </c>
      <c r="J311" s="147">
        <f>IF($D311="","",SUMIF('[3]TK DETHI'!$K:$K,$D311,'[3]TK DETHI'!$L:$L))</f>
        <v>0</v>
      </c>
      <c r="K311" s="147">
        <f>IF($D311="","",SUMIF('[3]TK DETHI'!$M:$M,$D311,'[3]TK DETHI'!$N:$N))</f>
        <v>0</v>
      </c>
      <c r="L311" s="147">
        <f>IF($D311="","",SUMIF('[3]TK DETHI'!$O:$O,$D311,'[3]TK DETHI'!$P:$P))</f>
        <v>0</v>
      </c>
      <c r="M311" s="148">
        <f t="shared" si="45"/>
        <v>0</v>
      </c>
      <c r="N311" s="49">
        <f>IF($D311="","",SUMIF('[3]TK COITHI KTHP va Thi TN'!$A:$A,$D311,'[3]TK COITHI KTHP va Thi TN'!$D:$D))</f>
        <v>0</v>
      </c>
      <c r="O311" s="49">
        <f>IF($D311="","",SUMIF('[3]TK COITHI KTHP va Thi TN'!$B:$B,$D311,'[3]TK COITHI KTHP va Thi TN'!$D:$D))</f>
        <v>0</v>
      </c>
      <c r="P311" s="49">
        <f>IF($D311="","",SUMIF('[3]TK COITHI KTHP va Thi TN'!$E:$E,$D311,'[3]TK COITHI KTHP va Thi TN'!$H:$H))</f>
        <v>0</v>
      </c>
      <c r="Q311" s="49">
        <f>IF($D311="","",SUMIF('[3]TK COITHI KTHP va Thi TN'!$F:$F,$D311,'[3]TK COITHI KTHP va Thi TN'!$H:$H))</f>
        <v>0</v>
      </c>
      <c r="R311" s="149">
        <f t="shared" si="46"/>
        <v>0</v>
      </c>
      <c r="S311" s="49">
        <f>IF($D311="","",SUMIF('[3]TK CHAMTHI'!$A:$A,$D311,'[3]TK CHAMTHI'!$C:$C))</f>
        <v>0</v>
      </c>
      <c r="T311" s="49">
        <f>IF($D311="","",SUMIF('[3]TK CHAMTHI'!$B:$B,$D311,'[3]TK CHAMTHI'!$C:$C))</f>
        <v>0</v>
      </c>
      <c r="U311" s="49">
        <f>IF(D311="","",SUMIF('[3]CHAM NV'!B:B,D311,'[3]CHAM NV'!C:C))</f>
        <v>0</v>
      </c>
      <c r="V311" s="50">
        <f t="shared" si="47"/>
        <v>0</v>
      </c>
      <c r="W311" s="49">
        <f>IF($D311="","",SUMIF('[3]TK CHAMTHI'!$D:$D,$D311,'[3]TK CHAMTHI'!$F:$F))</f>
        <v>0</v>
      </c>
      <c r="X311" s="49">
        <f>IF($D311="","",SUMIF('[3]TK CHAMTHI'!$E:$E,$D311,'[3]TK CHAMTHI'!$F:$F))</f>
        <v>0</v>
      </c>
      <c r="Y311" s="49">
        <f>IF(D311="","",SUMIF('[3]CHAM NV'!G:G,D311,'[3]CHAM NV'!H:H))</f>
        <v>0</v>
      </c>
      <c r="Z311" s="50">
        <f t="shared" si="48"/>
        <v>0</v>
      </c>
      <c r="AA311" s="49">
        <f>IF($D311="","",SUMIF('[3]TK CHAMTHI'!$G:$G,$D311,'[3]TK CHAMTHI'!$I:$I))</f>
        <v>0</v>
      </c>
      <c r="AB311" s="49">
        <f>IF($D311="","",SUMIF('[3]TK CHAMTHI'!$H:$H,$D311,'[3]TK CHAMTHI'!$I:$I))</f>
        <v>0</v>
      </c>
      <c r="AC311" s="49">
        <f>IF(D311="","",SUMIF('[3]CHAM NV'!E:E,D311,'[3]CHAM NV'!F:F))</f>
        <v>0</v>
      </c>
      <c r="AD311" s="50">
        <f t="shared" si="49"/>
        <v>0</v>
      </c>
      <c r="AE311" s="49">
        <f>IF($D311="","",SUMIF('[3]TK CHAMTHI'!$J:$J,$D311,'[3]TK CHAMTHI'!$L:$L))</f>
        <v>0</v>
      </c>
      <c r="AF311" s="49">
        <f>IF($D311="","",SUMIF('[3]TK CHAMTHI'!$K:$K,$D311,'[3]TK CHAMTHI'!$L:$L))</f>
        <v>0</v>
      </c>
      <c r="AG311" s="49">
        <f>IF(D311="","",SUMIF('[3]CHAM NV'!I:I,D311,'[3]CHAM NV'!J:J))</f>
        <v>0</v>
      </c>
      <c r="AH311" s="50">
        <f t="shared" si="50"/>
        <v>0</v>
      </c>
      <c r="AI311" s="49">
        <f>IF($D311="","",SUMIF('[3]TK CHAMTHI'!$M:$M,$D311,'[3]TK CHAMTHI'!$O:$O))</f>
        <v>0</v>
      </c>
      <c r="AJ311" s="49">
        <f>IF($D311="","",SUMIF('[3]TK CHAMTHI'!$N:$N,$D311,'[3]TK CHAMTHI'!$O:$O))</f>
        <v>0</v>
      </c>
      <c r="AK311" s="50">
        <f t="shared" si="42"/>
        <v>0</v>
      </c>
      <c r="AL311" s="49">
        <f>IF($D311="","",SUMIF('[3]TK CHAMTHI'!$P:$P,$D311,'[3]TK CHAMTHI'!$R:$R))</f>
        <v>0</v>
      </c>
      <c r="AM311" s="49">
        <f>IF($D311="","",SUMIF('[3]TK CHAMTHI'!$Q:$Q,$D311,'[3]TK CHAMTHI'!$R:$R))</f>
        <v>0</v>
      </c>
      <c r="AN311" s="50">
        <f t="shared" si="43"/>
        <v>0</v>
      </c>
      <c r="AO311" s="49">
        <f>IF(D311="","",SUMIF('[3]TK CHAMTHI'!S:S,D311,'[3]TK CHAMTHI'!U:U))</f>
        <v>0</v>
      </c>
      <c r="AP311" s="49">
        <f>IF(D311="","",SUMIF('[3]TK CHAMTHI'!T:T,D311,'[3]TK CHAMTHI'!U:U))</f>
        <v>0</v>
      </c>
      <c r="AQ311" s="50">
        <f t="shared" si="51"/>
        <v>0</v>
      </c>
      <c r="AR311" s="50">
        <f>IF(D311="","",ROUND(SUMIF('[3]QL THI'!G:G,D311,'[3]QL THI'!H:H),1))</f>
        <v>0</v>
      </c>
      <c r="AS311" s="50">
        <f>IF(D311="","",ROUND(SUMIF('[3]QL THI'!E:E,D311,'[3]QL THI'!F:F),1))</f>
        <v>0</v>
      </c>
      <c r="AT311" s="149">
        <f t="shared" si="44"/>
        <v>0</v>
      </c>
    </row>
    <row r="312" spans="1:46" s="135" customFormat="1">
      <c r="A312" s="145">
        <f>IF(D312="","",SUBTOTAL(3,$D$5:D312))</f>
        <v>308</v>
      </c>
      <c r="B312" s="46" t="s">
        <v>665</v>
      </c>
      <c r="C312" s="47" t="s">
        <v>638</v>
      </c>
      <c r="D312" s="146" t="s">
        <v>666</v>
      </c>
      <c r="E312" s="147">
        <f>IF($D312="","",SUMIF('[3]TK DETHI'!$A:$A,$D312,'[3]TK DETHI'!$B:$B))</f>
        <v>0</v>
      </c>
      <c r="F312" s="147">
        <f>IF($D312="","",SUMIF('[3]TK DETHI'!$C:$C,$D312,'[3]TK DETHI'!$D:$D))</f>
        <v>0</v>
      </c>
      <c r="G312" s="147">
        <f>IF($D312="","",SUMIF('[3]TK DETHI'!$E:$E,$D312,'[3]TK DETHI'!$F:$F))</f>
        <v>0</v>
      </c>
      <c r="H312" s="147">
        <f>IF($D312="","",SUMIF('[3]TK DETHI'!$G:$G,$D312,'[3]TK DETHI'!$H:$H))</f>
        <v>0</v>
      </c>
      <c r="I312" s="147">
        <f>IF($D312="","",SUMIF('[3]TK DETHI'!$I:$I,$D312,'[3]TK DETHI'!$J:$J))</f>
        <v>0</v>
      </c>
      <c r="J312" s="147">
        <f>IF($D312="","",SUMIF('[3]TK DETHI'!$K:$K,$D312,'[3]TK DETHI'!$L:$L))</f>
        <v>0</v>
      </c>
      <c r="K312" s="147">
        <f>IF($D312="","",SUMIF('[3]TK DETHI'!$M:$M,$D312,'[3]TK DETHI'!$N:$N))</f>
        <v>0</v>
      </c>
      <c r="L312" s="147">
        <f>IF($D312="","",SUMIF('[3]TK DETHI'!$O:$O,$D312,'[3]TK DETHI'!$P:$P))</f>
        <v>0</v>
      </c>
      <c r="M312" s="148">
        <f t="shared" si="45"/>
        <v>0</v>
      </c>
      <c r="N312" s="49">
        <f>IF($D312="","",SUMIF('[3]TK COITHI KTHP va Thi TN'!$A:$A,$D312,'[3]TK COITHI KTHP va Thi TN'!$D:$D))</f>
        <v>0</v>
      </c>
      <c r="O312" s="49">
        <f>IF($D312="","",SUMIF('[3]TK COITHI KTHP va Thi TN'!$B:$B,$D312,'[3]TK COITHI KTHP va Thi TN'!$D:$D))</f>
        <v>0</v>
      </c>
      <c r="P312" s="49">
        <f>IF($D312="","",SUMIF('[3]TK COITHI KTHP va Thi TN'!$E:$E,$D312,'[3]TK COITHI KTHP va Thi TN'!$H:$H))</f>
        <v>0</v>
      </c>
      <c r="Q312" s="49">
        <f>IF($D312="","",SUMIF('[3]TK COITHI KTHP va Thi TN'!$F:$F,$D312,'[3]TK COITHI KTHP va Thi TN'!$H:$H))</f>
        <v>0</v>
      </c>
      <c r="R312" s="149">
        <f t="shared" si="46"/>
        <v>0</v>
      </c>
      <c r="S312" s="49">
        <f>IF($D312="","",SUMIF('[3]TK CHAMTHI'!$A:$A,$D312,'[3]TK CHAMTHI'!$C:$C))</f>
        <v>0</v>
      </c>
      <c r="T312" s="49">
        <f>IF($D312="","",SUMIF('[3]TK CHAMTHI'!$B:$B,$D312,'[3]TK CHAMTHI'!$C:$C))</f>
        <v>0</v>
      </c>
      <c r="U312" s="49">
        <f>IF(D312="","",SUMIF('[3]CHAM NV'!B:B,D312,'[3]CHAM NV'!C:C))</f>
        <v>0</v>
      </c>
      <c r="V312" s="50">
        <f t="shared" si="47"/>
        <v>0</v>
      </c>
      <c r="W312" s="49">
        <f>IF($D312="","",SUMIF('[3]TK CHAMTHI'!$D:$D,$D312,'[3]TK CHAMTHI'!$F:$F))</f>
        <v>0</v>
      </c>
      <c r="X312" s="49">
        <f>IF($D312="","",SUMIF('[3]TK CHAMTHI'!$E:$E,$D312,'[3]TK CHAMTHI'!$F:$F))</f>
        <v>0</v>
      </c>
      <c r="Y312" s="49">
        <f>IF(D312="","",SUMIF('[3]CHAM NV'!G:G,D312,'[3]CHAM NV'!H:H))</f>
        <v>0</v>
      </c>
      <c r="Z312" s="50">
        <f t="shared" si="48"/>
        <v>0</v>
      </c>
      <c r="AA312" s="49">
        <f>IF($D312="","",SUMIF('[3]TK CHAMTHI'!$G:$G,$D312,'[3]TK CHAMTHI'!$I:$I))</f>
        <v>0</v>
      </c>
      <c r="AB312" s="49">
        <f>IF($D312="","",SUMIF('[3]TK CHAMTHI'!$H:$H,$D312,'[3]TK CHAMTHI'!$I:$I))</f>
        <v>0</v>
      </c>
      <c r="AC312" s="49">
        <f>IF(D312="","",SUMIF('[3]CHAM NV'!E:E,D312,'[3]CHAM NV'!F:F))</f>
        <v>0</v>
      </c>
      <c r="AD312" s="50">
        <f t="shared" si="49"/>
        <v>0</v>
      </c>
      <c r="AE312" s="49">
        <f>IF($D312="","",SUMIF('[3]TK CHAMTHI'!$J:$J,$D312,'[3]TK CHAMTHI'!$L:$L))</f>
        <v>0</v>
      </c>
      <c r="AF312" s="49">
        <f>IF($D312="","",SUMIF('[3]TK CHAMTHI'!$K:$K,$D312,'[3]TK CHAMTHI'!$L:$L))</f>
        <v>0</v>
      </c>
      <c r="AG312" s="49">
        <f>IF(D312="","",SUMIF('[3]CHAM NV'!I:I,D312,'[3]CHAM NV'!J:J))</f>
        <v>0</v>
      </c>
      <c r="AH312" s="50">
        <f t="shared" si="50"/>
        <v>0</v>
      </c>
      <c r="AI312" s="49">
        <f>IF($D312="","",SUMIF('[3]TK CHAMTHI'!$M:$M,$D312,'[3]TK CHAMTHI'!$O:$O))</f>
        <v>0</v>
      </c>
      <c r="AJ312" s="49">
        <f>IF($D312="","",SUMIF('[3]TK CHAMTHI'!$N:$N,$D312,'[3]TK CHAMTHI'!$O:$O))</f>
        <v>0</v>
      </c>
      <c r="AK312" s="50">
        <f t="shared" si="42"/>
        <v>0</v>
      </c>
      <c r="AL312" s="49">
        <f>IF($D312="","",SUMIF('[3]TK CHAMTHI'!$P:$P,$D312,'[3]TK CHAMTHI'!$R:$R))</f>
        <v>0</v>
      </c>
      <c r="AM312" s="49">
        <f>IF($D312="","",SUMIF('[3]TK CHAMTHI'!$Q:$Q,$D312,'[3]TK CHAMTHI'!$R:$R))</f>
        <v>0</v>
      </c>
      <c r="AN312" s="50">
        <f t="shared" si="43"/>
        <v>0</v>
      </c>
      <c r="AO312" s="49">
        <f>IF(D312="","",SUMIF('[3]TK CHAMTHI'!S:S,D312,'[3]TK CHAMTHI'!U:U))</f>
        <v>0</v>
      </c>
      <c r="AP312" s="49">
        <f>IF(D312="","",SUMIF('[3]TK CHAMTHI'!T:T,D312,'[3]TK CHAMTHI'!U:U))</f>
        <v>0</v>
      </c>
      <c r="AQ312" s="50">
        <f t="shared" si="51"/>
        <v>0</v>
      </c>
      <c r="AR312" s="50">
        <f>IF(D312="","",ROUND(SUMIF('[3]QL THI'!G:G,D312,'[3]QL THI'!H:H),1))</f>
        <v>0</v>
      </c>
      <c r="AS312" s="50">
        <f>IF(D312="","",ROUND(SUMIF('[3]QL THI'!E:E,D312,'[3]QL THI'!F:F),1))</f>
        <v>0</v>
      </c>
      <c r="AT312" s="149">
        <f t="shared" si="44"/>
        <v>0</v>
      </c>
    </row>
    <row r="313" spans="1:46" s="135" customFormat="1" ht="37.5">
      <c r="A313" s="145">
        <f>IF(D313="","",SUBTOTAL(3,$D$5:D313))</f>
        <v>309</v>
      </c>
      <c r="B313" s="46" t="s">
        <v>667</v>
      </c>
      <c r="C313" s="47" t="s">
        <v>638</v>
      </c>
      <c r="D313" s="146" t="s">
        <v>668</v>
      </c>
      <c r="E313" s="147">
        <f>IF($D313="","",SUMIF('[3]TK DETHI'!$A:$A,$D313,'[3]TK DETHI'!$B:$B))</f>
        <v>0</v>
      </c>
      <c r="F313" s="147">
        <f>IF($D313="","",SUMIF('[3]TK DETHI'!$C:$C,$D313,'[3]TK DETHI'!$D:$D))</f>
        <v>0</v>
      </c>
      <c r="G313" s="147">
        <f>IF($D313="","",SUMIF('[3]TK DETHI'!$E:$E,$D313,'[3]TK DETHI'!$F:$F))</f>
        <v>0</v>
      </c>
      <c r="H313" s="147">
        <f>IF($D313="","",SUMIF('[3]TK DETHI'!$G:$G,$D313,'[3]TK DETHI'!$H:$H))</f>
        <v>0</v>
      </c>
      <c r="I313" s="147">
        <f>IF($D313="","",SUMIF('[3]TK DETHI'!$I:$I,$D313,'[3]TK DETHI'!$J:$J))</f>
        <v>2</v>
      </c>
      <c r="J313" s="147">
        <f>IF($D313="","",SUMIF('[3]TK DETHI'!$K:$K,$D313,'[3]TK DETHI'!$L:$L))</f>
        <v>0</v>
      </c>
      <c r="K313" s="147">
        <f>IF($D313="","",SUMIF('[3]TK DETHI'!$M:$M,$D313,'[3]TK DETHI'!$N:$N))</f>
        <v>0</v>
      </c>
      <c r="L313" s="147">
        <f>IF($D313="","",SUMIF('[3]TK DETHI'!$O:$O,$D313,'[3]TK DETHI'!$P:$P))</f>
        <v>0</v>
      </c>
      <c r="M313" s="148">
        <f t="shared" si="45"/>
        <v>4</v>
      </c>
      <c r="N313" s="49">
        <f>IF($D313="","",SUMIF('[3]TK COITHI KTHP va Thi TN'!$A:$A,$D313,'[3]TK COITHI KTHP va Thi TN'!$D:$D))</f>
        <v>0</v>
      </c>
      <c r="O313" s="49">
        <f>IF($D313="","",SUMIF('[3]TK COITHI KTHP va Thi TN'!$B:$B,$D313,'[3]TK COITHI KTHP va Thi TN'!$D:$D))</f>
        <v>0</v>
      </c>
      <c r="P313" s="49">
        <f>IF($D313="","",SUMIF('[3]TK COITHI KTHP va Thi TN'!$E:$E,$D313,'[3]TK COITHI KTHP va Thi TN'!$H:$H))</f>
        <v>0</v>
      </c>
      <c r="Q313" s="49">
        <f>IF($D313="","",SUMIF('[3]TK COITHI KTHP va Thi TN'!$F:$F,$D313,'[3]TK COITHI KTHP va Thi TN'!$H:$H))</f>
        <v>0</v>
      </c>
      <c r="R313" s="149">
        <f t="shared" si="46"/>
        <v>0</v>
      </c>
      <c r="S313" s="49">
        <f>IF($D313="","",SUMIF('[3]TK CHAMTHI'!$A:$A,$D313,'[3]TK CHAMTHI'!$C:$C))</f>
        <v>0</v>
      </c>
      <c r="T313" s="49">
        <f>IF($D313="","",SUMIF('[3]TK CHAMTHI'!$B:$B,$D313,'[3]TK CHAMTHI'!$C:$C))</f>
        <v>0</v>
      </c>
      <c r="U313" s="49">
        <f>IF(D313="","",SUMIF('[3]CHAM NV'!B:B,D313,'[3]CHAM NV'!C:C))</f>
        <v>0</v>
      </c>
      <c r="V313" s="50">
        <f t="shared" si="47"/>
        <v>0</v>
      </c>
      <c r="W313" s="49">
        <f>IF($D313="","",SUMIF('[3]TK CHAMTHI'!$D:$D,$D313,'[3]TK CHAMTHI'!$F:$F))</f>
        <v>0</v>
      </c>
      <c r="X313" s="49">
        <f>IF($D313="","",SUMIF('[3]TK CHAMTHI'!$E:$E,$D313,'[3]TK CHAMTHI'!$F:$F))</f>
        <v>0</v>
      </c>
      <c r="Y313" s="49">
        <f>IF(D313="","",SUMIF('[3]CHAM NV'!G:G,D313,'[3]CHAM NV'!H:H))</f>
        <v>0</v>
      </c>
      <c r="Z313" s="50">
        <f t="shared" si="48"/>
        <v>0</v>
      </c>
      <c r="AA313" s="49">
        <f>IF($D313="","",SUMIF('[3]TK CHAMTHI'!$G:$G,$D313,'[3]TK CHAMTHI'!$I:$I))</f>
        <v>0</v>
      </c>
      <c r="AB313" s="49">
        <f>IF($D313="","",SUMIF('[3]TK CHAMTHI'!$H:$H,$D313,'[3]TK CHAMTHI'!$I:$I))</f>
        <v>0</v>
      </c>
      <c r="AC313" s="49">
        <f>IF(D313="","",SUMIF('[3]CHAM NV'!E:E,D313,'[3]CHAM NV'!F:F))</f>
        <v>0</v>
      </c>
      <c r="AD313" s="50">
        <f t="shared" si="49"/>
        <v>0</v>
      </c>
      <c r="AE313" s="49">
        <f>IF($D313="","",SUMIF('[3]TK CHAMTHI'!$J:$J,$D313,'[3]TK CHAMTHI'!$L:$L))</f>
        <v>0</v>
      </c>
      <c r="AF313" s="49">
        <f>IF($D313="","",SUMIF('[3]TK CHAMTHI'!$K:$K,$D313,'[3]TK CHAMTHI'!$L:$L))</f>
        <v>0</v>
      </c>
      <c r="AG313" s="49">
        <f>IF(D313="","",SUMIF('[3]CHAM NV'!I:I,D313,'[3]CHAM NV'!J:J))</f>
        <v>0</v>
      </c>
      <c r="AH313" s="50">
        <f t="shared" si="50"/>
        <v>0</v>
      </c>
      <c r="AI313" s="49">
        <f>IF($D313="","",SUMIF('[3]TK CHAMTHI'!$M:$M,$D313,'[3]TK CHAMTHI'!$O:$O))</f>
        <v>75</v>
      </c>
      <c r="AJ313" s="49">
        <f>IF($D313="","",SUMIF('[3]TK CHAMTHI'!$N:$N,$D313,'[3]TK CHAMTHI'!$O:$O))</f>
        <v>0</v>
      </c>
      <c r="AK313" s="50">
        <f t="shared" si="42"/>
        <v>15</v>
      </c>
      <c r="AL313" s="49">
        <f>IF($D313="","",SUMIF('[3]TK CHAMTHI'!$P:$P,$D313,'[3]TK CHAMTHI'!$R:$R))</f>
        <v>0</v>
      </c>
      <c r="AM313" s="49">
        <f>IF($D313="","",SUMIF('[3]TK CHAMTHI'!$Q:$Q,$D313,'[3]TK CHAMTHI'!$R:$R))</f>
        <v>0</v>
      </c>
      <c r="AN313" s="50">
        <f t="shared" si="43"/>
        <v>0</v>
      </c>
      <c r="AO313" s="49">
        <f>IF(D313="","",SUMIF('[3]TK CHAMTHI'!S:S,D313,'[3]TK CHAMTHI'!U:U))</f>
        <v>0</v>
      </c>
      <c r="AP313" s="49">
        <f>IF(D313="","",SUMIF('[3]TK CHAMTHI'!T:T,D313,'[3]TK CHAMTHI'!U:U))</f>
        <v>0</v>
      </c>
      <c r="AQ313" s="50">
        <f t="shared" si="51"/>
        <v>0</v>
      </c>
      <c r="AR313" s="50">
        <f>IF(D313="","",ROUND(SUMIF('[3]QL THI'!G:G,D313,'[3]QL THI'!H:H),1))</f>
        <v>0</v>
      </c>
      <c r="AS313" s="50">
        <f>IF(D313="","",ROUND(SUMIF('[3]QL THI'!E:E,D313,'[3]QL THI'!F:F),1))</f>
        <v>0</v>
      </c>
      <c r="AT313" s="149">
        <f t="shared" si="44"/>
        <v>19</v>
      </c>
    </row>
    <row r="314" spans="1:46" s="135" customFormat="1">
      <c r="A314" s="145">
        <f>IF(D314="","",SUBTOTAL(3,$D$5:D314))</f>
        <v>310</v>
      </c>
      <c r="B314" s="46" t="s">
        <v>669</v>
      </c>
      <c r="C314" s="47" t="s">
        <v>638</v>
      </c>
      <c r="D314" s="146" t="s">
        <v>670</v>
      </c>
      <c r="E314" s="147">
        <f>IF($D314="","",SUMIF('[3]TK DETHI'!$A:$A,$D314,'[3]TK DETHI'!$B:$B))</f>
        <v>0</v>
      </c>
      <c r="F314" s="147">
        <f>IF($D314="","",SUMIF('[3]TK DETHI'!$C:$C,$D314,'[3]TK DETHI'!$D:$D))</f>
        <v>0</v>
      </c>
      <c r="G314" s="147">
        <f>IF($D314="","",SUMIF('[3]TK DETHI'!$E:$E,$D314,'[3]TK DETHI'!$F:$F))</f>
        <v>0</v>
      </c>
      <c r="H314" s="147">
        <f>IF($D314="","",SUMIF('[3]TK DETHI'!$G:$G,$D314,'[3]TK DETHI'!$H:$H))</f>
        <v>0</v>
      </c>
      <c r="I314" s="147">
        <f>IF($D314="","",SUMIF('[3]TK DETHI'!$I:$I,$D314,'[3]TK DETHI'!$J:$J))</f>
        <v>0</v>
      </c>
      <c r="J314" s="147">
        <f>IF($D314="","",SUMIF('[3]TK DETHI'!$K:$K,$D314,'[3]TK DETHI'!$L:$L))</f>
        <v>0</v>
      </c>
      <c r="K314" s="147">
        <f>IF($D314="","",SUMIF('[3]TK DETHI'!$M:$M,$D314,'[3]TK DETHI'!$N:$N))</f>
        <v>0</v>
      </c>
      <c r="L314" s="147">
        <f>IF($D314="","",SUMIF('[3]TK DETHI'!$O:$O,$D314,'[3]TK DETHI'!$P:$P))</f>
        <v>0</v>
      </c>
      <c r="M314" s="148">
        <f t="shared" si="45"/>
        <v>0</v>
      </c>
      <c r="N314" s="49">
        <f>IF($D314="","",SUMIF('[3]TK COITHI KTHP va Thi TN'!$A:$A,$D314,'[3]TK COITHI KTHP va Thi TN'!$D:$D))</f>
        <v>0</v>
      </c>
      <c r="O314" s="49">
        <f>IF($D314="","",SUMIF('[3]TK COITHI KTHP va Thi TN'!$B:$B,$D314,'[3]TK COITHI KTHP va Thi TN'!$D:$D))</f>
        <v>0</v>
      </c>
      <c r="P314" s="49">
        <f>IF($D314="","",SUMIF('[3]TK COITHI KTHP va Thi TN'!$E:$E,$D314,'[3]TK COITHI KTHP va Thi TN'!$H:$H))</f>
        <v>0</v>
      </c>
      <c r="Q314" s="49">
        <f>IF($D314="","",SUMIF('[3]TK COITHI KTHP va Thi TN'!$F:$F,$D314,'[3]TK COITHI KTHP va Thi TN'!$H:$H))</f>
        <v>0</v>
      </c>
      <c r="R314" s="149">
        <f t="shared" si="46"/>
        <v>0</v>
      </c>
      <c r="S314" s="49">
        <f>IF($D314="","",SUMIF('[3]TK CHAMTHI'!$A:$A,$D314,'[3]TK CHAMTHI'!$C:$C))</f>
        <v>0</v>
      </c>
      <c r="T314" s="49">
        <f>IF($D314="","",SUMIF('[3]TK CHAMTHI'!$B:$B,$D314,'[3]TK CHAMTHI'!$C:$C))</f>
        <v>0</v>
      </c>
      <c r="U314" s="49">
        <f>IF(D314="","",SUMIF('[3]CHAM NV'!B:B,D314,'[3]CHAM NV'!C:C))</f>
        <v>0</v>
      </c>
      <c r="V314" s="50">
        <f t="shared" si="47"/>
        <v>0</v>
      </c>
      <c r="W314" s="49">
        <f>IF($D314="","",SUMIF('[3]TK CHAMTHI'!$D:$D,$D314,'[3]TK CHAMTHI'!$F:$F))</f>
        <v>0</v>
      </c>
      <c r="X314" s="49">
        <f>IF($D314="","",SUMIF('[3]TK CHAMTHI'!$E:$E,$D314,'[3]TK CHAMTHI'!$F:$F))</f>
        <v>0</v>
      </c>
      <c r="Y314" s="49">
        <f>IF(D314="","",SUMIF('[3]CHAM NV'!G:G,D314,'[3]CHAM NV'!H:H))</f>
        <v>0</v>
      </c>
      <c r="Z314" s="50">
        <f t="shared" si="48"/>
        <v>0</v>
      </c>
      <c r="AA314" s="49">
        <f>IF($D314="","",SUMIF('[3]TK CHAMTHI'!$G:$G,$D314,'[3]TK CHAMTHI'!$I:$I))</f>
        <v>0</v>
      </c>
      <c r="AB314" s="49">
        <f>IF($D314="","",SUMIF('[3]TK CHAMTHI'!$H:$H,$D314,'[3]TK CHAMTHI'!$I:$I))</f>
        <v>0</v>
      </c>
      <c r="AC314" s="49">
        <f>IF(D314="","",SUMIF('[3]CHAM NV'!E:E,D314,'[3]CHAM NV'!F:F))</f>
        <v>0</v>
      </c>
      <c r="AD314" s="50">
        <f t="shared" si="49"/>
        <v>0</v>
      </c>
      <c r="AE314" s="49">
        <f>IF($D314="","",SUMIF('[3]TK CHAMTHI'!$J:$J,$D314,'[3]TK CHAMTHI'!$L:$L))</f>
        <v>0</v>
      </c>
      <c r="AF314" s="49">
        <f>IF($D314="","",SUMIF('[3]TK CHAMTHI'!$K:$K,$D314,'[3]TK CHAMTHI'!$L:$L))</f>
        <v>0</v>
      </c>
      <c r="AG314" s="49">
        <f>IF(D314="","",SUMIF('[3]CHAM NV'!I:I,D314,'[3]CHAM NV'!J:J))</f>
        <v>0</v>
      </c>
      <c r="AH314" s="50">
        <f t="shared" si="50"/>
        <v>0</v>
      </c>
      <c r="AI314" s="49">
        <f>IF($D314="","",SUMIF('[3]TK CHAMTHI'!$M:$M,$D314,'[3]TK CHAMTHI'!$O:$O))</f>
        <v>0</v>
      </c>
      <c r="AJ314" s="49">
        <f>IF($D314="","",SUMIF('[3]TK CHAMTHI'!$N:$N,$D314,'[3]TK CHAMTHI'!$O:$O))</f>
        <v>0</v>
      </c>
      <c r="AK314" s="50">
        <f t="shared" si="42"/>
        <v>0</v>
      </c>
      <c r="AL314" s="49">
        <f>IF($D314="","",SUMIF('[3]TK CHAMTHI'!$P:$P,$D314,'[3]TK CHAMTHI'!$R:$R))</f>
        <v>0</v>
      </c>
      <c r="AM314" s="49">
        <f>IF($D314="","",SUMIF('[3]TK CHAMTHI'!$Q:$Q,$D314,'[3]TK CHAMTHI'!$R:$R))</f>
        <v>0</v>
      </c>
      <c r="AN314" s="50">
        <f t="shared" si="43"/>
        <v>0</v>
      </c>
      <c r="AO314" s="49">
        <f>IF(D314="","",SUMIF('[3]TK CHAMTHI'!S:S,D314,'[3]TK CHAMTHI'!U:U))</f>
        <v>0</v>
      </c>
      <c r="AP314" s="49">
        <f>IF(D314="","",SUMIF('[3]TK CHAMTHI'!T:T,D314,'[3]TK CHAMTHI'!U:U))</f>
        <v>0</v>
      </c>
      <c r="AQ314" s="50">
        <f t="shared" si="51"/>
        <v>0</v>
      </c>
      <c r="AR314" s="50">
        <f>IF(D314="","",ROUND(SUMIF('[3]QL THI'!G:G,D314,'[3]QL THI'!H:H),1))</f>
        <v>0</v>
      </c>
      <c r="AS314" s="50">
        <f>IF(D314="","",ROUND(SUMIF('[3]QL THI'!E:E,D314,'[3]QL THI'!F:F),1))</f>
        <v>0</v>
      </c>
      <c r="AT314" s="149">
        <f t="shared" si="44"/>
        <v>0</v>
      </c>
    </row>
    <row r="315" spans="1:46" s="135" customFormat="1">
      <c r="A315" s="145">
        <f>IF(D315="","",SUBTOTAL(3,$D$5:D315))</f>
        <v>311</v>
      </c>
      <c r="B315" s="46" t="s">
        <v>671</v>
      </c>
      <c r="C315" s="47" t="s">
        <v>672</v>
      </c>
      <c r="D315" s="146" t="s">
        <v>673</v>
      </c>
      <c r="E315" s="147">
        <f>IF($D315="","",SUMIF('[3]TK DETHI'!$A:$A,$D315,'[3]TK DETHI'!$B:$B))</f>
        <v>0</v>
      </c>
      <c r="F315" s="147">
        <f>IF($D315="","",SUMIF('[3]TK DETHI'!$C:$C,$D315,'[3]TK DETHI'!$D:$D))</f>
        <v>0</v>
      </c>
      <c r="G315" s="147">
        <f>IF($D315="","",SUMIF('[3]TK DETHI'!$E:$E,$D315,'[3]TK DETHI'!$F:$F))</f>
        <v>0</v>
      </c>
      <c r="H315" s="147">
        <f>IF($D315="","",SUMIF('[3]TK DETHI'!$G:$G,$D315,'[3]TK DETHI'!$H:$H))</f>
        <v>0</v>
      </c>
      <c r="I315" s="147">
        <f>IF($D315="","",SUMIF('[3]TK DETHI'!$I:$I,$D315,'[3]TK DETHI'!$J:$J))</f>
        <v>0</v>
      </c>
      <c r="J315" s="147">
        <f>IF($D315="","",SUMIF('[3]TK DETHI'!$K:$K,$D315,'[3]TK DETHI'!$L:$L))</f>
        <v>0</v>
      </c>
      <c r="K315" s="147">
        <f>IF($D315="","",SUMIF('[3]TK DETHI'!$M:$M,$D315,'[3]TK DETHI'!$N:$N))</f>
        <v>0</v>
      </c>
      <c r="L315" s="147">
        <f>IF($D315="","",SUMIF('[3]TK DETHI'!$O:$O,$D315,'[3]TK DETHI'!$P:$P))</f>
        <v>0</v>
      </c>
      <c r="M315" s="148">
        <f t="shared" si="45"/>
        <v>0</v>
      </c>
      <c r="N315" s="49">
        <f>IF($D315="","",SUMIF('[3]TK COITHI KTHP va Thi TN'!$A:$A,$D315,'[3]TK COITHI KTHP va Thi TN'!$D:$D))</f>
        <v>0</v>
      </c>
      <c r="O315" s="49">
        <f>IF($D315="","",SUMIF('[3]TK COITHI KTHP va Thi TN'!$B:$B,$D315,'[3]TK COITHI KTHP va Thi TN'!$D:$D))</f>
        <v>0</v>
      </c>
      <c r="P315" s="49">
        <f>IF($D315="","",SUMIF('[3]TK COITHI KTHP va Thi TN'!$E:$E,$D315,'[3]TK COITHI KTHP va Thi TN'!$H:$H))</f>
        <v>0</v>
      </c>
      <c r="Q315" s="49">
        <f>IF($D315="","",SUMIF('[3]TK COITHI KTHP va Thi TN'!$F:$F,$D315,'[3]TK COITHI KTHP va Thi TN'!$H:$H))</f>
        <v>0</v>
      </c>
      <c r="R315" s="149">
        <f t="shared" si="46"/>
        <v>0</v>
      </c>
      <c r="S315" s="49">
        <f>IF($D315="","",SUMIF('[3]TK CHAMTHI'!$A:$A,$D315,'[3]TK CHAMTHI'!$C:$C))</f>
        <v>0</v>
      </c>
      <c r="T315" s="49">
        <f>IF($D315="","",SUMIF('[3]TK CHAMTHI'!$B:$B,$D315,'[3]TK CHAMTHI'!$C:$C))</f>
        <v>0</v>
      </c>
      <c r="U315" s="49">
        <f>IF(D315="","",SUMIF('[3]CHAM NV'!B:B,D315,'[3]CHAM NV'!C:C))</f>
        <v>0</v>
      </c>
      <c r="V315" s="50">
        <f t="shared" si="47"/>
        <v>0</v>
      </c>
      <c r="W315" s="49">
        <f>IF($D315="","",SUMIF('[3]TK CHAMTHI'!$D:$D,$D315,'[3]TK CHAMTHI'!$F:$F))</f>
        <v>0</v>
      </c>
      <c r="X315" s="49">
        <f>IF($D315="","",SUMIF('[3]TK CHAMTHI'!$E:$E,$D315,'[3]TK CHAMTHI'!$F:$F))</f>
        <v>0</v>
      </c>
      <c r="Y315" s="49">
        <f>IF(D315="","",SUMIF('[3]CHAM NV'!G:G,D315,'[3]CHAM NV'!H:H))</f>
        <v>0</v>
      </c>
      <c r="Z315" s="50">
        <f t="shared" si="48"/>
        <v>0</v>
      </c>
      <c r="AA315" s="49">
        <f>IF($D315="","",SUMIF('[3]TK CHAMTHI'!$G:$G,$D315,'[3]TK CHAMTHI'!$I:$I))</f>
        <v>0</v>
      </c>
      <c r="AB315" s="49">
        <f>IF($D315="","",SUMIF('[3]TK CHAMTHI'!$H:$H,$D315,'[3]TK CHAMTHI'!$I:$I))</f>
        <v>0</v>
      </c>
      <c r="AC315" s="49">
        <f>IF(D315="","",SUMIF('[3]CHAM NV'!E:E,D315,'[3]CHAM NV'!F:F))</f>
        <v>0</v>
      </c>
      <c r="AD315" s="50">
        <f t="shared" si="49"/>
        <v>0</v>
      </c>
      <c r="AE315" s="49">
        <f>IF($D315="","",SUMIF('[3]TK CHAMTHI'!$J:$J,$D315,'[3]TK CHAMTHI'!$L:$L))</f>
        <v>0</v>
      </c>
      <c r="AF315" s="49">
        <f>IF($D315="","",SUMIF('[3]TK CHAMTHI'!$K:$K,$D315,'[3]TK CHAMTHI'!$L:$L))</f>
        <v>0</v>
      </c>
      <c r="AG315" s="49">
        <f>IF(D315="","",SUMIF('[3]CHAM NV'!I:I,D315,'[3]CHAM NV'!J:J))</f>
        <v>0</v>
      </c>
      <c r="AH315" s="50">
        <f t="shared" si="50"/>
        <v>0</v>
      </c>
      <c r="AI315" s="49">
        <f>IF($D315="","",SUMIF('[3]TK CHAMTHI'!$M:$M,$D315,'[3]TK CHAMTHI'!$O:$O))</f>
        <v>0</v>
      </c>
      <c r="AJ315" s="49">
        <f>IF($D315="","",SUMIF('[3]TK CHAMTHI'!$N:$N,$D315,'[3]TK CHAMTHI'!$O:$O))</f>
        <v>0</v>
      </c>
      <c r="AK315" s="50">
        <f t="shared" si="42"/>
        <v>0</v>
      </c>
      <c r="AL315" s="49">
        <f>IF($D315="","",SUMIF('[3]TK CHAMTHI'!$P:$P,$D315,'[3]TK CHAMTHI'!$R:$R))</f>
        <v>0</v>
      </c>
      <c r="AM315" s="49">
        <f>IF($D315="","",SUMIF('[3]TK CHAMTHI'!$Q:$Q,$D315,'[3]TK CHAMTHI'!$R:$R))</f>
        <v>0</v>
      </c>
      <c r="AN315" s="50">
        <f t="shared" si="43"/>
        <v>0</v>
      </c>
      <c r="AO315" s="49">
        <f>IF(D315="","",SUMIF('[3]TK CHAMTHI'!S:S,D315,'[3]TK CHAMTHI'!U:U))</f>
        <v>0</v>
      </c>
      <c r="AP315" s="49">
        <f>IF(D315="","",SUMIF('[3]TK CHAMTHI'!T:T,D315,'[3]TK CHAMTHI'!U:U))</f>
        <v>0</v>
      </c>
      <c r="AQ315" s="50">
        <f t="shared" si="51"/>
        <v>0</v>
      </c>
      <c r="AR315" s="50">
        <f>IF(D315="","",ROUND(SUMIF('[3]QL THI'!G:G,D315,'[3]QL THI'!H:H),1))</f>
        <v>0</v>
      </c>
      <c r="AS315" s="50">
        <f>IF(D315="","",ROUND(SUMIF('[3]QL THI'!E:E,D315,'[3]QL THI'!F:F),1))</f>
        <v>0</v>
      </c>
      <c r="AT315" s="149">
        <f t="shared" si="44"/>
        <v>0</v>
      </c>
    </row>
    <row r="316" spans="1:46" s="135" customFormat="1">
      <c r="A316" s="145">
        <f>IF(D316="","",SUBTOTAL(3,$D$5:D316))</f>
        <v>312</v>
      </c>
      <c r="B316" s="46" t="s">
        <v>674</v>
      </c>
      <c r="C316" s="47" t="s">
        <v>672</v>
      </c>
      <c r="D316" s="146" t="s">
        <v>675</v>
      </c>
      <c r="E316" s="147">
        <f>IF($D316="","",SUMIF('[3]TK DETHI'!$A:$A,$D316,'[3]TK DETHI'!$B:$B))</f>
        <v>0</v>
      </c>
      <c r="F316" s="147">
        <f>IF($D316="","",SUMIF('[3]TK DETHI'!$C:$C,$D316,'[3]TK DETHI'!$D:$D))</f>
        <v>0</v>
      </c>
      <c r="G316" s="147">
        <f>IF($D316="","",SUMIF('[3]TK DETHI'!$E:$E,$D316,'[3]TK DETHI'!$F:$F))</f>
        <v>0</v>
      </c>
      <c r="H316" s="147">
        <f>IF($D316="","",SUMIF('[3]TK DETHI'!$G:$G,$D316,'[3]TK DETHI'!$H:$H))</f>
        <v>0</v>
      </c>
      <c r="I316" s="147">
        <f>IF($D316="","",SUMIF('[3]TK DETHI'!$I:$I,$D316,'[3]TK DETHI'!$J:$J))</f>
        <v>0</v>
      </c>
      <c r="J316" s="147">
        <f>IF($D316="","",SUMIF('[3]TK DETHI'!$K:$K,$D316,'[3]TK DETHI'!$L:$L))</f>
        <v>0</v>
      </c>
      <c r="K316" s="147">
        <f>IF($D316="","",SUMIF('[3]TK DETHI'!$M:$M,$D316,'[3]TK DETHI'!$N:$N))</f>
        <v>0</v>
      </c>
      <c r="L316" s="147">
        <f>IF($D316="","",SUMIF('[3]TK DETHI'!$O:$O,$D316,'[3]TK DETHI'!$P:$P))</f>
        <v>0</v>
      </c>
      <c r="M316" s="148">
        <f t="shared" si="45"/>
        <v>0</v>
      </c>
      <c r="N316" s="49">
        <f>IF($D316="","",SUMIF('[3]TK COITHI KTHP va Thi TN'!$A:$A,$D316,'[3]TK COITHI KTHP va Thi TN'!$D:$D))</f>
        <v>0</v>
      </c>
      <c r="O316" s="49">
        <f>IF($D316="","",SUMIF('[3]TK COITHI KTHP va Thi TN'!$B:$B,$D316,'[3]TK COITHI KTHP va Thi TN'!$D:$D))</f>
        <v>0</v>
      </c>
      <c r="P316" s="49">
        <f>IF($D316="","",SUMIF('[3]TK COITHI KTHP va Thi TN'!$E:$E,$D316,'[3]TK COITHI KTHP va Thi TN'!$H:$H))</f>
        <v>0</v>
      </c>
      <c r="Q316" s="49">
        <f>IF($D316="","",SUMIF('[3]TK COITHI KTHP va Thi TN'!$F:$F,$D316,'[3]TK COITHI KTHP va Thi TN'!$H:$H))</f>
        <v>0</v>
      </c>
      <c r="R316" s="149">
        <f t="shared" si="46"/>
        <v>0</v>
      </c>
      <c r="S316" s="49">
        <f>IF($D316="","",SUMIF('[3]TK CHAMTHI'!$A:$A,$D316,'[3]TK CHAMTHI'!$C:$C))</f>
        <v>0</v>
      </c>
      <c r="T316" s="49">
        <f>IF($D316="","",SUMIF('[3]TK CHAMTHI'!$B:$B,$D316,'[3]TK CHAMTHI'!$C:$C))</f>
        <v>0</v>
      </c>
      <c r="U316" s="49">
        <f>IF(D316="","",SUMIF('[3]CHAM NV'!B:B,D316,'[3]CHAM NV'!C:C))</f>
        <v>0</v>
      </c>
      <c r="V316" s="50">
        <f t="shared" si="47"/>
        <v>0</v>
      </c>
      <c r="W316" s="49">
        <f>IF($D316="","",SUMIF('[3]TK CHAMTHI'!$D:$D,$D316,'[3]TK CHAMTHI'!$F:$F))</f>
        <v>0</v>
      </c>
      <c r="X316" s="49">
        <f>IF($D316="","",SUMIF('[3]TK CHAMTHI'!$E:$E,$D316,'[3]TK CHAMTHI'!$F:$F))</f>
        <v>0</v>
      </c>
      <c r="Y316" s="49">
        <f>IF(D316="","",SUMIF('[3]CHAM NV'!G:G,D316,'[3]CHAM NV'!H:H))</f>
        <v>0</v>
      </c>
      <c r="Z316" s="50">
        <f t="shared" si="48"/>
        <v>0</v>
      </c>
      <c r="AA316" s="49">
        <f>IF($D316="","",SUMIF('[3]TK CHAMTHI'!$G:$G,$D316,'[3]TK CHAMTHI'!$I:$I))</f>
        <v>0</v>
      </c>
      <c r="AB316" s="49">
        <f>IF($D316="","",SUMIF('[3]TK CHAMTHI'!$H:$H,$D316,'[3]TK CHAMTHI'!$I:$I))</f>
        <v>0</v>
      </c>
      <c r="AC316" s="49">
        <f>IF(D316="","",SUMIF('[3]CHAM NV'!E:E,D316,'[3]CHAM NV'!F:F))</f>
        <v>0</v>
      </c>
      <c r="AD316" s="50">
        <f t="shared" si="49"/>
        <v>0</v>
      </c>
      <c r="AE316" s="49">
        <f>IF($D316="","",SUMIF('[3]TK CHAMTHI'!$J:$J,$D316,'[3]TK CHAMTHI'!$L:$L))</f>
        <v>0</v>
      </c>
      <c r="AF316" s="49">
        <f>IF($D316="","",SUMIF('[3]TK CHAMTHI'!$K:$K,$D316,'[3]TK CHAMTHI'!$L:$L))</f>
        <v>0</v>
      </c>
      <c r="AG316" s="49">
        <f>IF(D316="","",SUMIF('[3]CHAM NV'!I:I,D316,'[3]CHAM NV'!J:J))</f>
        <v>0</v>
      </c>
      <c r="AH316" s="50">
        <f t="shared" si="50"/>
        <v>0</v>
      </c>
      <c r="AI316" s="49">
        <f>IF($D316="","",SUMIF('[3]TK CHAMTHI'!$M:$M,$D316,'[3]TK CHAMTHI'!$O:$O))</f>
        <v>0</v>
      </c>
      <c r="AJ316" s="49">
        <f>IF($D316="","",SUMIF('[3]TK CHAMTHI'!$N:$N,$D316,'[3]TK CHAMTHI'!$O:$O))</f>
        <v>0</v>
      </c>
      <c r="AK316" s="50">
        <f t="shared" si="42"/>
        <v>0</v>
      </c>
      <c r="AL316" s="49">
        <f>IF($D316="","",SUMIF('[3]TK CHAMTHI'!$P:$P,$D316,'[3]TK CHAMTHI'!$R:$R))</f>
        <v>0</v>
      </c>
      <c r="AM316" s="49">
        <f>IF($D316="","",SUMIF('[3]TK CHAMTHI'!$Q:$Q,$D316,'[3]TK CHAMTHI'!$R:$R))</f>
        <v>0</v>
      </c>
      <c r="AN316" s="50">
        <f t="shared" si="43"/>
        <v>0</v>
      </c>
      <c r="AO316" s="49">
        <f>IF(D316="","",SUMIF('[3]TK CHAMTHI'!S:S,D316,'[3]TK CHAMTHI'!U:U))</f>
        <v>0</v>
      </c>
      <c r="AP316" s="49">
        <f>IF(D316="","",SUMIF('[3]TK CHAMTHI'!T:T,D316,'[3]TK CHAMTHI'!U:U))</f>
        <v>0</v>
      </c>
      <c r="AQ316" s="50">
        <f t="shared" si="51"/>
        <v>0</v>
      </c>
      <c r="AR316" s="50">
        <f>IF(D316="","",ROUND(SUMIF('[3]QL THI'!G:G,D316,'[3]QL THI'!H:H),1))</f>
        <v>0</v>
      </c>
      <c r="AS316" s="50">
        <f>IF(D316="","",ROUND(SUMIF('[3]QL THI'!E:E,D316,'[3]QL THI'!F:F),1))</f>
        <v>0</v>
      </c>
      <c r="AT316" s="149">
        <f t="shared" si="44"/>
        <v>0</v>
      </c>
    </row>
    <row r="317" spans="1:46" s="135" customFormat="1">
      <c r="A317" s="145">
        <f>IF(D317="","",SUBTOTAL(3,$D$5:D317))</f>
        <v>313</v>
      </c>
      <c r="B317" s="46" t="s">
        <v>676</v>
      </c>
      <c r="C317" s="47" t="s">
        <v>672</v>
      </c>
      <c r="D317" s="146" t="s">
        <v>677</v>
      </c>
      <c r="E317" s="147">
        <f>IF($D317="","",SUMIF('[3]TK DETHI'!$A:$A,$D317,'[3]TK DETHI'!$B:$B))</f>
        <v>0</v>
      </c>
      <c r="F317" s="147">
        <f>IF($D317="","",SUMIF('[3]TK DETHI'!$C:$C,$D317,'[3]TK DETHI'!$D:$D))</f>
        <v>0</v>
      </c>
      <c r="G317" s="147">
        <f>IF($D317="","",SUMIF('[3]TK DETHI'!$E:$E,$D317,'[3]TK DETHI'!$F:$F))</f>
        <v>0</v>
      </c>
      <c r="H317" s="147">
        <f>IF($D317="","",SUMIF('[3]TK DETHI'!$G:$G,$D317,'[3]TK DETHI'!$H:$H))</f>
        <v>0</v>
      </c>
      <c r="I317" s="147">
        <f>IF($D317="","",SUMIF('[3]TK DETHI'!$I:$I,$D317,'[3]TK DETHI'!$J:$J))</f>
        <v>0</v>
      </c>
      <c r="J317" s="147">
        <f>IF($D317="","",SUMIF('[3]TK DETHI'!$K:$K,$D317,'[3]TK DETHI'!$L:$L))</f>
        <v>0</v>
      </c>
      <c r="K317" s="147">
        <f>IF($D317="","",SUMIF('[3]TK DETHI'!$M:$M,$D317,'[3]TK DETHI'!$N:$N))</f>
        <v>0</v>
      </c>
      <c r="L317" s="147">
        <f>IF($D317="","",SUMIF('[3]TK DETHI'!$O:$O,$D317,'[3]TK DETHI'!$P:$P))</f>
        <v>0</v>
      </c>
      <c r="M317" s="148">
        <f t="shared" si="45"/>
        <v>0</v>
      </c>
      <c r="N317" s="49">
        <f>IF($D317="","",SUMIF('[3]TK COITHI KTHP va Thi TN'!$A:$A,$D317,'[3]TK COITHI KTHP va Thi TN'!$D:$D))</f>
        <v>0</v>
      </c>
      <c r="O317" s="49">
        <f>IF($D317="","",SUMIF('[3]TK COITHI KTHP va Thi TN'!$B:$B,$D317,'[3]TK COITHI KTHP va Thi TN'!$D:$D))</f>
        <v>0</v>
      </c>
      <c r="P317" s="49">
        <f>IF($D317="","",SUMIF('[3]TK COITHI KTHP va Thi TN'!$E:$E,$D317,'[3]TK COITHI KTHP va Thi TN'!$H:$H))</f>
        <v>0</v>
      </c>
      <c r="Q317" s="49">
        <f>IF($D317="","",SUMIF('[3]TK COITHI KTHP va Thi TN'!$F:$F,$D317,'[3]TK COITHI KTHP va Thi TN'!$H:$H))</f>
        <v>0</v>
      </c>
      <c r="R317" s="149">
        <f t="shared" si="46"/>
        <v>0</v>
      </c>
      <c r="S317" s="49">
        <f>IF($D317="","",SUMIF('[3]TK CHAMTHI'!$A:$A,$D317,'[3]TK CHAMTHI'!$C:$C))</f>
        <v>0</v>
      </c>
      <c r="T317" s="49">
        <f>IF($D317="","",SUMIF('[3]TK CHAMTHI'!$B:$B,$D317,'[3]TK CHAMTHI'!$C:$C))</f>
        <v>0</v>
      </c>
      <c r="U317" s="49">
        <f>IF(D317="","",SUMIF('[3]CHAM NV'!B:B,D317,'[3]CHAM NV'!C:C))</f>
        <v>0</v>
      </c>
      <c r="V317" s="50">
        <f t="shared" si="47"/>
        <v>0</v>
      </c>
      <c r="W317" s="49">
        <f>IF($D317="","",SUMIF('[3]TK CHAMTHI'!$D:$D,$D317,'[3]TK CHAMTHI'!$F:$F))</f>
        <v>0</v>
      </c>
      <c r="X317" s="49">
        <f>IF($D317="","",SUMIF('[3]TK CHAMTHI'!$E:$E,$D317,'[3]TK CHAMTHI'!$F:$F))</f>
        <v>0</v>
      </c>
      <c r="Y317" s="49">
        <f>IF(D317="","",SUMIF('[3]CHAM NV'!G:G,D317,'[3]CHAM NV'!H:H))</f>
        <v>0</v>
      </c>
      <c r="Z317" s="50">
        <f t="shared" si="48"/>
        <v>0</v>
      </c>
      <c r="AA317" s="49">
        <f>IF($D317="","",SUMIF('[3]TK CHAMTHI'!$G:$G,$D317,'[3]TK CHAMTHI'!$I:$I))</f>
        <v>0</v>
      </c>
      <c r="AB317" s="49">
        <f>IF($D317="","",SUMIF('[3]TK CHAMTHI'!$H:$H,$D317,'[3]TK CHAMTHI'!$I:$I))</f>
        <v>0</v>
      </c>
      <c r="AC317" s="49">
        <f>IF(D317="","",SUMIF('[3]CHAM NV'!E:E,D317,'[3]CHAM NV'!F:F))</f>
        <v>0</v>
      </c>
      <c r="AD317" s="50">
        <f t="shared" si="49"/>
        <v>0</v>
      </c>
      <c r="AE317" s="49">
        <f>IF($D317="","",SUMIF('[3]TK CHAMTHI'!$J:$J,$D317,'[3]TK CHAMTHI'!$L:$L))</f>
        <v>0</v>
      </c>
      <c r="AF317" s="49">
        <f>IF($D317="","",SUMIF('[3]TK CHAMTHI'!$K:$K,$D317,'[3]TK CHAMTHI'!$L:$L))</f>
        <v>0</v>
      </c>
      <c r="AG317" s="49">
        <f>IF(D317="","",SUMIF('[3]CHAM NV'!I:I,D317,'[3]CHAM NV'!J:J))</f>
        <v>0</v>
      </c>
      <c r="AH317" s="50">
        <f t="shared" si="50"/>
        <v>0</v>
      </c>
      <c r="AI317" s="49">
        <f>IF($D317="","",SUMIF('[3]TK CHAMTHI'!$M:$M,$D317,'[3]TK CHAMTHI'!$O:$O))</f>
        <v>0</v>
      </c>
      <c r="AJ317" s="49">
        <f>IF($D317="","",SUMIF('[3]TK CHAMTHI'!$N:$N,$D317,'[3]TK CHAMTHI'!$O:$O))</f>
        <v>0</v>
      </c>
      <c r="AK317" s="50">
        <f t="shared" si="42"/>
        <v>0</v>
      </c>
      <c r="AL317" s="49">
        <f>IF($D317="","",SUMIF('[3]TK CHAMTHI'!$P:$P,$D317,'[3]TK CHAMTHI'!$R:$R))</f>
        <v>0</v>
      </c>
      <c r="AM317" s="49">
        <f>IF($D317="","",SUMIF('[3]TK CHAMTHI'!$Q:$Q,$D317,'[3]TK CHAMTHI'!$R:$R))</f>
        <v>0</v>
      </c>
      <c r="AN317" s="50">
        <f t="shared" si="43"/>
        <v>0</v>
      </c>
      <c r="AO317" s="49">
        <f>IF(D317="","",SUMIF('[3]TK CHAMTHI'!S:S,D317,'[3]TK CHAMTHI'!U:U))</f>
        <v>0</v>
      </c>
      <c r="AP317" s="49">
        <f>IF(D317="","",SUMIF('[3]TK CHAMTHI'!T:T,D317,'[3]TK CHAMTHI'!U:U))</f>
        <v>0</v>
      </c>
      <c r="AQ317" s="50">
        <f t="shared" si="51"/>
        <v>0</v>
      </c>
      <c r="AR317" s="50">
        <f>IF(D317="","",ROUND(SUMIF('[3]QL THI'!G:G,D317,'[3]QL THI'!H:H),1))</f>
        <v>0</v>
      </c>
      <c r="AS317" s="50">
        <f>IF(D317="","",ROUND(SUMIF('[3]QL THI'!E:E,D317,'[3]QL THI'!F:F),1))</f>
        <v>0</v>
      </c>
      <c r="AT317" s="149">
        <f t="shared" si="44"/>
        <v>0</v>
      </c>
    </row>
    <row r="318" spans="1:46" s="135" customFormat="1">
      <c r="A318" s="145">
        <f>IF(D318="","",SUBTOTAL(3,$D$5:D318))</f>
        <v>314</v>
      </c>
      <c r="B318" s="46" t="s">
        <v>678</v>
      </c>
      <c r="C318" s="47" t="s">
        <v>672</v>
      </c>
      <c r="D318" s="146" t="s">
        <v>679</v>
      </c>
      <c r="E318" s="147">
        <f>IF($D318="","",SUMIF('[3]TK DETHI'!$A:$A,$D318,'[3]TK DETHI'!$B:$B))</f>
        <v>0</v>
      </c>
      <c r="F318" s="147">
        <f>IF($D318="","",SUMIF('[3]TK DETHI'!$C:$C,$D318,'[3]TK DETHI'!$D:$D))</f>
        <v>0</v>
      </c>
      <c r="G318" s="147">
        <f>IF($D318="","",SUMIF('[3]TK DETHI'!$E:$E,$D318,'[3]TK DETHI'!$F:$F))</f>
        <v>0</v>
      </c>
      <c r="H318" s="147">
        <f>IF($D318="","",SUMIF('[3]TK DETHI'!$G:$G,$D318,'[3]TK DETHI'!$H:$H))</f>
        <v>0</v>
      </c>
      <c r="I318" s="147">
        <f>IF($D318="","",SUMIF('[3]TK DETHI'!$I:$I,$D318,'[3]TK DETHI'!$J:$J))</f>
        <v>0</v>
      </c>
      <c r="J318" s="147">
        <f>IF($D318="","",SUMIF('[3]TK DETHI'!$K:$K,$D318,'[3]TK DETHI'!$L:$L))</f>
        <v>0</v>
      </c>
      <c r="K318" s="147">
        <f>IF($D318="","",SUMIF('[3]TK DETHI'!$M:$M,$D318,'[3]TK DETHI'!$N:$N))</f>
        <v>0</v>
      </c>
      <c r="L318" s="147">
        <f>IF($D318="","",SUMIF('[3]TK DETHI'!$O:$O,$D318,'[3]TK DETHI'!$P:$P))</f>
        <v>0</v>
      </c>
      <c r="M318" s="148">
        <f t="shared" si="45"/>
        <v>0</v>
      </c>
      <c r="N318" s="49">
        <f>IF($D318="","",SUMIF('[3]TK COITHI KTHP va Thi TN'!$A:$A,$D318,'[3]TK COITHI KTHP va Thi TN'!$D:$D))</f>
        <v>0</v>
      </c>
      <c r="O318" s="49">
        <f>IF($D318="","",SUMIF('[3]TK COITHI KTHP va Thi TN'!$B:$B,$D318,'[3]TK COITHI KTHP va Thi TN'!$D:$D))</f>
        <v>0</v>
      </c>
      <c r="P318" s="49">
        <f>IF($D318="","",SUMIF('[3]TK COITHI KTHP va Thi TN'!$E:$E,$D318,'[3]TK COITHI KTHP va Thi TN'!$H:$H))</f>
        <v>0</v>
      </c>
      <c r="Q318" s="49">
        <f>IF($D318="","",SUMIF('[3]TK COITHI KTHP va Thi TN'!$F:$F,$D318,'[3]TK COITHI KTHP va Thi TN'!$H:$H))</f>
        <v>0</v>
      </c>
      <c r="R318" s="149">
        <f t="shared" si="46"/>
        <v>0</v>
      </c>
      <c r="S318" s="49">
        <f>IF($D318="","",SUMIF('[3]TK CHAMTHI'!$A:$A,$D318,'[3]TK CHAMTHI'!$C:$C))</f>
        <v>0</v>
      </c>
      <c r="T318" s="49">
        <f>IF($D318="","",SUMIF('[3]TK CHAMTHI'!$B:$B,$D318,'[3]TK CHAMTHI'!$C:$C))</f>
        <v>0</v>
      </c>
      <c r="U318" s="49">
        <f>IF(D318="","",SUMIF('[3]CHAM NV'!B:B,D318,'[3]CHAM NV'!C:C))</f>
        <v>0</v>
      </c>
      <c r="V318" s="50">
        <f t="shared" si="47"/>
        <v>0</v>
      </c>
      <c r="W318" s="49">
        <f>IF($D318="","",SUMIF('[3]TK CHAMTHI'!$D:$D,$D318,'[3]TK CHAMTHI'!$F:$F))</f>
        <v>0</v>
      </c>
      <c r="X318" s="49">
        <f>IF($D318="","",SUMIF('[3]TK CHAMTHI'!$E:$E,$D318,'[3]TK CHAMTHI'!$F:$F))</f>
        <v>0</v>
      </c>
      <c r="Y318" s="49">
        <f>IF(D318="","",SUMIF('[3]CHAM NV'!G:G,D318,'[3]CHAM NV'!H:H))</f>
        <v>0</v>
      </c>
      <c r="Z318" s="50">
        <f t="shared" si="48"/>
        <v>0</v>
      </c>
      <c r="AA318" s="49">
        <f>IF($D318="","",SUMIF('[3]TK CHAMTHI'!$G:$G,$D318,'[3]TK CHAMTHI'!$I:$I))</f>
        <v>0</v>
      </c>
      <c r="AB318" s="49">
        <f>IF($D318="","",SUMIF('[3]TK CHAMTHI'!$H:$H,$D318,'[3]TK CHAMTHI'!$I:$I))</f>
        <v>0</v>
      </c>
      <c r="AC318" s="49">
        <f>IF(D318="","",SUMIF('[3]CHAM NV'!E:E,D318,'[3]CHAM NV'!F:F))</f>
        <v>0</v>
      </c>
      <c r="AD318" s="50">
        <f t="shared" si="49"/>
        <v>0</v>
      </c>
      <c r="AE318" s="49">
        <f>IF($D318="","",SUMIF('[3]TK CHAMTHI'!$J:$J,$D318,'[3]TK CHAMTHI'!$L:$L))</f>
        <v>0</v>
      </c>
      <c r="AF318" s="49">
        <f>IF($D318="","",SUMIF('[3]TK CHAMTHI'!$K:$K,$D318,'[3]TK CHAMTHI'!$L:$L))</f>
        <v>0</v>
      </c>
      <c r="AG318" s="49">
        <f>IF(D318="","",SUMIF('[3]CHAM NV'!I:I,D318,'[3]CHAM NV'!J:J))</f>
        <v>0</v>
      </c>
      <c r="AH318" s="50">
        <f t="shared" si="50"/>
        <v>0</v>
      </c>
      <c r="AI318" s="49">
        <f>IF($D318="","",SUMIF('[3]TK CHAMTHI'!$M:$M,$D318,'[3]TK CHAMTHI'!$O:$O))</f>
        <v>0</v>
      </c>
      <c r="AJ318" s="49">
        <f>IF($D318="","",SUMIF('[3]TK CHAMTHI'!$N:$N,$D318,'[3]TK CHAMTHI'!$O:$O))</f>
        <v>0</v>
      </c>
      <c r="AK318" s="50">
        <f t="shared" si="42"/>
        <v>0</v>
      </c>
      <c r="AL318" s="49">
        <f>IF($D318="","",SUMIF('[3]TK CHAMTHI'!$P:$P,$D318,'[3]TK CHAMTHI'!$R:$R))</f>
        <v>0</v>
      </c>
      <c r="AM318" s="49">
        <f>IF($D318="","",SUMIF('[3]TK CHAMTHI'!$Q:$Q,$D318,'[3]TK CHAMTHI'!$R:$R))</f>
        <v>0</v>
      </c>
      <c r="AN318" s="50">
        <f t="shared" si="43"/>
        <v>0</v>
      </c>
      <c r="AO318" s="49">
        <f>IF(D318="","",SUMIF('[3]TK CHAMTHI'!S:S,D318,'[3]TK CHAMTHI'!U:U))</f>
        <v>0</v>
      </c>
      <c r="AP318" s="49">
        <f>IF(D318="","",SUMIF('[3]TK CHAMTHI'!T:T,D318,'[3]TK CHAMTHI'!U:U))</f>
        <v>0</v>
      </c>
      <c r="AQ318" s="50">
        <f t="shared" si="51"/>
        <v>0</v>
      </c>
      <c r="AR318" s="50">
        <f>IF(D318="","",ROUND(SUMIF('[3]QL THI'!G:G,D318,'[3]QL THI'!H:H),1))</f>
        <v>0</v>
      </c>
      <c r="AS318" s="50">
        <f>IF(D318="","",ROUND(SUMIF('[3]QL THI'!E:E,D318,'[3]QL THI'!F:F),1))</f>
        <v>0</v>
      </c>
      <c r="AT318" s="149">
        <f t="shared" si="44"/>
        <v>0</v>
      </c>
    </row>
    <row r="319" spans="1:46" s="135" customFormat="1">
      <c r="A319" s="145">
        <f>IF(D319="","",SUBTOTAL(3,$D$5:D319))</f>
        <v>315</v>
      </c>
      <c r="B319" s="46" t="s">
        <v>680</v>
      </c>
      <c r="C319" s="47" t="s">
        <v>672</v>
      </c>
      <c r="D319" s="146" t="s">
        <v>681</v>
      </c>
      <c r="E319" s="147">
        <f>IF($D319="","",SUMIF('[3]TK DETHI'!$A:$A,$D319,'[3]TK DETHI'!$B:$B))</f>
        <v>0</v>
      </c>
      <c r="F319" s="147">
        <f>IF($D319="","",SUMIF('[3]TK DETHI'!$C:$C,$D319,'[3]TK DETHI'!$D:$D))</f>
        <v>0</v>
      </c>
      <c r="G319" s="147">
        <f>IF($D319="","",SUMIF('[3]TK DETHI'!$E:$E,$D319,'[3]TK DETHI'!$F:$F))</f>
        <v>0</v>
      </c>
      <c r="H319" s="147">
        <f>IF($D319="","",SUMIF('[3]TK DETHI'!$G:$G,$D319,'[3]TK DETHI'!$H:$H))</f>
        <v>0</v>
      </c>
      <c r="I319" s="147">
        <f>IF($D319="","",SUMIF('[3]TK DETHI'!$I:$I,$D319,'[3]TK DETHI'!$J:$J))</f>
        <v>0</v>
      </c>
      <c r="J319" s="147">
        <f>IF($D319="","",SUMIF('[3]TK DETHI'!$K:$K,$D319,'[3]TK DETHI'!$L:$L))</f>
        <v>0</v>
      </c>
      <c r="K319" s="147">
        <f>IF($D319="","",SUMIF('[3]TK DETHI'!$M:$M,$D319,'[3]TK DETHI'!$N:$N))</f>
        <v>0</v>
      </c>
      <c r="L319" s="147">
        <f>IF($D319="","",SUMIF('[3]TK DETHI'!$O:$O,$D319,'[3]TK DETHI'!$P:$P))</f>
        <v>0</v>
      </c>
      <c r="M319" s="148">
        <f t="shared" si="45"/>
        <v>0</v>
      </c>
      <c r="N319" s="49">
        <f>IF($D319="","",SUMIF('[3]TK COITHI KTHP va Thi TN'!$A:$A,$D319,'[3]TK COITHI KTHP va Thi TN'!$D:$D))</f>
        <v>0</v>
      </c>
      <c r="O319" s="49">
        <f>IF($D319="","",SUMIF('[3]TK COITHI KTHP va Thi TN'!$B:$B,$D319,'[3]TK COITHI KTHP va Thi TN'!$D:$D))</f>
        <v>0</v>
      </c>
      <c r="P319" s="49">
        <f>IF($D319="","",SUMIF('[3]TK COITHI KTHP va Thi TN'!$E:$E,$D319,'[3]TK COITHI KTHP va Thi TN'!$H:$H))</f>
        <v>0</v>
      </c>
      <c r="Q319" s="49">
        <f>IF($D319="","",SUMIF('[3]TK COITHI KTHP va Thi TN'!$F:$F,$D319,'[3]TK COITHI KTHP va Thi TN'!$H:$H))</f>
        <v>0</v>
      </c>
      <c r="R319" s="149">
        <f t="shared" si="46"/>
        <v>0</v>
      </c>
      <c r="S319" s="49">
        <f>IF($D319="","",SUMIF('[3]TK CHAMTHI'!$A:$A,$D319,'[3]TK CHAMTHI'!$C:$C))</f>
        <v>0</v>
      </c>
      <c r="T319" s="49">
        <f>IF($D319="","",SUMIF('[3]TK CHAMTHI'!$B:$B,$D319,'[3]TK CHAMTHI'!$C:$C))</f>
        <v>0</v>
      </c>
      <c r="U319" s="49">
        <f>IF(D319="","",SUMIF('[3]CHAM NV'!B:B,D319,'[3]CHAM NV'!C:C))</f>
        <v>0</v>
      </c>
      <c r="V319" s="50">
        <f t="shared" si="47"/>
        <v>0</v>
      </c>
      <c r="W319" s="49">
        <f>IF($D319="","",SUMIF('[3]TK CHAMTHI'!$D:$D,$D319,'[3]TK CHAMTHI'!$F:$F))</f>
        <v>0</v>
      </c>
      <c r="X319" s="49">
        <f>IF($D319="","",SUMIF('[3]TK CHAMTHI'!$E:$E,$D319,'[3]TK CHAMTHI'!$F:$F))</f>
        <v>0</v>
      </c>
      <c r="Y319" s="49">
        <f>IF(D319="","",SUMIF('[3]CHAM NV'!G:G,D319,'[3]CHAM NV'!H:H))</f>
        <v>0</v>
      </c>
      <c r="Z319" s="50">
        <f t="shared" si="48"/>
        <v>0</v>
      </c>
      <c r="AA319" s="49">
        <f>IF($D319="","",SUMIF('[3]TK CHAMTHI'!$G:$G,$D319,'[3]TK CHAMTHI'!$I:$I))</f>
        <v>0</v>
      </c>
      <c r="AB319" s="49">
        <f>IF($D319="","",SUMIF('[3]TK CHAMTHI'!$H:$H,$D319,'[3]TK CHAMTHI'!$I:$I))</f>
        <v>0</v>
      </c>
      <c r="AC319" s="49">
        <f>IF(D319="","",SUMIF('[3]CHAM NV'!E:E,D319,'[3]CHAM NV'!F:F))</f>
        <v>0</v>
      </c>
      <c r="AD319" s="50">
        <f t="shared" si="49"/>
        <v>0</v>
      </c>
      <c r="AE319" s="49">
        <f>IF($D319="","",SUMIF('[3]TK CHAMTHI'!$J:$J,$D319,'[3]TK CHAMTHI'!$L:$L))</f>
        <v>0</v>
      </c>
      <c r="AF319" s="49">
        <f>IF($D319="","",SUMIF('[3]TK CHAMTHI'!$K:$K,$D319,'[3]TK CHAMTHI'!$L:$L))</f>
        <v>0</v>
      </c>
      <c r="AG319" s="49">
        <f>IF(D319="","",SUMIF('[3]CHAM NV'!I:I,D319,'[3]CHAM NV'!J:J))</f>
        <v>0</v>
      </c>
      <c r="AH319" s="50">
        <f t="shared" si="50"/>
        <v>0</v>
      </c>
      <c r="AI319" s="49">
        <f>IF($D319="","",SUMIF('[3]TK CHAMTHI'!$M:$M,$D319,'[3]TK CHAMTHI'!$O:$O))</f>
        <v>0</v>
      </c>
      <c r="AJ319" s="49">
        <f>IF($D319="","",SUMIF('[3]TK CHAMTHI'!$N:$N,$D319,'[3]TK CHAMTHI'!$O:$O))</f>
        <v>0</v>
      </c>
      <c r="AK319" s="50">
        <f t="shared" si="42"/>
        <v>0</v>
      </c>
      <c r="AL319" s="49">
        <f>IF($D319="","",SUMIF('[3]TK CHAMTHI'!$P:$P,$D319,'[3]TK CHAMTHI'!$R:$R))</f>
        <v>0</v>
      </c>
      <c r="AM319" s="49">
        <f>IF($D319="","",SUMIF('[3]TK CHAMTHI'!$Q:$Q,$D319,'[3]TK CHAMTHI'!$R:$R))</f>
        <v>0</v>
      </c>
      <c r="AN319" s="50">
        <f t="shared" si="43"/>
        <v>0</v>
      </c>
      <c r="AO319" s="49">
        <f>IF(D319="","",SUMIF('[3]TK CHAMTHI'!S:S,D319,'[3]TK CHAMTHI'!U:U))</f>
        <v>0</v>
      </c>
      <c r="AP319" s="49">
        <f>IF(D319="","",SUMIF('[3]TK CHAMTHI'!T:T,D319,'[3]TK CHAMTHI'!U:U))</f>
        <v>0</v>
      </c>
      <c r="AQ319" s="50">
        <f t="shared" si="51"/>
        <v>0</v>
      </c>
      <c r="AR319" s="50">
        <f>IF(D319="","",ROUND(SUMIF('[3]QL THI'!G:G,D319,'[3]QL THI'!H:H),1))</f>
        <v>0</v>
      </c>
      <c r="AS319" s="50">
        <f>IF(D319="","",ROUND(SUMIF('[3]QL THI'!E:E,D319,'[3]QL THI'!F:F),1))</f>
        <v>0</v>
      </c>
      <c r="AT319" s="149">
        <f t="shared" si="44"/>
        <v>0</v>
      </c>
    </row>
    <row r="320" spans="1:46" s="135" customFormat="1">
      <c r="A320" s="145">
        <f>IF(D320="","",SUBTOTAL(3,$D$5:D320))</f>
        <v>316</v>
      </c>
      <c r="B320" s="46" t="s">
        <v>682</v>
      </c>
      <c r="C320" s="47" t="s">
        <v>672</v>
      </c>
      <c r="D320" s="146" t="s">
        <v>683</v>
      </c>
      <c r="E320" s="147">
        <f>IF($D320="","",SUMIF('[3]TK DETHI'!$A:$A,$D320,'[3]TK DETHI'!$B:$B))</f>
        <v>0</v>
      </c>
      <c r="F320" s="147">
        <f>IF($D320="","",SUMIF('[3]TK DETHI'!$C:$C,$D320,'[3]TK DETHI'!$D:$D))</f>
        <v>0</v>
      </c>
      <c r="G320" s="147">
        <f>IF($D320="","",SUMIF('[3]TK DETHI'!$E:$E,$D320,'[3]TK DETHI'!$F:$F))</f>
        <v>0</v>
      </c>
      <c r="H320" s="147">
        <f>IF($D320="","",SUMIF('[3]TK DETHI'!$G:$G,$D320,'[3]TK DETHI'!$H:$H))</f>
        <v>0</v>
      </c>
      <c r="I320" s="147">
        <f>IF($D320="","",SUMIF('[3]TK DETHI'!$I:$I,$D320,'[3]TK DETHI'!$J:$J))</f>
        <v>0</v>
      </c>
      <c r="J320" s="147">
        <f>IF($D320="","",SUMIF('[3]TK DETHI'!$K:$K,$D320,'[3]TK DETHI'!$L:$L))</f>
        <v>0</v>
      </c>
      <c r="K320" s="147">
        <f>IF($D320="","",SUMIF('[3]TK DETHI'!$M:$M,$D320,'[3]TK DETHI'!$N:$N))</f>
        <v>0</v>
      </c>
      <c r="L320" s="147">
        <f>IF($D320="","",SUMIF('[3]TK DETHI'!$O:$O,$D320,'[3]TK DETHI'!$P:$P))</f>
        <v>0</v>
      </c>
      <c r="M320" s="148">
        <f t="shared" si="45"/>
        <v>0</v>
      </c>
      <c r="N320" s="49">
        <f>IF($D320="","",SUMIF('[3]TK COITHI KTHP va Thi TN'!$A:$A,$D320,'[3]TK COITHI KTHP va Thi TN'!$D:$D))</f>
        <v>0</v>
      </c>
      <c r="O320" s="49">
        <f>IF($D320="","",SUMIF('[3]TK COITHI KTHP va Thi TN'!$B:$B,$D320,'[3]TK COITHI KTHP va Thi TN'!$D:$D))</f>
        <v>0</v>
      </c>
      <c r="P320" s="49">
        <f>IF($D320="","",SUMIF('[3]TK COITHI KTHP va Thi TN'!$E:$E,$D320,'[3]TK COITHI KTHP va Thi TN'!$H:$H))</f>
        <v>0</v>
      </c>
      <c r="Q320" s="49">
        <f>IF($D320="","",SUMIF('[3]TK COITHI KTHP va Thi TN'!$F:$F,$D320,'[3]TK COITHI KTHP va Thi TN'!$H:$H))</f>
        <v>0</v>
      </c>
      <c r="R320" s="149">
        <f t="shared" si="46"/>
        <v>0</v>
      </c>
      <c r="S320" s="49">
        <f>IF($D320="","",SUMIF('[3]TK CHAMTHI'!$A:$A,$D320,'[3]TK CHAMTHI'!$C:$C))</f>
        <v>0</v>
      </c>
      <c r="T320" s="49">
        <f>IF($D320="","",SUMIF('[3]TK CHAMTHI'!$B:$B,$D320,'[3]TK CHAMTHI'!$C:$C))</f>
        <v>0</v>
      </c>
      <c r="U320" s="49">
        <f>IF(D320="","",SUMIF('[3]CHAM NV'!B:B,D320,'[3]CHAM NV'!C:C))</f>
        <v>0</v>
      </c>
      <c r="V320" s="50">
        <f t="shared" si="47"/>
        <v>0</v>
      </c>
      <c r="W320" s="49">
        <f>IF($D320="","",SUMIF('[3]TK CHAMTHI'!$D:$D,$D320,'[3]TK CHAMTHI'!$F:$F))</f>
        <v>0</v>
      </c>
      <c r="X320" s="49">
        <f>IF($D320="","",SUMIF('[3]TK CHAMTHI'!$E:$E,$D320,'[3]TK CHAMTHI'!$F:$F))</f>
        <v>0</v>
      </c>
      <c r="Y320" s="49">
        <f>IF(D320="","",SUMIF('[3]CHAM NV'!G:G,D320,'[3]CHAM NV'!H:H))</f>
        <v>0</v>
      </c>
      <c r="Z320" s="50">
        <f t="shared" si="48"/>
        <v>0</v>
      </c>
      <c r="AA320" s="49">
        <f>IF($D320="","",SUMIF('[3]TK CHAMTHI'!$G:$G,$D320,'[3]TK CHAMTHI'!$I:$I))</f>
        <v>0</v>
      </c>
      <c r="AB320" s="49">
        <f>IF($D320="","",SUMIF('[3]TK CHAMTHI'!$H:$H,$D320,'[3]TK CHAMTHI'!$I:$I))</f>
        <v>0</v>
      </c>
      <c r="AC320" s="49">
        <f>IF(D320="","",SUMIF('[3]CHAM NV'!E:E,D320,'[3]CHAM NV'!F:F))</f>
        <v>0</v>
      </c>
      <c r="AD320" s="50">
        <f t="shared" si="49"/>
        <v>0</v>
      </c>
      <c r="AE320" s="49">
        <f>IF($D320="","",SUMIF('[3]TK CHAMTHI'!$J:$J,$D320,'[3]TK CHAMTHI'!$L:$L))</f>
        <v>0</v>
      </c>
      <c r="AF320" s="49">
        <f>IF($D320="","",SUMIF('[3]TK CHAMTHI'!$K:$K,$D320,'[3]TK CHAMTHI'!$L:$L))</f>
        <v>0</v>
      </c>
      <c r="AG320" s="49">
        <f>IF(D320="","",SUMIF('[3]CHAM NV'!I:I,D320,'[3]CHAM NV'!J:J))</f>
        <v>0</v>
      </c>
      <c r="AH320" s="50">
        <f t="shared" si="50"/>
        <v>0</v>
      </c>
      <c r="AI320" s="49">
        <f>IF($D320="","",SUMIF('[3]TK CHAMTHI'!$M:$M,$D320,'[3]TK CHAMTHI'!$O:$O))</f>
        <v>0</v>
      </c>
      <c r="AJ320" s="49">
        <f>IF($D320="","",SUMIF('[3]TK CHAMTHI'!$N:$N,$D320,'[3]TK CHAMTHI'!$O:$O))</f>
        <v>0</v>
      </c>
      <c r="AK320" s="50">
        <f t="shared" si="42"/>
        <v>0</v>
      </c>
      <c r="AL320" s="49">
        <f>IF($D320="","",SUMIF('[3]TK CHAMTHI'!$P:$P,$D320,'[3]TK CHAMTHI'!$R:$R))</f>
        <v>0</v>
      </c>
      <c r="AM320" s="49">
        <f>IF($D320="","",SUMIF('[3]TK CHAMTHI'!$Q:$Q,$D320,'[3]TK CHAMTHI'!$R:$R))</f>
        <v>0</v>
      </c>
      <c r="AN320" s="50">
        <f t="shared" si="43"/>
        <v>0</v>
      </c>
      <c r="AO320" s="49">
        <f>IF(D320="","",SUMIF('[3]TK CHAMTHI'!S:S,D320,'[3]TK CHAMTHI'!U:U))</f>
        <v>0</v>
      </c>
      <c r="AP320" s="49">
        <f>IF(D320="","",SUMIF('[3]TK CHAMTHI'!T:T,D320,'[3]TK CHAMTHI'!U:U))</f>
        <v>0</v>
      </c>
      <c r="AQ320" s="50">
        <f t="shared" si="51"/>
        <v>0</v>
      </c>
      <c r="AR320" s="50">
        <f>IF(D320="","",ROUND(SUMIF('[3]QL THI'!G:G,D320,'[3]QL THI'!H:H),1))</f>
        <v>0</v>
      </c>
      <c r="AS320" s="50">
        <f>IF(D320="","",ROUND(SUMIF('[3]QL THI'!E:E,D320,'[3]QL THI'!F:F),1))</f>
        <v>0</v>
      </c>
      <c r="AT320" s="149">
        <f t="shared" si="44"/>
        <v>0</v>
      </c>
    </row>
    <row r="321" spans="1:46" s="135" customFormat="1">
      <c r="A321" s="145">
        <f>IF(D321="","",SUBTOTAL(3,$D$5:D321))</f>
        <v>317</v>
      </c>
      <c r="B321" s="46" t="s">
        <v>684</v>
      </c>
      <c r="C321" s="47" t="s">
        <v>672</v>
      </c>
      <c r="D321" s="146" t="s">
        <v>685</v>
      </c>
      <c r="E321" s="147">
        <f>IF($D321="","",SUMIF('[3]TK DETHI'!$A:$A,$D321,'[3]TK DETHI'!$B:$B))</f>
        <v>0</v>
      </c>
      <c r="F321" s="147">
        <f>IF($D321="","",SUMIF('[3]TK DETHI'!$C:$C,$D321,'[3]TK DETHI'!$D:$D))</f>
        <v>0</v>
      </c>
      <c r="G321" s="147">
        <f>IF($D321="","",SUMIF('[3]TK DETHI'!$E:$E,$D321,'[3]TK DETHI'!$F:$F))</f>
        <v>0</v>
      </c>
      <c r="H321" s="147">
        <f>IF($D321="","",SUMIF('[3]TK DETHI'!$G:$G,$D321,'[3]TK DETHI'!$H:$H))</f>
        <v>0</v>
      </c>
      <c r="I321" s="147">
        <f>IF($D321="","",SUMIF('[3]TK DETHI'!$I:$I,$D321,'[3]TK DETHI'!$J:$J))</f>
        <v>0</v>
      </c>
      <c r="J321" s="147">
        <f>IF($D321="","",SUMIF('[3]TK DETHI'!$K:$K,$D321,'[3]TK DETHI'!$L:$L))</f>
        <v>0</v>
      </c>
      <c r="K321" s="147">
        <f>IF($D321="","",SUMIF('[3]TK DETHI'!$M:$M,$D321,'[3]TK DETHI'!$N:$N))</f>
        <v>0</v>
      </c>
      <c r="L321" s="147">
        <f>IF($D321="","",SUMIF('[3]TK DETHI'!$O:$O,$D321,'[3]TK DETHI'!$P:$P))</f>
        <v>0</v>
      </c>
      <c r="M321" s="148">
        <f t="shared" si="45"/>
        <v>0</v>
      </c>
      <c r="N321" s="49">
        <f>IF($D321="","",SUMIF('[3]TK COITHI KTHP va Thi TN'!$A:$A,$D321,'[3]TK COITHI KTHP va Thi TN'!$D:$D))</f>
        <v>0</v>
      </c>
      <c r="O321" s="49">
        <f>IF($D321="","",SUMIF('[3]TK COITHI KTHP va Thi TN'!$B:$B,$D321,'[3]TK COITHI KTHP va Thi TN'!$D:$D))</f>
        <v>0</v>
      </c>
      <c r="P321" s="49">
        <f>IF($D321="","",SUMIF('[3]TK COITHI KTHP va Thi TN'!$E:$E,$D321,'[3]TK COITHI KTHP va Thi TN'!$H:$H))</f>
        <v>0</v>
      </c>
      <c r="Q321" s="49">
        <f>IF($D321="","",SUMIF('[3]TK COITHI KTHP va Thi TN'!$F:$F,$D321,'[3]TK COITHI KTHP va Thi TN'!$H:$H))</f>
        <v>0</v>
      </c>
      <c r="R321" s="149">
        <f t="shared" si="46"/>
        <v>0</v>
      </c>
      <c r="S321" s="49">
        <f>IF($D321="","",SUMIF('[3]TK CHAMTHI'!$A:$A,$D321,'[3]TK CHAMTHI'!$C:$C))</f>
        <v>0</v>
      </c>
      <c r="T321" s="49">
        <f>IF($D321="","",SUMIF('[3]TK CHAMTHI'!$B:$B,$D321,'[3]TK CHAMTHI'!$C:$C))</f>
        <v>0</v>
      </c>
      <c r="U321" s="49">
        <f>IF(D321="","",SUMIF('[3]CHAM NV'!B:B,D321,'[3]CHAM NV'!C:C))</f>
        <v>0</v>
      </c>
      <c r="V321" s="50">
        <f t="shared" si="47"/>
        <v>0</v>
      </c>
      <c r="W321" s="49">
        <f>IF($D321="","",SUMIF('[3]TK CHAMTHI'!$D:$D,$D321,'[3]TK CHAMTHI'!$F:$F))</f>
        <v>0</v>
      </c>
      <c r="X321" s="49">
        <f>IF($D321="","",SUMIF('[3]TK CHAMTHI'!$E:$E,$D321,'[3]TK CHAMTHI'!$F:$F))</f>
        <v>0</v>
      </c>
      <c r="Y321" s="49">
        <f>IF(D321="","",SUMIF('[3]CHAM NV'!G:G,D321,'[3]CHAM NV'!H:H))</f>
        <v>0</v>
      </c>
      <c r="Z321" s="50">
        <f t="shared" si="48"/>
        <v>0</v>
      </c>
      <c r="AA321" s="49">
        <f>IF($D321="","",SUMIF('[3]TK CHAMTHI'!$G:$G,$D321,'[3]TK CHAMTHI'!$I:$I))</f>
        <v>0</v>
      </c>
      <c r="AB321" s="49">
        <f>IF($D321="","",SUMIF('[3]TK CHAMTHI'!$H:$H,$D321,'[3]TK CHAMTHI'!$I:$I))</f>
        <v>0</v>
      </c>
      <c r="AC321" s="49">
        <f>IF(D321="","",SUMIF('[3]CHAM NV'!E:E,D321,'[3]CHAM NV'!F:F))</f>
        <v>0</v>
      </c>
      <c r="AD321" s="50">
        <f t="shared" si="49"/>
        <v>0</v>
      </c>
      <c r="AE321" s="49">
        <f>IF($D321="","",SUMIF('[3]TK CHAMTHI'!$J:$J,$D321,'[3]TK CHAMTHI'!$L:$L))</f>
        <v>0</v>
      </c>
      <c r="AF321" s="49">
        <f>IF($D321="","",SUMIF('[3]TK CHAMTHI'!$K:$K,$D321,'[3]TK CHAMTHI'!$L:$L))</f>
        <v>0</v>
      </c>
      <c r="AG321" s="49">
        <f>IF(D321="","",SUMIF('[3]CHAM NV'!I:I,D321,'[3]CHAM NV'!J:J))</f>
        <v>0</v>
      </c>
      <c r="AH321" s="50">
        <f t="shared" si="50"/>
        <v>0</v>
      </c>
      <c r="AI321" s="49">
        <f>IF($D321="","",SUMIF('[3]TK CHAMTHI'!$M:$M,$D321,'[3]TK CHAMTHI'!$O:$O))</f>
        <v>0</v>
      </c>
      <c r="AJ321" s="49">
        <f>IF($D321="","",SUMIF('[3]TK CHAMTHI'!$N:$N,$D321,'[3]TK CHAMTHI'!$O:$O))</f>
        <v>0</v>
      </c>
      <c r="AK321" s="50">
        <f t="shared" si="42"/>
        <v>0</v>
      </c>
      <c r="AL321" s="49">
        <f>IF($D321="","",SUMIF('[3]TK CHAMTHI'!$P:$P,$D321,'[3]TK CHAMTHI'!$R:$R))</f>
        <v>0</v>
      </c>
      <c r="AM321" s="49">
        <f>IF($D321="","",SUMIF('[3]TK CHAMTHI'!$Q:$Q,$D321,'[3]TK CHAMTHI'!$R:$R))</f>
        <v>0</v>
      </c>
      <c r="AN321" s="50">
        <f t="shared" si="43"/>
        <v>0</v>
      </c>
      <c r="AO321" s="49">
        <f>IF(D321="","",SUMIF('[3]TK CHAMTHI'!S:S,D321,'[3]TK CHAMTHI'!U:U))</f>
        <v>0</v>
      </c>
      <c r="AP321" s="49">
        <f>IF(D321="","",SUMIF('[3]TK CHAMTHI'!T:T,D321,'[3]TK CHAMTHI'!U:U))</f>
        <v>0</v>
      </c>
      <c r="AQ321" s="50">
        <f t="shared" si="51"/>
        <v>0</v>
      </c>
      <c r="AR321" s="50">
        <f>IF(D321="","",ROUND(SUMIF('[3]QL THI'!G:G,D321,'[3]QL THI'!H:H),1))</f>
        <v>0</v>
      </c>
      <c r="AS321" s="50">
        <f>IF(D321="","",ROUND(SUMIF('[3]QL THI'!E:E,D321,'[3]QL THI'!F:F),1))</f>
        <v>0</v>
      </c>
      <c r="AT321" s="149">
        <f t="shared" si="44"/>
        <v>0</v>
      </c>
    </row>
    <row r="322" spans="1:46" s="135" customFormat="1">
      <c r="A322" s="145">
        <f>IF(D322="","",SUBTOTAL(3,$D$5:D322))</f>
        <v>318</v>
      </c>
      <c r="B322" s="46" t="s">
        <v>686</v>
      </c>
      <c r="C322" s="47" t="s">
        <v>672</v>
      </c>
      <c r="D322" s="146" t="s">
        <v>687</v>
      </c>
      <c r="E322" s="147">
        <f>IF($D322="","",SUMIF('[3]TK DETHI'!$A:$A,$D322,'[3]TK DETHI'!$B:$B))</f>
        <v>0</v>
      </c>
      <c r="F322" s="147">
        <f>IF($D322="","",SUMIF('[3]TK DETHI'!$C:$C,$D322,'[3]TK DETHI'!$D:$D))</f>
        <v>0</v>
      </c>
      <c r="G322" s="147">
        <f>IF($D322="","",SUMIF('[3]TK DETHI'!$E:$E,$D322,'[3]TK DETHI'!$F:$F))</f>
        <v>0</v>
      </c>
      <c r="H322" s="147">
        <f>IF($D322="","",SUMIF('[3]TK DETHI'!$G:$G,$D322,'[3]TK DETHI'!$H:$H))</f>
        <v>0</v>
      </c>
      <c r="I322" s="147">
        <f>IF($D322="","",SUMIF('[3]TK DETHI'!$I:$I,$D322,'[3]TK DETHI'!$J:$J))</f>
        <v>0</v>
      </c>
      <c r="J322" s="147">
        <f>IF($D322="","",SUMIF('[3]TK DETHI'!$K:$K,$D322,'[3]TK DETHI'!$L:$L))</f>
        <v>0</v>
      </c>
      <c r="K322" s="147">
        <f>IF($D322="","",SUMIF('[3]TK DETHI'!$M:$M,$D322,'[3]TK DETHI'!$N:$N))</f>
        <v>0</v>
      </c>
      <c r="L322" s="147">
        <f>IF($D322="","",SUMIF('[3]TK DETHI'!$O:$O,$D322,'[3]TK DETHI'!$P:$P))</f>
        <v>0</v>
      </c>
      <c r="M322" s="148">
        <f t="shared" si="45"/>
        <v>0</v>
      </c>
      <c r="N322" s="49">
        <f>IF($D322="","",SUMIF('[3]TK COITHI KTHP va Thi TN'!$A:$A,$D322,'[3]TK COITHI KTHP va Thi TN'!$D:$D))</f>
        <v>0</v>
      </c>
      <c r="O322" s="49">
        <f>IF($D322="","",SUMIF('[3]TK COITHI KTHP va Thi TN'!$B:$B,$D322,'[3]TK COITHI KTHP va Thi TN'!$D:$D))</f>
        <v>0</v>
      </c>
      <c r="P322" s="49">
        <f>IF($D322="","",SUMIF('[3]TK COITHI KTHP va Thi TN'!$E:$E,$D322,'[3]TK COITHI KTHP va Thi TN'!$H:$H))</f>
        <v>0</v>
      </c>
      <c r="Q322" s="49">
        <f>IF($D322="","",SUMIF('[3]TK COITHI KTHP va Thi TN'!$F:$F,$D322,'[3]TK COITHI KTHP va Thi TN'!$H:$H))</f>
        <v>0</v>
      </c>
      <c r="R322" s="149">
        <f t="shared" si="46"/>
        <v>0</v>
      </c>
      <c r="S322" s="49">
        <f>IF($D322="","",SUMIF('[3]TK CHAMTHI'!$A:$A,$D322,'[3]TK CHAMTHI'!$C:$C))</f>
        <v>0</v>
      </c>
      <c r="T322" s="49">
        <f>IF($D322="","",SUMIF('[3]TK CHAMTHI'!$B:$B,$D322,'[3]TK CHAMTHI'!$C:$C))</f>
        <v>0</v>
      </c>
      <c r="U322" s="49">
        <f>IF(D322="","",SUMIF('[3]CHAM NV'!B:B,D322,'[3]CHAM NV'!C:C))</f>
        <v>0</v>
      </c>
      <c r="V322" s="50">
        <f t="shared" si="47"/>
        <v>0</v>
      </c>
      <c r="W322" s="49">
        <f>IF($D322="","",SUMIF('[3]TK CHAMTHI'!$D:$D,$D322,'[3]TK CHAMTHI'!$F:$F))</f>
        <v>0</v>
      </c>
      <c r="X322" s="49">
        <f>IF($D322="","",SUMIF('[3]TK CHAMTHI'!$E:$E,$D322,'[3]TK CHAMTHI'!$F:$F))</f>
        <v>0</v>
      </c>
      <c r="Y322" s="49">
        <f>IF(D322="","",SUMIF('[3]CHAM NV'!G:G,D322,'[3]CHAM NV'!H:H))</f>
        <v>0</v>
      </c>
      <c r="Z322" s="50">
        <f t="shared" si="48"/>
        <v>0</v>
      </c>
      <c r="AA322" s="49">
        <f>IF($D322="","",SUMIF('[3]TK CHAMTHI'!$G:$G,$D322,'[3]TK CHAMTHI'!$I:$I))</f>
        <v>0</v>
      </c>
      <c r="AB322" s="49">
        <f>IF($D322="","",SUMIF('[3]TK CHAMTHI'!$H:$H,$D322,'[3]TK CHAMTHI'!$I:$I))</f>
        <v>0</v>
      </c>
      <c r="AC322" s="49">
        <f>IF(D322="","",SUMIF('[3]CHAM NV'!E:E,D322,'[3]CHAM NV'!F:F))</f>
        <v>0</v>
      </c>
      <c r="AD322" s="50">
        <f t="shared" si="49"/>
        <v>0</v>
      </c>
      <c r="AE322" s="49">
        <f>IF($D322="","",SUMIF('[3]TK CHAMTHI'!$J:$J,$D322,'[3]TK CHAMTHI'!$L:$L))</f>
        <v>0</v>
      </c>
      <c r="AF322" s="49">
        <f>IF($D322="","",SUMIF('[3]TK CHAMTHI'!$K:$K,$D322,'[3]TK CHAMTHI'!$L:$L))</f>
        <v>0</v>
      </c>
      <c r="AG322" s="49">
        <f>IF(D322="","",SUMIF('[3]CHAM NV'!I:I,D322,'[3]CHAM NV'!J:J))</f>
        <v>0</v>
      </c>
      <c r="AH322" s="50">
        <f t="shared" si="50"/>
        <v>0</v>
      </c>
      <c r="AI322" s="49">
        <f>IF($D322="","",SUMIF('[3]TK CHAMTHI'!$M:$M,$D322,'[3]TK CHAMTHI'!$O:$O))</f>
        <v>0</v>
      </c>
      <c r="AJ322" s="49">
        <f>IF($D322="","",SUMIF('[3]TK CHAMTHI'!$N:$N,$D322,'[3]TK CHAMTHI'!$O:$O))</f>
        <v>0</v>
      </c>
      <c r="AK322" s="50">
        <f t="shared" si="42"/>
        <v>0</v>
      </c>
      <c r="AL322" s="49">
        <f>IF($D322="","",SUMIF('[3]TK CHAMTHI'!$P:$P,$D322,'[3]TK CHAMTHI'!$R:$R))</f>
        <v>0</v>
      </c>
      <c r="AM322" s="49">
        <f>IF($D322="","",SUMIF('[3]TK CHAMTHI'!$Q:$Q,$D322,'[3]TK CHAMTHI'!$R:$R))</f>
        <v>0</v>
      </c>
      <c r="AN322" s="50">
        <f t="shared" si="43"/>
        <v>0</v>
      </c>
      <c r="AO322" s="49">
        <f>IF(D322="","",SUMIF('[3]TK CHAMTHI'!S:S,D322,'[3]TK CHAMTHI'!U:U))</f>
        <v>0</v>
      </c>
      <c r="AP322" s="49">
        <f>IF(D322="","",SUMIF('[3]TK CHAMTHI'!T:T,D322,'[3]TK CHAMTHI'!U:U))</f>
        <v>0</v>
      </c>
      <c r="AQ322" s="50">
        <f t="shared" si="51"/>
        <v>0</v>
      </c>
      <c r="AR322" s="50">
        <f>IF(D322="","",ROUND(SUMIF('[3]QL THI'!G:G,D322,'[3]QL THI'!H:H),1))</f>
        <v>0</v>
      </c>
      <c r="AS322" s="50">
        <f>IF(D322="","",ROUND(SUMIF('[3]QL THI'!E:E,D322,'[3]QL THI'!F:F),1))</f>
        <v>0</v>
      </c>
      <c r="AT322" s="149">
        <f t="shared" si="44"/>
        <v>0</v>
      </c>
    </row>
    <row r="323" spans="1:46" s="135" customFormat="1">
      <c r="A323" s="145">
        <f>IF(D323="","",SUBTOTAL(3,$D$5:D323))</f>
        <v>319</v>
      </c>
      <c r="B323" s="46" t="s">
        <v>688</v>
      </c>
      <c r="C323" s="47" t="s">
        <v>672</v>
      </c>
      <c r="D323" s="146" t="s">
        <v>689</v>
      </c>
      <c r="E323" s="147">
        <f>IF($D323="","",SUMIF('[3]TK DETHI'!$A:$A,$D323,'[3]TK DETHI'!$B:$B))</f>
        <v>0</v>
      </c>
      <c r="F323" s="147">
        <f>IF($D323="","",SUMIF('[3]TK DETHI'!$C:$C,$D323,'[3]TK DETHI'!$D:$D))</f>
        <v>0</v>
      </c>
      <c r="G323" s="147">
        <f>IF($D323="","",SUMIF('[3]TK DETHI'!$E:$E,$D323,'[3]TK DETHI'!$F:$F))</f>
        <v>0</v>
      </c>
      <c r="H323" s="147">
        <f>IF($D323="","",SUMIF('[3]TK DETHI'!$G:$G,$D323,'[3]TK DETHI'!$H:$H))</f>
        <v>0</v>
      </c>
      <c r="I323" s="147">
        <f>IF($D323="","",SUMIF('[3]TK DETHI'!$I:$I,$D323,'[3]TK DETHI'!$J:$J))</f>
        <v>0</v>
      </c>
      <c r="J323" s="147">
        <f>IF($D323="","",SUMIF('[3]TK DETHI'!$K:$K,$D323,'[3]TK DETHI'!$L:$L))</f>
        <v>0</v>
      </c>
      <c r="K323" s="147">
        <f>IF($D323="","",SUMIF('[3]TK DETHI'!$M:$M,$D323,'[3]TK DETHI'!$N:$N))</f>
        <v>0</v>
      </c>
      <c r="L323" s="147">
        <f>IF($D323="","",SUMIF('[3]TK DETHI'!$O:$O,$D323,'[3]TK DETHI'!$P:$P))</f>
        <v>0</v>
      </c>
      <c r="M323" s="148">
        <f t="shared" si="45"/>
        <v>0</v>
      </c>
      <c r="N323" s="49">
        <f>IF($D323="","",SUMIF('[3]TK COITHI KTHP va Thi TN'!$A:$A,$D323,'[3]TK COITHI KTHP va Thi TN'!$D:$D))</f>
        <v>0</v>
      </c>
      <c r="O323" s="49">
        <f>IF($D323="","",SUMIF('[3]TK COITHI KTHP va Thi TN'!$B:$B,$D323,'[3]TK COITHI KTHP va Thi TN'!$D:$D))</f>
        <v>0</v>
      </c>
      <c r="P323" s="49">
        <f>IF($D323="","",SUMIF('[3]TK COITHI KTHP va Thi TN'!$E:$E,$D323,'[3]TK COITHI KTHP va Thi TN'!$H:$H))</f>
        <v>0</v>
      </c>
      <c r="Q323" s="49">
        <f>IF($D323="","",SUMIF('[3]TK COITHI KTHP va Thi TN'!$F:$F,$D323,'[3]TK COITHI KTHP va Thi TN'!$H:$H))</f>
        <v>0</v>
      </c>
      <c r="R323" s="149">
        <f t="shared" si="46"/>
        <v>0</v>
      </c>
      <c r="S323" s="49">
        <f>IF($D323="","",SUMIF('[3]TK CHAMTHI'!$A:$A,$D323,'[3]TK CHAMTHI'!$C:$C))</f>
        <v>0</v>
      </c>
      <c r="T323" s="49">
        <f>IF($D323="","",SUMIF('[3]TK CHAMTHI'!$B:$B,$D323,'[3]TK CHAMTHI'!$C:$C))</f>
        <v>0</v>
      </c>
      <c r="U323" s="49">
        <f>IF(D323="","",SUMIF('[3]CHAM NV'!B:B,D323,'[3]CHAM NV'!C:C))</f>
        <v>0</v>
      </c>
      <c r="V323" s="50">
        <f t="shared" si="47"/>
        <v>0</v>
      </c>
      <c r="W323" s="49">
        <f>IF($D323="","",SUMIF('[3]TK CHAMTHI'!$D:$D,$D323,'[3]TK CHAMTHI'!$F:$F))</f>
        <v>0</v>
      </c>
      <c r="X323" s="49">
        <f>IF($D323="","",SUMIF('[3]TK CHAMTHI'!$E:$E,$D323,'[3]TK CHAMTHI'!$F:$F))</f>
        <v>0</v>
      </c>
      <c r="Y323" s="49">
        <f>IF(D323="","",SUMIF('[3]CHAM NV'!G:G,D323,'[3]CHAM NV'!H:H))</f>
        <v>0</v>
      </c>
      <c r="Z323" s="50">
        <f t="shared" si="48"/>
        <v>0</v>
      </c>
      <c r="AA323" s="49">
        <f>IF($D323="","",SUMIF('[3]TK CHAMTHI'!$G:$G,$D323,'[3]TK CHAMTHI'!$I:$I))</f>
        <v>0</v>
      </c>
      <c r="AB323" s="49">
        <f>IF($D323="","",SUMIF('[3]TK CHAMTHI'!$H:$H,$D323,'[3]TK CHAMTHI'!$I:$I))</f>
        <v>0</v>
      </c>
      <c r="AC323" s="49">
        <f>IF(D323="","",SUMIF('[3]CHAM NV'!E:E,D323,'[3]CHAM NV'!F:F))</f>
        <v>0</v>
      </c>
      <c r="AD323" s="50">
        <f t="shared" si="49"/>
        <v>0</v>
      </c>
      <c r="AE323" s="49">
        <f>IF($D323="","",SUMIF('[3]TK CHAMTHI'!$J:$J,$D323,'[3]TK CHAMTHI'!$L:$L))</f>
        <v>0</v>
      </c>
      <c r="AF323" s="49">
        <f>IF($D323="","",SUMIF('[3]TK CHAMTHI'!$K:$K,$D323,'[3]TK CHAMTHI'!$L:$L))</f>
        <v>0</v>
      </c>
      <c r="AG323" s="49">
        <f>IF(D323="","",SUMIF('[3]CHAM NV'!I:I,D323,'[3]CHAM NV'!J:J))</f>
        <v>0</v>
      </c>
      <c r="AH323" s="50">
        <f t="shared" si="50"/>
        <v>0</v>
      </c>
      <c r="AI323" s="49">
        <f>IF($D323="","",SUMIF('[3]TK CHAMTHI'!$M:$M,$D323,'[3]TK CHAMTHI'!$O:$O))</f>
        <v>0</v>
      </c>
      <c r="AJ323" s="49">
        <f>IF($D323="","",SUMIF('[3]TK CHAMTHI'!$N:$N,$D323,'[3]TK CHAMTHI'!$O:$O))</f>
        <v>0</v>
      </c>
      <c r="AK323" s="50">
        <f t="shared" si="42"/>
        <v>0</v>
      </c>
      <c r="AL323" s="49">
        <f>IF($D323="","",SUMIF('[3]TK CHAMTHI'!$P:$P,$D323,'[3]TK CHAMTHI'!$R:$R))</f>
        <v>0</v>
      </c>
      <c r="AM323" s="49">
        <f>IF($D323="","",SUMIF('[3]TK CHAMTHI'!$Q:$Q,$D323,'[3]TK CHAMTHI'!$R:$R))</f>
        <v>0</v>
      </c>
      <c r="AN323" s="50">
        <f t="shared" si="43"/>
        <v>0</v>
      </c>
      <c r="AO323" s="49">
        <f>IF(D323="","",SUMIF('[3]TK CHAMTHI'!S:S,D323,'[3]TK CHAMTHI'!U:U))</f>
        <v>0</v>
      </c>
      <c r="AP323" s="49">
        <f>IF(D323="","",SUMIF('[3]TK CHAMTHI'!T:T,D323,'[3]TK CHAMTHI'!U:U))</f>
        <v>0</v>
      </c>
      <c r="AQ323" s="50">
        <f t="shared" si="51"/>
        <v>0</v>
      </c>
      <c r="AR323" s="50">
        <f>IF(D323="","",ROUND(SUMIF('[3]QL THI'!G:G,D323,'[3]QL THI'!H:H),1))</f>
        <v>0</v>
      </c>
      <c r="AS323" s="50">
        <f>IF(D323="","",ROUND(SUMIF('[3]QL THI'!E:E,D323,'[3]QL THI'!F:F),1))</f>
        <v>0</v>
      </c>
      <c r="AT323" s="149">
        <f t="shared" si="44"/>
        <v>0</v>
      </c>
    </row>
    <row r="324" spans="1:46" s="135" customFormat="1">
      <c r="A324" s="145">
        <f>IF(D324="","",SUBTOTAL(3,$D$5:D324))</f>
        <v>320</v>
      </c>
      <c r="B324" s="46" t="s">
        <v>690</v>
      </c>
      <c r="C324" s="47" t="s">
        <v>672</v>
      </c>
      <c r="D324" s="146" t="s">
        <v>691</v>
      </c>
      <c r="E324" s="147">
        <f>IF($D324="","",SUMIF('[3]TK DETHI'!$A:$A,$D324,'[3]TK DETHI'!$B:$B))</f>
        <v>0</v>
      </c>
      <c r="F324" s="147">
        <f>IF($D324="","",SUMIF('[3]TK DETHI'!$C:$C,$D324,'[3]TK DETHI'!$D:$D))</f>
        <v>0</v>
      </c>
      <c r="G324" s="147">
        <f>IF($D324="","",SUMIF('[3]TK DETHI'!$E:$E,$D324,'[3]TK DETHI'!$F:$F))</f>
        <v>0</v>
      </c>
      <c r="H324" s="147">
        <f>IF($D324="","",SUMIF('[3]TK DETHI'!$G:$G,$D324,'[3]TK DETHI'!$H:$H))</f>
        <v>0</v>
      </c>
      <c r="I324" s="147">
        <f>IF($D324="","",SUMIF('[3]TK DETHI'!$I:$I,$D324,'[3]TK DETHI'!$J:$J))</f>
        <v>0</v>
      </c>
      <c r="J324" s="147">
        <f>IF($D324="","",SUMIF('[3]TK DETHI'!$K:$K,$D324,'[3]TK DETHI'!$L:$L))</f>
        <v>0</v>
      </c>
      <c r="K324" s="147">
        <f>IF($D324="","",SUMIF('[3]TK DETHI'!$M:$M,$D324,'[3]TK DETHI'!$N:$N))</f>
        <v>0</v>
      </c>
      <c r="L324" s="147">
        <f>IF($D324="","",SUMIF('[3]TK DETHI'!$O:$O,$D324,'[3]TK DETHI'!$P:$P))</f>
        <v>0</v>
      </c>
      <c r="M324" s="148">
        <f t="shared" si="45"/>
        <v>0</v>
      </c>
      <c r="N324" s="49">
        <f>IF($D324="","",SUMIF('[3]TK COITHI KTHP va Thi TN'!$A:$A,$D324,'[3]TK COITHI KTHP va Thi TN'!$D:$D))</f>
        <v>0</v>
      </c>
      <c r="O324" s="49">
        <f>IF($D324="","",SUMIF('[3]TK COITHI KTHP va Thi TN'!$B:$B,$D324,'[3]TK COITHI KTHP va Thi TN'!$D:$D))</f>
        <v>0</v>
      </c>
      <c r="P324" s="49">
        <f>IF($D324="","",SUMIF('[3]TK COITHI KTHP va Thi TN'!$E:$E,$D324,'[3]TK COITHI KTHP va Thi TN'!$H:$H))</f>
        <v>0</v>
      </c>
      <c r="Q324" s="49">
        <f>IF($D324="","",SUMIF('[3]TK COITHI KTHP va Thi TN'!$F:$F,$D324,'[3]TK COITHI KTHP va Thi TN'!$H:$H))</f>
        <v>0</v>
      </c>
      <c r="R324" s="149">
        <f t="shared" si="46"/>
        <v>0</v>
      </c>
      <c r="S324" s="49">
        <f>IF($D324="","",SUMIF('[3]TK CHAMTHI'!$A:$A,$D324,'[3]TK CHAMTHI'!$C:$C))</f>
        <v>0</v>
      </c>
      <c r="T324" s="49">
        <f>IF($D324="","",SUMIF('[3]TK CHAMTHI'!$B:$B,$D324,'[3]TK CHAMTHI'!$C:$C))</f>
        <v>0</v>
      </c>
      <c r="U324" s="49">
        <f>IF(D324="","",SUMIF('[3]CHAM NV'!B:B,D324,'[3]CHAM NV'!C:C))</f>
        <v>0</v>
      </c>
      <c r="V324" s="50">
        <f t="shared" si="47"/>
        <v>0</v>
      </c>
      <c r="W324" s="49">
        <f>IF($D324="","",SUMIF('[3]TK CHAMTHI'!$D:$D,$D324,'[3]TK CHAMTHI'!$F:$F))</f>
        <v>0</v>
      </c>
      <c r="X324" s="49">
        <f>IF($D324="","",SUMIF('[3]TK CHAMTHI'!$E:$E,$D324,'[3]TK CHAMTHI'!$F:$F))</f>
        <v>0</v>
      </c>
      <c r="Y324" s="49">
        <f>IF(D324="","",SUMIF('[3]CHAM NV'!G:G,D324,'[3]CHAM NV'!H:H))</f>
        <v>0</v>
      </c>
      <c r="Z324" s="50">
        <f t="shared" si="48"/>
        <v>0</v>
      </c>
      <c r="AA324" s="49">
        <f>IF($D324="","",SUMIF('[3]TK CHAMTHI'!$G:$G,$D324,'[3]TK CHAMTHI'!$I:$I))</f>
        <v>0</v>
      </c>
      <c r="AB324" s="49">
        <f>IF($D324="","",SUMIF('[3]TK CHAMTHI'!$H:$H,$D324,'[3]TK CHAMTHI'!$I:$I))</f>
        <v>0</v>
      </c>
      <c r="AC324" s="49">
        <f>IF(D324="","",SUMIF('[3]CHAM NV'!E:E,D324,'[3]CHAM NV'!F:F))</f>
        <v>0</v>
      </c>
      <c r="AD324" s="50">
        <f t="shared" si="49"/>
        <v>0</v>
      </c>
      <c r="AE324" s="49">
        <f>IF($D324="","",SUMIF('[3]TK CHAMTHI'!$J:$J,$D324,'[3]TK CHAMTHI'!$L:$L))</f>
        <v>0</v>
      </c>
      <c r="AF324" s="49">
        <f>IF($D324="","",SUMIF('[3]TK CHAMTHI'!$K:$K,$D324,'[3]TK CHAMTHI'!$L:$L))</f>
        <v>0</v>
      </c>
      <c r="AG324" s="49">
        <f>IF(D324="","",SUMIF('[3]CHAM NV'!I:I,D324,'[3]CHAM NV'!J:J))</f>
        <v>0</v>
      </c>
      <c r="AH324" s="50">
        <f t="shared" si="50"/>
        <v>0</v>
      </c>
      <c r="AI324" s="49">
        <f>IF($D324="","",SUMIF('[3]TK CHAMTHI'!$M:$M,$D324,'[3]TK CHAMTHI'!$O:$O))</f>
        <v>0</v>
      </c>
      <c r="AJ324" s="49">
        <f>IF($D324="","",SUMIF('[3]TK CHAMTHI'!$N:$N,$D324,'[3]TK CHAMTHI'!$O:$O))</f>
        <v>0</v>
      </c>
      <c r="AK324" s="50">
        <f t="shared" si="42"/>
        <v>0</v>
      </c>
      <c r="AL324" s="49">
        <f>IF($D324="","",SUMIF('[3]TK CHAMTHI'!$P:$P,$D324,'[3]TK CHAMTHI'!$R:$R))</f>
        <v>0</v>
      </c>
      <c r="AM324" s="49">
        <f>IF($D324="","",SUMIF('[3]TK CHAMTHI'!$Q:$Q,$D324,'[3]TK CHAMTHI'!$R:$R))</f>
        <v>0</v>
      </c>
      <c r="AN324" s="50">
        <f t="shared" si="43"/>
        <v>0</v>
      </c>
      <c r="AO324" s="49">
        <f>IF(D324="","",SUMIF('[3]TK CHAMTHI'!S:S,D324,'[3]TK CHAMTHI'!U:U))</f>
        <v>0</v>
      </c>
      <c r="AP324" s="49">
        <f>IF(D324="","",SUMIF('[3]TK CHAMTHI'!T:T,D324,'[3]TK CHAMTHI'!U:U))</f>
        <v>0</v>
      </c>
      <c r="AQ324" s="50">
        <f t="shared" si="51"/>
        <v>0</v>
      </c>
      <c r="AR324" s="50">
        <f>IF(D324="","",ROUND(SUMIF('[3]QL THI'!G:G,D324,'[3]QL THI'!H:H),1))</f>
        <v>0</v>
      </c>
      <c r="AS324" s="50">
        <f>IF(D324="","",ROUND(SUMIF('[3]QL THI'!E:E,D324,'[3]QL THI'!F:F),1))</f>
        <v>0</v>
      </c>
      <c r="AT324" s="149">
        <f t="shared" si="44"/>
        <v>0</v>
      </c>
    </row>
    <row r="325" spans="1:46" s="135" customFormat="1">
      <c r="A325" s="145">
        <f>IF(D325="","",SUBTOTAL(3,$D$5:D325))</f>
        <v>321</v>
      </c>
      <c r="B325" s="46" t="s">
        <v>692</v>
      </c>
      <c r="C325" s="47" t="s">
        <v>672</v>
      </c>
      <c r="D325" s="146" t="s">
        <v>693</v>
      </c>
      <c r="E325" s="147">
        <f>IF($D325="","",SUMIF('[3]TK DETHI'!$A:$A,$D325,'[3]TK DETHI'!$B:$B))</f>
        <v>0</v>
      </c>
      <c r="F325" s="147">
        <f>IF($D325="","",SUMIF('[3]TK DETHI'!$C:$C,$D325,'[3]TK DETHI'!$D:$D))</f>
        <v>0</v>
      </c>
      <c r="G325" s="147">
        <f>IF($D325="","",SUMIF('[3]TK DETHI'!$E:$E,$D325,'[3]TK DETHI'!$F:$F))</f>
        <v>0</v>
      </c>
      <c r="H325" s="147">
        <f>IF($D325="","",SUMIF('[3]TK DETHI'!$G:$G,$D325,'[3]TK DETHI'!$H:$H))</f>
        <v>0</v>
      </c>
      <c r="I325" s="147">
        <f>IF($D325="","",SUMIF('[3]TK DETHI'!$I:$I,$D325,'[3]TK DETHI'!$J:$J))</f>
        <v>0</v>
      </c>
      <c r="J325" s="147">
        <f>IF($D325="","",SUMIF('[3]TK DETHI'!$K:$K,$D325,'[3]TK DETHI'!$L:$L))</f>
        <v>0</v>
      </c>
      <c r="K325" s="147">
        <f>IF($D325="","",SUMIF('[3]TK DETHI'!$M:$M,$D325,'[3]TK DETHI'!$N:$N))</f>
        <v>0</v>
      </c>
      <c r="L325" s="147">
        <f>IF($D325="","",SUMIF('[3]TK DETHI'!$O:$O,$D325,'[3]TK DETHI'!$P:$P))</f>
        <v>0</v>
      </c>
      <c r="M325" s="148">
        <f t="shared" si="45"/>
        <v>0</v>
      </c>
      <c r="N325" s="49">
        <f>IF($D325="","",SUMIF('[3]TK COITHI KTHP va Thi TN'!$A:$A,$D325,'[3]TK COITHI KTHP va Thi TN'!$D:$D))</f>
        <v>0</v>
      </c>
      <c r="O325" s="49">
        <f>IF($D325="","",SUMIF('[3]TK COITHI KTHP va Thi TN'!$B:$B,$D325,'[3]TK COITHI KTHP va Thi TN'!$D:$D))</f>
        <v>0</v>
      </c>
      <c r="P325" s="49">
        <f>IF($D325="","",SUMIF('[3]TK COITHI KTHP va Thi TN'!$E:$E,$D325,'[3]TK COITHI KTHP va Thi TN'!$H:$H))</f>
        <v>0</v>
      </c>
      <c r="Q325" s="49">
        <f>IF($D325="","",SUMIF('[3]TK COITHI KTHP va Thi TN'!$F:$F,$D325,'[3]TK COITHI KTHP va Thi TN'!$H:$H))</f>
        <v>0</v>
      </c>
      <c r="R325" s="149">
        <f t="shared" si="46"/>
        <v>0</v>
      </c>
      <c r="S325" s="49">
        <f>IF($D325="","",SUMIF('[3]TK CHAMTHI'!$A:$A,$D325,'[3]TK CHAMTHI'!$C:$C))</f>
        <v>0</v>
      </c>
      <c r="T325" s="49">
        <f>IF($D325="","",SUMIF('[3]TK CHAMTHI'!$B:$B,$D325,'[3]TK CHAMTHI'!$C:$C))</f>
        <v>0</v>
      </c>
      <c r="U325" s="49">
        <f>IF(D325="","",SUMIF('[3]CHAM NV'!B:B,D325,'[3]CHAM NV'!C:C))</f>
        <v>0</v>
      </c>
      <c r="V325" s="50">
        <f t="shared" si="47"/>
        <v>0</v>
      </c>
      <c r="W325" s="49">
        <f>IF($D325="","",SUMIF('[3]TK CHAMTHI'!$D:$D,$D325,'[3]TK CHAMTHI'!$F:$F))</f>
        <v>0</v>
      </c>
      <c r="X325" s="49">
        <f>IF($D325="","",SUMIF('[3]TK CHAMTHI'!$E:$E,$D325,'[3]TK CHAMTHI'!$F:$F))</f>
        <v>0</v>
      </c>
      <c r="Y325" s="49">
        <f>IF(D325="","",SUMIF('[3]CHAM NV'!G:G,D325,'[3]CHAM NV'!H:H))</f>
        <v>0</v>
      </c>
      <c r="Z325" s="50">
        <f t="shared" si="48"/>
        <v>0</v>
      </c>
      <c r="AA325" s="49">
        <f>IF($D325="","",SUMIF('[3]TK CHAMTHI'!$G:$G,$D325,'[3]TK CHAMTHI'!$I:$I))</f>
        <v>0</v>
      </c>
      <c r="AB325" s="49">
        <f>IF($D325="","",SUMIF('[3]TK CHAMTHI'!$H:$H,$D325,'[3]TK CHAMTHI'!$I:$I))</f>
        <v>0</v>
      </c>
      <c r="AC325" s="49">
        <f>IF(D325="","",SUMIF('[3]CHAM NV'!E:E,D325,'[3]CHAM NV'!F:F))</f>
        <v>0</v>
      </c>
      <c r="AD325" s="50">
        <f t="shared" si="49"/>
        <v>0</v>
      </c>
      <c r="AE325" s="49">
        <f>IF($D325="","",SUMIF('[3]TK CHAMTHI'!$J:$J,$D325,'[3]TK CHAMTHI'!$L:$L))</f>
        <v>0</v>
      </c>
      <c r="AF325" s="49">
        <f>IF($D325="","",SUMIF('[3]TK CHAMTHI'!$K:$K,$D325,'[3]TK CHAMTHI'!$L:$L))</f>
        <v>0</v>
      </c>
      <c r="AG325" s="49">
        <f>IF(D325="","",SUMIF('[3]CHAM NV'!I:I,D325,'[3]CHAM NV'!J:J))</f>
        <v>0</v>
      </c>
      <c r="AH325" s="50">
        <f t="shared" si="50"/>
        <v>0</v>
      </c>
      <c r="AI325" s="49">
        <f>IF($D325="","",SUMIF('[3]TK CHAMTHI'!$M:$M,$D325,'[3]TK CHAMTHI'!$O:$O))</f>
        <v>0</v>
      </c>
      <c r="AJ325" s="49">
        <f>IF($D325="","",SUMIF('[3]TK CHAMTHI'!$N:$N,$D325,'[3]TK CHAMTHI'!$O:$O))</f>
        <v>0</v>
      </c>
      <c r="AK325" s="50">
        <f t="shared" ref="AK325:AK388" si="52">IF($D325="","",(SUM($AI325:$AJ325))*0.2)</f>
        <v>0</v>
      </c>
      <c r="AL325" s="49">
        <f>IF($D325="","",SUMIF('[3]TK CHAMTHI'!$P:$P,$D325,'[3]TK CHAMTHI'!$R:$R))</f>
        <v>0</v>
      </c>
      <c r="AM325" s="49">
        <f>IF($D325="","",SUMIF('[3]TK CHAMTHI'!$Q:$Q,$D325,'[3]TK CHAMTHI'!$R:$R))</f>
        <v>0</v>
      </c>
      <c r="AN325" s="50">
        <f t="shared" ref="AN325:AN388" si="53">IF($D325="","",(SUM($AL325:$AM325))*0.4)</f>
        <v>0</v>
      </c>
      <c r="AO325" s="49">
        <f>IF(D325="","",SUMIF('[3]TK CHAMTHI'!S:S,D325,'[3]TK CHAMTHI'!U:U))</f>
        <v>0</v>
      </c>
      <c r="AP325" s="49">
        <f>IF(D325="","",SUMIF('[3]TK CHAMTHI'!T:T,D325,'[3]TK CHAMTHI'!U:U))</f>
        <v>0</v>
      </c>
      <c r="AQ325" s="50">
        <f t="shared" si="51"/>
        <v>0</v>
      </c>
      <c r="AR325" s="50">
        <f>IF(D325="","",ROUND(SUMIF('[3]QL THI'!G:G,D325,'[3]QL THI'!H:H),1))</f>
        <v>0</v>
      </c>
      <c r="AS325" s="50">
        <f>IF(D325="","",ROUND(SUMIF('[3]QL THI'!E:E,D325,'[3]QL THI'!F:F),1))</f>
        <v>0</v>
      </c>
      <c r="AT325" s="149">
        <f t="shared" ref="AT325:AT388" si="54">IF(D325="","",ROUND(M325+R325+V325+Z325+AD325+AH325+AK325+AN325+AQ325+SUM(AR325:AS325),1))</f>
        <v>0</v>
      </c>
    </row>
    <row r="326" spans="1:46" s="135" customFormat="1">
      <c r="A326" s="145">
        <f>IF(D326="","",SUBTOTAL(3,$D$5:D326))</f>
        <v>322</v>
      </c>
      <c r="B326" s="46" t="s">
        <v>694</v>
      </c>
      <c r="C326" s="47" t="s">
        <v>672</v>
      </c>
      <c r="D326" s="146" t="s">
        <v>695</v>
      </c>
      <c r="E326" s="147">
        <f>IF($D326="","",SUMIF('[3]TK DETHI'!$A:$A,$D326,'[3]TK DETHI'!$B:$B))</f>
        <v>0</v>
      </c>
      <c r="F326" s="147">
        <f>IF($D326="","",SUMIF('[3]TK DETHI'!$C:$C,$D326,'[3]TK DETHI'!$D:$D))</f>
        <v>0</v>
      </c>
      <c r="G326" s="147">
        <f>IF($D326="","",SUMIF('[3]TK DETHI'!$E:$E,$D326,'[3]TK DETHI'!$F:$F))</f>
        <v>0</v>
      </c>
      <c r="H326" s="147">
        <f>IF($D326="","",SUMIF('[3]TK DETHI'!$G:$G,$D326,'[3]TK DETHI'!$H:$H))</f>
        <v>0</v>
      </c>
      <c r="I326" s="147">
        <f>IF($D326="","",SUMIF('[3]TK DETHI'!$I:$I,$D326,'[3]TK DETHI'!$J:$J))</f>
        <v>0</v>
      </c>
      <c r="J326" s="147">
        <f>IF($D326="","",SUMIF('[3]TK DETHI'!$K:$K,$D326,'[3]TK DETHI'!$L:$L))</f>
        <v>0</v>
      </c>
      <c r="K326" s="147">
        <f>IF($D326="","",SUMIF('[3]TK DETHI'!$M:$M,$D326,'[3]TK DETHI'!$N:$N))</f>
        <v>0</v>
      </c>
      <c r="L326" s="147">
        <f>IF($D326="","",SUMIF('[3]TK DETHI'!$O:$O,$D326,'[3]TK DETHI'!$P:$P))</f>
        <v>0</v>
      </c>
      <c r="M326" s="148">
        <f t="shared" ref="M326:M389" si="55">IF($D326="","",($E326+$F326*1.5+$G326*0.25+$H326*0.5+$I326*2+$J326*2.5+$K326*0.5+$L326*1.5))</f>
        <v>0</v>
      </c>
      <c r="N326" s="49">
        <f>IF($D326="","",SUMIF('[3]TK COITHI KTHP va Thi TN'!$A:$A,$D326,'[3]TK COITHI KTHP va Thi TN'!$D:$D))</f>
        <v>0</v>
      </c>
      <c r="O326" s="49">
        <f>IF($D326="","",SUMIF('[3]TK COITHI KTHP va Thi TN'!$B:$B,$D326,'[3]TK COITHI KTHP va Thi TN'!$D:$D))</f>
        <v>0</v>
      </c>
      <c r="P326" s="49">
        <f>IF($D326="","",SUMIF('[3]TK COITHI KTHP va Thi TN'!$E:$E,$D326,'[3]TK COITHI KTHP va Thi TN'!$H:$H))</f>
        <v>0</v>
      </c>
      <c r="Q326" s="49">
        <f>IF($D326="","",SUMIF('[3]TK COITHI KTHP va Thi TN'!$F:$F,$D326,'[3]TK COITHI KTHP va Thi TN'!$H:$H))</f>
        <v>0</v>
      </c>
      <c r="R326" s="149">
        <f t="shared" ref="R326:R389" si="56">IF($D326="","",SUM($N326:$Q326))</f>
        <v>0</v>
      </c>
      <c r="S326" s="49">
        <f>IF($D326="","",SUMIF('[3]TK CHAMTHI'!$A:$A,$D326,'[3]TK CHAMTHI'!$C:$C))</f>
        <v>0</v>
      </c>
      <c r="T326" s="49">
        <f>IF($D326="","",SUMIF('[3]TK CHAMTHI'!$B:$B,$D326,'[3]TK CHAMTHI'!$C:$C))</f>
        <v>0</v>
      </c>
      <c r="U326" s="49">
        <f>IF(D326="","",SUMIF('[3]CHAM NV'!B:B,D326,'[3]CHAM NV'!C:C))</f>
        <v>0</v>
      </c>
      <c r="V326" s="50">
        <f t="shared" ref="V326:V389" si="57">IF($D326="","",((SUM($S326:$T326))-U326)*0.1)</f>
        <v>0</v>
      </c>
      <c r="W326" s="49">
        <f>IF($D326="","",SUMIF('[3]TK CHAMTHI'!$D:$D,$D326,'[3]TK CHAMTHI'!$F:$F))</f>
        <v>0</v>
      </c>
      <c r="X326" s="49">
        <f>IF($D326="","",SUMIF('[3]TK CHAMTHI'!$E:$E,$D326,'[3]TK CHAMTHI'!$F:$F))</f>
        <v>0</v>
      </c>
      <c r="Y326" s="49">
        <f>IF(D326="","",SUMIF('[3]CHAM NV'!G:G,D326,'[3]CHAM NV'!H:H))</f>
        <v>0</v>
      </c>
      <c r="Z326" s="50">
        <f t="shared" ref="Z326:Z389" si="58">IF($D326="","",((SUM($W326:$X326))-Y326)*0.2)</f>
        <v>0</v>
      </c>
      <c r="AA326" s="49">
        <f>IF($D326="","",SUMIF('[3]TK CHAMTHI'!$G:$G,$D326,'[3]TK CHAMTHI'!$I:$I))</f>
        <v>0</v>
      </c>
      <c r="AB326" s="49">
        <f>IF($D326="","",SUMIF('[3]TK CHAMTHI'!$H:$H,$D326,'[3]TK CHAMTHI'!$I:$I))</f>
        <v>0</v>
      </c>
      <c r="AC326" s="49">
        <f>IF(D326="","",SUMIF('[3]CHAM NV'!E:E,D326,'[3]CHAM NV'!F:F))</f>
        <v>0</v>
      </c>
      <c r="AD326" s="50">
        <f t="shared" ref="AD326:AD389" si="59">IF($D326="","",((SUM($AA326:$AB326))-AC326)*0.2)</f>
        <v>0</v>
      </c>
      <c r="AE326" s="49">
        <f>IF($D326="","",SUMIF('[3]TK CHAMTHI'!$J:$J,$D326,'[3]TK CHAMTHI'!$L:$L))</f>
        <v>0</v>
      </c>
      <c r="AF326" s="49">
        <f>IF($D326="","",SUMIF('[3]TK CHAMTHI'!$K:$K,$D326,'[3]TK CHAMTHI'!$L:$L))</f>
        <v>0</v>
      </c>
      <c r="AG326" s="49">
        <f>IF(D326="","",SUMIF('[3]CHAM NV'!I:I,D326,'[3]CHAM NV'!J:J))</f>
        <v>0</v>
      </c>
      <c r="AH326" s="50">
        <f t="shared" ref="AH326:AH389" si="60">IF($D326="","",((SUM($AE326:$AF326))-AG326)*0.2)</f>
        <v>0</v>
      </c>
      <c r="AI326" s="49">
        <f>IF($D326="","",SUMIF('[3]TK CHAMTHI'!$M:$M,$D326,'[3]TK CHAMTHI'!$O:$O))</f>
        <v>0</v>
      </c>
      <c r="AJ326" s="49">
        <f>IF($D326="","",SUMIF('[3]TK CHAMTHI'!$N:$N,$D326,'[3]TK CHAMTHI'!$O:$O))</f>
        <v>0</v>
      </c>
      <c r="AK326" s="50">
        <f t="shared" si="52"/>
        <v>0</v>
      </c>
      <c r="AL326" s="49">
        <f>IF($D326="","",SUMIF('[3]TK CHAMTHI'!$P:$P,$D326,'[3]TK CHAMTHI'!$R:$R))</f>
        <v>0</v>
      </c>
      <c r="AM326" s="49">
        <f>IF($D326="","",SUMIF('[3]TK CHAMTHI'!$Q:$Q,$D326,'[3]TK CHAMTHI'!$R:$R))</f>
        <v>0</v>
      </c>
      <c r="AN326" s="50">
        <f t="shared" si="53"/>
        <v>0</v>
      </c>
      <c r="AO326" s="49">
        <f>IF(D326="","",SUMIF('[3]TK CHAMTHI'!S:S,D326,'[3]TK CHAMTHI'!U:U))</f>
        <v>0</v>
      </c>
      <c r="AP326" s="49">
        <f>IF(D326="","",SUMIF('[3]TK CHAMTHI'!T:T,D326,'[3]TK CHAMTHI'!U:U))</f>
        <v>0</v>
      </c>
      <c r="AQ326" s="50">
        <f t="shared" ref="AQ326:AQ389" si="61">IF(D326="","",SUM(AO326:AP326)*0.4)</f>
        <v>0</v>
      </c>
      <c r="AR326" s="50">
        <f>IF(D326="","",ROUND(SUMIF('[3]QL THI'!G:G,D326,'[3]QL THI'!H:H),1))</f>
        <v>0</v>
      </c>
      <c r="AS326" s="50">
        <f>IF(D326="","",ROUND(SUMIF('[3]QL THI'!E:E,D326,'[3]QL THI'!F:F),1))</f>
        <v>0</v>
      </c>
      <c r="AT326" s="149">
        <f t="shared" si="54"/>
        <v>0</v>
      </c>
    </row>
    <row r="327" spans="1:46" s="135" customFormat="1">
      <c r="A327" s="145">
        <f>IF(D327="","",SUBTOTAL(3,$D$5:D327))</f>
        <v>323</v>
      </c>
      <c r="B327" s="46" t="s">
        <v>696</v>
      </c>
      <c r="C327" s="47" t="s">
        <v>672</v>
      </c>
      <c r="D327" s="146" t="s">
        <v>697</v>
      </c>
      <c r="E327" s="147">
        <f>IF($D327="","",SUMIF('[3]TK DETHI'!$A:$A,$D327,'[3]TK DETHI'!$B:$B))</f>
        <v>0</v>
      </c>
      <c r="F327" s="147">
        <f>IF($D327="","",SUMIF('[3]TK DETHI'!$C:$C,$D327,'[3]TK DETHI'!$D:$D))</f>
        <v>0</v>
      </c>
      <c r="G327" s="147">
        <f>IF($D327="","",SUMIF('[3]TK DETHI'!$E:$E,$D327,'[3]TK DETHI'!$F:$F))</f>
        <v>0</v>
      </c>
      <c r="H327" s="147">
        <f>IF($D327="","",SUMIF('[3]TK DETHI'!$G:$G,$D327,'[3]TK DETHI'!$H:$H))</f>
        <v>0</v>
      </c>
      <c r="I327" s="147">
        <f>IF($D327="","",SUMIF('[3]TK DETHI'!$I:$I,$D327,'[3]TK DETHI'!$J:$J))</f>
        <v>0</v>
      </c>
      <c r="J327" s="147">
        <f>IF($D327="","",SUMIF('[3]TK DETHI'!$K:$K,$D327,'[3]TK DETHI'!$L:$L))</f>
        <v>0</v>
      </c>
      <c r="K327" s="147">
        <f>IF($D327="","",SUMIF('[3]TK DETHI'!$M:$M,$D327,'[3]TK DETHI'!$N:$N))</f>
        <v>0</v>
      </c>
      <c r="L327" s="147">
        <f>IF($D327="","",SUMIF('[3]TK DETHI'!$O:$O,$D327,'[3]TK DETHI'!$P:$P))</f>
        <v>0</v>
      </c>
      <c r="M327" s="148">
        <f t="shared" si="55"/>
        <v>0</v>
      </c>
      <c r="N327" s="49">
        <f>IF($D327="","",SUMIF('[3]TK COITHI KTHP va Thi TN'!$A:$A,$D327,'[3]TK COITHI KTHP va Thi TN'!$D:$D))</f>
        <v>0</v>
      </c>
      <c r="O327" s="49">
        <f>IF($D327="","",SUMIF('[3]TK COITHI KTHP va Thi TN'!$B:$B,$D327,'[3]TK COITHI KTHP va Thi TN'!$D:$D))</f>
        <v>0</v>
      </c>
      <c r="P327" s="49">
        <f>IF($D327="","",SUMIF('[3]TK COITHI KTHP va Thi TN'!$E:$E,$D327,'[3]TK COITHI KTHP va Thi TN'!$H:$H))</f>
        <v>0</v>
      </c>
      <c r="Q327" s="49">
        <f>IF($D327="","",SUMIF('[3]TK COITHI KTHP va Thi TN'!$F:$F,$D327,'[3]TK COITHI KTHP va Thi TN'!$H:$H))</f>
        <v>0</v>
      </c>
      <c r="R327" s="149">
        <f t="shared" si="56"/>
        <v>0</v>
      </c>
      <c r="S327" s="49">
        <f>IF($D327="","",SUMIF('[3]TK CHAMTHI'!$A:$A,$D327,'[3]TK CHAMTHI'!$C:$C))</f>
        <v>0</v>
      </c>
      <c r="T327" s="49">
        <f>IF($D327="","",SUMIF('[3]TK CHAMTHI'!$B:$B,$D327,'[3]TK CHAMTHI'!$C:$C))</f>
        <v>0</v>
      </c>
      <c r="U327" s="49">
        <f>IF(D327="","",SUMIF('[3]CHAM NV'!B:B,D327,'[3]CHAM NV'!C:C))</f>
        <v>0</v>
      </c>
      <c r="V327" s="50">
        <f t="shared" si="57"/>
        <v>0</v>
      </c>
      <c r="W327" s="49">
        <f>IF($D327="","",SUMIF('[3]TK CHAMTHI'!$D:$D,$D327,'[3]TK CHAMTHI'!$F:$F))</f>
        <v>0</v>
      </c>
      <c r="X327" s="49">
        <f>IF($D327="","",SUMIF('[3]TK CHAMTHI'!$E:$E,$D327,'[3]TK CHAMTHI'!$F:$F))</f>
        <v>0</v>
      </c>
      <c r="Y327" s="49">
        <f>IF(D327="","",SUMIF('[3]CHAM NV'!G:G,D327,'[3]CHAM NV'!H:H))</f>
        <v>0</v>
      </c>
      <c r="Z327" s="50">
        <f t="shared" si="58"/>
        <v>0</v>
      </c>
      <c r="AA327" s="49">
        <f>IF($D327="","",SUMIF('[3]TK CHAMTHI'!$G:$G,$D327,'[3]TK CHAMTHI'!$I:$I))</f>
        <v>0</v>
      </c>
      <c r="AB327" s="49">
        <f>IF($D327="","",SUMIF('[3]TK CHAMTHI'!$H:$H,$D327,'[3]TK CHAMTHI'!$I:$I))</f>
        <v>0</v>
      </c>
      <c r="AC327" s="49">
        <f>IF(D327="","",SUMIF('[3]CHAM NV'!E:E,D327,'[3]CHAM NV'!F:F))</f>
        <v>0</v>
      </c>
      <c r="AD327" s="50">
        <f t="shared" si="59"/>
        <v>0</v>
      </c>
      <c r="AE327" s="49">
        <f>IF($D327="","",SUMIF('[3]TK CHAMTHI'!$J:$J,$D327,'[3]TK CHAMTHI'!$L:$L))</f>
        <v>0</v>
      </c>
      <c r="AF327" s="49">
        <f>IF($D327="","",SUMIF('[3]TK CHAMTHI'!$K:$K,$D327,'[3]TK CHAMTHI'!$L:$L))</f>
        <v>0</v>
      </c>
      <c r="AG327" s="49">
        <f>IF(D327="","",SUMIF('[3]CHAM NV'!I:I,D327,'[3]CHAM NV'!J:J))</f>
        <v>0</v>
      </c>
      <c r="AH327" s="50">
        <f t="shared" si="60"/>
        <v>0</v>
      </c>
      <c r="AI327" s="49">
        <f>IF($D327="","",SUMIF('[3]TK CHAMTHI'!$M:$M,$D327,'[3]TK CHAMTHI'!$O:$O))</f>
        <v>0</v>
      </c>
      <c r="AJ327" s="49">
        <f>IF($D327="","",SUMIF('[3]TK CHAMTHI'!$N:$N,$D327,'[3]TK CHAMTHI'!$O:$O))</f>
        <v>0</v>
      </c>
      <c r="AK327" s="50">
        <f t="shared" si="52"/>
        <v>0</v>
      </c>
      <c r="AL327" s="49">
        <f>IF($D327="","",SUMIF('[3]TK CHAMTHI'!$P:$P,$D327,'[3]TK CHAMTHI'!$R:$R))</f>
        <v>0</v>
      </c>
      <c r="AM327" s="49">
        <f>IF($D327="","",SUMIF('[3]TK CHAMTHI'!$Q:$Q,$D327,'[3]TK CHAMTHI'!$R:$R))</f>
        <v>0</v>
      </c>
      <c r="AN327" s="50">
        <f t="shared" si="53"/>
        <v>0</v>
      </c>
      <c r="AO327" s="49">
        <f>IF(D327="","",SUMIF('[3]TK CHAMTHI'!S:S,D327,'[3]TK CHAMTHI'!U:U))</f>
        <v>0</v>
      </c>
      <c r="AP327" s="49">
        <f>IF(D327="","",SUMIF('[3]TK CHAMTHI'!T:T,D327,'[3]TK CHAMTHI'!U:U))</f>
        <v>0</v>
      </c>
      <c r="AQ327" s="50">
        <f t="shared" si="61"/>
        <v>0</v>
      </c>
      <c r="AR327" s="50">
        <f>IF(D327="","",ROUND(SUMIF('[3]QL THI'!G:G,D327,'[3]QL THI'!H:H),1))</f>
        <v>0</v>
      </c>
      <c r="AS327" s="50">
        <f>IF(D327="","",ROUND(SUMIF('[3]QL THI'!E:E,D327,'[3]QL THI'!F:F),1))</f>
        <v>0</v>
      </c>
      <c r="AT327" s="149">
        <f t="shared" si="54"/>
        <v>0</v>
      </c>
    </row>
    <row r="328" spans="1:46" s="135" customFormat="1">
      <c r="A328" s="145">
        <f>IF(D328="","",SUBTOTAL(3,$D$5:D328))</f>
        <v>324</v>
      </c>
      <c r="B328" s="46" t="s">
        <v>698</v>
      </c>
      <c r="C328" s="47" t="s">
        <v>672</v>
      </c>
      <c r="D328" s="146" t="s">
        <v>699</v>
      </c>
      <c r="E328" s="147">
        <f>IF($D328="","",SUMIF('[3]TK DETHI'!$A:$A,$D328,'[3]TK DETHI'!$B:$B))</f>
        <v>0</v>
      </c>
      <c r="F328" s="147">
        <f>IF($D328="","",SUMIF('[3]TK DETHI'!$C:$C,$D328,'[3]TK DETHI'!$D:$D))</f>
        <v>0</v>
      </c>
      <c r="G328" s="147">
        <f>IF($D328="","",SUMIF('[3]TK DETHI'!$E:$E,$D328,'[3]TK DETHI'!$F:$F))</f>
        <v>0</v>
      </c>
      <c r="H328" s="147">
        <f>IF($D328="","",SUMIF('[3]TK DETHI'!$G:$G,$D328,'[3]TK DETHI'!$H:$H))</f>
        <v>0</v>
      </c>
      <c r="I328" s="147">
        <f>IF($D328="","",SUMIF('[3]TK DETHI'!$I:$I,$D328,'[3]TK DETHI'!$J:$J))</f>
        <v>0</v>
      </c>
      <c r="J328" s="147">
        <f>IF($D328="","",SUMIF('[3]TK DETHI'!$K:$K,$D328,'[3]TK DETHI'!$L:$L))</f>
        <v>0</v>
      </c>
      <c r="K328" s="147">
        <f>IF($D328="","",SUMIF('[3]TK DETHI'!$M:$M,$D328,'[3]TK DETHI'!$N:$N))</f>
        <v>0</v>
      </c>
      <c r="L328" s="147">
        <f>IF($D328="","",SUMIF('[3]TK DETHI'!$O:$O,$D328,'[3]TK DETHI'!$P:$P))</f>
        <v>0</v>
      </c>
      <c r="M328" s="148">
        <f t="shared" si="55"/>
        <v>0</v>
      </c>
      <c r="N328" s="49">
        <f>IF($D328="","",SUMIF('[3]TK COITHI KTHP va Thi TN'!$A:$A,$D328,'[3]TK COITHI KTHP va Thi TN'!$D:$D))</f>
        <v>0</v>
      </c>
      <c r="O328" s="49">
        <f>IF($D328="","",SUMIF('[3]TK COITHI KTHP va Thi TN'!$B:$B,$D328,'[3]TK COITHI KTHP va Thi TN'!$D:$D))</f>
        <v>0</v>
      </c>
      <c r="P328" s="49">
        <f>IF($D328="","",SUMIF('[3]TK COITHI KTHP va Thi TN'!$E:$E,$D328,'[3]TK COITHI KTHP va Thi TN'!$H:$H))</f>
        <v>0</v>
      </c>
      <c r="Q328" s="49">
        <f>IF($D328="","",SUMIF('[3]TK COITHI KTHP va Thi TN'!$F:$F,$D328,'[3]TK COITHI KTHP va Thi TN'!$H:$H))</f>
        <v>0</v>
      </c>
      <c r="R328" s="149">
        <f t="shared" si="56"/>
        <v>0</v>
      </c>
      <c r="S328" s="49">
        <f>IF($D328="","",SUMIF('[3]TK CHAMTHI'!$A:$A,$D328,'[3]TK CHAMTHI'!$C:$C))</f>
        <v>0</v>
      </c>
      <c r="T328" s="49">
        <f>IF($D328="","",SUMIF('[3]TK CHAMTHI'!$B:$B,$D328,'[3]TK CHAMTHI'!$C:$C))</f>
        <v>0</v>
      </c>
      <c r="U328" s="49">
        <f>IF(D328="","",SUMIF('[3]CHAM NV'!B:B,D328,'[3]CHAM NV'!C:C))</f>
        <v>0</v>
      </c>
      <c r="V328" s="50">
        <f t="shared" si="57"/>
        <v>0</v>
      </c>
      <c r="W328" s="49">
        <f>IF($D328="","",SUMIF('[3]TK CHAMTHI'!$D:$D,$D328,'[3]TK CHAMTHI'!$F:$F))</f>
        <v>0</v>
      </c>
      <c r="X328" s="49">
        <f>IF($D328="","",SUMIF('[3]TK CHAMTHI'!$E:$E,$D328,'[3]TK CHAMTHI'!$F:$F))</f>
        <v>0</v>
      </c>
      <c r="Y328" s="49">
        <f>IF(D328="","",SUMIF('[3]CHAM NV'!G:G,D328,'[3]CHAM NV'!H:H))</f>
        <v>0</v>
      </c>
      <c r="Z328" s="50">
        <f t="shared" si="58"/>
        <v>0</v>
      </c>
      <c r="AA328" s="49">
        <f>IF($D328="","",SUMIF('[3]TK CHAMTHI'!$G:$G,$D328,'[3]TK CHAMTHI'!$I:$I))</f>
        <v>0</v>
      </c>
      <c r="AB328" s="49">
        <f>IF($D328="","",SUMIF('[3]TK CHAMTHI'!$H:$H,$D328,'[3]TK CHAMTHI'!$I:$I))</f>
        <v>0</v>
      </c>
      <c r="AC328" s="49">
        <f>IF(D328="","",SUMIF('[3]CHAM NV'!E:E,D328,'[3]CHAM NV'!F:F))</f>
        <v>0</v>
      </c>
      <c r="AD328" s="50">
        <f t="shared" si="59"/>
        <v>0</v>
      </c>
      <c r="AE328" s="49">
        <f>IF($D328="","",SUMIF('[3]TK CHAMTHI'!$J:$J,$D328,'[3]TK CHAMTHI'!$L:$L))</f>
        <v>0</v>
      </c>
      <c r="AF328" s="49">
        <f>IF($D328="","",SUMIF('[3]TK CHAMTHI'!$K:$K,$D328,'[3]TK CHAMTHI'!$L:$L))</f>
        <v>0</v>
      </c>
      <c r="AG328" s="49">
        <f>IF(D328="","",SUMIF('[3]CHAM NV'!I:I,D328,'[3]CHAM NV'!J:J))</f>
        <v>0</v>
      </c>
      <c r="AH328" s="50">
        <f t="shared" si="60"/>
        <v>0</v>
      </c>
      <c r="AI328" s="49">
        <f>IF($D328="","",SUMIF('[3]TK CHAMTHI'!$M:$M,$D328,'[3]TK CHAMTHI'!$O:$O))</f>
        <v>0</v>
      </c>
      <c r="AJ328" s="49">
        <f>IF($D328="","",SUMIF('[3]TK CHAMTHI'!$N:$N,$D328,'[3]TK CHAMTHI'!$O:$O))</f>
        <v>0</v>
      </c>
      <c r="AK328" s="50">
        <f t="shared" si="52"/>
        <v>0</v>
      </c>
      <c r="AL328" s="49">
        <f>IF($D328="","",SUMIF('[3]TK CHAMTHI'!$P:$P,$D328,'[3]TK CHAMTHI'!$R:$R))</f>
        <v>0</v>
      </c>
      <c r="AM328" s="49">
        <f>IF($D328="","",SUMIF('[3]TK CHAMTHI'!$Q:$Q,$D328,'[3]TK CHAMTHI'!$R:$R))</f>
        <v>0</v>
      </c>
      <c r="AN328" s="50">
        <f t="shared" si="53"/>
        <v>0</v>
      </c>
      <c r="AO328" s="49">
        <f>IF(D328="","",SUMIF('[3]TK CHAMTHI'!S:S,D328,'[3]TK CHAMTHI'!U:U))</f>
        <v>0</v>
      </c>
      <c r="AP328" s="49">
        <f>IF(D328="","",SUMIF('[3]TK CHAMTHI'!T:T,D328,'[3]TK CHAMTHI'!U:U))</f>
        <v>0</v>
      </c>
      <c r="AQ328" s="50">
        <f t="shared" si="61"/>
        <v>0</v>
      </c>
      <c r="AR328" s="50">
        <f>IF(D328="","",ROUND(SUMIF('[3]QL THI'!G:G,D328,'[3]QL THI'!H:H),1))</f>
        <v>0</v>
      </c>
      <c r="AS328" s="50">
        <f>IF(D328="","",ROUND(SUMIF('[3]QL THI'!E:E,D328,'[3]QL THI'!F:F),1))</f>
        <v>0</v>
      </c>
      <c r="AT328" s="149">
        <f t="shared" si="54"/>
        <v>0</v>
      </c>
    </row>
    <row r="329" spans="1:46" s="135" customFormat="1">
      <c r="A329" s="145">
        <f>IF(D329="","",SUBTOTAL(3,$D$5:D329))</f>
        <v>325</v>
      </c>
      <c r="B329" s="46" t="s">
        <v>700</v>
      </c>
      <c r="C329" s="47" t="s">
        <v>672</v>
      </c>
      <c r="D329" s="146" t="s">
        <v>701</v>
      </c>
      <c r="E329" s="147">
        <f>IF($D329="","",SUMIF('[3]TK DETHI'!$A:$A,$D329,'[3]TK DETHI'!$B:$B))</f>
        <v>0</v>
      </c>
      <c r="F329" s="147">
        <f>IF($D329="","",SUMIF('[3]TK DETHI'!$C:$C,$D329,'[3]TK DETHI'!$D:$D))</f>
        <v>0</v>
      </c>
      <c r="G329" s="147">
        <f>IF($D329="","",SUMIF('[3]TK DETHI'!$E:$E,$D329,'[3]TK DETHI'!$F:$F))</f>
        <v>0</v>
      </c>
      <c r="H329" s="147">
        <f>IF($D329="","",SUMIF('[3]TK DETHI'!$G:$G,$D329,'[3]TK DETHI'!$H:$H))</f>
        <v>0</v>
      </c>
      <c r="I329" s="147">
        <f>IF($D329="","",SUMIF('[3]TK DETHI'!$I:$I,$D329,'[3]TK DETHI'!$J:$J))</f>
        <v>0</v>
      </c>
      <c r="J329" s="147">
        <f>IF($D329="","",SUMIF('[3]TK DETHI'!$K:$K,$D329,'[3]TK DETHI'!$L:$L))</f>
        <v>0</v>
      </c>
      <c r="K329" s="147">
        <f>IF($D329="","",SUMIF('[3]TK DETHI'!$M:$M,$D329,'[3]TK DETHI'!$N:$N))</f>
        <v>0</v>
      </c>
      <c r="L329" s="147">
        <f>IF($D329="","",SUMIF('[3]TK DETHI'!$O:$O,$D329,'[3]TK DETHI'!$P:$P))</f>
        <v>0</v>
      </c>
      <c r="M329" s="148">
        <f t="shared" si="55"/>
        <v>0</v>
      </c>
      <c r="N329" s="49">
        <f>IF($D329="","",SUMIF('[3]TK COITHI KTHP va Thi TN'!$A:$A,$D329,'[3]TK COITHI KTHP va Thi TN'!$D:$D))</f>
        <v>0</v>
      </c>
      <c r="O329" s="49">
        <f>IF($D329="","",SUMIF('[3]TK COITHI KTHP va Thi TN'!$B:$B,$D329,'[3]TK COITHI KTHP va Thi TN'!$D:$D))</f>
        <v>0</v>
      </c>
      <c r="P329" s="49">
        <f>IF($D329="","",SUMIF('[3]TK COITHI KTHP va Thi TN'!$E:$E,$D329,'[3]TK COITHI KTHP va Thi TN'!$H:$H))</f>
        <v>0</v>
      </c>
      <c r="Q329" s="49">
        <f>IF($D329="","",SUMIF('[3]TK COITHI KTHP va Thi TN'!$F:$F,$D329,'[3]TK COITHI KTHP va Thi TN'!$H:$H))</f>
        <v>0</v>
      </c>
      <c r="R329" s="149">
        <f t="shared" si="56"/>
        <v>0</v>
      </c>
      <c r="S329" s="49">
        <f>IF($D329="","",SUMIF('[3]TK CHAMTHI'!$A:$A,$D329,'[3]TK CHAMTHI'!$C:$C))</f>
        <v>0</v>
      </c>
      <c r="T329" s="49">
        <f>IF($D329="","",SUMIF('[3]TK CHAMTHI'!$B:$B,$D329,'[3]TK CHAMTHI'!$C:$C))</f>
        <v>0</v>
      </c>
      <c r="U329" s="49">
        <f>IF(D329="","",SUMIF('[3]CHAM NV'!B:B,D329,'[3]CHAM NV'!C:C))</f>
        <v>0</v>
      </c>
      <c r="V329" s="50">
        <f t="shared" si="57"/>
        <v>0</v>
      </c>
      <c r="W329" s="49">
        <f>IF($D329="","",SUMIF('[3]TK CHAMTHI'!$D:$D,$D329,'[3]TK CHAMTHI'!$F:$F))</f>
        <v>0</v>
      </c>
      <c r="X329" s="49">
        <f>IF($D329="","",SUMIF('[3]TK CHAMTHI'!$E:$E,$D329,'[3]TK CHAMTHI'!$F:$F))</f>
        <v>0</v>
      </c>
      <c r="Y329" s="49">
        <f>IF(D329="","",SUMIF('[3]CHAM NV'!G:G,D329,'[3]CHAM NV'!H:H))</f>
        <v>0</v>
      </c>
      <c r="Z329" s="50">
        <f t="shared" si="58"/>
        <v>0</v>
      </c>
      <c r="AA329" s="49">
        <f>IF($D329="","",SUMIF('[3]TK CHAMTHI'!$G:$G,$D329,'[3]TK CHAMTHI'!$I:$I))</f>
        <v>0</v>
      </c>
      <c r="AB329" s="49">
        <f>IF($D329="","",SUMIF('[3]TK CHAMTHI'!$H:$H,$D329,'[3]TK CHAMTHI'!$I:$I))</f>
        <v>0</v>
      </c>
      <c r="AC329" s="49">
        <f>IF(D329="","",SUMIF('[3]CHAM NV'!E:E,D329,'[3]CHAM NV'!F:F))</f>
        <v>0</v>
      </c>
      <c r="AD329" s="50">
        <f t="shared" si="59"/>
        <v>0</v>
      </c>
      <c r="AE329" s="49">
        <f>IF($D329="","",SUMIF('[3]TK CHAMTHI'!$J:$J,$D329,'[3]TK CHAMTHI'!$L:$L))</f>
        <v>0</v>
      </c>
      <c r="AF329" s="49">
        <f>IF($D329="","",SUMIF('[3]TK CHAMTHI'!$K:$K,$D329,'[3]TK CHAMTHI'!$L:$L))</f>
        <v>0</v>
      </c>
      <c r="AG329" s="49">
        <f>IF(D329="","",SUMIF('[3]CHAM NV'!I:I,D329,'[3]CHAM NV'!J:J))</f>
        <v>0</v>
      </c>
      <c r="AH329" s="50">
        <f t="shared" si="60"/>
        <v>0</v>
      </c>
      <c r="AI329" s="49">
        <f>IF($D329="","",SUMIF('[3]TK CHAMTHI'!$M:$M,$D329,'[3]TK CHAMTHI'!$O:$O))</f>
        <v>0</v>
      </c>
      <c r="AJ329" s="49">
        <f>IF($D329="","",SUMIF('[3]TK CHAMTHI'!$N:$N,$D329,'[3]TK CHAMTHI'!$O:$O))</f>
        <v>0</v>
      </c>
      <c r="AK329" s="50">
        <f t="shared" si="52"/>
        <v>0</v>
      </c>
      <c r="AL329" s="49">
        <f>IF($D329="","",SUMIF('[3]TK CHAMTHI'!$P:$P,$D329,'[3]TK CHAMTHI'!$R:$R))</f>
        <v>0</v>
      </c>
      <c r="AM329" s="49">
        <f>IF($D329="","",SUMIF('[3]TK CHAMTHI'!$Q:$Q,$D329,'[3]TK CHAMTHI'!$R:$R))</f>
        <v>0</v>
      </c>
      <c r="AN329" s="50">
        <f t="shared" si="53"/>
        <v>0</v>
      </c>
      <c r="AO329" s="49">
        <f>IF(D329="","",SUMIF('[3]TK CHAMTHI'!S:S,D329,'[3]TK CHAMTHI'!U:U))</f>
        <v>0</v>
      </c>
      <c r="AP329" s="49">
        <f>IF(D329="","",SUMIF('[3]TK CHAMTHI'!T:T,D329,'[3]TK CHAMTHI'!U:U))</f>
        <v>0</v>
      </c>
      <c r="AQ329" s="50">
        <f t="shared" si="61"/>
        <v>0</v>
      </c>
      <c r="AR329" s="50">
        <f>IF(D329="","",ROUND(SUMIF('[3]QL THI'!G:G,D329,'[3]QL THI'!H:H),1))</f>
        <v>0</v>
      </c>
      <c r="AS329" s="50">
        <f>IF(D329="","",ROUND(SUMIF('[3]QL THI'!E:E,D329,'[3]QL THI'!F:F),1))</f>
        <v>0</v>
      </c>
      <c r="AT329" s="149">
        <f t="shared" si="54"/>
        <v>0</v>
      </c>
    </row>
    <row r="330" spans="1:46" s="135" customFormat="1">
      <c r="A330" s="145">
        <f>IF(D330="","",SUBTOTAL(3,$D$5:D330))</f>
        <v>326</v>
      </c>
      <c r="B330" s="46" t="s">
        <v>702</v>
      </c>
      <c r="C330" s="47" t="s">
        <v>672</v>
      </c>
      <c r="D330" s="146" t="s">
        <v>703</v>
      </c>
      <c r="E330" s="147">
        <f>IF($D330="","",SUMIF('[3]TK DETHI'!$A:$A,$D330,'[3]TK DETHI'!$B:$B))</f>
        <v>0</v>
      </c>
      <c r="F330" s="147">
        <f>IF($D330="","",SUMIF('[3]TK DETHI'!$C:$C,$D330,'[3]TK DETHI'!$D:$D))</f>
        <v>0</v>
      </c>
      <c r="G330" s="147">
        <f>IF($D330="","",SUMIF('[3]TK DETHI'!$E:$E,$D330,'[3]TK DETHI'!$F:$F))</f>
        <v>0</v>
      </c>
      <c r="H330" s="147">
        <f>IF($D330="","",SUMIF('[3]TK DETHI'!$G:$G,$D330,'[3]TK DETHI'!$H:$H))</f>
        <v>0</v>
      </c>
      <c r="I330" s="147">
        <f>IF($D330="","",SUMIF('[3]TK DETHI'!$I:$I,$D330,'[3]TK DETHI'!$J:$J))</f>
        <v>0</v>
      </c>
      <c r="J330" s="147">
        <f>IF($D330="","",SUMIF('[3]TK DETHI'!$K:$K,$D330,'[3]TK DETHI'!$L:$L))</f>
        <v>0</v>
      </c>
      <c r="K330" s="147">
        <f>IF($D330="","",SUMIF('[3]TK DETHI'!$M:$M,$D330,'[3]TK DETHI'!$N:$N))</f>
        <v>0</v>
      </c>
      <c r="L330" s="147">
        <f>IF($D330="","",SUMIF('[3]TK DETHI'!$O:$O,$D330,'[3]TK DETHI'!$P:$P))</f>
        <v>0</v>
      </c>
      <c r="M330" s="148">
        <f t="shared" si="55"/>
        <v>0</v>
      </c>
      <c r="N330" s="49">
        <f>IF($D330="","",SUMIF('[3]TK COITHI KTHP va Thi TN'!$A:$A,$D330,'[3]TK COITHI KTHP va Thi TN'!$D:$D))</f>
        <v>0</v>
      </c>
      <c r="O330" s="49">
        <f>IF($D330="","",SUMIF('[3]TK COITHI KTHP va Thi TN'!$B:$B,$D330,'[3]TK COITHI KTHP va Thi TN'!$D:$D))</f>
        <v>0</v>
      </c>
      <c r="P330" s="49">
        <f>IF($D330="","",SUMIF('[3]TK COITHI KTHP va Thi TN'!$E:$E,$D330,'[3]TK COITHI KTHP va Thi TN'!$H:$H))</f>
        <v>0</v>
      </c>
      <c r="Q330" s="49">
        <f>IF($D330="","",SUMIF('[3]TK COITHI KTHP va Thi TN'!$F:$F,$D330,'[3]TK COITHI KTHP va Thi TN'!$H:$H))</f>
        <v>0</v>
      </c>
      <c r="R330" s="149">
        <f t="shared" si="56"/>
        <v>0</v>
      </c>
      <c r="S330" s="49">
        <f>IF($D330="","",SUMIF('[3]TK CHAMTHI'!$A:$A,$D330,'[3]TK CHAMTHI'!$C:$C))</f>
        <v>0</v>
      </c>
      <c r="T330" s="49">
        <f>IF($D330="","",SUMIF('[3]TK CHAMTHI'!$B:$B,$D330,'[3]TK CHAMTHI'!$C:$C))</f>
        <v>0</v>
      </c>
      <c r="U330" s="49">
        <f>IF(D330="","",SUMIF('[3]CHAM NV'!B:B,D330,'[3]CHAM NV'!C:C))</f>
        <v>0</v>
      </c>
      <c r="V330" s="50">
        <f t="shared" si="57"/>
        <v>0</v>
      </c>
      <c r="W330" s="49">
        <f>IF($D330="","",SUMIF('[3]TK CHAMTHI'!$D:$D,$D330,'[3]TK CHAMTHI'!$F:$F))</f>
        <v>0</v>
      </c>
      <c r="X330" s="49">
        <f>IF($D330="","",SUMIF('[3]TK CHAMTHI'!$E:$E,$D330,'[3]TK CHAMTHI'!$F:$F))</f>
        <v>0</v>
      </c>
      <c r="Y330" s="49">
        <f>IF(D330="","",SUMIF('[3]CHAM NV'!G:G,D330,'[3]CHAM NV'!H:H))</f>
        <v>0</v>
      </c>
      <c r="Z330" s="50">
        <f t="shared" si="58"/>
        <v>0</v>
      </c>
      <c r="AA330" s="49">
        <f>IF($D330="","",SUMIF('[3]TK CHAMTHI'!$G:$G,$D330,'[3]TK CHAMTHI'!$I:$I))</f>
        <v>0</v>
      </c>
      <c r="AB330" s="49">
        <f>IF($D330="","",SUMIF('[3]TK CHAMTHI'!$H:$H,$D330,'[3]TK CHAMTHI'!$I:$I))</f>
        <v>0</v>
      </c>
      <c r="AC330" s="49">
        <f>IF(D330="","",SUMIF('[3]CHAM NV'!E:E,D330,'[3]CHAM NV'!F:F))</f>
        <v>0</v>
      </c>
      <c r="AD330" s="50">
        <f t="shared" si="59"/>
        <v>0</v>
      </c>
      <c r="AE330" s="49">
        <f>IF($D330="","",SUMIF('[3]TK CHAMTHI'!$J:$J,$D330,'[3]TK CHAMTHI'!$L:$L))</f>
        <v>0</v>
      </c>
      <c r="AF330" s="49">
        <f>IF($D330="","",SUMIF('[3]TK CHAMTHI'!$K:$K,$D330,'[3]TK CHAMTHI'!$L:$L))</f>
        <v>0</v>
      </c>
      <c r="AG330" s="49">
        <f>IF(D330="","",SUMIF('[3]CHAM NV'!I:I,D330,'[3]CHAM NV'!J:J))</f>
        <v>0</v>
      </c>
      <c r="AH330" s="50">
        <f t="shared" si="60"/>
        <v>0</v>
      </c>
      <c r="AI330" s="49">
        <f>IF($D330="","",SUMIF('[3]TK CHAMTHI'!$M:$M,$D330,'[3]TK CHAMTHI'!$O:$O))</f>
        <v>0</v>
      </c>
      <c r="AJ330" s="49">
        <f>IF($D330="","",SUMIF('[3]TK CHAMTHI'!$N:$N,$D330,'[3]TK CHAMTHI'!$O:$O))</f>
        <v>0</v>
      </c>
      <c r="AK330" s="50">
        <f t="shared" si="52"/>
        <v>0</v>
      </c>
      <c r="AL330" s="49">
        <f>IF($D330="","",SUMIF('[3]TK CHAMTHI'!$P:$P,$D330,'[3]TK CHAMTHI'!$R:$R))</f>
        <v>0</v>
      </c>
      <c r="AM330" s="49">
        <f>IF($D330="","",SUMIF('[3]TK CHAMTHI'!$Q:$Q,$D330,'[3]TK CHAMTHI'!$R:$R))</f>
        <v>0</v>
      </c>
      <c r="AN330" s="50">
        <f t="shared" si="53"/>
        <v>0</v>
      </c>
      <c r="AO330" s="49">
        <f>IF(D330="","",SUMIF('[3]TK CHAMTHI'!S:S,D330,'[3]TK CHAMTHI'!U:U))</f>
        <v>0</v>
      </c>
      <c r="AP330" s="49">
        <f>IF(D330="","",SUMIF('[3]TK CHAMTHI'!T:T,D330,'[3]TK CHAMTHI'!U:U))</f>
        <v>0</v>
      </c>
      <c r="AQ330" s="50">
        <f t="shared" si="61"/>
        <v>0</v>
      </c>
      <c r="AR330" s="50">
        <f>IF(D330="","",ROUND(SUMIF('[3]QL THI'!G:G,D330,'[3]QL THI'!H:H),1))</f>
        <v>0</v>
      </c>
      <c r="AS330" s="50">
        <f>IF(D330="","",ROUND(SUMIF('[3]QL THI'!E:E,D330,'[3]QL THI'!F:F),1))</f>
        <v>0</v>
      </c>
      <c r="AT330" s="149">
        <f t="shared" si="54"/>
        <v>0</v>
      </c>
    </row>
    <row r="331" spans="1:46" s="135" customFormat="1">
      <c r="A331" s="145">
        <f>IF(D331="","",SUBTOTAL(3,$D$5:D331))</f>
        <v>327</v>
      </c>
      <c r="B331" s="46" t="s">
        <v>704</v>
      </c>
      <c r="C331" s="47" t="s">
        <v>672</v>
      </c>
      <c r="D331" s="146" t="s">
        <v>705</v>
      </c>
      <c r="E331" s="147">
        <f>IF($D331="","",SUMIF('[3]TK DETHI'!$A:$A,$D331,'[3]TK DETHI'!$B:$B))</f>
        <v>0</v>
      </c>
      <c r="F331" s="147">
        <f>IF($D331="","",SUMIF('[3]TK DETHI'!$C:$C,$D331,'[3]TK DETHI'!$D:$D))</f>
        <v>0</v>
      </c>
      <c r="G331" s="147">
        <f>IF($D331="","",SUMIF('[3]TK DETHI'!$E:$E,$D331,'[3]TK DETHI'!$F:$F))</f>
        <v>0</v>
      </c>
      <c r="H331" s="147">
        <f>IF($D331="","",SUMIF('[3]TK DETHI'!$G:$G,$D331,'[3]TK DETHI'!$H:$H))</f>
        <v>0</v>
      </c>
      <c r="I331" s="147">
        <f>IF($D331="","",SUMIF('[3]TK DETHI'!$I:$I,$D331,'[3]TK DETHI'!$J:$J))</f>
        <v>0</v>
      </c>
      <c r="J331" s="147">
        <f>IF($D331="","",SUMIF('[3]TK DETHI'!$K:$K,$D331,'[3]TK DETHI'!$L:$L))</f>
        <v>0</v>
      </c>
      <c r="K331" s="147">
        <f>IF($D331="","",SUMIF('[3]TK DETHI'!$M:$M,$D331,'[3]TK DETHI'!$N:$N))</f>
        <v>0</v>
      </c>
      <c r="L331" s="147">
        <f>IF($D331="","",SUMIF('[3]TK DETHI'!$O:$O,$D331,'[3]TK DETHI'!$P:$P))</f>
        <v>0</v>
      </c>
      <c r="M331" s="148">
        <f t="shared" si="55"/>
        <v>0</v>
      </c>
      <c r="N331" s="49">
        <f>IF($D331="","",SUMIF('[3]TK COITHI KTHP va Thi TN'!$A:$A,$D331,'[3]TK COITHI KTHP va Thi TN'!$D:$D))</f>
        <v>0</v>
      </c>
      <c r="O331" s="49">
        <f>IF($D331="","",SUMIF('[3]TK COITHI KTHP va Thi TN'!$B:$B,$D331,'[3]TK COITHI KTHP va Thi TN'!$D:$D))</f>
        <v>0</v>
      </c>
      <c r="P331" s="49">
        <f>IF($D331="","",SUMIF('[3]TK COITHI KTHP va Thi TN'!$E:$E,$D331,'[3]TK COITHI KTHP va Thi TN'!$H:$H))</f>
        <v>0</v>
      </c>
      <c r="Q331" s="49">
        <f>IF($D331="","",SUMIF('[3]TK COITHI KTHP va Thi TN'!$F:$F,$D331,'[3]TK COITHI KTHP va Thi TN'!$H:$H))</f>
        <v>0</v>
      </c>
      <c r="R331" s="149">
        <f t="shared" si="56"/>
        <v>0</v>
      </c>
      <c r="S331" s="49">
        <f>IF($D331="","",SUMIF('[3]TK CHAMTHI'!$A:$A,$D331,'[3]TK CHAMTHI'!$C:$C))</f>
        <v>0</v>
      </c>
      <c r="T331" s="49">
        <f>IF($D331="","",SUMIF('[3]TK CHAMTHI'!$B:$B,$D331,'[3]TK CHAMTHI'!$C:$C))</f>
        <v>0</v>
      </c>
      <c r="U331" s="49">
        <f>IF(D331="","",SUMIF('[3]CHAM NV'!B:B,D331,'[3]CHAM NV'!C:C))</f>
        <v>0</v>
      </c>
      <c r="V331" s="50">
        <f t="shared" si="57"/>
        <v>0</v>
      </c>
      <c r="W331" s="49">
        <f>IF($D331="","",SUMIF('[3]TK CHAMTHI'!$D:$D,$D331,'[3]TK CHAMTHI'!$F:$F))</f>
        <v>0</v>
      </c>
      <c r="X331" s="49">
        <f>IF($D331="","",SUMIF('[3]TK CHAMTHI'!$E:$E,$D331,'[3]TK CHAMTHI'!$F:$F))</f>
        <v>0</v>
      </c>
      <c r="Y331" s="49">
        <f>IF(D331="","",SUMIF('[3]CHAM NV'!G:G,D331,'[3]CHAM NV'!H:H))</f>
        <v>0</v>
      </c>
      <c r="Z331" s="50">
        <f t="shared" si="58"/>
        <v>0</v>
      </c>
      <c r="AA331" s="49">
        <f>IF($D331="","",SUMIF('[3]TK CHAMTHI'!$G:$G,$D331,'[3]TK CHAMTHI'!$I:$I))</f>
        <v>0</v>
      </c>
      <c r="AB331" s="49">
        <f>IF($D331="","",SUMIF('[3]TK CHAMTHI'!$H:$H,$D331,'[3]TK CHAMTHI'!$I:$I))</f>
        <v>0</v>
      </c>
      <c r="AC331" s="49">
        <f>IF(D331="","",SUMIF('[3]CHAM NV'!E:E,D331,'[3]CHAM NV'!F:F))</f>
        <v>0</v>
      </c>
      <c r="AD331" s="50">
        <f t="shared" si="59"/>
        <v>0</v>
      </c>
      <c r="AE331" s="49">
        <f>IF($D331="","",SUMIF('[3]TK CHAMTHI'!$J:$J,$D331,'[3]TK CHAMTHI'!$L:$L))</f>
        <v>0</v>
      </c>
      <c r="AF331" s="49">
        <f>IF($D331="","",SUMIF('[3]TK CHAMTHI'!$K:$K,$D331,'[3]TK CHAMTHI'!$L:$L))</f>
        <v>0</v>
      </c>
      <c r="AG331" s="49">
        <f>IF(D331="","",SUMIF('[3]CHAM NV'!I:I,D331,'[3]CHAM NV'!J:J))</f>
        <v>0</v>
      </c>
      <c r="AH331" s="50">
        <f t="shared" si="60"/>
        <v>0</v>
      </c>
      <c r="AI331" s="49">
        <f>IF($D331="","",SUMIF('[3]TK CHAMTHI'!$M:$M,$D331,'[3]TK CHAMTHI'!$O:$O))</f>
        <v>0</v>
      </c>
      <c r="AJ331" s="49">
        <f>IF($D331="","",SUMIF('[3]TK CHAMTHI'!$N:$N,$D331,'[3]TK CHAMTHI'!$O:$O))</f>
        <v>0</v>
      </c>
      <c r="AK331" s="50">
        <f t="shared" si="52"/>
        <v>0</v>
      </c>
      <c r="AL331" s="49">
        <f>IF($D331="","",SUMIF('[3]TK CHAMTHI'!$P:$P,$D331,'[3]TK CHAMTHI'!$R:$R))</f>
        <v>0</v>
      </c>
      <c r="AM331" s="49">
        <f>IF($D331="","",SUMIF('[3]TK CHAMTHI'!$Q:$Q,$D331,'[3]TK CHAMTHI'!$R:$R))</f>
        <v>0</v>
      </c>
      <c r="AN331" s="50">
        <f t="shared" si="53"/>
        <v>0</v>
      </c>
      <c r="AO331" s="49">
        <f>IF(D331="","",SUMIF('[3]TK CHAMTHI'!S:S,D331,'[3]TK CHAMTHI'!U:U))</f>
        <v>0</v>
      </c>
      <c r="AP331" s="49">
        <f>IF(D331="","",SUMIF('[3]TK CHAMTHI'!T:T,D331,'[3]TK CHAMTHI'!U:U))</f>
        <v>0</v>
      </c>
      <c r="AQ331" s="50">
        <f t="shared" si="61"/>
        <v>0</v>
      </c>
      <c r="AR331" s="50">
        <f>IF(D331="","",ROUND(SUMIF('[3]QL THI'!G:G,D331,'[3]QL THI'!H:H),1))</f>
        <v>0</v>
      </c>
      <c r="AS331" s="50">
        <f>IF(D331="","",ROUND(SUMIF('[3]QL THI'!E:E,D331,'[3]QL THI'!F:F),1))</f>
        <v>0</v>
      </c>
      <c r="AT331" s="149">
        <f t="shared" si="54"/>
        <v>0</v>
      </c>
    </row>
    <row r="332" spans="1:46" s="135" customFormat="1">
      <c r="A332" s="145">
        <f>IF(D332="","",SUBTOTAL(3,$D$5:D332))</f>
        <v>328</v>
      </c>
      <c r="B332" s="46" t="s">
        <v>706</v>
      </c>
      <c r="C332" s="47" t="s">
        <v>672</v>
      </c>
      <c r="D332" s="146" t="s">
        <v>707</v>
      </c>
      <c r="E332" s="147">
        <f>IF($D332="","",SUMIF('[3]TK DETHI'!$A:$A,$D332,'[3]TK DETHI'!$B:$B))</f>
        <v>0</v>
      </c>
      <c r="F332" s="147">
        <f>IF($D332="","",SUMIF('[3]TK DETHI'!$C:$C,$D332,'[3]TK DETHI'!$D:$D))</f>
        <v>0</v>
      </c>
      <c r="G332" s="147">
        <f>IF($D332="","",SUMIF('[3]TK DETHI'!$E:$E,$D332,'[3]TK DETHI'!$F:$F))</f>
        <v>0</v>
      </c>
      <c r="H332" s="147">
        <f>IF($D332="","",SUMIF('[3]TK DETHI'!$G:$G,$D332,'[3]TK DETHI'!$H:$H))</f>
        <v>0</v>
      </c>
      <c r="I332" s="147">
        <f>IF($D332="","",SUMIF('[3]TK DETHI'!$I:$I,$D332,'[3]TK DETHI'!$J:$J))</f>
        <v>0</v>
      </c>
      <c r="J332" s="147">
        <f>IF($D332="","",SUMIF('[3]TK DETHI'!$K:$K,$D332,'[3]TK DETHI'!$L:$L))</f>
        <v>0</v>
      </c>
      <c r="K332" s="147">
        <f>IF($D332="","",SUMIF('[3]TK DETHI'!$M:$M,$D332,'[3]TK DETHI'!$N:$N))</f>
        <v>0</v>
      </c>
      <c r="L332" s="147">
        <f>IF($D332="","",SUMIF('[3]TK DETHI'!$O:$O,$D332,'[3]TK DETHI'!$P:$P))</f>
        <v>0</v>
      </c>
      <c r="M332" s="148">
        <f t="shared" si="55"/>
        <v>0</v>
      </c>
      <c r="N332" s="49">
        <f>IF($D332="","",SUMIF('[3]TK COITHI KTHP va Thi TN'!$A:$A,$D332,'[3]TK COITHI KTHP va Thi TN'!$D:$D))</f>
        <v>0</v>
      </c>
      <c r="O332" s="49">
        <f>IF($D332="","",SUMIF('[3]TK COITHI KTHP va Thi TN'!$B:$B,$D332,'[3]TK COITHI KTHP va Thi TN'!$D:$D))</f>
        <v>0</v>
      </c>
      <c r="P332" s="49">
        <f>IF($D332="","",SUMIF('[3]TK COITHI KTHP va Thi TN'!$E:$E,$D332,'[3]TK COITHI KTHP va Thi TN'!$H:$H))</f>
        <v>0</v>
      </c>
      <c r="Q332" s="49">
        <f>IF($D332="","",SUMIF('[3]TK COITHI KTHP va Thi TN'!$F:$F,$D332,'[3]TK COITHI KTHP va Thi TN'!$H:$H))</f>
        <v>0</v>
      </c>
      <c r="R332" s="149">
        <f t="shared" si="56"/>
        <v>0</v>
      </c>
      <c r="S332" s="49">
        <f>IF($D332="","",SUMIF('[3]TK CHAMTHI'!$A:$A,$D332,'[3]TK CHAMTHI'!$C:$C))</f>
        <v>0</v>
      </c>
      <c r="T332" s="49">
        <f>IF($D332="","",SUMIF('[3]TK CHAMTHI'!$B:$B,$D332,'[3]TK CHAMTHI'!$C:$C))</f>
        <v>0</v>
      </c>
      <c r="U332" s="49">
        <f>IF(D332="","",SUMIF('[3]CHAM NV'!B:B,D332,'[3]CHAM NV'!C:C))</f>
        <v>0</v>
      </c>
      <c r="V332" s="50">
        <f t="shared" si="57"/>
        <v>0</v>
      </c>
      <c r="W332" s="49">
        <f>IF($D332="","",SUMIF('[3]TK CHAMTHI'!$D:$D,$D332,'[3]TK CHAMTHI'!$F:$F))</f>
        <v>0</v>
      </c>
      <c r="X332" s="49">
        <f>IF($D332="","",SUMIF('[3]TK CHAMTHI'!$E:$E,$D332,'[3]TK CHAMTHI'!$F:$F))</f>
        <v>0</v>
      </c>
      <c r="Y332" s="49">
        <f>IF(D332="","",SUMIF('[3]CHAM NV'!G:G,D332,'[3]CHAM NV'!H:H))</f>
        <v>0</v>
      </c>
      <c r="Z332" s="50">
        <f t="shared" si="58"/>
        <v>0</v>
      </c>
      <c r="AA332" s="49">
        <f>IF($D332="","",SUMIF('[3]TK CHAMTHI'!$G:$G,$D332,'[3]TK CHAMTHI'!$I:$I))</f>
        <v>0</v>
      </c>
      <c r="AB332" s="49">
        <f>IF($D332="","",SUMIF('[3]TK CHAMTHI'!$H:$H,$D332,'[3]TK CHAMTHI'!$I:$I))</f>
        <v>0</v>
      </c>
      <c r="AC332" s="49">
        <f>IF(D332="","",SUMIF('[3]CHAM NV'!E:E,D332,'[3]CHAM NV'!F:F))</f>
        <v>0</v>
      </c>
      <c r="AD332" s="50">
        <f t="shared" si="59"/>
        <v>0</v>
      </c>
      <c r="AE332" s="49">
        <f>IF($D332="","",SUMIF('[3]TK CHAMTHI'!$J:$J,$D332,'[3]TK CHAMTHI'!$L:$L))</f>
        <v>0</v>
      </c>
      <c r="AF332" s="49">
        <f>IF($D332="","",SUMIF('[3]TK CHAMTHI'!$K:$K,$D332,'[3]TK CHAMTHI'!$L:$L))</f>
        <v>0</v>
      </c>
      <c r="AG332" s="49">
        <f>IF(D332="","",SUMIF('[3]CHAM NV'!I:I,D332,'[3]CHAM NV'!J:J))</f>
        <v>0</v>
      </c>
      <c r="AH332" s="50">
        <f t="shared" si="60"/>
        <v>0</v>
      </c>
      <c r="AI332" s="49">
        <f>IF($D332="","",SUMIF('[3]TK CHAMTHI'!$M:$M,$D332,'[3]TK CHAMTHI'!$O:$O))</f>
        <v>0</v>
      </c>
      <c r="AJ332" s="49">
        <f>IF($D332="","",SUMIF('[3]TK CHAMTHI'!$N:$N,$D332,'[3]TK CHAMTHI'!$O:$O))</f>
        <v>0</v>
      </c>
      <c r="AK332" s="50">
        <f t="shared" si="52"/>
        <v>0</v>
      </c>
      <c r="AL332" s="49">
        <f>IF($D332="","",SUMIF('[3]TK CHAMTHI'!$P:$P,$D332,'[3]TK CHAMTHI'!$R:$R))</f>
        <v>0</v>
      </c>
      <c r="AM332" s="49">
        <f>IF($D332="","",SUMIF('[3]TK CHAMTHI'!$Q:$Q,$D332,'[3]TK CHAMTHI'!$R:$R))</f>
        <v>0</v>
      </c>
      <c r="AN332" s="50">
        <f t="shared" si="53"/>
        <v>0</v>
      </c>
      <c r="AO332" s="49">
        <f>IF(D332="","",SUMIF('[3]TK CHAMTHI'!S:S,D332,'[3]TK CHAMTHI'!U:U))</f>
        <v>0</v>
      </c>
      <c r="AP332" s="49">
        <f>IF(D332="","",SUMIF('[3]TK CHAMTHI'!T:T,D332,'[3]TK CHAMTHI'!U:U))</f>
        <v>0</v>
      </c>
      <c r="AQ332" s="50">
        <f t="shared" si="61"/>
        <v>0</v>
      </c>
      <c r="AR332" s="50">
        <f>IF(D332="","",ROUND(SUMIF('[3]QL THI'!G:G,D332,'[3]QL THI'!H:H),1))</f>
        <v>0</v>
      </c>
      <c r="AS332" s="50">
        <f>IF(D332="","",ROUND(SUMIF('[3]QL THI'!E:E,D332,'[3]QL THI'!F:F),1))</f>
        <v>0</v>
      </c>
      <c r="AT332" s="149">
        <f t="shared" si="54"/>
        <v>0</v>
      </c>
    </row>
    <row r="333" spans="1:46" s="135" customFormat="1">
      <c r="A333" s="145">
        <f>IF(D333="","",SUBTOTAL(3,$D$5:D333))</f>
        <v>329</v>
      </c>
      <c r="B333" s="46" t="s">
        <v>708</v>
      </c>
      <c r="C333" s="47" t="s">
        <v>672</v>
      </c>
      <c r="D333" s="146" t="s">
        <v>709</v>
      </c>
      <c r="E333" s="147">
        <f>IF($D333="","",SUMIF('[3]TK DETHI'!$A:$A,$D333,'[3]TK DETHI'!$B:$B))</f>
        <v>0</v>
      </c>
      <c r="F333" s="147">
        <f>IF($D333="","",SUMIF('[3]TK DETHI'!$C:$C,$D333,'[3]TK DETHI'!$D:$D))</f>
        <v>0</v>
      </c>
      <c r="G333" s="147">
        <f>IF($D333="","",SUMIF('[3]TK DETHI'!$E:$E,$D333,'[3]TK DETHI'!$F:$F))</f>
        <v>0</v>
      </c>
      <c r="H333" s="147">
        <f>IF($D333="","",SUMIF('[3]TK DETHI'!$G:$G,$D333,'[3]TK DETHI'!$H:$H))</f>
        <v>0</v>
      </c>
      <c r="I333" s="147">
        <f>IF($D333="","",SUMIF('[3]TK DETHI'!$I:$I,$D333,'[3]TK DETHI'!$J:$J))</f>
        <v>0</v>
      </c>
      <c r="J333" s="147">
        <f>IF($D333="","",SUMIF('[3]TK DETHI'!$K:$K,$D333,'[3]TK DETHI'!$L:$L))</f>
        <v>0</v>
      </c>
      <c r="K333" s="147">
        <f>IF($D333="","",SUMIF('[3]TK DETHI'!$M:$M,$D333,'[3]TK DETHI'!$N:$N))</f>
        <v>0</v>
      </c>
      <c r="L333" s="147">
        <f>IF($D333="","",SUMIF('[3]TK DETHI'!$O:$O,$D333,'[3]TK DETHI'!$P:$P))</f>
        <v>0</v>
      </c>
      <c r="M333" s="148">
        <f t="shared" si="55"/>
        <v>0</v>
      </c>
      <c r="N333" s="49">
        <f>IF($D333="","",SUMIF('[3]TK COITHI KTHP va Thi TN'!$A:$A,$D333,'[3]TK COITHI KTHP va Thi TN'!$D:$D))</f>
        <v>0</v>
      </c>
      <c r="O333" s="49">
        <f>IF($D333="","",SUMIF('[3]TK COITHI KTHP va Thi TN'!$B:$B,$D333,'[3]TK COITHI KTHP va Thi TN'!$D:$D))</f>
        <v>0</v>
      </c>
      <c r="P333" s="49">
        <f>IF($D333="","",SUMIF('[3]TK COITHI KTHP va Thi TN'!$E:$E,$D333,'[3]TK COITHI KTHP va Thi TN'!$H:$H))</f>
        <v>0</v>
      </c>
      <c r="Q333" s="49">
        <f>IF($D333="","",SUMIF('[3]TK COITHI KTHP va Thi TN'!$F:$F,$D333,'[3]TK COITHI KTHP va Thi TN'!$H:$H))</f>
        <v>0</v>
      </c>
      <c r="R333" s="149">
        <f t="shared" si="56"/>
        <v>0</v>
      </c>
      <c r="S333" s="49">
        <f>IF($D333="","",SUMIF('[3]TK CHAMTHI'!$A:$A,$D333,'[3]TK CHAMTHI'!$C:$C))</f>
        <v>0</v>
      </c>
      <c r="T333" s="49">
        <f>IF($D333="","",SUMIF('[3]TK CHAMTHI'!$B:$B,$D333,'[3]TK CHAMTHI'!$C:$C))</f>
        <v>0</v>
      </c>
      <c r="U333" s="49">
        <f>IF(D333="","",SUMIF('[3]CHAM NV'!B:B,D333,'[3]CHAM NV'!C:C))</f>
        <v>0</v>
      </c>
      <c r="V333" s="50">
        <f t="shared" si="57"/>
        <v>0</v>
      </c>
      <c r="W333" s="49">
        <f>IF($D333="","",SUMIF('[3]TK CHAMTHI'!$D:$D,$D333,'[3]TK CHAMTHI'!$F:$F))</f>
        <v>0</v>
      </c>
      <c r="X333" s="49">
        <f>IF($D333="","",SUMIF('[3]TK CHAMTHI'!$E:$E,$D333,'[3]TK CHAMTHI'!$F:$F))</f>
        <v>0</v>
      </c>
      <c r="Y333" s="49">
        <f>IF(D333="","",SUMIF('[3]CHAM NV'!G:G,D333,'[3]CHAM NV'!H:H))</f>
        <v>0</v>
      </c>
      <c r="Z333" s="50">
        <f t="shared" si="58"/>
        <v>0</v>
      </c>
      <c r="AA333" s="49">
        <f>IF($D333="","",SUMIF('[3]TK CHAMTHI'!$G:$G,$D333,'[3]TK CHAMTHI'!$I:$I))</f>
        <v>0</v>
      </c>
      <c r="AB333" s="49">
        <f>IF($D333="","",SUMIF('[3]TK CHAMTHI'!$H:$H,$D333,'[3]TK CHAMTHI'!$I:$I))</f>
        <v>0</v>
      </c>
      <c r="AC333" s="49">
        <f>IF(D333="","",SUMIF('[3]CHAM NV'!E:E,D333,'[3]CHAM NV'!F:F))</f>
        <v>0</v>
      </c>
      <c r="AD333" s="50">
        <f t="shared" si="59"/>
        <v>0</v>
      </c>
      <c r="AE333" s="49">
        <f>IF($D333="","",SUMIF('[3]TK CHAMTHI'!$J:$J,$D333,'[3]TK CHAMTHI'!$L:$L))</f>
        <v>0</v>
      </c>
      <c r="AF333" s="49">
        <f>IF($D333="","",SUMIF('[3]TK CHAMTHI'!$K:$K,$D333,'[3]TK CHAMTHI'!$L:$L))</f>
        <v>0</v>
      </c>
      <c r="AG333" s="49">
        <f>IF(D333="","",SUMIF('[3]CHAM NV'!I:I,D333,'[3]CHAM NV'!J:J))</f>
        <v>0</v>
      </c>
      <c r="AH333" s="50">
        <f t="shared" si="60"/>
        <v>0</v>
      </c>
      <c r="AI333" s="49">
        <f>IF($D333="","",SUMIF('[3]TK CHAMTHI'!$M:$M,$D333,'[3]TK CHAMTHI'!$O:$O))</f>
        <v>0</v>
      </c>
      <c r="AJ333" s="49">
        <f>IF($D333="","",SUMIF('[3]TK CHAMTHI'!$N:$N,$D333,'[3]TK CHAMTHI'!$O:$O))</f>
        <v>0</v>
      </c>
      <c r="AK333" s="50">
        <f t="shared" si="52"/>
        <v>0</v>
      </c>
      <c r="AL333" s="49">
        <f>IF($D333="","",SUMIF('[3]TK CHAMTHI'!$P:$P,$D333,'[3]TK CHAMTHI'!$R:$R))</f>
        <v>0</v>
      </c>
      <c r="AM333" s="49">
        <f>IF($D333="","",SUMIF('[3]TK CHAMTHI'!$Q:$Q,$D333,'[3]TK CHAMTHI'!$R:$R))</f>
        <v>0</v>
      </c>
      <c r="AN333" s="50">
        <f t="shared" si="53"/>
        <v>0</v>
      </c>
      <c r="AO333" s="49">
        <f>IF(D333="","",SUMIF('[3]TK CHAMTHI'!S:S,D333,'[3]TK CHAMTHI'!U:U))</f>
        <v>0</v>
      </c>
      <c r="AP333" s="49">
        <f>IF(D333="","",SUMIF('[3]TK CHAMTHI'!T:T,D333,'[3]TK CHAMTHI'!U:U))</f>
        <v>0</v>
      </c>
      <c r="AQ333" s="50">
        <f t="shared" si="61"/>
        <v>0</v>
      </c>
      <c r="AR333" s="50">
        <f>IF(D333="","",ROUND(SUMIF('[3]QL THI'!G:G,D333,'[3]QL THI'!H:H),1))</f>
        <v>0</v>
      </c>
      <c r="AS333" s="50">
        <f>IF(D333="","",ROUND(SUMIF('[3]QL THI'!E:E,D333,'[3]QL THI'!F:F),1))</f>
        <v>0</v>
      </c>
      <c r="AT333" s="149">
        <f t="shared" si="54"/>
        <v>0</v>
      </c>
    </row>
    <row r="334" spans="1:46" s="135" customFormat="1">
      <c r="A334" s="145">
        <f>IF(D334="","",SUBTOTAL(3,$D$5:D334))</f>
        <v>330</v>
      </c>
      <c r="B334" s="46" t="s">
        <v>710</v>
      </c>
      <c r="C334" s="47" t="s">
        <v>672</v>
      </c>
      <c r="D334" s="146" t="s">
        <v>711</v>
      </c>
      <c r="E334" s="147">
        <f>IF($D334="","",SUMIF('[3]TK DETHI'!$A:$A,$D334,'[3]TK DETHI'!$B:$B))</f>
        <v>0</v>
      </c>
      <c r="F334" s="147">
        <f>IF($D334="","",SUMIF('[3]TK DETHI'!$C:$C,$D334,'[3]TK DETHI'!$D:$D))</f>
        <v>0</v>
      </c>
      <c r="G334" s="147">
        <f>IF($D334="","",SUMIF('[3]TK DETHI'!$E:$E,$D334,'[3]TK DETHI'!$F:$F))</f>
        <v>0</v>
      </c>
      <c r="H334" s="147">
        <f>IF($D334="","",SUMIF('[3]TK DETHI'!$G:$G,$D334,'[3]TK DETHI'!$H:$H))</f>
        <v>0</v>
      </c>
      <c r="I334" s="147">
        <f>IF($D334="","",SUMIF('[3]TK DETHI'!$I:$I,$D334,'[3]TK DETHI'!$J:$J))</f>
        <v>0</v>
      </c>
      <c r="J334" s="147">
        <f>IF($D334="","",SUMIF('[3]TK DETHI'!$K:$K,$D334,'[3]TK DETHI'!$L:$L))</f>
        <v>0</v>
      </c>
      <c r="K334" s="147">
        <f>IF($D334="","",SUMIF('[3]TK DETHI'!$M:$M,$D334,'[3]TK DETHI'!$N:$N))</f>
        <v>0</v>
      </c>
      <c r="L334" s="147">
        <f>IF($D334="","",SUMIF('[3]TK DETHI'!$O:$O,$D334,'[3]TK DETHI'!$P:$P))</f>
        <v>0</v>
      </c>
      <c r="M334" s="148">
        <f t="shared" si="55"/>
        <v>0</v>
      </c>
      <c r="N334" s="49">
        <f>IF($D334="","",SUMIF('[3]TK COITHI KTHP va Thi TN'!$A:$A,$D334,'[3]TK COITHI KTHP va Thi TN'!$D:$D))</f>
        <v>0</v>
      </c>
      <c r="O334" s="49">
        <f>IF($D334="","",SUMIF('[3]TK COITHI KTHP va Thi TN'!$B:$B,$D334,'[3]TK COITHI KTHP va Thi TN'!$D:$D))</f>
        <v>0</v>
      </c>
      <c r="P334" s="49">
        <f>IF($D334="","",SUMIF('[3]TK COITHI KTHP va Thi TN'!$E:$E,$D334,'[3]TK COITHI KTHP va Thi TN'!$H:$H))</f>
        <v>0</v>
      </c>
      <c r="Q334" s="49">
        <f>IF($D334="","",SUMIF('[3]TK COITHI KTHP va Thi TN'!$F:$F,$D334,'[3]TK COITHI KTHP va Thi TN'!$H:$H))</f>
        <v>0</v>
      </c>
      <c r="R334" s="149">
        <f t="shared" si="56"/>
        <v>0</v>
      </c>
      <c r="S334" s="49">
        <f>IF($D334="","",SUMIF('[3]TK CHAMTHI'!$A:$A,$D334,'[3]TK CHAMTHI'!$C:$C))</f>
        <v>0</v>
      </c>
      <c r="T334" s="49">
        <f>IF($D334="","",SUMIF('[3]TK CHAMTHI'!$B:$B,$D334,'[3]TK CHAMTHI'!$C:$C))</f>
        <v>0</v>
      </c>
      <c r="U334" s="49">
        <f>IF(D334="","",SUMIF('[3]CHAM NV'!B:B,D334,'[3]CHAM NV'!C:C))</f>
        <v>0</v>
      </c>
      <c r="V334" s="50">
        <f t="shared" si="57"/>
        <v>0</v>
      </c>
      <c r="W334" s="49">
        <f>IF($D334="","",SUMIF('[3]TK CHAMTHI'!$D:$D,$D334,'[3]TK CHAMTHI'!$F:$F))</f>
        <v>0</v>
      </c>
      <c r="X334" s="49">
        <f>IF($D334="","",SUMIF('[3]TK CHAMTHI'!$E:$E,$D334,'[3]TK CHAMTHI'!$F:$F))</f>
        <v>0</v>
      </c>
      <c r="Y334" s="49">
        <f>IF(D334="","",SUMIF('[3]CHAM NV'!G:G,D334,'[3]CHAM NV'!H:H))</f>
        <v>0</v>
      </c>
      <c r="Z334" s="50">
        <f t="shared" si="58"/>
        <v>0</v>
      </c>
      <c r="AA334" s="49">
        <f>IF($D334="","",SUMIF('[3]TK CHAMTHI'!$G:$G,$D334,'[3]TK CHAMTHI'!$I:$I))</f>
        <v>0</v>
      </c>
      <c r="AB334" s="49">
        <f>IF($D334="","",SUMIF('[3]TK CHAMTHI'!$H:$H,$D334,'[3]TK CHAMTHI'!$I:$I))</f>
        <v>0</v>
      </c>
      <c r="AC334" s="49">
        <f>IF(D334="","",SUMIF('[3]CHAM NV'!E:E,D334,'[3]CHAM NV'!F:F))</f>
        <v>0</v>
      </c>
      <c r="AD334" s="50">
        <f t="shared" si="59"/>
        <v>0</v>
      </c>
      <c r="AE334" s="49">
        <f>IF($D334="","",SUMIF('[3]TK CHAMTHI'!$J:$J,$D334,'[3]TK CHAMTHI'!$L:$L))</f>
        <v>0</v>
      </c>
      <c r="AF334" s="49">
        <f>IF($D334="","",SUMIF('[3]TK CHAMTHI'!$K:$K,$D334,'[3]TK CHAMTHI'!$L:$L))</f>
        <v>0</v>
      </c>
      <c r="AG334" s="49">
        <f>IF(D334="","",SUMIF('[3]CHAM NV'!I:I,D334,'[3]CHAM NV'!J:J))</f>
        <v>0</v>
      </c>
      <c r="AH334" s="50">
        <f t="shared" si="60"/>
        <v>0</v>
      </c>
      <c r="AI334" s="49">
        <f>IF($D334="","",SUMIF('[3]TK CHAMTHI'!$M:$M,$D334,'[3]TK CHAMTHI'!$O:$O))</f>
        <v>0</v>
      </c>
      <c r="AJ334" s="49">
        <f>IF($D334="","",SUMIF('[3]TK CHAMTHI'!$N:$N,$D334,'[3]TK CHAMTHI'!$O:$O))</f>
        <v>0</v>
      </c>
      <c r="AK334" s="50">
        <f t="shared" si="52"/>
        <v>0</v>
      </c>
      <c r="AL334" s="49">
        <f>IF($D334="","",SUMIF('[3]TK CHAMTHI'!$P:$P,$D334,'[3]TK CHAMTHI'!$R:$R))</f>
        <v>0</v>
      </c>
      <c r="AM334" s="49">
        <f>IF($D334="","",SUMIF('[3]TK CHAMTHI'!$Q:$Q,$D334,'[3]TK CHAMTHI'!$R:$R))</f>
        <v>0</v>
      </c>
      <c r="AN334" s="50">
        <f t="shared" si="53"/>
        <v>0</v>
      </c>
      <c r="AO334" s="49">
        <f>IF(D334="","",SUMIF('[3]TK CHAMTHI'!S:S,D334,'[3]TK CHAMTHI'!U:U))</f>
        <v>0</v>
      </c>
      <c r="AP334" s="49">
        <f>IF(D334="","",SUMIF('[3]TK CHAMTHI'!T:T,D334,'[3]TK CHAMTHI'!U:U))</f>
        <v>0</v>
      </c>
      <c r="AQ334" s="50">
        <f t="shared" si="61"/>
        <v>0</v>
      </c>
      <c r="AR334" s="50">
        <f>IF(D334="","",ROUND(SUMIF('[3]QL THI'!G:G,D334,'[3]QL THI'!H:H),1))</f>
        <v>0</v>
      </c>
      <c r="AS334" s="50">
        <f>IF(D334="","",ROUND(SUMIF('[3]QL THI'!E:E,D334,'[3]QL THI'!F:F),1))</f>
        <v>0</v>
      </c>
      <c r="AT334" s="149">
        <f t="shared" si="54"/>
        <v>0</v>
      </c>
    </row>
    <row r="335" spans="1:46" s="135" customFormat="1">
      <c r="A335" s="145">
        <f>IF(D335="","",SUBTOTAL(3,$D$5:D335))</f>
        <v>331</v>
      </c>
      <c r="B335" s="46" t="s">
        <v>712</v>
      </c>
      <c r="C335" s="47" t="s">
        <v>672</v>
      </c>
      <c r="D335" s="146" t="s">
        <v>713</v>
      </c>
      <c r="E335" s="147">
        <f>IF($D335="","",SUMIF('[3]TK DETHI'!$A:$A,$D335,'[3]TK DETHI'!$B:$B))</f>
        <v>0</v>
      </c>
      <c r="F335" s="147">
        <f>IF($D335="","",SUMIF('[3]TK DETHI'!$C:$C,$D335,'[3]TK DETHI'!$D:$D))</f>
        <v>0</v>
      </c>
      <c r="G335" s="147">
        <f>IF($D335="","",SUMIF('[3]TK DETHI'!$E:$E,$D335,'[3]TK DETHI'!$F:$F))</f>
        <v>0</v>
      </c>
      <c r="H335" s="147">
        <f>IF($D335="","",SUMIF('[3]TK DETHI'!$G:$G,$D335,'[3]TK DETHI'!$H:$H))</f>
        <v>0</v>
      </c>
      <c r="I335" s="147">
        <f>IF($D335="","",SUMIF('[3]TK DETHI'!$I:$I,$D335,'[3]TK DETHI'!$J:$J))</f>
        <v>0</v>
      </c>
      <c r="J335" s="147">
        <f>IF($D335="","",SUMIF('[3]TK DETHI'!$K:$K,$D335,'[3]TK DETHI'!$L:$L))</f>
        <v>0</v>
      </c>
      <c r="K335" s="147">
        <f>IF($D335="","",SUMIF('[3]TK DETHI'!$M:$M,$D335,'[3]TK DETHI'!$N:$N))</f>
        <v>0</v>
      </c>
      <c r="L335" s="147">
        <f>IF($D335="","",SUMIF('[3]TK DETHI'!$O:$O,$D335,'[3]TK DETHI'!$P:$P))</f>
        <v>0</v>
      </c>
      <c r="M335" s="148">
        <f t="shared" si="55"/>
        <v>0</v>
      </c>
      <c r="N335" s="49">
        <f>IF($D335="","",SUMIF('[3]TK COITHI KTHP va Thi TN'!$A:$A,$D335,'[3]TK COITHI KTHP va Thi TN'!$D:$D))</f>
        <v>0</v>
      </c>
      <c r="O335" s="49">
        <f>IF($D335="","",SUMIF('[3]TK COITHI KTHP va Thi TN'!$B:$B,$D335,'[3]TK COITHI KTHP va Thi TN'!$D:$D))</f>
        <v>0</v>
      </c>
      <c r="P335" s="49">
        <f>IF($D335="","",SUMIF('[3]TK COITHI KTHP va Thi TN'!$E:$E,$D335,'[3]TK COITHI KTHP va Thi TN'!$H:$H))</f>
        <v>0</v>
      </c>
      <c r="Q335" s="49">
        <f>IF($D335="","",SUMIF('[3]TK COITHI KTHP va Thi TN'!$F:$F,$D335,'[3]TK COITHI KTHP va Thi TN'!$H:$H))</f>
        <v>0</v>
      </c>
      <c r="R335" s="149">
        <f t="shared" si="56"/>
        <v>0</v>
      </c>
      <c r="S335" s="49">
        <f>IF($D335="","",SUMIF('[3]TK CHAMTHI'!$A:$A,$D335,'[3]TK CHAMTHI'!$C:$C))</f>
        <v>0</v>
      </c>
      <c r="T335" s="49">
        <f>IF($D335="","",SUMIF('[3]TK CHAMTHI'!$B:$B,$D335,'[3]TK CHAMTHI'!$C:$C))</f>
        <v>0</v>
      </c>
      <c r="U335" s="49">
        <f>IF(D335="","",SUMIF('[3]CHAM NV'!B:B,D335,'[3]CHAM NV'!C:C))</f>
        <v>0</v>
      </c>
      <c r="V335" s="50">
        <f t="shared" si="57"/>
        <v>0</v>
      </c>
      <c r="W335" s="49">
        <f>IF($D335="","",SUMIF('[3]TK CHAMTHI'!$D:$D,$D335,'[3]TK CHAMTHI'!$F:$F))</f>
        <v>0</v>
      </c>
      <c r="X335" s="49">
        <f>IF($D335="","",SUMIF('[3]TK CHAMTHI'!$E:$E,$D335,'[3]TK CHAMTHI'!$F:$F))</f>
        <v>0</v>
      </c>
      <c r="Y335" s="49">
        <f>IF(D335="","",SUMIF('[3]CHAM NV'!G:G,D335,'[3]CHAM NV'!H:H))</f>
        <v>0</v>
      </c>
      <c r="Z335" s="50">
        <f t="shared" si="58"/>
        <v>0</v>
      </c>
      <c r="AA335" s="49">
        <f>IF($D335="","",SUMIF('[3]TK CHAMTHI'!$G:$G,$D335,'[3]TK CHAMTHI'!$I:$I))</f>
        <v>0</v>
      </c>
      <c r="AB335" s="49">
        <f>IF($D335="","",SUMIF('[3]TK CHAMTHI'!$H:$H,$D335,'[3]TK CHAMTHI'!$I:$I))</f>
        <v>0</v>
      </c>
      <c r="AC335" s="49">
        <f>IF(D335="","",SUMIF('[3]CHAM NV'!E:E,D335,'[3]CHAM NV'!F:F))</f>
        <v>0</v>
      </c>
      <c r="AD335" s="50">
        <f t="shared" si="59"/>
        <v>0</v>
      </c>
      <c r="AE335" s="49">
        <f>IF($D335="","",SUMIF('[3]TK CHAMTHI'!$J:$J,$D335,'[3]TK CHAMTHI'!$L:$L))</f>
        <v>0</v>
      </c>
      <c r="AF335" s="49">
        <f>IF($D335="","",SUMIF('[3]TK CHAMTHI'!$K:$K,$D335,'[3]TK CHAMTHI'!$L:$L))</f>
        <v>0</v>
      </c>
      <c r="AG335" s="49">
        <f>IF(D335="","",SUMIF('[3]CHAM NV'!I:I,D335,'[3]CHAM NV'!J:J))</f>
        <v>0</v>
      </c>
      <c r="AH335" s="50">
        <f t="shared" si="60"/>
        <v>0</v>
      </c>
      <c r="AI335" s="49">
        <f>IF($D335="","",SUMIF('[3]TK CHAMTHI'!$M:$M,$D335,'[3]TK CHAMTHI'!$O:$O))</f>
        <v>0</v>
      </c>
      <c r="AJ335" s="49">
        <f>IF($D335="","",SUMIF('[3]TK CHAMTHI'!$N:$N,$D335,'[3]TK CHAMTHI'!$O:$O))</f>
        <v>0</v>
      </c>
      <c r="AK335" s="50">
        <f t="shared" si="52"/>
        <v>0</v>
      </c>
      <c r="AL335" s="49">
        <f>IF($D335="","",SUMIF('[3]TK CHAMTHI'!$P:$P,$D335,'[3]TK CHAMTHI'!$R:$R))</f>
        <v>0</v>
      </c>
      <c r="AM335" s="49">
        <f>IF($D335="","",SUMIF('[3]TK CHAMTHI'!$Q:$Q,$D335,'[3]TK CHAMTHI'!$R:$R))</f>
        <v>0</v>
      </c>
      <c r="AN335" s="50">
        <f t="shared" si="53"/>
        <v>0</v>
      </c>
      <c r="AO335" s="49">
        <f>IF(D335="","",SUMIF('[3]TK CHAMTHI'!S:S,D335,'[3]TK CHAMTHI'!U:U))</f>
        <v>0</v>
      </c>
      <c r="AP335" s="49">
        <f>IF(D335="","",SUMIF('[3]TK CHAMTHI'!T:T,D335,'[3]TK CHAMTHI'!U:U))</f>
        <v>0</v>
      </c>
      <c r="AQ335" s="50">
        <f t="shared" si="61"/>
        <v>0</v>
      </c>
      <c r="AR335" s="50">
        <f>IF(D335="","",ROUND(SUMIF('[3]QL THI'!G:G,D335,'[3]QL THI'!H:H),1))</f>
        <v>0</v>
      </c>
      <c r="AS335" s="50">
        <f>IF(D335="","",ROUND(SUMIF('[3]QL THI'!E:E,D335,'[3]QL THI'!F:F),1))</f>
        <v>0</v>
      </c>
      <c r="AT335" s="149">
        <f t="shared" si="54"/>
        <v>0</v>
      </c>
    </row>
    <row r="336" spans="1:46" s="135" customFormat="1">
      <c r="A336" s="145">
        <f>IF(D336="","",SUBTOTAL(3,$D$5:D336))</f>
        <v>332</v>
      </c>
      <c r="B336" s="46" t="s">
        <v>714</v>
      </c>
      <c r="C336" s="47" t="s">
        <v>715</v>
      </c>
      <c r="D336" s="146" t="s">
        <v>716</v>
      </c>
      <c r="E336" s="147">
        <f>IF($D336="","",SUMIF('[3]TK DETHI'!$A:$A,$D336,'[3]TK DETHI'!$B:$B))</f>
        <v>0</v>
      </c>
      <c r="F336" s="147">
        <f>IF($D336="","",SUMIF('[3]TK DETHI'!$C:$C,$D336,'[3]TK DETHI'!$D:$D))</f>
        <v>0</v>
      </c>
      <c r="G336" s="147">
        <f>IF($D336="","",SUMIF('[3]TK DETHI'!$E:$E,$D336,'[3]TK DETHI'!$F:$F))</f>
        <v>0</v>
      </c>
      <c r="H336" s="147">
        <f>IF($D336="","",SUMIF('[3]TK DETHI'!$G:$G,$D336,'[3]TK DETHI'!$H:$H))</f>
        <v>0</v>
      </c>
      <c r="I336" s="147">
        <f>IF($D336="","",SUMIF('[3]TK DETHI'!$I:$I,$D336,'[3]TK DETHI'!$J:$J))</f>
        <v>0</v>
      </c>
      <c r="J336" s="147">
        <f>IF($D336="","",SUMIF('[3]TK DETHI'!$K:$K,$D336,'[3]TK DETHI'!$L:$L))</f>
        <v>0</v>
      </c>
      <c r="K336" s="147">
        <f>IF($D336="","",SUMIF('[3]TK DETHI'!$M:$M,$D336,'[3]TK DETHI'!$N:$N))</f>
        <v>0</v>
      </c>
      <c r="L336" s="147">
        <f>IF($D336="","",SUMIF('[3]TK DETHI'!$O:$O,$D336,'[3]TK DETHI'!$P:$P))</f>
        <v>0</v>
      </c>
      <c r="M336" s="148">
        <f t="shared" si="55"/>
        <v>0</v>
      </c>
      <c r="N336" s="49">
        <f>IF($D336="","",SUMIF('[3]TK COITHI KTHP va Thi TN'!$A:$A,$D336,'[3]TK COITHI KTHP va Thi TN'!$D:$D))</f>
        <v>0</v>
      </c>
      <c r="O336" s="49">
        <f>IF($D336="","",SUMIF('[3]TK COITHI KTHP va Thi TN'!$B:$B,$D336,'[3]TK COITHI KTHP va Thi TN'!$D:$D))</f>
        <v>0</v>
      </c>
      <c r="P336" s="49">
        <f>IF($D336="","",SUMIF('[3]TK COITHI KTHP va Thi TN'!$E:$E,$D336,'[3]TK COITHI KTHP va Thi TN'!$H:$H))</f>
        <v>0</v>
      </c>
      <c r="Q336" s="49">
        <f>IF($D336="","",SUMIF('[3]TK COITHI KTHP va Thi TN'!$F:$F,$D336,'[3]TK COITHI KTHP va Thi TN'!$H:$H))</f>
        <v>0</v>
      </c>
      <c r="R336" s="149">
        <f t="shared" si="56"/>
        <v>0</v>
      </c>
      <c r="S336" s="49">
        <f>IF($D336="","",SUMIF('[3]TK CHAMTHI'!$A:$A,$D336,'[3]TK CHAMTHI'!$C:$C))</f>
        <v>0</v>
      </c>
      <c r="T336" s="49">
        <f>IF($D336="","",SUMIF('[3]TK CHAMTHI'!$B:$B,$D336,'[3]TK CHAMTHI'!$C:$C))</f>
        <v>0</v>
      </c>
      <c r="U336" s="49">
        <f>IF(D336="","",SUMIF('[3]CHAM NV'!B:B,D336,'[3]CHAM NV'!C:C))</f>
        <v>0</v>
      </c>
      <c r="V336" s="50">
        <f t="shared" si="57"/>
        <v>0</v>
      </c>
      <c r="W336" s="49">
        <f>IF($D336="","",SUMIF('[3]TK CHAMTHI'!$D:$D,$D336,'[3]TK CHAMTHI'!$F:$F))</f>
        <v>0</v>
      </c>
      <c r="X336" s="49">
        <f>IF($D336="","",SUMIF('[3]TK CHAMTHI'!$E:$E,$D336,'[3]TK CHAMTHI'!$F:$F))</f>
        <v>0</v>
      </c>
      <c r="Y336" s="49">
        <f>IF(D336="","",SUMIF('[3]CHAM NV'!G:G,D336,'[3]CHAM NV'!H:H))</f>
        <v>0</v>
      </c>
      <c r="Z336" s="50">
        <f t="shared" si="58"/>
        <v>0</v>
      </c>
      <c r="AA336" s="49">
        <f>IF($D336="","",SUMIF('[3]TK CHAMTHI'!$G:$G,$D336,'[3]TK CHAMTHI'!$I:$I))</f>
        <v>0</v>
      </c>
      <c r="AB336" s="49">
        <f>IF($D336="","",SUMIF('[3]TK CHAMTHI'!$H:$H,$D336,'[3]TK CHAMTHI'!$I:$I))</f>
        <v>0</v>
      </c>
      <c r="AC336" s="49">
        <f>IF(D336="","",SUMIF('[3]CHAM NV'!E:E,D336,'[3]CHAM NV'!F:F))</f>
        <v>0</v>
      </c>
      <c r="AD336" s="50">
        <f t="shared" si="59"/>
        <v>0</v>
      </c>
      <c r="AE336" s="49">
        <f>IF($D336="","",SUMIF('[3]TK CHAMTHI'!$J:$J,$D336,'[3]TK CHAMTHI'!$L:$L))</f>
        <v>0</v>
      </c>
      <c r="AF336" s="49">
        <f>IF($D336="","",SUMIF('[3]TK CHAMTHI'!$K:$K,$D336,'[3]TK CHAMTHI'!$L:$L))</f>
        <v>0</v>
      </c>
      <c r="AG336" s="49">
        <f>IF(D336="","",SUMIF('[3]CHAM NV'!I:I,D336,'[3]CHAM NV'!J:J))</f>
        <v>0</v>
      </c>
      <c r="AH336" s="50">
        <f t="shared" si="60"/>
        <v>0</v>
      </c>
      <c r="AI336" s="49">
        <f>IF($D336="","",SUMIF('[3]TK CHAMTHI'!$M:$M,$D336,'[3]TK CHAMTHI'!$O:$O))</f>
        <v>0</v>
      </c>
      <c r="AJ336" s="49">
        <f>IF($D336="","",SUMIF('[3]TK CHAMTHI'!$N:$N,$D336,'[3]TK CHAMTHI'!$O:$O))</f>
        <v>0</v>
      </c>
      <c r="AK336" s="50">
        <f t="shared" si="52"/>
        <v>0</v>
      </c>
      <c r="AL336" s="49">
        <f>IF($D336="","",SUMIF('[3]TK CHAMTHI'!$P:$P,$D336,'[3]TK CHAMTHI'!$R:$R))</f>
        <v>0</v>
      </c>
      <c r="AM336" s="49">
        <f>IF($D336="","",SUMIF('[3]TK CHAMTHI'!$Q:$Q,$D336,'[3]TK CHAMTHI'!$R:$R))</f>
        <v>0</v>
      </c>
      <c r="AN336" s="50">
        <f t="shared" si="53"/>
        <v>0</v>
      </c>
      <c r="AO336" s="49">
        <f>IF(D336="","",SUMIF('[3]TK CHAMTHI'!S:S,D336,'[3]TK CHAMTHI'!U:U))</f>
        <v>0</v>
      </c>
      <c r="AP336" s="49">
        <f>IF(D336="","",SUMIF('[3]TK CHAMTHI'!T:T,D336,'[3]TK CHAMTHI'!U:U))</f>
        <v>0</v>
      </c>
      <c r="AQ336" s="50">
        <f t="shared" si="61"/>
        <v>0</v>
      </c>
      <c r="AR336" s="50">
        <f>IF(D336="","",ROUND(SUMIF('[3]QL THI'!G:G,D336,'[3]QL THI'!H:H),1))</f>
        <v>0</v>
      </c>
      <c r="AS336" s="50">
        <f>IF(D336="","",ROUND(SUMIF('[3]QL THI'!E:E,D336,'[3]QL THI'!F:F),1))</f>
        <v>0</v>
      </c>
      <c r="AT336" s="149">
        <f t="shared" si="54"/>
        <v>0</v>
      </c>
    </row>
    <row r="337" spans="1:46" s="135" customFormat="1" ht="37.5">
      <c r="A337" s="145">
        <f>IF(D337="","",SUBTOTAL(3,$D$5:D337))</f>
        <v>333</v>
      </c>
      <c r="B337" s="46" t="s">
        <v>717</v>
      </c>
      <c r="C337" s="47" t="s">
        <v>715</v>
      </c>
      <c r="D337" s="146" t="s">
        <v>718</v>
      </c>
      <c r="E337" s="147">
        <f>IF($D337="","",SUMIF('[3]TK DETHI'!$A:$A,$D337,'[3]TK DETHI'!$B:$B))</f>
        <v>0</v>
      </c>
      <c r="F337" s="147">
        <f>IF($D337="","",SUMIF('[3]TK DETHI'!$C:$C,$D337,'[3]TK DETHI'!$D:$D))</f>
        <v>0</v>
      </c>
      <c r="G337" s="147">
        <f>IF($D337="","",SUMIF('[3]TK DETHI'!$E:$E,$D337,'[3]TK DETHI'!$F:$F))</f>
        <v>0</v>
      </c>
      <c r="H337" s="147">
        <f>IF($D337="","",SUMIF('[3]TK DETHI'!$G:$G,$D337,'[3]TK DETHI'!$H:$H))</f>
        <v>0</v>
      </c>
      <c r="I337" s="147">
        <f>IF($D337="","",SUMIF('[3]TK DETHI'!$I:$I,$D337,'[3]TK DETHI'!$J:$J))</f>
        <v>0</v>
      </c>
      <c r="J337" s="147">
        <f>IF($D337="","",SUMIF('[3]TK DETHI'!$K:$K,$D337,'[3]TK DETHI'!$L:$L))</f>
        <v>0</v>
      </c>
      <c r="K337" s="147">
        <f>IF($D337="","",SUMIF('[3]TK DETHI'!$M:$M,$D337,'[3]TK DETHI'!$N:$N))</f>
        <v>0</v>
      </c>
      <c r="L337" s="147">
        <f>IF($D337="","",SUMIF('[3]TK DETHI'!$O:$O,$D337,'[3]TK DETHI'!$P:$P))</f>
        <v>0</v>
      </c>
      <c r="M337" s="148">
        <f t="shared" si="55"/>
        <v>0</v>
      </c>
      <c r="N337" s="49">
        <f>IF($D337="","",SUMIF('[3]TK COITHI KTHP va Thi TN'!$A:$A,$D337,'[3]TK COITHI KTHP va Thi TN'!$D:$D))</f>
        <v>0</v>
      </c>
      <c r="O337" s="49">
        <f>IF($D337="","",SUMIF('[3]TK COITHI KTHP va Thi TN'!$B:$B,$D337,'[3]TK COITHI KTHP va Thi TN'!$D:$D))</f>
        <v>0</v>
      </c>
      <c r="P337" s="49">
        <f>IF($D337="","",SUMIF('[3]TK COITHI KTHP va Thi TN'!$E:$E,$D337,'[3]TK COITHI KTHP va Thi TN'!$H:$H))</f>
        <v>0</v>
      </c>
      <c r="Q337" s="49">
        <f>IF($D337="","",SUMIF('[3]TK COITHI KTHP va Thi TN'!$F:$F,$D337,'[3]TK COITHI KTHP va Thi TN'!$H:$H))</f>
        <v>0</v>
      </c>
      <c r="R337" s="149">
        <f t="shared" si="56"/>
        <v>0</v>
      </c>
      <c r="S337" s="49">
        <f>IF($D337="","",SUMIF('[3]TK CHAMTHI'!$A:$A,$D337,'[3]TK CHAMTHI'!$C:$C))</f>
        <v>0</v>
      </c>
      <c r="T337" s="49">
        <f>IF($D337="","",SUMIF('[3]TK CHAMTHI'!$B:$B,$D337,'[3]TK CHAMTHI'!$C:$C))</f>
        <v>0</v>
      </c>
      <c r="U337" s="49">
        <f>IF(D337="","",SUMIF('[3]CHAM NV'!B:B,D337,'[3]CHAM NV'!C:C))</f>
        <v>0</v>
      </c>
      <c r="V337" s="50">
        <f t="shared" si="57"/>
        <v>0</v>
      </c>
      <c r="W337" s="49">
        <f>IF($D337="","",SUMIF('[3]TK CHAMTHI'!$D:$D,$D337,'[3]TK CHAMTHI'!$F:$F))</f>
        <v>0</v>
      </c>
      <c r="X337" s="49">
        <f>IF($D337="","",SUMIF('[3]TK CHAMTHI'!$E:$E,$D337,'[3]TK CHAMTHI'!$F:$F))</f>
        <v>0</v>
      </c>
      <c r="Y337" s="49">
        <f>IF(D337="","",SUMIF('[3]CHAM NV'!G:G,D337,'[3]CHAM NV'!H:H))</f>
        <v>0</v>
      </c>
      <c r="Z337" s="50">
        <f t="shared" si="58"/>
        <v>0</v>
      </c>
      <c r="AA337" s="49">
        <f>IF($D337="","",SUMIF('[3]TK CHAMTHI'!$G:$G,$D337,'[3]TK CHAMTHI'!$I:$I))</f>
        <v>0</v>
      </c>
      <c r="AB337" s="49">
        <f>IF($D337="","",SUMIF('[3]TK CHAMTHI'!$H:$H,$D337,'[3]TK CHAMTHI'!$I:$I))</f>
        <v>0</v>
      </c>
      <c r="AC337" s="49">
        <f>IF(D337="","",SUMIF('[3]CHAM NV'!E:E,D337,'[3]CHAM NV'!F:F))</f>
        <v>0</v>
      </c>
      <c r="AD337" s="50">
        <f t="shared" si="59"/>
        <v>0</v>
      </c>
      <c r="AE337" s="49">
        <f>IF($D337="","",SUMIF('[3]TK CHAMTHI'!$J:$J,$D337,'[3]TK CHAMTHI'!$L:$L))</f>
        <v>0</v>
      </c>
      <c r="AF337" s="49">
        <f>IF($D337="","",SUMIF('[3]TK CHAMTHI'!$K:$K,$D337,'[3]TK CHAMTHI'!$L:$L))</f>
        <v>0</v>
      </c>
      <c r="AG337" s="49">
        <f>IF(D337="","",SUMIF('[3]CHAM NV'!I:I,D337,'[3]CHAM NV'!J:J))</f>
        <v>0</v>
      </c>
      <c r="AH337" s="50">
        <f t="shared" si="60"/>
        <v>0</v>
      </c>
      <c r="AI337" s="49">
        <f>IF($D337="","",SUMIF('[3]TK CHAMTHI'!$M:$M,$D337,'[3]TK CHAMTHI'!$O:$O))</f>
        <v>0</v>
      </c>
      <c r="AJ337" s="49">
        <f>IF($D337="","",SUMIF('[3]TK CHAMTHI'!$N:$N,$D337,'[3]TK CHAMTHI'!$O:$O))</f>
        <v>0</v>
      </c>
      <c r="AK337" s="50">
        <f t="shared" si="52"/>
        <v>0</v>
      </c>
      <c r="AL337" s="49">
        <f>IF($D337="","",SUMIF('[3]TK CHAMTHI'!$P:$P,$D337,'[3]TK CHAMTHI'!$R:$R))</f>
        <v>0</v>
      </c>
      <c r="AM337" s="49">
        <f>IF($D337="","",SUMIF('[3]TK CHAMTHI'!$Q:$Q,$D337,'[3]TK CHAMTHI'!$R:$R))</f>
        <v>0</v>
      </c>
      <c r="AN337" s="50">
        <f t="shared" si="53"/>
        <v>0</v>
      </c>
      <c r="AO337" s="49">
        <f>IF(D337="","",SUMIF('[3]TK CHAMTHI'!S:S,D337,'[3]TK CHAMTHI'!U:U))</f>
        <v>0</v>
      </c>
      <c r="AP337" s="49">
        <f>IF(D337="","",SUMIF('[3]TK CHAMTHI'!T:T,D337,'[3]TK CHAMTHI'!U:U))</f>
        <v>0</v>
      </c>
      <c r="AQ337" s="50">
        <f t="shared" si="61"/>
        <v>0</v>
      </c>
      <c r="AR337" s="50">
        <f>IF(D337="","",ROUND(SUMIF('[3]QL THI'!G:G,D337,'[3]QL THI'!H:H),1))</f>
        <v>0</v>
      </c>
      <c r="AS337" s="50">
        <f>IF(D337="","",ROUND(SUMIF('[3]QL THI'!E:E,D337,'[3]QL THI'!F:F),1))</f>
        <v>0</v>
      </c>
      <c r="AT337" s="149">
        <f t="shared" si="54"/>
        <v>0</v>
      </c>
    </row>
    <row r="338" spans="1:46" s="135" customFormat="1">
      <c r="A338" s="145">
        <f>IF(D338="","",SUBTOTAL(3,$D$5:D338))</f>
        <v>334</v>
      </c>
      <c r="B338" s="46" t="s">
        <v>719</v>
      </c>
      <c r="C338" s="47" t="s">
        <v>715</v>
      </c>
      <c r="D338" s="146" t="s">
        <v>720</v>
      </c>
      <c r="E338" s="147">
        <f>IF($D338="","",SUMIF('[3]TK DETHI'!$A:$A,$D338,'[3]TK DETHI'!$B:$B))</f>
        <v>0</v>
      </c>
      <c r="F338" s="147">
        <f>IF($D338="","",SUMIF('[3]TK DETHI'!$C:$C,$D338,'[3]TK DETHI'!$D:$D))</f>
        <v>0</v>
      </c>
      <c r="G338" s="147">
        <f>IF($D338="","",SUMIF('[3]TK DETHI'!$E:$E,$D338,'[3]TK DETHI'!$F:$F))</f>
        <v>0</v>
      </c>
      <c r="H338" s="147">
        <f>IF($D338="","",SUMIF('[3]TK DETHI'!$G:$G,$D338,'[3]TK DETHI'!$H:$H))</f>
        <v>0</v>
      </c>
      <c r="I338" s="147">
        <f>IF($D338="","",SUMIF('[3]TK DETHI'!$I:$I,$D338,'[3]TK DETHI'!$J:$J))</f>
        <v>0</v>
      </c>
      <c r="J338" s="147">
        <f>IF($D338="","",SUMIF('[3]TK DETHI'!$K:$K,$D338,'[3]TK DETHI'!$L:$L))</f>
        <v>0</v>
      </c>
      <c r="K338" s="147">
        <f>IF($D338="","",SUMIF('[3]TK DETHI'!$M:$M,$D338,'[3]TK DETHI'!$N:$N))</f>
        <v>0</v>
      </c>
      <c r="L338" s="147">
        <f>IF($D338="","",SUMIF('[3]TK DETHI'!$O:$O,$D338,'[3]TK DETHI'!$P:$P))</f>
        <v>0</v>
      </c>
      <c r="M338" s="148">
        <f t="shared" si="55"/>
        <v>0</v>
      </c>
      <c r="N338" s="49">
        <f>IF($D338="","",SUMIF('[3]TK COITHI KTHP va Thi TN'!$A:$A,$D338,'[3]TK COITHI KTHP va Thi TN'!$D:$D))</f>
        <v>0</v>
      </c>
      <c r="O338" s="49">
        <f>IF($D338="","",SUMIF('[3]TK COITHI KTHP va Thi TN'!$B:$B,$D338,'[3]TK COITHI KTHP va Thi TN'!$D:$D))</f>
        <v>0</v>
      </c>
      <c r="P338" s="49">
        <f>IF($D338="","",SUMIF('[3]TK COITHI KTHP va Thi TN'!$E:$E,$D338,'[3]TK COITHI KTHP va Thi TN'!$H:$H))</f>
        <v>0</v>
      </c>
      <c r="Q338" s="49">
        <f>IF($D338="","",SUMIF('[3]TK COITHI KTHP va Thi TN'!$F:$F,$D338,'[3]TK COITHI KTHP va Thi TN'!$H:$H))</f>
        <v>0</v>
      </c>
      <c r="R338" s="149">
        <f t="shared" si="56"/>
        <v>0</v>
      </c>
      <c r="S338" s="49">
        <f>IF($D338="","",SUMIF('[3]TK CHAMTHI'!$A:$A,$D338,'[3]TK CHAMTHI'!$C:$C))</f>
        <v>0</v>
      </c>
      <c r="T338" s="49">
        <f>IF($D338="","",SUMIF('[3]TK CHAMTHI'!$B:$B,$D338,'[3]TK CHAMTHI'!$C:$C))</f>
        <v>0</v>
      </c>
      <c r="U338" s="49">
        <f>IF(D338="","",SUMIF('[3]CHAM NV'!B:B,D338,'[3]CHAM NV'!C:C))</f>
        <v>0</v>
      </c>
      <c r="V338" s="50">
        <f t="shared" si="57"/>
        <v>0</v>
      </c>
      <c r="W338" s="49">
        <f>IF($D338="","",SUMIF('[3]TK CHAMTHI'!$D:$D,$D338,'[3]TK CHAMTHI'!$F:$F))</f>
        <v>0</v>
      </c>
      <c r="X338" s="49">
        <f>IF($D338="","",SUMIF('[3]TK CHAMTHI'!$E:$E,$D338,'[3]TK CHAMTHI'!$F:$F))</f>
        <v>0</v>
      </c>
      <c r="Y338" s="49">
        <f>IF(D338="","",SUMIF('[3]CHAM NV'!G:G,D338,'[3]CHAM NV'!H:H))</f>
        <v>0</v>
      </c>
      <c r="Z338" s="50">
        <f t="shared" si="58"/>
        <v>0</v>
      </c>
      <c r="AA338" s="49">
        <f>IF($D338="","",SUMIF('[3]TK CHAMTHI'!$G:$G,$D338,'[3]TK CHAMTHI'!$I:$I))</f>
        <v>0</v>
      </c>
      <c r="AB338" s="49">
        <f>IF($D338="","",SUMIF('[3]TK CHAMTHI'!$H:$H,$D338,'[3]TK CHAMTHI'!$I:$I))</f>
        <v>0</v>
      </c>
      <c r="AC338" s="49">
        <f>IF(D338="","",SUMIF('[3]CHAM NV'!E:E,D338,'[3]CHAM NV'!F:F))</f>
        <v>0</v>
      </c>
      <c r="AD338" s="50">
        <f t="shared" si="59"/>
        <v>0</v>
      </c>
      <c r="AE338" s="49">
        <f>IF($D338="","",SUMIF('[3]TK CHAMTHI'!$J:$J,$D338,'[3]TK CHAMTHI'!$L:$L))</f>
        <v>0</v>
      </c>
      <c r="AF338" s="49">
        <f>IF($D338="","",SUMIF('[3]TK CHAMTHI'!$K:$K,$D338,'[3]TK CHAMTHI'!$L:$L))</f>
        <v>0</v>
      </c>
      <c r="AG338" s="49">
        <f>IF(D338="","",SUMIF('[3]CHAM NV'!I:I,D338,'[3]CHAM NV'!J:J))</f>
        <v>0</v>
      </c>
      <c r="AH338" s="50">
        <f t="shared" si="60"/>
        <v>0</v>
      </c>
      <c r="AI338" s="49">
        <f>IF($D338="","",SUMIF('[3]TK CHAMTHI'!$M:$M,$D338,'[3]TK CHAMTHI'!$O:$O))</f>
        <v>0</v>
      </c>
      <c r="AJ338" s="49">
        <f>IF($D338="","",SUMIF('[3]TK CHAMTHI'!$N:$N,$D338,'[3]TK CHAMTHI'!$O:$O))</f>
        <v>0</v>
      </c>
      <c r="AK338" s="50">
        <f t="shared" si="52"/>
        <v>0</v>
      </c>
      <c r="AL338" s="49">
        <f>IF($D338="","",SUMIF('[3]TK CHAMTHI'!$P:$P,$D338,'[3]TK CHAMTHI'!$R:$R))</f>
        <v>0</v>
      </c>
      <c r="AM338" s="49">
        <f>IF($D338="","",SUMIF('[3]TK CHAMTHI'!$Q:$Q,$D338,'[3]TK CHAMTHI'!$R:$R))</f>
        <v>0</v>
      </c>
      <c r="AN338" s="50">
        <f t="shared" si="53"/>
        <v>0</v>
      </c>
      <c r="AO338" s="49">
        <f>IF(D338="","",SUMIF('[3]TK CHAMTHI'!S:S,D338,'[3]TK CHAMTHI'!U:U))</f>
        <v>0</v>
      </c>
      <c r="AP338" s="49">
        <f>IF(D338="","",SUMIF('[3]TK CHAMTHI'!T:T,D338,'[3]TK CHAMTHI'!U:U))</f>
        <v>0</v>
      </c>
      <c r="AQ338" s="50">
        <f t="shared" si="61"/>
        <v>0</v>
      </c>
      <c r="AR338" s="50">
        <f>IF(D338="","",ROUND(SUMIF('[3]QL THI'!G:G,D338,'[3]QL THI'!H:H),1))</f>
        <v>0</v>
      </c>
      <c r="AS338" s="50">
        <f>IF(D338="","",ROUND(SUMIF('[3]QL THI'!E:E,D338,'[3]QL THI'!F:F),1))</f>
        <v>0</v>
      </c>
      <c r="AT338" s="149">
        <f t="shared" si="54"/>
        <v>0</v>
      </c>
    </row>
    <row r="339" spans="1:46" s="135" customFormat="1" ht="37.5">
      <c r="A339" s="145">
        <f>IF(D339="","",SUBTOTAL(3,$D$5:D339))</f>
        <v>335</v>
      </c>
      <c r="B339" s="46" t="s">
        <v>721</v>
      </c>
      <c r="C339" s="47" t="s">
        <v>715</v>
      </c>
      <c r="D339" s="146" t="s">
        <v>722</v>
      </c>
      <c r="E339" s="147">
        <f>IF($D339="","",SUMIF('[3]TK DETHI'!$A:$A,$D339,'[3]TK DETHI'!$B:$B))</f>
        <v>0</v>
      </c>
      <c r="F339" s="147">
        <f>IF($D339="","",SUMIF('[3]TK DETHI'!$C:$C,$D339,'[3]TK DETHI'!$D:$D))</f>
        <v>0</v>
      </c>
      <c r="G339" s="147">
        <f>IF($D339="","",SUMIF('[3]TK DETHI'!$E:$E,$D339,'[3]TK DETHI'!$F:$F))</f>
        <v>0</v>
      </c>
      <c r="H339" s="147">
        <f>IF($D339="","",SUMIF('[3]TK DETHI'!$G:$G,$D339,'[3]TK DETHI'!$H:$H))</f>
        <v>0</v>
      </c>
      <c r="I339" s="147">
        <f>IF($D339="","",SUMIF('[3]TK DETHI'!$I:$I,$D339,'[3]TK DETHI'!$J:$J))</f>
        <v>0</v>
      </c>
      <c r="J339" s="147">
        <f>IF($D339="","",SUMIF('[3]TK DETHI'!$K:$K,$D339,'[3]TK DETHI'!$L:$L))</f>
        <v>0</v>
      </c>
      <c r="K339" s="147">
        <f>IF($D339="","",SUMIF('[3]TK DETHI'!$M:$M,$D339,'[3]TK DETHI'!$N:$N))</f>
        <v>0</v>
      </c>
      <c r="L339" s="147">
        <f>IF($D339="","",SUMIF('[3]TK DETHI'!$O:$O,$D339,'[3]TK DETHI'!$P:$P))</f>
        <v>0</v>
      </c>
      <c r="M339" s="148">
        <f t="shared" si="55"/>
        <v>0</v>
      </c>
      <c r="N339" s="49">
        <f>IF($D339="","",SUMIF('[3]TK COITHI KTHP va Thi TN'!$A:$A,$D339,'[3]TK COITHI KTHP va Thi TN'!$D:$D))</f>
        <v>0</v>
      </c>
      <c r="O339" s="49">
        <f>IF($D339="","",SUMIF('[3]TK COITHI KTHP va Thi TN'!$B:$B,$D339,'[3]TK COITHI KTHP va Thi TN'!$D:$D))</f>
        <v>0</v>
      </c>
      <c r="P339" s="49">
        <f>IF($D339="","",SUMIF('[3]TK COITHI KTHP va Thi TN'!$E:$E,$D339,'[3]TK COITHI KTHP va Thi TN'!$H:$H))</f>
        <v>0</v>
      </c>
      <c r="Q339" s="49">
        <f>IF($D339="","",SUMIF('[3]TK COITHI KTHP va Thi TN'!$F:$F,$D339,'[3]TK COITHI KTHP va Thi TN'!$H:$H))</f>
        <v>0</v>
      </c>
      <c r="R339" s="149">
        <f t="shared" si="56"/>
        <v>0</v>
      </c>
      <c r="S339" s="49">
        <f>IF($D339="","",SUMIF('[3]TK CHAMTHI'!$A:$A,$D339,'[3]TK CHAMTHI'!$C:$C))</f>
        <v>0</v>
      </c>
      <c r="T339" s="49">
        <f>IF($D339="","",SUMIF('[3]TK CHAMTHI'!$B:$B,$D339,'[3]TK CHAMTHI'!$C:$C))</f>
        <v>0</v>
      </c>
      <c r="U339" s="49">
        <f>IF(D339="","",SUMIF('[3]CHAM NV'!B:B,D339,'[3]CHAM NV'!C:C))</f>
        <v>0</v>
      </c>
      <c r="V339" s="50">
        <f t="shared" si="57"/>
        <v>0</v>
      </c>
      <c r="W339" s="49">
        <f>IF($D339="","",SUMIF('[3]TK CHAMTHI'!$D:$D,$D339,'[3]TK CHAMTHI'!$F:$F))</f>
        <v>0</v>
      </c>
      <c r="X339" s="49">
        <f>IF($D339="","",SUMIF('[3]TK CHAMTHI'!$E:$E,$D339,'[3]TK CHAMTHI'!$F:$F))</f>
        <v>0</v>
      </c>
      <c r="Y339" s="49">
        <f>IF(D339="","",SUMIF('[3]CHAM NV'!G:G,D339,'[3]CHAM NV'!H:H))</f>
        <v>0</v>
      </c>
      <c r="Z339" s="50">
        <f t="shared" si="58"/>
        <v>0</v>
      </c>
      <c r="AA339" s="49">
        <f>IF($D339="","",SUMIF('[3]TK CHAMTHI'!$G:$G,$D339,'[3]TK CHAMTHI'!$I:$I))</f>
        <v>0</v>
      </c>
      <c r="AB339" s="49">
        <f>IF($D339="","",SUMIF('[3]TK CHAMTHI'!$H:$H,$D339,'[3]TK CHAMTHI'!$I:$I))</f>
        <v>0</v>
      </c>
      <c r="AC339" s="49">
        <f>IF(D339="","",SUMIF('[3]CHAM NV'!E:E,D339,'[3]CHAM NV'!F:F))</f>
        <v>0</v>
      </c>
      <c r="AD339" s="50">
        <f t="shared" si="59"/>
        <v>0</v>
      </c>
      <c r="AE339" s="49">
        <f>IF($D339="","",SUMIF('[3]TK CHAMTHI'!$J:$J,$D339,'[3]TK CHAMTHI'!$L:$L))</f>
        <v>0</v>
      </c>
      <c r="AF339" s="49">
        <f>IF($D339="","",SUMIF('[3]TK CHAMTHI'!$K:$K,$D339,'[3]TK CHAMTHI'!$L:$L))</f>
        <v>0</v>
      </c>
      <c r="AG339" s="49">
        <f>IF(D339="","",SUMIF('[3]CHAM NV'!I:I,D339,'[3]CHAM NV'!J:J))</f>
        <v>0</v>
      </c>
      <c r="AH339" s="50">
        <f t="shared" si="60"/>
        <v>0</v>
      </c>
      <c r="AI339" s="49">
        <f>IF($D339="","",SUMIF('[3]TK CHAMTHI'!$M:$M,$D339,'[3]TK CHAMTHI'!$O:$O))</f>
        <v>0</v>
      </c>
      <c r="AJ339" s="49">
        <f>IF($D339="","",SUMIF('[3]TK CHAMTHI'!$N:$N,$D339,'[3]TK CHAMTHI'!$O:$O))</f>
        <v>0</v>
      </c>
      <c r="AK339" s="50">
        <f t="shared" si="52"/>
        <v>0</v>
      </c>
      <c r="AL339" s="49">
        <f>IF($D339="","",SUMIF('[3]TK CHAMTHI'!$P:$P,$D339,'[3]TK CHAMTHI'!$R:$R))</f>
        <v>0</v>
      </c>
      <c r="AM339" s="49">
        <f>IF($D339="","",SUMIF('[3]TK CHAMTHI'!$Q:$Q,$D339,'[3]TK CHAMTHI'!$R:$R))</f>
        <v>0</v>
      </c>
      <c r="AN339" s="50">
        <f t="shared" si="53"/>
        <v>0</v>
      </c>
      <c r="AO339" s="49">
        <f>IF(D339="","",SUMIF('[3]TK CHAMTHI'!S:S,D339,'[3]TK CHAMTHI'!U:U))</f>
        <v>0</v>
      </c>
      <c r="AP339" s="49">
        <f>IF(D339="","",SUMIF('[3]TK CHAMTHI'!T:T,D339,'[3]TK CHAMTHI'!U:U))</f>
        <v>0</v>
      </c>
      <c r="AQ339" s="50">
        <f t="shared" si="61"/>
        <v>0</v>
      </c>
      <c r="AR339" s="50">
        <f>IF(D339="","",ROUND(SUMIF('[3]QL THI'!G:G,D339,'[3]QL THI'!H:H),1))</f>
        <v>0</v>
      </c>
      <c r="AS339" s="50">
        <f>IF(D339="","",ROUND(SUMIF('[3]QL THI'!E:E,D339,'[3]QL THI'!F:F),1))</f>
        <v>0</v>
      </c>
      <c r="AT339" s="149">
        <f t="shared" si="54"/>
        <v>0</v>
      </c>
    </row>
    <row r="340" spans="1:46" s="135" customFormat="1" ht="37.5">
      <c r="A340" s="145">
        <f>IF(D340="","",SUBTOTAL(3,$D$5:D340))</f>
        <v>336</v>
      </c>
      <c r="B340" s="46" t="s">
        <v>723</v>
      </c>
      <c r="C340" s="47" t="s">
        <v>715</v>
      </c>
      <c r="D340" s="146" t="s">
        <v>724</v>
      </c>
      <c r="E340" s="147">
        <f>IF($D340="","",SUMIF('[3]TK DETHI'!$A:$A,$D340,'[3]TK DETHI'!$B:$B))</f>
        <v>0</v>
      </c>
      <c r="F340" s="147">
        <f>IF($D340="","",SUMIF('[3]TK DETHI'!$C:$C,$D340,'[3]TK DETHI'!$D:$D))</f>
        <v>0</v>
      </c>
      <c r="G340" s="147">
        <f>IF($D340="","",SUMIF('[3]TK DETHI'!$E:$E,$D340,'[3]TK DETHI'!$F:$F))</f>
        <v>0</v>
      </c>
      <c r="H340" s="147">
        <f>IF($D340="","",SUMIF('[3]TK DETHI'!$G:$G,$D340,'[3]TK DETHI'!$H:$H))</f>
        <v>0</v>
      </c>
      <c r="I340" s="147">
        <f>IF($D340="","",SUMIF('[3]TK DETHI'!$I:$I,$D340,'[3]TK DETHI'!$J:$J))</f>
        <v>0</v>
      </c>
      <c r="J340" s="147">
        <f>IF($D340="","",SUMIF('[3]TK DETHI'!$K:$K,$D340,'[3]TK DETHI'!$L:$L))</f>
        <v>0</v>
      </c>
      <c r="K340" s="147">
        <f>IF($D340="","",SUMIF('[3]TK DETHI'!$M:$M,$D340,'[3]TK DETHI'!$N:$N))</f>
        <v>0</v>
      </c>
      <c r="L340" s="147">
        <f>IF($D340="","",SUMIF('[3]TK DETHI'!$O:$O,$D340,'[3]TK DETHI'!$P:$P))</f>
        <v>0</v>
      </c>
      <c r="M340" s="148">
        <f t="shared" si="55"/>
        <v>0</v>
      </c>
      <c r="N340" s="49">
        <f>IF($D340="","",SUMIF('[3]TK COITHI KTHP va Thi TN'!$A:$A,$D340,'[3]TK COITHI KTHP va Thi TN'!$D:$D))</f>
        <v>0</v>
      </c>
      <c r="O340" s="49">
        <f>IF($D340="","",SUMIF('[3]TK COITHI KTHP va Thi TN'!$B:$B,$D340,'[3]TK COITHI KTHP va Thi TN'!$D:$D))</f>
        <v>0</v>
      </c>
      <c r="P340" s="49">
        <f>IF($D340="","",SUMIF('[3]TK COITHI KTHP va Thi TN'!$E:$E,$D340,'[3]TK COITHI KTHP va Thi TN'!$H:$H))</f>
        <v>0</v>
      </c>
      <c r="Q340" s="49">
        <f>IF($D340="","",SUMIF('[3]TK COITHI KTHP va Thi TN'!$F:$F,$D340,'[3]TK COITHI KTHP va Thi TN'!$H:$H))</f>
        <v>0</v>
      </c>
      <c r="R340" s="149">
        <f t="shared" si="56"/>
        <v>0</v>
      </c>
      <c r="S340" s="49">
        <f>IF($D340="","",SUMIF('[3]TK CHAMTHI'!$A:$A,$D340,'[3]TK CHAMTHI'!$C:$C))</f>
        <v>0</v>
      </c>
      <c r="T340" s="49">
        <f>IF($D340="","",SUMIF('[3]TK CHAMTHI'!$B:$B,$D340,'[3]TK CHAMTHI'!$C:$C))</f>
        <v>0</v>
      </c>
      <c r="U340" s="49">
        <f>IF(D340="","",SUMIF('[3]CHAM NV'!B:B,D340,'[3]CHAM NV'!C:C))</f>
        <v>0</v>
      </c>
      <c r="V340" s="50">
        <f t="shared" si="57"/>
        <v>0</v>
      </c>
      <c r="W340" s="49">
        <f>IF($D340="","",SUMIF('[3]TK CHAMTHI'!$D:$D,$D340,'[3]TK CHAMTHI'!$F:$F))</f>
        <v>0</v>
      </c>
      <c r="X340" s="49">
        <f>IF($D340="","",SUMIF('[3]TK CHAMTHI'!$E:$E,$D340,'[3]TK CHAMTHI'!$F:$F))</f>
        <v>0</v>
      </c>
      <c r="Y340" s="49">
        <f>IF(D340="","",SUMIF('[3]CHAM NV'!G:G,D340,'[3]CHAM NV'!H:H))</f>
        <v>0</v>
      </c>
      <c r="Z340" s="50">
        <f t="shared" si="58"/>
        <v>0</v>
      </c>
      <c r="AA340" s="49">
        <f>IF($D340="","",SUMIF('[3]TK CHAMTHI'!$G:$G,$D340,'[3]TK CHAMTHI'!$I:$I))</f>
        <v>0</v>
      </c>
      <c r="AB340" s="49">
        <f>IF($D340="","",SUMIF('[3]TK CHAMTHI'!$H:$H,$D340,'[3]TK CHAMTHI'!$I:$I))</f>
        <v>0</v>
      </c>
      <c r="AC340" s="49">
        <f>IF(D340="","",SUMIF('[3]CHAM NV'!E:E,D340,'[3]CHAM NV'!F:F))</f>
        <v>0</v>
      </c>
      <c r="AD340" s="50">
        <f t="shared" si="59"/>
        <v>0</v>
      </c>
      <c r="AE340" s="49">
        <f>IF($D340="","",SUMIF('[3]TK CHAMTHI'!$J:$J,$D340,'[3]TK CHAMTHI'!$L:$L))</f>
        <v>0</v>
      </c>
      <c r="AF340" s="49">
        <f>IF($D340="","",SUMIF('[3]TK CHAMTHI'!$K:$K,$D340,'[3]TK CHAMTHI'!$L:$L))</f>
        <v>0</v>
      </c>
      <c r="AG340" s="49">
        <f>IF(D340="","",SUMIF('[3]CHAM NV'!I:I,D340,'[3]CHAM NV'!J:J))</f>
        <v>0</v>
      </c>
      <c r="AH340" s="50">
        <f t="shared" si="60"/>
        <v>0</v>
      </c>
      <c r="AI340" s="49">
        <f>IF($D340="","",SUMIF('[3]TK CHAMTHI'!$M:$M,$D340,'[3]TK CHAMTHI'!$O:$O))</f>
        <v>0</v>
      </c>
      <c r="AJ340" s="49">
        <f>IF($D340="","",SUMIF('[3]TK CHAMTHI'!$N:$N,$D340,'[3]TK CHAMTHI'!$O:$O))</f>
        <v>0</v>
      </c>
      <c r="AK340" s="50">
        <f t="shared" si="52"/>
        <v>0</v>
      </c>
      <c r="AL340" s="49">
        <f>IF($D340="","",SUMIF('[3]TK CHAMTHI'!$P:$P,$D340,'[3]TK CHAMTHI'!$R:$R))</f>
        <v>0</v>
      </c>
      <c r="AM340" s="49">
        <f>IF($D340="","",SUMIF('[3]TK CHAMTHI'!$Q:$Q,$D340,'[3]TK CHAMTHI'!$R:$R))</f>
        <v>0</v>
      </c>
      <c r="AN340" s="50">
        <f t="shared" si="53"/>
        <v>0</v>
      </c>
      <c r="AO340" s="49">
        <f>IF(D340="","",SUMIF('[3]TK CHAMTHI'!S:S,D340,'[3]TK CHAMTHI'!U:U))</f>
        <v>0</v>
      </c>
      <c r="AP340" s="49">
        <f>IF(D340="","",SUMIF('[3]TK CHAMTHI'!T:T,D340,'[3]TK CHAMTHI'!U:U))</f>
        <v>0</v>
      </c>
      <c r="AQ340" s="50">
        <f t="shared" si="61"/>
        <v>0</v>
      </c>
      <c r="AR340" s="50">
        <f>IF(D340="","",ROUND(SUMIF('[3]QL THI'!G:G,D340,'[3]QL THI'!H:H),1))</f>
        <v>0</v>
      </c>
      <c r="AS340" s="50">
        <f>IF(D340="","",ROUND(SUMIF('[3]QL THI'!E:E,D340,'[3]QL THI'!F:F),1))</f>
        <v>0</v>
      </c>
      <c r="AT340" s="149">
        <f t="shared" si="54"/>
        <v>0</v>
      </c>
    </row>
    <row r="341" spans="1:46" s="135" customFormat="1">
      <c r="A341" s="145">
        <f>IF(D341="","",SUBTOTAL(3,$D$5:D341))</f>
        <v>337</v>
      </c>
      <c r="B341" s="46" t="s">
        <v>725</v>
      </c>
      <c r="C341" s="47" t="s">
        <v>715</v>
      </c>
      <c r="D341" s="146" t="s">
        <v>541</v>
      </c>
      <c r="E341" s="147">
        <f>IF($D341="","",SUMIF('[3]TK DETHI'!$A:$A,$D341,'[3]TK DETHI'!$B:$B))</f>
        <v>0</v>
      </c>
      <c r="F341" s="147">
        <f>IF($D341="","",SUMIF('[3]TK DETHI'!$C:$C,$D341,'[3]TK DETHI'!$D:$D))</f>
        <v>0</v>
      </c>
      <c r="G341" s="147">
        <f>IF($D341="","",SUMIF('[3]TK DETHI'!$E:$E,$D341,'[3]TK DETHI'!$F:$F))</f>
        <v>0</v>
      </c>
      <c r="H341" s="147">
        <f>IF($D341="","",SUMIF('[3]TK DETHI'!$G:$G,$D341,'[3]TK DETHI'!$H:$H))</f>
        <v>0</v>
      </c>
      <c r="I341" s="147">
        <f>IF($D341="","",SUMIF('[3]TK DETHI'!$I:$I,$D341,'[3]TK DETHI'!$J:$J))</f>
        <v>0</v>
      </c>
      <c r="J341" s="147">
        <f>IF($D341="","",SUMIF('[3]TK DETHI'!$K:$K,$D341,'[3]TK DETHI'!$L:$L))</f>
        <v>0</v>
      </c>
      <c r="K341" s="147">
        <f>IF($D341="","",SUMIF('[3]TK DETHI'!$M:$M,$D341,'[3]TK DETHI'!$N:$N))</f>
        <v>0</v>
      </c>
      <c r="L341" s="147">
        <f>IF($D341="","",SUMIF('[3]TK DETHI'!$O:$O,$D341,'[3]TK DETHI'!$P:$P))</f>
        <v>0</v>
      </c>
      <c r="M341" s="148">
        <f t="shared" si="55"/>
        <v>0</v>
      </c>
      <c r="N341" s="49">
        <f>IF($D341="","",SUMIF('[3]TK COITHI KTHP va Thi TN'!$A:$A,$D341,'[3]TK COITHI KTHP va Thi TN'!$D:$D))</f>
        <v>0</v>
      </c>
      <c r="O341" s="49">
        <f>IF($D341="","",SUMIF('[3]TK COITHI KTHP va Thi TN'!$B:$B,$D341,'[3]TK COITHI KTHP va Thi TN'!$D:$D))</f>
        <v>0</v>
      </c>
      <c r="P341" s="49">
        <f>IF($D341="","",SUMIF('[3]TK COITHI KTHP va Thi TN'!$E:$E,$D341,'[3]TK COITHI KTHP va Thi TN'!$H:$H))</f>
        <v>0</v>
      </c>
      <c r="Q341" s="49">
        <f>IF($D341="","",SUMIF('[3]TK COITHI KTHP va Thi TN'!$F:$F,$D341,'[3]TK COITHI KTHP va Thi TN'!$H:$H))</f>
        <v>0</v>
      </c>
      <c r="R341" s="149">
        <f t="shared" si="56"/>
        <v>0</v>
      </c>
      <c r="S341" s="49">
        <f>IF($D341="","",SUMIF('[3]TK CHAMTHI'!$A:$A,$D341,'[3]TK CHAMTHI'!$C:$C))</f>
        <v>0</v>
      </c>
      <c r="T341" s="49">
        <f>IF($D341="","",SUMIF('[3]TK CHAMTHI'!$B:$B,$D341,'[3]TK CHAMTHI'!$C:$C))</f>
        <v>0</v>
      </c>
      <c r="U341" s="49">
        <f>IF(D341="","",SUMIF('[3]CHAM NV'!B:B,D341,'[3]CHAM NV'!C:C))</f>
        <v>0</v>
      </c>
      <c r="V341" s="50">
        <f t="shared" si="57"/>
        <v>0</v>
      </c>
      <c r="W341" s="49">
        <f>IF($D341="","",SUMIF('[3]TK CHAMTHI'!$D:$D,$D341,'[3]TK CHAMTHI'!$F:$F))</f>
        <v>0</v>
      </c>
      <c r="X341" s="49">
        <f>IF($D341="","",SUMIF('[3]TK CHAMTHI'!$E:$E,$D341,'[3]TK CHAMTHI'!$F:$F))</f>
        <v>0</v>
      </c>
      <c r="Y341" s="49">
        <f>IF(D341="","",SUMIF('[3]CHAM NV'!G:G,D341,'[3]CHAM NV'!H:H))</f>
        <v>0</v>
      </c>
      <c r="Z341" s="50">
        <f t="shared" si="58"/>
        <v>0</v>
      </c>
      <c r="AA341" s="49">
        <f>IF($D341="","",SUMIF('[3]TK CHAMTHI'!$G:$G,$D341,'[3]TK CHAMTHI'!$I:$I))</f>
        <v>0</v>
      </c>
      <c r="AB341" s="49">
        <f>IF($D341="","",SUMIF('[3]TK CHAMTHI'!$H:$H,$D341,'[3]TK CHAMTHI'!$I:$I))</f>
        <v>0</v>
      </c>
      <c r="AC341" s="49">
        <f>IF(D341="","",SUMIF('[3]CHAM NV'!E:E,D341,'[3]CHAM NV'!F:F))</f>
        <v>0</v>
      </c>
      <c r="AD341" s="50">
        <f t="shared" si="59"/>
        <v>0</v>
      </c>
      <c r="AE341" s="49">
        <f>IF($D341="","",SUMIF('[3]TK CHAMTHI'!$J:$J,$D341,'[3]TK CHAMTHI'!$L:$L))</f>
        <v>0</v>
      </c>
      <c r="AF341" s="49">
        <f>IF($D341="","",SUMIF('[3]TK CHAMTHI'!$K:$K,$D341,'[3]TK CHAMTHI'!$L:$L))</f>
        <v>0</v>
      </c>
      <c r="AG341" s="49">
        <f>IF(D341="","",SUMIF('[3]CHAM NV'!I:I,D341,'[3]CHAM NV'!J:J))</f>
        <v>0</v>
      </c>
      <c r="AH341" s="50">
        <f t="shared" si="60"/>
        <v>0</v>
      </c>
      <c r="AI341" s="49">
        <f>IF($D341="","",SUMIF('[3]TK CHAMTHI'!$M:$M,$D341,'[3]TK CHAMTHI'!$O:$O))</f>
        <v>0</v>
      </c>
      <c r="AJ341" s="49">
        <f>IF($D341="","",SUMIF('[3]TK CHAMTHI'!$N:$N,$D341,'[3]TK CHAMTHI'!$O:$O))</f>
        <v>0</v>
      </c>
      <c r="AK341" s="50">
        <f t="shared" si="52"/>
        <v>0</v>
      </c>
      <c r="AL341" s="49">
        <f>IF($D341="","",SUMIF('[3]TK CHAMTHI'!$P:$P,$D341,'[3]TK CHAMTHI'!$R:$R))</f>
        <v>0</v>
      </c>
      <c r="AM341" s="49">
        <f>IF($D341="","",SUMIF('[3]TK CHAMTHI'!$Q:$Q,$D341,'[3]TK CHAMTHI'!$R:$R))</f>
        <v>0</v>
      </c>
      <c r="AN341" s="50">
        <f t="shared" si="53"/>
        <v>0</v>
      </c>
      <c r="AO341" s="49">
        <f>IF(D341="","",SUMIF('[3]TK CHAMTHI'!S:S,D341,'[3]TK CHAMTHI'!U:U))</f>
        <v>0</v>
      </c>
      <c r="AP341" s="49">
        <f>IF(D341="","",SUMIF('[3]TK CHAMTHI'!T:T,D341,'[3]TK CHAMTHI'!U:U))</f>
        <v>0</v>
      </c>
      <c r="AQ341" s="50">
        <f t="shared" si="61"/>
        <v>0</v>
      </c>
      <c r="AR341" s="50">
        <f>IF(D341="","",ROUND(SUMIF('[3]QL THI'!G:G,D341,'[3]QL THI'!H:H),1))</f>
        <v>0</v>
      </c>
      <c r="AS341" s="50">
        <f>IF(D341="","",ROUND(SUMIF('[3]QL THI'!E:E,D341,'[3]QL THI'!F:F),1))</f>
        <v>0</v>
      </c>
      <c r="AT341" s="149">
        <f t="shared" si="54"/>
        <v>0</v>
      </c>
    </row>
    <row r="342" spans="1:46" s="135" customFormat="1">
      <c r="A342" s="145">
        <f>IF(D342="","",SUBTOTAL(3,$D$5:D342))</f>
        <v>338</v>
      </c>
      <c r="B342" s="46" t="s">
        <v>726</v>
      </c>
      <c r="C342" s="47" t="s">
        <v>715</v>
      </c>
      <c r="D342" s="146" t="s">
        <v>727</v>
      </c>
      <c r="E342" s="147">
        <f>IF($D342="","",SUMIF('[3]TK DETHI'!$A:$A,$D342,'[3]TK DETHI'!$B:$B))</f>
        <v>0</v>
      </c>
      <c r="F342" s="147">
        <f>IF($D342="","",SUMIF('[3]TK DETHI'!$C:$C,$D342,'[3]TK DETHI'!$D:$D))</f>
        <v>0</v>
      </c>
      <c r="G342" s="147">
        <f>IF($D342="","",SUMIF('[3]TK DETHI'!$E:$E,$D342,'[3]TK DETHI'!$F:$F))</f>
        <v>0</v>
      </c>
      <c r="H342" s="147">
        <f>IF($D342="","",SUMIF('[3]TK DETHI'!$G:$G,$D342,'[3]TK DETHI'!$H:$H))</f>
        <v>0</v>
      </c>
      <c r="I342" s="147">
        <f>IF($D342="","",SUMIF('[3]TK DETHI'!$I:$I,$D342,'[3]TK DETHI'!$J:$J))</f>
        <v>0</v>
      </c>
      <c r="J342" s="147">
        <f>IF($D342="","",SUMIF('[3]TK DETHI'!$K:$K,$D342,'[3]TK DETHI'!$L:$L))</f>
        <v>0</v>
      </c>
      <c r="K342" s="147">
        <f>IF($D342="","",SUMIF('[3]TK DETHI'!$M:$M,$D342,'[3]TK DETHI'!$N:$N))</f>
        <v>0</v>
      </c>
      <c r="L342" s="147">
        <f>IF($D342="","",SUMIF('[3]TK DETHI'!$O:$O,$D342,'[3]TK DETHI'!$P:$P))</f>
        <v>0</v>
      </c>
      <c r="M342" s="148">
        <f t="shared" si="55"/>
        <v>0</v>
      </c>
      <c r="N342" s="49">
        <f>IF($D342="","",SUMIF('[3]TK COITHI KTHP va Thi TN'!$A:$A,$D342,'[3]TK COITHI KTHP va Thi TN'!$D:$D))</f>
        <v>0</v>
      </c>
      <c r="O342" s="49">
        <f>IF($D342="","",SUMIF('[3]TK COITHI KTHP va Thi TN'!$B:$B,$D342,'[3]TK COITHI KTHP va Thi TN'!$D:$D))</f>
        <v>0</v>
      </c>
      <c r="P342" s="49">
        <f>IF($D342="","",SUMIF('[3]TK COITHI KTHP va Thi TN'!$E:$E,$D342,'[3]TK COITHI KTHP va Thi TN'!$H:$H))</f>
        <v>0</v>
      </c>
      <c r="Q342" s="49">
        <f>IF($D342="","",SUMIF('[3]TK COITHI KTHP va Thi TN'!$F:$F,$D342,'[3]TK COITHI KTHP va Thi TN'!$H:$H))</f>
        <v>0</v>
      </c>
      <c r="R342" s="149">
        <f t="shared" si="56"/>
        <v>0</v>
      </c>
      <c r="S342" s="49">
        <f>IF($D342="","",SUMIF('[3]TK CHAMTHI'!$A:$A,$D342,'[3]TK CHAMTHI'!$C:$C))</f>
        <v>0</v>
      </c>
      <c r="T342" s="49">
        <f>IF($D342="","",SUMIF('[3]TK CHAMTHI'!$B:$B,$D342,'[3]TK CHAMTHI'!$C:$C))</f>
        <v>0</v>
      </c>
      <c r="U342" s="49">
        <f>IF(D342="","",SUMIF('[3]CHAM NV'!B:B,D342,'[3]CHAM NV'!C:C))</f>
        <v>0</v>
      </c>
      <c r="V342" s="50">
        <f t="shared" si="57"/>
        <v>0</v>
      </c>
      <c r="W342" s="49">
        <f>IF($D342="","",SUMIF('[3]TK CHAMTHI'!$D:$D,$D342,'[3]TK CHAMTHI'!$F:$F))</f>
        <v>0</v>
      </c>
      <c r="X342" s="49">
        <f>IF($D342="","",SUMIF('[3]TK CHAMTHI'!$E:$E,$D342,'[3]TK CHAMTHI'!$F:$F))</f>
        <v>0</v>
      </c>
      <c r="Y342" s="49">
        <f>IF(D342="","",SUMIF('[3]CHAM NV'!G:G,D342,'[3]CHAM NV'!H:H))</f>
        <v>0</v>
      </c>
      <c r="Z342" s="50">
        <f t="shared" si="58"/>
        <v>0</v>
      </c>
      <c r="AA342" s="49">
        <f>IF($D342="","",SUMIF('[3]TK CHAMTHI'!$G:$G,$D342,'[3]TK CHAMTHI'!$I:$I))</f>
        <v>0</v>
      </c>
      <c r="AB342" s="49">
        <f>IF($D342="","",SUMIF('[3]TK CHAMTHI'!$H:$H,$D342,'[3]TK CHAMTHI'!$I:$I))</f>
        <v>0</v>
      </c>
      <c r="AC342" s="49">
        <f>IF(D342="","",SUMIF('[3]CHAM NV'!E:E,D342,'[3]CHAM NV'!F:F))</f>
        <v>0</v>
      </c>
      <c r="AD342" s="50">
        <f t="shared" si="59"/>
        <v>0</v>
      </c>
      <c r="AE342" s="49">
        <f>IF($D342="","",SUMIF('[3]TK CHAMTHI'!$J:$J,$D342,'[3]TK CHAMTHI'!$L:$L))</f>
        <v>0</v>
      </c>
      <c r="AF342" s="49">
        <f>IF($D342="","",SUMIF('[3]TK CHAMTHI'!$K:$K,$D342,'[3]TK CHAMTHI'!$L:$L))</f>
        <v>0</v>
      </c>
      <c r="AG342" s="49">
        <f>IF(D342="","",SUMIF('[3]CHAM NV'!I:I,D342,'[3]CHAM NV'!J:J))</f>
        <v>0</v>
      </c>
      <c r="AH342" s="50">
        <f t="shared" si="60"/>
        <v>0</v>
      </c>
      <c r="AI342" s="49">
        <f>IF($D342="","",SUMIF('[3]TK CHAMTHI'!$M:$M,$D342,'[3]TK CHAMTHI'!$O:$O))</f>
        <v>0</v>
      </c>
      <c r="AJ342" s="49">
        <f>IF($D342="","",SUMIF('[3]TK CHAMTHI'!$N:$N,$D342,'[3]TK CHAMTHI'!$O:$O))</f>
        <v>0</v>
      </c>
      <c r="AK342" s="50">
        <f t="shared" si="52"/>
        <v>0</v>
      </c>
      <c r="AL342" s="49">
        <f>IF($D342="","",SUMIF('[3]TK CHAMTHI'!$P:$P,$D342,'[3]TK CHAMTHI'!$R:$R))</f>
        <v>0</v>
      </c>
      <c r="AM342" s="49">
        <f>IF($D342="","",SUMIF('[3]TK CHAMTHI'!$Q:$Q,$D342,'[3]TK CHAMTHI'!$R:$R))</f>
        <v>0</v>
      </c>
      <c r="AN342" s="50">
        <f t="shared" si="53"/>
        <v>0</v>
      </c>
      <c r="AO342" s="49">
        <f>IF(D342="","",SUMIF('[3]TK CHAMTHI'!S:S,D342,'[3]TK CHAMTHI'!U:U))</f>
        <v>0</v>
      </c>
      <c r="AP342" s="49">
        <f>IF(D342="","",SUMIF('[3]TK CHAMTHI'!T:T,D342,'[3]TK CHAMTHI'!U:U))</f>
        <v>0</v>
      </c>
      <c r="AQ342" s="50">
        <f t="shared" si="61"/>
        <v>0</v>
      </c>
      <c r="AR342" s="50">
        <f>IF(D342="","",ROUND(SUMIF('[3]QL THI'!G:G,D342,'[3]QL THI'!H:H),1))</f>
        <v>0</v>
      </c>
      <c r="AS342" s="50">
        <f>IF(D342="","",ROUND(SUMIF('[3]QL THI'!E:E,D342,'[3]QL THI'!F:F),1))</f>
        <v>0</v>
      </c>
      <c r="AT342" s="149">
        <f t="shared" si="54"/>
        <v>0</v>
      </c>
    </row>
    <row r="343" spans="1:46" s="135" customFormat="1">
      <c r="A343" s="145">
        <f>IF(D343="","",SUBTOTAL(3,$D$5:D343))</f>
        <v>339</v>
      </c>
      <c r="B343" s="46" t="s">
        <v>728</v>
      </c>
      <c r="C343" s="47" t="s">
        <v>715</v>
      </c>
      <c r="D343" s="146" t="s">
        <v>729</v>
      </c>
      <c r="E343" s="147">
        <f>IF($D343="","",SUMIF('[3]TK DETHI'!$A:$A,$D343,'[3]TK DETHI'!$B:$B))</f>
        <v>0</v>
      </c>
      <c r="F343" s="147">
        <f>IF($D343="","",SUMIF('[3]TK DETHI'!$C:$C,$D343,'[3]TK DETHI'!$D:$D))</f>
        <v>0</v>
      </c>
      <c r="G343" s="147">
        <f>IF($D343="","",SUMIF('[3]TK DETHI'!$E:$E,$D343,'[3]TK DETHI'!$F:$F))</f>
        <v>0</v>
      </c>
      <c r="H343" s="147">
        <f>IF($D343="","",SUMIF('[3]TK DETHI'!$G:$G,$D343,'[3]TK DETHI'!$H:$H))</f>
        <v>0</v>
      </c>
      <c r="I343" s="147">
        <f>IF($D343="","",SUMIF('[3]TK DETHI'!$I:$I,$D343,'[3]TK DETHI'!$J:$J))</f>
        <v>0</v>
      </c>
      <c r="J343" s="147">
        <f>IF($D343="","",SUMIF('[3]TK DETHI'!$K:$K,$D343,'[3]TK DETHI'!$L:$L))</f>
        <v>0</v>
      </c>
      <c r="K343" s="147">
        <f>IF($D343="","",SUMIF('[3]TK DETHI'!$M:$M,$D343,'[3]TK DETHI'!$N:$N))</f>
        <v>0</v>
      </c>
      <c r="L343" s="147">
        <f>IF($D343="","",SUMIF('[3]TK DETHI'!$O:$O,$D343,'[3]TK DETHI'!$P:$P))</f>
        <v>0</v>
      </c>
      <c r="M343" s="148">
        <f t="shared" si="55"/>
        <v>0</v>
      </c>
      <c r="N343" s="49">
        <f>IF($D343="","",SUMIF('[3]TK COITHI KTHP va Thi TN'!$A:$A,$D343,'[3]TK COITHI KTHP va Thi TN'!$D:$D))</f>
        <v>0</v>
      </c>
      <c r="O343" s="49">
        <f>IF($D343="","",SUMIF('[3]TK COITHI KTHP va Thi TN'!$B:$B,$D343,'[3]TK COITHI KTHP va Thi TN'!$D:$D))</f>
        <v>0</v>
      </c>
      <c r="P343" s="49">
        <f>IF($D343="","",SUMIF('[3]TK COITHI KTHP va Thi TN'!$E:$E,$D343,'[3]TK COITHI KTHP va Thi TN'!$H:$H))</f>
        <v>0</v>
      </c>
      <c r="Q343" s="49">
        <f>IF($D343="","",SUMIF('[3]TK COITHI KTHP va Thi TN'!$F:$F,$D343,'[3]TK COITHI KTHP va Thi TN'!$H:$H))</f>
        <v>0</v>
      </c>
      <c r="R343" s="149">
        <f t="shared" si="56"/>
        <v>0</v>
      </c>
      <c r="S343" s="49">
        <f>IF($D343="","",SUMIF('[3]TK CHAMTHI'!$A:$A,$D343,'[3]TK CHAMTHI'!$C:$C))</f>
        <v>0</v>
      </c>
      <c r="T343" s="49">
        <f>IF($D343="","",SUMIF('[3]TK CHAMTHI'!$B:$B,$D343,'[3]TK CHAMTHI'!$C:$C))</f>
        <v>0</v>
      </c>
      <c r="U343" s="49">
        <f>IF(D343="","",SUMIF('[3]CHAM NV'!B:B,D343,'[3]CHAM NV'!C:C))</f>
        <v>0</v>
      </c>
      <c r="V343" s="50">
        <f t="shared" si="57"/>
        <v>0</v>
      </c>
      <c r="W343" s="49">
        <f>IF($D343="","",SUMIF('[3]TK CHAMTHI'!$D:$D,$D343,'[3]TK CHAMTHI'!$F:$F))</f>
        <v>0</v>
      </c>
      <c r="X343" s="49">
        <f>IF($D343="","",SUMIF('[3]TK CHAMTHI'!$E:$E,$D343,'[3]TK CHAMTHI'!$F:$F))</f>
        <v>0</v>
      </c>
      <c r="Y343" s="49">
        <f>IF(D343="","",SUMIF('[3]CHAM NV'!G:G,D343,'[3]CHAM NV'!H:H))</f>
        <v>0</v>
      </c>
      <c r="Z343" s="50">
        <f t="shared" si="58"/>
        <v>0</v>
      </c>
      <c r="AA343" s="49">
        <f>IF($D343="","",SUMIF('[3]TK CHAMTHI'!$G:$G,$D343,'[3]TK CHAMTHI'!$I:$I))</f>
        <v>0</v>
      </c>
      <c r="AB343" s="49">
        <f>IF($D343="","",SUMIF('[3]TK CHAMTHI'!$H:$H,$D343,'[3]TK CHAMTHI'!$I:$I))</f>
        <v>0</v>
      </c>
      <c r="AC343" s="49">
        <f>IF(D343="","",SUMIF('[3]CHAM NV'!E:E,D343,'[3]CHAM NV'!F:F))</f>
        <v>0</v>
      </c>
      <c r="AD343" s="50">
        <f t="shared" si="59"/>
        <v>0</v>
      </c>
      <c r="AE343" s="49">
        <f>IF($D343="","",SUMIF('[3]TK CHAMTHI'!$J:$J,$D343,'[3]TK CHAMTHI'!$L:$L))</f>
        <v>0</v>
      </c>
      <c r="AF343" s="49">
        <f>IF($D343="","",SUMIF('[3]TK CHAMTHI'!$K:$K,$D343,'[3]TK CHAMTHI'!$L:$L))</f>
        <v>0</v>
      </c>
      <c r="AG343" s="49">
        <f>IF(D343="","",SUMIF('[3]CHAM NV'!I:I,D343,'[3]CHAM NV'!J:J))</f>
        <v>0</v>
      </c>
      <c r="AH343" s="50">
        <f t="shared" si="60"/>
        <v>0</v>
      </c>
      <c r="AI343" s="49">
        <f>IF($D343="","",SUMIF('[3]TK CHAMTHI'!$M:$M,$D343,'[3]TK CHAMTHI'!$O:$O))</f>
        <v>0</v>
      </c>
      <c r="AJ343" s="49">
        <f>IF($D343="","",SUMIF('[3]TK CHAMTHI'!$N:$N,$D343,'[3]TK CHAMTHI'!$O:$O))</f>
        <v>0</v>
      </c>
      <c r="AK343" s="50">
        <f t="shared" si="52"/>
        <v>0</v>
      </c>
      <c r="AL343" s="49">
        <f>IF($D343="","",SUMIF('[3]TK CHAMTHI'!$P:$P,$D343,'[3]TK CHAMTHI'!$R:$R))</f>
        <v>0</v>
      </c>
      <c r="AM343" s="49">
        <f>IF($D343="","",SUMIF('[3]TK CHAMTHI'!$Q:$Q,$D343,'[3]TK CHAMTHI'!$R:$R))</f>
        <v>0</v>
      </c>
      <c r="AN343" s="50">
        <f t="shared" si="53"/>
        <v>0</v>
      </c>
      <c r="AO343" s="49">
        <f>IF(D343="","",SUMIF('[3]TK CHAMTHI'!S:S,D343,'[3]TK CHAMTHI'!U:U))</f>
        <v>0</v>
      </c>
      <c r="AP343" s="49">
        <f>IF(D343="","",SUMIF('[3]TK CHAMTHI'!T:T,D343,'[3]TK CHAMTHI'!U:U))</f>
        <v>0</v>
      </c>
      <c r="AQ343" s="50">
        <f t="shared" si="61"/>
        <v>0</v>
      </c>
      <c r="AR343" s="50">
        <f>IF(D343="","",ROUND(SUMIF('[3]QL THI'!G:G,D343,'[3]QL THI'!H:H),1))</f>
        <v>0</v>
      </c>
      <c r="AS343" s="50">
        <f>IF(D343="","",ROUND(SUMIF('[3]QL THI'!E:E,D343,'[3]QL THI'!F:F),1))</f>
        <v>0</v>
      </c>
      <c r="AT343" s="149">
        <f t="shared" si="54"/>
        <v>0</v>
      </c>
    </row>
    <row r="344" spans="1:46" s="135" customFormat="1">
      <c r="A344" s="145">
        <f>IF(D344="","",SUBTOTAL(3,$D$5:D344))</f>
        <v>340</v>
      </c>
      <c r="B344" s="46" t="s">
        <v>730</v>
      </c>
      <c r="C344" s="47" t="s">
        <v>715</v>
      </c>
      <c r="D344" s="146" t="s">
        <v>731</v>
      </c>
      <c r="E344" s="147">
        <f>IF($D344="","",SUMIF('[3]TK DETHI'!$A:$A,$D344,'[3]TK DETHI'!$B:$B))</f>
        <v>0</v>
      </c>
      <c r="F344" s="147">
        <f>IF($D344="","",SUMIF('[3]TK DETHI'!$C:$C,$D344,'[3]TK DETHI'!$D:$D))</f>
        <v>0</v>
      </c>
      <c r="G344" s="147">
        <f>IF($D344="","",SUMIF('[3]TK DETHI'!$E:$E,$D344,'[3]TK DETHI'!$F:$F))</f>
        <v>0</v>
      </c>
      <c r="H344" s="147">
        <f>IF($D344="","",SUMIF('[3]TK DETHI'!$G:$G,$D344,'[3]TK DETHI'!$H:$H))</f>
        <v>0</v>
      </c>
      <c r="I344" s="147">
        <f>IF($D344="","",SUMIF('[3]TK DETHI'!$I:$I,$D344,'[3]TK DETHI'!$J:$J))</f>
        <v>0</v>
      </c>
      <c r="J344" s="147">
        <f>IF($D344="","",SUMIF('[3]TK DETHI'!$K:$K,$D344,'[3]TK DETHI'!$L:$L))</f>
        <v>0</v>
      </c>
      <c r="K344" s="147">
        <f>IF($D344="","",SUMIF('[3]TK DETHI'!$M:$M,$D344,'[3]TK DETHI'!$N:$N))</f>
        <v>0</v>
      </c>
      <c r="L344" s="147">
        <f>IF($D344="","",SUMIF('[3]TK DETHI'!$O:$O,$D344,'[3]TK DETHI'!$P:$P))</f>
        <v>0</v>
      </c>
      <c r="M344" s="148">
        <f t="shared" si="55"/>
        <v>0</v>
      </c>
      <c r="N344" s="49">
        <f>IF($D344="","",SUMIF('[3]TK COITHI KTHP va Thi TN'!$A:$A,$D344,'[3]TK COITHI KTHP va Thi TN'!$D:$D))</f>
        <v>0</v>
      </c>
      <c r="O344" s="49">
        <f>IF($D344="","",SUMIF('[3]TK COITHI KTHP va Thi TN'!$B:$B,$D344,'[3]TK COITHI KTHP va Thi TN'!$D:$D))</f>
        <v>0</v>
      </c>
      <c r="P344" s="49">
        <f>IF($D344="","",SUMIF('[3]TK COITHI KTHP va Thi TN'!$E:$E,$D344,'[3]TK COITHI KTHP va Thi TN'!$H:$H))</f>
        <v>0</v>
      </c>
      <c r="Q344" s="49">
        <f>IF($D344="","",SUMIF('[3]TK COITHI KTHP va Thi TN'!$F:$F,$D344,'[3]TK COITHI KTHP va Thi TN'!$H:$H))</f>
        <v>0</v>
      </c>
      <c r="R344" s="149">
        <f t="shared" si="56"/>
        <v>0</v>
      </c>
      <c r="S344" s="49">
        <f>IF($D344="","",SUMIF('[3]TK CHAMTHI'!$A:$A,$D344,'[3]TK CHAMTHI'!$C:$C))</f>
        <v>0</v>
      </c>
      <c r="T344" s="49">
        <f>IF($D344="","",SUMIF('[3]TK CHAMTHI'!$B:$B,$D344,'[3]TK CHAMTHI'!$C:$C))</f>
        <v>0</v>
      </c>
      <c r="U344" s="49">
        <f>IF(D344="","",SUMIF('[3]CHAM NV'!B:B,D344,'[3]CHAM NV'!C:C))</f>
        <v>0</v>
      </c>
      <c r="V344" s="50">
        <f t="shared" si="57"/>
        <v>0</v>
      </c>
      <c r="W344" s="49">
        <f>IF($D344="","",SUMIF('[3]TK CHAMTHI'!$D:$D,$D344,'[3]TK CHAMTHI'!$F:$F))</f>
        <v>0</v>
      </c>
      <c r="X344" s="49">
        <f>IF($D344="","",SUMIF('[3]TK CHAMTHI'!$E:$E,$D344,'[3]TK CHAMTHI'!$F:$F))</f>
        <v>0</v>
      </c>
      <c r="Y344" s="49">
        <f>IF(D344="","",SUMIF('[3]CHAM NV'!G:G,D344,'[3]CHAM NV'!H:H))</f>
        <v>0</v>
      </c>
      <c r="Z344" s="50">
        <f t="shared" si="58"/>
        <v>0</v>
      </c>
      <c r="AA344" s="49">
        <f>IF($D344="","",SUMIF('[3]TK CHAMTHI'!$G:$G,$D344,'[3]TK CHAMTHI'!$I:$I))</f>
        <v>0</v>
      </c>
      <c r="AB344" s="49">
        <f>IF($D344="","",SUMIF('[3]TK CHAMTHI'!$H:$H,$D344,'[3]TK CHAMTHI'!$I:$I))</f>
        <v>0</v>
      </c>
      <c r="AC344" s="49">
        <f>IF(D344="","",SUMIF('[3]CHAM NV'!E:E,D344,'[3]CHAM NV'!F:F))</f>
        <v>0</v>
      </c>
      <c r="AD344" s="50">
        <f t="shared" si="59"/>
        <v>0</v>
      </c>
      <c r="AE344" s="49">
        <f>IF($D344="","",SUMIF('[3]TK CHAMTHI'!$J:$J,$D344,'[3]TK CHAMTHI'!$L:$L))</f>
        <v>0</v>
      </c>
      <c r="AF344" s="49">
        <f>IF($D344="","",SUMIF('[3]TK CHAMTHI'!$K:$K,$D344,'[3]TK CHAMTHI'!$L:$L))</f>
        <v>0</v>
      </c>
      <c r="AG344" s="49">
        <f>IF(D344="","",SUMIF('[3]CHAM NV'!I:I,D344,'[3]CHAM NV'!J:J))</f>
        <v>0</v>
      </c>
      <c r="AH344" s="50">
        <f t="shared" si="60"/>
        <v>0</v>
      </c>
      <c r="AI344" s="49">
        <f>IF($D344="","",SUMIF('[3]TK CHAMTHI'!$M:$M,$D344,'[3]TK CHAMTHI'!$O:$O))</f>
        <v>0</v>
      </c>
      <c r="AJ344" s="49">
        <f>IF($D344="","",SUMIF('[3]TK CHAMTHI'!$N:$N,$D344,'[3]TK CHAMTHI'!$O:$O))</f>
        <v>0</v>
      </c>
      <c r="AK344" s="50">
        <f t="shared" si="52"/>
        <v>0</v>
      </c>
      <c r="AL344" s="49">
        <f>IF($D344="","",SUMIF('[3]TK CHAMTHI'!$P:$P,$D344,'[3]TK CHAMTHI'!$R:$R))</f>
        <v>0</v>
      </c>
      <c r="AM344" s="49">
        <f>IF($D344="","",SUMIF('[3]TK CHAMTHI'!$Q:$Q,$D344,'[3]TK CHAMTHI'!$R:$R))</f>
        <v>0</v>
      </c>
      <c r="AN344" s="50">
        <f t="shared" si="53"/>
        <v>0</v>
      </c>
      <c r="AO344" s="49">
        <f>IF(D344="","",SUMIF('[3]TK CHAMTHI'!S:S,D344,'[3]TK CHAMTHI'!U:U))</f>
        <v>0</v>
      </c>
      <c r="AP344" s="49">
        <f>IF(D344="","",SUMIF('[3]TK CHAMTHI'!T:T,D344,'[3]TK CHAMTHI'!U:U))</f>
        <v>0</v>
      </c>
      <c r="AQ344" s="50">
        <f t="shared" si="61"/>
        <v>0</v>
      </c>
      <c r="AR344" s="50">
        <f>IF(D344="","",ROUND(SUMIF('[3]QL THI'!G:G,D344,'[3]QL THI'!H:H),1))</f>
        <v>0</v>
      </c>
      <c r="AS344" s="50">
        <f>IF(D344="","",ROUND(SUMIF('[3]QL THI'!E:E,D344,'[3]QL THI'!F:F),1))</f>
        <v>0</v>
      </c>
      <c r="AT344" s="149">
        <f t="shared" si="54"/>
        <v>0</v>
      </c>
    </row>
    <row r="345" spans="1:46" s="135" customFormat="1">
      <c r="A345" s="145">
        <f>IF(D345="","",SUBTOTAL(3,$D$5:D345))</f>
        <v>341</v>
      </c>
      <c r="B345" s="46" t="s">
        <v>732</v>
      </c>
      <c r="C345" s="47" t="s">
        <v>715</v>
      </c>
      <c r="D345" s="146" t="s">
        <v>733</v>
      </c>
      <c r="E345" s="147">
        <f>IF($D345="","",SUMIF('[3]TK DETHI'!$A:$A,$D345,'[3]TK DETHI'!$B:$B))</f>
        <v>0</v>
      </c>
      <c r="F345" s="147">
        <f>IF($D345="","",SUMIF('[3]TK DETHI'!$C:$C,$D345,'[3]TK DETHI'!$D:$D))</f>
        <v>0</v>
      </c>
      <c r="G345" s="147">
        <f>IF($D345="","",SUMIF('[3]TK DETHI'!$E:$E,$D345,'[3]TK DETHI'!$F:$F))</f>
        <v>0</v>
      </c>
      <c r="H345" s="147">
        <f>IF($D345="","",SUMIF('[3]TK DETHI'!$G:$G,$D345,'[3]TK DETHI'!$H:$H))</f>
        <v>0</v>
      </c>
      <c r="I345" s="147">
        <f>IF($D345="","",SUMIF('[3]TK DETHI'!$I:$I,$D345,'[3]TK DETHI'!$J:$J))</f>
        <v>0</v>
      </c>
      <c r="J345" s="147">
        <f>IF($D345="","",SUMIF('[3]TK DETHI'!$K:$K,$D345,'[3]TK DETHI'!$L:$L))</f>
        <v>0</v>
      </c>
      <c r="K345" s="147">
        <f>IF($D345="","",SUMIF('[3]TK DETHI'!$M:$M,$D345,'[3]TK DETHI'!$N:$N))</f>
        <v>0</v>
      </c>
      <c r="L345" s="147">
        <f>IF($D345="","",SUMIF('[3]TK DETHI'!$O:$O,$D345,'[3]TK DETHI'!$P:$P))</f>
        <v>0</v>
      </c>
      <c r="M345" s="148">
        <f t="shared" si="55"/>
        <v>0</v>
      </c>
      <c r="N345" s="49">
        <f>IF($D345="","",SUMIF('[3]TK COITHI KTHP va Thi TN'!$A:$A,$D345,'[3]TK COITHI KTHP va Thi TN'!$D:$D))</f>
        <v>0</v>
      </c>
      <c r="O345" s="49">
        <f>IF($D345="","",SUMIF('[3]TK COITHI KTHP va Thi TN'!$B:$B,$D345,'[3]TK COITHI KTHP va Thi TN'!$D:$D))</f>
        <v>0</v>
      </c>
      <c r="P345" s="49">
        <f>IF($D345="","",SUMIF('[3]TK COITHI KTHP va Thi TN'!$E:$E,$D345,'[3]TK COITHI KTHP va Thi TN'!$H:$H))</f>
        <v>0</v>
      </c>
      <c r="Q345" s="49">
        <f>IF($D345="","",SUMIF('[3]TK COITHI KTHP va Thi TN'!$F:$F,$D345,'[3]TK COITHI KTHP va Thi TN'!$H:$H))</f>
        <v>0</v>
      </c>
      <c r="R345" s="149">
        <f t="shared" si="56"/>
        <v>0</v>
      </c>
      <c r="S345" s="49">
        <f>IF($D345="","",SUMIF('[3]TK CHAMTHI'!$A:$A,$D345,'[3]TK CHAMTHI'!$C:$C))</f>
        <v>0</v>
      </c>
      <c r="T345" s="49">
        <f>IF($D345="","",SUMIF('[3]TK CHAMTHI'!$B:$B,$D345,'[3]TK CHAMTHI'!$C:$C))</f>
        <v>0</v>
      </c>
      <c r="U345" s="49">
        <f>IF(D345="","",SUMIF('[3]CHAM NV'!B:B,D345,'[3]CHAM NV'!C:C))</f>
        <v>0</v>
      </c>
      <c r="V345" s="50">
        <f t="shared" si="57"/>
        <v>0</v>
      </c>
      <c r="W345" s="49">
        <f>IF($D345="","",SUMIF('[3]TK CHAMTHI'!$D:$D,$D345,'[3]TK CHAMTHI'!$F:$F))</f>
        <v>0</v>
      </c>
      <c r="X345" s="49">
        <f>IF($D345="","",SUMIF('[3]TK CHAMTHI'!$E:$E,$D345,'[3]TK CHAMTHI'!$F:$F))</f>
        <v>0</v>
      </c>
      <c r="Y345" s="49">
        <f>IF(D345="","",SUMIF('[3]CHAM NV'!G:G,D345,'[3]CHAM NV'!H:H))</f>
        <v>0</v>
      </c>
      <c r="Z345" s="50">
        <f t="shared" si="58"/>
        <v>0</v>
      </c>
      <c r="AA345" s="49">
        <f>IF($D345="","",SUMIF('[3]TK CHAMTHI'!$G:$G,$D345,'[3]TK CHAMTHI'!$I:$I))</f>
        <v>0</v>
      </c>
      <c r="AB345" s="49">
        <f>IF($D345="","",SUMIF('[3]TK CHAMTHI'!$H:$H,$D345,'[3]TK CHAMTHI'!$I:$I))</f>
        <v>0</v>
      </c>
      <c r="AC345" s="49">
        <f>IF(D345="","",SUMIF('[3]CHAM NV'!E:E,D345,'[3]CHAM NV'!F:F))</f>
        <v>0</v>
      </c>
      <c r="AD345" s="50">
        <f t="shared" si="59"/>
        <v>0</v>
      </c>
      <c r="AE345" s="49">
        <f>IF($D345="","",SUMIF('[3]TK CHAMTHI'!$J:$J,$D345,'[3]TK CHAMTHI'!$L:$L))</f>
        <v>0</v>
      </c>
      <c r="AF345" s="49">
        <f>IF($D345="","",SUMIF('[3]TK CHAMTHI'!$K:$K,$D345,'[3]TK CHAMTHI'!$L:$L))</f>
        <v>0</v>
      </c>
      <c r="AG345" s="49">
        <f>IF(D345="","",SUMIF('[3]CHAM NV'!I:I,D345,'[3]CHAM NV'!J:J))</f>
        <v>0</v>
      </c>
      <c r="AH345" s="50">
        <f t="shared" si="60"/>
        <v>0</v>
      </c>
      <c r="AI345" s="49">
        <f>IF($D345="","",SUMIF('[3]TK CHAMTHI'!$M:$M,$D345,'[3]TK CHAMTHI'!$O:$O))</f>
        <v>0</v>
      </c>
      <c r="AJ345" s="49">
        <f>IF($D345="","",SUMIF('[3]TK CHAMTHI'!$N:$N,$D345,'[3]TK CHAMTHI'!$O:$O))</f>
        <v>0</v>
      </c>
      <c r="AK345" s="50">
        <f t="shared" si="52"/>
        <v>0</v>
      </c>
      <c r="AL345" s="49">
        <f>IF($D345="","",SUMIF('[3]TK CHAMTHI'!$P:$P,$D345,'[3]TK CHAMTHI'!$R:$R))</f>
        <v>0</v>
      </c>
      <c r="AM345" s="49">
        <f>IF($D345="","",SUMIF('[3]TK CHAMTHI'!$Q:$Q,$D345,'[3]TK CHAMTHI'!$R:$R))</f>
        <v>0</v>
      </c>
      <c r="AN345" s="50">
        <f t="shared" si="53"/>
        <v>0</v>
      </c>
      <c r="AO345" s="49">
        <f>IF(D345="","",SUMIF('[3]TK CHAMTHI'!S:S,D345,'[3]TK CHAMTHI'!U:U))</f>
        <v>0</v>
      </c>
      <c r="AP345" s="49">
        <f>IF(D345="","",SUMIF('[3]TK CHAMTHI'!T:T,D345,'[3]TK CHAMTHI'!U:U))</f>
        <v>0</v>
      </c>
      <c r="AQ345" s="50">
        <f t="shared" si="61"/>
        <v>0</v>
      </c>
      <c r="AR345" s="50">
        <f>IF(D345="","",ROUND(SUMIF('[3]QL THI'!G:G,D345,'[3]QL THI'!H:H),1))</f>
        <v>0</v>
      </c>
      <c r="AS345" s="50">
        <f>IF(D345="","",ROUND(SUMIF('[3]QL THI'!E:E,D345,'[3]QL THI'!F:F),1))</f>
        <v>0</v>
      </c>
      <c r="AT345" s="149">
        <f t="shared" si="54"/>
        <v>0</v>
      </c>
    </row>
    <row r="346" spans="1:46" s="135" customFormat="1" ht="37.5">
      <c r="A346" s="145">
        <f>IF(D346="","",SUBTOTAL(3,$D$5:D346))</f>
        <v>342</v>
      </c>
      <c r="B346" s="46" t="s">
        <v>734</v>
      </c>
      <c r="C346" s="47" t="s">
        <v>715</v>
      </c>
      <c r="D346" s="146" t="s">
        <v>735</v>
      </c>
      <c r="E346" s="147">
        <f>IF($D346="","",SUMIF('[3]TK DETHI'!$A:$A,$D346,'[3]TK DETHI'!$B:$B))</f>
        <v>0</v>
      </c>
      <c r="F346" s="147">
        <f>IF($D346="","",SUMIF('[3]TK DETHI'!$C:$C,$D346,'[3]TK DETHI'!$D:$D))</f>
        <v>0</v>
      </c>
      <c r="G346" s="147">
        <f>IF($D346="","",SUMIF('[3]TK DETHI'!$E:$E,$D346,'[3]TK DETHI'!$F:$F))</f>
        <v>0</v>
      </c>
      <c r="H346" s="147">
        <f>IF($D346="","",SUMIF('[3]TK DETHI'!$G:$G,$D346,'[3]TK DETHI'!$H:$H))</f>
        <v>0</v>
      </c>
      <c r="I346" s="147">
        <f>IF($D346="","",SUMIF('[3]TK DETHI'!$I:$I,$D346,'[3]TK DETHI'!$J:$J))</f>
        <v>0</v>
      </c>
      <c r="J346" s="147">
        <f>IF($D346="","",SUMIF('[3]TK DETHI'!$K:$K,$D346,'[3]TK DETHI'!$L:$L))</f>
        <v>0</v>
      </c>
      <c r="K346" s="147">
        <f>IF($D346="","",SUMIF('[3]TK DETHI'!$M:$M,$D346,'[3]TK DETHI'!$N:$N))</f>
        <v>0</v>
      </c>
      <c r="L346" s="147">
        <f>IF($D346="","",SUMIF('[3]TK DETHI'!$O:$O,$D346,'[3]TK DETHI'!$P:$P))</f>
        <v>0</v>
      </c>
      <c r="M346" s="148">
        <f t="shared" si="55"/>
        <v>0</v>
      </c>
      <c r="N346" s="49">
        <f>IF($D346="","",SUMIF('[3]TK COITHI KTHP va Thi TN'!$A:$A,$D346,'[3]TK COITHI KTHP va Thi TN'!$D:$D))</f>
        <v>0</v>
      </c>
      <c r="O346" s="49">
        <f>IF($D346="","",SUMIF('[3]TK COITHI KTHP va Thi TN'!$B:$B,$D346,'[3]TK COITHI KTHP va Thi TN'!$D:$D))</f>
        <v>0</v>
      </c>
      <c r="P346" s="49">
        <f>IF($D346="","",SUMIF('[3]TK COITHI KTHP va Thi TN'!$E:$E,$D346,'[3]TK COITHI KTHP va Thi TN'!$H:$H))</f>
        <v>0</v>
      </c>
      <c r="Q346" s="49">
        <f>IF($D346="","",SUMIF('[3]TK COITHI KTHP va Thi TN'!$F:$F,$D346,'[3]TK COITHI KTHP va Thi TN'!$H:$H))</f>
        <v>0</v>
      </c>
      <c r="R346" s="149">
        <f t="shared" si="56"/>
        <v>0</v>
      </c>
      <c r="S346" s="49">
        <f>IF($D346="","",SUMIF('[3]TK CHAMTHI'!$A:$A,$D346,'[3]TK CHAMTHI'!$C:$C))</f>
        <v>0</v>
      </c>
      <c r="T346" s="49">
        <f>IF($D346="","",SUMIF('[3]TK CHAMTHI'!$B:$B,$D346,'[3]TK CHAMTHI'!$C:$C))</f>
        <v>0</v>
      </c>
      <c r="U346" s="49">
        <f>IF(D346="","",SUMIF('[3]CHAM NV'!B:B,D346,'[3]CHAM NV'!C:C))</f>
        <v>0</v>
      </c>
      <c r="V346" s="50">
        <f t="shared" si="57"/>
        <v>0</v>
      </c>
      <c r="W346" s="49">
        <f>IF($D346="","",SUMIF('[3]TK CHAMTHI'!$D:$D,$D346,'[3]TK CHAMTHI'!$F:$F))</f>
        <v>0</v>
      </c>
      <c r="X346" s="49">
        <f>IF($D346="","",SUMIF('[3]TK CHAMTHI'!$E:$E,$D346,'[3]TK CHAMTHI'!$F:$F))</f>
        <v>0</v>
      </c>
      <c r="Y346" s="49">
        <f>IF(D346="","",SUMIF('[3]CHAM NV'!G:G,D346,'[3]CHAM NV'!H:H))</f>
        <v>0</v>
      </c>
      <c r="Z346" s="50">
        <f t="shared" si="58"/>
        <v>0</v>
      </c>
      <c r="AA346" s="49">
        <f>IF($D346="","",SUMIF('[3]TK CHAMTHI'!$G:$G,$D346,'[3]TK CHAMTHI'!$I:$I))</f>
        <v>0</v>
      </c>
      <c r="AB346" s="49">
        <f>IF($D346="","",SUMIF('[3]TK CHAMTHI'!$H:$H,$D346,'[3]TK CHAMTHI'!$I:$I))</f>
        <v>0</v>
      </c>
      <c r="AC346" s="49">
        <f>IF(D346="","",SUMIF('[3]CHAM NV'!E:E,D346,'[3]CHAM NV'!F:F))</f>
        <v>0</v>
      </c>
      <c r="AD346" s="50">
        <f t="shared" si="59"/>
        <v>0</v>
      </c>
      <c r="AE346" s="49">
        <f>IF($D346="","",SUMIF('[3]TK CHAMTHI'!$J:$J,$D346,'[3]TK CHAMTHI'!$L:$L))</f>
        <v>0</v>
      </c>
      <c r="AF346" s="49">
        <f>IF($D346="","",SUMIF('[3]TK CHAMTHI'!$K:$K,$D346,'[3]TK CHAMTHI'!$L:$L))</f>
        <v>0</v>
      </c>
      <c r="AG346" s="49">
        <f>IF(D346="","",SUMIF('[3]CHAM NV'!I:I,D346,'[3]CHAM NV'!J:J))</f>
        <v>0</v>
      </c>
      <c r="AH346" s="50">
        <f t="shared" si="60"/>
        <v>0</v>
      </c>
      <c r="AI346" s="49">
        <f>IF($D346="","",SUMIF('[3]TK CHAMTHI'!$M:$M,$D346,'[3]TK CHAMTHI'!$O:$O))</f>
        <v>0</v>
      </c>
      <c r="AJ346" s="49">
        <f>IF($D346="","",SUMIF('[3]TK CHAMTHI'!$N:$N,$D346,'[3]TK CHAMTHI'!$O:$O))</f>
        <v>0</v>
      </c>
      <c r="AK346" s="50">
        <f t="shared" si="52"/>
        <v>0</v>
      </c>
      <c r="AL346" s="49">
        <f>IF($D346="","",SUMIF('[3]TK CHAMTHI'!$P:$P,$D346,'[3]TK CHAMTHI'!$R:$R))</f>
        <v>0</v>
      </c>
      <c r="AM346" s="49">
        <f>IF($D346="","",SUMIF('[3]TK CHAMTHI'!$Q:$Q,$D346,'[3]TK CHAMTHI'!$R:$R))</f>
        <v>0</v>
      </c>
      <c r="AN346" s="50">
        <f t="shared" si="53"/>
        <v>0</v>
      </c>
      <c r="AO346" s="49">
        <f>IF(D346="","",SUMIF('[3]TK CHAMTHI'!S:S,D346,'[3]TK CHAMTHI'!U:U))</f>
        <v>0</v>
      </c>
      <c r="AP346" s="49">
        <f>IF(D346="","",SUMIF('[3]TK CHAMTHI'!T:T,D346,'[3]TK CHAMTHI'!U:U))</f>
        <v>0</v>
      </c>
      <c r="AQ346" s="50">
        <f t="shared" si="61"/>
        <v>0</v>
      </c>
      <c r="AR346" s="50">
        <f>IF(D346="","",ROUND(SUMIF('[3]QL THI'!G:G,D346,'[3]QL THI'!H:H),1))</f>
        <v>0</v>
      </c>
      <c r="AS346" s="50">
        <f>IF(D346="","",ROUND(SUMIF('[3]QL THI'!E:E,D346,'[3]QL THI'!F:F),1))</f>
        <v>0</v>
      </c>
      <c r="AT346" s="149">
        <f t="shared" si="54"/>
        <v>0</v>
      </c>
    </row>
    <row r="347" spans="1:46" s="135" customFormat="1">
      <c r="A347" s="145">
        <f>IF(D347="","",SUBTOTAL(3,$D$5:D347))</f>
        <v>343</v>
      </c>
      <c r="B347" s="46" t="s">
        <v>736</v>
      </c>
      <c r="C347" s="47" t="s">
        <v>737</v>
      </c>
      <c r="D347" s="146" t="s">
        <v>738</v>
      </c>
      <c r="E347" s="147">
        <f>IF($D347="","",SUMIF('[3]TK DETHI'!$A:$A,$D347,'[3]TK DETHI'!$B:$B))</f>
        <v>0</v>
      </c>
      <c r="F347" s="147">
        <f>IF($D347="","",SUMIF('[3]TK DETHI'!$C:$C,$D347,'[3]TK DETHI'!$D:$D))</f>
        <v>0</v>
      </c>
      <c r="G347" s="147">
        <f>IF($D347="","",SUMIF('[3]TK DETHI'!$E:$E,$D347,'[3]TK DETHI'!$F:$F))</f>
        <v>0</v>
      </c>
      <c r="H347" s="147">
        <f>IF($D347="","",SUMIF('[3]TK DETHI'!$G:$G,$D347,'[3]TK DETHI'!$H:$H))</f>
        <v>0</v>
      </c>
      <c r="I347" s="147">
        <f>IF($D347="","",SUMIF('[3]TK DETHI'!$I:$I,$D347,'[3]TK DETHI'!$J:$J))</f>
        <v>0</v>
      </c>
      <c r="J347" s="147">
        <f>IF($D347="","",SUMIF('[3]TK DETHI'!$K:$K,$D347,'[3]TK DETHI'!$L:$L))</f>
        <v>0</v>
      </c>
      <c r="K347" s="147">
        <f>IF($D347="","",SUMIF('[3]TK DETHI'!$M:$M,$D347,'[3]TK DETHI'!$N:$N))</f>
        <v>0</v>
      </c>
      <c r="L347" s="147">
        <f>IF($D347="","",SUMIF('[3]TK DETHI'!$O:$O,$D347,'[3]TK DETHI'!$P:$P))</f>
        <v>0</v>
      </c>
      <c r="M347" s="148">
        <f t="shared" si="55"/>
        <v>0</v>
      </c>
      <c r="N347" s="49">
        <f>IF($D347="","",SUMIF('[3]TK COITHI KTHP va Thi TN'!$A:$A,$D347,'[3]TK COITHI KTHP va Thi TN'!$D:$D))</f>
        <v>0</v>
      </c>
      <c r="O347" s="49">
        <f>IF($D347="","",SUMIF('[3]TK COITHI KTHP va Thi TN'!$B:$B,$D347,'[3]TK COITHI KTHP va Thi TN'!$D:$D))</f>
        <v>0</v>
      </c>
      <c r="P347" s="49">
        <f>IF($D347="","",SUMIF('[3]TK COITHI KTHP va Thi TN'!$E:$E,$D347,'[3]TK COITHI KTHP va Thi TN'!$H:$H))</f>
        <v>0</v>
      </c>
      <c r="Q347" s="49">
        <f>IF($D347="","",SUMIF('[3]TK COITHI KTHP va Thi TN'!$F:$F,$D347,'[3]TK COITHI KTHP va Thi TN'!$H:$H))</f>
        <v>0</v>
      </c>
      <c r="R347" s="149">
        <f t="shared" si="56"/>
        <v>0</v>
      </c>
      <c r="S347" s="49">
        <f>IF($D347="","",SUMIF('[3]TK CHAMTHI'!$A:$A,$D347,'[3]TK CHAMTHI'!$C:$C))</f>
        <v>0</v>
      </c>
      <c r="T347" s="49">
        <f>IF($D347="","",SUMIF('[3]TK CHAMTHI'!$B:$B,$D347,'[3]TK CHAMTHI'!$C:$C))</f>
        <v>0</v>
      </c>
      <c r="U347" s="49">
        <f>IF(D347="","",SUMIF('[3]CHAM NV'!B:B,D347,'[3]CHAM NV'!C:C))</f>
        <v>0</v>
      </c>
      <c r="V347" s="50">
        <f t="shared" si="57"/>
        <v>0</v>
      </c>
      <c r="W347" s="49">
        <f>IF($D347="","",SUMIF('[3]TK CHAMTHI'!$D:$D,$D347,'[3]TK CHAMTHI'!$F:$F))</f>
        <v>0</v>
      </c>
      <c r="X347" s="49">
        <f>IF($D347="","",SUMIF('[3]TK CHAMTHI'!$E:$E,$D347,'[3]TK CHAMTHI'!$F:$F))</f>
        <v>0</v>
      </c>
      <c r="Y347" s="49">
        <f>IF(D347="","",SUMIF('[3]CHAM NV'!G:G,D347,'[3]CHAM NV'!H:H))</f>
        <v>0</v>
      </c>
      <c r="Z347" s="50">
        <f t="shared" si="58"/>
        <v>0</v>
      </c>
      <c r="AA347" s="49">
        <f>IF($D347="","",SUMIF('[3]TK CHAMTHI'!$G:$G,$D347,'[3]TK CHAMTHI'!$I:$I))</f>
        <v>0</v>
      </c>
      <c r="AB347" s="49">
        <f>IF($D347="","",SUMIF('[3]TK CHAMTHI'!$H:$H,$D347,'[3]TK CHAMTHI'!$I:$I))</f>
        <v>0</v>
      </c>
      <c r="AC347" s="49">
        <f>IF(D347="","",SUMIF('[3]CHAM NV'!E:E,D347,'[3]CHAM NV'!F:F))</f>
        <v>0</v>
      </c>
      <c r="AD347" s="50">
        <f t="shared" si="59"/>
        <v>0</v>
      </c>
      <c r="AE347" s="49">
        <f>IF($D347="","",SUMIF('[3]TK CHAMTHI'!$J:$J,$D347,'[3]TK CHAMTHI'!$L:$L))</f>
        <v>0</v>
      </c>
      <c r="AF347" s="49">
        <f>IF($D347="","",SUMIF('[3]TK CHAMTHI'!$K:$K,$D347,'[3]TK CHAMTHI'!$L:$L))</f>
        <v>0</v>
      </c>
      <c r="AG347" s="49">
        <f>IF(D347="","",SUMIF('[3]CHAM NV'!I:I,D347,'[3]CHAM NV'!J:J))</f>
        <v>0</v>
      </c>
      <c r="AH347" s="50">
        <f t="shared" si="60"/>
        <v>0</v>
      </c>
      <c r="AI347" s="49">
        <f>IF($D347="","",SUMIF('[3]TK CHAMTHI'!$M:$M,$D347,'[3]TK CHAMTHI'!$O:$O))</f>
        <v>0</v>
      </c>
      <c r="AJ347" s="49">
        <f>IF($D347="","",SUMIF('[3]TK CHAMTHI'!$N:$N,$D347,'[3]TK CHAMTHI'!$O:$O))</f>
        <v>0</v>
      </c>
      <c r="AK347" s="50">
        <f t="shared" si="52"/>
        <v>0</v>
      </c>
      <c r="AL347" s="49">
        <f>IF($D347="","",SUMIF('[3]TK CHAMTHI'!$P:$P,$D347,'[3]TK CHAMTHI'!$R:$R))</f>
        <v>0</v>
      </c>
      <c r="AM347" s="49">
        <f>IF($D347="","",SUMIF('[3]TK CHAMTHI'!$Q:$Q,$D347,'[3]TK CHAMTHI'!$R:$R))</f>
        <v>0</v>
      </c>
      <c r="AN347" s="50">
        <f t="shared" si="53"/>
        <v>0</v>
      </c>
      <c r="AO347" s="49">
        <f>IF(D347="","",SUMIF('[3]TK CHAMTHI'!S:S,D347,'[3]TK CHAMTHI'!U:U))</f>
        <v>0</v>
      </c>
      <c r="AP347" s="49">
        <f>IF(D347="","",SUMIF('[3]TK CHAMTHI'!T:T,D347,'[3]TK CHAMTHI'!U:U))</f>
        <v>0</v>
      </c>
      <c r="AQ347" s="50">
        <f t="shared" si="61"/>
        <v>0</v>
      </c>
      <c r="AR347" s="50">
        <f>IF(D347="","",ROUND(SUMIF('[3]QL THI'!G:G,D347,'[3]QL THI'!H:H),1))</f>
        <v>0</v>
      </c>
      <c r="AS347" s="50">
        <f>IF(D347="","",ROUND(SUMIF('[3]QL THI'!E:E,D347,'[3]QL THI'!F:F),1))</f>
        <v>0</v>
      </c>
      <c r="AT347" s="149">
        <f t="shared" si="54"/>
        <v>0</v>
      </c>
    </row>
    <row r="348" spans="1:46" s="135" customFormat="1">
      <c r="A348" s="145">
        <f>IF(D348="","",SUBTOTAL(3,$D$5:D348))</f>
        <v>344</v>
      </c>
      <c r="B348" s="46" t="s">
        <v>739</v>
      </c>
      <c r="C348" s="47" t="s">
        <v>737</v>
      </c>
      <c r="D348" s="146" t="s">
        <v>740</v>
      </c>
      <c r="E348" s="147">
        <f>IF($D348="","",SUMIF('[3]TK DETHI'!$A:$A,$D348,'[3]TK DETHI'!$B:$B))</f>
        <v>0</v>
      </c>
      <c r="F348" s="147">
        <f>IF($D348="","",SUMIF('[3]TK DETHI'!$C:$C,$D348,'[3]TK DETHI'!$D:$D))</f>
        <v>0</v>
      </c>
      <c r="G348" s="147">
        <f>IF($D348="","",SUMIF('[3]TK DETHI'!$E:$E,$D348,'[3]TK DETHI'!$F:$F))</f>
        <v>0</v>
      </c>
      <c r="H348" s="147">
        <f>IF($D348="","",SUMIF('[3]TK DETHI'!$G:$G,$D348,'[3]TK DETHI'!$H:$H))</f>
        <v>0</v>
      </c>
      <c r="I348" s="147">
        <f>IF($D348="","",SUMIF('[3]TK DETHI'!$I:$I,$D348,'[3]TK DETHI'!$J:$J))</f>
        <v>0</v>
      </c>
      <c r="J348" s="147">
        <f>IF($D348="","",SUMIF('[3]TK DETHI'!$K:$K,$D348,'[3]TK DETHI'!$L:$L))</f>
        <v>0</v>
      </c>
      <c r="K348" s="147">
        <f>IF($D348="","",SUMIF('[3]TK DETHI'!$M:$M,$D348,'[3]TK DETHI'!$N:$N))</f>
        <v>0</v>
      </c>
      <c r="L348" s="147">
        <f>IF($D348="","",SUMIF('[3]TK DETHI'!$O:$O,$D348,'[3]TK DETHI'!$P:$P))</f>
        <v>0</v>
      </c>
      <c r="M348" s="148">
        <f t="shared" si="55"/>
        <v>0</v>
      </c>
      <c r="N348" s="49">
        <f>IF($D348="","",SUMIF('[3]TK COITHI KTHP va Thi TN'!$A:$A,$D348,'[3]TK COITHI KTHP va Thi TN'!$D:$D))</f>
        <v>0</v>
      </c>
      <c r="O348" s="49">
        <f>IF($D348="","",SUMIF('[3]TK COITHI KTHP va Thi TN'!$B:$B,$D348,'[3]TK COITHI KTHP va Thi TN'!$D:$D))</f>
        <v>0</v>
      </c>
      <c r="P348" s="49">
        <f>IF($D348="","",SUMIF('[3]TK COITHI KTHP va Thi TN'!$E:$E,$D348,'[3]TK COITHI KTHP va Thi TN'!$H:$H))</f>
        <v>0</v>
      </c>
      <c r="Q348" s="49">
        <f>IF($D348="","",SUMIF('[3]TK COITHI KTHP va Thi TN'!$F:$F,$D348,'[3]TK COITHI KTHP va Thi TN'!$H:$H))</f>
        <v>0</v>
      </c>
      <c r="R348" s="149">
        <f t="shared" si="56"/>
        <v>0</v>
      </c>
      <c r="S348" s="49">
        <f>IF($D348="","",SUMIF('[3]TK CHAMTHI'!$A:$A,$D348,'[3]TK CHAMTHI'!$C:$C))</f>
        <v>0</v>
      </c>
      <c r="T348" s="49">
        <f>IF($D348="","",SUMIF('[3]TK CHAMTHI'!$B:$B,$D348,'[3]TK CHAMTHI'!$C:$C))</f>
        <v>0</v>
      </c>
      <c r="U348" s="49">
        <f>IF(D348="","",SUMIF('[3]CHAM NV'!B:B,D348,'[3]CHAM NV'!C:C))</f>
        <v>0</v>
      </c>
      <c r="V348" s="50">
        <f t="shared" si="57"/>
        <v>0</v>
      </c>
      <c r="W348" s="49">
        <f>IF($D348="","",SUMIF('[3]TK CHAMTHI'!$D:$D,$D348,'[3]TK CHAMTHI'!$F:$F))</f>
        <v>0</v>
      </c>
      <c r="X348" s="49">
        <f>IF($D348="","",SUMIF('[3]TK CHAMTHI'!$E:$E,$D348,'[3]TK CHAMTHI'!$F:$F))</f>
        <v>0</v>
      </c>
      <c r="Y348" s="49">
        <f>IF(D348="","",SUMIF('[3]CHAM NV'!G:G,D348,'[3]CHAM NV'!H:H))</f>
        <v>0</v>
      </c>
      <c r="Z348" s="50">
        <f t="shared" si="58"/>
        <v>0</v>
      </c>
      <c r="AA348" s="49">
        <f>IF($D348="","",SUMIF('[3]TK CHAMTHI'!$G:$G,$D348,'[3]TK CHAMTHI'!$I:$I))</f>
        <v>0</v>
      </c>
      <c r="AB348" s="49">
        <f>IF($D348="","",SUMIF('[3]TK CHAMTHI'!$H:$H,$D348,'[3]TK CHAMTHI'!$I:$I))</f>
        <v>0</v>
      </c>
      <c r="AC348" s="49">
        <f>IF(D348="","",SUMIF('[3]CHAM NV'!E:E,D348,'[3]CHAM NV'!F:F))</f>
        <v>0</v>
      </c>
      <c r="AD348" s="50">
        <f t="shared" si="59"/>
        <v>0</v>
      </c>
      <c r="AE348" s="49">
        <f>IF($D348="","",SUMIF('[3]TK CHAMTHI'!$J:$J,$D348,'[3]TK CHAMTHI'!$L:$L))</f>
        <v>0</v>
      </c>
      <c r="AF348" s="49">
        <f>IF($D348="","",SUMIF('[3]TK CHAMTHI'!$K:$K,$D348,'[3]TK CHAMTHI'!$L:$L))</f>
        <v>0</v>
      </c>
      <c r="AG348" s="49">
        <f>IF(D348="","",SUMIF('[3]CHAM NV'!I:I,D348,'[3]CHAM NV'!J:J))</f>
        <v>0</v>
      </c>
      <c r="AH348" s="50">
        <f t="shared" si="60"/>
        <v>0</v>
      </c>
      <c r="AI348" s="49">
        <f>IF($D348="","",SUMIF('[3]TK CHAMTHI'!$M:$M,$D348,'[3]TK CHAMTHI'!$O:$O))</f>
        <v>0</v>
      </c>
      <c r="AJ348" s="49">
        <f>IF($D348="","",SUMIF('[3]TK CHAMTHI'!$N:$N,$D348,'[3]TK CHAMTHI'!$O:$O))</f>
        <v>0</v>
      </c>
      <c r="AK348" s="50">
        <f t="shared" si="52"/>
        <v>0</v>
      </c>
      <c r="AL348" s="49">
        <f>IF($D348="","",SUMIF('[3]TK CHAMTHI'!$P:$P,$D348,'[3]TK CHAMTHI'!$R:$R))</f>
        <v>0</v>
      </c>
      <c r="AM348" s="49">
        <f>IF($D348="","",SUMIF('[3]TK CHAMTHI'!$Q:$Q,$D348,'[3]TK CHAMTHI'!$R:$R))</f>
        <v>0</v>
      </c>
      <c r="AN348" s="50">
        <f t="shared" si="53"/>
        <v>0</v>
      </c>
      <c r="AO348" s="49">
        <f>IF(D348="","",SUMIF('[3]TK CHAMTHI'!S:S,D348,'[3]TK CHAMTHI'!U:U))</f>
        <v>0</v>
      </c>
      <c r="AP348" s="49">
        <f>IF(D348="","",SUMIF('[3]TK CHAMTHI'!T:T,D348,'[3]TK CHAMTHI'!U:U))</f>
        <v>0</v>
      </c>
      <c r="AQ348" s="50">
        <f t="shared" si="61"/>
        <v>0</v>
      </c>
      <c r="AR348" s="50">
        <f>IF(D348="","",ROUND(SUMIF('[3]QL THI'!G:G,D348,'[3]QL THI'!H:H),1))</f>
        <v>0</v>
      </c>
      <c r="AS348" s="50">
        <f>IF(D348="","",ROUND(SUMIF('[3]QL THI'!E:E,D348,'[3]QL THI'!F:F),1))</f>
        <v>0</v>
      </c>
      <c r="AT348" s="149">
        <f t="shared" si="54"/>
        <v>0</v>
      </c>
    </row>
    <row r="349" spans="1:46" s="135" customFormat="1">
      <c r="A349" s="145">
        <f>IF(D349="","",SUBTOTAL(3,$D$5:D349))</f>
        <v>345</v>
      </c>
      <c r="B349" s="46" t="s">
        <v>741</v>
      </c>
      <c r="C349" s="47" t="s">
        <v>737</v>
      </c>
      <c r="D349" s="146" t="s">
        <v>695</v>
      </c>
      <c r="E349" s="147">
        <f>IF($D349="","",SUMIF('[3]TK DETHI'!$A:$A,$D349,'[3]TK DETHI'!$B:$B))</f>
        <v>0</v>
      </c>
      <c r="F349" s="147">
        <f>IF($D349="","",SUMIF('[3]TK DETHI'!$C:$C,$D349,'[3]TK DETHI'!$D:$D))</f>
        <v>0</v>
      </c>
      <c r="G349" s="147">
        <f>IF($D349="","",SUMIF('[3]TK DETHI'!$E:$E,$D349,'[3]TK DETHI'!$F:$F))</f>
        <v>0</v>
      </c>
      <c r="H349" s="147">
        <f>IF($D349="","",SUMIF('[3]TK DETHI'!$G:$G,$D349,'[3]TK DETHI'!$H:$H))</f>
        <v>0</v>
      </c>
      <c r="I349" s="147">
        <f>IF($D349="","",SUMIF('[3]TK DETHI'!$I:$I,$D349,'[3]TK DETHI'!$J:$J))</f>
        <v>0</v>
      </c>
      <c r="J349" s="147">
        <f>IF($D349="","",SUMIF('[3]TK DETHI'!$K:$K,$D349,'[3]TK DETHI'!$L:$L))</f>
        <v>0</v>
      </c>
      <c r="K349" s="147">
        <f>IF($D349="","",SUMIF('[3]TK DETHI'!$M:$M,$D349,'[3]TK DETHI'!$N:$N))</f>
        <v>0</v>
      </c>
      <c r="L349" s="147">
        <f>IF($D349="","",SUMIF('[3]TK DETHI'!$O:$O,$D349,'[3]TK DETHI'!$P:$P))</f>
        <v>0</v>
      </c>
      <c r="M349" s="148">
        <f t="shared" si="55"/>
        <v>0</v>
      </c>
      <c r="N349" s="49">
        <f>IF($D349="","",SUMIF('[3]TK COITHI KTHP va Thi TN'!$A:$A,$D349,'[3]TK COITHI KTHP va Thi TN'!$D:$D))</f>
        <v>0</v>
      </c>
      <c r="O349" s="49">
        <f>IF($D349="","",SUMIF('[3]TK COITHI KTHP va Thi TN'!$B:$B,$D349,'[3]TK COITHI KTHP va Thi TN'!$D:$D))</f>
        <v>0</v>
      </c>
      <c r="P349" s="49">
        <f>IF($D349="","",SUMIF('[3]TK COITHI KTHP va Thi TN'!$E:$E,$D349,'[3]TK COITHI KTHP va Thi TN'!$H:$H))</f>
        <v>0</v>
      </c>
      <c r="Q349" s="49">
        <f>IF($D349="","",SUMIF('[3]TK COITHI KTHP va Thi TN'!$F:$F,$D349,'[3]TK COITHI KTHP va Thi TN'!$H:$H))</f>
        <v>0</v>
      </c>
      <c r="R349" s="149">
        <f t="shared" si="56"/>
        <v>0</v>
      </c>
      <c r="S349" s="49">
        <f>IF($D349="","",SUMIF('[3]TK CHAMTHI'!$A:$A,$D349,'[3]TK CHAMTHI'!$C:$C))</f>
        <v>0</v>
      </c>
      <c r="T349" s="49">
        <f>IF($D349="","",SUMIF('[3]TK CHAMTHI'!$B:$B,$D349,'[3]TK CHAMTHI'!$C:$C))</f>
        <v>0</v>
      </c>
      <c r="U349" s="49">
        <f>IF(D349="","",SUMIF('[3]CHAM NV'!B:B,D349,'[3]CHAM NV'!C:C))</f>
        <v>0</v>
      </c>
      <c r="V349" s="50">
        <f t="shared" si="57"/>
        <v>0</v>
      </c>
      <c r="W349" s="49">
        <f>IF($D349="","",SUMIF('[3]TK CHAMTHI'!$D:$D,$D349,'[3]TK CHAMTHI'!$F:$F))</f>
        <v>0</v>
      </c>
      <c r="X349" s="49">
        <f>IF($D349="","",SUMIF('[3]TK CHAMTHI'!$E:$E,$D349,'[3]TK CHAMTHI'!$F:$F))</f>
        <v>0</v>
      </c>
      <c r="Y349" s="49">
        <f>IF(D349="","",SUMIF('[3]CHAM NV'!G:G,D349,'[3]CHAM NV'!H:H))</f>
        <v>0</v>
      </c>
      <c r="Z349" s="50">
        <f t="shared" si="58"/>
        <v>0</v>
      </c>
      <c r="AA349" s="49">
        <f>IF($D349="","",SUMIF('[3]TK CHAMTHI'!$G:$G,$D349,'[3]TK CHAMTHI'!$I:$I))</f>
        <v>0</v>
      </c>
      <c r="AB349" s="49">
        <f>IF($D349="","",SUMIF('[3]TK CHAMTHI'!$H:$H,$D349,'[3]TK CHAMTHI'!$I:$I))</f>
        <v>0</v>
      </c>
      <c r="AC349" s="49">
        <f>IF(D349="","",SUMIF('[3]CHAM NV'!E:E,D349,'[3]CHAM NV'!F:F))</f>
        <v>0</v>
      </c>
      <c r="AD349" s="50">
        <f t="shared" si="59"/>
        <v>0</v>
      </c>
      <c r="AE349" s="49">
        <f>IF($D349="","",SUMIF('[3]TK CHAMTHI'!$J:$J,$D349,'[3]TK CHAMTHI'!$L:$L))</f>
        <v>0</v>
      </c>
      <c r="AF349" s="49">
        <f>IF($D349="","",SUMIF('[3]TK CHAMTHI'!$K:$K,$D349,'[3]TK CHAMTHI'!$L:$L))</f>
        <v>0</v>
      </c>
      <c r="AG349" s="49">
        <f>IF(D349="","",SUMIF('[3]CHAM NV'!I:I,D349,'[3]CHAM NV'!J:J))</f>
        <v>0</v>
      </c>
      <c r="AH349" s="50">
        <f t="shared" si="60"/>
        <v>0</v>
      </c>
      <c r="AI349" s="49">
        <f>IF($D349="","",SUMIF('[3]TK CHAMTHI'!$M:$M,$D349,'[3]TK CHAMTHI'!$O:$O))</f>
        <v>0</v>
      </c>
      <c r="AJ349" s="49">
        <f>IF($D349="","",SUMIF('[3]TK CHAMTHI'!$N:$N,$D349,'[3]TK CHAMTHI'!$O:$O))</f>
        <v>0</v>
      </c>
      <c r="AK349" s="50">
        <f t="shared" si="52"/>
        <v>0</v>
      </c>
      <c r="AL349" s="49">
        <f>IF($D349="","",SUMIF('[3]TK CHAMTHI'!$P:$P,$D349,'[3]TK CHAMTHI'!$R:$R))</f>
        <v>0</v>
      </c>
      <c r="AM349" s="49">
        <f>IF($D349="","",SUMIF('[3]TK CHAMTHI'!$Q:$Q,$D349,'[3]TK CHAMTHI'!$R:$R))</f>
        <v>0</v>
      </c>
      <c r="AN349" s="50">
        <f t="shared" si="53"/>
        <v>0</v>
      </c>
      <c r="AO349" s="49">
        <f>IF(D349="","",SUMIF('[3]TK CHAMTHI'!S:S,D349,'[3]TK CHAMTHI'!U:U))</f>
        <v>0</v>
      </c>
      <c r="AP349" s="49">
        <f>IF(D349="","",SUMIF('[3]TK CHAMTHI'!T:T,D349,'[3]TK CHAMTHI'!U:U))</f>
        <v>0</v>
      </c>
      <c r="AQ349" s="50">
        <f t="shared" si="61"/>
        <v>0</v>
      </c>
      <c r="AR349" s="50">
        <f>IF(D349="","",ROUND(SUMIF('[3]QL THI'!G:G,D349,'[3]QL THI'!H:H),1))</f>
        <v>0</v>
      </c>
      <c r="AS349" s="50">
        <f>IF(D349="","",ROUND(SUMIF('[3]QL THI'!E:E,D349,'[3]QL THI'!F:F),1))</f>
        <v>0</v>
      </c>
      <c r="AT349" s="149">
        <f t="shared" si="54"/>
        <v>0</v>
      </c>
    </row>
    <row r="350" spans="1:46" s="135" customFormat="1">
      <c r="A350" s="145">
        <f>IF(D350="","",SUBTOTAL(3,$D$5:D350))</f>
        <v>346</v>
      </c>
      <c r="B350" s="46" t="s">
        <v>742</v>
      </c>
      <c r="C350" s="47" t="s">
        <v>737</v>
      </c>
      <c r="D350" s="146" t="s">
        <v>743</v>
      </c>
      <c r="E350" s="147">
        <f>IF($D350="","",SUMIF('[3]TK DETHI'!$A:$A,$D350,'[3]TK DETHI'!$B:$B))</f>
        <v>0</v>
      </c>
      <c r="F350" s="147">
        <f>IF($D350="","",SUMIF('[3]TK DETHI'!$C:$C,$D350,'[3]TK DETHI'!$D:$D))</f>
        <v>0</v>
      </c>
      <c r="G350" s="147">
        <f>IF($D350="","",SUMIF('[3]TK DETHI'!$E:$E,$D350,'[3]TK DETHI'!$F:$F))</f>
        <v>0</v>
      </c>
      <c r="H350" s="147">
        <f>IF($D350="","",SUMIF('[3]TK DETHI'!$G:$G,$D350,'[3]TK DETHI'!$H:$H))</f>
        <v>0</v>
      </c>
      <c r="I350" s="147">
        <f>IF($D350="","",SUMIF('[3]TK DETHI'!$I:$I,$D350,'[3]TK DETHI'!$J:$J))</f>
        <v>0</v>
      </c>
      <c r="J350" s="147">
        <f>IF($D350="","",SUMIF('[3]TK DETHI'!$K:$K,$D350,'[3]TK DETHI'!$L:$L))</f>
        <v>0</v>
      </c>
      <c r="K350" s="147">
        <f>IF($D350="","",SUMIF('[3]TK DETHI'!$M:$M,$D350,'[3]TK DETHI'!$N:$N))</f>
        <v>0</v>
      </c>
      <c r="L350" s="147">
        <f>IF($D350="","",SUMIF('[3]TK DETHI'!$O:$O,$D350,'[3]TK DETHI'!$P:$P))</f>
        <v>0</v>
      </c>
      <c r="M350" s="148">
        <f t="shared" si="55"/>
        <v>0</v>
      </c>
      <c r="N350" s="49">
        <f>IF($D350="","",SUMIF('[3]TK COITHI KTHP va Thi TN'!$A:$A,$D350,'[3]TK COITHI KTHP va Thi TN'!$D:$D))</f>
        <v>0</v>
      </c>
      <c r="O350" s="49">
        <f>IF($D350="","",SUMIF('[3]TK COITHI KTHP va Thi TN'!$B:$B,$D350,'[3]TK COITHI KTHP va Thi TN'!$D:$D))</f>
        <v>0</v>
      </c>
      <c r="P350" s="49">
        <f>IF($D350="","",SUMIF('[3]TK COITHI KTHP va Thi TN'!$E:$E,$D350,'[3]TK COITHI KTHP va Thi TN'!$H:$H))</f>
        <v>0</v>
      </c>
      <c r="Q350" s="49">
        <f>IF($D350="","",SUMIF('[3]TK COITHI KTHP va Thi TN'!$F:$F,$D350,'[3]TK COITHI KTHP va Thi TN'!$H:$H))</f>
        <v>0</v>
      </c>
      <c r="R350" s="149">
        <f t="shared" si="56"/>
        <v>0</v>
      </c>
      <c r="S350" s="49">
        <f>IF($D350="","",SUMIF('[3]TK CHAMTHI'!$A:$A,$D350,'[3]TK CHAMTHI'!$C:$C))</f>
        <v>0</v>
      </c>
      <c r="T350" s="49">
        <f>IF($D350="","",SUMIF('[3]TK CHAMTHI'!$B:$B,$D350,'[3]TK CHAMTHI'!$C:$C))</f>
        <v>0</v>
      </c>
      <c r="U350" s="49">
        <f>IF(D350="","",SUMIF('[3]CHAM NV'!B:B,D350,'[3]CHAM NV'!C:C))</f>
        <v>0</v>
      </c>
      <c r="V350" s="50">
        <f t="shared" si="57"/>
        <v>0</v>
      </c>
      <c r="W350" s="49">
        <f>IF($D350="","",SUMIF('[3]TK CHAMTHI'!$D:$D,$D350,'[3]TK CHAMTHI'!$F:$F))</f>
        <v>0</v>
      </c>
      <c r="X350" s="49">
        <f>IF($D350="","",SUMIF('[3]TK CHAMTHI'!$E:$E,$D350,'[3]TK CHAMTHI'!$F:$F))</f>
        <v>0</v>
      </c>
      <c r="Y350" s="49">
        <f>IF(D350="","",SUMIF('[3]CHAM NV'!G:G,D350,'[3]CHAM NV'!H:H))</f>
        <v>0</v>
      </c>
      <c r="Z350" s="50">
        <f t="shared" si="58"/>
        <v>0</v>
      </c>
      <c r="AA350" s="49">
        <f>IF($D350="","",SUMIF('[3]TK CHAMTHI'!$G:$G,$D350,'[3]TK CHAMTHI'!$I:$I))</f>
        <v>0</v>
      </c>
      <c r="AB350" s="49">
        <f>IF($D350="","",SUMIF('[3]TK CHAMTHI'!$H:$H,$D350,'[3]TK CHAMTHI'!$I:$I))</f>
        <v>0</v>
      </c>
      <c r="AC350" s="49">
        <f>IF(D350="","",SUMIF('[3]CHAM NV'!E:E,D350,'[3]CHAM NV'!F:F))</f>
        <v>0</v>
      </c>
      <c r="AD350" s="50">
        <f t="shared" si="59"/>
        <v>0</v>
      </c>
      <c r="AE350" s="49">
        <f>IF($D350="","",SUMIF('[3]TK CHAMTHI'!$J:$J,$D350,'[3]TK CHAMTHI'!$L:$L))</f>
        <v>0</v>
      </c>
      <c r="AF350" s="49">
        <f>IF($D350="","",SUMIF('[3]TK CHAMTHI'!$K:$K,$D350,'[3]TK CHAMTHI'!$L:$L))</f>
        <v>0</v>
      </c>
      <c r="AG350" s="49">
        <f>IF(D350="","",SUMIF('[3]CHAM NV'!I:I,D350,'[3]CHAM NV'!J:J))</f>
        <v>0</v>
      </c>
      <c r="AH350" s="50">
        <f t="shared" si="60"/>
        <v>0</v>
      </c>
      <c r="AI350" s="49">
        <f>IF($D350="","",SUMIF('[3]TK CHAMTHI'!$M:$M,$D350,'[3]TK CHAMTHI'!$O:$O))</f>
        <v>0</v>
      </c>
      <c r="AJ350" s="49">
        <f>IF($D350="","",SUMIF('[3]TK CHAMTHI'!$N:$N,$D350,'[3]TK CHAMTHI'!$O:$O))</f>
        <v>0</v>
      </c>
      <c r="AK350" s="50">
        <f t="shared" si="52"/>
        <v>0</v>
      </c>
      <c r="AL350" s="49">
        <f>IF($D350="","",SUMIF('[3]TK CHAMTHI'!$P:$P,$D350,'[3]TK CHAMTHI'!$R:$R))</f>
        <v>0</v>
      </c>
      <c r="AM350" s="49">
        <f>IF($D350="","",SUMIF('[3]TK CHAMTHI'!$Q:$Q,$D350,'[3]TK CHAMTHI'!$R:$R))</f>
        <v>0</v>
      </c>
      <c r="AN350" s="50">
        <f t="shared" si="53"/>
        <v>0</v>
      </c>
      <c r="AO350" s="49">
        <f>IF(D350="","",SUMIF('[3]TK CHAMTHI'!S:S,D350,'[3]TK CHAMTHI'!U:U))</f>
        <v>0</v>
      </c>
      <c r="AP350" s="49">
        <f>IF(D350="","",SUMIF('[3]TK CHAMTHI'!T:T,D350,'[3]TK CHAMTHI'!U:U))</f>
        <v>0</v>
      </c>
      <c r="AQ350" s="50">
        <f t="shared" si="61"/>
        <v>0</v>
      </c>
      <c r="AR350" s="50">
        <f>IF(D350="","",ROUND(SUMIF('[3]QL THI'!G:G,D350,'[3]QL THI'!H:H),1))</f>
        <v>0</v>
      </c>
      <c r="AS350" s="50">
        <f>IF(D350="","",ROUND(SUMIF('[3]QL THI'!E:E,D350,'[3]QL THI'!F:F),1))</f>
        <v>0</v>
      </c>
      <c r="AT350" s="149">
        <f t="shared" si="54"/>
        <v>0</v>
      </c>
    </row>
    <row r="351" spans="1:46" s="135" customFormat="1">
      <c r="A351" s="145">
        <f>IF(D351="","",SUBTOTAL(3,$D$5:D351))</f>
        <v>347</v>
      </c>
      <c r="B351" s="46" t="s">
        <v>744</v>
      </c>
      <c r="C351" s="47" t="s">
        <v>737</v>
      </c>
      <c r="D351" s="146" t="s">
        <v>745</v>
      </c>
      <c r="E351" s="147">
        <f>IF($D351="","",SUMIF('[3]TK DETHI'!$A:$A,$D351,'[3]TK DETHI'!$B:$B))</f>
        <v>0</v>
      </c>
      <c r="F351" s="147">
        <f>IF($D351="","",SUMIF('[3]TK DETHI'!$C:$C,$D351,'[3]TK DETHI'!$D:$D))</f>
        <v>0</v>
      </c>
      <c r="G351" s="147">
        <f>IF($D351="","",SUMIF('[3]TK DETHI'!$E:$E,$D351,'[3]TK DETHI'!$F:$F))</f>
        <v>0</v>
      </c>
      <c r="H351" s="147">
        <f>IF($D351="","",SUMIF('[3]TK DETHI'!$G:$G,$D351,'[3]TK DETHI'!$H:$H))</f>
        <v>0</v>
      </c>
      <c r="I351" s="147">
        <f>IF($D351="","",SUMIF('[3]TK DETHI'!$I:$I,$D351,'[3]TK DETHI'!$J:$J))</f>
        <v>0</v>
      </c>
      <c r="J351" s="147">
        <f>IF($D351="","",SUMIF('[3]TK DETHI'!$K:$K,$D351,'[3]TK DETHI'!$L:$L))</f>
        <v>0</v>
      </c>
      <c r="K351" s="147">
        <f>IF($D351="","",SUMIF('[3]TK DETHI'!$M:$M,$D351,'[3]TK DETHI'!$N:$N))</f>
        <v>0</v>
      </c>
      <c r="L351" s="147">
        <f>IF($D351="","",SUMIF('[3]TK DETHI'!$O:$O,$D351,'[3]TK DETHI'!$P:$P))</f>
        <v>0</v>
      </c>
      <c r="M351" s="148">
        <f t="shared" si="55"/>
        <v>0</v>
      </c>
      <c r="N351" s="49">
        <f>IF($D351="","",SUMIF('[3]TK COITHI KTHP va Thi TN'!$A:$A,$D351,'[3]TK COITHI KTHP va Thi TN'!$D:$D))</f>
        <v>0</v>
      </c>
      <c r="O351" s="49">
        <f>IF($D351="","",SUMIF('[3]TK COITHI KTHP va Thi TN'!$B:$B,$D351,'[3]TK COITHI KTHP va Thi TN'!$D:$D))</f>
        <v>0</v>
      </c>
      <c r="P351" s="49">
        <f>IF($D351="","",SUMIF('[3]TK COITHI KTHP va Thi TN'!$E:$E,$D351,'[3]TK COITHI KTHP va Thi TN'!$H:$H))</f>
        <v>0</v>
      </c>
      <c r="Q351" s="49">
        <f>IF($D351="","",SUMIF('[3]TK COITHI KTHP va Thi TN'!$F:$F,$D351,'[3]TK COITHI KTHP va Thi TN'!$H:$H))</f>
        <v>3.75</v>
      </c>
      <c r="R351" s="149">
        <f t="shared" si="56"/>
        <v>3.75</v>
      </c>
      <c r="S351" s="49">
        <f>IF($D351="","",SUMIF('[3]TK CHAMTHI'!$A:$A,$D351,'[3]TK CHAMTHI'!$C:$C))</f>
        <v>0</v>
      </c>
      <c r="T351" s="49">
        <f>IF($D351="","",SUMIF('[3]TK CHAMTHI'!$B:$B,$D351,'[3]TK CHAMTHI'!$C:$C))</f>
        <v>0</v>
      </c>
      <c r="U351" s="49">
        <f>IF(D351="","",SUMIF('[3]CHAM NV'!B:B,D351,'[3]CHAM NV'!C:C))</f>
        <v>0</v>
      </c>
      <c r="V351" s="50">
        <f t="shared" si="57"/>
        <v>0</v>
      </c>
      <c r="W351" s="49">
        <f>IF($D351="","",SUMIF('[3]TK CHAMTHI'!$D:$D,$D351,'[3]TK CHAMTHI'!$F:$F))</f>
        <v>0</v>
      </c>
      <c r="X351" s="49">
        <f>IF($D351="","",SUMIF('[3]TK CHAMTHI'!$E:$E,$D351,'[3]TK CHAMTHI'!$F:$F))</f>
        <v>0</v>
      </c>
      <c r="Y351" s="49">
        <f>IF(D351="","",SUMIF('[3]CHAM NV'!G:G,D351,'[3]CHAM NV'!H:H))</f>
        <v>0</v>
      </c>
      <c r="Z351" s="50">
        <f t="shared" si="58"/>
        <v>0</v>
      </c>
      <c r="AA351" s="49">
        <f>IF($D351="","",SUMIF('[3]TK CHAMTHI'!$G:$G,$D351,'[3]TK CHAMTHI'!$I:$I))</f>
        <v>0</v>
      </c>
      <c r="AB351" s="49">
        <f>IF($D351="","",SUMIF('[3]TK CHAMTHI'!$H:$H,$D351,'[3]TK CHAMTHI'!$I:$I))</f>
        <v>0</v>
      </c>
      <c r="AC351" s="49">
        <f>IF(D351="","",SUMIF('[3]CHAM NV'!E:E,D351,'[3]CHAM NV'!F:F))</f>
        <v>0</v>
      </c>
      <c r="AD351" s="50">
        <f t="shared" si="59"/>
        <v>0</v>
      </c>
      <c r="AE351" s="49">
        <f>IF($D351="","",SUMIF('[3]TK CHAMTHI'!$J:$J,$D351,'[3]TK CHAMTHI'!$L:$L))</f>
        <v>0</v>
      </c>
      <c r="AF351" s="49">
        <f>IF($D351="","",SUMIF('[3]TK CHAMTHI'!$K:$K,$D351,'[3]TK CHAMTHI'!$L:$L))</f>
        <v>0</v>
      </c>
      <c r="AG351" s="49">
        <f>IF(D351="","",SUMIF('[3]CHAM NV'!I:I,D351,'[3]CHAM NV'!J:J))</f>
        <v>0</v>
      </c>
      <c r="AH351" s="50">
        <f t="shared" si="60"/>
        <v>0</v>
      </c>
      <c r="AI351" s="49">
        <f>IF($D351="","",SUMIF('[3]TK CHAMTHI'!$M:$M,$D351,'[3]TK CHAMTHI'!$O:$O))</f>
        <v>0</v>
      </c>
      <c r="AJ351" s="49">
        <f>IF($D351="","",SUMIF('[3]TK CHAMTHI'!$N:$N,$D351,'[3]TK CHAMTHI'!$O:$O))</f>
        <v>0</v>
      </c>
      <c r="AK351" s="50">
        <f t="shared" si="52"/>
        <v>0</v>
      </c>
      <c r="AL351" s="49">
        <f>IF($D351="","",SUMIF('[3]TK CHAMTHI'!$P:$P,$D351,'[3]TK CHAMTHI'!$R:$R))</f>
        <v>0</v>
      </c>
      <c r="AM351" s="49">
        <f>IF($D351="","",SUMIF('[3]TK CHAMTHI'!$Q:$Q,$D351,'[3]TK CHAMTHI'!$R:$R))</f>
        <v>0</v>
      </c>
      <c r="AN351" s="50">
        <f t="shared" si="53"/>
        <v>0</v>
      </c>
      <c r="AO351" s="49">
        <f>IF(D351="","",SUMIF('[3]TK CHAMTHI'!S:S,D351,'[3]TK CHAMTHI'!U:U))</f>
        <v>0</v>
      </c>
      <c r="AP351" s="49">
        <f>IF(D351="","",SUMIF('[3]TK CHAMTHI'!T:T,D351,'[3]TK CHAMTHI'!U:U))</f>
        <v>0</v>
      </c>
      <c r="AQ351" s="50">
        <f t="shared" si="61"/>
        <v>0</v>
      </c>
      <c r="AR351" s="50">
        <f>IF(D351="","",ROUND(SUMIF('[3]QL THI'!G:G,D351,'[3]QL THI'!H:H),1))</f>
        <v>0</v>
      </c>
      <c r="AS351" s="50">
        <f>IF(D351="","",ROUND(SUMIF('[3]QL THI'!E:E,D351,'[3]QL THI'!F:F),1))</f>
        <v>0</v>
      </c>
      <c r="AT351" s="149">
        <f t="shared" si="54"/>
        <v>3.8</v>
      </c>
    </row>
    <row r="352" spans="1:46" s="135" customFormat="1">
      <c r="A352" s="145">
        <f>IF(D352="","",SUBTOTAL(3,$D$5:D352))</f>
        <v>348</v>
      </c>
      <c r="B352" s="46" t="s">
        <v>746</v>
      </c>
      <c r="C352" s="47" t="s">
        <v>737</v>
      </c>
      <c r="D352" s="146" t="s">
        <v>747</v>
      </c>
      <c r="E352" s="147">
        <f>IF($D352="","",SUMIF('[3]TK DETHI'!$A:$A,$D352,'[3]TK DETHI'!$B:$B))</f>
        <v>0</v>
      </c>
      <c r="F352" s="147">
        <f>IF($D352="","",SUMIF('[3]TK DETHI'!$C:$C,$D352,'[3]TK DETHI'!$D:$D))</f>
        <v>0</v>
      </c>
      <c r="G352" s="147">
        <f>IF($D352="","",SUMIF('[3]TK DETHI'!$E:$E,$D352,'[3]TK DETHI'!$F:$F))</f>
        <v>0</v>
      </c>
      <c r="H352" s="147">
        <f>IF($D352="","",SUMIF('[3]TK DETHI'!$G:$G,$D352,'[3]TK DETHI'!$H:$H))</f>
        <v>0</v>
      </c>
      <c r="I352" s="147">
        <f>IF($D352="","",SUMIF('[3]TK DETHI'!$I:$I,$D352,'[3]TK DETHI'!$J:$J))</f>
        <v>0</v>
      </c>
      <c r="J352" s="147">
        <f>IF($D352="","",SUMIF('[3]TK DETHI'!$K:$K,$D352,'[3]TK DETHI'!$L:$L))</f>
        <v>0</v>
      </c>
      <c r="K352" s="147">
        <f>IF($D352="","",SUMIF('[3]TK DETHI'!$M:$M,$D352,'[3]TK DETHI'!$N:$N))</f>
        <v>0</v>
      </c>
      <c r="L352" s="147">
        <f>IF($D352="","",SUMIF('[3]TK DETHI'!$O:$O,$D352,'[3]TK DETHI'!$P:$P))</f>
        <v>0</v>
      </c>
      <c r="M352" s="148">
        <f t="shared" si="55"/>
        <v>0</v>
      </c>
      <c r="N352" s="49">
        <f>IF($D352="","",SUMIF('[3]TK COITHI KTHP va Thi TN'!$A:$A,$D352,'[3]TK COITHI KTHP va Thi TN'!$D:$D))</f>
        <v>0</v>
      </c>
      <c r="O352" s="49">
        <f>IF($D352="","",SUMIF('[3]TK COITHI KTHP va Thi TN'!$B:$B,$D352,'[3]TK COITHI KTHP va Thi TN'!$D:$D))</f>
        <v>0</v>
      </c>
      <c r="P352" s="49">
        <f>IF($D352="","",SUMIF('[3]TK COITHI KTHP va Thi TN'!$E:$E,$D352,'[3]TK COITHI KTHP va Thi TN'!$H:$H))</f>
        <v>0</v>
      </c>
      <c r="Q352" s="49">
        <f>IF($D352="","",SUMIF('[3]TK COITHI KTHP va Thi TN'!$F:$F,$D352,'[3]TK COITHI KTHP va Thi TN'!$H:$H))</f>
        <v>0</v>
      </c>
      <c r="R352" s="149">
        <f t="shared" si="56"/>
        <v>0</v>
      </c>
      <c r="S352" s="49">
        <f>IF($D352="","",SUMIF('[3]TK CHAMTHI'!$A:$A,$D352,'[3]TK CHAMTHI'!$C:$C))</f>
        <v>0</v>
      </c>
      <c r="T352" s="49">
        <f>IF($D352="","",SUMIF('[3]TK CHAMTHI'!$B:$B,$D352,'[3]TK CHAMTHI'!$C:$C))</f>
        <v>0</v>
      </c>
      <c r="U352" s="49">
        <f>IF(D352="","",SUMIF('[3]CHAM NV'!B:B,D352,'[3]CHAM NV'!C:C))</f>
        <v>0</v>
      </c>
      <c r="V352" s="50">
        <f t="shared" si="57"/>
        <v>0</v>
      </c>
      <c r="W352" s="49">
        <f>IF($D352="","",SUMIF('[3]TK CHAMTHI'!$D:$D,$D352,'[3]TK CHAMTHI'!$F:$F))</f>
        <v>0</v>
      </c>
      <c r="X352" s="49">
        <f>IF($D352="","",SUMIF('[3]TK CHAMTHI'!$E:$E,$D352,'[3]TK CHAMTHI'!$F:$F))</f>
        <v>0</v>
      </c>
      <c r="Y352" s="49">
        <f>IF(D352="","",SUMIF('[3]CHAM NV'!G:G,D352,'[3]CHAM NV'!H:H))</f>
        <v>0</v>
      </c>
      <c r="Z352" s="50">
        <f t="shared" si="58"/>
        <v>0</v>
      </c>
      <c r="AA352" s="49">
        <f>IF($D352="","",SUMIF('[3]TK CHAMTHI'!$G:$G,$D352,'[3]TK CHAMTHI'!$I:$I))</f>
        <v>0</v>
      </c>
      <c r="AB352" s="49">
        <f>IF($D352="","",SUMIF('[3]TK CHAMTHI'!$H:$H,$D352,'[3]TK CHAMTHI'!$I:$I))</f>
        <v>0</v>
      </c>
      <c r="AC352" s="49">
        <f>IF(D352="","",SUMIF('[3]CHAM NV'!E:E,D352,'[3]CHAM NV'!F:F))</f>
        <v>0</v>
      </c>
      <c r="AD352" s="50">
        <f t="shared" si="59"/>
        <v>0</v>
      </c>
      <c r="AE352" s="49">
        <f>IF($D352="","",SUMIF('[3]TK CHAMTHI'!$J:$J,$D352,'[3]TK CHAMTHI'!$L:$L))</f>
        <v>0</v>
      </c>
      <c r="AF352" s="49">
        <f>IF($D352="","",SUMIF('[3]TK CHAMTHI'!$K:$K,$D352,'[3]TK CHAMTHI'!$L:$L))</f>
        <v>0</v>
      </c>
      <c r="AG352" s="49">
        <f>IF(D352="","",SUMIF('[3]CHAM NV'!I:I,D352,'[3]CHAM NV'!J:J))</f>
        <v>0</v>
      </c>
      <c r="AH352" s="50">
        <f t="shared" si="60"/>
        <v>0</v>
      </c>
      <c r="AI352" s="49">
        <f>IF($D352="","",SUMIF('[3]TK CHAMTHI'!$M:$M,$D352,'[3]TK CHAMTHI'!$O:$O))</f>
        <v>0</v>
      </c>
      <c r="AJ352" s="49">
        <f>IF($D352="","",SUMIF('[3]TK CHAMTHI'!$N:$N,$D352,'[3]TK CHAMTHI'!$O:$O))</f>
        <v>0</v>
      </c>
      <c r="AK352" s="50">
        <f t="shared" si="52"/>
        <v>0</v>
      </c>
      <c r="AL352" s="49">
        <f>IF($D352="","",SUMIF('[3]TK CHAMTHI'!$P:$P,$D352,'[3]TK CHAMTHI'!$R:$R))</f>
        <v>0</v>
      </c>
      <c r="AM352" s="49">
        <f>IF($D352="","",SUMIF('[3]TK CHAMTHI'!$Q:$Q,$D352,'[3]TK CHAMTHI'!$R:$R))</f>
        <v>0</v>
      </c>
      <c r="AN352" s="50">
        <f t="shared" si="53"/>
        <v>0</v>
      </c>
      <c r="AO352" s="49">
        <f>IF(D352="","",SUMIF('[3]TK CHAMTHI'!S:S,D352,'[3]TK CHAMTHI'!U:U))</f>
        <v>0</v>
      </c>
      <c r="AP352" s="49">
        <f>IF(D352="","",SUMIF('[3]TK CHAMTHI'!T:T,D352,'[3]TK CHAMTHI'!U:U))</f>
        <v>0</v>
      </c>
      <c r="AQ352" s="50">
        <f t="shared" si="61"/>
        <v>0</v>
      </c>
      <c r="AR352" s="50">
        <f>IF(D352="","",ROUND(SUMIF('[3]QL THI'!G:G,D352,'[3]QL THI'!H:H),1))</f>
        <v>0</v>
      </c>
      <c r="AS352" s="50">
        <f>IF(D352="","",ROUND(SUMIF('[3]QL THI'!E:E,D352,'[3]QL THI'!F:F),1))</f>
        <v>0</v>
      </c>
      <c r="AT352" s="149">
        <f t="shared" si="54"/>
        <v>0</v>
      </c>
    </row>
    <row r="353" spans="1:46" s="135" customFormat="1">
      <c r="A353" s="145">
        <f>IF(D353="","",SUBTOTAL(3,$D$5:D353))</f>
        <v>349</v>
      </c>
      <c r="B353" s="46" t="s">
        <v>748</v>
      </c>
      <c r="C353" s="47" t="s">
        <v>737</v>
      </c>
      <c r="D353" s="146" t="s">
        <v>749</v>
      </c>
      <c r="E353" s="147">
        <f>IF($D353="","",SUMIF('[3]TK DETHI'!$A:$A,$D353,'[3]TK DETHI'!$B:$B))</f>
        <v>0</v>
      </c>
      <c r="F353" s="147">
        <f>IF($D353="","",SUMIF('[3]TK DETHI'!$C:$C,$D353,'[3]TK DETHI'!$D:$D))</f>
        <v>0</v>
      </c>
      <c r="G353" s="147">
        <f>IF($D353="","",SUMIF('[3]TK DETHI'!$E:$E,$D353,'[3]TK DETHI'!$F:$F))</f>
        <v>0</v>
      </c>
      <c r="H353" s="147">
        <f>IF($D353="","",SUMIF('[3]TK DETHI'!$G:$G,$D353,'[3]TK DETHI'!$H:$H))</f>
        <v>0</v>
      </c>
      <c r="I353" s="147">
        <f>IF($D353="","",SUMIF('[3]TK DETHI'!$I:$I,$D353,'[3]TK DETHI'!$J:$J))</f>
        <v>0</v>
      </c>
      <c r="J353" s="147">
        <f>IF($D353="","",SUMIF('[3]TK DETHI'!$K:$K,$D353,'[3]TK DETHI'!$L:$L))</f>
        <v>0</v>
      </c>
      <c r="K353" s="147">
        <f>IF($D353="","",SUMIF('[3]TK DETHI'!$M:$M,$D353,'[3]TK DETHI'!$N:$N))</f>
        <v>0</v>
      </c>
      <c r="L353" s="147">
        <f>IF($D353="","",SUMIF('[3]TK DETHI'!$O:$O,$D353,'[3]TK DETHI'!$P:$P))</f>
        <v>0</v>
      </c>
      <c r="M353" s="148">
        <f t="shared" si="55"/>
        <v>0</v>
      </c>
      <c r="N353" s="49">
        <f>IF($D353="","",SUMIF('[3]TK COITHI KTHP va Thi TN'!$A:$A,$D353,'[3]TK COITHI KTHP va Thi TN'!$D:$D))</f>
        <v>0</v>
      </c>
      <c r="O353" s="49">
        <f>IF($D353="","",SUMIF('[3]TK COITHI KTHP va Thi TN'!$B:$B,$D353,'[3]TK COITHI KTHP va Thi TN'!$D:$D))</f>
        <v>0</v>
      </c>
      <c r="P353" s="49">
        <f>IF($D353="","",SUMIF('[3]TK COITHI KTHP va Thi TN'!$E:$E,$D353,'[3]TK COITHI KTHP va Thi TN'!$H:$H))</f>
        <v>0</v>
      </c>
      <c r="Q353" s="49">
        <f>IF($D353="","",SUMIF('[3]TK COITHI KTHP va Thi TN'!$F:$F,$D353,'[3]TK COITHI KTHP va Thi TN'!$H:$H))</f>
        <v>0</v>
      </c>
      <c r="R353" s="149">
        <f t="shared" si="56"/>
        <v>0</v>
      </c>
      <c r="S353" s="49">
        <f>IF($D353="","",SUMIF('[3]TK CHAMTHI'!$A:$A,$D353,'[3]TK CHAMTHI'!$C:$C))</f>
        <v>0</v>
      </c>
      <c r="T353" s="49">
        <f>IF($D353="","",SUMIF('[3]TK CHAMTHI'!$B:$B,$D353,'[3]TK CHAMTHI'!$C:$C))</f>
        <v>0</v>
      </c>
      <c r="U353" s="49">
        <f>IF(D353="","",SUMIF('[3]CHAM NV'!B:B,D353,'[3]CHAM NV'!C:C))</f>
        <v>0</v>
      </c>
      <c r="V353" s="50">
        <f t="shared" si="57"/>
        <v>0</v>
      </c>
      <c r="W353" s="49">
        <f>IF($D353="","",SUMIF('[3]TK CHAMTHI'!$D:$D,$D353,'[3]TK CHAMTHI'!$F:$F))</f>
        <v>0</v>
      </c>
      <c r="X353" s="49">
        <f>IF($D353="","",SUMIF('[3]TK CHAMTHI'!$E:$E,$D353,'[3]TK CHAMTHI'!$F:$F))</f>
        <v>0</v>
      </c>
      <c r="Y353" s="49">
        <f>IF(D353="","",SUMIF('[3]CHAM NV'!G:G,D353,'[3]CHAM NV'!H:H))</f>
        <v>0</v>
      </c>
      <c r="Z353" s="50">
        <f t="shared" si="58"/>
        <v>0</v>
      </c>
      <c r="AA353" s="49">
        <f>IF($D353="","",SUMIF('[3]TK CHAMTHI'!$G:$G,$D353,'[3]TK CHAMTHI'!$I:$I))</f>
        <v>0</v>
      </c>
      <c r="AB353" s="49">
        <f>IF($D353="","",SUMIF('[3]TK CHAMTHI'!$H:$H,$D353,'[3]TK CHAMTHI'!$I:$I))</f>
        <v>0</v>
      </c>
      <c r="AC353" s="49">
        <f>IF(D353="","",SUMIF('[3]CHAM NV'!E:E,D353,'[3]CHAM NV'!F:F))</f>
        <v>0</v>
      </c>
      <c r="AD353" s="50">
        <f t="shared" si="59"/>
        <v>0</v>
      </c>
      <c r="AE353" s="49">
        <f>IF($D353="","",SUMIF('[3]TK CHAMTHI'!$J:$J,$D353,'[3]TK CHAMTHI'!$L:$L))</f>
        <v>0</v>
      </c>
      <c r="AF353" s="49">
        <f>IF($D353="","",SUMIF('[3]TK CHAMTHI'!$K:$K,$D353,'[3]TK CHAMTHI'!$L:$L))</f>
        <v>0</v>
      </c>
      <c r="AG353" s="49">
        <f>IF(D353="","",SUMIF('[3]CHAM NV'!I:I,D353,'[3]CHAM NV'!J:J))</f>
        <v>0</v>
      </c>
      <c r="AH353" s="50">
        <f t="shared" si="60"/>
        <v>0</v>
      </c>
      <c r="AI353" s="49">
        <f>IF($D353="","",SUMIF('[3]TK CHAMTHI'!$M:$M,$D353,'[3]TK CHAMTHI'!$O:$O))</f>
        <v>0</v>
      </c>
      <c r="AJ353" s="49">
        <f>IF($D353="","",SUMIF('[3]TK CHAMTHI'!$N:$N,$D353,'[3]TK CHAMTHI'!$O:$O))</f>
        <v>0</v>
      </c>
      <c r="AK353" s="50">
        <f t="shared" si="52"/>
        <v>0</v>
      </c>
      <c r="AL353" s="49">
        <f>IF($D353="","",SUMIF('[3]TK CHAMTHI'!$P:$P,$D353,'[3]TK CHAMTHI'!$R:$R))</f>
        <v>0</v>
      </c>
      <c r="AM353" s="49">
        <f>IF($D353="","",SUMIF('[3]TK CHAMTHI'!$Q:$Q,$D353,'[3]TK CHAMTHI'!$R:$R))</f>
        <v>0</v>
      </c>
      <c r="AN353" s="50">
        <f t="shared" si="53"/>
        <v>0</v>
      </c>
      <c r="AO353" s="49">
        <f>IF(D353="","",SUMIF('[3]TK CHAMTHI'!S:S,D353,'[3]TK CHAMTHI'!U:U))</f>
        <v>0</v>
      </c>
      <c r="AP353" s="49">
        <f>IF(D353="","",SUMIF('[3]TK CHAMTHI'!T:T,D353,'[3]TK CHAMTHI'!U:U))</f>
        <v>0</v>
      </c>
      <c r="AQ353" s="50">
        <f t="shared" si="61"/>
        <v>0</v>
      </c>
      <c r="AR353" s="50">
        <f>IF(D353="","",ROUND(SUMIF('[3]QL THI'!G:G,D353,'[3]QL THI'!H:H),1))</f>
        <v>0</v>
      </c>
      <c r="AS353" s="50">
        <f>IF(D353="","",ROUND(SUMIF('[3]QL THI'!E:E,D353,'[3]QL THI'!F:F),1))</f>
        <v>0</v>
      </c>
      <c r="AT353" s="149">
        <f t="shared" si="54"/>
        <v>0</v>
      </c>
    </row>
    <row r="354" spans="1:46" s="135" customFormat="1">
      <c r="A354" s="145">
        <f>IF(D354="","",SUBTOTAL(3,$D$5:D354))</f>
        <v>350</v>
      </c>
      <c r="B354" s="46" t="s">
        <v>750</v>
      </c>
      <c r="C354" s="47" t="s">
        <v>737</v>
      </c>
      <c r="D354" s="146" t="s">
        <v>751</v>
      </c>
      <c r="E354" s="147">
        <f>IF($D354="","",SUMIF('[3]TK DETHI'!$A:$A,$D354,'[3]TK DETHI'!$B:$B))</f>
        <v>0</v>
      </c>
      <c r="F354" s="147">
        <f>IF($D354="","",SUMIF('[3]TK DETHI'!$C:$C,$D354,'[3]TK DETHI'!$D:$D))</f>
        <v>0</v>
      </c>
      <c r="G354" s="147">
        <f>IF($D354="","",SUMIF('[3]TK DETHI'!$E:$E,$D354,'[3]TK DETHI'!$F:$F))</f>
        <v>0</v>
      </c>
      <c r="H354" s="147">
        <f>IF($D354="","",SUMIF('[3]TK DETHI'!$G:$G,$D354,'[3]TK DETHI'!$H:$H))</f>
        <v>0</v>
      </c>
      <c r="I354" s="147">
        <f>IF($D354="","",SUMIF('[3]TK DETHI'!$I:$I,$D354,'[3]TK DETHI'!$J:$J))</f>
        <v>0</v>
      </c>
      <c r="J354" s="147">
        <f>IF($D354="","",SUMIF('[3]TK DETHI'!$K:$K,$D354,'[3]TK DETHI'!$L:$L))</f>
        <v>0</v>
      </c>
      <c r="K354" s="147">
        <f>IF($D354="","",SUMIF('[3]TK DETHI'!$M:$M,$D354,'[3]TK DETHI'!$N:$N))</f>
        <v>0</v>
      </c>
      <c r="L354" s="147">
        <f>IF($D354="","",SUMIF('[3]TK DETHI'!$O:$O,$D354,'[3]TK DETHI'!$P:$P))</f>
        <v>0</v>
      </c>
      <c r="M354" s="148">
        <f t="shared" si="55"/>
        <v>0</v>
      </c>
      <c r="N354" s="49">
        <f>IF($D354="","",SUMIF('[3]TK COITHI KTHP va Thi TN'!$A:$A,$D354,'[3]TK COITHI KTHP va Thi TN'!$D:$D))</f>
        <v>0</v>
      </c>
      <c r="O354" s="49">
        <f>IF($D354="","",SUMIF('[3]TK COITHI KTHP va Thi TN'!$B:$B,$D354,'[3]TK COITHI KTHP va Thi TN'!$D:$D))</f>
        <v>0</v>
      </c>
      <c r="P354" s="49">
        <f>IF($D354="","",SUMIF('[3]TK COITHI KTHP va Thi TN'!$E:$E,$D354,'[3]TK COITHI KTHP va Thi TN'!$H:$H))</f>
        <v>0</v>
      </c>
      <c r="Q354" s="49">
        <f>IF($D354="","",SUMIF('[3]TK COITHI KTHP va Thi TN'!$F:$F,$D354,'[3]TK COITHI KTHP va Thi TN'!$H:$H))</f>
        <v>0</v>
      </c>
      <c r="R354" s="149">
        <f t="shared" si="56"/>
        <v>0</v>
      </c>
      <c r="S354" s="49">
        <f>IF($D354="","",SUMIF('[3]TK CHAMTHI'!$A:$A,$D354,'[3]TK CHAMTHI'!$C:$C))</f>
        <v>0</v>
      </c>
      <c r="T354" s="49">
        <f>IF($D354="","",SUMIF('[3]TK CHAMTHI'!$B:$B,$D354,'[3]TK CHAMTHI'!$C:$C))</f>
        <v>0</v>
      </c>
      <c r="U354" s="49">
        <f>IF(D354="","",SUMIF('[3]CHAM NV'!B:B,D354,'[3]CHAM NV'!C:C))</f>
        <v>0</v>
      </c>
      <c r="V354" s="50">
        <f t="shared" si="57"/>
        <v>0</v>
      </c>
      <c r="W354" s="49">
        <f>IF($D354="","",SUMIF('[3]TK CHAMTHI'!$D:$D,$D354,'[3]TK CHAMTHI'!$F:$F))</f>
        <v>0</v>
      </c>
      <c r="X354" s="49">
        <f>IF($D354="","",SUMIF('[3]TK CHAMTHI'!$E:$E,$D354,'[3]TK CHAMTHI'!$F:$F))</f>
        <v>0</v>
      </c>
      <c r="Y354" s="49">
        <f>IF(D354="","",SUMIF('[3]CHAM NV'!G:G,D354,'[3]CHAM NV'!H:H))</f>
        <v>0</v>
      </c>
      <c r="Z354" s="50">
        <f t="shared" si="58"/>
        <v>0</v>
      </c>
      <c r="AA354" s="49">
        <f>IF($D354="","",SUMIF('[3]TK CHAMTHI'!$G:$G,$D354,'[3]TK CHAMTHI'!$I:$I))</f>
        <v>0</v>
      </c>
      <c r="AB354" s="49">
        <f>IF($D354="","",SUMIF('[3]TK CHAMTHI'!$H:$H,$D354,'[3]TK CHAMTHI'!$I:$I))</f>
        <v>0</v>
      </c>
      <c r="AC354" s="49">
        <f>IF(D354="","",SUMIF('[3]CHAM NV'!E:E,D354,'[3]CHAM NV'!F:F))</f>
        <v>0</v>
      </c>
      <c r="AD354" s="50">
        <f t="shared" si="59"/>
        <v>0</v>
      </c>
      <c r="AE354" s="49">
        <f>IF($D354="","",SUMIF('[3]TK CHAMTHI'!$J:$J,$D354,'[3]TK CHAMTHI'!$L:$L))</f>
        <v>0</v>
      </c>
      <c r="AF354" s="49">
        <f>IF($D354="","",SUMIF('[3]TK CHAMTHI'!$K:$K,$D354,'[3]TK CHAMTHI'!$L:$L))</f>
        <v>0</v>
      </c>
      <c r="AG354" s="49">
        <f>IF(D354="","",SUMIF('[3]CHAM NV'!I:I,D354,'[3]CHAM NV'!J:J))</f>
        <v>0</v>
      </c>
      <c r="AH354" s="50">
        <f t="shared" si="60"/>
        <v>0</v>
      </c>
      <c r="AI354" s="49">
        <f>IF($D354="","",SUMIF('[3]TK CHAMTHI'!$M:$M,$D354,'[3]TK CHAMTHI'!$O:$O))</f>
        <v>0</v>
      </c>
      <c r="AJ354" s="49">
        <f>IF($D354="","",SUMIF('[3]TK CHAMTHI'!$N:$N,$D354,'[3]TK CHAMTHI'!$O:$O))</f>
        <v>0</v>
      </c>
      <c r="AK354" s="50">
        <f t="shared" si="52"/>
        <v>0</v>
      </c>
      <c r="AL354" s="49">
        <f>IF($D354="","",SUMIF('[3]TK CHAMTHI'!$P:$P,$D354,'[3]TK CHAMTHI'!$R:$R))</f>
        <v>0</v>
      </c>
      <c r="AM354" s="49">
        <f>IF($D354="","",SUMIF('[3]TK CHAMTHI'!$Q:$Q,$D354,'[3]TK CHAMTHI'!$R:$R))</f>
        <v>0</v>
      </c>
      <c r="AN354" s="50">
        <f t="shared" si="53"/>
        <v>0</v>
      </c>
      <c r="AO354" s="49">
        <f>IF(D354="","",SUMIF('[3]TK CHAMTHI'!S:S,D354,'[3]TK CHAMTHI'!U:U))</f>
        <v>0</v>
      </c>
      <c r="AP354" s="49">
        <f>IF(D354="","",SUMIF('[3]TK CHAMTHI'!T:T,D354,'[3]TK CHAMTHI'!U:U))</f>
        <v>0</v>
      </c>
      <c r="AQ354" s="50">
        <f t="shared" si="61"/>
        <v>0</v>
      </c>
      <c r="AR354" s="50">
        <f>IF(D354="","",ROUND(SUMIF('[3]QL THI'!G:G,D354,'[3]QL THI'!H:H),1))</f>
        <v>0</v>
      </c>
      <c r="AS354" s="50">
        <f>IF(D354="","",ROUND(SUMIF('[3]QL THI'!E:E,D354,'[3]QL THI'!F:F),1))</f>
        <v>0</v>
      </c>
      <c r="AT354" s="149">
        <f t="shared" si="54"/>
        <v>0</v>
      </c>
    </row>
    <row r="355" spans="1:46" s="135" customFormat="1">
      <c r="A355" s="145">
        <f>IF(D355="","",SUBTOTAL(3,$D$5:D355))</f>
        <v>351</v>
      </c>
      <c r="B355" s="46" t="s">
        <v>752</v>
      </c>
      <c r="C355" s="47" t="s">
        <v>753</v>
      </c>
      <c r="D355" s="146" t="s">
        <v>754</v>
      </c>
      <c r="E355" s="147">
        <f>IF($D355="","",SUMIF('[3]TK DETHI'!$A:$A,$D355,'[3]TK DETHI'!$B:$B))</f>
        <v>0</v>
      </c>
      <c r="F355" s="147">
        <f>IF($D355="","",SUMIF('[3]TK DETHI'!$C:$C,$D355,'[3]TK DETHI'!$D:$D))</f>
        <v>0</v>
      </c>
      <c r="G355" s="147">
        <f>IF($D355="","",SUMIF('[3]TK DETHI'!$E:$E,$D355,'[3]TK DETHI'!$F:$F))</f>
        <v>0</v>
      </c>
      <c r="H355" s="147">
        <f>IF($D355="","",SUMIF('[3]TK DETHI'!$G:$G,$D355,'[3]TK DETHI'!$H:$H))</f>
        <v>0</v>
      </c>
      <c r="I355" s="147">
        <f>IF($D355="","",SUMIF('[3]TK DETHI'!$I:$I,$D355,'[3]TK DETHI'!$J:$J))</f>
        <v>0</v>
      </c>
      <c r="J355" s="147">
        <f>IF($D355="","",SUMIF('[3]TK DETHI'!$K:$K,$D355,'[3]TK DETHI'!$L:$L))</f>
        <v>0</v>
      </c>
      <c r="K355" s="147">
        <f>IF($D355="","",SUMIF('[3]TK DETHI'!$M:$M,$D355,'[3]TK DETHI'!$N:$N))</f>
        <v>0</v>
      </c>
      <c r="L355" s="147">
        <f>IF($D355="","",SUMIF('[3]TK DETHI'!$O:$O,$D355,'[3]TK DETHI'!$P:$P))</f>
        <v>0</v>
      </c>
      <c r="M355" s="148">
        <f t="shared" si="55"/>
        <v>0</v>
      </c>
      <c r="N355" s="49">
        <f>IF($D355="","",SUMIF('[3]TK COITHI KTHP va Thi TN'!$A:$A,$D355,'[3]TK COITHI KTHP va Thi TN'!$D:$D))</f>
        <v>0</v>
      </c>
      <c r="O355" s="49">
        <f>IF($D355="","",SUMIF('[3]TK COITHI KTHP va Thi TN'!$B:$B,$D355,'[3]TK COITHI KTHP va Thi TN'!$D:$D))</f>
        <v>0</v>
      </c>
      <c r="P355" s="49">
        <f>IF($D355="","",SUMIF('[3]TK COITHI KTHP va Thi TN'!$E:$E,$D355,'[3]TK COITHI KTHP va Thi TN'!$H:$H))</f>
        <v>0</v>
      </c>
      <c r="Q355" s="49">
        <f>IF($D355="","",SUMIF('[3]TK COITHI KTHP va Thi TN'!$F:$F,$D355,'[3]TK COITHI KTHP va Thi TN'!$H:$H))</f>
        <v>0</v>
      </c>
      <c r="R355" s="149">
        <f t="shared" si="56"/>
        <v>0</v>
      </c>
      <c r="S355" s="49">
        <f>IF($D355="","",SUMIF('[3]TK CHAMTHI'!$A:$A,$D355,'[3]TK CHAMTHI'!$C:$C))</f>
        <v>0</v>
      </c>
      <c r="T355" s="49">
        <f>IF($D355="","",SUMIF('[3]TK CHAMTHI'!$B:$B,$D355,'[3]TK CHAMTHI'!$C:$C))</f>
        <v>0</v>
      </c>
      <c r="U355" s="49">
        <f>IF(D355="","",SUMIF('[3]CHAM NV'!B:B,D355,'[3]CHAM NV'!C:C))</f>
        <v>0</v>
      </c>
      <c r="V355" s="50">
        <f t="shared" si="57"/>
        <v>0</v>
      </c>
      <c r="W355" s="49">
        <f>IF($D355="","",SUMIF('[3]TK CHAMTHI'!$D:$D,$D355,'[3]TK CHAMTHI'!$F:$F))</f>
        <v>0</v>
      </c>
      <c r="X355" s="49">
        <f>IF($D355="","",SUMIF('[3]TK CHAMTHI'!$E:$E,$D355,'[3]TK CHAMTHI'!$F:$F))</f>
        <v>0</v>
      </c>
      <c r="Y355" s="49">
        <f>IF(D355="","",SUMIF('[3]CHAM NV'!G:G,D355,'[3]CHAM NV'!H:H))</f>
        <v>0</v>
      </c>
      <c r="Z355" s="50">
        <f t="shared" si="58"/>
        <v>0</v>
      </c>
      <c r="AA355" s="49">
        <f>IF($D355="","",SUMIF('[3]TK CHAMTHI'!$G:$G,$D355,'[3]TK CHAMTHI'!$I:$I))</f>
        <v>0</v>
      </c>
      <c r="AB355" s="49">
        <f>IF($D355="","",SUMIF('[3]TK CHAMTHI'!$H:$H,$D355,'[3]TK CHAMTHI'!$I:$I))</f>
        <v>0</v>
      </c>
      <c r="AC355" s="49">
        <f>IF(D355="","",SUMIF('[3]CHAM NV'!E:E,D355,'[3]CHAM NV'!F:F))</f>
        <v>0</v>
      </c>
      <c r="AD355" s="50">
        <f t="shared" si="59"/>
        <v>0</v>
      </c>
      <c r="AE355" s="49">
        <f>IF($D355="","",SUMIF('[3]TK CHAMTHI'!$J:$J,$D355,'[3]TK CHAMTHI'!$L:$L))</f>
        <v>0</v>
      </c>
      <c r="AF355" s="49">
        <f>IF($D355="","",SUMIF('[3]TK CHAMTHI'!$K:$K,$D355,'[3]TK CHAMTHI'!$L:$L))</f>
        <v>0</v>
      </c>
      <c r="AG355" s="49">
        <f>IF(D355="","",SUMIF('[3]CHAM NV'!I:I,D355,'[3]CHAM NV'!J:J))</f>
        <v>0</v>
      </c>
      <c r="AH355" s="50">
        <f t="shared" si="60"/>
        <v>0</v>
      </c>
      <c r="AI355" s="49">
        <f>IF($D355="","",SUMIF('[3]TK CHAMTHI'!$M:$M,$D355,'[3]TK CHAMTHI'!$O:$O))</f>
        <v>0</v>
      </c>
      <c r="AJ355" s="49">
        <f>IF($D355="","",SUMIF('[3]TK CHAMTHI'!$N:$N,$D355,'[3]TK CHAMTHI'!$O:$O))</f>
        <v>0</v>
      </c>
      <c r="AK355" s="50">
        <f t="shared" si="52"/>
        <v>0</v>
      </c>
      <c r="AL355" s="49">
        <f>IF($D355="","",SUMIF('[3]TK CHAMTHI'!$P:$P,$D355,'[3]TK CHAMTHI'!$R:$R))</f>
        <v>0</v>
      </c>
      <c r="AM355" s="49">
        <f>IF($D355="","",SUMIF('[3]TK CHAMTHI'!$Q:$Q,$D355,'[3]TK CHAMTHI'!$R:$R))</f>
        <v>0</v>
      </c>
      <c r="AN355" s="50">
        <f t="shared" si="53"/>
        <v>0</v>
      </c>
      <c r="AO355" s="49">
        <f>IF(D355="","",SUMIF('[3]TK CHAMTHI'!S:S,D355,'[3]TK CHAMTHI'!U:U))</f>
        <v>0</v>
      </c>
      <c r="AP355" s="49">
        <f>IF(D355="","",SUMIF('[3]TK CHAMTHI'!T:T,D355,'[3]TK CHAMTHI'!U:U))</f>
        <v>0</v>
      </c>
      <c r="AQ355" s="50">
        <f t="shared" si="61"/>
        <v>0</v>
      </c>
      <c r="AR355" s="50">
        <f>IF(D355="","",ROUND(SUMIF('[3]QL THI'!G:G,D355,'[3]QL THI'!H:H),1))</f>
        <v>0</v>
      </c>
      <c r="AS355" s="50">
        <f>IF(D355="","",ROUND(SUMIF('[3]QL THI'!E:E,D355,'[3]QL THI'!F:F),1))</f>
        <v>0</v>
      </c>
      <c r="AT355" s="149">
        <f t="shared" si="54"/>
        <v>0</v>
      </c>
    </row>
    <row r="356" spans="1:46" s="135" customFormat="1">
      <c r="A356" s="145">
        <f>IF(D356="","",SUBTOTAL(3,$D$5:D356))</f>
        <v>352</v>
      </c>
      <c r="B356" s="46" t="s">
        <v>755</v>
      </c>
      <c r="C356" s="47" t="s">
        <v>753</v>
      </c>
      <c r="D356" s="146" t="s">
        <v>756</v>
      </c>
      <c r="E356" s="147">
        <f>IF($D356="","",SUMIF('[3]TK DETHI'!$A:$A,$D356,'[3]TK DETHI'!$B:$B))</f>
        <v>0</v>
      </c>
      <c r="F356" s="147">
        <f>IF($D356="","",SUMIF('[3]TK DETHI'!$C:$C,$D356,'[3]TK DETHI'!$D:$D))</f>
        <v>0</v>
      </c>
      <c r="G356" s="147">
        <f>IF($D356="","",SUMIF('[3]TK DETHI'!$E:$E,$D356,'[3]TK DETHI'!$F:$F))</f>
        <v>0</v>
      </c>
      <c r="H356" s="147">
        <f>IF($D356="","",SUMIF('[3]TK DETHI'!$G:$G,$D356,'[3]TK DETHI'!$H:$H))</f>
        <v>0</v>
      </c>
      <c r="I356" s="147">
        <f>IF($D356="","",SUMIF('[3]TK DETHI'!$I:$I,$D356,'[3]TK DETHI'!$J:$J))</f>
        <v>0</v>
      </c>
      <c r="J356" s="147">
        <f>IF($D356="","",SUMIF('[3]TK DETHI'!$K:$K,$D356,'[3]TK DETHI'!$L:$L))</f>
        <v>0</v>
      </c>
      <c r="K356" s="147">
        <f>IF($D356="","",SUMIF('[3]TK DETHI'!$M:$M,$D356,'[3]TK DETHI'!$N:$N))</f>
        <v>0</v>
      </c>
      <c r="L356" s="147">
        <f>IF($D356="","",SUMIF('[3]TK DETHI'!$O:$O,$D356,'[3]TK DETHI'!$P:$P))</f>
        <v>0</v>
      </c>
      <c r="M356" s="148">
        <f t="shared" si="55"/>
        <v>0</v>
      </c>
      <c r="N356" s="49">
        <f>IF($D356="","",SUMIF('[3]TK COITHI KTHP va Thi TN'!$A:$A,$D356,'[3]TK COITHI KTHP va Thi TN'!$D:$D))</f>
        <v>0</v>
      </c>
      <c r="O356" s="49">
        <f>IF($D356="","",SUMIF('[3]TK COITHI KTHP va Thi TN'!$B:$B,$D356,'[3]TK COITHI KTHP va Thi TN'!$D:$D))</f>
        <v>0</v>
      </c>
      <c r="P356" s="49">
        <f>IF($D356="","",SUMIF('[3]TK COITHI KTHP va Thi TN'!$E:$E,$D356,'[3]TK COITHI KTHP va Thi TN'!$H:$H))</f>
        <v>0</v>
      </c>
      <c r="Q356" s="49">
        <f>IF($D356="","",SUMIF('[3]TK COITHI KTHP va Thi TN'!$F:$F,$D356,'[3]TK COITHI KTHP va Thi TN'!$H:$H))</f>
        <v>0</v>
      </c>
      <c r="R356" s="149">
        <f t="shared" si="56"/>
        <v>0</v>
      </c>
      <c r="S356" s="49">
        <f>IF($D356="","",SUMIF('[3]TK CHAMTHI'!$A:$A,$D356,'[3]TK CHAMTHI'!$C:$C))</f>
        <v>0</v>
      </c>
      <c r="T356" s="49">
        <f>IF($D356="","",SUMIF('[3]TK CHAMTHI'!$B:$B,$D356,'[3]TK CHAMTHI'!$C:$C))</f>
        <v>0</v>
      </c>
      <c r="U356" s="49">
        <f>IF(D356="","",SUMIF('[3]CHAM NV'!B:B,D356,'[3]CHAM NV'!C:C))</f>
        <v>0</v>
      </c>
      <c r="V356" s="50">
        <f t="shared" si="57"/>
        <v>0</v>
      </c>
      <c r="W356" s="49">
        <f>IF($D356="","",SUMIF('[3]TK CHAMTHI'!$D:$D,$D356,'[3]TK CHAMTHI'!$F:$F))</f>
        <v>0</v>
      </c>
      <c r="X356" s="49">
        <f>IF($D356="","",SUMIF('[3]TK CHAMTHI'!$E:$E,$D356,'[3]TK CHAMTHI'!$F:$F))</f>
        <v>0</v>
      </c>
      <c r="Y356" s="49">
        <f>IF(D356="","",SUMIF('[3]CHAM NV'!G:G,D356,'[3]CHAM NV'!H:H))</f>
        <v>0</v>
      </c>
      <c r="Z356" s="50">
        <f t="shared" si="58"/>
        <v>0</v>
      </c>
      <c r="AA356" s="49">
        <f>IF($D356="","",SUMIF('[3]TK CHAMTHI'!$G:$G,$D356,'[3]TK CHAMTHI'!$I:$I))</f>
        <v>0</v>
      </c>
      <c r="AB356" s="49">
        <f>IF($D356="","",SUMIF('[3]TK CHAMTHI'!$H:$H,$D356,'[3]TK CHAMTHI'!$I:$I))</f>
        <v>0</v>
      </c>
      <c r="AC356" s="49">
        <f>IF(D356="","",SUMIF('[3]CHAM NV'!E:E,D356,'[3]CHAM NV'!F:F))</f>
        <v>0</v>
      </c>
      <c r="AD356" s="50">
        <f t="shared" si="59"/>
        <v>0</v>
      </c>
      <c r="AE356" s="49">
        <f>IF($D356="","",SUMIF('[3]TK CHAMTHI'!$J:$J,$D356,'[3]TK CHAMTHI'!$L:$L))</f>
        <v>0</v>
      </c>
      <c r="AF356" s="49">
        <f>IF($D356="","",SUMIF('[3]TK CHAMTHI'!$K:$K,$D356,'[3]TK CHAMTHI'!$L:$L))</f>
        <v>0</v>
      </c>
      <c r="AG356" s="49">
        <f>IF(D356="","",SUMIF('[3]CHAM NV'!I:I,D356,'[3]CHAM NV'!J:J))</f>
        <v>0</v>
      </c>
      <c r="AH356" s="50">
        <f t="shared" si="60"/>
        <v>0</v>
      </c>
      <c r="AI356" s="49">
        <f>IF($D356="","",SUMIF('[3]TK CHAMTHI'!$M:$M,$D356,'[3]TK CHAMTHI'!$O:$O))</f>
        <v>0</v>
      </c>
      <c r="AJ356" s="49">
        <f>IF($D356="","",SUMIF('[3]TK CHAMTHI'!$N:$N,$D356,'[3]TK CHAMTHI'!$O:$O))</f>
        <v>0</v>
      </c>
      <c r="AK356" s="50">
        <f t="shared" si="52"/>
        <v>0</v>
      </c>
      <c r="AL356" s="49">
        <f>IF($D356="","",SUMIF('[3]TK CHAMTHI'!$P:$P,$D356,'[3]TK CHAMTHI'!$R:$R))</f>
        <v>0</v>
      </c>
      <c r="AM356" s="49">
        <f>IF($D356="","",SUMIF('[3]TK CHAMTHI'!$Q:$Q,$D356,'[3]TK CHAMTHI'!$R:$R))</f>
        <v>0</v>
      </c>
      <c r="AN356" s="50">
        <f t="shared" si="53"/>
        <v>0</v>
      </c>
      <c r="AO356" s="49">
        <f>IF(D356="","",SUMIF('[3]TK CHAMTHI'!S:S,D356,'[3]TK CHAMTHI'!U:U))</f>
        <v>0</v>
      </c>
      <c r="AP356" s="49">
        <f>IF(D356="","",SUMIF('[3]TK CHAMTHI'!T:T,D356,'[3]TK CHAMTHI'!U:U))</f>
        <v>0</v>
      </c>
      <c r="AQ356" s="50">
        <f t="shared" si="61"/>
        <v>0</v>
      </c>
      <c r="AR356" s="50">
        <f>IF(D356="","",ROUND(SUMIF('[3]QL THI'!G:G,D356,'[3]QL THI'!H:H),1))</f>
        <v>0</v>
      </c>
      <c r="AS356" s="50">
        <f>IF(D356="","",ROUND(SUMIF('[3]QL THI'!E:E,D356,'[3]QL THI'!F:F),1))</f>
        <v>0</v>
      </c>
      <c r="AT356" s="149">
        <f t="shared" si="54"/>
        <v>0</v>
      </c>
    </row>
    <row r="357" spans="1:46" s="135" customFormat="1">
      <c r="A357" s="145">
        <f>IF(D357="","",SUBTOTAL(3,$D$5:D357))</f>
        <v>353</v>
      </c>
      <c r="B357" s="46" t="s">
        <v>757</v>
      </c>
      <c r="C357" s="47" t="s">
        <v>753</v>
      </c>
      <c r="D357" s="146" t="s">
        <v>758</v>
      </c>
      <c r="E357" s="147">
        <f>IF($D357="","",SUMIF('[3]TK DETHI'!$A:$A,$D357,'[3]TK DETHI'!$B:$B))</f>
        <v>0</v>
      </c>
      <c r="F357" s="147">
        <f>IF($D357="","",SUMIF('[3]TK DETHI'!$C:$C,$D357,'[3]TK DETHI'!$D:$D))</f>
        <v>0</v>
      </c>
      <c r="G357" s="147">
        <f>IF($D357="","",SUMIF('[3]TK DETHI'!$E:$E,$D357,'[3]TK DETHI'!$F:$F))</f>
        <v>0</v>
      </c>
      <c r="H357" s="147">
        <f>IF($D357="","",SUMIF('[3]TK DETHI'!$G:$G,$D357,'[3]TK DETHI'!$H:$H))</f>
        <v>0</v>
      </c>
      <c r="I357" s="147">
        <f>IF($D357="","",SUMIF('[3]TK DETHI'!$I:$I,$D357,'[3]TK DETHI'!$J:$J))</f>
        <v>0</v>
      </c>
      <c r="J357" s="147">
        <f>IF($D357="","",SUMIF('[3]TK DETHI'!$K:$K,$D357,'[3]TK DETHI'!$L:$L))</f>
        <v>0</v>
      </c>
      <c r="K357" s="147">
        <f>IF($D357="","",SUMIF('[3]TK DETHI'!$M:$M,$D357,'[3]TK DETHI'!$N:$N))</f>
        <v>0</v>
      </c>
      <c r="L357" s="147">
        <f>IF($D357="","",SUMIF('[3]TK DETHI'!$O:$O,$D357,'[3]TK DETHI'!$P:$P))</f>
        <v>0</v>
      </c>
      <c r="M357" s="148">
        <f t="shared" si="55"/>
        <v>0</v>
      </c>
      <c r="N357" s="49">
        <f>IF($D357="","",SUMIF('[3]TK COITHI KTHP va Thi TN'!$A:$A,$D357,'[3]TK COITHI KTHP va Thi TN'!$D:$D))</f>
        <v>0</v>
      </c>
      <c r="O357" s="49">
        <f>IF($D357="","",SUMIF('[3]TK COITHI KTHP va Thi TN'!$B:$B,$D357,'[3]TK COITHI KTHP va Thi TN'!$D:$D))</f>
        <v>0</v>
      </c>
      <c r="P357" s="49">
        <f>IF($D357="","",SUMIF('[3]TK COITHI KTHP va Thi TN'!$E:$E,$D357,'[3]TK COITHI KTHP va Thi TN'!$H:$H))</f>
        <v>0</v>
      </c>
      <c r="Q357" s="49">
        <f>IF($D357="","",SUMIF('[3]TK COITHI KTHP va Thi TN'!$F:$F,$D357,'[3]TK COITHI KTHP va Thi TN'!$H:$H))</f>
        <v>0</v>
      </c>
      <c r="R357" s="149">
        <f t="shared" si="56"/>
        <v>0</v>
      </c>
      <c r="S357" s="49">
        <f>IF($D357="","",SUMIF('[3]TK CHAMTHI'!$A:$A,$D357,'[3]TK CHAMTHI'!$C:$C))</f>
        <v>0</v>
      </c>
      <c r="T357" s="49">
        <f>IF($D357="","",SUMIF('[3]TK CHAMTHI'!$B:$B,$D357,'[3]TK CHAMTHI'!$C:$C))</f>
        <v>0</v>
      </c>
      <c r="U357" s="49">
        <f>IF(D357="","",SUMIF('[3]CHAM NV'!B:B,D357,'[3]CHAM NV'!C:C))</f>
        <v>0</v>
      </c>
      <c r="V357" s="50">
        <f t="shared" si="57"/>
        <v>0</v>
      </c>
      <c r="W357" s="49">
        <f>IF($D357="","",SUMIF('[3]TK CHAMTHI'!$D:$D,$D357,'[3]TK CHAMTHI'!$F:$F))</f>
        <v>0</v>
      </c>
      <c r="X357" s="49">
        <f>IF($D357="","",SUMIF('[3]TK CHAMTHI'!$E:$E,$D357,'[3]TK CHAMTHI'!$F:$F))</f>
        <v>0</v>
      </c>
      <c r="Y357" s="49">
        <f>IF(D357="","",SUMIF('[3]CHAM NV'!G:G,D357,'[3]CHAM NV'!H:H))</f>
        <v>0</v>
      </c>
      <c r="Z357" s="50">
        <f t="shared" si="58"/>
        <v>0</v>
      </c>
      <c r="AA357" s="49">
        <f>IF($D357="","",SUMIF('[3]TK CHAMTHI'!$G:$G,$D357,'[3]TK CHAMTHI'!$I:$I))</f>
        <v>0</v>
      </c>
      <c r="AB357" s="49">
        <f>IF($D357="","",SUMIF('[3]TK CHAMTHI'!$H:$H,$D357,'[3]TK CHAMTHI'!$I:$I))</f>
        <v>0</v>
      </c>
      <c r="AC357" s="49">
        <f>IF(D357="","",SUMIF('[3]CHAM NV'!E:E,D357,'[3]CHAM NV'!F:F))</f>
        <v>0</v>
      </c>
      <c r="AD357" s="50">
        <f t="shared" si="59"/>
        <v>0</v>
      </c>
      <c r="AE357" s="49">
        <f>IF($D357="","",SUMIF('[3]TK CHAMTHI'!$J:$J,$D357,'[3]TK CHAMTHI'!$L:$L))</f>
        <v>0</v>
      </c>
      <c r="AF357" s="49">
        <f>IF($D357="","",SUMIF('[3]TK CHAMTHI'!$K:$K,$D357,'[3]TK CHAMTHI'!$L:$L))</f>
        <v>0</v>
      </c>
      <c r="AG357" s="49">
        <f>IF(D357="","",SUMIF('[3]CHAM NV'!I:I,D357,'[3]CHAM NV'!J:J))</f>
        <v>0</v>
      </c>
      <c r="AH357" s="50">
        <f t="shared" si="60"/>
        <v>0</v>
      </c>
      <c r="AI357" s="49">
        <f>IF($D357="","",SUMIF('[3]TK CHAMTHI'!$M:$M,$D357,'[3]TK CHAMTHI'!$O:$O))</f>
        <v>0</v>
      </c>
      <c r="AJ357" s="49">
        <f>IF($D357="","",SUMIF('[3]TK CHAMTHI'!$N:$N,$D357,'[3]TK CHAMTHI'!$O:$O))</f>
        <v>0</v>
      </c>
      <c r="AK357" s="50">
        <f t="shared" si="52"/>
        <v>0</v>
      </c>
      <c r="AL357" s="49">
        <f>IF($D357="","",SUMIF('[3]TK CHAMTHI'!$P:$P,$D357,'[3]TK CHAMTHI'!$R:$R))</f>
        <v>0</v>
      </c>
      <c r="AM357" s="49">
        <f>IF($D357="","",SUMIF('[3]TK CHAMTHI'!$Q:$Q,$D357,'[3]TK CHAMTHI'!$R:$R))</f>
        <v>0</v>
      </c>
      <c r="AN357" s="50">
        <f t="shared" si="53"/>
        <v>0</v>
      </c>
      <c r="AO357" s="49">
        <f>IF(D357="","",SUMIF('[3]TK CHAMTHI'!S:S,D357,'[3]TK CHAMTHI'!U:U))</f>
        <v>0</v>
      </c>
      <c r="AP357" s="49">
        <f>IF(D357="","",SUMIF('[3]TK CHAMTHI'!T:T,D357,'[3]TK CHAMTHI'!U:U))</f>
        <v>0</v>
      </c>
      <c r="AQ357" s="50">
        <f t="shared" si="61"/>
        <v>0</v>
      </c>
      <c r="AR357" s="50">
        <f>IF(D357="","",ROUND(SUMIF('[3]QL THI'!G:G,D357,'[3]QL THI'!H:H),1))</f>
        <v>0</v>
      </c>
      <c r="AS357" s="50">
        <f>IF(D357="","",ROUND(SUMIF('[3]QL THI'!E:E,D357,'[3]QL THI'!F:F),1))</f>
        <v>0</v>
      </c>
      <c r="AT357" s="149">
        <f t="shared" si="54"/>
        <v>0</v>
      </c>
    </row>
    <row r="358" spans="1:46" s="135" customFormat="1">
      <c r="A358" s="145">
        <f>IF(D358="","",SUBTOTAL(3,$D$5:D358))</f>
        <v>354</v>
      </c>
      <c r="B358" s="46" t="s">
        <v>759</v>
      </c>
      <c r="C358" s="47" t="s">
        <v>753</v>
      </c>
      <c r="D358" s="146" t="s">
        <v>760</v>
      </c>
      <c r="E358" s="147">
        <f>IF($D358="","",SUMIF('[3]TK DETHI'!$A:$A,$D358,'[3]TK DETHI'!$B:$B))</f>
        <v>0</v>
      </c>
      <c r="F358" s="147">
        <f>IF($D358="","",SUMIF('[3]TK DETHI'!$C:$C,$D358,'[3]TK DETHI'!$D:$D))</f>
        <v>0</v>
      </c>
      <c r="G358" s="147">
        <f>IF($D358="","",SUMIF('[3]TK DETHI'!$E:$E,$D358,'[3]TK DETHI'!$F:$F))</f>
        <v>0</v>
      </c>
      <c r="H358" s="147">
        <f>IF($D358="","",SUMIF('[3]TK DETHI'!$G:$G,$D358,'[3]TK DETHI'!$H:$H))</f>
        <v>0</v>
      </c>
      <c r="I358" s="147">
        <f>IF($D358="","",SUMIF('[3]TK DETHI'!$I:$I,$D358,'[3]TK DETHI'!$J:$J))</f>
        <v>0</v>
      </c>
      <c r="J358" s="147">
        <f>IF($D358="","",SUMIF('[3]TK DETHI'!$K:$K,$D358,'[3]TK DETHI'!$L:$L))</f>
        <v>0</v>
      </c>
      <c r="K358" s="147">
        <f>IF($D358="","",SUMIF('[3]TK DETHI'!$M:$M,$D358,'[3]TK DETHI'!$N:$N))</f>
        <v>0</v>
      </c>
      <c r="L358" s="147">
        <f>IF($D358="","",SUMIF('[3]TK DETHI'!$O:$O,$D358,'[3]TK DETHI'!$P:$P))</f>
        <v>0</v>
      </c>
      <c r="M358" s="148">
        <f t="shared" si="55"/>
        <v>0</v>
      </c>
      <c r="N358" s="49">
        <f>IF($D358="","",SUMIF('[3]TK COITHI KTHP va Thi TN'!$A:$A,$D358,'[3]TK COITHI KTHP va Thi TN'!$D:$D))</f>
        <v>0</v>
      </c>
      <c r="O358" s="49">
        <f>IF($D358="","",SUMIF('[3]TK COITHI KTHP va Thi TN'!$B:$B,$D358,'[3]TK COITHI KTHP va Thi TN'!$D:$D))</f>
        <v>0</v>
      </c>
      <c r="P358" s="49">
        <f>IF($D358="","",SUMIF('[3]TK COITHI KTHP va Thi TN'!$E:$E,$D358,'[3]TK COITHI KTHP va Thi TN'!$H:$H))</f>
        <v>0</v>
      </c>
      <c r="Q358" s="49">
        <f>IF($D358="","",SUMIF('[3]TK COITHI KTHP va Thi TN'!$F:$F,$D358,'[3]TK COITHI KTHP va Thi TN'!$H:$H))</f>
        <v>0</v>
      </c>
      <c r="R358" s="149">
        <f t="shared" si="56"/>
        <v>0</v>
      </c>
      <c r="S358" s="49">
        <f>IF($D358="","",SUMIF('[3]TK CHAMTHI'!$A:$A,$D358,'[3]TK CHAMTHI'!$C:$C))</f>
        <v>0</v>
      </c>
      <c r="T358" s="49">
        <f>IF($D358="","",SUMIF('[3]TK CHAMTHI'!$B:$B,$D358,'[3]TK CHAMTHI'!$C:$C))</f>
        <v>0</v>
      </c>
      <c r="U358" s="49">
        <f>IF(D358="","",SUMIF('[3]CHAM NV'!B:B,D358,'[3]CHAM NV'!C:C))</f>
        <v>0</v>
      </c>
      <c r="V358" s="50">
        <f t="shared" si="57"/>
        <v>0</v>
      </c>
      <c r="W358" s="49">
        <f>IF($D358="","",SUMIF('[3]TK CHAMTHI'!$D:$D,$D358,'[3]TK CHAMTHI'!$F:$F))</f>
        <v>0</v>
      </c>
      <c r="X358" s="49">
        <f>IF($D358="","",SUMIF('[3]TK CHAMTHI'!$E:$E,$D358,'[3]TK CHAMTHI'!$F:$F))</f>
        <v>0</v>
      </c>
      <c r="Y358" s="49">
        <f>IF(D358="","",SUMIF('[3]CHAM NV'!G:G,D358,'[3]CHAM NV'!H:H))</f>
        <v>0</v>
      </c>
      <c r="Z358" s="50">
        <f t="shared" si="58"/>
        <v>0</v>
      </c>
      <c r="AA358" s="49">
        <f>IF($D358="","",SUMIF('[3]TK CHAMTHI'!$G:$G,$D358,'[3]TK CHAMTHI'!$I:$I))</f>
        <v>0</v>
      </c>
      <c r="AB358" s="49">
        <f>IF($D358="","",SUMIF('[3]TK CHAMTHI'!$H:$H,$D358,'[3]TK CHAMTHI'!$I:$I))</f>
        <v>0</v>
      </c>
      <c r="AC358" s="49">
        <f>IF(D358="","",SUMIF('[3]CHAM NV'!E:E,D358,'[3]CHAM NV'!F:F))</f>
        <v>0</v>
      </c>
      <c r="AD358" s="50">
        <f t="shared" si="59"/>
        <v>0</v>
      </c>
      <c r="AE358" s="49">
        <f>IF($D358="","",SUMIF('[3]TK CHAMTHI'!$J:$J,$D358,'[3]TK CHAMTHI'!$L:$L))</f>
        <v>0</v>
      </c>
      <c r="AF358" s="49">
        <f>IF($D358="","",SUMIF('[3]TK CHAMTHI'!$K:$K,$D358,'[3]TK CHAMTHI'!$L:$L))</f>
        <v>0</v>
      </c>
      <c r="AG358" s="49">
        <f>IF(D358="","",SUMIF('[3]CHAM NV'!I:I,D358,'[3]CHAM NV'!J:J))</f>
        <v>0</v>
      </c>
      <c r="AH358" s="50">
        <f t="shared" si="60"/>
        <v>0</v>
      </c>
      <c r="AI358" s="49">
        <f>IF($D358="","",SUMIF('[3]TK CHAMTHI'!$M:$M,$D358,'[3]TK CHAMTHI'!$O:$O))</f>
        <v>0</v>
      </c>
      <c r="AJ358" s="49">
        <f>IF($D358="","",SUMIF('[3]TK CHAMTHI'!$N:$N,$D358,'[3]TK CHAMTHI'!$O:$O))</f>
        <v>0</v>
      </c>
      <c r="AK358" s="50">
        <f t="shared" si="52"/>
        <v>0</v>
      </c>
      <c r="AL358" s="49">
        <f>IF($D358="","",SUMIF('[3]TK CHAMTHI'!$P:$P,$D358,'[3]TK CHAMTHI'!$R:$R))</f>
        <v>0</v>
      </c>
      <c r="AM358" s="49">
        <f>IF($D358="","",SUMIF('[3]TK CHAMTHI'!$Q:$Q,$D358,'[3]TK CHAMTHI'!$R:$R))</f>
        <v>0</v>
      </c>
      <c r="AN358" s="50">
        <f t="shared" si="53"/>
        <v>0</v>
      </c>
      <c r="AO358" s="49">
        <f>IF(D358="","",SUMIF('[3]TK CHAMTHI'!S:S,D358,'[3]TK CHAMTHI'!U:U))</f>
        <v>0</v>
      </c>
      <c r="AP358" s="49">
        <f>IF(D358="","",SUMIF('[3]TK CHAMTHI'!T:T,D358,'[3]TK CHAMTHI'!U:U))</f>
        <v>0</v>
      </c>
      <c r="AQ358" s="50">
        <f t="shared" si="61"/>
        <v>0</v>
      </c>
      <c r="AR358" s="50">
        <f>IF(D358="","",ROUND(SUMIF('[3]QL THI'!G:G,D358,'[3]QL THI'!H:H),1))</f>
        <v>0</v>
      </c>
      <c r="AS358" s="50">
        <f>IF(D358="","",ROUND(SUMIF('[3]QL THI'!E:E,D358,'[3]QL THI'!F:F),1))</f>
        <v>0</v>
      </c>
      <c r="AT358" s="149">
        <f t="shared" si="54"/>
        <v>0</v>
      </c>
    </row>
    <row r="359" spans="1:46" s="135" customFormat="1">
      <c r="A359" s="145">
        <f>IF(D359="","",SUBTOTAL(3,$D$5:D359))</f>
        <v>355</v>
      </c>
      <c r="B359" s="46" t="s">
        <v>761</v>
      </c>
      <c r="C359" s="47" t="s">
        <v>762</v>
      </c>
      <c r="D359" s="146" t="s">
        <v>763</v>
      </c>
      <c r="E359" s="147">
        <f>IF($D359="","",SUMIF('[3]TK DETHI'!$A:$A,$D359,'[3]TK DETHI'!$B:$B))</f>
        <v>0</v>
      </c>
      <c r="F359" s="147">
        <f>IF($D359="","",SUMIF('[3]TK DETHI'!$C:$C,$D359,'[3]TK DETHI'!$D:$D))</f>
        <v>0</v>
      </c>
      <c r="G359" s="147">
        <f>IF($D359="","",SUMIF('[3]TK DETHI'!$E:$E,$D359,'[3]TK DETHI'!$F:$F))</f>
        <v>0</v>
      </c>
      <c r="H359" s="147">
        <f>IF($D359="","",SUMIF('[3]TK DETHI'!$G:$G,$D359,'[3]TK DETHI'!$H:$H))</f>
        <v>0</v>
      </c>
      <c r="I359" s="147">
        <f>IF($D359="","",SUMIF('[3]TK DETHI'!$I:$I,$D359,'[3]TK DETHI'!$J:$J))</f>
        <v>0</v>
      </c>
      <c r="J359" s="147">
        <f>IF($D359="","",SUMIF('[3]TK DETHI'!$K:$K,$D359,'[3]TK DETHI'!$L:$L))</f>
        <v>0</v>
      </c>
      <c r="K359" s="147">
        <f>IF($D359="","",SUMIF('[3]TK DETHI'!$M:$M,$D359,'[3]TK DETHI'!$N:$N))</f>
        <v>0</v>
      </c>
      <c r="L359" s="147">
        <f>IF($D359="","",SUMIF('[3]TK DETHI'!$O:$O,$D359,'[3]TK DETHI'!$P:$P))</f>
        <v>0</v>
      </c>
      <c r="M359" s="148">
        <f t="shared" si="55"/>
        <v>0</v>
      </c>
      <c r="N359" s="49">
        <f>IF($D359="","",SUMIF('[3]TK COITHI KTHP va Thi TN'!$A:$A,$D359,'[3]TK COITHI KTHP va Thi TN'!$D:$D))</f>
        <v>0</v>
      </c>
      <c r="O359" s="49">
        <f>IF($D359="","",SUMIF('[3]TK COITHI KTHP va Thi TN'!$B:$B,$D359,'[3]TK COITHI KTHP va Thi TN'!$D:$D))</f>
        <v>0</v>
      </c>
      <c r="P359" s="49">
        <f>IF($D359="","",SUMIF('[3]TK COITHI KTHP va Thi TN'!$E:$E,$D359,'[3]TK COITHI KTHP va Thi TN'!$H:$H))</f>
        <v>0</v>
      </c>
      <c r="Q359" s="49">
        <f>IF($D359="","",SUMIF('[3]TK COITHI KTHP va Thi TN'!$F:$F,$D359,'[3]TK COITHI KTHP va Thi TN'!$H:$H))</f>
        <v>0</v>
      </c>
      <c r="R359" s="149">
        <f t="shared" si="56"/>
        <v>0</v>
      </c>
      <c r="S359" s="49">
        <f>IF($D359="","",SUMIF('[3]TK CHAMTHI'!$A:$A,$D359,'[3]TK CHAMTHI'!$C:$C))</f>
        <v>0</v>
      </c>
      <c r="T359" s="49">
        <f>IF($D359="","",SUMIF('[3]TK CHAMTHI'!$B:$B,$D359,'[3]TK CHAMTHI'!$C:$C))</f>
        <v>0</v>
      </c>
      <c r="U359" s="49">
        <f>IF(D359="","",SUMIF('[3]CHAM NV'!B:B,D359,'[3]CHAM NV'!C:C))</f>
        <v>0</v>
      </c>
      <c r="V359" s="50">
        <f t="shared" si="57"/>
        <v>0</v>
      </c>
      <c r="W359" s="49">
        <f>IF($D359="","",SUMIF('[3]TK CHAMTHI'!$D:$D,$D359,'[3]TK CHAMTHI'!$F:$F))</f>
        <v>0</v>
      </c>
      <c r="X359" s="49">
        <f>IF($D359="","",SUMIF('[3]TK CHAMTHI'!$E:$E,$D359,'[3]TK CHAMTHI'!$F:$F))</f>
        <v>0</v>
      </c>
      <c r="Y359" s="49">
        <f>IF(D359="","",SUMIF('[3]CHAM NV'!G:G,D359,'[3]CHAM NV'!H:H))</f>
        <v>0</v>
      </c>
      <c r="Z359" s="50">
        <f t="shared" si="58"/>
        <v>0</v>
      </c>
      <c r="AA359" s="49">
        <f>IF($D359="","",SUMIF('[3]TK CHAMTHI'!$G:$G,$D359,'[3]TK CHAMTHI'!$I:$I))</f>
        <v>0</v>
      </c>
      <c r="AB359" s="49">
        <f>IF($D359="","",SUMIF('[3]TK CHAMTHI'!$H:$H,$D359,'[3]TK CHAMTHI'!$I:$I))</f>
        <v>0</v>
      </c>
      <c r="AC359" s="49">
        <f>IF(D359="","",SUMIF('[3]CHAM NV'!E:E,D359,'[3]CHAM NV'!F:F))</f>
        <v>0</v>
      </c>
      <c r="AD359" s="50">
        <f t="shared" si="59"/>
        <v>0</v>
      </c>
      <c r="AE359" s="49">
        <f>IF($D359="","",SUMIF('[3]TK CHAMTHI'!$J:$J,$D359,'[3]TK CHAMTHI'!$L:$L))</f>
        <v>0</v>
      </c>
      <c r="AF359" s="49">
        <f>IF($D359="","",SUMIF('[3]TK CHAMTHI'!$K:$K,$D359,'[3]TK CHAMTHI'!$L:$L))</f>
        <v>0</v>
      </c>
      <c r="AG359" s="49">
        <f>IF(D359="","",SUMIF('[3]CHAM NV'!I:I,D359,'[3]CHAM NV'!J:J))</f>
        <v>0</v>
      </c>
      <c r="AH359" s="50">
        <f t="shared" si="60"/>
        <v>0</v>
      </c>
      <c r="AI359" s="49">
        <f>IF($D359="","",SUMIF('[3]TK CHAMTHI'!$M:$M,$D359,'[3]TK CHAMTHI'!$O:$O))</f>
        <v>0</v>
      </c>
      <c r="AJ359" s="49">
        <f>IF($D359="","",SUMIF('[3]TK CHAMTHI'!$N:$N,$D359,'[3]TK CHAMTHI'!$O:$O))</f>
        <v>0</v>
      </c>
      <c r="AK359" s="50">
        <f t="shared" si="52"/>
        <v>0</v>
      </c>
      <c r="AL359" s="49">
        <f>IF($D359="","",SUMIF('[3]TK CHAMTHI'!$P:$P,$D359,'[3]TK CHAMTHI'!$R:$R))</f>
        <v>0</v>
      </c>
      <c r="AM359" s="49">
        <f>IF($D359="","",SUMIF('[3]TK CHAMTHI'!$Q:$Q,$D359,'[3]TK CHAMTHI'!$R:$R))</f>
        <v>0</v>
      </c>
      <c r="AN359" s="50">
        <f t="shared" si="53"/>
        <v>0</v>
      </c>
      <c r="AO359" s="49">
        <f>IF(D359="","",SUMIF('[3]TK CHAMTHI'!S:S,D359,'[3]TK CHAMTHI'!U:U))</f>
        <v>0</v>
      </c>
      <c r="AP359" s="49">
        <f>IF(D359="","",SUMIF('[3]TK CHAMTHI'!T:T,D359,'[3]TK CHAMTHI'!U:U))</f>
        <v>0</v>
      </c>
      <c r="AQ359" s="50">
        <f t="shared" si="61"/>
        <v>0</v>
      </c>
      <c r="AR359" s="50">
        <f>IF(D359="","",ROUND(SUMIF('[3]QL THI'!G:G,D359,'[3]QL THI'!H:H),1))</f>
        <v>0</v>
      </c>
      <c r="AS359" s="50">
        <f>IF(D359="","",ROUND(SUMIF('[3]QL THI'!E:E,D359,'[3]QL THI'!F:F),1))</f>
        <v>0</v>
      </c>
      <c r="AT359" s="149">
        <f t="shared" si="54"/>
        <v>0</v>
      </c>
    </row>
    <row r="360" spans="1:46" s="135" customFormat="1">
      <c r="A360" s="145">
        <f>IF(D360="","",SUBTOTAL(3,$D$5:D360))</f>
        <v>356</v>
      </c>
      <c r="B360" s="46" t="s">
        <v>764</v>
      </c>
      <c r="C360" s="47" t="s">
        <v>762</v>
      </c>
      <c r="D360" s="146" t="s">
        <v>765</v>
      </c>
      <c r="E360" s="147">
        <f>IF($D360="","",SUMIF('[3]TK DETHI'!$A:$A,$D360,'[3]TK DETHI'!$B:$B))</f>
        <v>0</v>
      </c>
      <c r="F360" s="147">
        <f>IF($D360="","",SUMIF('[3]TK DETHI'!$C:$C,$D360,'[3]TK DETHI'!$D:$D))</f>
        <v>0</v>
      </c>
      <c r="G360" s="147">
        <f>IF($D360="","",SUMIF('[3]TK DETHI'!$E:$E,$D360,'[3]TK DETHI'!$F:$F))</f>
        <v>0</v>
      </c>
      <c r="H360" s="147">
        <f>IF($D360="","",SUMIF('[3]TK DETHI'!$G:$G,$D360,'[3]TK DETHI'!$H:$H))</f>
        <v>0</v>
      </c>
      <c r="I360" s="147">
        <f>IF($D360="","",SUMIF('[3]TK DETHI'!$I:$I,$D360,'[3]TK DETHI'!$J:$J))</f>
        <v>0</v>
      </c>
      <c r="J360" s="147">
        <f>IF($D360="","",SUMIF('[3]TK DETHI'!$K:$K,$D360,'[3]TK DETHI'!$L:$L))</f>
        <v>0</v>
      </c>
      <c r="K360" s="147">
        <f>IF($D360="","",SUMIF('[3]TK DETHI'!$M:$M,$D360,'[3]TK DETHI'!$N:$N))</f>
        <v>0</v>
      </c>
      <c r="L360" s="147">
        <f>IF($D360="","",SUMIF('[3]TK DETHI'!$O:$O,$D360,'[3]TK DETHI'!$P:$P))</f>
        <v>0</v>
      </c>
      <c r="M360" s="148">
        <f t="shared" si="55"/>
        <v>0</v>
      </c>
      <c r="N360" s="49">
        <f>IF($D360="","",SUMIF('[3]TK COITHI KTHP va Thi TN'!$A:$A,$D360,'[3]TK COITHI KTHP va Thi TN'!$D:$D))</f>
        <v>0</v>
      </c>
      <c r="O360" s="49">
        <f>IF($D360="","",SUMIF('[3]TK COITHI KTHP va Thi TN'!$B:$B,$D360,'[3]TK COITHI KTHP va Thi TN'!$D:$D))</f>
        <v>0</v>
      </c>
      <c r="P360" s="49">
        <f>IF($D360="","",SUMIF('[3]TK COITHI KTHP va Thi TN'!$E:$E,$D360,'[3]TK COITHI KTHP va Thi TN'!$H:$H))</f>
        <v>0</v>
      </c>
      <c r="Q360" s="49">
        <f>IF($D360="","",SUMIF('[3]TK COITHI KTHP va Thi TN'!$F:$F,$D360,'[3]TK COITHI KTHP va Thi TN'!$H:$H))</f>
        <v>0</v>
      </c>
      <c r="R360" s="149">
        <f t="shared" si="56"/>
        <v>0</v>
      </c>
      <c r="S360" s="49">
        <f>IF($D360="","",SUMIF('[3]TK CHAMTHI'!$A:$A,$D360,'[3]TK CHAMTHI'!$C:$C))</f>
        <v>0</v>
      </c>
      <c r="T360" s="49">
        <f>IF($D360="","",SUMIF('[3]TK CHAMTHI'!$B:$B,$D360,'[3]TK CHAMTHI'!$C:$C))</f>
        <v>0</v>
      </c>
      <c r="U360" s="49">
        <f>IF(D360="","",SUMIF('[3]CHAM NV'!B:B,D360,'[3]CHAM NV'!C:C))</f>
        <v>0</v>
      </c>
      <c r="V360" s="50">
        <f t="shared" si="57"/>
        <v>0</v>
      </c>
      <c r="W360" s="49">
        <f>IF($D360="","",SUMIF('[3]TK CHAMTHI'!$D:$D,$D360,'[3]TK CHAMTHI'!$F:$F))</f>
        <v>0</v>
      </c>
      <c r="X360" s="49">
        <f>IF($D360="","",SUMIF('[3]TK CHAMTHI'!$E:$E,$D360,'[3]TK CHAMTHI'!$F:$F))</f>
        <v>0</v>
      </c>
      <c r="Y360" s="49">
        <f>IF(D360="","",SUMIF('[3]CHAM NV'!G:G,D360,'[3]CHAM NV'!H:H))</f>
        <v>0</v>
      </c>
      <c r="Z360" s="50">
        <f t="shared" si="58"/>
        <v>0</v>
      </c>
      <c r="AA360" s="49">
        <f>IF($D360="","",SUMIF('[3]TK CHAMTHI'!$G:$G,$D360,'[3]TK CHAMTHI'!$I:$I))</f>
        <v>0</v>
      </c>
      <c r="AB360" s="49">
        <f>IF($D360="","",SUMIF('[3]TK CHAMTHI'!$H:$H,$D360,'[3]TK CHAMTHI'!$I:$I))</f>
        <v>0</v>
      </c>
      <c r="AC360" s="49">
        <f>IF(D360="","",SUMIF('[3]CHAM NV'!E:E,D360,'[3]CHAM NV'!F:F))</f>
        <v>0</v>
      </c>
      <c r="AD360" s="50">
        <f t="shared" si="59"/>
        <v>0</v>
      </c>
      <c r="AE360" s="49">
        <f>IF($D360="","",SUMIF('[3]TK CHAMTHI'!$J:$J,$D360,'[3]TK CHAMTHI'!$L:$L))</f>
        <v>0</v>
      </c>
      <c r="AF360" s="49">
        <f>IF($D360="","",SUMIF('[3]TK CHAMTHI'!$K:$K,$D360,'[3]TK CHAMTHI'!$L:$L))</f>
        <v>0</v>
      </c>
      <c r="AG360" s="49">
        <f>IF(D360="","",SUMIF('[3]CHAM NV'!I:I,D360,'[3]CHAM NV'!J:J))</f>
        <v>0</v>
      </c>
      <c r="AH360" s="50">
        <f t="shared" si="60"/>
        <v>0</v>
      </c>
      <c r="AI360" s="49">
        <f>IF($D360="","",SUMIF('[3]TK CHAMTHI'!$M:$M,$D360,'[3]TK CHAMTHI'!$O:$O))</f>
        <v>0</v>
      </c>
      <c r="AJ360" s="49">
        <f>IF($D360="","",SUMIF('[3]TK CHAMTHI'!$N:$N,$D360,'[3]TK CHAMTHI'!$O:$O))</f>
        <v>0</v>
      </c>
      <c r="AK360" s="50">
        <f t="shared" si="52"/>
        <v>0</v>
      </c>
      <c r="AL360" s="49">
        <f>IF($D360="","",SUMIF('[3]TK CHAMTHI'!$P:$P,$D360,'[3]TK CHAMTHI'!$R:$R))</f>
        <v>0</v>
      </c>
      <c r="AM360" s="49">
        <f>IF($D360="","",SUMIF('[3]TK CHAMTHI'!$Q:$Q,$D360,'[3]TK CHAMTHI'!$R:$R))</f>
        <v>0</v>
      </c>
      <c r="AN360" s="50">
        <f t="shared" si="53"/>
        <v>0</v>
      </c>
      <c r="AO360" s="49">
        <f>IF(D360="","",SUMIF('[3]TK CHAMTHI'!S:S,D360,'[3]TK CHAMTHI'!U:U))</f>
        <v>0</v>
      </c>
      <c r="AP360" s="49">
        <f>IF(D360="","",SUMIF('[3]TK CHAMTHI'!T:T,D360,'[3]TK CHAMTHI'!U:U))</f>
        <v>0</v>
      </c>
      <c r="AQ360" s="50">
        <f t="shared" si="61"/>
        <v>0</v>
      </c>
      <c r="AR360" s="50">
        <f>IF(D360="","",ROUND(SUMIF('[3]QL THI'!G:G,D360,'[3]QL THI'!H:H),1))</f>
        <v>0</v>
      </c>
      <c r="AS360" s="50">
        <f>IF(D360="","",ROUND(SUMIF('[3]QL THI'!E:E,D360,'[3]QL THI'!F:F),1))</f>
        <v>0</v>
      </c>
      <c r="AT360" s="149">
        <f t="shared" si="54"/>
        <v>0</v>
      </c>
    </row>
    <row r="361" spans="1:46" s="135" customFormat="1">
      <c r="A361" s="145">
        <f>IF(D361="","",SUBTOTAL(3,$D$5:D361))</f>
        <v>357</v>
      </c>
      <c r="B361" s="46" t="s">
        <v>766</v>
      </c>
      <c r="C361" s="47" t="s">
        <v>762</v>
      </c>
      <c r="D361" s="146" t="s">
        <v>767</v>
      </c>
      <c r="E361" s="147">
        <f>IF($D361="","",SUMIF('[3]TK DETHI'!$A:$A,$D361,'[3]TK DETHI'!$B:$B))</f>
        <v>0</v>
      </c>
      <c r="F361" s="147">
        <f>IF($D361="","",SUMIF('[3]TK DETHI'!$C:$C,$D361,'[3]TK DETHI'!$D:$D))</f>
        <v>0</v>
      </c>
      <c r="G361" s="147">
        <f>IF($D361="","",SUMIF('[3]TK DETHI'!$E:$E,$D361,'[3]TK DETHI'!$F:$F))</f>
        <v>0</v>
      </c>
      <c r="H361" s="147">
        <f>IF($D361="","",SUMIF('[3]TK DETHI'!$G:$G,$D361,'[3]TK DETHI'!$H:$H))</f>
        <v>0</v>
      </c>
      <c r="I361" s="147">
        <f>IF($D361="","",SUMIF('[3]TK DETHI'!$I:$I,$D361,'[3]TK DETHI'!$J:$J))</f>
        <v>0</v>
      </c>
      <c r="J361" s="147">
        <f>IF($D361="","",SUMIF('[3]TK DETHI'!$K:$K,$D361,'[3]TK DETHI'!$L:$L))</f>
        <v>0</v>
      </c>
      <c r="K361" s="147">
        <f>IF($D361="","",SUMIF('[3]TK DETHI'!$M:$M,$D361,'[3]TK DETHI'!$N:$N))</f>
        <v>0</v>
      </c>
      <c r="L361" s="147">
        <f>IF($D361="","",SUMIF('[3]TK DETHI'!$O:$O,$D361,'[3]TK DETHI'!$P:$P))</f>
        <v>0</v>
      </c>
      <c r="M361" s="148">
        <f t="shared" si="55"/>
        <v>0</v>
      </c>
      <c r="N361" s="49">
        <f>IF($D361="","",SUMIF('[3]TK COITHI KTHP va Thi TN'!$A:$A,$D361,'[3]TK COITHI KTHP va Thi TN'!$D:$D))</f>
        <v>0</v>
      </c>
      <c r="O361" s="49">
        <f>IF($D361="","",SUMIF('[3]TK COITHI KTHP va Thi TN'!$B:$B,$D361,'[3]TK COITHI KTHP va Thi TN'!$D:$D))</f>
        <v>0</v>
      </c>
      <c r="P361" s="49">
        <f>IF($D361="","",SUMIF('[3]TK COITHI KTHP va Thi TN'!$E:$E,$D361,'[3]TK COITHI KTHP va Thi TN'!$H:$H))</f>
        <v>0</v>
      </c>
      <c r="Q361" s="49">
        <f>IF($D361="","",SUMIF('[3]TK COITHI KTHP va Thi TN'!$F:$F,$D361,'[3]TK COITHI KTHP va Thi TN'!$H:$H))</f>
        <v>0</v>
      </c>
      <c r="R361" s="149">
        <f t="shared" si="56"/>
        <v>0</v>
      </c>
      <c r="S361" s="49">
        <f>IF($D361="","",SUMIF('[3]TK CHAMTHI'!$A:$A,$D361,'[3]TK CHAMTHI'!$C:$C))</f>
        <v>0</v>
      </c>
      <c r="T361" s="49">
        <f>IF($D361="","",SUMIF('[3]TK CHAMTHI'!$B:$B,$D361,'[3]TK CHAMTHI'!$C:$C))</f>
        <v>0</v>
      </c>
      <c r="U361" s="49">
        <f>IF(D361="","",SUMIF('[3]CHAM NV'!B:B,D361,'[3]CHAM NV'!C:C))</f>
        <v>0</v>
      </c>
      <c r="V361" s="50">
        <f t="shared" si="57"/>
        <v>0</v>
      </c>
      <c r="W361" s="49">
        <f>IF($D361="","",SUMIF('[3]TK CHAMTHI'!$D:$D,$D361,'[3]TK CHAMTHI'!$F:$F))</f>
        <v>0</v>
      </c>
      <c r="X361" s="49">
        <f>IF($D361="","",SUMIF('[3]TK CHAMTHI'!$E:$E,$D361,'[3]TK CHAMTHI'!$F:$F))</f>
        <v>0</v>
      </c>
      <c r="Y361" s="49">
        <f>IF(D361="","",SUMIF('[3]CHAM NV'!G:G,D361,'[3]CHAM NV'!H:H))</f>
        <v>0</v>
      </c>
      <c r="Z361" s="50">
        <f t="shared" si="58"/>
        <v>0</v>
      </c>
      <c r="AA361" s="49">
        <f>IF($D361="","",SUMIF('[3]TK CHAMTHI'!$G:$G,$D361,'[3]TK CHAMTHI'!$I:$I))</f>
        <v>0</v>
      </c>
      <c r="AB361" s="49">
        <f>IF($D361="","",SUMIF('[3]TK CHAMTHI'!$H:$H,$D361,'[3]TK CHAMTHI'!$I:$I))</f>
        <v>0</v>
      </c>
      <c r="AC361" s="49">
        <f>IF(D361="","",SUMIF('[3]CHAM NV'!E:E,D361,'[3]CHAM NV'!F:F))</f>
        <v>0</v>
      </c>
      <c r="AD361" s="50">
        <f t="shared" si="59"/>
        <v>0</v>
      </c>
      <c r="AE361" s="49">
        <f>IF($D361="","",SUMIF('[3]TK CHAMTHI'!$J:$J,$D361,'[3]TK CHAMTHI'!$L:$L))</f>
        <v>0</v>
      </c>
      <c r="AF361" s="49">
        <f>IF($D361="","",SUMIF('[3]TK CHAMTHI'!$K:$K,$D361,'[3]TK CHAMTHI'!$L:$L))</f>
        <v>0</v>
      </c>
      <c r="AG361" s="49">
        <f>IF(D361="","",SUMIF('[3]CHAM NV'!I:I,D361,'[3]CHAM NV'!J:J))</f>
        <v>0</v>
      </c>
      <c r="AH361" s="50">
        <f t="shared" si="60"/>
        <v>0</v>
      </c>
      <c r="AI361" s="49">
        <f>IF($D361="","",SUMIF('[3]TK CHAMTHI'!$M:$M,$D361,'[3]TK CHAMTHI'!$O:$O))</f>
        <v>0</v>
      </c>
      <c r="AJ361" s="49">
        <f>IF($D361="","",SUMIF('[3]TK CHAMTHI'!$N:$N,$D361,'[3]TK CHAMTHI'!$O:$O))</f>
        <v>0</v>
      </c>
      <c r="AK361" s="50">
        <f t="shared" si="52"/>
        <v>0</v>
      </c>
      <c r="AL361" s="49">
        <f>IF($D361="","",SUMIF('[3]TK CHAMTHI'!$P:$P,$D361,'[3]TK CHAMTHI'!$R:$R))</f>
        <v>0</v>
      </c>
      <c r="AM361" s="49">
        <f>IF($D361="","",SUMIF('[3]TK CHAMTHI'!$Q:$Q,$D361,'[3]TK CHAMTHI'!$R:$R))</f>
        <v>0</v>
      </c>
      <c r="AN361" s="50">
        <f t="shared" si="53"/>
        <v>0</v>
      </c>
      <c r="AO361" s="49">
        <f>IF(D361="","",SUMIF('[3]TK CHAMTHI'!S:S,D361,'[3]TK CHAMTHI'!U:U))</f>
        <v>0</v>
      </c>
      <c r="AP361" s="49">
        <f>IF(D361="","",SUMIF('[3]TK CHAMTHI'!T:T,D361,'[3]TK CHAMTHI'!U:U))</f>
        <v>0</v>
      </c>
      <c r="AQ361" s="50">
        <f t="shared" si="61"/>
        <v>0</v>
      </c>
      <c r="AR361" s="50">
        <f>IF(D361="","",ROUND(SUMIF('[3]QL THI'!G:G,D361,'[3]QL THI'!H:H),1))</f>
        <v>0</v>
      </c>
      <c r="AS361" s="50">
        <f>IF(D361="","",ROUND(SUMIF('[3]QL THI'!E:E,D361,'[3]QL THI'!F:F),1))</f>
        <v>0</v>
      </c>
      <c r="AT361" s="149">
        <f t="shared" si="54"/>
        <v>0</v>
      </c>
    </row>
    <row r="362" spans="1:46" s="135" customFormat="1">
      <c r="A362" s="145">
        <f>IF(D362="","",SUBTOTAL(3,$D$5:D362))</f>
        <v>358</v>
      </c>
      <c r="B362" s="46" t="s">
        <v>768</v>
      </c>
      <c r="C362" s="47" t="s">
        <v>762</v>
      </c>
      <c r="D362" s="146" t="s">
        <v>769</v>
      </c>
      <c r="E362" s="147">
        <f>IF($D362="","",SUMIF('[3]TK DETHI'!$A:$A,$D362,'[3]TK DETHI'!$B:$B))</f>
        <v>0</v>
      </c>
      <c r="F362" s="147">
        <f>IF($D362="","",SUMIF('[3]TK DETHI'!$C:$C,$D362,'[3]TK DETHI'!$D:$D))</f>
        <v>0</v>
      </c>
      <c r="G362" s="147">
        <f>IF($D362="","",SUMIF('[3]TK DETHI'!$E:$E,$D362,'[3]TK DETHI'!$F:$F))</f>
        <v>0</v>
      </c>
      <c r="H362" s="147">
        <f>IF($D362="","",SUMIF('[3]TK DETHI'!$G:$G,$D362,'[3]TK DETHI'!$H:$H))</f>
        <v>0</v>
      </c>
      <c r="I362" s="147">
        <f>IF($D362="","",SUMIF('[3]TK DETHI'!$I:$I,$D362,'[3]TK DETHI'!$J:$J))</f>
        <v>0</v>
      </c>
      <c r="J362" s="147">
        <f>IF($D362="","",SUMIF('[3]TK DETHI'!$K:$K,$D362,'[3]TK DETHI'!$L:$L))</f>
        <v>0</v>
      </c>
      <c r="K362" s="147">
        <f>IF($D362="","",SUMIF('[3]TK DETHI'!$M:$M,$D362,'[3]TK DETHI'!$N:$N))</f>
        <v>0</v>
      </c>
      <c r="L362" s="147">
        <f>IF($D362="","",SUMIF('[3]TK DETHI'!$O:$O,$D362,'[3]TK DETHI'!$P:$P))</f>
        <v>0</v>
      </c>
      <c r="M362" s="148">
        <f t="shared" si="55"/>
        <v>0</v>
      </c>
      <c r="N362" s="49">
        <f>IF($D362="","",SUMIF('[3]TK COITHI KTHP va Thi TN'!$A:$A,$D362,'[3]TK COITHI KTHP va Thi TN'!$D:$D))</f>
        <v>0</v>
      </c>
      <c r="O362" s="49">
        <f>IF($D362="","",SUMIF('[3]TK COITHI KTHP va Thi TN'!$B:$B,$D362,'[3]TK COITHI KTHP va Thi TN'!$D:$D))</f>
        <v>0</v>
      </c>
      <c r="P362" s="49">
        <f>IF($D362="","",SUMIF('[3]TK COITHI KTHP va Thi TN'!$E:$E,$D362,'[3]TK COITHI KTHP va Thi TN'!$H:$H))</f>
        <v>0</v>
      </c>
      <c r="Q362" s="49">
        <f>IF($D362="","",SUMIF('[3]TK COITHI KTHP va Thi TN'!$F:$F,$D362,'[3]TK COITHI KTHP va Thi TN'!$H:$H))</f>
        <v>0</v>
      </c>
      <c r="R362" s="149">
        <f t="shared" si="56"/>
        <v>0</v>
      </c>
      <c r="S362" s="49">
        <f>IF($D362="","",SUMIF('[3]TK CHAMTHI'!$A:$A,$D362,'[3]TK CHAMTHI'!$C:$C))</f>
        <v>0</v>
      </c>
      <c r="T362" s="49">
        <f>IF($D362="","",SUMIF('[3]TK CHAMTHI'!$B:$B,$D362,'[3]TK CHAMTHI'!$C:$C))</f>
        <v>0</v>
      </c>
      <c r="U362" s="49">
        <f>IF(D362="","",SUMIF('[3]CHAM NV'!B:B,D362,'[3]CHAM NV'!C:C))</f>
        <v>0</v>
      </c>
      <c r="V362" s="50">
        <f t="shared" si="57"/>
        <v>0</v>
      </c>
      <c r="W362" s="49">
        <f>IF($D362="","",SUMIF('[3]TK CHAMTHI'!$D:$D,$D362,'[3]TK CHAMTHI'!$F:$F))</f>
        <v>0</v>
      </c>
      <c r="X362" s="49">
        <f>IF($D362="","",SUMIF('[3]TK CHAMTHI'!$E:$E,$D362,'[3]TK CHAMTHI'!$F:$F))</f>
        <v>0</v>
      </c>
      <c r="Y362" s="49">
        <f>IF(D362="","",SUMIF('[3]CHAM NV'!G:G,D362,'[3]CHAM NV'!H:H))</f>
        <v>0</v>
      </c>
      <c r="Z362" s="50">
        <f t="shared" si="58"/>
        <v>0</v>
      </c>
      <c r="AA362" s="49">
        <f>IF($D362="","",SUMIF('[3]TK CHAMTHI'!$G:$G,$D362,'[3]TK CHAMTHI'!$I:$I))</f>
        <v>0</v>
      </c>
      <c r="AB362" s="49">
        <f>IF($D362="","",SUMIF('[3]TK CHAMTHI'!$H:$H,$D362,'[3]TK CHAMTHI'!$I:$I))</f>
        <v>0</v>
      </c>
      <c r="AC362" s="49">
        <f>IF(D362="","",SUMIF('[3]CHAM NV'!E:E,D362,'[3]CHAM NV'!F:F))</f>
        <v>0</v>
      </c>
      <c r="AD362" s="50">
        <f t="shared" si="59"/>
        <v>0</v>
      </c>
      <c r="AE362" s="49">
        <f>IF($D362="","",SUMIF('[3]TK CHAMTHI'!$J:$J,$D362,'[3]TK CHAMTHI'!$L:$L))</f>
        <v>0</v>
      </c>
      <c r="AF362" s="49">
        <f>IF($D362="","",SUMIF('[3]TK CHAMTHI'!$K:$K,$D362,'[3]TK CHAMTHI'!$L:$L))</f>
        <v>0</v>
      </c>
      <c r="AG362" s="49">
        <f>IF(D362="","",SUMIF('[3]CHAM NV'!I:I,D362,'[3]CHAM NV'!J:J))</f>
        <v>0</v>
      </c>
      <c r="AH362" s="50">
        <f t="shared" si="60"/>
        <v>0</v>
      </c>
      <c r="AI362" s="49">
        <f>IF($D362="","",SUMIF('[3]TK CHAMTHI'!$M:$M,$D362,'[3]TK CHAMTHI'!$O:$O))</f>
        <v>0</v>
      </c>
      <c r="AJ362" s="49">
        <f>IF($D362="","",SUMIF('[3]TK CHAMTHI'!$N:$N,$D362,'[3]TK CHAMTHI'!$O:$O))</f>
        <v>0</v>
      </c>
      <c r="AK362" s="50">
        <f t="shared" si="52"/>
        <v>0</v>
      </c>
      <c r="AL362" s="49">
        <f>IF($D362="","",SUMIF('[3]TK CHAMTHI'!$P:$P,$D362,'[3]TK CHAMTHI'!$R:$R))</f>
        <v>0</v>
      </c>
      <c r="AM362" s="49">
        <f>IF($D362="","",SUMIF('[3]TK CHAMTHI'!$Q:$Q,$D362,'[3]TK CHAMTHI'!$R:$R))</f>
        <v>0</v>
      </c>
      <c r="AN362" s="50">
        <f t="shared" si="53"/>
        <v>0</v>
      </c>
      <c r="AO362" s="49">
        <f>IF(D362="","",SUMIF('[3]TK CHAMTHI'!S:S,D362,'[3]TK CHAMTHI'!U:U))</f>
        <v>0</v>
      </c>
      <c r="AP362" s="49">
        <f>IF(D362="","",SUMIF('[3]TK CHAMTHI'!T:T,D362,'[3]TK CHAMTHI'!U:U))</f>
        <v>0</v>
      </c>
      <c r="AQ362" s="50">
        <f t="shared" si="61"/>
        <v>0</v>
      </c>
      <c r="AR362" s="50">
        <f>IF(D362="","",ROUND(SUMIF('[3]QL THI'!G:G,D362,'[3]QL THI'!H:H),1))</f>
        <v>0</v>
      </c>
      <c r="AS362" s="50">
        <f>IF(D362="","",ROUND(SUMIF('[3]QL THI'!E:E,D362,'[3]QL THI'!F:F),1))</f>
        <v>0</v>
      </c>
      <c r="AT362" s="149">
        <f t="shared" si="54"/>
        <v>0</v>
      </c>
    </row>
    <row r="363" spans="1:46" s="135" customFormat="1">
      <c r="A363" s="145">
        <f>IF(D363="","",SUBTOTAL(3,$D$5:D363))</f>
        <v>359</v>
      </c>
      <c r="B363" s="46" t="s">
        <v>770</v>
      </c>
      <c r="C363" s="47" t="s">
        <v>762</v>
      </c>
      <c r="D363" s="146" t="s">
        <v>771</v>
      </c>
      <c r="E363" s="147">
        <f>IF($D363="","",SUMIF('[3]TK DETHI'!$A:$A,$D363,'[3]TK DETHI'!$B:$B))</f>
        <v>0</v>
      </c>
      <c r="F363" s="147">
        <f>IF($D363="","",SUMIF('[3]TK DETHI'!$C:$C,$D363,'[3]TK DETHI'!$D:$D))</f>
        <v>0</v>
      </c>
      <c r="G363" s="147">
        <f>IF($D363="","",SUMIF('[3]TK DETHI'!$E:$E,$D363,'[3]TK DETHI'!$F:$F))</f>
        <v>0</v>
      </c>
      <c r="H363" s="147">
        <f>IF($D363="","",SUMIF('[3]TK DETHI'!$G:$G,$D363,'[3]TK DETHI'!$H:$H))</f>
        <v>0</v>
      </c>
      <c r="I363" s="147">
        <f>IF($D363="","",SUMIF('[3]TK DETHI'!$I:$I,$D363,'[3]TK DETHI'!$J:$J))</f>
        <v>0</v>
      </c>
      <c r="J363" s="147">
        <f>IF($D363="","",SUMIF('[3]TK DETHI'!$K:$K,$D363,'[3]TK DETHI'!$L:$L))</f>
        <v>0</v>
      </c>
      <c r="K363" s="147">
        <f>IF($D363="","",SUMIF('[3]TK DETHI'!$M:$M,$D363,'[3]TK DETHI'!$N:$N))</f>
        <v>0</v>
      </c>
      <c r="L363" s="147">
        <f>IF($D363="","",SUMIF('[3]TK DETHI'!$O:$O,$D363,'[3]TK DETHI'!$P:$P))</f>
        <v>0</v>
      </c>
      <c r="M363" s="148">
        <f t="shared" si="55"/>
        <v>0</v>
      </c>
      <c r="N363" s="49">
        <f>IF($D363="","",SUMIF('[3]TK COITHI KTHP va Thi TN'!$A:$A,$D363,'[3]TK COITHI KTHP va Thi TN'!$D:$D))</f>
        <v>0</v>
      </c>
      <c r="O363" s="49">
        <f>IF($D363="","",SUMIF('[3]TK COITHI KTHP va Thi TN'!$B:$B,$D363,'[3]TK COITHI KTHP va Thi TN'!$D:$D))</f>
        <v>0</v>
      </c>
      <c r="P363" s="49">
        <f>IF($D363="","",SUMIF('[3]TK COITHI KTHP va Thi TN'!$E:$E,$D363,'[3]TK COITHI KTHP va Thi TN'!$H:$H))</f>
        <v>0</v>
      </c>
      <c r="Q363" s="49">
        <f>IF($D363="","",SUMIF('[3]TK COITHI KTHP va Thi TN'!$F:$F,$D363,'[3]TK COITHI KTHP va Thi TN'!$H:$H))</f>
        <v>0</v>
      </c>
      <c r="R363" s="149">
        <f t="shared" si="56"/>
        <v>0</v>
      </c>
      <c r="S363" s="49">
        <f>IF($D363="","",SUMIF('[3]TK CHAMTHI'!$A:$A,$D363,'[3]TK CHAMTHI'!$C:$C))</f>
        <v>0</v>
      </c>
      <c r="T363" s="49">
        <f>IF($D363="","",SUMIF('[3]TK CHAMTHI'!$B:$B,$D363,'[3]TK CHAMTHI'!$C:$C))</f>
        <v>0</v>
      </c>
      <c r="U363" s="49">
        <f>IF(D363="","",SUMIF('[3]CHAM NV'!B:B,D363,'[3]CHAM NV'!C:C))</f>
        <v>0</v>
      </c>
      <c r="V363" s="50">
        <f t="shared" si="57"/>
        <v>0</v>
      </c>
      <c r="W363" s="49">
        <f>IF($D363="","",SUMIF('[3]TK CHAMTHI'!$D:$D,$D363,'[3]TK CHAMTHI'!$F:$F))</f>
        <v>0</v>
      </c>
      <c r="X363" s="49">
        <f>IF($D363="","",SUMIF('[3]TK CHAMTHI'!$E:$E,$D363,'[3]TK CHAMTHI'!$F:$F))</f>
        <v>0</v>
      </c>
      <c r="Y363" s="49">
        <f>IF(D363="","",SUMIF('[3]CHAM NV'!G:G,D363,'[3]CHAM NV'!H:H))</f>
        <v>0</v>
      </c>
      <c r="Z363" s="50">
        <f t="shared" si="58"/>
        <v>0</v>
      </c>
      <c r="AA363" s="49">
        <f>IF($D363="","",SUMIF('[3]TK CHAMTHI'!$G:$G,$D363,'[3]TK CHAMTHI'!$I:$I))</f>
        <v>0</v>
      </c>
      <c r="AB363" s="49">
        <f>IF($D363="","",SUMIF('[3]TK CHAMTHI'!$H:$H,$D363,'[3]TK CHAMTHI'!$I:$I))</f>
        <v>0</v>
      </c>
      <c r="AC363" s="49">
        <f>IF(D363="","",SUMIF('[3]CHAM NV'!E:E,D363,'[3]CHAM NV'!F:F))</f>
        <v>0</v>
      </c>
      <c r="AD363" s="50">
        <f t="shared" si="59"/>
        <v>0</v>
      </c>
      <c r="AE363" s="49">
        <f>IF($D363="","",SUMIF('[3]TK CHAMTHI'!$J:$J,$D363,'[3]TK CHAMTHI'!$L:$L))</f>
        <v>0</v>
      </c>
      <c r="AF363" s="49">
        <f>IF($D363="","",SUMIF('[3]TK CHAMTHI'!$K:$K,$D363,'[3]TK CHAMTHI'!$L:$L))</f>
        <v>0</v>
      </c>
      <c r="AG363" s="49">
        <f>IF(D363="","",SUMIF('[3]CHAM NV'!I:I,D363,'[3]CHAM NV'!J:J))</f>
        <v>0</v>
      </c>
      <c r="AH363" s="50">
        <f t="shared" si="60"/>
        <v>0</v>
      </c>
      <c r="AI363" s="49">
        <f>IF($D363="","",SUMIF('[3]TK CHAMTHI'!$M:$M,$D363,'[3]TK CHAMTHI'!$O:$O))</f>
        <v>0</v>
      </c>
      <c r="AJ363" s="49">
        <f>IF($D363="","",SUMIF('[3]TK CHAMTHI'!$N:$N,$D363,'[3]TK CHAMTHI'!$O:$O))</f>
        <v>0</v>
      </c>
      <c r="AK363" s="50">
        <f t="shared" si="52"/>
        <v>0</v>
      </c>
      <c r="AL363" s="49">
        <f>IF($D363="","",SUMIF('[3]TK CHAMTHI'!$P:$P,$D363,'[3]TK CHAMTHI'!$R:$R))</f>
        <v>0</v>
      </c>
      <c r="AM363" s="49">
        <f>IF($D363="","",SUMIF('[3]TK CHAMTHI'!$Q:$Q,$D363,'[3]TK CHAMTHI'!$R:$R))</f>
        <v>0</v>
      </c>
      <c r="AN363" s="50">
        <f t="shared" si="53"/>
        <v>0</v>
      </c>
      <c r="AO363" s="49">
        <f>IF(D363="","",SUMIF('[3]TK CHAMTHI'!S:S,D363,'[3]TK CHAMTHI'!U:U))</f>
        <v>0</v>
      </c>
      <c r="AP363" s="49">
        <f>IF(D363="","",SUMIF('[3]TK CHAMTHI'!T:T,D363,'[3]TK CHAMTHI'!U:U))</f>
        <v>0</v>
      </c>
      <c r="AQ363" s="50">
        <f t="shared" si="61"/>
        <v>0</v>
      </c>
      <c r="AR363" s="50">
        <f>IF(D363="","",ROUND(SUMIF('[3]QL THI'!G:G,D363,'[3]QL THI'!H:H),1))</f>
        <v>0</v>
      </c>
      <c r="AS363" s="50">
        <f>IF(D363="","",ROUND(SUMIF('[3]QL THI'!E:E,D363,'[3]QL THI'!F:F),1))</f>
        <v>0</v>
      </c>
      <c r="AT363" s="149">
        <f t="shared" si="54"/>
        <v>0</v>
      </c>
    </row>
    <row r="364" spans="1:46" s="135" customFormat="1">
      <c r="A364" s="145">
        <f>IF(D364="","",SUBTOTAL(3,$D$5:D364))</f>
        <v>360</v>
      </c>
      <c r="B364" s="46" t="s">
        <v>772</v>
      </c>
      <c r="C364" s="47" t="s">
        <v>762</v>
      </c>
      <c r="D364" s="146" t="s">
        <v>773</v>
      </c>
      <c r="E364" s="147">
        <f>IF($D364="","",SUMIF('[3]TK DETHI'!$A:$A,$D364,'[3]TK DETHI'!$B:$B))</f>
        <v>0</v>
      </c>
      <c r="F364" s="147">
        <f>IF($D364="","",SUMIF('[3]TK DETHI'!$C:$C,$D364,'[3]TK DETHI'!$D:$D))</f>
        <v>0</v>
      </c>
      <c r="G364" s="147">
        <f>IF($D364="","",SUMIF('[3]TK DETHI'!$E:$E,$D364,'[3]TK DETHI'!$F:$F))</f>
        <v>0</v>
      </c>
      <c r="H364" s="147">
        <f>IF($D364="","",SUMIF('[3]TK DETHI'!$G:$G,$D364,'[3]TK DETHI'!$H:$H))</f>
        <v>0</v>
      </c>
      <c r="I364" s="147">
        <f>IF($D364="","",SUMIF('[3]TK DETHI'!$I:$I,$D364,'[3]TK DETHI'!$J:$J))</f>
        <v>0</v>
      </c>
      <c r="J364" s="147">
        <f>IF($D364="","",SUMIF('[3]TK DETHI'!$K:$K,$D364,'[3]TK DETHI'!$L:$L))</f>
        <v>0</v>
      </c>
      <c r="K364" s="147">
        <f>IF($D364="","",SUMIF('[3]TK DETHI'!$M:$M,$D364,'[3]TK DETHI'!$N:$N))</f>
        <v>0</v>
      </c>
      <c r="L364" s="147">
        <f>IF($D364="","",SUMIF('[3]TK DETHI'!$O:$O,$D364,'[3]TK DETHI'!$P:$P))</f>
        <v>0</v>
      </c>
      <c r="M364" s="148">
        <f t="shared" si="55"/>
        <v>0</v>
      </c>
      <c r="N364" s="49">
        <f>IF($D364="","",SUMIF('[3]TK COITHI KTHP va Thi TN'!$A:$A,$D364,'[3]TK COITHI KTHP va Thi TN'!$D:$D))</f>
        <v>0</v>
      </c>
      <c r="O364" s="49">
        <f>IF($D364="","",SUMIF('[3]TK COITHI KTHP va Thi TN'!$B:$B,$D364,'[3]TK COITHI KTHP va Thi TN'!$D:$D))</f>
        <v>0</v>
      </c>
      <c r="P364" s="49">
        <f>IF($D364="","",SUMIF('[3]TK COITHI KTHP va Thi TN'!$E:$E,$D364,'[3]TK COITHI KTHP va Thi TN'!$H:$H))</f>
        <v>0</v>
      </c>
      <c r="Q364" s="49">
        <f>IF($D364="","",SUMIF('[3]TK COITHI KTHP va Thi TN'!$F:$F,$D364,'[3]TK COITHI KTHP va Thi TN'!$H:$H))</f>
        <v>0</v>
      </c>
      <c r="R364" s="149">
        <f t="shared" si="56"/>
        <v>0</v>
      </c>
      <c r="S364" s="49">
        <f>IF($D364="","",SUMIF('[3]TK CHAMTHI'!$A:$A,$D364,'[3]TK CHAMTHI'!$C:$C))</f>
        <v>0</v>
      </c>
      <c r="T364" s="49">
        <f>IF($D364="","",SUMIF('[3]TK CHAMTHI'!$B:$B,$D364,'[3]TK CHAMTHI'!$C:$C))</f>
        <v>0</v>
      </c>
      <c r="U364" s="49">
        <f>IF(D364="","",SUMIF('[3]CHAM NV'!B:B,D364,'[3]CHAM NV'!C:C))</f>
        <v>0</v>
      </c>
      <c r="V364" s="50">
        <f t="shared" si="57"/>
        <v>0</v>
      </c>
      <c r="W364" s="49">
        <f>IF($D364="","",SUMIF('[3]TK CHAMTHI'!$D:$D,$D364,'[3]TK CHAMTHI'!$F:$F))</f>
        <v>0</v>
      </c>
      <c r="X364" s="49">
        <f>IF($D364="","",SUMIF('[3]TK CHAMTHI'!$E:$E,$D364,'[3]TK CHAMTHI'!$F:$F))</f>
        <v>0</v>
      </c>
      <c r="Y364" s="49">
        <f>IF(D364="","",SUMIF('[3]CHAM NV'!G:G,D364,'[3]CHAM NV'!H:H))</f>
        <v>0</v>
      </c>
      <c r="Z364" s="50">
        <f t="shared" si="58"/>
        <v>0</v>
      </c>
      <c r="AA364" s="49">
        <f>IF($D364="","",SUMIF('[3]TK CHAMTHI'!$G:$G,$D364,'[3]TK CHAMTHI'!$I:$I))</f>
        <v>0</v>
      </c>
      <c r="AB364" s="49">
        <f>IF($D364="","",SUMIF('[3]TK CHAMTHI'!$H:$H,$D364,'[3]TK CHAMTHI'!$I:$I))</f>
        <v>0</v>
      </c>
      <c r="AC364" s="49">
        <f>IF(D364="","",SUMIF('[3]CHAM NV'!E:E,D364,'[3]CHAM NV'!F:F))</f>
        <v>0</v>
      </c>
      <c r="AD364" s="50">
        <f t="shared" si="59"/>
        <v>0</v>
      </c>
      <c r="AE364" s="49">
        <f>IF($D364="","",SUMIF('[3]TK CHAMTHI'!$J:$J,$D364,'[3]TK CHAMTHI'!$L:$L))</f>
        <v>0</v>
      </c>
      <c r="AF364" s="49">
        <f>IF($D364="","",SUMIF('[3]TK CHAMTHI'!$K:$K,$D364,'[3]TK CHAMTHI'!$L:$L))</f>
        <v>0</v>
      </c>
      <c r="AG364" s="49">
        <f>IF(D364="","",SUMIF('[3]CHAM NV'!I:I,D364,'[3]CHAM NV'!J:J))</f>
        <v>0</v>
      </c>
      <c r="AH364" s="50">
        <f t="shared" si="60"/>
        <v>0</v>
      </c>
      <c r="AI364" s="49">
        <f>IF($D364="","",SUMIF('[3]TK CHAMTHI'!$M:$M,$D364,'[3]TK CHAMTHI'!$O:$O))</f>
        <v>0</v>
      </c>
      <c r="AJ364" s="49">
        <f>IF($D364="","",SUMIF('[3]TK CHAMTHI'!$N:$N,$D364,'[3]TK CHAMTHI'!$O:$O))</f>
        <v>0</v>
      </c>
      <c r="AK364" s="50">
        <f t="shared" si="52"/>
        <v>0</v>
      </c>
      <c r="AL364" s="49">
        <f>IF($D364="","",SUMIF('[3]TK CHAMTHI'!$P:$P,$D364,'[3]TK CHAMTHI'!$R:$R))</f>
        <v>0</v>
      </c>
      <c r="AM364" s="49">
        <f>IF($D364="","",SUMIF('[3]TK CHAMTHI'!$Q:$Q,$D364,'[3]TK CHAMTHI'!$R:$R))</f>
        <v>0</v>
      </c>
      <c r="AN364" s="50">
        <f t="shared" si="53"/>
        <v>0</v>
      </c>
      <c r="AO364" s="49">
        <f>IF(D364="","",SUMIF('[3]TK CHAMTHI'!S:S,D364,'[3]TK CHAMTHI'!U:U))</f>
        <v>0</v>
      </c>
      <c r="AP364" s="49">
        <f>IF(D364="","",SUMIF('[3]TK CHAMTHI'!T:T,D364,'[3]TK CHAMTHI'!U:U))</f>
        <v>0</v>
      </c>
      <c r="AQ364" s="50">
        <f t="shared" si="61"/>
        <v>0</v>
      </c>
      <c r="AR364" s="50">
        <f>IF(D364="","",ROUND(SUMIF('[3]QL THI'!G:G,D364,'[3]QL THI'!H:H),1))</f>
        <v>0</v>
      </c>
      <c r="AS364" s="50">
        <f>IF(D364="","",ROUND(SUMIF('[3]QL THI'!E:E,D364,'[3]QL THI'!F:F),1))</f>
        <v>0</v>
      </c>
      <c r="AT364" s="149">
        <f t="shared" si="54"/>
        <v>0</v>
      </c>
    </row>
    <row r="365" spans="1:46" s="135" customFormat="1">
      <c r="A365" s="145">
        <f>IF(D365="","",SUBTOTAL(3,$D$5:D365))</f>
        <v>361</v>
      </c>
      <c r="B365" s="46" t="s">
        <v>774</v>
      </c>
      <c r="C365" s="47" t="s">
        <v>762</v>
      </c>
      <c r="D365" s="146" t="s">
        <v>775</v>
      </c>
      <c r="E365" s="147">
        <f>IF($D365="","",SUMIF('[3]TK DETHI'!$A:$A,$D365,'[3]TK DETHI'!$B:$B))</f>
        <v>0</v>
      </c>
      <c r="F365" s="147">
        <f>IF($D365="","",SUMIF('[3]TK DETHI'!$C:$C,$D365,'[3]TK DETHI'!$D:$D))</f>
        <v>0</v>
      </c>
      <c r="G365" s="147">
        <f>IF($D365="","",SUMIF('[3]TK DETHI'!$E:$E,$D365,'[3]TK DETHI'!$F:$F))</f>
        <v>0</v>
      </c>
      <c r="H365" s="147">
        <f>IF($D365="","",SUMIF('[3]TK DETHI'!$G:$G,$D365,'[3]TK DETHI'!$H:$H))</f>
        <v>0</v>
      </c>
      <c r="I365" s="147">
        <f>IF($D365="","",SUMIF('[3]TK DETHI'!$I:$I,$D365,'[3]TK DETHI'!$J:$J))</f>
        <v>0</v>
      </c>
      <c r="J365" s="147">
        <f>IF($D365="","",SUMIF('[3]TK DETHI'!$K:$K,$D365,'[3]TK DETHI'!$L:$L))</f>
        <v>0</v>
      </c>
      <c r="K365" s="147">
        <f>IF($D365="","",SUMIF('[3]TK DETHI'!$M:$M,$D365,'[3]TK DETHI'!$N:$N))</f>
        <v>0</v>
      </c>
      <c r="L365" s="147">
        <f>IF($D365="","",SUMIF('[3]TK DETHI'!$O:$O,$D365,'[3]TK DETHI'!$P:$P))</f>
        <v>0</v>
      </c>
      <c r="M365" s="148">
        <f t="shared" si="55"/>
        <v>0</v>
      </c>
      <c r="N365" s="49">
        <f>IF($D365="","",SUMIF('[3]TK COITHI KTHP va Thi TN'!$A:$A,$D365,'[3]TK COITHI KTHP va Thi TN'!$D:$D))</f>
        <v>0</v>
      </c>
      <c r="O365" s="49">
        <f>IF($D365="","",SUMIF('[3]TK COITHI KTHP va Thi TN'!$B:$B,$D365,'[3]TK COITHI KTHP va Thi TN'!$D:$D))</f>
        <v>0</v>
      </c>
      <c r="P365" s="49">
        <f>IF($D365="","",SUMIF('[3]TK COITHI KTHP va Thi TN'!$E:$E,$D365,'[3]TK COITHI KTHP va Thi TN'!$H:$H))</f>
        <v>0</v>
      </c>
      <c r="Q365" s="49">
        <f>IF($D365="","",SUMIF('[3]TK COITHI KTHP va Thi TN'!$F:$F,$D365,'[3]TK COITHI KTHP va Thi TN'!$H:$H))</f>
        <v>0</v>
      </c>
      <c r="R365" s="149">
        <f t="shared" si="56"/>
        <v>0</v>
      </c>
      <c r="S365" s="49">
        <f>IF($D365="","",SUMIF('[3]TK CHAMTHI'!$A:$A,$D365,'[3]TK CHAMTHI'!$C:$C))</f>
        <v>0</v>
      </c>
      <c r="T365" s="49">
        <f>IF($D365="","",SUMIF('[3]TK CHAMTHI'!$B:$B,$D365,'[3]TK CHAMTHI'!$C:$C))</f>
        <v>0</v>
      </c>
      <c r="U365" s="49">
        <f>IF(D365="","",SUMIF('[3]CHAM NV'!B:B,D365,'[3]CHAM NV'!C:C))</f>
        <v>0</v>
      </c>
      <c r="V365" s="50">
        <f t="shared" si="57"/>
        <v>0</v>
      </c>
      <c r="W365" s="49">
        <f>IF($D365="","",SUMIF('[3]TK CHAMTHI'!$D:$D,$D365,'[3]TK CHAMTHI'!$F:$F))</f>
        <v>0</v>
      </c>
      <c r="X365" s="49">
        <f>IF($D365="","",SUMIF('[3]TK CHAMTHI'!$E:$E,$D365,'[3]TK CHAMTHI'!$F:$F))</f>
        <v>0</v>
      </c>
      <c r="Y365" s="49">
        <f>IF(D365="","",SUMIF('[3]CHAM NV'!G:G,D365,'[3]CHAM NV'!H:H))</f>
        <v>0</v>
      </c>
      <c r="Z365" s="50">
        <f t="shared" si="58"/>
        <v>0</v>
      </c>
      <c r="AA365" s="49">
        <f>IF($D365="","",SUMIF('[3]TK CHAMTHI'!$G:$G,$D365,'[3]TK CHAMTHI'!$I:$I))</f>
        <v>0</v>
      </c>
      <c r="AB365" s="49">
        <f>IF($D365="","",SUMIF('[3]TK CHAMTHI'!$H:$H,$D365,'[3]TK CHAMTHI'!$I:$I))</f>
        <v>0</v>
      </c>
      <c r="AC365" s="49">
        <f>IF(D365="","",SUMIF('[3]CHAM NV'!E:E,D365,'[3]CHAM NV'!F:F))</f>
        <v>0</v>
      </c>
      <c r="AD365" s="50">
        <f t="shared" si="59"/>
        <v>0</v>
      </c>
      <c r="AE365" s="49">
        <f>IF($D365="","",SUMIF('[3]TK CHAMTHI'!$J:$J,$D365,'[3]TK CHAMTHI'!$L:$L))</f>
        <v>0</v>
      </c>
      <c r="AF365" s="49">
        <f>IF($D365="","",SUMIF('[3]TK CHAMTHI'!$K:$K,$D365,'[3]TK CHAMTHI'!$L:$L))</f>
        <v>0</v>
      </c>
      <c r="AG365" s="49">
        <f>IF(D365="","",SUMIF('[3]CHAM NV'!I:I,D365,'[3]CHAM NV'!J:J))</f>
        <v>0</v>
      </c>
      <c r="AH365" s="50">
        <f t="shared" si="60"/>
        <v>0</v>
      </c>
      <c r="AI365" s="49">
        <f>IF($D365="","",SUMIF('[3]TK CHAMTHI'!$M:$M,$D365,'[3]TK CHAMTHI'!$O:$O))</f>
        <v>0</v>
      </c>
      <c r="AJ365" s="49">
        <f>IF($D365="","",SUMIF('[3]TK CHAMTHI'!$N:$N,$D365,'[3]TK CHAMTHI'!$O:$O))</f>
        <v>0</v>
      </c>
      <c r="AK365" s="50">
        <f t="shared" si="52"/>
        <v>0</v>
      </c>
      <c r="AL365" s="49">
        <f>IF($D365="","",SUMIF('[3]TK CHAMTHI'!$P:$P,$D365,'[3]TK CHAMTHI'!$R:$R))</f>
        <v>0</v>
      </c>
      <c r="AM365" s="49">
        <f>IF($D365="","",SUMIF('[3]TK CHAMTHI'!$Q:$Q,$D365,'[3]TK CHAMTHI'!$R:$R))</f>
        <v>0</v>
      </c>
      <c r="AN365" s="50">
        <f t="shared" si="53"/>
        <v>0</v>
      </c>
      <c r="AO365" s="49">
        <f>IF(D365="","",SUMIF('[3]TK CHAMTHI'!S:S,D365,'[3]TK CHAMTHI'!U:U))</f>
        <v>0</v>
      </c>
      <c r="AP365" s="49">
        <f>IF(D365="","",SUMIF('[3]TK CHAMTHI'!T:T,D365,'[3]TK CHAMTHI'!U:U))</f>
        <v>0</v>
      </c>
      <c r="AQ365" s="50">
        <f t="shared" si="61"/>
        <v>0</v>
      </c>
      <c r="AR365" s="50">
        <f>IF(D365="","",ROUND(SUMIF('[3]QL THI'!G:G,D365,'[3]QL THI'!H:H),1))</f>
        <v>0</v>
      </c>
      <c r="AS365" s="50">
        <f>IF(D365="","",ROUND(SUMIF('[3]QL THI'!E:E,D365,'[3]QL THI'!F:F),1))</f>
        <v>0</v>
      </c>
      <c r="AT365" s="149">
        <f t="shared" si="54"/>
        <v>0</v>
      </c>
    </row>
    <row r="366" spans="1:46" s="135" customFormat="1">
      <c r="A366" s="145">
        <f>IF(D366="","",SUBTOTAL(3,$D$5:D366))</f>
        <v>362</v>
      </c>
      <c r="B366" s="46" t="s">
        <v>776</v>
      </c>
      <c r="C366" s="47" t="s">
        <v>762</v>
      </c>
      <c r="D366" s="146" t="s">
        <v>777</v>
      </c>
      <c r="E366" s="147">
        <f>IF($D366="","",SUMIF('[3]TK DETHI'!$A:$A,$D366,'[3]TK DETHI'!$B:$B))</f>
        <v>0</v>
      </c>
      <c r="F366" s="147">
        <f>IF($D366="","",SUMIF('[3]TK DETHI'!$C:$C,$D366,'[3]TK DETHI'!$D:$D))</f>
        <v>0</v>
      </c>
      <c r="G366" s="147">
        <f>IF($D366="","",SUMIF('[3]TK DETHI'!$E:$E,$D366,'[3]TK DETHI'!$F:$F))</f>
        <v>0</v>
      </c>
      <c r="H366" s="147">
        <f>IF($D366="","",SUMIF('[3]TK DETHI'!$G:$G,$D366,'[3]TK DETHI'!$H:$H))</f>
        <v>0</v>
      </c>
      <c r="I366" s="147">
        <f>IF($D366="","",SUMIF('[3]TK DETHI'!$I:$I,$D366,'[3]TK DETHI'!$J:$J))</f>
        <v>0</v>
      </c>
      <c r="J366" s="147">
        <f>IF($D366="","",SUMIF('[3]TK DETHI'!$K:$K,$D366,'[3]TK DETHI'!$L:$L))</f>
        <v>0</v>
      </c>
      <c r="K366" s="147">
        <f>IF($D366="","",SUMIF('[3]TK DETHI'!$M:$M,$D366,'[3]TK DETHI'!$N:$N))</f>
        <v>0</v>
      </c>
      <c r="L366" s="147">
        <f>IF($D366="","",SUMIF('[3]TK DETHI'!$O:$O,$D366,'[3]TK DETHI'!$P:$P))</f>
        <v>0</v>
      </c>
      <c r="M366" s="148">
        <f t="shared" si="55"/>
        <v>0</v>
      </c>
      <c r="N366" s="49">
        <f>IF($D366="","",SUMIF('[3]TK COITHI KTHP va Thi TN'!$A:$A,$D366,'[3]TK COITHI KTHP va Thi TN'!$D:$D))</f>
        <v>0</v>
      </c>
      <c r="O366" s="49">
        <f>IF($D366="","",SUMIF('[3]TK COITHI KTHP va Thi TN'!$B:$B,$D366,'[3]TK COITHI KTHP va Thi TN'!$D:$D))</f>
        <v>0</v>
      </c>
      <c r="P366" s="49">
        <f>IF($D366="","",SUMIF('[3]TK COITHI KTHP va Thi TN'!$E:$E,$D366,'[3]TK COITHI KTHP va Thi TN'!$H:$H))</f>
        <v>0</v>
      </c>
      <c r="Q366" s="49">
        <f>IF($D366="","",SUMIF('[3]TK COITHI KTHP va Thi TN'!$F:$F,$D366,'[3]TK COITHI KTHP va Thi TN'!$H:$H))</f>
        <v>0</v>
      </c>
      <c r="R366" s="149">
        <f t="shared" si="56"/>
        <v>0</v>
      </c>
      <c r="S366" s="49">
        <f>IF($D366="","",SUMIF('[3]TK CHAMTHI'!$A:$A,$D366,'[3]TK CHAMTHI'!$C:$C))</f>
        <v>0</v>
      </c>
      <c r="T366" s="49">
        <f>IF($D366="","",SUMIF('[3]TK CHAMTHI'!$B:$B,$D366,'[3]TK CHAMTHI'!$C:$C))</f>
        <v>0</v>
      </c>
      <c r="U366" s="49">
        <f>IF(D366="","",SUMIF('[3]CHAM NV'!B:B,D366,'[3]CHAM NV'!C:C))</f>
        <v>0</v>
      </c>
      <c r="V366" s="50">
        <f t="shared" si="57"/>
        <v>0</v>
      </c>
      <c r="W366" s="49">
        <f>IF($D366="","",SUMIF('[3]TK CHAMTHI'!$D:$D,$D366,'[3]TK CHAMTHI'!$F:$F))</f>
        <v>0</v>
      </c>
      <c r="X366" s="49">
        <f>IF($D366="","",SUMIF('[3]TK CHAMTHI'!$E:$E,$D366,'[3]TK CHAMTHI'!$F:$F))</f>
        <v>0</v>
      </c>
      <c r="Y366" s="49">
        <f>IF(D366="","",SUMIF('[3]CHAM NV'!G:G,D366,'[3]CHAM NV'!H:H))</f>
        <v>0</v>
      </c>
      <c r="Z366" s="50">
        <f t="shared" si="58"/>
        <v>0</v>
      </c>
      <c r="AA366" s="49">
        <f>IF($D366="","",SUMIF('[3]TK CHAMTHI'!$G:$G,$D366,'[3]TK CHAMTHI'!$I:$I))</f>
        <v>0</v>
      </c>
      <c r="AB366" s="49">
        <f>IF($D366="","",SUMIF('[3]TK CHAMTHI'!$H:$H,$D366,'[3]TK CHAMTHI'!$I:$I))</f>
        <v>0</v>
      </c>
      <c r="AC366" s="49">
        <f>IF(D366="","",SUMIF('[3]CHAM NV'!E:E,D366,'[3]CHAM NV'!F:F))</f>
        <v>0</v>
      </c>
      <c r="AD366" s="50">
        <f t="shared" si="59"/>
        <v>0</v>
      </c>
      <c r="AE366" s="49">
        <f>IF($D366="","",SUMIF('[3]TK CHAMTHI'!$J:$J,$D366,'[3]TK CHAMTHI'!$L:$L))</f>
        <v>0</v>
      </c>
      <c r="AF366" s="49">
        <f>IF($D366="","",SUMIF('[3]TK CHAMTHI'!$K:$K,$D366,'[3]TK CHAMTHI'!$L:$L))</f>
        <v>0</v>
      </c>
      <c r="AG366" s="49">
        <f>IF(D366="","",SUMIF('[3]CHAM NV'!I:I,D366,'[3]CHAM NV'!J:J))</f>
        <v>0</v>
      </c>
      <c r="AH366" s="50">
        <f t="shared" si="60"/>
        <v>0</v>
      </c>
      <c r="AI366" s="49">
        <f>IF($D366="","",SUMIF('[3]TK CHAMTHI'!$M:$M,$D366,'[3]TK CHAMTHI'!$O:$O))</f>
        <v>0</v>
      </c>
      <c r="AJ366" s="49">
        <f>IF($D366="","",SUMIF('[3]TK CHAMTHI'!$N:$N,$D366,'[3]TK CHAMTHI'!$O:$O))</f>
        <v>0</v>
      </c>
      <c r="AK366" s="50">
        <f t="shared" si="52"/>
        <v>0</v>
      </c>
      <c r="AL366" s="49">
        <f>IF($D366="","",SUMIF('[3]TK CHAMTHI'!$P:$P,$D366,'[3]TK CHAMTHI'!$R:$R))</f>
        <v>0</v>
      </c>
      <c r="AM366" s="49">
        <f>IF($D366="","",SUMIF('[3]TK CHAMTHI'!$Q:$Q,$D366,'[3]TK CHAMTHI'!$R:$R))</f>
        <v>0</v>
      </c>
      <c r="AN366" s="50">
        <f t="shared" si="53"/>
        <v>0</v>
      </c>
      <c r="AO366" s="49">
        <f>IF(D366="","",SUMIF('[3]TK CHAMTHI'!S:S,D366,'[3]TK CHAMTHI'!U:U))</f>
        <v>0</v>
      </c>
      <c r="AP366" s="49">
        <f>IF(D366="","",SUMIF('[3]TK CHAMTHI'!T:T,D366,'[3]TK CHAMTHI'!U:U))</f>
        <v>0</v>
      </c>
      <c r="AQ366" s="50">
        <f t="shared" si="61"/>
        <v>0</v>
      </c>
      <c r="AR366" s="50">
        <f>IF(D366="","",ROUND(SUMIF('[3]QL THI'!G:G,D366,'[3]QL THI'!H:H),1))</f>
        <v>0</v>
      </c>
      <c r="AS366" s="50">
        <f>IF(D366="","",ROUND(SUMIF('[3]QL THI'!E:E,D366,'[3]QL THI'!F:F),1))</f>
        <v>0</v>
      </c>
      <c r="AT366" s="149">
        <f t="shared" si="54"/>
        <v>0</v>
      </c>
    </row>
    <row r="367" spans="1:46" s="135" customFormat="1">
      <c r="A367" s="145">
        <f>IF(D367="","",SUBTOTAL(3,$D$5:D367))</f>
        <v>363</v>
      </c>
      <c r="B367" s="46" t="s">
        <v>778</v>
      </c>
      <c r="C367" s="47" t="s">
        <v>762</v>
      </c>
      <c r="D367" s="146" t="s">
        <v>779</v>
      </c>
      <c r="E367" s="147">
        <f>IF($D367="","",SUMIF('[3]TK DETHI'!$A:$A,$D367,'[3]TK DETHI'!$B:$B))</f>
        <v>0</v>
      </c>
      <c r="F367" s="147">
        <f>IF($D367="","",SUMIF('[3]TK DETHI'!$C:$C,$D367,'[3]TK DETHI'!$D:$D))</f>
        <v>0</v>
      </c>
      <c r="G367" s="147">
        <f>IF($D367="","",SUMIF('[3]TK DETHI'!$E:$E,$D367,'[3]TK DETHI'!$F:$F))</f>
        <v>0</v>
      </c>
      <c r="H367" s="147">
        <f>IF($D367="","",SUMIF('[3]TK DETHI'!$G:$G,$D367,'[3]TK DETHI'!$H:$H))</f>
        <v>0</v>
      </c>
      <c r="I367" s="147">
        <f>IF($D367="","",SUMIF('[3]TK DETHI'!$I:$I,$D367,'[3]TK DETHI'!$J:$J))</f>
        <v>0</v>
      </c>
      <c r="J367" s="147">
        <f>IF($D367="","",SUMIF('[3]TK DETHI'!$K:$K,$D367,'[3]TK DETHI'!$L:$L))</f>
        <v>0</v>
      </c>
      <c r="K367" s="147">
        <f>IF($D367="","",SUMIF('[3]TK DETHI'!$M:$M,$D367,'[3]TK DETHI'!$N:$N))</f>
        <v>0</v>
      </c>
      <c r="L367" s="147">
        <f>IF($D367="","",SUMIF('[3]TK DETHI'!$O:$O,$D367,'[3]TK DETHI'!$P:$P))</f>
        <v>0</v>
      </c>
      <c r="M367" s="148">
        <f t="shared" si="55"/>
        <v>0</v>
      </c>
      <c r="N367" s="49">
        <f>IF($D367="","",SUMIF('[3]TK COITHI KTHP va Thi TN'!$A:$A,$D367,'[3]TK COITHI KTHP va Thi TN'!$D:$D))</f>
        <v>0</v>
      </c>
      <c r="O367" s="49">
        <f>IF($D367="","",SUMIF('[3]TK COITHI KTHP va Thi TN'!$B:$B,$D367,'[3]TK COITHI KTHP va Thi TN'!$D:$D))</f>
        <v>0</v>
      </c>
      <c r="P367" s="49">
        <f>IF($D367="","",SUMIF('[3]TK COITHI KTHP va Thi TN'!$E:$E,$D367,'[3]TK COITHI KTHP va Thi TN'!$H:$H))</f>
        <v>0</v>
      </c>
      <c r="Q367" s="49">
        <f>IF($D367="","",SUMIF('[3]TK COITHI KTHP va Thi TN'!$F:$F,$D367,'[3]TK COITHI KTHP va Thi TN'!$H:$H))</f>
        <v>0</v>
      </c>
      <c r="R367" s="149">
        <f t="shared" si="56"/>
        <v>0</v>
      </c>
      <c r="S367" s="49">
        <f>IF($D367="","",SUMIF('[3]TK CHAMTHI'!$A:$A,$D367,'[3]TK CHAMTHI'!$C:$C))</f>
        <v>0</v>
      </c>
      <c r="T367" s="49">
        <f>IF($D367="","",SUMIF('[3]TK CHAMTHI'!$B:$B,$D367,'[3]TK CHAMTHI'!$C:$C))</f>
        <v>0</v>
      </c>
      <c r="U367" s="49">
        <f>IF(D367="","",SUMIF('[3]CHAM NV'!B:B,D367,'[3]CHAM NV'!C:C))</f>
        <v>0</v>
      </c>
      <c r="V367" s="50">
        <f t="shared" si="57"/>
        <v>0</v>
      </c>
      <c r="W367" s="49">
        <f>IF($D367="","",SUMIF('[3]TK CHAMTHI'!$D:$D,$D367,'[3]TK CHAMTHI'!$F:$F))</f>
        <v>0</v>
      </c>
      <c r="X367" s="49">
        <f>IF($D367="","",SUMIF('[3]TK CHAMTHI'!$E:$E,$D367,'[3]TK CHAMTHI'!$F:$F))</f>
        <v>0</v>
      </c>
      <c r="Y367" s="49">
        <f>IF(D367="","",SUMIF('[3]CHAM NV'!G:G,D367,'[3]CHAM NV'!H:H))</f>
        <v>0</v>
      </c>
      <c r="Z367" s="50">
        <f t="shared" si="58"/>
        <v>0</v>
      </c>
      <c r="AA367" s="49">
        <f>IF($D367="","",SUMIF('[3]TK CHAMTHI'!$G:$G,$D367,'[3]TK CHAMTHI'!$I:$I))</f>
        <v>0</v>
      </c>
      <c r="AB367" s="49">
        <f>IF($D367="","",SUMIF('[3]TK CHAMTHI'!$H:$H,$D367,'[3]TK CHAMTHI'!$I:$I))</f>
        <v>0</v>
      </c>
      <c r="AC367" s="49">
        <f>IF(D367="","",SUMIF('[3]CHAM NV'!E:E,D367,'[3]CHAM NV'!F:F))</f>
        <v>0</v>
      </c>
      <c r="AD367" s="50">
        <f t="shared" si="59"/>
        <v>0</v>
      </c>
      <c r="AE367" s="49">
        <f>IF($D367="","",SUMIF('[3]TK CHAMTHI'!$J:$J,$D367,'[3]TK CHAMTHI'!$L:$L))</f>
        <v>0</v>
      </c>
      <c r="AF367" s="49">
        <f>IF($D367="","",SUMIF('[3]TK CHAMTHI'!$K:$K,$D367,'[3]TK CHAMTHI'!$L:$L))</f>
        <v>0</v>
      </c>
      <c r="AG367" s="49">
        <f>IF(D367="","",SUMIF('[3]CHAM NV'!I:I,D367,'[3]CHAM NV'!J:J))</f>
        <v>0</v>
      </c>
      <c r="AH367" s="50">
        <f t="shared" si="60"/>
        <v>0</v>
      </c>
      <c r="AI367" s="49">
        <f>IF($D367="","",SUMIF('[3]TK CHAMTHI'!$M:$M,$D367,'[3]TK CHAMTHI'!$O:$O))</f>
        <v>0</v>
      </c>
      <c r="AJ367" s="49">
        <f>IF($D367="","",SUMIF('[3]TK CHAMTHI'!$N:$N,$D367,'[3]TK CHAMTHI'!$O:$O))</f>
        <v>0</v>
      </c>
      <c r="AK367" s="50">
        <f t="shared" si="52"/>
        <v>0</v>
      </c>
      <c r="AL367" s="49">
        <f>IF($D367="","",SUMIF('[3]TK CHAMTHI'!$P:$P,$D367,'[3]TK CHAMTHI'!$R:$R))</f>
        <v>0</v>
      </c>
      <c r="AM367" s="49">
        <f>IF($D367="","",SUMIF('[3]TK CHAMTHI'!$Q:$Q,$D367,'[3]TK CHAMTHI'!$R:$R))</f>
        <v>0</v>
      </c>
      <c r="AN367" s="50">
        <f t="shared" si="53"/>
        <v>0</v>
      </c>
      <c r="AO367" s="49">
        <f>IF(D367="","",SUMIF('[3]TK CHAMTHI'!S:S,D367,'[3]TK CHAMTHI'!U:U))</f>
        <v>0</v>
      </c>
      <c r="AP367" s="49">
        <f>IF(D367="","",SUMIF('[3]TK CHAMTHI'!T:T,D367,'[3]TK CHAMTHI'!U:U))</f>
        <v>0</v>
      </c>
      <c r="AQ367" s="50">
        <f t="shared" si="61"/>
        <v>0</v>
      </c>
      <c r="AR367" s="50">
        <f>IF(D367="","",ROUND(SUMIF('[3]QL THI'!G:G,D367,'[3]QL THI'!H:H),1))</f>
        <v>0</v>
      </c>
      <c r="AS367" s="50">
        <f>IF(D367="","",ROUND(SUMIF('[3]QL THI'!E:E,D367,'[3]QL THI'!F:F),1))</f>
        <v>0</v>
      </c>
      <c r="AT367" s="149">
        <f t="shared" si="54"/>
        <v>0</v>
      </c>
    </row>
    <row r="368" spans="1:46" s="135" customFormat="1">
      <c r="A368" s="145">
        <f>IF(D368="","",SUBTOTAL(3,$D$5:D368))</f>
        <v>364</v>
      </c>
      <c r="B368" s="46" t="s">
        <v>780</v>
      </c>
      <c r="C368" s="47" t="s">
        <v>762</v>
      </c>
      <c r="D368" s="146" t="s">
        <v>781</v>
      </c>
      <c r="E368" s="147">
        <f>IF($D368="","",SUMIF('[3]TK DETHI'!$A:$A,$D368,'[3]TK DETHI'!$B:$B))</f>
        <v>0</v>
      </c>
      <c r="F368" s="147">
        <f>IF($D368="","",SUMIF('[3]TK DETHI'!$C:$C,$D368,'[3]TK DETHI'!$D:$D))</f>
        <v>0</v>
      </c>
      <c r="G368" s="147">
        <f>IF($D368="","",SUMIF('[3]TK DETHI'!$E:$E,$D368,'[3]TK DETHI'!$F:$F))</f>
        <v>0</v>
      </c>
      <c r="H368" s="147">
        <f>IF($D368="","",SUMIF('[3]TK DETHI'!$G:$G,$D368,'[3]TK DETHI'!$H:$H))</f>
        <v>0</v>
      </c>
      <c r="I368" s="147">
        <f>IF($D368="","",SUMIF('[3]TK DETHI'!$I:$I,$D368,'[3]TK DETHI'!$J:$J))</f>
        <v>0</v>
      </c>
      <c r="J368" s="147">
        <f>IF($D368="","",SUMIF('[3]TK DETHI'!$K:$K,$D368,'[3]TK DETHI'!$L:$L))</f>
        <v>0</v>
      </c>
      <c r="K368" s="147">
        <f>IF($D368="","",SUMIF('[3]TK DETHI'!$M:$M,$D368,'[3]TK DETHI'!$N:$N))</f>
        <v>0</v>
      </c>
      <c r="L368" s="147">
        <f>IF($D368="","",SUMIF('[3]TK DETHI'!$O:$O,$D368,'[3]TK DETHI'!$P:$P))</f>
        <v>0</v>
      </c>
      <c r="M368" s="148">
        <f t="shared" si="55"/>
        <v>0</v>
      </c>
      <c r="N368" s="49">
        <f>IF($D368="","",SUMIF('[3]TK COITHI KTHP va Thi TN'!$A:$A,$D368,'[3]TK COITHI KTHP va Thi TN'!$D:$D))</f>
        <v>0</v>
      </c>
      <c r="O368" s="49">
        <f>IF($D368="","",SUMIF('[3]TK COITHI KTHP va Thi TN'!$B:$B,$D368,'[3]TK COITHI KTHP va Thi TN'!$D:$D))</f>
        <v>0</v>
      </c>
      <c r="P368" s="49">
        <f>IF($D368="","",SUMIF('[3]TK COITHI KTHP va Thi TN'!$E:$E,$D368,'[3]TK COITHI KTHP va Thi TN'!$H:$H))</f>
        <v>0</v>
      </c>
      <c r="Q368" s="49">
        <f>IF($D368="","",SUMIF('[3]TK COITHI KTHP va Thi TN'!$F:$F,$D368,'[3]TK COITHI KTHP va Thi TN'!$H:$H))</f>
        <v>0</v>
      </c>
      <c r="R368" s="149">
        <f t="shared" si="56"/>
        <v>0</v>
      </c>
      <c r="S368" s="49">
        <f>IF($D368="","",SUMIF('[3]TK CHAMTHI'!$A:$A,$D368,'[3]TK CHAMTHI'!$C:$C))</f>
        <v>0</v>
      </c>
      <c r="T368" s="49">
        <f>IF($D368="","",SUMIF('[3]TK CHAMTHI'!$B:$B,$D368,'[3]TK CHAMTHI'!$C:$C))</f>
        <v>0</v>
      </c>
      <c r="U368" s="49">
        <f>IF(D368="","",SUMIF('[3]CHAM NV'!B:B,D368,'[3]CHAM NV'!C:C))</f>
        <v>0</v>
      </c>
      <c r="V368" s="50">
        <f t="shared" si="57"/>
        <v>0</v>
      </c>
      <c r="W368" s="49">
        <f>IF($D368="","",SUMIF('[3]TK CHAMTHI'!$D:$D,$D368,'[3]TK CHAMTHI'!$F:$F))</f>
        <v>0</v>
      </c>
      <c r="X368" s="49">
        <f>IF($D368="","",SUMIF('[3]TK CHAMTHI'!$E:$E,$D368,'[3]TK CHAMTHI'!$F:$F))</f>
        <v>0</v>
      </c>
      <c r="Y368" s="49">
        <f>IF(D368="","",SUMIF('[3]CHAM NV'!G:G,D368,'[3]CHAM NV'!H:H))</f>
        <v>0</v>
      </c>
      <c r="Z368" s="50">
        <f t="shared" si="58"/>
        <v>0</v>
      </c>
      <c r="AA368" s="49">
        <f>IF($D368="","",SUMIF('[3]TK CHAMTHI'!$G:$G,$D368,'[3]TK CHAMTHI'!$I:$I))</f>
        <v>0</v>
      </c>
      <c r="AB368" s="49">
        <f>IF($D368="","",SUMIF('[3]TK CHAMTHI'!$H:$H,$D368,'[3]TK CHAMTHI'!$I:$I))</f>
        <v>0</v>
      </c>
      <c r="AC368" s="49">
        <f>IF(D368="","",SUMIF('[3]CHAM NV'!E:E,D368,'[3]CHAM NV'!F:F))</f>
        <v>0</v>
      </c>
      <c r="AD368" s="50">
        <f t="shared" si="59"/>
        <v>0</v>
      </c>
      <c r="AE368" s="49">
        <f>IF($D368="","",SUMIF('[3]TK CHAMTHI'!$J:$J,$D368,'[3]TK CHAMTHI'!$L:$L))</f>
        <v>0</v>
      </c>
      <c r="AF368" s="49">
        <f>IF($D368="","",SUMIF('[3]TK CHAMTHI'!$K:$K,$D368,'[3]TK CHAMTHI'!$L:$L))</f>
        <v>0</v>
      </c>
      <c r="AG368" s="49">
        <f>IF(D368="","",SUMIF('[3]CHAM NV'!I:I,D368,'[3]CHAM NV'!J:J))</f>
        <v>0</v>
      </c>
      <c r="AH368" s="50">
        <f t="shared" si="60"/>
        <v>0</v>
      </c>
      <c r="AI368" s="49">
        <f>IF($D368="","",SUMIF('[3]TK CHAMTHI'!$M:$M,$D368,'[3]TK CHAMTHI'!$O:$O))</f>
        <v>0</v>
      </c>
      <c r="AJ368" s="49">
        <f>IF($D368="","",SUMIF('[3]TK CHAMTHI'!$N:$N,$D368,'[3]TK CHAMTHI'!$O:$O))</f>
        <v>0</v>
      </c>
      <c r="AK368" s="50">
        <f t="shared" si="52"/>
        <v>0</v>
      </c>
      <c r="AL368" s="49">
        <f>IF($D368="","",SUMIF('[3]TK CHAMTHI'!$P:$P,$D368,'[3]TK CHAMTHI'!$R:$R))</f>
        <v>0</v>
      </c>
      <c r="AM368" s="49">
        <f>IF($D368="","",SUMIF('[3]TK CHAMTHI'!$Q:$Q,$D368,'[3]TK CHAMTHI'!$R:$R))</f>
        <v>0</v>
      </c>
      <c r="AN368" s="50">
        <f t="shared" si="53"/>
        <v>0</v>
      </c>
      <c r="AO368" s="49">
        <f>IF(D368="","",SUMIF('[3]TK CHAMTHI'!S:S,D368,'[3]TK CHAMTHI'!U:U))</f>
        <v>0</v>
      </c>
      <c r="AP368" s="49">
        <f>IF(D368="","",SUMIF('[3]TK CHAMTHI'!T:T,D368,'[3]TK CHAMTHI'!U:U))</f>
        <v>0</v>
      </c>
      <c r="AQ368" s="50">
        <f t="shared" si="61"/>
        <v>0</v>
      </c>
      <c r="AR368" s="50">
        <f>IF(D368="","",ROUND(SUMIF('[3]QL THI'!G:G,D368,'[3]QL THI'!H:H),1))</f>
        <v>0</v>
      </c>
      <c r="AS368" s="50">
        <f>IF(D368="","",ROUND(SUMIF('[3]QL THI'!E:E,D368,'[3]QL THI'!F:F),1))</f>
        <v>0</v>
      </c>
      <c r="AT368" s="149">
        <f t="shared" si="54"/>
        <v>0</v>
      </c>
    </row>
    <row r="369" spans="1:46" s="135" customFormat="1" ht="37.5">
      <c r="A369" s="145">
        <f>IF(D369="","",SUBTOTAL(3,$D$5:D369))</f>
        <v>365</v>
      </c>
      <c r="B369" s="46" t="s">
        <v>782</v>
      </c>
      <c r="C369" s="47" t="s">
        <v>762</v>
      </c>
      <c r="D369" s="146" t="s">
        <v>783</v>
      </c>
      <c r="E369" s="147">
        <f>IF($D369="","",SUMIF('[3]TK DETHI'!$A:$A,$D369,'[3]TK DETHI'!$B:$B))</f>
        <v>0</v>
      </c>
      <c r="F369" s="147">
        <f>IF($D369="","",SUMIF('[3]TK DETHI'!$C:$C,$D369,'[3]TK DETHI'!$D:$D))</f>
        <v>0</v>
      </c>
      <c r="G369" s="147">
        <f>IF($D369="","",SUMIF('[3]TK DETHI'!$E:$E,$D369,'[3]TK DETHI'!$F:$F))</f>
        <v>0</v>
      </c>
      <c r="H369" s="147">
        <f>IF($D369="","",SUMIF('[3]TK DETHI'!$G:$G,$D369,'[3]TK DETHI'!$H:$H))</f>
        <v>0</v>
      </c>
      <c r="I369" s="147">
        <f>IF($D369="","",SUMIF('[3]TK DETHI'!$I:$I,$D369,'[3]TK DETHI'!$J:$J))</f>
        <v>0</v>
      </c>
      <c r="J369" s="147">
        <f>IF($D369="","",SUMIF('[3]TK DETHI'!$K:$K,$D369,'[3]TK DETHI'!$L:$L))</f>
        <v>0</v>
      </c>
      <c r="K369" s="147">
        <f>IF($D369="","",SUMIF('[3]TK DETHI'!$M:$M,$D369,'[3]TK DETHI'!$N:$N))</f>
        <v>0</v>
      </c>
      <c r="L369" s="147">
        <f>IF($D369="","",SUMIF('[3]TK DETHI'!$O:$O,$D369,'[3]TK DETHI'!$P:$P))</f>
        <v>0</v>
      </c>
      <c r="M369" s="148">
        <f t="shared" si="55"/>
        <v>0</v>
      </c>
      <c r="N369" s="49">
        <f>IF($D369="","",SUMIF('[3]TK COITHI KTHP va Thi TN'!$A:$A,$D369,'[3]TK COITHI KTHP va Thi TN'!$D:$D))</f>
        <v>0</v>
      </c>
      <c r="O369" s="49">
        <f>IF($D369="","",SUMIF('[3]TK COITHI KTHP va Thi TN'!$B:$B,$D369,'[3]TK COITHI KTHP va Thi TN'!$D:$D))</f>
        <v>0</v>
      </c>
      <c r="P369" s="49">
        <f>IF($D369="","",SUMIF('[3]TK COITHI KTHP va Thi TN'!$E:$E,$D369,'[3]TK COITHI KTHP va Thi TN'!$H:$H))</f>
        <v>0</v>
      </c>
      <c r="Q369" s="49">
        <f>IF($D369="","",SUMIF('[3]TK COITHI KTHP va Thi TN'!$F:$F,$D369,'[3]TK COITHI KTHP va Thi TN'!$H:$H))</f>
        <v>0</v>
      </c>
      <c r="R369" s="149">
        <f t="shared" si="56"/>
        <v>0</v>
      </c>
      <c r="S369" s="49">
        <f>IF($D369="","",SUMIF('[3]TK CHAMTHI'!$A:$A,$D369,'[3]TK CHAMTHI'!$C:$C))</f>
        <v>0</v>
      </c>
      <c r="T369" s="49">
        <f>IF($D369="","",SUMIF('[3]TK CHAMTHI'!$B:$B,$D369,'[3]TK CHAMTHI'!$C:$C))</f>
        <v>0</v>
      </c>
      <c r="U369" s="49">
        <f>IF(D369="","",SUMIF('[3]CHAM NV'!B:B,D369,'[3]CHAM NV'!C:C))</f>
        <v>0</v>
      </c>
      <c r="V369" s="50">
        <f t="shared" si="57"/>
        <v>0</v>
      </c>
      <c r="W369" s="49">
        <f>IF($D369="","",SUMIF('[3]TK CHAMTHI'!$D:$D,$D369,'[3]TK CHAMTHI'!$F:$F))</f>
        <v>0</v>
      </c>
      <c r="X369" s="49">
        <f>IF($D369="","",SUMIF('[3]TK CHAMTHI'!$E:$E,$D369,'[3]TK CHAMTHI'!$F:$F))</f>
        <v>0</v>
      </c>
      <c r="Y369" s="49">
        <f>IF(D369="","",SUMIF('[3]CHAM NV'!G:G,D369,'[3]CHAM NV'!H:H))</f>
        <v>0</v>
      </c>
      <c r="Z369" s="50">
        <f t="shared" si="58"/>
        <v>0</v>
      </c>
      <c r="AA369" s="49">
        <f>IF($D369="","",SUMIF('[3]TK CHAMTHI'!$G:$G,$D369,'[3]TK CHAMTHI'!$I:$I))</f>
        <v>0</v>
      </c>
      <c r="AB369" s="49">
        <f>IF($D369="","",SUMIF('[3]TK CHAMTHI'!$H:$H,$D369,'[3]TK CHAMTHI'!$I:$I))</f>
        <v>0</v>
      </c>
      <c r="AC369" s="49">
        <f>IF(D369="","",SUMIF('[3]CHAM NV'!E:E,D369,'[3]CHAM NV'!F:F))</f>
        <v>0</v>
      </c>
      <c r="AD369" s="50">
        <f t="shared" si="59"/>
        <v>0</v>
      </c>
      <c r="AE369" s="49">
        <f>IF($D369="","",SUMIF('[3]TK CHAMTHI'!$J:$J,$D369,'[3]TK CHAMTHI'!$L:$L))</f>
        <v>0</v>
      </c>
      <c r="AF369" s="49">
        <f>IF($D369="","",SUMIF('[3]TK CHAMTHI'!$K:$K,$D369,'[3]TK CHAMTHI'!$L:$L))</f>
        <v>0</v>
      </c>
      <c r="AG369" s="49">
        <f>IF(D369="","",SUMIF('[3]CHAM NV'!I:I,D369,'[3]CHAM NV'!J:J))</f>
        <v>0</v>
      </c>
      <c r="AH369" s="50">
        <f t="shared" si="60"/>
        <v>0</v>
      </c>
      <c r="AI369" s="49">
        <f>IF($D369="","",SUMIF('[3]TK CHAMTHI'!$M:$M,$D369,'[3]TK CHAMTHI'!$O:$O))</f>
        <v>0</v>
      </c>
      <c r="AJ369" s="49">
        <f>IF($D369="","",SUMIF('[3]TK CHAMTHI'!$N:$N,$D369,'[3]TK CHAMTHI'!$O:$O))</f>
        <v>0</v>
      </c>
      <c r="AK369" s="50">
        <f t="shared" si="52"/>
        <v>0</v>
      </c>
      <c r="AL369" s="49">
        <f>IF($D369="","",SUMIF('[3]TK CHAMTHI'!$P:$P,$D369,'[3]TK CHAMTHI'!$R:$R))</f>
        <v>0</v>
      </c>
      <c r="AM369" s="49">
        <f>IF($D369="","",SUMIF('[3]TK CHAMTHI'!$Q:$Q,$D369,'[3]TK CHAMTHI'!$R:$R))</f>
        <v>0</v>
      </c>
      <c r="AN369" s="50">
        <f t="shared" si="53"/>
        <v>0</v>
      </c>
      <c r="AO369" s="49">
        <f>IF(D369="","",SUMIF('[3]TK CHAMTHI'!S:S,D369,'[3]TK CHAMTHI'!U:U))</f>
        <v>0</v>
      </c>
      <c r="AP369" s="49">
        <f>IF(D369="","",SUMIF('[3]TK CHAMTHI'!T:T,D369,'[3]TK CHAMTHI'!U:U))</f>
        <v>0</v>
      </c>
      <c r="AQ369" s="50">
        <f t="shared" si="61"/>
        <v>0</v>
      </c>
      <c r="AR369" s="50">
        <f>IF(D369="","",ROUND(SUMIF('[3]QL THI'!G:G,D369,'[3]QL THI'!H:H),1))</f>
        <v>0</v>
      </c>
      <c r="AS369" s="50">
        <f>IF(D369="","",ROUND(SUMIF('[3]QL THI'!E:E,D369,'[3]QL THI'!F:F),1))</f>
        <v>0</v>
      </c>
      <c r="AT369" s="149">
        <f t="shared" si="54"/>
        <v>0</v>
      </c>
    </row>
    <row r="370" spans="1:46" s="135" customFormat="1">
      <c r="A370" s="145">
        <f>IF(D370="","",SUBTOTAL(3,$D$5:D370))</f>
        <v>366</v>
      </c>
      <c r="B370" s="46" t="s">
        <v>784</v>
      </c>
      <c r="C370" s="47" t="s">
        <v>762</v>
      </c>
      <c r="D370" s="146" t="s">
        <v>785</v>
      </c>
      <c r="E370" s="147">
        <f>IF($D370="","",SUMIF('[3]TK DETHI'!$A:$A,$D370,'[3]TK DETHI'!$B:$B))</f>
        <v>0</v>
      </c>
      <c r="F370" s="147">
        <f>IF($D370="","",SUMIF('[3]TK DETHI'!$C:$C,$D370,'[3]TK DETHI'!$D:$D))</f>
        <v>0</v>
      </c>
      <c r="G370" s="147">
        <f>IF($D370="","",SUMIF('[3]TK DETHI'!$E:$E,$D370,'[3]TK DETHI'!$F:$F))</f>
        <v>0</v>
      </c>
      <c r="H370" s="147">
        <f>IF($D370="","",SUMIF('[3]TK DETHI'!$G:$G,$D370,'[3]TK DETHI'!$H:$H))</f>
        <v>0</v>
      </c>
      <c r="I370" s="147">
        <f>IF($D370="","",SUMIF('[3]TK DETHI'!$I:$I,$D370,'[3]TK DETHI'!$J:$J))</f>
        <v>0</v>
      </c>
      <c r="J370" s="147">
        <f>IF($D370="","",SUMIF('[3]TK DETHI'!$K:$K,$D370,'[3]TK DETHI'!$L:$L))</f>
        <v>0</v>
      </c>
      <c r="K370" s="147">
        <f>IF($D370="","",SUMIF('[3]TK DETHI'!$M:$M,$D370,'[3]TK DETHI'!$N:$N))</f>
        <v>0</v>
      </c>
      <c r="L370" s="147">
        <f>IF($D370="","",SUMIF('[3]TK DETHI'!$O:$O,$D370,'[3]TK DETHI'!$P:$P))</f>
        <v>0</v>
      </c>
      <c r="M370" s="148">
        <f t="shared" si="55"/>
        <v>0</v>
      </c>
      <c r="N370" s="49">
        <f>IF($D370="","",SUMIF('[3]TK COITHI KTHP va Thi TN'!$A:$A,$D370,'[3]TK COITHI KTHP va Thi TN'!$D:$D))</f>
        <v>0</v>
      </c>
      <c r="O370" s="49">
        <f>IF($D370="","",SUMIF('[3]TK COITHI KTHP va Thi TN'!$B:$B,$D370,'[3]TK COITHI KTHP va Thi TN'!$D:$D))</f>
        <v>0</v>
      </c>
      <c r="P370" s="49">
        <f>IF($D370="","",SUMIF('[3]TK COITHI KTHP va Thi TN'!$E:$E,$D370,'[3]TK COITHI KTHP va Thi TN'!$H:$H))</f>
        <v>0</v>
      </c>
      <c r="Q370" s="49">
        <f>IF($D370="","",SUMIF('[3]TK COITHI KTHP va Thi TN'!$F:$F,$D370,'[3]TK COITHI KTHP va Thi TN'!$H:$H))</f>
        <v>0</v>
      </c>
      <c r="R370" s="149">
        <f t="shared" si="56"/>
        <v>0</v>
      </c>
      <c r="S370" s="49">
        <f>IF($D370="","",SUMIF('[3]TK CHAMTHI'!$A:$A,$D370,'[3]TK CHAMTHI'!$C:$C))</f>
        <v>0</v>
      </c>
      <c r="T370" s="49">
        <f>IF($D370="","",SUMIF('[3]TK CHAMTHI'!$B:$B,$D370,'[3]TK CHAMTHI'!$C:$C))</f>
        <v>0</v>
      </c>
      <c r="U370" s="49">
        <f>IF(D370="","",SUMIF('[3]CHAM NV'!B:B,D370,'[3]CHAM NV'!C:C))</f>
        <v>0</v>
      </c>
      <c r="V370" s="50">
        <f t="shared" si="57"/>
        <v>0</v>
      </c>
      <c r="W370" s="49">
        <f>IF($D370="","",SUMIF('[3]TK CHAMTHI'!$D:$D,$D370,'[3]TK CHAMTHI'!$F:$F))</f>
        <v>0</v>
      </c>
      <c r="X370" s="49">
        <f>IF($D370="","",SUMIF('[3]TK CHAMTHI'!$E:$E,$D370,'[3]TK CHAMTHI'!$F:$F))</f>
        <v>0</v>
      </c>
      <c r="Y370" s="49">
        <f>IF(D370="","",SUMIF('[3]CHAM NV'!G:G,D370,'[3]CHAM NV'!H:H))</f>
        <v>0</v>
      </c>
      <c r="Z370" s="50">
        <f t="shared" si="58"/>
        <v>0</v>
      </c>
      <c r="AA370" s="49">
        <f>IF($D370="","",SUMIF('[3]TK CHAMTHI'!$G:$G,$D370,'[3]TK CHAMTHI'!$I:$I))</f>
        <v>0</v>
      </c>
      <c r="AB370" s="49">
        <f>IF($D370="","",SUMIF('[3]TK CHAMTHI'!$H:$H,$D370,'[3]TK CHAMTHI'!$I:$I))</f>
        <v>0</v>
      </c>
      <c r="AC370" s="49">
        <f>IF(D370="","",SUMIF('[3]CHAM NV'!E:E,D370,'[3]CHAM NV'!F:F))</f>
        <v>0</v>
      </c>
      <c r="AD370" s="50">
        <f t="shared" si="59"/>
        <v>0</v>
      </c>
      <c r="AE370" s="49">
        <f>IF($D370="","",SUMIF('[3]TK CHAMTHI'!$J:$J,$D370,'[3]TK CHAMTHI'!$L:$L))</f>
        <v>0</v>
      </c>
      <c r="AF370" s="49">
        <f>IF($D370="","",SUMIF('[3]TK CHAMTHI'!$K:$K,$D370,'[3]TK CHAMTHI'!$L:$L))</f>
        <v>0</v>
      </c>
      <c r="AG370" s="49">
        <f>IF(D370="","",SUMIF('[3]CHAM NV'!I:I,D370,'[3]CHAM NV'!J:J))</f>
        <v>0</v>
      </c>
      <c r="AH370" s="50">
        <f t="shared" si="60"/>
        <v>0</v>
      </c>
      <c r="AI370" s="49">
        <f>IF($D370="","",SUMIF('[3]TK CHAMTHI'!$M:$M,$D370,'[3]TK CHAMTHI'!$O:$O))</f>
        <v>0</v>
      </c>
      <c r="AJ370" s="49">
        <f>IF($D370="","",SUMIF('[3]TK CHAMTHI'!$N:$N,$D370,'[3]TK CHAMTHI'!$O:$O))</f>
        <v>0</v>
      </c>
      <c r="AK370" s="50">
        <f t="shared" si="52"/>
        <v>0</v>
      </c>
      <c r="AL370" s="49">
        <f>IF($D370="","",SUMIF('[3]TK CHAMTHI'!$P:$P,$D370,'[3]TK CHAMTHI'!$R:$R))</f>
        <v>0</v>
      </c>
      <c r="AM370" s="49">
        <f>IF($D370="","",SUMIF('[3]TK CHAMTHI'!$Q:$Q,$D370,'[3]TK CHAMTHI'!$R:$R))</f>
        <v>0</v>
      </c>
      <c r="AN370" s="50">
        <f t="shared" si="53"/>
        <v>0</v>
      </c>
      <c r="AO370" s="49">
        <f>IF(D370="","",SUMIF('[3]TK CHAMTHI'!S:S,D370,'[3]TK CHAMTHI'!U:U))</f>
        <v>0</v>
      </c>
      <c r="AP370" s="49">
        <f>IF(D370="","",SUMIF('[3]TK CHAMTHI'!T:T,D370,'[3]TK CHAMTHI'!U:U))</f>
        <v>0</v>
      </c>
      <c r="AQ370" s="50">
        <f t="shared" si="61"/>
        <v>0</v>
      </c>
      <c r="AR370" s="50">
        <f>IF(D370="","",ROUND(SUMIF('[3]QL THI'!G:G,D370,'[3]QL THI'!H:H),1))</f>
        <v>0</v>
      </c>
      <c r="AS370" s="50">
        <f>IF(D370="","",ROUND(SUMIF('[3]QL THI'!E:E,D370,'[3]QL THI'!F:F),1))</f>
        <v>0</v>
      </c>
      <c r="AT370" s="149">
        <f t="shared" si="54"/>
        <v>0</v>
      </c>
    </row>
    <row r="371" spans="1:46" s="135" customFormat="1">
      <c r="A371" s="145">
        <f>IF(D371="","",SUBTOTAL(3,$D$5:D371))</f>
        <v>367</v>
      </c>
      <c r="B371" s="46" t="s">
        <v>786</v>
      </c>
      <c r="C371" s="47" t="s">
        <v>762</v>
      </c>
      <c r="D371" s="146" t="s">
        <v>787</v>
      </c>
      <c r="E371" s="147">
        <f>IF($D371="","",SUMIF('[3]TK DETHI'!$A:$A,$D371,'[3]TK DETHI'!$B:$B))</f>
        <v>0</v>
      </c>
      <c r="F371" s="147">
        <f>IF($D371="","",SUMIF('[3]TK DETHI'!$C:$C,$D371,'[3]TK DETHI'!$D:$D))</f>
        <v>0</v>
      </c>
      <c r="G371" s="147">
        <f>IF($D371="","",SUMIF('[3]TK DETHI'!$E:$E,$D371,'[3]TK DETHI'!$F:$F))</f>
        <v>0</v>
      </c>
      <c r="H371" s="147">
        <f>IF($D371="","",SUMIF('[3]TK DETHI'!$G:$G,$D371,'[3]TK DETHI'!$H:$H))</f>
        <v>0</v>
      </c>
      <c r="I371" s="147">
        <f>IF($D371="","",SUMIF('[3]TK DETHI'!$I:$I,$D371,'[3]TK DETHI'!$J:$J))</f>
        <v>0</v>
      </c>
      <c r="J371" s="147">
        <f>IF($D371="","",SUMIF('[3]TK DETHI'!$K:$K,$D371,'[3]TK DETHI'!$L:$L))</f>
        <v>0</v>
      </c>
      <c r="K371" s="147">
        <f>IF($D371="","",SUMIF('[3]TK DETHI'!$M:$M,$D371,'[3]TK DETHI'!$N:$N))</f>
        <v>0</v>
      </c>
      <c r="L371" s="147">
        <f>IF($D371="","",SUMIF('[3]TK DETHI'!$O:$O,$D371,'[3]TK DETHI'!$P:$P))</f>
        <v>0</v>
      </c>
      <c r="M371" s="148">
        <f t="shared" si="55"/>
        <v>0</v>
      </c>
      <c r="N371" s="49">
        <f>IF($D371="","",SUMIF('[3]TK COITHI KTHP va Thi TN'!$A:$A,$D371,'[3]TK COITHI KTHP va Thi TN'!$D:$D))</f>
        <v>0</v>
      </c>
      <c r="O371" s="49">
        <f>IF($D371="","",SUMIF('[3]TK COITHI KTHP va Thi TN'!$B:$B,$D371,'[3]TK COITHI KTHP va Thi TN'!$D:$D))</f>
        <v>0</v>
      </c>
      <c r="P371" s="49">
        <f>IF($D371="","",SUMIF('[3]TK COITHI KTHP va Thi TN'!$E:$E,$D371,'[3]TK COITHI KTHP va Thi TN'!$H:$H))</f>
        <v>0</v>
      </c>
      <c r="Q371" s="49">
        <f>IF($D371="","",SUMIF('[3]TK COITHI KTHP va Thi TN'!$F:$F,$D371,'[3]TK COITHI KTHP va Thi TN'!$H:$H))</f>
        <v>0</v>
      </c>
      <c r="R371" s="149">
        <f t="shared" si="56"/>
        <v>0</v>
      </c>
      <c r="S371" s="49">
        <f>IF($D371="","",SUMIF('[3]TK CHAMTHI'!$A:$A,$D371,'[3]TK CHAMTHI'!$C:$C))</f>
        <v>0</v>
      </c>
      <c r="T371" s="49">
        <f>IF($D371="","",SUMIF('[3]TK CHAMTHI'!$B:$B,$D371,'[3]TK CHAMTHI'!$C:$C))</f>
        <v>0</v>
      </c>
      <c r="U371" s="49">
        <f>IF(D371="","",SUMIF('[3]CHAM NV'!B:B,D371,'[3]CHAM NV'!C:C))</f>
        <v>0</v>
      </c>
      <c r="V371" s="50">
        <f t="shared" si="57"/>
        <v>0</v>
      </c>
      <c r="W371" s="49">
        <f>IF($D371="","",SUMIF('[3]TK CHAMTHI'!$D:$D,$D371,'[3]TK CHAMTHI'!$F:$F))</f>
        <v>0</v>
      </c>
      <c r="X371" s="49">
        <f>IF($D371="","",SUMIF('[3]TK CHAMTHI'!$E:$E,$D371,'[3]TK CHAMTHI'!$F:$F))</f>
        <v>0</v>
      </c>
      <c r="Y371" s="49">
        <f>IF(D371="","",SUMIF('[3]CHAM NV'!G:G,D371,'[3]CHAM NV'!H:H))</f>
        <v>0</v>
      </c>
      <c r="Z371" s="50">
        <f t="shared" si="58"/>
        <v>0</v>
      </c>
      <c r="AA371" s="49">
        <f>IF($D371="","",SUMIF('[3]TK CHAMTHI'!$G:$G,$D371,'[3]TK CHAMTHI'!$I:$I))</f>
        <v>0</v>
      </c>
      <c r="AB371" s="49">
        <f>IF($D371="","",SUMIF('[3]TK CHAMTHI'!$H:$H,$D371,'[3]TK CHAMTHI'!$I:$I))</f>
        <v>0</v>
      </c>
      <c r="AC371" s="49">
        <f>IF(D371="","",SUMIF('[3]CHAM NV'!E:E,D371,'[3]CHAM NV'!F:F))</f>
        <v>0</v>
      </c>
      <c r="AD371" s="50">
        <f t="shared" si="59"/>
        <v>0</v>
      </c>
      <c r="AE371" s="49">
        <f>IF($D371="","",SUMIF('[3]TK CHAMTHI'!$J:$J,$D371,'[3]TK CHAMTHI'!$L:$L))</f>
        <v>0</v>
      </c>
      <c r="AF371" s="49">
        <f>IF($D371="","",SUMIF('[3]TK CHAMTHI'!$K:$K,$D371,'[3]TK CHAMTHI'!$L:$L))</f>
        <v>0</v>
      </c>
      <c r="AG371" s="49">
        <f>IF(D371="","",SUMIF('[3]CHAM NV'!I:I,D371,'[3]CHAM NV'!J:J))</f>
        <v>0</v>
      </c>
      <c r="AH371" s="50">
        <f t="shared" si="60"/>
        <v>0</v>
      </c>
      <c r="AI371" s="49">
        <f>IF($D371="","",SUMIF('[3]TK CHAMTHI'!$M:$M,$D371,'[3]TK CHAMTHI'!$O:$O))</f>
        <v>0</v>
      </c>
      <c r="AJ371" s="49">
        <f>IF($D371="","",SUMIF('[3]TK CHAMTHI'!$N:$N,$D371,'[3]TK CHAMTHI'!$O:$O))</f>
        <v>0</v>
      </c>
      <c r="AK371" s="50">
        <f t="shared" si="52"/>
        <v>0</v>
      </c>
      <c r="AL371" s="49">
        <f>IF($D371="","",SUMIF('[3]TK CHAMTHI'!$P:$P,$D371,'[3]TK CHAMTHI'!$R:$R))</f>
        <v>0</v>
      </c>
      <c r="AM371" s="49">
        <f>IF($D371="","",SUMIF('[3]TK CHAMTHI'!$Q:$Q,$D371,'[3]TK CHAMTHI'!$R:$R))</f>
        <v>0</v>
      </c>
      <c r="AN371" s="50">
        <f t="shared" si="53"/>
        <v>0</v>
      </c>
      <c r="AO371" s="49">
        <f>IF(D371="","",SUMIF('[3]TK CHAMTHI'!S:S,D371,'[3]TK CHAMTHI'!U:U))</f>
        <v>0</v>
      </c>
      <c r="AP371" s="49">
        <f>IF(D371="","",SUMIF('[3]TK CHAMTHI'!T:T,D371,'[3]TK CHAMTHI'!U:U))</f>
        <v>0</v>
      </c>
      <c r="AQ371" s="50">
        <f t="shared" si="61"/>
        <v>0</v>
      </c>
      <c r="AR371" s="50">
        <f>IF(D371="","",ROUND(SUMIF('[3]QL THI'!G:G,D371,'[3]QL THI'!H:H),1))</f>
        <v>0</v>
      </c>
      <c r="AS371" s="50">
        <f>IF(D371="","",ROUND(SUMIF('[3]QL THI'!E:E,D371,'[3]QL THI'!F:F),1))</f>
        <v>0</v>
      </c>
      <c r="AT371" s="149">
        <f t="shared" si="54"/>
        <v>0</v>
      </c>
    </row>
    <row r="372" spans="1:46" s="135" customFormat="1">
      <c r="A372" s="145">
        <f>IF(D372="","",SUBTOTAL(3,$D$5:D372))</f>
        <v>368</v>
      </c>
      <c r="B372" s="46" t="s">
        <v>788</v>
      </c>
      <c r="C372" s="47" t="s">
        <v>762</v>
      </c>
      <c r="D372" s="146" t="s">
        <v>789</v>
      </c>
      <c r="E372" s="147">
        <f>IF($D372="","",SUMIF('[3]TK DETHI'!$A:$A,$D372,'[3]TK DETHI'!$B:$B))</f>
        <v>0</v>
      </c>
      <c r="F372" s="147">
        <f>IF($D372="","",SUMIF('[3]TK DETHI'!$C:$C,$D372,'[3]TK DETHI'!$D:$D))</f>
        <v>0</v>
      </c>
      <c r="G372" s="147">
        <f>IF($D372="","",SUMIF('[3]TK DETHI'!$E:$E,$D372,'[3]TK DETHI'!$F:$F))</f>
        <v>0</v>
      </c>
      <c r="H372" s="147">
        <f>IF($D372="","",SUMIF('[3]TK DETHI'!$G:$G,$D372,'[3]TK DETHI'!$H:$H))</f>
        <v>0</v>
      </c>
      <c r="I372" s="147">
        <f>IF($D372="","",SUMIF('[3]TK DETHI'!$I:$I,$D372,'[3]TK DETHI'!$J:$J))</f>
        <v>0</v>
      </c>
      <c r="J372" s="147">
        <f>IF($D372="","",SUMIF('[3]TK DETHI'!$K:$K,$D372,'[3]TK DETHI'!$L:$L))</f>
        <v>0</v>
      </c>
      <c r="K372" s="147">
        <f>IF($D372="","",SUMIF('[3]TK DETHI'!$M:$M,$D372,'[3]TK DETHI'!$N:$N))</f>
        <v>0</v>
      </c>
      <c r="L372" s="147">
        <f>IF($D372="","",SUMIF('[3]TK DETHI'!$O:$O,$D372,'[3]TK DETHI'!$P:$P))</f>
        <v>0</v>
      </c>
      <c r="M372" s="148">
        <f t="shared" si="55"/>
        <v>0</v>
      </c>
      <c r="N372" s="49">
        <f>IF($D372="","",SUMIF('[3]TK COITHI KTHP va Thi TN'!$A:$A,$D372,'[3]TK COITHI KTHP va Thi TN'!$D:$D))</f>
        <v>0</v>
      </c>
      <c r="O372" s="49">
        <f>IF($D372="","",SUMIF('[3]TK COITHI KTHP va Thi TN'!$B:$B,$D372,'[3]TK COITHI KTHP va Thi TN'!$D:$D))</f>
        <v>0</v>
      </c>
      <c r="P372" s="49">
        <f>IF($D372="","",SUMIF('[3]TK COITHI KTHP va Thi TN'!$E:$E,$D372,'[3]TK COITHI KTHP va Thi TN'!$H:$H))</f>
        <v>0</v>
      </c>
      <c r="Q372" s="49">
        <f>IF($D372="","",SUMIF('[3]TK COITHI KTHP va Thi TN'!$F:$F,$D372,'[3]TK COITHI KTHP va Thi TN'!$H:$H))</f>
        <v>0</v>
      </c>
      <c r="R372" s="149">
        <f t="shared" si="56"/>
        <v>0</v>
      </c>
      <c r="S372" s="49">
        <f>IF($D372="","",SUMIF('[3]TK CHAMTHI'!$A:$A,$D372,'[3]TK CHAMTHI'!$C:$C))</f>
        <v>0</v>
      </c>
      <c r="T372" s="49">
        <f>IF($D372="","",SUMIF('[3]TK CHAMTHI'!$B:$B,$D372,'[3]TK CHAMTHI'!$C:$C))</f>
        <v>0</v>
      </c>
      <c r="U372" s="49">
        <f>IF(D372="","",SUMIF('[3]CHAM NV'!B:B,D372,'[3]CHAM NV'!C:C))</f>
        <v>0</v>
      </c>
      <c r="V372" s="50">
        <f t="shared" si="57"/>
        <v>0</v>
      </c>
      <c r="W372" s="49">
        <f>IF($D372="","",SUMIF('[3]TK CHAMTHI'!$D:$D,$D372,'[3]TK CHAMTHI'!$F:$F))</f>
        <v>0</v>
      </c>
      <c r="X372" s="49">
        <f>IF($D372="","",SUMIF('[3]TK CHAMTHI'!$E:$E,$D372,'[3]TK CHAMTHI'!$F:$F))</f>
        <v>0</v>
      </c>
      <c r="Y372" s="49">
        <f>IF(D372="","",SUMIF('[3]CHAM NV'!G:G,D372,'[3]CHAM NV'!H:H))</f>
        <v>0</v>
      </c>
      <c r="Z372" s="50">
        <f t="shared" si="58"/>
        <v>0</v>
      </c>
      <c r="AA372" s="49">
        <f>IF($D372="","",SUMIF('[3]TK CHAMTHI'!$G:$G,$D372,'[3]TK CHAMTHI'!$I:$I))</f>
        <v>0</v>
      </c>
      <c r="AB372" s="49">
        <f>IF($D372="","",SUMIF('[3]TK CHAMTHI'!$H:$H,$D372,'[3]TK CHAMTHI'!$I:$I))</f>
        <v>0</v>
      </c>
      <c r="AC372" s="49">
        <f>IF(D372="","",SUMIF('[3]CHAM NV'!E:E,D372,'[3]CHAM NV'!F:F))</f>
        <v>0</v>
      </c>
      <c r="AD372" s="50">
        <f t="shared" si="59"/>
        <v>0</v>
      </c>
      <c r="AE372" s="49">
        <f>IF($D372="","",SUMIF('[3]TK CHAMTHI'!$J:$J,$D372,'[3]TK CHAMTHI'!$L:$L))</f>
        <v>0</v>
      </c>
      <c r="AF372" s="49">
        <f>IF($D372="","",SUMIF('[3]TK CHAMTHI'!$K:$K,$D372,'[3]TK CHAMTHI'!$L:$L))</f>
        <v>0</v>
      </c>
      <c r="AG372" s="49">
        <f>IF(D372="","",SUMIF('[3]CHAM NV'!I:I,D372,'[3]CHAM NV'!J:J))</f>
        <v>0</v>
      </c>
      <c r="AH372" s="50">
        <f t="shared" si="60"/>
        <v>0</v>
      </c>
      <c r="AI372" s="49">
        <f>IF($D372="","",SUMIF('[3]TK CHAMTHI'!$M:$M,$D372,'[3]TK CHAMTHI'!$O:$O))</f>
        <v>0</v>
      </c>
      <c r="AJ372" s="49">
        <f>IF($D372="","",SUMIF('[3]TK CHAMTHI'!$N:$N,$D372,'[3]TK CHAMTHI'!$O:$O))</f>
        <v>0</v>
      </c>
      <c r="AK372" s="50">
        <f t="shared" si="52"/>
        <v>0</v>
      </c>
      <c r="AL372" s="49">
        <f>IF($D372="","",SUMIF('[3]TK CHAMTHI'!$P:$P,$D372,'[3]TK CHAMTHI'!$R:$R))</f>
        <v>0</v>
      </c>
      <c r="AM372" s="49">
        <f>IF($D372="","",SUMIF('[3]TK CHAMTHI'!$Q:$Q,$D372,'[3]TK CHAMTHI'!$R:$R))</f>
        <v>0</v>
      </c>
      <c r="AN372" s="50">
        <f t="shared" si="53"/>
        <v>0</v>
      </c>
      <c r="AO372" s="49">
        <f>IF(D372="","",SUMIF('[3]TK CHAMTHI'!S:S,D372,'[3]TK CHAMTHI'!U:U))</f>
        <v>0</v>
      </c>
      <c r="AP372" s="49">
        <f>IF(D372="","",SUMIF('[3]TK CHAMTHI'!T:T,D372,'[3]TK CHAMTHI'!U:U))</f>
        <v>0</v>
      </c>
      <c r="AQ372" s="50">
        <f t="shared" si="61"/>
        <v>0</v>
      </c>
      <c r="AR372" s="50">
        <f>IF(D372="","",ROUND(SUMIF('[3]QL THI'!G:G,D372,'[3]QL THI'!H:H),1))</f>
        <v>0</v>
      </c>
      <c r="AS372" s="50">
        <f>IF(D372="","",ROUND(SUMIF('[3]QL THI'!E:E,D372,'[3]QL THI'!F:F),1))</f>
        <v>0</v>
      </c>
      <c r="AT372" s="149">
        <f t="shared" si="54"/>
        <v>0</v>
      </c>
    </row>
    <row r="373" spans="1:46" s="135" customFormat="1">
      <c r="A373" s="145">
        <f>IF(D373="","",SUBTOTAL(3,$D$5:D373))</f>
        <v>369</v>
      </c>
      <c r="B373" s="46" t="s">
        <v>790</v>
      </c>
      <c r="C373" s="47" t="s">
        <v>762</v>
      </c>
      <c r="D373" s="146" t="s">
        <v>791</v>
      </c>
      <c r="E373" s="147">
        <f>IF($D373="","",SUMIF('[3]TK DETHI'!$A:$A,$D373,'[3]TK DETHI'!$B:$B))</f>
        <v>0</v>
      </c>
      <c r="F373" s="147">
        <f>IF($D373="","",SUMIF('[3]TK DETHI'!$C:$C,$D373,'[3]TK DETHI'!$D:$D))</f>
        <v>0</v>
      </c>
      <c r="G373" s="147">
        <f>IF($D373="","",SUMIF('[3]TK DETHI'!$E:$E,$D373,'[3]TK DETHI'!$F:$F))</f>
        <v>0</v>
      </c>
      <c r="H373" s="147">
        <f>IF($D373="","",SUMIF('[3]TK DETHI'!$G:$G,$D373,'[3]TK DETHI'!$H:$H))</f>
        <v>0</v>
      </c>
      <c r="I373" s="147">
        <f>IF($D373="","",SUMIF('[3]TK DETHI'!$I:$I,$D373,'[3]TK DETHI'!$J:$J))</f>
        <v>0</v>
      </c>
      <c r="J373" s="147">
        <f>IF($D373="","",SUMIF('[3]TK DETHI'!$K:$K,$D373,'[3]TK DETHI'!$L:$L))</f>
        <v>0</v>
      </c>
      <c r="K373" s="147">
        <f>IF($D373="","",SUMIF('[3]TK DETHI'!$M:$M,$D373,'[3]TK DETHI'!$N:$N))</f>
        <v>0</v>
      </c>
      <c r="L373" s="147">
        <f>IF($D373="","",SUMIF('[3]TK DETHI'!$O:$O,$D373,'[3]TK DETHI'!$P:$P))</f>
        <v>0</v>
      </c>
      <c r="M373" s="148">
        <f t="shared" si="55"/>
        <v>0</v>
      </c>
      <c r="N373" s="49">
        <f>IF($D373="","",SUMIF('[3]TK COITHI KTHP va Thi TN'!$A:$A,$D373,'[3]TK COITHI KTHP va Thi TN'!$D:$D))</f>
        <v>0</v>
      </c>
      <c r="O373" s="49">
        <f>IF($D373="","",SUMIF('[3]TK COITHI KTHP va Thi TN'!$B:$B,$D373,'[3]TK COITHI KTHP va Thi TN'!$D:$D))</f>
        <v>0</v>
      </c>
      <c r="P373" s="49">
        <f>IF($D373="","",SUMIF('[3]TK COITHI KTHP va Thi TN'!$E:$E,$D373,'[3]TK COITHI KTHP va Thi TN'!$H:$H))</f>
        <v>0</v>
      </c>
      <c r="Q373" s="49">
        <f>IF($D373="","",SUMIF('[3]TK COITHI KTHP va Thi TN'!$F:$F,$D373,'[3]TK COITHI KTHP va Thi TN'!$H:$H))</f>
        <v>0</v>
      </c>
      <c r="R373" s="149">
        <f t="shared" si="56"/>
        <v>0</v>
      </c>
      <c r="S373" s="49">
        <f>IF($D373="","",SUMIF('[3]TK CHAMTHI'!$A:$A,$D373,'[3]TK CHAMTHI'!$C:$C))</f>
        <v>0</v>
      </c>
      <c r="T373" s="49">
        <f>IF($D373="","",SUMIF('[3]TK CHAMTHI'!$B:$B,$D373,'[3]TK CHAMTHI'!$C:$C))</f>
        <v>0</v>
      </c>
      <c r="U373" s="49">
        <f>IF(D373="","",SUMIF('[3]CHAM NV'!B:B,D373,'[3]CHAM NV'!C:C))</f>
        <v>0</v>
      </c>
      <c r="V373" s="50">
        <f t="shared" si="57"/>
        <v>0</v>
      </c>
      <c r="W373" s="49">
        <f>IF($D373="","",SUMIF('[3]TK CHAMTHI'!$D:$D,$D373,'[3]TK CHAMTHI'!$F:$F))</f>
        <v>0</v>
      </c>
      <c r="X373" s="49">
        <f>IF($D373="","",SUMIF('[3]TK CHAMTHI'!$E:$E,$D373,'[3]TK CHAMTHI'!$F:$F))</f>
        <v>0</v>
      </c>
      <c r="Y373" s="49">
        <f>IF(D373="","",SUMIF('[3]CHAM NV'!G:G,D373,'[3]CHAM NV'!H:H))</f>
        <v>0</v>
      </c>
      <c r="Z373" s="50">
        <f t="shared" si="58"/>
        <v>0</v>
      </c>
      <c r="AA373" s="49">
        <f>IF($D373="","",SUMIF('[3]TK CHAMTHI'!$G:$G,$D373,'[3]TK CHAMTHI'!$I:$I))</f>
        <v>0</v>
      </c>
      <c r="AB373" s="49">
        <f>IF($D373="","",SUMIF('[3]TK CHAMTHI'!$H:$H,$D373,'[3]TK CHAMTHI'!$I:$I))</f>
        <v>0</v>
      </c>
      <c r="AC373" s="49">
        <f>IF(D373="","",SUMIF('[3]CHAM NV'!E:E,D373,'[3]CHAM NV'!F:F))</f>
        <v>0</v>
      </c>
      <c r="AD373" s="50">
        <f t="shared" si="59"/>
        <v>0</v>
      </c>
      <c r="AE373" s="49">
        <f>IF($D373="","",SUMIF('[3]TK CHAMTHI'!$J:$J,$D373,'[3]TK CHAMTHI'!$L:$L))</f>
        <v>0</v>
      </c>
      <c r="AF373" s="49">
        <f>IF($D373="","",SUMIF('[3]TK CHAMTHI'!$K:$K,$D373,'[3]TK CHAMTHI'!$L:$L))</f>
        <v>0</v>
      </c>
      <c r="AG373" s="49">
        <f>IF(D373="","",SUMIF('[3]CHAM NV'!I:I,D373,'[3]CHAM NV'!J:J))</f>
        <v>0</v>
      </c>
      <c r="AH373" s="50">
        <f t="shared" si="60"/>
        <v>0</v>
      </c>
      <c r="AI373" s="49">
        <f>IF($D373="","",SUMIF('[3]TK CHAMTHI'!$M:$M,$D373,'[3]TK CHAMTHI'!$O:$O))</f>
        <v>0</v>
      </c>
      <c r="AJ373" s="49">
        <f>IF($D373="","",SUMIF('[3]TK CHAMTHI'!$N:$N,$D373,'[3]TK CHAMTHI'!$O:$O))</f>
        <v>0</v>
      </c>
      <c r="AK373" s="50">
        <f t="shared" si="52"/>
        <v>0</v>
      </c>
      <c r="AL373" s="49">
        <f>IF($D373="","",SUMIF('[3]TK CHAMTHI'!$P:$P,$D373,'[3]TK CHAMTHI'!$R:$R))</f>
        <v>0</v>
      </c>
      <c r="AM373" s="49">
        <f>IF($D373="","",SUMIF('[3]TK CHAMTHI'!$Q:$Q,$D373,'[3]TK CHAMTHI'!$R:$R))</f>
        <v>0</v>
      </c>
      <c r="AN373" s="50">
        <f t="shared" si="53"/>
        <v>0</v>
      </c>
      <c r="AO373" s="49">
        <f>IF(D373="","",SUMIF('[3]TK CHAMTHI'!S:S,D373,'[3]TK CHAMTHI'!U:U))</f>
        <v>0</v>
      </c>
      <c r="AP373" s="49">
        <f>IF(D373="","",SUMIF('[3]TK CHAMTHI'!T:T,D373,'[3]TK CHAMTHI'!U:U))</f>
        <v>0</v>
      </c>
      <c r="AQ373" s="50">
        <f t="shared" si="61"/>
        <v>0</v>
      </c>
      <c r="AR373" s="50">
        <f>IF(D373="","",ROUND(SUMIF('[3]QL THI'!G:G,D373,'[3]QL THI'!H:H),1))</f>
        <v>0</v>
      </c>
      <c r="AS373" s="50">
        <f>IF(D373="","",ROUND(SUMIF('[3]QL THI'!E:E,D373,'[3]QL THI'!F:F),1))</f>
        <v>0</v>
      </c>
      <c r="AT373" s="149">
        <f t="shared" si="54"/>
        <v>0</v>
      </c>
    </row>
    <row r="374" spans="1:46" s="135" customFormat="1">
      <c r="A374" s="145">
        <f>IF(D374="","",SUBTOTAL(3,$D$5:D374))</f>
        <v>370</v>
      </c>
      <c r="B374" s="46" t="s">
        <v>792</v>
      </c>
      <c r="C374" s="47" t="s">
        <v>762</v>
      </c>
      <c r="D374" s="146" t="s">
        <v>793</v>
      </c>
      <c r="E374" s="147">
        <f>IF($D374="","",SUMIF('[3]TK DETHI'!$A:$A,$D374,'[3]TK DETHI'!$B:$B))</f>
        <v>0</v>
      </c>
      <c r="F374" s="147">
        <f>IF($D374="","",SUMIF('[3]TK DETHI'!$C:$C,$D374,'[3]TK DETHI'!$D:$D))</f>
        <v>0</v>
      </c>
      <c r="G374" s="147">
        <f>IF($D374="","",SUMIF('[3]TK DETHI'!$E:$E,$D374,'[3]TK DETHI'!$F:$F))</f>
        <v>0</v>
      </c>
      <c r="H374" s="147">
        <f>IF($D374="","",SUMIF('[3]TK DETHI'!$G:$G,$D374,'[3]TK DETHI'!$H:$H))</f>
        <v>0</v>
      </c>
      <c r="I374" s="147">
        <f>IF($D374="","",SUMIF('[3]TK DETHI'!$I:$I,$D374,'[3]TK DETHI'!$J:$J))</f>
        <v>0</v>
      </c>
      <c r="J374" s="147">
        <f>IF($D374="","",SUMIF('[3]TK DETHI'!$K:$K,$D374,'[3]TK DETHI'!$L:$L))</f>
        <v>0</v>
      </c>
      <c r="K374" s="147">
        <f>IF($D374="","",SUMIF('[3]TK DETHI'!$M:$M,$D374,'[3]TK DETHI'!$N:$N))</f>
        <v>0</v>
      </c>
      <c r="L374" s="147">
        <f>IF($D374="","",SUMIF('[3]TK DETHI'!$O:$O,$D374,'[3]TK DETHI'!$P:$P))</f>
        <v>0</v>
      </c>
      <c r="M374" s="148">
        <f t="shared" si="55"/>
        <v>0</v>
      </c>
      <c r="N374" s="49">
        <f>IF($D374="","",SUMIF('[3]TK COITHI KTHP va Thi TN'!$A:$A,$D374,'[3]TK COITHI KTHP va Thi TN'!$D:$D))</f>
        <v>0</v>
      </c>
      <c r="O374" s="49">
        <f>IF($D374="","",SUMIF('[3]TK COITHI KTHP va Thi TN'!$B:$B,$D374,'[3]TK COITHI KTHP va Thi TN'!$D:$D))</f>
        <v>0</v>
      </c>
      <c r="P374" s="49">
        <f>IF($D374="","",SUMIF('[3]TK COITHI KTHP va Thi TN'!$E:$E,$D374,'[3]TK COITHI KTHP va Thi TN'!$H:$H))</f>
        <v>0</v>
      </c>
      <c r="Q374" s="49">
        <f>IF($D374="","",SUMIF('[3]TK COITHI KTHP va Thi TN'!$F:$F,$D374,'[3]TK COITHI KTHP va Thi TN'!$H:$H))</f>
        <v>0</v>
      </c>
      <c r="R374" s="149">
        <f t="shared" si="56"/>
        <v>0</v>
      </c>
      <c r="S374" s="49">
        <f>IF($D374="","",SUMIF('[3]TK CHAMTHI'!$A:$A,$D374,'[3]TK CHAMTHI'!$C:$C))</f>
        <v>0</v>
      </c>
      <c r="T374" s="49">
        <f>IF($D374="","",SUMIF('[3]TK CHAMTHI'!$B:$B,$D374,'[3]TK CHAMTHI'!$C:$C))</f>
        <v>0</v>
      </c>
      <c r="U374" s="49">
        <f>IF(D374="","",SUMIF('[3]CHAM NV'!B:B,D374,'[3]CHAM NV'!C:C))</f>
        <v>0</v>
      </c>
      <c r="V374" s="50">
        <f t="shared" si="57"/>
        <v>0</v>
      </c>
      <c r="W374" s="49">
        <f>IF($D374="","",SUMIF('[3]TK CHAMTHI'!$D:$D,$D374,'[3]TK CHAMTHI'!$F:$F))</f>
        <v>0</v>
      </c>
      <c r="X374" s="49">
        <f>IF($D374="","",SUMIF('[3]TK CHAMTHI'!$E:$E,$D374,'[3]TK CHAMTHI'!$F:$F))</f>
        <v>0</v>
      </c>
      <c r="Y374" s="49">
        <f>IF(D374="","",SUMIF('[3]CHAM NV'!G:G,D374,'[3]CHAM NV'!H:H))</f>
        <v>0</v>
      </c>
      <c r="Z374" s="50">
        <f t="shared" si="58"/>
        <v>0</v>
      </c>
      <c r="AA374" s="49">
        <f>IF($D374="","",SUMIF('[3]TK CHAMTHI'!$G:$G,$D374,'[3]TK CHAMTHI'!$I:$I))</f>
        <v>0</v>
      </c>
      <c r="AB374" s="49">
        <f>IF($D374="","",SUMIF('[3]TK CHAMTHI'!$H:$H,$D374,'[3]TK CHAMTHI'!$I:$I))</f>
        <v>0</v>
      </c>
      <c r="AC374" s="49">
        <f>IF(D374="","",SUMIF('[3]CHAM NV'!E:E,D374,'[3]CHAM NV'!F:F))</f>
        <v>0</v>
      </c>
      <c r="AD374" s="50">
        <f t="shared" si="59"/>
        <v>0</v>
      </c>
      <c r="AE374" s="49">
        <f>IF($D374="","",SUMIF('[3]TK CHAMTHI'!$J:$J,$D374,'[3]TK CHAMTHI'!$L:$L))</f>
        <v>0</v>
      </c>
      <c r="AF374" s="49">
        <f>IF($D374="","",SUMIF('[3]TK CHAMTHI'!$K:$K,$D374,'[3]TK CHAMTHI'!$L:$L))</f>
        <v>0</v>
      </c>
      <c r="AG374" s="49">
        <f>IF(D374="","",SUMIF('[3]CHAM NV'!I:I,D374,'[3]CHAM NV'!J:J))</f>
        <v>0</v>
      </c>
      <c r="AH374" s="50">
        <f t="shared" si="60"/>
        <v>0</v>
      </c>
      <c r="AI374" s="49">
        <f>IF($D374="","",SUMIF('[3]TK CHAMTHI'!$M:$M,$D374,'[3]TK CHAMTHI'!$O:$O))</f>
        <v>0</v>
      </c>
      <c r="AJ374" s="49">
        <f>IF($D374="","",SUMIF('[3]TK CHAMTHI'!$N:$N,$D374,'[3]TK CHAMTHI'!$O:$O))</f>
        <v>0</v>
      </c>
      <c r="AK374" s="50">
        <f t="shared" si="52"/>
        <v>0</v>
      </c>
      <c r="AL374" s="49">
        <f>IF($D374="","",SUMIF('[3]TK CHAMTHI'!$P:$P,$D374,'[3]TK CHAMTHI'!$R:$R))</f>
        <v>0</v>
      </c>
      <c r="AM374" s="49">
        <f>IF($D374="","",SUMIF('[3]TK CHAMTHI'!$Q:$Q,$D374,'[3]TK CHAMTHI'!$R:$R))</f>
        <v>0</v>
      </c>
      <c r="AN374" s="50">
        <f t="shared" si="53"/>
        <v>0</v>
      </c>
      <c r="AO374" s="49">
        <f>IF(D374="","",SUMIF('[3]TK CHAMTHI'!S:S,D374,'[3]TK CHAMTHI'!U:U))</f>
        <v>0</v>
      </c>
      <c r="AP374" s="49">
        <f>IF(D374="","",SUMIF('[3]TK CHAMTHI'!T:T,D374,'[3]TK CHAMTHI'!U:U))</f>
        <v>0</v>
      </c>
      <c r="AQ374" s="50">
        <f t="shared" si="61"/>
        <v>0</v>
      </c>
      <c r="AR374" s="50">
        <f>IF(D374="","",ROUND(SUMIF('[3]QL THI'!G:G,D374,'[3]QL THI'!H:H),1))</f>
        <v>0</v>
      </c>
      <c r="AS374" s="50">
        <f>IF(D374="","",ROUND(SUMIF('[3]QL THI'!E:E,D374,'[3]QL THI'!F:F),1))</f>
        <v>0</v>
      </c>
      <c r="AT374" s="149">
        <f t="shared" si="54"/>
        <v>0</v>
      </c>
    </row>
    <row r="375" spans="1:46" s="135" customFormat="1">
      <c r="A375" s="145">
        <f>IF(D375="","",SUBTOTAL(3,$D$5:D375))</f>
        <v>371</v>
      </c>
      <c r="B375" s="46" t="s">
        <v>794</v>
      </c>
      <c r="C375" s="47" t="s">
        <v>762</v>
      </c>
      <c r="D375" s="146" t="s">
        <v>795</v>
      </c>
      <c r="E375" s="147">
        <f>IF($D375="","",SUMIF('[3]TK DETHI'!$A:$A,$D375,'[3]TK DETHI'!$B:$B))</f>
        <v>0</v>
      </c>
      <c r="F375" s="147">
        <f>IF($D375="","",SUMIF('[3]TK DETHI'!$C:$C,$D375,'[3]TK DETHI'!$D:$D))</f>
        <v>0</v>
      </c>
      <c r="G375" s="147">
        <f>IF($D375="","",SUMIF('[3]TK DETHI'!$E:$E,$D375,'[3]TK DETHI'!$F:$F))</f>
        <v>0</v>
      </c>
      <c r="H375" s="147">
        <f>IF($D375="","",SUMIF('[3]TK DETHI'!$G:$G,$D375,'[3]TK DETHI'!$H:$H))</f>
        <v>0</v>
      </c>
      <c r="I375" s="147">
        <f>IF($D375="","",SUMIF('[3]TK DETHI'!$I:$I,$D375,'[3]TK DETHI'!$J:$J))</f>
        <v>0</v>
      </c>
      <c r="J375" s="147">
        <f>IF($D375="","",SUMIF('[3]TK DETHI'!$K:$K,$D375,'[3]TK DETHI'!$L:$L))</f>
        <v>0</v>
      </c>
      <c r="K375" s="147">
        <f>IF($D375="","",SUMIF('[3]TK DETHI'!$M:$M,$D375,'[3]TK DETHI'!$N:$N))</f>
        <v>0</v>
      </c>
      <c r="L375" s="147">
        <f>IF($D375="","",SUMIF('[3]TK DETHI'!$O:$O,$D375,'[3]TK DETHI'!$P:$P))</f>
        <v>0</v>
      </c>
      <c r="M375" s="148">
        <f t="shared" si="55"/>
        <v>0</v>
      </c>
      <c r="N375" s="49">
        <f>IF($D375="","",SUMIF('[3]TK COITHI KTHP va Thi TN'!$A:$A,$D375,'[3]TK COITHI KTHP va Thi TN'!$D:$D))</f>
        <v>0</v>
      </c>
      <c r="O375" s="49">
        <f>IF($D375="","",SUMIF('[3]TK COITHI KTHP va Thi TN'!$B:$B,$D375,'[3]TK COITHI KTHP va Thi TN'!$D:$D))</f>
        <v>0</v>
      </c>
      <c r="P375" s="49">
        <f>IF($D375="","",SUMIF('[3]TK COITHI KTHP va Thi TN'!$E:$E,$D375,'[3]TK COITHI KTHP va Thi TN'!$H:$H))</f>
        <v>0</v>
      </c>
      <c r="Q375" s="49">
        <f>IF($D375="","",SUMIF('[3]TK COITHI KTHP va Thi TN'!$F:$F,$D375,'[3]TK COITHI KTHP va Thi TN'!$H:$H))</f>
        <v>0</v>
      </c>
      <c r="R375" s="149">
        <f t="shared" si="56"/>
        <v>0</v>
      </c>
      <c r="S375" s="49">
        <f>IF($D375="","",SUMIF('[3]TK CHAMTHI'!$A:$A,$D375,'[3]TK CHAMTHI'!$C:$C))</f>
        <v>0</v>
      </c>
      <c r="T375" s="49">
        <f>IF($D375="","",SUMIF('[3]TK CHAMTHI'!$B:$B,$D375,'[3]TK CHAMTHI'!$C:$C))</f>
        <v>0</v>
      </c>
      <c r="U375" s="49">
        <f>IF(D375="","",SUMIF('[3]CHAM NV'!B:B,D375,'[3]CHAM NV'!C:C))</f>
        <v>0</v>
      </c>
      <c r="V375" s="50">
        <f t="shared" si="57"/>
        <v>0</v>
      </c>
      <c r="W375" s="49">
        <f>IF($D375="","",SUMIF('[3]TK CHAMTHI'!$D:$D,$D375,'[3]TK CHAMTHI'!$F:$F))</f>
        <v>0</v>
      </c>
      <c r="X375" s="49">
        <f>IF($D375="","",SUMIF('[3]TK CHAMTHI'!$E:$E,$D375,'[3]TK CHAMTHI'!$F:$F))</f>
        <v>0</v>
      </c>
      <c r="Y375" s="49">
        <f>IF(D375="","",SUMIF('[3]CHAM NV'!G:G,D375,'[3]CHAM NV'!H:H))</f>
        <v>0</v>
      </c>
      <c r="Z375" s="50">
        <f t="shared" si="58"/>
        <v>0</v>
      </c>
      <c r="AA375" s="49">
        <f>IF($D375="","",SUMIF('[3]TK CHAMTHI'!$G:$G,$D375,'[3]TK CHAMTHI'!$I:$I))</f>
        <v>0</v>
      </c>
      <c r="AB375" s="49">
        <f>IF($D375="","",SUMIF('[3]TK CHAMTHI'!$H:$H,$D375,'[3]TK CHAMTHI'!$I:$I))</f>
        <v>0</v>
      </c>
      <c r="AC375" s="49">
        <f>IF(D375="","",SUMIF('[3]CHAM NV'!E:E,D375,'[3]CHAM NV'!F:F))</f>
        <v>0</v>
      </c>
      <c r="AD375" s="50">
        <f t="shared" si="59"/>
        <v>0</v>
      </c>
      <c r="AE375" s="49">
        <f>IF($D375="","",SUMIF('[3]TK CHAMTHI'!$J:$J,$D375,'[3]TK CHAMTHI'!$L:$L))</f>
        <v>0</v>
      </c>
      <c r="AF375" s="49">
        <f>IF($D375="","",SUMIF('[3]TK CHAMTHI'!$K:$K,$D375,'[3]TK CHAMTHI'!$L:$L))</f>
        <v>0</v>
      </c>
      <c r="AG375" s="49">
        <f>IF(D375="","",SUMIF('[3]CHAM NV'!I:I,D375,'[3]CHAM NV'!J:J))</f>
        <v>0</v>
      </c>
      <c r="AH375" s="50">
        <f t="shared" si="60"/>
        <v>0</v>
      </c>
      <c r="AI375" s="49">
        <f>IF($D375="","",SUMIF('[3]TK CHAMTHI'!$M:$M,$D375,'[3]TK CHAMTHI'!$O:$O))</f>
        <v>0</v>
      </c>
      <c r="AJ375" s="49">
        <f>IF($D375="","",SUMIF('[3]TK CHAMTHI'!$N:$N,$D375,'[3]TK CHAMTHI'!$O:$O))</f>
        <v>0</v>
      </c>
      <c r="AK375" s="50">
        <f t="shared" si="52"/>
        <v>0</v>
      </c>
      <c r="AL375" s="49">
        <f>IF($D375="","",SUMIF('[3]TK CHAMTHI'!$P:$P,$D375,'[3]TK CHAMTHI'!$R:$R))</f>
        <v>0</v>
      </c>
      <c r="AM375" s="49">
        <f>IF($D375="","",SUMIF('[3]TK CHAMTHI'!$Q:$Q,$D375,'[3]TK CHAMTHI'!$R:$R))</f>
        <v>0</v>
      </c>
      <c r="AN375" s="50">
        <f t="shared" si="53"/>
        <v>0</v>
      </c>
      <c r="AO375" s="49">
        <f>IF(D375="","",SUMIF('[3]TK CHAMTHI'!S:S,D375,'[3]TK CHAMTHI'!U:U))</f>
        <v>0</v>
      </c>
      <c r="AP375" s="49">
        <f>IF(D375="","",SUMIF('[3]TK CHAMTHI'!T:T,D375,'[3]TK CHAMTHI'!U:U))</f>
        <v>0</v>
      </c>
      <c r="AQ375" s="50">
        <f t="shared" si="61"/>
        <v>0</v>
      </c>
      <c r="AR375" s="50">
        <f>IF(D375="","",ROUND(SUMIF('[3]QL THI'!G:G,D375,'[3]QL THI'!H:H),1))</f>
        <v>0</v>
      </c>
      <c r="AS375" s="50">
        <f>IF(D375="","",ROUND(SUMIF('[3]QL THI'!E:E,D375,'[3]QL THI'!F:F),1))</f>
        <v>0</v>
      </c>
      <c r="AT375" s="149">
        <f t="shared" si="54"/>
        <v>0</v>
      </c>
    </row>
    <row r="376" spans="1:46" s="135" customFormat="1">
      <c r="A376" s="145">
        <f>IF(D376="","",SUBTOTAL(3,$D$5:D376))</f>
        <v>372</v>
      </c>
      <c r="B376" s="46" t="s">
        <v>796</v>
      </c>
      <c r="C376" s="47" t="s">
        <v>762</v>
      </c>
      <c r="D376" s="146" t="s">
        <v>797</v>
      </c>
      <c r="E376" s="147">
        <f>IF($D376="","",SUMIF('[3]TK DETHI'!$A:$A,$D376,'[3]TK DETHI'!$B:$B))</f>
        <v>0</v>
      </c>
      <c r="F376" s="147">
        <f>IF($D376="","",SUMIF('[3]TK DETHI'!$C:$C,$D376,'[3]TK DETHI'!$D:$D))</f>
        <v>0</v>
      </c>
      <c r="G376" s="147">
        <f>IF($D376="","",SUMIF('[3]TK DETHI'!$E:$E,$D376,'[3]TK DETHI'!$F:$F))</f>
        <v>0</v>
      </c>
      <c r="H376" s="147">
        <f>IF($D376="","",SUMIF('[3]TK DETHI'!$G:$G,$D376,'[3]TK DETHI'!$H:$H))</f>
        <v>0</v>
      </c>
      <c r="I376" s="147">
        <f>IF($D376="","",SUMIF('[3]TK DETHI'!$I:$I,$D376,'[3]TK DETHI'!$J:$J))</f>
        <v>0</v>
      </c>
      <c r="J376" s="147">
        <f>IF($D376="","",SUMIF('[3]TK DETHI'!$K:$K,$D376,'[3]TK DETHI'!$L:$L))</f>
        <v>0</v>
      </c>
      <c r="K376" s="147">
        <f>IF($D376="","",SUMIF('[3]TK DETHI'!$M:$M,$D376,'[3]TK DETHI'!$N:$N))</f>
        <v>0</v>
      </c>
      <c r="L376" s="147">
        <f>IF($D376="","",SUMIF('[3]TK DETHI'!$O:$O,$D376,'[3]TK DETHI'!$P:$P))</f>
        <v>0</v>
      </c>
      <c r="M376" s="148">
        <f t="shared" si="55"/>
        <v>0</v>
      </c>
      <c r="N376" s="49">
        <f>IF($D376="","",SUMIF('[3]TK COITHI KTHP va Thi TN'!$A:$A,$D376,'[3]TK COITHI KTHP va Thi TN'!$D:$D))</f>
        <v>0</v>
      </c>
      <c r="O376" s="49">
        <f>IF($D376="","",SUMIF('[3]TK COITHI KTHP va Thi TN'!$B:$B,$D376,'[3]TK COITHI KTHP va Thi TN'!$D:$D))</f>
        <v>0</v>
      </c>
      <c r="P376" s="49">
        <f>IF($D376="","",SUMIF('[3]TK COITHI KTHP va Thi TN'!$E:$E,$D376,'[3]TK COITHI KTHP va Thi TN'!$H:$H))</f>
        <v>0</v>
      </c>
      <c r="Q376" s="49">
        <f>IF($D376="","",SUMIF('[3]TK COITHI KTHP va Thi TN'!$F:$F,$D376,'[3]TK COITHI KTHP va Thi TN'!$H:$H))</f>
        <v>0</v>
      </c>
      <c r="R376" s="149">
        <f t="shared" si="56"/>
        <v>0</v>
      </c>
      <c r="S376" s="49">
        <f>IF($D376="","",SUMIF('[3]TK CHAMTHI'!$A:$A,$D376,'[3]TK CHAMTHI'!$C:$C))</f>
        <v>0</v>
      </c>
      <c r="T376" s="49">
        <f>IF($D376="","",SUMIF('[3]TK CHAMTHI'!$B:$B,$D376,'[3]TK CHAMTHI'!$C:$C))</f>
        <v>0</v>
      </c>
      <c r="U376" s="49">
        <f>IF(D376="","",SUMIF('[3]CHAM NV'!B:B,D376,'[3]CHAM NV'!C:C))</f>
        <v>0</v>
      </c>
      <c r="V376" s="50">
        <f t="shared" si="57"/>
        <v>0</v>
      </c>
      <c r="W376" s="49">
        <f>IF($D376="","",SUMIF('[3]TK CHAMTHI'!$D:$D,$D376,'[3]TK CHAMTHI'!$F:$F))</f>
        <v>0</v>
      </c>
      <c r="X376" s="49">
        <f>IF($D376="","",SUMIF('[3]TK CHAMTHI'!$E:$E,$D376,'[3]TK CHAMTHI'!$F:$F))</f>
        <v>0</v>
      </c>
      <c r="Y376" s="49">
        <f>IF(D376="","",SUMIF('[3]CHAM NV'!G:G,D376,'[3]CHAM NV'!H:H))</f>
        <v>0</v>
      </c>
      <c r="Z376" s="50">
        <f t="shared" si="58"/>
        <v>0</v>
      </c>
      <c r="AA376" s="49">
        <f>IF($D376="","",SUMIF('[3]TK CHAMTHI'!$G:$G,$D376,'[3]TK CHAMTHI'!$I:$I))</f>
        <v>0</v>
      </c>
      <c r="AB376" s="49">
        <f>IF($D376="","",SUMIF('[3]TK CHAMTHI'!$H:$H,$D376,'[3]TK CHAMTHI'!$I:$I))</f>
        <v>0</v>
      </c>
      <c r="AC376" s="49">
        <f>IF(D376="","",SUMIF('[3]CHAM NV'!E:E,D376,'[3]CHAM NV'!F:F))</f>
        <v>0</v>
      </c>
      <c r="AD376" s="50">
        <f t="shared" si="59"/>
        <v>0</v>
      </c>
      <c r="AE376" s="49">
        <f>IF($D376="","",SUMIF('[3]TK CHAMTHI'!$J:$J,$D376,'[3]TK CHAMTHI'!$L:$L))</f>
        <v>0</v>
      </c>
      <c r="AF376" s="49">
        <f>IF($D376="","",SUMIF('[3]TK CHAMTHI'!$K:$K,$D376,'[3]TK CHAMTHI'!$L:$L))</f>
        <v>0</v>
      </c>
      <c r="AG376" s="49">
        <f>IF(D376="","",SUMIF('[3]CHAM NV'!I:I,D376,'[3]CHAM NV'!J:J))</f>
        <v>0</v>
      </c>
      <c r="AH376" s="50">
        <f t="shared" si="60"/>
        <v>0</v>
      </c>
      <c r="AI376" s="49">
        <f>IF($D376="","",SUMIF('[3]TK CHAMTHI'!$M:$M,$D376,'[3]TK CHAMTHI'!$O:$O))</f>
        <v>0</v>
      </c>
      <c r="AJ376" s="49">
        <f>IF($D376="","",SUMIF('[3]TK CHAMTHI'!$N:$N,$D376,'[3]TK CHAMTHI'!$O:$O))</f>
        <v>0</v>
      </c>
      <c r="AK376" s="50">
        <f t="shared" si="52"/>
        <v>0</v>
      </c>
      <c r="AL376" s="49">
        <f>IF($D376="","",SUMIF('[3]TK CHAMTHI'!$P:$P,$D376,'[3]TK CHAMTHI'!$R:$R))</f>
        <v>0</v>
      </c>
      <c r="AM376" s="49">
        <f>IF($D376="","",SUMIF('[3]TK CHAMTHI'!$Q:$Q,$D376,'[3]TK CHAMTHI'!$R:$R))</f>
        <v>0</v>
      </c>
      <c r="AN376" s="50">
        <f t="shared" si="53"/>
        <v>0</v>
      </c>
      <c r="AO376" s="49">
        <f>IF(D376="","",SUMIF('[3]TK CHAMTHI'!S:S,D376,'[3]TK CHAMTHI'!U:U))</f>
        <v>0</v>
      </c>
      <c r="AP376" s="49">
        <f>IF(D376="","",SUMIF('[3]TK CHAMTHI'!T:T,D376,'[3]TK CHAMTHI'!U:U))</f>
        <v>0</v>
      </c>
      <c r="AQ376" s="50">
        <f t="shared" si="61"/>
        <v>0</v>
      </c>
      <c r="AR376" s="50">
        <f>IF(D376="","",ROUND(SUMIF('[3]QL THI'!G:G,D376,'[3]QL THI'!H:H),1))</f>
        <v>0</v>
      </c>
      <c r="AS376" s="50">
        <f>IF(D376="","",ROUND(SUMIF('[3]QL THI'!E:E,D376,'[3]QL THI'!F:F),1))</f>
        <v>0</v>
      </c>
      <c r="AT376" s="149">
        <f t="shared" si="54"/>
        <v>0</v>
      </c>
    </row>
    <row r="377" spans="1:46" s="135" customFormat="1">
      <c r="A377" s="145">
        <f>IF(D377="","",SUBTOTAL(3,$D$5:D377))</f>
        <v>373</v>
      </c>
      <c r="B377" s="46" t="s">
        <v>798</v>
      </c>
      <c r="C377" s="47" t="s">
        <v>762</v>
      </c>
      <c r="D377" s="146" t="s">
        <v>799</v>
      </c>
      <c r="E377" s="147">
        <f>IF($D377="","",SUMIF('[3]TK DETHI'!$A:$A,$D377,'[3]TK DETHI'!$B:$B))</f>
        <v>0</v>
      </c>
      <c r="F377" s="147">
        <f>IF($D377="","",SUMIF('[3]TK DETHI'!$C:$C,$D377,'[3]TK DETHI'!$D:$D))</f>
        <v>0</v>
      </c>
      <c r="G377" s="147">
        <f>IF($D377="","",SUMIF('[3]TK DETHI'!$E:$E,$D377,'[3]TK DETHI'!$F:$F))</f>
        <v>0</v>
      </c>
      <c r="H377" s="147">
        <f>IF($D377="","",SUMIF('[3]TK DETHI'!$G:$G,$D377,'[3]TK DETHI'!$H:$H))</f>
        <v>0</v>
      </c>
      <c r="I377" s="147">
        <f>IF($D377="","",SUMIF('[3]TK DETHI'!$I:$I,$D377,'[3]TK DETHI'!$J:$J))</f>
        <v>0</v>
      </c>
      <c r="J377" s="147">
        <f>IF($D377="","",SUMIF('[3]TK DETHI'!$K:$K,$D377,'[3]TK DETHI'!$L:$L))</f>
        <v>0</v>
      </c>
      <c r="K377" s="147">
        <f>IF($D377="","",SUMIF('[3]TK DETHI'!$M:$M,$D377,'[3]TK DETHI'!$N:$N))</f>
        <v>0</v>
      </c>
      <c r="L377" s="147">
        <f>IF($D377="","",SUMIF('[3]TK DETHI'!$O:$O,$D377,'[3]TK DETHI'!$P:$P))</f>
        <v>0</v>
      </c>
      <c r="M377" s="148">
        <f t="shared" si="55"/>
        <v>0</v>
      </c>
      <c r="N377" s="49">
        <f>IF($D377="","",SUMIF('[3]TK COITHI KTHP va Thi TN'!$A:$A,$D377,'[3]TK COITHI KTHP va Thi TN'!$D:$D))</f>
        <v>0</v>
      </c>
      <c r="O377" s="49">
        <f>IF($D377="","",SUMIF('[3]TK COITHI KTHP va Thi TN'!$B:$B,$D377,'[3]TK COITHI KTHP va Thi TN'!$D:$D))</f>
        <v>0</v>
      </c>
      <c r="P377" s="49">
        <f>IF($D377="","",SUMIF('[3]TK COITHI KTHP va Thi TN'!$E:$E,$D377,'[3]TK COITHI KTHP va Thi TN'!$H:$H))</f>
        <v>0</v>
      </c>
      <c r="Q377" s="49">
        <f>IF($D377="","",SUMIF('[3]TK COITHI KTHP va Thi TN'!$F:$F,$D377,'[3]TK COITHI KTHP va Thi TN'!$H:$H))</f>
        <v>0</v>
      </c>
      <c r="R377" s="149">
        <f t="shared" si="56"/>
        <v>0</v>
      </c>
      <c r="S377" s="49">
        <f>IF($D377="","",SUMIF('[3]TK CHAMTHI'!$A:$A,$D377,'[3]TK CHAMTHI'!$C:$C))</f>
        <v>0</v>
      </c>
      <c r="T377" s="49">
        <f>IF($D377="","",SUMIF('[3]TK CHAMTHI'!$B:$B,$D377,'[3]TK CHAMTHI'!$C:$C))</f>
        <v>0</v>
      </c>
      <c r="U377" s="49">
        <f>IF(D377="","",SUMIF('[3]CHAM NV'!B:B,D377,'[3]CHAM NV'!C:C))</f>
        <v>0</v>
      </c>
      <c r="V377" s="50">
        <f t="shared" si="57"/>
        <v>0</v>
      </c>
      <c r="W377" s="49">
        <f>IF($D377="","",SUMIF('[3]TK CHAMTHI'!$D:$D,$D377,'[3]TK CHAMTHI'!$F:$F))</f>
        <v>0</v>
      </c>
      <c r="X377" s="49">
        <f>IF($D377="","",SUMIF('[3]TK CHAMTHI'!$E:$E,$D377,'[3]TK CHAMTHI'!$F:$F))</f>
        <v>0</v>
      </c>
      <c r="Y377" s="49">
        <f>IF(D377="","",SUMIF('[3]CHAM NV'!G:G,D377,'[3]CHAM NV'!H:H))</f>
        <v>0</v>
      </c>
      <c r="Z377" s="50">
        <f t="shared" si="58"/>
        <v>0</v>
      </c>
      <c r="AA377" s="49">
        <f>IF($D377="","",SUMIF('[3]TK CHAMTHI'!$G:$G,$D377,'[3]TK CHAMTHI'!$I:$I))</f>
        <v>0</v>
      </c>
      <c r="AB377" s="49">
        <f>IF($D377="","",SUMIF('[3]TK CHAMTHI'!$H:$H,$D377,'[3]TK CHAMTHI'!$I:$I))</f>
        <v>0</v>
      </c>
      <c r="AC377" s="49">
        <f>IF(D377="","",SUMIF('[3]CHAM NV'!E:E,D377,'[3]CHAM NV'!F:F))</f>
        <v>0</v>
      </c>
      <c r="AD377" s="50">
        <f t="shared" si="59"/>
        <v>0</v>
      </c>
      <c r="AE377" s="49">
        <f>IF($D377="","",SUMIF('[3]TK CHAMTHI'!$J:$J,$D377,'[3]TK CHAMTHI'!$L:$L))</f>
        <v>0</v>
      </c>
      <c r="AF377" s="49">
        <f>IF($D377="","",SUMIF('[3]TK CHAMTHI'!$K:$K,$D377,'[3]TK CHAMTHI'!$L:$L))</f>
        <v>0</v>
      </c>
      <c r="AG377" s="49">
        <f>IF(D377="","",SUMIF('[3]CHAM NV'!I:I,D377,'[3]CHAM NV'!J:J))</f>
        <v>0</v>
      </c>
      <c r="AH377" s="50">
        <f t="shared" si="60"/>
        <v>0</v>
      </c>
      <c r="AI377" s="49">
        <f>IF($D377="","",SUMIF('[3]TK CHAMTHI'!$M:$M,$D377,'[3]TK CHAMTHI'!$O:$O))</f>
        <v>0</v>
      </c>
      <c r="AJ377" s="49">
        <f>IF($D377="","",SUMIF('[3]TK CHAMTHI'!$N:$N,$D377,'[3]TK CHAMTHI'!$O:$O))</f>
        <v>0</v>
      </c>
      <c r="AK377" s="50">
        <f t="shared" si="52"/>
        <v>0</v>
      </c>
      <c r="AL377" s="49">
        <f>IF($D377="","",SUMIF('[3]TK CHAMTHI'!$P:$P,$D377,'[3]TK CHAMTHI'!$R:$R))</f>
        <v>0</v>
      </c>
      <c r="AM377" s="49">
        <f>IF($D377="","",SUMIF('[3]TK CHAMTHI'!$Q:$Q,$D377,'[3]TK CHAMTHI'!$R:$R))</f>
        <v>0</v>
      </c>
      <c r="AN377" s="50">
        <f t="shared" si="53"/>
        <v>0</v>
      </c>
      <c r="AO377" s="49">
        <f>IF(D377="","",SUMIF('[3]TK CHAMTHI'!S:S,D377,'[3]TK CHAMTHI'!U:U))</f>
        <v>0</v>
      </c>
      <c r="AP377" s="49">
        <f>IF(D377="","",SUMIF('[3]TK CHAMTHI'!T:T,D377,'[3]TK CHAMTHI'!U:U))</f>
        <v>0</v>
      </c>
      <c r="AQ377" s="50">
        <f t="shared" si="61"/>
        <v>0</v>
      </c>
      <c r="AR377" s="50">
        <f>IF(D377="","",ROUND(SUMIF('[3]QL THI'!G:G,D377,'[3]QL THI'!H:H),1))</f>
        <v>0</v>
      </c>
      <c r="AS377" s="50">
        <f>IF(D377="","",ROUND(SUMIF('[3]QL THI'!E:E,D377,'[3]QL THI'!F:F),1))</f>
        <v>0</v>
      </c>
      <c r="AT377" s="149">
        <f t="shared" si="54"/>
        <v>0</v>
      </c>
    </row>
    <row r="378" spans="1:46" s="135" customFormat="1">
      <c r="A378" s="145">
        <f>IF(D378="","",SUBTOTAL(3,$D$5:D378))</f>
        <v>374</v>
      </c>
      <c r="B378" s="46" t="s">
        <v>800</v>
      </c>
      <c r="C378" s="47" t="s">
        <v>762</v>
      </c>
      <c r="D378" s="146" t="s">
        <v>801</v>
      </c>
      <c r="E378" s="147">
        <f>IF($D378="","",SUMIF('[3]TK DETHI'!$A:$A,$D378,'[3]TK DETHI'!$B:$B))</f>
        <v>0</v>
      </c>
      <c r="F378" s="147">
        <f>IF($D378="","",SUMIF('[3]TK DETHI'!$C:$C,$D378,'[3]TK DETHI'!$D:$D))</f>
        <v>0</v>
      </c>
      <c r="G378" s="147">
        <f>IF($D378="","",SUMIF('[3]TK DETHI'!$E:$E,$D378,'[3]TK DETHI'!$F:$F))</f>
        <v>0</v>
      </c>
      <c r="H378" s="147">
        <f>IF($D378="","",SUMIF('[3]TK DETHI'!$G:$G,$D378,'[3]TK DETHI'!$H:$H))</f>
        <v>0</v>
      </c>
      <c r="I378" s="147">
        <f>IF($D378="","",SUMIF('[3]TK DETHI'!$I:$I,$D378,'[3]TK DETHI'!$J:$J))</f>
        <v>0</v>
      </c>
      <c r="J378" s="147">
        <f>IF($D378="","",SUMIF('[3]TK DETHI'!$K:$K,$D378,'[3]TK DETHI'!$L:$L))</f>
        <v>0</v>
      </c>
      <c r="K378" s="147">
        <f>IF($D378="","",SUMIF('[3]TK DETHI'!$M:$M,$D378,'[3]TK DETHI'!$N:$N))</f>
        <v>0</v>
      </c>
      <c r="L378" s="147">
        <f>IF($D378="","",SUMIF('[3]TK DETHI'!$O:$O,$D378,'[3]TK DETHI'!$P:$P))</f>
        <v>0</v>
      </c>
      <c r="M378" s="148">
        <f t="shared" si="55"/>
        <v>0</v>
      </c>
      <c r="N378" s="49">
        <f>IF($D378="","",SUMIF('[3]TK COITHI KTHP va Thi TN'!$A:$A,$D378,'[3]TK COITHI KTHP va Thi TN'!$D:$D))</f>
        <v>0</v>
      </c>
      <c r="O378" s="49">
        <f>IF($D378="","",SUMIF('[3]TK COITHI KTHP va Thi TN'!$B:$B,$D378,'[3]TK COITHI KTHP va Thi TN'!$D:$D))</f>
        <v>0</v>
      </c>
      <c r="P378" s="49">
        <f>IF($D378="","",SUMIF('[3]TK COITHI KTHP va Thi TN'!$E:$E,$D378,'[3]TK COITHI KTHP va Thi TN'!$H:$H))</f>
        <v>0</v>
      </c>
      <c r="Q378" s="49">
        <f>IF($D378="","",SUMIF('[3]TK COITHI KTHP va Thi TN'!$F:$F,$D378,'[3]TK COITHI KTHP va Thi TN'!$H:$H))</f>
        <v>0</v>
      </c>
      <c r="R378" s="149">
        <f t="shared" si="56"/>
        <v>0</v>
      </c>
      <c r="S378" s="49">
        <f>IF($D378="","",SUMIF('[3]TK CHAMTHI'!$A:$A,$D378,'[3]TK CHAMTHI'!$C:$C))</f>
        <v>0</v>
      </c>
      <c r="T378" s="49">
        <f>IF($D378="","",SUMIF('[3]TK CHAMTHI'!$B:$B,$D378,'[3]TK CHAMTHI'!$C:$C))</f>
        <v>0</v>
      </c>
      <c r="U378" s="49">
        <f>IF(D378="","",SUMIF('[3]CHAM NV'!B:B,D378,'[3]CHAM NV'!C:C))</f>
        <v>0</v>
      </c>
      <c r="V378" s="50">
        <f t="shared" si="57"/>
        <v>0</v>
      </c>
      <c r="W378" s="49">
        <f>IF($D378="","",SUMIF('[3]TK CHAMTHI'!$D:$D,$D378,'[3]TK CHAMTHI'!$F:$F))</f>
        <v>0</v>
      </c>
      <c r="X378" s="49">
        <f>IF($D378="","",SUMIF('[3]TK CHAMTHI'!$E:$E,$D378,'[3]TK CHAMTHI'!$F:$F))</f>
        <v>0</v>
      </c>
      <c r="Y378" s="49">
        <f>IF(D378="","",SUMIF('[3]CHAM NV'!G:G,D378,'[3]CHAM NV'!H:H))</f>
        <v>0</v>
      </c>
      <c r="Z378" s="50">
        <f t="shared" si="58"/>
        <v>0</v>
      </c>
      <c r="AA378" s="49">
        <f>IF($D378="","",SUMIF('[3]TK CHAMTHI'!$G:$G,$D378,'[3]TK CHAMTHI'!$I:$I))</f>
        <v>0</v>
      </c>
      <c r="AB378" s="49">
        <f>IF($D378="","",SUMIF('[3]TK CHAMTHI'!$H:$H,$D378,'[3]TK CHAMTHI'!$I:$I))</f>
        <v>0</v>
      </c>
      <c r="AC378" s="49">
        <f>IF(D378="","",SUMIF('[3]CHAM NV'!E:E,D378,'[3]CHAM NV'!F:F))</f>
        <v>0</v>
      </c>
      <c r="AD378" s="50">
        <f t="shared" si="59"/>
        <v>0</v>
      </c>
      <c r="AE378" s="49">
        <f>IF($D378="","",SUMIF('[3]TK CHAMTHI'!$J:$J,$D378,'[3]TK CHAMTHI'!$L:$L))</f>
        <v>0</v>
      </c>
      <c r="AF378" s="49">
        <f>IF($D378="","",SUMIF('[3]TK CHAMTHI'!$K:$K,$D378,'[3]TK CHAMTHI'!$L:$L))</f>
        <v>0</v>
      </c>
      <c r="AG378" s="49">
        <f>IF(D378="","",SUMIF('[3]CHAM NV'!I:I,D378,'[3]CHAM NV'!J:J))</f>
        <v>0</v>
      </c>
      <c r="AH378" s="50">
        <f t="shared" si="60"/>
        <v>0</v>
      </c>
      <c r="AI378" s="49">
        <f>IF($D378="","",SUMIF('[3]TK CHAMTHI'!$M:$M,$D378,'[3]TK CHAMTHI'!$O:$O))</f>
        <v>0</v>
      </c>
      <c r="AJ378" s="49">
        <f>IF($D378="","",SUMIF('[3]TK CHAMTHI'!$N:$N,$D378,'[3]TK CHAMTHI'!$O:$O))</f>
        <v>0</v>
      </c>
      <c r="AK378" s="50">
        <f t="shared" si="52"/>
        <v>0</v>
      </c>
      <c r="AL378" s="49">
        <f>IF($D378="","",SUMIF('[3]TK CHAMTHI'!$P:$P,$D378,'[3]TK CHAMTHI'!$R:$R))</f>
        <v>0</v>
      </c>
      <c r="AM378" s="49">
        <f>IF($D378="","",SUMIF('[3]TK CHAMTHI'!$Q:$Q,$D378,'[3]TK CHAMTHI'!$R:$R))</f>
        <v>0</v>
      </c>
      <c r="AN378" s="50">
        <f t="shared" si="53"/>
        <v>0</v>
      </c>
      <c r="AO378" s="49">
        <f>IF(D378="","",SUMIF('[3]TK CHAMTHI'!S:S,D378,'[3]TK CHAMTHI'!U:U))</f>
        <v>0</v>
      </c>
      <c r="AP378" s="49">
        <f>IF(D378="","",SUMIF('[3]TK CHAMTHI'!T:T,D378,'[3]TK CHAMTHI'!U:U))</f>
        <v>0</v>
      </c>
      <c r="AQ378" s="50">
        <f t="shared" si="61"/>
        <v>0</v>
      </c>
      <c r="AR378" s="50">
        <f>IF(D378="","",ROUND(SUMIF('[3]QL THI'!G:G,D378,'[3]QL THI'!H:H),1))</f>
        <v>0</v>
      </c>
      <c r="AS378" s="50">
        <f>IF(D378="","",ROUND(SUMIF('[3]QL THI'!E:E,D378,'[3]QL THI'!F:F),1))</f>
        <v>0</v>
      </c>
      <c r="AT378" s="149">
        <f t="shared" si="54"/>
        <v>0</v>
      </c>
    </row>
    <row r="379" spans="1:46" s="135" customFormat="1" ht="37.5">
      <c r="A379" s="145">
        <f>IF(D379="","",SUBTOTAL(3,$D$5:D379))</f>
        <v>375</v>
      </c>
      <c r="B379" s="46" t="s">
        <v>802</v>
      </c>
      <c r="C379" s="47" t="s">
        <v>762</v>
      </c>
      <c r="D379" s="146" t="s">
        <v>803</v>
      </c>
      <c r="E379" s="147">
        <f>IF($D379="","",SUMIF('[3]TK DETHI'!$A:$A,$D379,'[3]TK DETHI'!$B:$B))</f>
        <v>0</v>
      </c>
      <c r="F379" s="147">
        <f>IF($D379="","",SUMIF('[3]TK DETHI'!$C:$C,$D379,'[3]TK DETHI'!$D:$D))</f>
        <v>0</v>
      </c>
      <c r="G379" s="147">
        <f>IF($D379="","",SUMIF('[3]TK DETHI'!$E:$E,$D379,'[3]TK DETHI'!$F:$F))</f>
        <v>0</v>
      </c>
      <c r="H379" s="147">
        <f>IF($D379="","",SUMIF('[3]TK DETHI'!$G:$G,$D379,'[3]TK DETHI'!$H:$H))</f>
        <v>0</v>
      </c>
      <c r="I379" s="147">
        <f>IF($D379="","",SUMIF('[3]TK DETHI'!$I:$I,$D379,'[3]TK DETHI'!$J:$J))</f>
        <v>0</v>
      </c>
      <c r="J379" s="147">
        <f>IF($D379="","",SUMIF('[3]TK DETHI'!$K:$K,$D379,'[3]TK DETHI'!$L:$L))</f>
        <v>0</v>
      </c>
      <c r="K379" s="147">
        <f>IF($D379="","",SUMIF('[3]TK DETHI'!$M:$M,$D379,'[3]TK DETHI'!$N:$N))</f>
        <v>0</v>
      </c>
      <c r="L379" s="147">
        <f>IF($D379="","",SUMIF('[3]TK DETHI'!$O:$O,$D379,'[3]TK DETHI'!$P:$P))</f>
        <v>0</v>
      </c>
      <c r="M379" s="148">
        <f t="shared" si="55"/>
        <v>0</v>
      </c>
      <c r="N379" s="49">
        <f>IF($D379="","",SUMIF('[3]TK COITHI KTHP va Thi TN'!$A:$A,$D379,'[3]TK COITHI KTHP va Thi TN'!$D:$D))</f>
        <v>0</v>
      </c>
      <c r="O379" s="49">
        <f>IF($D379="","",SUMIF('[3]TK COITHI KTHP va Thi TN'!$B:$B,$D379,'[3]TK COITHI KTHP va Thi TN'!$D:$D))</f>
        <v>0</v>
      </c>
      <c r="P379" s="49">
        <f>IF($D379="","",SUMIF('[3]TK COITHI KTHP va Thi TN'!$E:$E,$D379,'[3]TK COITHI KTHP va Thi TN'!$H:$H))</f>
        <v>0</v>
      </c>
      <c r="Q379" s="49">
        <f>IF($D379="","",SUMIF('[3]TK COITHI KTHP va Thi TN'!$F:$F,$D379,'[3]TK COITHI KTHP va Thi TN'!$H:$H))</f>
        <v>0</v>
      </c>
      <c r="R379" s="149">
        <f t="shared" si="56"/>
        <v>0</v>
      </c>
      <c r="S379" s="49">
        <f>IF($D379="","",SUMIF('[3]TK CHAMTHI'!$A:$A,$D379,'[3]TK CHAMTHI'!$C:$C))</f>
        <v>0</v>
      </c>
      <c r="T379" s="49">
        <f>IF($D379="","",SUMIF('[3]TK CHAMTHI'!$B:$B,$D379,'[3]TK CHAMTHI'!$C:$C))</f>
        <v>0</v>
      </c>
      <c r="U379" s="49">
        <f>IF(D379="","",SUMIF('[3]CHAM NV'!B:B,D379,'[3]CHAM NV'!C:C))</f>
        <v>0</v>
      </c>
      <c r="V379" s="50">
        <f t="shared" si="57"/>
        <v>0</v>
      </c>
      <c r="W379" s="49">
        <f>IF($D379="","",SUMIF('[3]TK CHAMTHI'!$D:$D,$D379,'[3]TK CHAMTHI'!$F:$F))</f>
        <v>0</v>
      </c>
      <c r="X379" s="49">
        <f>IF($D379="","",SUMIF('[3]TK CHAMTHI'!$E:$E,$D379,'[3]TK CHAMTHI'!$F:$F))</f>
        <v>0</v>
      </c>
      <c r="Y379" s="49">
        <f>IF(D379="","",SUMIF('[3]CHAM NV'!G:G,D379,'[3]CHAM NV'!H:H))</f>
        <v>0</v>
      </c>
      <c r="Z379" s="50">
        <f t="shared" si="58"/>
        <v>0</v>
      </c>
      <c r="AA379" s="49">
        <f>IF($D379="","",SUMIF('[3]TK CHAMTHI'!$G:$G,$D379,'[3]TK CHAMTHI'!$I:$I))</f>
        <v>0</v>
      </c>
      <c r="AB379" s="49">
        <f>IF($D379="","",SUMIF('[3]TK CHAMTHI'!$H:$H,$D379,'[3]TK CHAMTHI'!$I:$I))</f>
        <v>0</v>
      </c>
      <c r="AC379" s="49">
        <f>IF(D379="","",SUMIF('[3]CHAM NV'!E:E,D379,'[3]CHAM NV'!F:F))</f>
        <v>0</v>
      </c>
      <c r="AD379" s="50">
        <f t="shared" si="59"/>
        <v>0</v>
      </c>
      <c r="AE379" s="49">
        <f>IF($D379="","",SUMIF('[3]TK CHAMTHI'!$J:$J,$D379,'[3]TK CHAMTHI'!$L:$L))</f>
        <v>0</v>
      </c>
      <c r="AF379" s="49">
        <f>IF($D379="","",SUMIF('[3]TK CHAMTHI'!$K:$K,$D379,'[3]TK CHAMTHI'!$L:$L))</f>
        <v>0</v>
      </c>
      <c r="AG379" s="49">
        <f>IF(D379="","",SUMIF('[3]CHAM NV'!I:I,D379,'[3]CHAM NV'!J:J))</f>
        <v>0</v>
      </c>
      <c r="AH379" s="50">
        <f t="shared" si="60"/>
        <v>0</v>
      </c>
      <c r="AI379" s="49">
        <f>IF($D379="","",SUMIF('[3]TK CHAMTHI'!$M:$M,$D379,'[3]TK CHAMTHI'!$O:$O))</f>
        <v>0</v>
      </c>
      <c r="AJ379" s="49">
        <f>IF($D379="","",SUMIF('[3]TK CHAMTHI'!$N:$N,$D379,'[3]TK CHAMTHI'!$O:$O))</f>
        <v>0</v>
      </c>
      <c r="AK379" s="50">
        <f t="shared" si="52"/>
        <v>0</v>
      </c>
      <c r="AL379" s="49">
        <f>IF($D379="","",SUMIF('[3]TK CHAMTHI'!$P:$P,$D379,'[3]TK CHAMTHI'!$R:$R))</f>
        <v>0</v>
      </c>
      <c r="AM379" s="49">
        <f>IF($D379="","",SUMIF('[3]TK CHAMTHI'!$Q:$Q,$D379,'[3]TK CHAMTHI'!$R:$R))</f>
        <v>0</v>
      </c>
      <c r="AN379" s="50">
        <f t="shared" si="53"/>
        <v>0</v>
      </c>
      <c r="AO379" s="49">
        <f>IF(D379="","",SUMIF('[3]TK CHAMTHI'!S:S,D379,'[3]TK CHAMTHI'!U:U))</f>
        <v>0</v>
      </c>
      <c r="AP379" s="49">
        <f>IF(D379="","",SUMIF('[3]TK CHAMTHI'!T:T,D379,'[3]TK CHAMTHI'!U:U))</f>
        <v>0</v>
      </c>
      <c r="AQ379" s="50">
        <f t="shared" si="61"/>
        <v>0</v>
      </c>
      <c r="AR379" s="50">
        <f>IF(D379="","",ROUND(SUMIF('[3]QL THI'!G:G,D379,'[3]QL THI'!H:H),1))</f>
        <v>0</v>
      </c>
      <c r="AS379" s="50">
        <f>IF(D379="","",ROUND(SUMIF('[3]QL THI'!E:E,D379,'[3]QL THI'!F:F),1))</f>
        <v>0</v>
      </c>
      <c r="AT379" s="149">
        <f t="shared" si="54"/>
        <v>0</v>
      </c>
    </row>
    <row r="380" spans="1:46" s="135" customFormat="1" ht="37.5">
      <c r="A380" s="145">
        <f>IF(D380="","",SUBTOTAL(3,$D$5:D380))</f>
        <v>376</v>
      </c>
      <c r="B380" s="46" t="s">
        <v>804</v>
      </c>
      <c r="C380" s="47" t="s">
        <v>762</v>
      </c>
      <c r="D380" s="146" t="s">
        <v>805</v>
      </c>
      <c r="E380" s="147">
        <f>IF($D380="","",SUMIF('[3]TK DETHI'!$A:$A,$D380,'[3]TK DETHI'!$B:$B))</f>
        <v>0</v>
      </c>
      <c r="F380" s="147">
        <f>IF($D380="","",SUMIF('[3]TK DETHI'!$C:$C,$D380,'[3]TK DETHI'!$D:$D))</f>
        <v>0</v>
      </c>
      <c r="G380" s="147">
        <f>IF($D380="","",SUMIF('[3]TK DETHI'!$E:$E,$D380,'[3]TK DETHI'!$F:$F))</f>
        <v>0</v>
      </c>
      <c r="H380" s="147">
        <f>IF($D380="","",SUMIF('[3]TK DETHI'!$G:$G,$D380,'[3]TK DETHI'!$H:$H))</f>
        <v>0</v>
      </c>
      <c r="I380" s="147">
        <f>IF($D380="","",SUMIF('[3]TK DETHI'!$I:$I,$D380,'[3]TK DETHI'!$J:$J))</f>
        <v>0</v>
      </c>
      <c r="J380" s="147">
        <f>IF($D380="","",SUMIF('[3]TK DETHI'!$K:$K,$D380,'[3]TK DETHI'!$L:$L))</f>
        <v>0</v>
      </c>
      <c r="K380" s="147">
        <f>IF($D380="","",SUMIF('[3]TK DETHI'!$M:$M,$D380,'[3]TK DETHI'!$N:$N))</f>
        <v>0</v>
      </c>
      <c r="L380" s="147">
        <f>IF($D380="","",SUMIF('[3]TK DETHI'!$O:$O,$D380,'[3]TK DETHI'!$P:$P))</f>
        <v>0</v>
      </c>
      <c r="M380" s="148">
        <f t="shared" si="55"/>
        <v>0</v>
      </c>
      <c r="N380" s="49">
        <f>IF($D380="","",SUMIF('[3]TK COITHI KTHP va Thi TN'!$A:$A,$D380,'[3]TK COITHI KTHP va Thi TN'!$D:$D))</f>
        <v>0</v>
      </c>
      <c r="O380" s="49">
        <f>IF($D380="","",SUMIF('[3]TK COITHI KTHP va Thi TN'!$B:$B,$D380,'[3]TK COITHI KTHP va Thi TN'!$D:$D))</f>
        <v>0</v>
      </c>
      <c r="P380" s="49">
        <f>IF($D380="","",SUMIF('[3]TK COITHI KTHP va Thi TN'!$E:$E,$D380,'[3]TK COITHI KTHP va Thi TN'!$H:$H))</f>
        <v>0</v>
      </c>
      <c r="Q380" s="49">
        <f>IF($D380="","",SUMIF('[3]TK COITHI KTHP va Thi TN'!$F:$F,$D380,'[3]TK COITHI KTHP va Thi TN'!$H:$H))</f>
        <v>0</v>
      </c>
      <c r="R380" s="149">
        <f t="shared" si="56"/>
        <v>0</v>
      </c>
      <c r="S380" s="49">
        <f>IF($D380="","",SUMIF('[3]TK CHAMTHI'!$A:$A,$D380,'[3]TK CHAMTHI'!$C:$C))</f>
        <v>0</v>
      </c>
      <c r="T380" s="49">
        <f>IF($D380="","",SUMIF('[3]TK CHAMTHI'!$B:$B,$D380,'[3]TK CHAMTHI'!$C:$C))</f>
        <v>0</v>
      </c>
      <c r="U380" s="49">
        <f>IF(D380="","",SUMIF('[3]CHAM NV'!B:B,D380,'[3]CHAM NV'!C:C))</f>
        <v>0</v>
      </c>
      <c r="V380" s="50">
        <f t="shared" si="57"/>
        <v>0</v>
      </c>
      <c r="W380" s="49">
        <f>IF($D380="","",SUMIF('[3]TK CHAMTHI'!$D:$D,$D380,'[3]TK CHAMTHI'!$F:$F))</f>
        <v>0</v>
      </c>
      <c r="X380" s="49">
        <f>IF($D380="","",SUMIF('[3]TK CHAMTHI'!$E:$E,$D380,'[3]TK CHAMTHI'!$F:$F))</f>
        <v>0</v>
      </c>
      <c r="Y380" s="49">
        <f>IF(D380="","",SUMIF('[3]CHAM NV'!G:G,D380,'[3]CHAM NV'!H:H))</f>
        <v>0</v>
      </c>
      <c r="Z380" s="50">
        <f t="shared" si="58"/>
        <v>0</v>
      </c>
      <c r="AA380" s="49">
        <f>IF($D380="","",SUMIF('[3]TK CHAMTHI'!$G:$G,$D380,'[3]TK CHAMTHI'!$I:$I))</f>
        <v>0</v>
      </c>
      <c r="AB380" s="49">
        <f>IF($D380="","",SUMIF('[3]TK CHAMTHI'!$H:$H,$D380,'[3]TK CHAMTHI'!$I:$I))</f>
        <v>0</v>
      </c>
      <c r="AC380" s="49">
        <f>IF(D380="","",SUMIF('[3]CHAM NV'!E:E,D380,'[3]CHAM NV'!F:F))</f>
        <v>0</v>
      </c>
      <c r="AD380" s="50">
        <f t="shared" si="59"/>
        <v>0</v>
      </c>
      <c r="AE380" s="49">
        <f>IF($D380="","",SUMIF('[3]TK CHAMTHI'!$J:$J,$D380,'[3]TK CHAMTHI'!$L:$L))</f>
        <v>0</v>
      </c>
      <c r="AF380" s="49">
        <f>IF($D380="","",SUMIF('[3]TK CHAMTHI'!$K:$K,$D380,'[3]TK CHAMTHI'!$L:$L))</f>
        <v>0</v>
      </c>
      <c r="AG380" s="49">
        <f>IF(D380="","",SUMIF('[3]CHAM NV'!I:I,D380,'[3]CHAM NV'!J:J))</f>
        <v>0</v>
      </c>
      <c r="AH380" s="50">
        <f t="shared" si="60"/>
        <v>0</v>
      </c>
      <c r="AI380" s="49">
        <f>IF($D380="","",SUMIF('[3]TK CHAMTHI'!$M:$M,$D380,'[3]TK CHAMTHI'!$O:$O))</f>
        <v>0</v>
      </c>
      <c r="AJ380" s="49">
        <f>IF($D380="","",SUMIF('[3]TK CHAMTHI'!$N:$N,$D380,'[3]TK CHAMTHI'!$O:$O))</f>
        <v>0</v>
      </c>
      <c r="AK380" s="50">
        <f t="shared" si="52"/>
        <v>0</v>
      </c>
      <c r="AL380" s="49">
        <f>IF($D380="","",SUMIF('[3]TK CHAMTHI'!$P:$P,$D380,'[3]TK CHAMTHI'!$R:$R))</f>
        <v>0</v>
      </c>
      <c r="AM380" s="49">
        <f>IF($D380="","",SUMIF('[3]TK CHAMTHI'!$Q:$Q,$D380,'[3]TK CHAMTHI'!$R:$R))</f>
        <v>0</v>
      </c>
      <c r="AN380" s="50">
        <f t="shared" si="53"/>
        <v>0</v>
      </c>
      <c r="AO380" s="49">
        <f>IF(D380="","",SUMIF('[3]TK CHAMTHI'!S:S,D380,'[3]TK CHAMTHI'!U:U))</f>
        <v>0</v>
      </c>
      <c r="AP380" s="49">
        <f>IF(D380="","",SUMIF('[3]TK CHAMTHI'!T:T,D380,'[3]TK CHAMTHI'!U:U))</f>
        <v>0</v>
      </c>
      <c r="AQ380" s="50">
        <f t="shared" si="61"/>
        <v>0</v>
      </c>
      <c r="AR380" s="50">
        <f>IF(D380="","",ROUND(SUMIF('[3]QL THI'!G:G,D380,'[3]QL THI'!H:H),1))</f>
        <v>0</v>
      </c>
      <c r="AS380" s="50">
        <f>IF(D380="","",ROUND(SUMIF('[3]QL THI'!E:E,D380,'[3]QL THI'!F:F),1))</f>
        <v>0</v>
      </c>
      <c r="AT380" s="149">
        <f t="shared" si="54"/>
        <v>0</v>
      </c>
    </row>
    <row r="381" spans="1:46" s="135" customFormat="1">
      <c r="A381" s="145">
        <f>IF(D381="","",SUBTOTAL(3,$D$5:D381))</f>
        <v>377</v>
      </c>
      <c r="B381" s="46" t="s">
        <v>806</v>
      </c>
      <c r="C381" s="47" t="s">
        <v>762</v>
      </c>
      <c r="D381" s="146" t="s">
        <v>743</v>
      </c>
      <c r="E381" s="147">
        <f>IF($D381="","",SUMIF('[3]TK DETHI'!$A:$A,$D381,'[3]TK DETHI'!$B:$B))</f>
        <v>0</v>
      </c>
      <c r="F381" s="147">
        <f>IF($D381="","",SUMIF('[3]TK DETHI'!$C:$C,$D381,'[3]TK DETHI'!$D:$D))</f>
        <v>0</v>
      </c>
      <c r="G381" s="147">
        <f>IF($D381="","",SUMIF('[3]TK DETHI'!$E:$E,$D381,'[3]TK DETHI'!$F:$F))</f>
        <v>0</v>
      </c>
      <c r="H381" s="147">
        <f>IF($D381="","",SUMIF('[3]TK DETHI'!$G:$G,$D381,'[3]TK DETHI'!$H:$H))</f>
        <v>0</v>
      </c>
      <c r="I381" s="147">
        <f>IF($D381="","",SUMIF('[3]TK DETHI'!$I:$I,$D381,'[3]TK DETHI'!$J:$J))</f>
        <v>0</v>
      </c>
      <c r="J381" s="147">
        <f>IF($D381="","",SUMIF('[3]TK DETHI'!$K:$K,$D381,'[3]TK DETHI'!$L:$L))</f>
        <v>0</v>
      </c>
      <c r="K381" s="147">
        <f>IF($D381="","",SUMIF('[3]TK DETHI'!$M:$M,$D381,'[3]TK DETHI'!$N:$N))</f>
        <v>0</v>
      </c>
      <c r="L381" s="147">
        <f>IF($D381="","",SUMIF('[3]TK DETHI'!$O:$O,$D381,'[3]TK DETHI'!$P:$P))</f>
        <v>0</v>
      </c>
      <c r="M381" s="148">
        <f t="shared" si="55"/>
        <v>0</v>
      </c>
      <c r="N381" s="49">
        <f>IF($D381="","",SUMIF('[3]TK COITHI KTHP va Thi TN'!$A:$A,$D381,'[3]TK COITHI KTHP va Thi TN'!$D:$D))</f>
        <v>0</v>
      </c>
      <c r="O381" s="49">
        <f>IF($D381="","",SUMIF('[3]TK COITHI KTHP va Thi TN'!$B:$B,$D381,'[3]TK COITHI KTHP va Thi TN'!$D:$D))</f>
        <v>0</v>
      </c>
      <c r="P381" s="49">
        <f>IF($D381="","",SUMIF('[3]TK COITHI KTHP va Thi TN'!$E:$E,$D381,'[3]TK COITHI KTHP va Thi TN'!$H:$H))</f>
        <v>0</v>
      </c>
      <c r="Q381" s="49">
        <f>IF($D381="","",SUMIF('[3]TK COITHI KTHP va Thi TN'!$F:$F,$D381,'[3]TK COITHI KTHP va Thi TN'!$H:$H))</f>
        <v>0</v>
      </c>
      <c r="R381" s="149">
        <f t="shared" si="56"/>
        <v>0</v>
      </c>
      <c r="S381" s="49">
        <f>IF($D381="","",SUMIF('[3]TK CHAMTHI'!$A:$A,$D381,'[3]TK CHAMTHI'!$C:$C))</f>
        <v>0</v>
      </c>
      <c r="T381" s="49">
        <f>IF($D381="","",SUMIF('[3]TK CHAMTHI'!$B:$B,$D381,'[3]TK CHAMTHI'!$C:$C))</f>
        <v>0</v>
      </c>
      <c r="U381" s="49">
        <f>IF(D381="","",SUMIF('[3]CHAM NV'!B:B,D381,'[3]CHAM NV'!C:C))</f>
        <v>0</v>
      </c>
      <c r="V381" s="50">
        <f t="shared" si="57"/>
        <v>0</v>
      </c>
      <c r="W381" s="49">
        <f>IF($D381="","",SUMIF('[3]TK CHAMTHI'!$D:$D,$D381,'[3]TK CHAMTHI'!$F:$F))</f>
        <v>0</v>
      </c>
      <c r="X381" s="49">
        <f>IF($D381="","",SUMIF('[3]TK CHAMTHI'!$E:$E,$D381,'[3]TK CHAMTHI'!$F:$F))</f>
        <v>0</v>
      </c>
      <c r="Y381" s="49">
        <f>IF(D381="","",SUMIF('[3]CHAM NV'!G:G,D381,'[3]CHAM NV'!H:H))</f>
        <v>0</v>
      </c>
      <c r="Z381" s="50">
        <f t="shared" si="58"/>
        <v>0</v>
      </c>
      <c r="AA381" s="49">
        <f>IF($D381="","",SUMIF('[3]TK CHAMTHI'!$G:$G,$D381,'[3]TK CHAMTHI'!$I:$I))</f>
        <v>0</v>
      </c>
      <c r="AB381" s="49">
        <f>IF($D381="","",SUMIF('[3]TK CHAMTHI'!$H:$H,$D381,'[3]TK CHAMTHI'!$I:$I))</f>
        <v>0</v>
      </c>
      <c r="AC381" s="49">
        <f>IF(D381="","",SUMIF('[3]CHAM NV'!E:E,D381,'[3]CHAM NV'!F:F))</f>
        <v>0</v>
      </c>
      <c r="AD381" s="50">
        <f t="shared" si="59"/>
        <v>0</v>
      </c>
      <c r="AE381" s="49">
        <f>IF($D381="","",SUMIF('[3]TK CHAMTHI'!$J:$J,$D381,'[3]TK CHAMTHI'!$L:$L))</f>
        <v>0</v>
      </c>
      <c r="AF381" s="49">
        <f>IF($D381="","",SUMIF('[3]TK CHAMTHI'!$K:$K,$D381,'[3]TK CHAMTHI'!$L:$L))</f>
        <v>0</v>
      </c>
      <c r="AG381" s="49">
        <f>IF(D381="","",SUMIF('[3]CHAM NV'!I:I,D381,'[3]CHAM NV'!J:J))</f>
        <v>0</v>
      </c>
      <c r="AH381" s="50">
        <f t="shared" si="60"/>
        <v>0</v>
      </c>
      <c r="AI381" s="49">
        <f>IF($D381="","",SUMIF('[3]TK CHAMTHI'!$M:$M,$D381,'[3]TK CHAMTHI'!$O:$O))</f>
        <v>0</v>
      </c>
      <c r="AJ381" s="49">
        <f>IF($D381="","",SUMIF('[3]TK CHAMTHI'!$N:$N,$D381,'[3]TK CHAMTHI'!$O:$O))</f>
        <v>0</v>
      </c>
      <c r="AK381" s="50">
        <f t="shared" si="52"/>
        <v>0</v>
      </c>
      <c r="AL381" s="49">
        <f>IF($D381="","",SUMIF('[3]TK CHAMTHI'!$P:$P,$D381,'[3]TK CHAMTHI'!$R:$R))</f>
        <v>0</v>
      </c>
      <c r="AM381" s="49">
        <f>IF($D381="","",SUMIF('[3]TK CHAMTHI'!$Q:$Q,$D381,'[3]TK CHAMTHI'!$R:$R))</f>
        <v>0</v>
      </c>
      <c r="AN381" s="50">
        <f t="shared" si="53"/>
        <v>0</v>
      </c>
      <c r="AO381" s="49">
        <f>IF(D381="","",SUMIF('[3]TK CHAMTHI'!S:S,D381,'[3]TK CHAMTHI'!U:U))</f>
        <v>0</v>
      </c>
      <c r="AP381" s="49">
        <f>IF(D381="","",SUMIF('[3]TK CHAMTHI'!T:T,D381,'[3]TK CHAMTHI'!U:U))</f>
        <v>0</v>
      </c>
      <c r="AQ381" s="50">
        <f t="shared" si="61"/>
        <v>0</v>
      </c>
      <c r="AR381" s="50">
        <f>IF(D381="","",ROUND(SUMIF('[3]QL THI'!G:G,D381,'[3]QL THI'!H:H),1))</f>
        <v>0</v>
      </c>
      <c r="AS381" s="50">
        <f>IF(D381="","",ROUND(SUMIF('[3]QL THI'!E:E,D381,'[3]QL THI'!F:F),1))</f>
        <v>0</v>
      </c>
      <c r="AT381" s="149">
        <f t="shared" si="54"/>
        <v>0</v>
      </c>
    </row>
    <row r="382" spans="1:46" s="135" customFormat="1" ht="37.5">
      <c r="A382" s="145">
        <f>IF(D382="","",SUBTOTAL(3,$D$5:D382))</f>
        <v>378</v>
      </c>
      <c r="B382" s="46" t="s">
        <v>807</v>
      </c>
      <c r="C382" s="47" t="s">
        <v>762</v>
      </c>
      <c r="D382" s="146" t="s">
        <v>808</v>
      </c>
      <c r="E382" s="147">
        <f>IF($D382="","",SUMIF('[3]TK DETHI'!$A:$A,$D382,'[3]TK DETHI'!$B:$B))</f>
        <v>0</v>
      </c>
      <c r="F382" s="147">
        <f>IF($D382="","",SUMIF('[3]TK DETHI'!$C:$C,$D382,'[3]TK DETHI'!$D:$D))</f>
        <v>0</v>
      </c>
      <c r="G382" s="147">
        <f>IF($D382="","",SUMIF('[3]TK DETHI'!$E:$E,$D382,'[3]TK DETHI'!$F:$F))</f>
        <v>0</v>
      </c>
      <c r="H382" s="147">
        <f>IF($D382="","",SUMIF('[3]TK DETHI'!$G:$G,$D382,'[3]TK DETHI'!$H:$H))</f>
        <v>0</v>
      </c>
      <c r="I382" s="147">
        <f>IF($D382="","",SUMIF('[3]TK DETHI'!$I:$I,$D382,'[3]TK DETHI'!$J:$J))</f>
        <v>0</v>
      </c>
      <c r="J382" s="147">
        <f>IF($D382="","",SUMIF('[3]TK DETHI'!$K:$K,$D382,'[3]TK DETHI'!$L:$L))</f>
        <v>0</v>
      </c>
      <c r="K382" s="147">
        <f>IF($D382="","",SUMIF('[3]TK DETHI'!$M:$M,$D382,'[3]TK DETHI'!$N:$N))</f>
        <v>0</v>
      </c>
      <c r="L382" s="147">
        <f>IF($D382="","",SUMIF('[3]TK DETHI'!$O:$O,$D382,'[3]TK DETHI'!$P:$P))</f>
        <v>0</v>
      </c>
      <c r="M382" s="148">
        <f t="shared" si="55"/>
        <v>0</v>
      </c>
      <c r="N382" s="49">
        <f>IF($D382="","",SUMIF('[3]TK COITHI KTHP va Thi TN'!$A:$A,$D382,'[3]TK COITHI KTHP va Thi TN'!$D:$D))</f>
        <v>0</v>
      </c>
      <c r="O382" s="49">
        <f>IF($D382="","",SUMIF('[3]TK COITHI KTHP va Thi TN'!$B:$B,$D382,'[3]TK COITHI KTHP va Thi TN'!$D:$D))</f>
        <v>0</v>
      </c>
      <c r="P382" s="49">
        <f>IF($D382="","",SUMIF('[3]TK COITHI KTHP va Thi TN'!$E:$E,$D382,'[3]TK COITHI KTHP va Thi TN'!$H:$H))</f>
        <v>0</v>
      </c>
      <c r="Q382" s="49">
        <f>IF($D382="","",SUMIF('[3]TK COITHI KTHP va Thi TN'!$F:$F,$D382,'[3]TK COITHI KTHP va Thi TN'!$H:$H))</f>
        <v>0</v>
      </c>
      <c r="R382" s="149">
        <f t="shared" si="56"/>
        <v>0</v>
      </c>
      <c r="S382" s="49">
        <f>IF($D382="","",SUMIF('[3]TK CHAMTHI'!$A:$A,$D382,'[3]TK CHAMTHI'!$C:$C))</f>
        <v>0</v>
      </c>
      <c r="T382" s="49">
        <f>IF($D382="","",SUMIF('[3]TK CHAMTHI'!$B:$B,$D382,'[3]TK CHAMTHI'!$C:$C))</f>
        <v>0</v>
      </c>
      <c r="U382" s="49">
        <f>IF(D382="","",SUMIF('[3]CHAM NV'!B:B,D382,'[3]CHAM NV'!C:C))</f>
        <v>0</v>
      </c>
      <c r="V382" s="50">
        <f t="shared" si="57"/>
        <v>0</v>
      </c>
      <c r="W382" s="49">
        <f>IF($D382="","",SUMIF('[3]TK CHAMTHI'!$D:$D,$D382,'[3]TK CHAMTHI'!$F:$F))</f>
        <v>0</v>
      </c>
      <c r="X382" s="49">
        <f>IF($D382="","",SUMIF('[3]TK CHAMTHI'!$E:$E,$D382,'[3]TK CHAMTHI'!$F:$F))</f>
        <v>0</v>
      </c>
      <c r="Y382" s="49">
        <f>IF(D382="","",SUMIF('[3]CHAM NV'!G:G,D382,'[3]CHAM NV'!H:H))</f>
        <v>0</v>
      </c>
      <c r="Z382" s="50">
        <f t="shared" si="58"/>
        <v>0</v>
      </c>
      <c r="AA382" s="49">
        <f>IF($D382="","",SUMIF('[3]TK CHAMTHI'!$G:$G,$D382,'[3]TK CHAMTHI'!$I:$I))</f>
        <v>0</v>
      </c>
      <c r="AB382" s="49">
        <f>IF($D382="","",SUMIF('[3]TK CHAMTHI'!$H:$H,$D382,'[3]TK CHAMTHI'!$I:$I))</f>
        <v>0</v>
      </c>
      <c r="AC382" s="49">
        <f>IF(D382="","",SUMIF('[3]CHAM NV'!E:E,D382,'[3]CHAM NV'!F:F))</f>
        <v>0</v>
      </c>
      <c r="AD382" s="50">
        <f t="shared" si="59"/>
        <v>0</v>
      </c>
      <c r="AE382" s="49">
        <f>IF($D382="","",SUMIF('[3]TK CHAMTHI'!$J:$J,$D382,'[3]TK CHAMTHI'!$L:$L))</f>
        <v>0</v>
      </c>
      <c r="AF382" s="49">
        <f>IF($D382="","",SUMIF('[3]TK CHAMTHI'!$K:$K,$D382,'[3]TK CHAMTHI'!$L:$L))</f>
        <v>0</v>
      </c>
      <c r="AG382" s="49">
        <f>IF(D382="","",SUMIF('[3]CHAM NV'!I:I,D382,'[3]CHAM NV'!J:J))</f>
        <v>0</v>
      </c>
      <c r="AH382" s="50">
        <f t="shared" si="60"/>
        <v>0</v>
      </c>
      <c r="AI382" s="49">
        <f>IF($D382="","",SUMIF('[3]TK CHAMTHI'!$M:$M,$D382,'[3]TK CHAMTHI'!$O:$O))</f>
        <v>0</v>
      </c>
      <c r="AJ382" s="49">
        <f>IF($D382="","",SUMIF('[3]TK CHAMTHI'!$N:$N,$D382,'[3]TK CHAMTHI'!$O:$O))</f>
        <v>0</v>
      </c>
      <c r="AK382" s="50">
        <f t="shared" si="52"/>
        <v>0</v>
      </c>
      <c r="AL382" s="49">
        <f>IF($D382="","",SUMIF('[3]TK CHAMTHI'!$P:$P,$D382,'[3]TK CHAMTHI'!$R:$R))</f>
        <v>0</v>
      </c>
      <c r="AM382" s="49">
        <f>IF($D382="","",SUMIF('[3]TK CHAMTHI'!$Q:$Q,$D382,'[3]TK CHAMTHI'!$R:$R))</f>
        <v>0</v>
      </c>
      <c r="AN382" s="50">
        <f t="shared" si="53"/>
        <v>0</v>
      </c>
      <c r="AO382" s="49">
        <f>IF(D382="","",SUMIF('[3]TK CHAMTHI'!S:S,D382,'[3]TK CHAMTHI'!U:U))</f>
        <v>0</v>
      </c>
      <c r="AP382" s="49">
        <f>IF(D382="","",SUMIF('[3]TK CHAMTHI'!T:T,D382,'[3]TK CHAMTHI'!U:U))</f>
        <v>0</v>
      </c>
      <c r="AQ382" s="50">
        <f t="shared" si="61"/>
        <v>0</v>
      </c>
      <c r="AR382" s="50">
        <f>IF(D382="","",ROUND(SUMIF('[3]QL THI'!G:G,D382,'[3]QL THI'!H:H),1))</f>
        <v>0</v>
      </c>
      <c r="AS382" s="50">
        <f>IF(D382="","",ROUND(SUMIF('[3]QL THI'!E:E,D382,'[3]QL THI'!F:F),1))</f>
        <v>0</v>
      </c>
      <c r="AT382" s="149">
        <f t="shared" si="54"/>
        <v>0</v>
      </c>
    </row>
    <row r="383" spans="1:46" s="135" customFormat="1">
      <c r="A383" s="145">
        <f>IF(D383="","",SUBTOTAL(3,$D$5:D383))</f>
        <v>379</v>
      </c>
      <c r="B383" s="46" t="s">
        <v>809</v>
      </c>
      <c r="C383" s="47" t="s">
        <v>762</v>
      </c>
      <c r="D383" s="146" t="s">
        <v>810</v>
      </c>
      <c r="E383" s="147">
        <f>IF($D383="","",SUMIF('[3]TK DETHI'!$A:$A,$D383,'[3]TK DETHI'!$B:$B))</f>
        <v>0</v>
      </c>
      <c r="F383" s="147">
        <f>IF($D383="","",SUMIF('[3]TK DETHI'!$C:$C,$D383,'[3]TK DETHI'!$D:$D))</f>
        <v>0</v>
      </c>
      <c r="G383" s="147">
        <f>IF($D383="","",SUMIF('[3]TK DETHI'!$E:$E,$D383,'[3]TK DETHI'!$F:$F))</f>
        <v>0</v>
      </c>
      <c r="H383" s="147">
        <f>IF($D383="","",SUMIF('[3]TK DETHI'!$G:$G,$D383,'[3]TK DETHI'!$H:$H))</f>
        <v>0</v>
      </c>
      <c r="I383" s="147">
        <f>IF($D383="","",SUMIF('[3]TK DETHI'!$I:$I,$D383,'[3]TK DETHI'!$J:$J))</f>
        <v>0</v>
      </c>
      <c r="J383" s="147">
        <f>IF($D383="","",SUMIF('[3]TK DETHI'!$K:$K,$D383,'[3]TK DETHI'!$L:$L))</f>
        <v>0</v>
      </c>
      <c r="K383" s="147">
        <f>IF($D383="","",SUMIF('[3]TK DETHI'!$M:$M,$D383,'[3]TK DETHI'!$N:$N))</f>
        <v>0</v>
      </c>
      <c r="L383" s="147">
        <f>IF($D383="","",SUMIF('[3]TK DETHI'!$O:$O,$D383,'[3]TK DETHI'!$P:$P))</f>
        <v>0</v>
      </c>
      <c r="M383" s="148">
        <f t="shared" si="55"/>
        <v>0</v>
      </c>
      <c r="N383" s="49">
        <f>IF($D383="","",SUMIF('[3]TK COITHI KTHP va Thi TN'!$A:$A,$D383,'[3]TK COITHI KTHP va Thi TN'!$D:$D))</f>
        <v>0</v>
      </c>
      <c r="O383" s="49">
        <f>IF($D383="","",SUMIF('[3]TK COITHI KTHP va Thi TN'!$B:$B,$D383,'[3]TK COITHI KTHP va Thi TN'!$D:$D))</f>
        <v>0</v>
      </c>
      <c r="P383" s="49">
        <f>IF($D383="","",SUMIF('[3]TK COITHI KTHP va Thi TN'!$E:$E,$D383,'[3]TK COITHI KTHP va Thi TN'!$H:$H))</f>
        <v>0</v>
      </c>
      <c r="Q383" s="49">
        <f>IF($D383="","",SUMIF('[3]TK COITHI KTHP va Thi TN'!$F:$F,$D383,'[3]TK COITHI KTHP va Thi TN'!$H:$H))</f>
        <v>0</v>
      </c>
      <c r="R383" s="149">
        <f t="shared" si="56"/>
        <v>0</v>
      </c>
      <c r="S383" s="49">
        <f>IF($D383="","",SUMIF('[3]TK CHAMTHI'!$A:$A,$D383,'[3]TK CHAMTHI'!$C:$C))</f>
        <v>0</v>
      </c>
      <c r="T383" s="49">
        <f>IF($D383="","",SUMIF('[3]TK CHAMTHI'!$B:$B,$D383,'[3]TK CHAMTHI'!$C:$C))</f>
        <v>0</v>
      </c>
      <c r="U383" s="49">
        <f>IF(D383="","",SUMIF('[3]CHAM NV'!B:B,D383,'[3]CHAM NV'!C:C))</f>
        <v>0</v>
      </c>
      <c r="V383" s="50">
        <f t="shared" si="57"/>
        <v>0</v>
      </c>
      <c r="W383" s="49">
        <f>IF($D383="","",SUMIF('[3]TK CHAMTHI'!$D:$D,$D383,'[3]TK CHAMTHI'!$F:$F))</f>
        <v>0</v>
      </c>
      <c r="X383" s="49">
        <f>IF($D383="","",SUMIF('[3]TK CHAMTHI'!$E:$E,$D383,'[3]TK CHAMTHI'!$F:$F))</f>
        <v>0</v>
      </c>
      <c r="Y383" s="49">
        <f>IF(D383="","",SUMIF('[3]CHAM NV'!G:G,D383,'[3]CHAM NV'!H:H))</f>
        <v>0</v>
      </c>
      <c r="Z383" s="50">
        <f t="shared" si="58"/>
        <v>0</v>
      </c>
      <c r="AA383" s="49">
        <f>IF($D383="","",SUMIF('[3]TK CHAMTHI'!$G:$G,$D383,'[3]TK CHAMTHI'!$I:$I))</f>
        <v>0</v>
      </c>
      <c r="AB383" s="49">
        <f>IF($D383="","",SUMIF('[3]TK CHAMTHI'!$H:$H,$D383,'[3]TK CHAMTHI'!$I:$I))</f>
        <v>0</v>
      </c>
      <c r="AC383" s="49">
        <f>IF(D383="","",SUMIF('[3]CHAM NV'!E:E,D383,'[3]CHAM NV'!F:F))</f>
        <v>0</v>
      </c>
      <c r="AD383" s="50">
        <f t="shared" si="59"/>
        <v>0</v>
      </c>
      <c r="AE383" s="49">
        <f>IF($D383="","",SUMIF('[3]TK CHAMTHI'!$J:$J,$D383,'[3]TK CHAMTHI'!$L:$L))</f>
        <v>0</v>
      </c>
      <c r="AF383" s="49">
        <f>IF($D383="","",SUMIF('[3]TK CHAMTHI'!$K:$K,$D383,'[3]TK CHAMTHI'!$L:$L))</f>
        <v>0</v>
      </c>
      <c r="AG383" s="49">
        <f>IF(D383="","",SUMIF('[3]CHAM NV'!I:I,D383,'[3]CHAM NV'!J:J))</f>
        <v>0</v>
      </c>
      <c r="AH383" s="50">
        <f t="shared" si="60"/>
        <v>0</v>
      </c>
      <c r="AI383" s="49">
        <f>IF($D383="","",SUMIF('[3]TK CHAMTHI'!$M:$M,$D383,'[3]TK CHAMTHI'!$O:$O))</f>
        <v>0</v>
      </c>
      <c r="AJ383" s="49">
        <f>IF($D383="","",SUMIF('[3]TK CHAMTHI'!$N:$N,$D383,'[3]TK CHAMTHI'!$O:$O))</f>
        <v>0</v>
      </c>
      <c r="AK383" s="50">
        <f t="shared" si="52"/>
        <v>0</v>
      </c>
      <c r="AL383" s="49">
        <f>IF($D383="","",SUMIF('[3]TK CHAMTHI'!$P:$P,$D383,'[3]TK CHAMTHI'!$R:$R))</f>
        <v>0</v>
      </c>
      <c r="AM383" s="49">
        <f>IF($D383="","",SUMIF('[3]TK CHAMTHI'!$Q:$Q,$D383,'[3]TK CHAMTHI'!$R:$R))</f>
        <v>0</v>
      </c>
      <c r="AN383" s="50">
        <f t="shared" si="53"/>
        <v>0</v>
      </c>
      <c r="AO383" s="49">
        <f>IF(D383="","",SUMIF('[3]TK CHAMTHI'!S:S,D383,'[3]TK CHAMTHI'!U:U))</f>
        <v>0</v>
      </c>
      <c r="AP383" s="49">
        <f>IF(D383="","",SUMIF('[3]TK CHAMTHI'!T:T,D383,'[3]TK CHAMTHI'!U:U))</f>
        <v>0</v>
      </c>
      <c r="AQ383" s="50">
        <f t="shared" si="61"/>
        <v>0</v>
      </c>
      <c r="AR383" s="50">
        <f>IF(D383="","",ROUND(SUMIF('[3]QL THI'!G:G,D383,'[3]QL THI'!H:H),1))</f>
        <v>0</v>
      </c>
      <c r="AS383" s="50">
        <f>IF(D383="","",ROUND(SUMIF('[3]QL THI'!E:E,D383,'[3]QL THI'!F:F),1))</f>
        <v>0</v>
      </c>
      <c r="AT383" s="149">
        <f t="shared" si="54"/>
        <v>0</v>
      </c>
    </row>
    <row r="384" spans="1:46" s="135" customFormat="1">
      <c r="A384" s="145">
        <f>IF(D384="","",SUBTOTAL(3,$D$5:D384))</f>
        <v>380</v>
      </c>
      <c r="B384" s="46" t="s">
        <v>811</v>
      </c>
      <c r="C384" s="47" t="s">
        <v>762</v>
      </c>
      <c r="D384" s="146" t="s">
        <v>812</v>
      </c>
      <c r="E384" s="147">
        <f>IF($D384="","",SUMIF('[3]TK DETHI'!$A:$A,$D384,'[3]TK DETHI'!$B:$B))</f>
        <v>0</v>
      </c>
      <c r="F384" s="147">
        <f>IF($D384="","",SUMIF('[3]TK DETHI'!$C:$C,$D384,'[3]TK DETHI'!$D:$D))</f>
        <v>0</v>
      </c>
      <c r="G384" s="147">
        <f>IF($D384="","",SUMIF('[3]TK DETHI'!$E:$E,$D384,'[3]TK DETHI'!$F:$F))</f>
        <v>0</v>
      </c>
      <c r="H384" s="147">
        <f>IF($D384="","",SUMIF('[3]TK DETHI'!$G:$G,$D384,'[3]TK DETHI'!$H:$H))</f>
        <v>0</v>
      </c>
      <c r="I384" s="147">
        <f>IF($D384="","",SUMIF('[3]TK DETHI'!$I:$I,$D384,'[3]TK DETHI'!$J:$J))</f>
        <v>0</v>
      </c>
      <c r="J384" s="147">
        <f>IF($D384="","",SUMIF('[3]TK DETHI'!$K:$K,$D384,'[3]TK DETHI'!$L:$L))</f>
        <v>0</v>
      </c>
      <c r="K384" s="147">
        <f>IF($D384="","",SUMIF('[3]TK DETHI'!$M:$M,$D384,'[3]TK DETHI'!$N:$N))</f>
        <v>0</v>
      </c>
      <c r="L384" s="147">
        <f>IF($D384="","",SUMIF('[3]TK DETHI'!$O:$O,$D384,'[3]TK DETHI'!$P:$P))</f>
        <v>0</v>
      </c>
      <c r="M384" s="148">
        <f t="shared" si="55"/>
        <v>0</v>
      </c>
      <c r="N384" s="49">
        <f>IF($D384="","",SUMIF('[3]TK COITHI KTHP va Thi TN'!$A:$A,$D384,'[3]TK COITHI KTHP va Thi TN'!$D:$D))</f>
        <v>0</v>
      </c>
      <c r="O384" s="49">
        <f>IF($D384="","",SUMIF('[3]TK COITHI KTHP va Thi TN'!$B:$B,$D384,'[3]TK COITHI KTHP va Thi TN'!$D:$D))</f>
        <v>0</v>
      </c>
      <c r="P384" s="49">
        <f>IF($D384="","",SUMIF('[3]TK COITHI KTHP va Thi TN'!$E:$E,$D384,'[3]TK COITHI KTHP va Thi TN'!$H:$H))</f>
        <v>0</v>
      </c>
      <c r="Q384" s="49">
        <f>IF($D384="","",SUMIF('[3]TK COITHI KTHP va Thi TN'!$F:$F,$D384,'[3]TK COITHI KTHP va Thi TN'!$H:$H))</f>
        <v>0</v>
      </c>
      <c r="R384" s="149">
        <f t="shared" si="56"/>
        <v>0</v>
      </c>
      <c r="S384" s="49">
        <f>IF($D384="","",SUMIF('[3]TK CHAMTHI'!$A:$A,$D384,'[3]TK CHAMTHI'!$C:$C))</f>
        <v>0</v>
      </c>
      <c r="T384" s="49">
        <f>IF($D384="","",SUMIF('[3]TK CHAMTHI'!$B:$B,$D384,'[3]TK CHAMTHI'!$C:$C))</f>
        <v>0</v>
      </c>
      <c r="U384" s="49">
        <f>IF(D384="","",SUMIF('[3]CHAM NV'!B:B,D384,'[3]CHAM NV'!C:C))</f>
        <v>0</v>
      </c>
      <c r="V384" s="50">
        <f t="shared" si="57"/>
        <v>0</v>
      </c>
      <c r="W384" s="49">
        <f>IF($D384="","",SUMIF('[3]TK CHAMTHI'!$D:$D,$D384,'[3]TK CHAMTHI'!$F:$F))</f>
        <v>0</v>
      </c>
      <c r="X384" s="49">
        <f>IF($D384="","",SUMIF('[3]TK CHAMTHI'!$E:$E,$D384,'[3]TK CHAMTHI'!$F:$F))</f>
        <v>0</v>
      </c>
      <c r="Y384" s="49">
        <f>IF(D384="","",SUMIF('[3]CHAM NV'!G:G,D384,'[3]CHAM NV'!H:H))</f>
        <v>0</v>
      </c>
      <c r="Z384" s="50">
        <f t="shared" si="58"/>
        <v>0</v>
      </c>
      <c r="AA384" s="49">
        <f>IF($D384="","",SUMIF('[3]TK CHAMTHI'!$G:$G,$D384,'[3]TK CHAMTHI'!$I:$I))</f>
        <v>0</v>
      </c>
      <c r="AB384" s="49">
        <f>IF($D384="","",SUMIF('[3]TK CHAMTHI'!$H:$H,$D384,'[3]TK CHAMTHI'!$I:$I))</f>
        <v>0</v>
      </c>
      <c r="AC384" s="49">
        <f>IF(D384="","",SUMIF('[3]CHAM NV'!E:E,D384,'[3]CHAM NV'!F:F))</f>
        <v>0</v>
      </c>
      <c r="AD384" s="50">
        <f t="shared" si="59"/>
        <v>0</v>
      </c>
      <c r="AE384" s="49">
        <f>IF($D384="","",SUMIF('[3]TK CHAMTHI'!$J:$J,$D384,'[3]TK CHAMTHI'!$L:$L))</f>
        <v>0</v>
      </c>
      <c r="AF384" s="49">
        <f>IF($D384="","",SUMIF('[3]TK CHAMTHI'!$K:$K,$D384,'[3]TK CHAMTHI'!$L:$L))</f>
        <v>0</v>
      </c>
      <c r="AG384" s="49">
        <f>IF(D384="","",SUMIF('[3]CHAM NV'!I:I,D384,'[3]CHAM NV'!J:J))</f>
        <v>0</v>
      </c>
      <c r="AH384" s="50">
        <f t="shared" si="60"/>
        <v>0</v>
      </c>
      <c r="AI384" s="49">
        <f>IF($D384="","",SUMIF('[3]TK CHAMTHI'!$M:$M,$D384,'[3]TK CHAMTHI'!$O:$O))</f>
        <v>0</v>
      </c>
      <c r="AJ384" s="49">
        <f>IF($D384="","",SUMIF('[3]TK CHAMTHI'!$N:$N,$D384,'[3]TK CHAMTHI'!$O:$O))</f>
        <v>0</v>
      </c>
      <c r="AK384" s="50">
        <f t="shared" si="52"/>
        <v>0</v>
      </c>
      <c r="AL384" s="49">
        <f>IF($D384="","",SUMIF('[3]TK CHAMTHI'!$P:$P,$D384,'[3]TK CHAMTHI'!$R:$R))</f>
        <v>0</v>
      </c>
      <c r="AM384" s="49">
        <f>IF($D384="","",SUMIF('[3]TK CHAMTHI'!$Q:$Q,$D384,'[3]TK CHAMTHI'!$R:$R))</f>
        <v>0</v>
      </c>
      <c r="AN384" s="50">
        <f t="shared" si="53"/>
        <v>0</v>
      </c>
      <c r="AO384" s="49">
        <f>IF(D384="","",SUMIF('[3]TK CHAMTHI'!S:S,D384,'[3]TK CHAMTHI'!U:U))</f>
        <v>0</v>
      </c>
      <c r="AP384" s="49">
        <f>IF(D384="","",SUMIF('[3]TK CHAMTHI'!T:T,D384,'[3]TK CHAMTHI'!U:U))</f>
        <v>0</v>
      </c>
      <c r="AQ384" s="50">
        <f t="shared" si="61"/>
        <v>0</v>
      </c>
      <c r="AR384" s="50">
        <f>IF(D384="","",ROUND(SUMIF('[3]QL THI'!G:G,D384,'[3]QL THI'!H:H),1))</f>
        <v>0</v>
      </c>
      <c r="AS384" s="50">
        <f>IF(D384="","",ROUND(SUMIF('[3]QL THI'!E:E,D384,'[3]QL THI'!F:F),1))</f>
        <v>0</v>
      </c>
      <c r="AT384" s="149">
        <f t="shared" si="54"/>
        <v>0</v>
      </c>
    </row>
    <row r="385" spans="1:46" s="135" customFormat="1">
      <c r="A385" s="145">
        <f>IF(D385="","",SUBTOTAL(3,$D$5:D385))</f>
        <v>381</v>
      </c>
      <c r="B385" s="46" t="s">
        <v>813</v>
      </c>
      <c r="C385" s="47" t="s">
        <v>762</v>
      </c>
      <c r="D385" s="146" t="s">
        <v>814</v>
      </c>
      <c r="E385" s="147">
        <f>IF($D385="","",SUMIF('[3]TK DETHI'!$A:$A,$D385,'[3]TK DETHI'!$B:$B))</f>
        <v>0</v>
      </c>
      <c r="F385" s="147">
        <f>IF($D385="","",SUMIF('[3]TK DETHI'!$C:$C,$D385,'[3]TK DETHI'!$D:$D))</f>
        <v>0</v>
      </c>
      <c r="G385" s="147">
        <f>IF($D385="","",SUMIF('[3]TK DETHI'!$E:$E,$D385,'[3]TK DETHI'!$F:$F))</f>
        <v>0</v>
      </c>
      <c r="H385" s="147">
        <f>IF($D385="","",SUMIF('[3]TK DETHI'!$G:$G,$D385,'[3]TK DETHI'!$H:$H))</f>
        <v>0</v>
      </c>
      <c r="I385" s="147">
        <f>IF($D385="","",SUMIF('[3]TK DETHI'!$I:$I,$D385,'[3]TK DETHI'!$J:$J))</f>
        <v>0</v>
      </c>
      <c r="J385" s="147">
        <f>IF($D385="","",SUMIF('[3]TK DETHI'!$K:$K,$D385,'[3]TK DETHI'!$L:$L))</f>
        <v>0</v>
      </c>
      <c r="K385" s="147">
        <f>IF($D385="","",SUMIF('[3]TK DETHI'!$M:$M,$D385,'[3]TK DETHI'!$N:$N))</f>
        <v>0</v>
      </c>
      <c r="L385" s="147">
        <f>IF($D385="","",SUMIF('[3]TK DETHI'!$O:$O,$D385,'[3]TK DETHI'!$P:$P))</f>
        <v>0</v>
      </c>
      <c r="M385" s="148">
        <f t="shared" si="55"/>
        <v>0</v>
      </c>
      <c r="N385" s="49">
        <f>IF($D385="","",SUMIF('[3]TK COITHI KTHP va Thi TN'!$A:$A,$D385,'[3]TK COITHI KTHP va Thi TN'!$D:$D))</f>
        <v>0</v>
      </c>
      <c r="O385" s="49">
        <f>IF($D385="","",SUMIF('[3]TK COITHI KTHP va Thi TN'!$B:$B,$D385,'[3]TK COITHI KTHP va Thi TN'!$D:$D))</f>
        <v>0</v>
      </c>
      <c r="P385" s="49">
        <f>IF($D385="","",SUMIF('[3]TK COITHI KTHP va Thi TN'!$E:$E,$D385,'[3]TK COITHI KTHP va Thi TN'!$H:$H))</f>
        <v>0</v>
      </c>
      <c r="Q385" s="49">
        <f>IF($D385="","",SUMIF('[3]TK COITHI KTHP va Thi TN'!$F:$F,$D385,'[3]TK COITHI KTHP va Thi TN'!$H:$H))</f>
        <v>0</v>
      </c>
      <c r="R385" s="149">
        <f t="shared" si="56"/>
        <v>0</v>
      </c>
      <c r="S385" s="49">
        <f>IF($D385="","",SUMIF('[3]TK CHAMTHI'!$A:$A,$D385,'[3]TK CHAMTHI'!$C:$C))</f>
        <v>0</v>
      </c>
      <c r="T385" s="49">
        <f>IF($D385="","",SUMIF('[3]TK CHAMTHI'!$B:$B,$D385,'[3]TK CHAMTHI'!$C:$C))</f>
        <v>0</v>
      </c>
      <c r="U385" s="49">
        <f>IF(D385="","",SUMIF('[3]CHAM NV'!B:B,D385,'[3]CHAM NV'!C:C))</f>
        <v>0</v>
      </c>
      <c r="V385" s="50">
        <f t="shared" si="57"/>
        <v>0</v>
      </c>
      <c r="W385" s="49">
        <f>IF($D385="","",SUMIF('[3]TK CHAMTHI'!$D:$D,$D385,'[3]TK CHAMTHI'!$F:$F))</f>
        <v>0</v>
      </c>
      <c r="X385" s="49">
        <f>IF($D385="","",SUMIF('[3]TK CHAMTHI'!$E:$E,$D385,'[3]TK CHAMTHI'!$F:$F))</f>
        <v>0</v>
      </c>
      <c r="Y385" s="49">
        <f>IF(D385="","",SUMIF('[3]CHAM NV'!G:G,D385,'[3]CHAM NV'!H:H))</f>
        <v>0</v>
      </c>
      <c r="Z385" s="50">
        <f t="shared" si="58"/>
        <v>0</v>
      </c>
      <c r="AA385" s="49">
        <f>IF($D385="","",SUMIF('[3]TK CHAMTHI'!$G:$G,$D385,'[3]TK CHAMTHI'!$I:$I))</f>
        <v>0</v>
      </c>
      <c r="AB385" s="49">
        <f>IF($D385="","",SUMIF('[3]TK CHAMTHI'!$H:$H,$D385,'[3]TK CHAMTHI'!$I:$I))</f>
        <v>0</v>
      </c>
      <c r="AC385" s="49">
        <f>IF(D385="","",SUMIF('[3]CHAM NV'!E:E,D385,'[3]CHAM NV'!F:F))</f>
        <v>0</v>
      </c>
      <c r="AD385" s="50">
        <f t="shared" si="59"/>
        <v>0</v>
      </c>
      <c r="AE385" s="49">
        <f>IF($D385="","",SUMIF('[3]TK CHAMTHI'!$J:$J,$D385,'[3]TK CHAMTHI'!$L:$L))</f>
        <v>0</v>
      </c>
      <c r="AF385" s="49">
        <f>IF($D385="","",SUMIF('[3]TK CHAMTHI'!$K:$K,$D385,'[3]TK CHAMTHI'!$L:$L))</f>
        <v>0</v>
      </c>
      <c r="AG385" s="49">
        <f>IF(D385="","",SUMIF('[3]CHAM NV'!I:I,D385,'[3]CHAM NV'!J:J))</f>
        <v>0</v>
      </c>
      <c r="AH385" s="50">
        <f t="shared" si="60"/>
        <v>0</v>
      </c>
      <c r="AI385" s="49">
        <f>IF($D385="","",SUMIF('[3]TK CHAMTHI'!$M:$M,$D385,'[3]TK CHAMTHI'!$O:$O))</f>
        <v>0</v>
      </c>
      <c r="AJ385" s="49">
        <f>IF($D385="","",SUMIF('[3]TK CHAMTHI'!$N:$N,$D385,'[3]TK CHAMTHI'!$O:$O))</f>
        <v>0</v>
      </c>
      <c r="AK385" s="50">
        <f t="shared" si="52"/>
        <v>0</v>
      </c>
      <c r="AL385" s="49">
        <f>IF($D385="","",SUMIF('[3]TK CHAMTHI'!$P:$P,$D385,'[3]TK CHAMTHI'!$R:$R))</f>
        <v>0</v>
      </c>
      <c r="AM385" s="49">
        <f>IF($D385="","",SUMIF('[3]TK CHAMTHI'!$Q:$Q,$D385,'[3]TK CHAMTHI'!$R:$R))</f>
        <v>0</v>
      </c>
      <c r="AN385" s="50">
        <f t="shared" si="53"/>
        <v>0</v>
      </c>
      <c r="AO385" s="49">
        <f>IF(D385="","",SUMIF('[3]TK CHAMTHI'!S:S,D385,'[3]TK CHAMTHI'!U:U))</f>
        <v>0</v>
      </c>
      <c r="AP385" s="49">
        <f>IF(D385="","",SUMIF('[3]TK CHAMTHI'!T:T,D385,'[3]TK CHAMTHI'!U:U))</f>
        <v>0</v>
      </c>
      <c r="AQ385" s="50">
        <f t="shared" si="61"/>
        <v>0</v>
      </c>
      <c r="AR385" s="50">
        <f>IF(D385="","",ROUND(SUMIF('[3]QL THI'!G:G,D385,'[3]QL THI'!H:H),1))</f>
        <v>0</v>
      </c>
      <c r="AS385" s="50">
        <f>IF(D385="","",ROUND(SUMIF('[3]QL THI'!E:E,D385,'[3]QL THI'!F:F),1))</f>
        <v>0</v>
      </c>
      <c r="AT385" s="149">
        <f t="shared" si="54"/>
        <v>0</v>
      </c>
    </row>
    <row r="386" spans="1:46" s="135" customFormat="1">
      <c r="A386" s="145">
        <f>IF(D386="","",SUBTOTAL(3,$D$5:D386))</f>
        <v>382</v>
      </c>
      <c r="B386" s="46" t="s">
        <v>815</v>
      </c>
      <c r="C386" s="47" t="s">
        <v>762</v>
      </c>
      <c r="D386" s="146" t="s">
        <v>816</v>
      </c>
      <c r="E386" s="147">
        <f>IF($D386="","",SUMIF('[3]TK DETHI'!$A:$A,$D386,'[3]TK DETHI'!$B:$B))</f>
        <v>0</v>
      </c>
      <c r="F386" s="147">
        <f>IF($D386="","",SUMIF('[3]TK DETHI'!$C:$C,$D386,'[3]TK DETHI'!$D:$D))</f>
        <v>0</v>
      </c>
      <c r="G386" s="147">
        <f>IF($D386="","",SUMIF('[3]TK DETHI'!$E:$E,$D386,'[3]TK DETHI'!$F:$F))</f>
        <v>0</v>
      </c>
      <c r="H386" s="147">
        <f>IF($D386="","",SUMIF('[3]TK DETHI'!$G:$G,$D386,'[3]TK DETHI'!$H:$H))</f>
        <v>0</v>
      </c>
      <c r="I386" s="147">
        <f>IF($D386="","",SUMIF('[3]TK DETHI'!$I:$I,$D386,'[3]TK DETHI'!$J:$J))</f>
        <v>0</v>
      </c>
      <c r="J386" s="147">
        <f>IF($D386="","",SUMIF('[3]TK DETHI'!$K:$K,$D386,'[3]TK DETHI'!$L:$L))</f>
        <v>0</v>
      </c>
      <c r="K386" s="147">
        <f>IF($D386="","",SUMIF('[3]TK DETHI'!$M:$M,$D386,'[3]TK DETHI'!$N:$N))</f>
        <v>0</v>
      </c>
      <c r="L386" s="147">
        <f>IF($D386="","",SUMIF('[3]TK DETHI'!$O:$O,$D386,'[3]TK DETHI'!$P:$P))</f>
        <v>0</v>
      </c>
      <c r="M386" s="148">
        <f t="shared" si="55"/>
        <v>0</v>
      </c>
      <c r="N386" s="49">
        <f>IF($D386="","",SUMIF('[3]TK COITHI KTHP va Thi TN'!$A:$A,$D386,'[3]TK COITHI KTHP va Thi TN'!$D:$D))</f>
        <v>0</v>
      </c>
      <c r="O386" s="49">
        <f>IF($D386="","",SUMIF('[3]TK COITHI KTHP va Thi TN'!$B:$B,$D386,'[3]TK COITHI KTHP va Thi TN'!$D:$D))</f>
        <v>0</v>
      </c>
      <c r="P386" s="49">
        <f>IF($D386="","",SUMIF('[3]TK COITHI KTHP va Thi TN'!$E:$E,$D386,'[3]TK COITHI KTHP va Thi TN'!$H:$H))</f>
        <v>0</v>
      </c>
      <c r="Q386" s="49">
        <f>IF($D386="","",SUMIF('[3]TK COITHI KTHP va Thi TN'!$F:$F,$D386,'[3]TK COITHI KTHP va Thi TN'!$H:$H))</f>
        <v>0</v>
      </c>
      <c r="R386" s="149">
        <f t="shared" si="56"/>
        <v>0</v>
      </c>
      <c r="S386" s="49">
        <f>IF($D386="","",SUMIF('[3]TK CHAMTHI'!$A:$A,$D386,'[3]TK CHAMTHI'!$C:$C))</f>
        <v>0</v>
      </c>
      <c r="T386" s="49">
        <f>IF($D386="","",SUMIF('[3]TK CHAMTHI'!$B:$B,$D386,'[3]TK CHAMTHI'!$C:$C))</f>
        <v>0</v>
      </c>
      <c r="U386" s="49">
        <f>IF(D386="","",SUMIF('[3]CHAM NV'!B:B,D386,'[3]CHAM NV'!C:C))</f>
        <v>0</v>
      </c>
      <c r="V386" s="50">
        <f t="shared" si="57"/>
        <v>0</v>
      </c>
      <c r="W386" s="49">
        <f>IF($D386="","",SUMIF('[3]TK CHAMTHI'!$D:$D,$D386,'[3]TK CHAMTHI'!$F:$F))</f>
        <v>0</v>
      </c>
      <c r="X386" s="49">
        <f>IF($D386="","",SUMIF('[3]TK CHAMTHI'!$E:$E,$D386,'[3]TK CHAMTHI'!$F:$F))</f>
        <v>0</v>
      </c>
      <c r="Y386" s="49">
        <f>IF(D386="","",SUMIF('[3]CHAM NV'!G:G,D386,'[3]CHAM NV'!H:H))</f>
        <v>0</v>
      </c>
      <c r="Z386" s="50">
        <f t="shared" si="58"/>
        <v>0</v>
      </c>
      <c r="AA386" s="49">
        <f>IF($D386="","",SUMIF('[3]TK CHAMTHI'!$G:$G,$D386,'[3]TK CHAMTHI'!$I:$I))</f>
        <v>0</v>
      </c>
      <c r="AB386" s="49">
        <f>IF($D386="","",SUMIF('[3]TK CHAMTHI'!$H:$H,$D386,'[3]TK CHAMTHI'!$I:$I))</f>
        <v>0</v>
      </c>
      <c r="AC386" s="49">
        <f>IF(D386="","",SUMIF('[3]CHAM NV'!E:E,D386,'[3]CHAM NV'!F:F))</f>
        <v>0</v>
      </c>
      <c r="AD386" s="50">
        <f t="shared" si="59"/>
        <v>0</v>
      </c>
      <c r="AE386" s="49">
        <f>IF($D386="","",SUMIF('[3]TK CHAMTHI'!$J:$J,$D386,'[3]TK CHAMTHI'!$L:$L))</f>
        <v>0</v>
      </c>
      <c r="AF386" s="49">
        <f>IF($D386="","",SUMIF('[3]TK CHAMTHI'!$K:$K,$D386,'[3]TK CHAMTHI'!$L:$L))</f>
        <v>0</v>
      </c>
      <c r="AG386" s="49">
        <f>IF(D386="","",SUMIF('[3]CHAM NV'!I:I,D386,'[3]CHAM NV'!J:J))</f>
        <v>0</v>
      </c>
      <c r="AH386" s="50">
        <f t="shared" si="60"/>
        <v>0</v>
      </c>
      <c r="AI386" s="49">
        <f>IF($D386="","",SUMIF('[3]TK CHAMTHI'!$M:$M,$D386,'[3]TK CHAMTHI'!$O:$O))</f>
        <v>0</v>
      </c>
      <c r="AJ386" s="49">
        <f>IF($D386="","",SUMIF('[3]TK CHAMTHI'!$N:$N,$D386,'[3]TK CHAMTHI'!$O:$O))</f>
        <v>0</v>
      </c>
      <c r="AK386" s="50">
        <f t="shared" si="52"/>
        <v>0</v>
      </c>
      <c r="AL386" s="49">
        <f>IF($D386="","",SUMIF('[3]TK CHAMTHI'!$P:$P,$D386,'[3]TK CHAMTHI'!$R:$R))</f>
        <v>0</v>
      </c>
      <c r="AM386" s="49">
        <f>IF($D386="","",SUMIF('[3]TK CHAMTHI'!$Q:$Q,$D386,'[3]TK CHAMTHI'!$R:$R))</f>
        <v>0</v>
      </c>
      <c r="AN386" s="50">
        <f t="shared" si="53"/>
        <v>0</v>
      </c>
      <c r="AO386" s="49">
        <f>IF(D386="","",SUMIF('[3]TK CHAMTHI'!S:S,D386,'[3]TK CHAMTHI'!U:U))</f>
        <v>0</v>
      </c>
      <c r="AP386" s="49">
        <f>IF(D386="","",SUMIF('[3]TK CHAMTHI'!T:T,D386,'[3]TK CHAMTHI'!U:U))</f>
        <v>0</v>
      </c>
      <c r="AQ386" s="50">
        <f t="shared" si="61"/>
        <v>0</v>
      </c>
      <c r="AR386" s="50">
        <f>IF(D386="","",ROUND(SUMIF('[3]QL THI'!G:G,D386,'[3]QL THI'!H:H),1))</f>
        <v>0</v>
      </c>
      <c r="AS386" s="50">
        <f>IF(D386="","",ROUND(SUMIF('[3]QL THI'!E:E,D386,'[3]QL THI'!F:F),1))</f>
        <v>0</v>
      </c>
      <c r="AT386" s="149">
        <f t="shared" si="54"/>
        <v>0</v>
      </c>
    </row>
    <row r="387" spans="1:46" s="135" customFormat="1">
      <c r="A387" s="145">
        <f>IF(D387="","",SUBTOTAL(3,$D$5:D387))</f>
        <v>383</v>
      </c>
      <c r="B387" s="46" t="s">
        <v>817</v>
      </c>
      <c r="C387" s="47" t="s">
        <v>762</v>
      </c>
      <c r="D387" s="146" t="s">
        <v>818</v>
      </c>
      <c r="E387" s="147">
        <f>IF($D387="","",SUMIF('[3]TK DETHI'!$A:$A,$D387,'[3]TK DETHI'!$B:$B))</f>
        <v>0</v>
      </c>
      <c r="F387" s="147">
        <f>IF($D387="","",SUMIF('[3]TK DETHI'!$C:$C,$D387,'[3]TK DETHI'!$D:$D))</f>
        <v>0</v>
      </c>
      <c r="G387" s="147">
        <f>IF($D387="","",SUMIF('[3]TK DETHI'!$E:$E,$D387,'[3]TK DETHI'!$F:$F))</f>
        <v>0</v>
      </c>
      <c r="H387" s="147">
        <f>IF($D387="","",SUMIF('[3]TK DETHI'!$G:$G,$D387,'[3]TK DETHI'!$H:$H))</f>
        <v>0</v>
      </c>
      <c r="I387" s="147">
        <f>IF($D387="","",SUMIF('[3]TK DETHI'!$I:$I,$D387,'[3]TK DETHI'!$J:$J))</f>
        <v>0</v>
      </c>
      <c r="J387" s="147">
        <f>IF($D387="","",SUMIF('[3]TK DETHI'!$K:$K,$D387,'[3]TK DETHI'!$L:$L))</f>
        <v>0</v>
      </c>
      <c r="K387" s="147">
        <f>IF($D387="","",SUMIF('[3]TK DETHI'!$M:$M,$D387,'[3]TK DETHI'!$N:$N))</f>
        <v>0</v>
      </c>
      <c r="L387" s="147">
        <f>IF($D387="","",SUMIF('[3]TK DETHI'!$O:$O,$D387,'[3]TK DETHI'!$P:$P))</f>
        <v>0</v>
      </c>
      <c r="M387" s="148">
        <f t="shared" si="55"/>
        <v>0</v>
      </c>
      <c r="N387" s="49">
        <f>IF($D387="","",SUMIF('[3]TK COITHI KTHP va Thi TN'!$A:$A,$D387,'[3]TK COITHI KTHP va Thi TN'!$D:$D))</f>
        <v>0</v>
      </c>
      <c r="O387" s="49">
        <f>IF($D387="","",SUMIF('[3]TK COITHI KTHP va Thi TN'!$B:$B,$D387,'[3]TK COITHI KTHP va Thi TN'!$D:$D))</f>
        <v>0</v>
      </c>
      <c r="P387" s="49">
        <f>IF($D387="","",SUMIF('[3]TK COITHI KTHP va Thi TN'!$E:$E,$D387,'[3]TK COITHI KTHP va Thi TN'!$H:$H))</f>
        <v>0</v>
      </c>
      <c r="Q387" s="49">
        <f>IF($D387="","",SUMIF('[3]TK COITHI KTHP va Thi TN'!$F:$F,$D387,'[3]TK COITHI KTHP va Thi TN'!$H:$H))</f>
        <v>0</v>
      </c>
      <c r="R387" s="149">
        <f t="shared" si="56"/>
        <v>0</v>
      </c>
      <c r="S387" s="49">
        <f>IF($D387="","",SUMIF('[3]TK CHAMTHI'!$A:$A,$D387,'[3]TK CHAMTHI'!$C:$C))</f>
        <v>0</v>
      </c>
      <c r="T387" s="49">
        <f>IF($D387="","",SUMIF('[3]TK CHAMTHI'!$B:$B,$D387,'[3]TK CHAMTHI'!$C:$C))</f>
        <v>0</v>
      </c>
      <c r="U387" s="49">
        <f>IF(D387="","",SUMIF('[3]CHAM NV'!B:B,D387,'[3]CHAM NV'!C:C))</f>
        <v>0</v>
      </c>
      <c r="V387" s="50">
        <f t="shared" si="57"/>
        <v>0</v>
      </c>
      <c r="W387" s="49">
        <f>IF($D387="","",SUMIF('[3]TK CHAMTHI'!$D:$D,$D387,'[3]TK CHAMTHI'!$F:$F))</f>
        <v>0</v>
      </c>
      <c r="X387" s="49">
        <f>IF($D387="","",SUMIF('[3]TK CHAMTHI'!$E:$E,$D387,'[3]TK CHAMTHI'!$F:$F))</f>
        <v>0</v>
      </c>
      <c r="Y387" s="49">
        <f>IF(D387="","",SUMIF('[3]CHAM NV'!G:G,D387,'[3]CHAM NV'!H:H))</f>
        <v>0</v>
      </c>
      <c r="Z387" s="50">
        <f t="shared" si="58"/>
        <v>0</v>
      </c>
      <c r="AA387" s="49">
        <f>IF($D387="","",SUMIF('[3]TK CHAMTHI'!$G:$G,$D387,'[3]TK CHAMTHI'!$I:$I))</f>
        <v>0</v>
      </c>
      <c r="AB387" s="49">
        <f>IF($D387="","",SUMIF('[3]TK CHAMTHI'!$H:$H,$D387,'[3]TK CHAMTHI'!$I:$I))</f>
        <v>0</v>
      </c>
      <c r="AC387" s="49">
        <f>IF(D387="","",SUMIF('[3]CHAM NV'!E:E,D387,'[3]CHAM NV'!F:F))</f>
        <v>0</v>
      </c>
      <c r="AD387" s="50">
        <f t="shared" si="59"/>
        <v>0</v>
      </c>
      <c r="AE387" s="49">
        <f>IF($D387="","",SUMIF('[3]TK CHAMTHI'!$J:$J,$D387,'[3]TK CHAMTHI'!$L:$L))</f>
        <v>0</v>
      </c>
      <c r="AF387" s="49">
        <f>IF($D387="","",SUMIF('[3]TK CHAMTHI'!$K:$K,$D387,'[3]TK CHAMTHI'!$L:$L))</f>
        <v>0</v>
      </c>
      <c r="AG387" s="49">
        <f>IF(D387="","",SUMIF('[3]CHAM NV'!I:I,D387,'[3]CHAM NV'!J:J))</f>
        <v>0</v>
      </c>
      <c r="AH387" s="50">
        <f t="shared" si="60"/>
        <v>0</v>
      </c>
      <c r="AI387" s="49">
        <f>IF($D387="","",SUMIF('[3]TK CHAMTHI'!$M:$M,$D387,'[3]TK CHAMTHI'!$O:$O))</f>
        <v>0</v>
      </c>
      <c r="AJ387" s="49">
        <f>IF($D387="","",SUMIF('[3]TK CHAMTHI'!$N:$N,$D387,'[3]TK CHAMTHI'!$O:$O))</f>
        <v>0</v>
      </c>
      <c r="AK387" s="50">
        <f t="shared" si="52"/>
        <v>0</v>
      </c>
      <c r="AL387" s="49">
        <f>IF($D387="","",SUMIF('[3]TK CHAMTHI'!$P:$P,$D387,'[3]TK CHAMTHI'!$R:$R))</f>
        <v>0</v>
      </c>
      <c r="AM387" s="49">
        <f>IF($D387="","",SUMIF('[3]TK CHAMTHI'!$Q:$Q,$D387,'[3]TK CHAMTHI'!$R:$R))</f>
        <v>0</v>
      </c>
      <c r="AN387" s="50">
        <f t="shared" si="53"/>
        <v>0</v>
      </c>
      <c r="AO387" s="49">
        <f>IF(D387="","",SUMIF('[3]TK CHAMTHI'!S:S,D387,'[3]TK CHAMTHI'!U:U))</f>
        <v>0</v>
      </c>
      <c r="AP387" s="49">
        <f>IF(D387="","",SUMIF('[3]TK CHAMTHI'!T:T,D387,'[3]TK CHAMTHI'!U:U))</f>
        <v>0</v>
      </c>
      <c r="AQ387" s="50">
        <f t="shared" si="61"/>
        <v>0</v>
      </c>
      <c r="AR387" s="50">
        <f>IF(D387="","",ROUND(SUMIF('[3]QL THI'!G:G,D387,'[3]QL THI'!H:H),1))</f>
        <v>0</v>
      </c>
      <c r="AS387" s="50">
        <f>IF(D387="","",ROUND(SUMIF('[3]QL THI'!E:E,D387,'[3]QL THI'!F:F),1))</f>
        <v>0</v>
      </c>
      <c r="AT387" s="149">
        <f t="shared" si="54"/>
        <v>0</v>
      </c>
    </row>
    <row r="388" spans="1:46" s="135" customFormat="1">
      <c r="A388" s="145">
        <f>IF(D388="","",SUBTOTAL(3,$D$5:D388))</f>
        <v>384</v>
      </c>
      <c r="B388" s="46" t="s">
        <v>819</v>
      </c>
      <c r="C388" s="47" t="s">
        <v>762</v>
      </c>
      <c r="D388" s="146" t="s">
        <v>820</v>
      </c>
      <c r="E388" s="147">
        <f>IF($D388="","",SUMIF('[3]TK DETHI'!$A:$A,$D388,'[3]TK DETHI'!$B:$B))</f>
        <v>0</v>
      </c>
      <c r="F388" s="147">
        <f>IF($D388="","",SUMIF('[3]TK DETHI'!$C:$C,$D388,'[3]TK DETHI'!$D:$D))</f>
        <v>0</v>
      </c>
      <c r="G388" s="147">
        <f>IF($D388="","",SUMIF('[3]TK DETHI'!$E:$E,$D388,'[3]TK DETHI'!$F:$F))</f>
        <v>0</v>
      </c>
      <c r="H388" s="147">
        <f>IF($D388="","",SUMIF('[3]TK DETHI'!$G:$G,$D388,'[3]TK DETHI'!$H:$H))</f>
        <v>0</v>
      </c>
      <c r="I388" s="147">
        <f>IF($D388="","",SUMIF('[3]TK DETHI'!$I:$I,$D388,'[3]TK DETHI'!$J:$J))</f>
        <v>0</v>
      </c>
      <c r="J388" s="147">
        <f>IF($D388="","",SUMIF('[3]TK DETHI'!$K:$K,$D388,'[3]TK DETHI'!$L:$L))</f>
        <v>0</v>
      </c>
      <c r="K388" s="147">
        <f>IF($D388="","",SUMIF('[3]TK DETHI'!$M:$M,$D388,'[3]TK DETHI'!$N:$N))</f>
        <v>0</v>
      </c>
      <c r="L388" s="147">
        <f>IF($D388="","",SUMIF('[3]TK DETHI'!$O:$O,$D388,'[3]TK DETHI'!$P:$P))</f>
        <v>0</v>
      </c>
      <c r="M388" s="148">
        <f t="shared" si="55"/>
        <v>0</v>
      </c>
      <c r="N388" s="49">
        <f>IF($D388="","",SUMIF('[3]TK COITHI KTHP va Thi TN'!$A:$A,$D388,'[3]TK COITHI KTHP va Thi TN'!$D:$D))</f>
        <v>0</v>
      </c>
      <c r="O388" s="49">
        <f>IF($D388="","",SUMIF('[3]TK COITHI KTHP va Thi TN'!$B:$B,$D388,'[3]TK COITHI KTHP va Thi TN'!$D:$D))</f>
        <v>0</v>
      </c>
      <c r="P388" s="49">
        <f>IF($D388="","",SUMIF('[3]TK COITHI KTHP va Thi TN'!$E:$E,$D388,'[3]TK COITHI KTHP va Thi TN'!$H:$H))</f>
        <v>0</v>
      </c>
      <c r="Q388" s="49">
        <f>IF($D388="","",SUMIF('[3]TK COITHI KTHP va Thi TN'!$F:$F,$D388,'[3]TK COITHI KTHP va Thi TN'!$H:$H))</f>
        <v>0</v>
      </c>
      <c r="R388" s="149">
        <f t="shared" si="56"/>
        <v>0</v>
      </c>
      <c r="S388" s="49">
        <f>IF($D388="","",SUMIF('[3]TK CHAMTHI'!$A:$A,$D388,'[3]TK CHAMTHI'!$C:$C))</f>
        <v>0</v>
      </c>
      <c r="T388" s="49">
        <f>IF($D388="","",SUMIF('[3]TK CHAMTHI'!$B:$B,$D388,'[3]TK CHAMTHI'!$C:$C))</f>
        <v>0</v>
      </c>
      <c r="U388" s="49">
        <f>IF(D388="","",SUMIF('[3]CHAM NV'!B:B,D388,'[3]CHAM NV'!C:C))</f>
        <v>0</v>
      </c>
      <c r="V388" s="50">
        <f t="shared" si="57"/>
        <v>0</v>
      </c>
      <c r="W388" s="49">
        <f>IF($D388="","",SUMIF('[3]TK CHAMTHI'!$D:$D,$D388,'[3]TK CHAMTHI'!$F:$F))</f>
        <v>0</v>
      </c>
      <c r="X388" s="49">
        <f>IF($D388="","",SUMIF('[3]TK CHAMTHI'!$E:$E,$D388,'[3]TK CHAMTHI'!$F:$F))</f>
        <v>0</v>
      </c>
      <c r="Y388" s="49">
        <f>IF(D388="","",SUMIF('[3]CHAM NV'!G:G,D388,'[3]CHAM NV'!H:H))</f>
        <v>0</v>
      </c>
      <c r="Z388" s="50">
        <f t="shared" si="58"/>
        <v>0</v>
      </c>
      <c r="AA388" s="49">
        <f>IF($D388="","",SUMIF('[3]TK CHAMTHI'!$G:$G,$D388,'[3]TK CHAMTHI'!$I:$I))</f>
        <v>0</v>
      </c>
      <c r="AB388" s="49">
        <f>IF($D388="","",SUMIF('[3]TK CHAMTHI'!$H:$H,$D388,'[3]TK CHAMTHI'!$I:$I))</f>
        <v>0</v>
      </c>
      <c r="AC388" s="49">
        <f>IF(D388="","",SUMIF('[3]CHAM NV'!E:E,D388,'[3]CHAM NV'!F:F))</f>
        <v>0</v>
      </c>
      <c r="AD388" s="50">
        <f t="shared" si="59"/>
        <v>0</v>
      </c>
      <c r="AE388" s="49">
        <f>IF($D388="","",SUMIF('[3]TK CHAMTHI'!$J:$J,$D388,'[3]TK CHAMTHI'!$L:$L))</f>
        <v>0</v>
      </c>
      <c r="AF388" s="49">
        <f>IF($D388="","",SUMIF('[3]TK CHAMTHI'!$K:$K,$D388,'[3]TK CHAMTHI'!$L:$L))</f>
        <v>0</v>
      </c>
      <c r="AG388" s="49">
        <f>IF(D388="","",SUMIF('[3]CHAM NV'!I:I,D388,'[3]CHAM NV'!J:J))</f>
        <v>0</v>
      </c>
      <c r="AH388" s="50">
        <f t="shared" si="60"/>
        <v>0</v>
      </c>
      <c r="AI388" s="49">
        <f>IF($D388="","",SUMIF('[3]TK CHAMTHI'!$M:$M,$D388,'[3]TK CHAMTHI'!$O:$O))</f>
        <v>0</v>
      </c>
      <c r="AJ388" s="49">
        <f>IF($D388="","",SUMIF('[3]TK CHAMTHI'!$N:$N,$D388,'[3]TK CHAMTHI'!$O:$O))</f>
        <v>0</v>
      </c>
      <c r="AK388" s="50">
        <f t="shared" si="52"/>
        <v>0</v>
      </c>
      <c r="AL388" s="49">
        <f>IF($D388="","",SUMIF('[3]TK CHAMTHI'!$P:$P,$D388,'[3]TK CHAMTHI'!$R:$R))</f>
        <v>0</v>
      </c>
      <c r="AM388" s="49">
        <f>IF($D388="","",SUMIF('[3]TK CHAMTHI'!$Q:$Q,$D388,'[3]TK CHAMTHI'!$R:$R))</f>
        <v>0</v>
      </c>
      <c r="AN388" s="50">
        <f t="shared" si="53"/>
        <v>0</v>
      </c>
      <c r="AO388" s="49">
        <f>IF(D388="","",SUMIF('[3]TK CHAMTHI'!S:S,D388,'[3]TK CHAMTHI'!U:U))</f>
        <v>0</v>
      </c>
      <c r="AP388" s="49">
        <f>IF(D388="","",SUMIF('[3]TK CHAMTHI'!T:T,D388,'[3]TK CHAMTHI'!U:U))</f>
        <v>0</v>
      </c>
      <c r="AQ388" s="50">
        <f t="shared" si="61"/>
        <v>0</v>
      </c>
      <c r="AR388" s="50">
        <f>IF(D388="","",ROUND(SUMIF('[3]QL THI'!G:G,D388,'[3]QL THI'!H:H),1))</f>
        <v>0</v>
      </c>
      <c r="AS388" s="50">
        <f>IF(D388="","",ROUND(SUMIF('[3]QL THI'!E:E,D388,'[3]QL THI'!F:F),1))</f>
        <v>0</v>
      </c>
      <c r="AT388" s="149">
        <f t="shared" si="54"/>
        <v>0</v>
      </c>
    </row>
    <row r="389" spans="1:46" s="135" customFormat="1">
      <c r="A389" s="145">
        <f>IF(D389="","",SUBTOTAL(3,$D$5:D389))</f>
        <v>385</v>
      </c>
      <c r="B389" s="46" t="s">
        <v>821</v>
      </c>
      <c r="C389" s="47" t="s">
        <v>762</v>
      </c>
      <c r="D389" s="146" t="s">
        <v>822</v>
      </c>
      <c r="E389" s="147">
        <f>IF($D389="","",SUMIF('[3]TK DETHI'!$A:$A,$D389,'[3]TK DETHI'!$B:$B))</f>
        <v>0</v>
      </c>
      <c r="F389" s="147">
        <f>IF($D389="","",SUMIF('[3]TK DETHI'!$C:$C,$D389,'[3]TK DETHI'!$D:$D))</f>
        <v>0</v>
      </c>
      <c r="G389" s="147">
        <f>IF($D389="","",SUMIF('[3]TK DETHI'!$E:$E,$D389,'[3]TK DETHI'!$F:$F))</f>
        <v>0</v>
      </c>
      <c r="H389" s="147">
        <f>IF($D389="","",SUMIF('[3]TK DETHI'!$G:$G,$D389,'[3]TK DETHI'!$H:$H))</f>
        <v>0</v>
      </c>
      <c r="I389" s="147">
        <f>IF($D389="","",SUMIF('[3]TK DETHI'!$I:$I,$D389,'[3]TK DETHI'!$J:$J))</f>
        <v>0</v>
      </c>
      <c r="J389" s="147">
        <f>IF($D389="","",SUMIF('[3]TK DETHI'!$K:$K,$D389,'[3]TK DETHI'!$L:$L))</f>
        <v>0</v>
      </c>
      <c r="K389" s="147">
        <f>IF($D389="","",SUMIF('[3]TK DETHI'!$M:$M,$D389,'[3]TK DETHI'!$N:$N))</f>
        <v>0</v>
      </c>
      <c r="L389" s="147">
        <f>IF($D389="","",SUMIF('[3]TK DETHI'!$O:$O,$D389,'[3]TK DETHI'!$P:$P))</f>
        <v>0</v>
      </c>
      <c r="M389" s="148">
        <f t="shared" si="55"/>
        <v>0</v>
      </c>
      <c r="N389" s="49">
        <f>IF($D389="","",SUMIF('[3]TK COITHI KTHP va Thi TN'!$A:$A,$D389,'[3]TK COITHI KTHP va Thi TN'!$D:$D))</f>
        <v>0</v>
      </c>
      <c r="O389" s="49">
        <f>IF($D389="","",SUMIF('[3]TK COITHI KTHP va Thi TN'!$B:$B,$D389,'[3]TK COITHI KTHP va Thi TN'!$D:$D))</f>
        <v>0</v>
      </c>
      <c r="P389" s="49">
        <f>IF($D389="","",SUMIF('[3]TK COITHI KTHP va Thi TN'!$E:$E,$D389,'[3]TK COITHI KTHP va Thi TN'!$H:$H))</f>
        <v>0</v>
      </c>
      <c r="Q389" s="49">
        <f>IF($D389="","",SUMIF('[3]TK COITHI KTHP va Thi TN'!$F:$F,$D389,'[3]TK COITHI KTHP va Thi TN'!$H:$H))</f>
        <v>0</v>
      </c>
      <c r="R389" s="149">
        <f t="shared" si="56"/>
        <v>0</v>
      </c>
      <c r="S389" s="49">
        <f>IF($D389="","",SUMIF('[3]TK CHAMTHI'!$A:$A,$D389,'[3]TK CHAMTHI'!$C:$C))</f>
        <v>0</v>
      </c>
      <c r="T389" s="49">
        <f>IF($D389="","",SUMIF('[3]TK CHAMTHI'!$B:$B,$D389,'[3]TK CHAMTHI'!$C:$C))</f>
        <v>0</v>
      </c>
      <c r="U389" s="49">
        <f>IF(D389="","",SUMIF('[3]CHAM NV'!B:B,D389,'[3]CHAM NV'!C:C))</f>
        <v>0</v>
      </c>
      <c r="V389" s="50">
        <f t="shared" si="57"/>
        <v>0</v>
      </c>
      <c r="W389" s="49">
        <f>IF($D389="","",SUMIF('[3]TK CHAMTHI'!$D:$D,$D389,'[3]TK CHAMTHI'!$F:$F))</f>
        <v>0</v>
      </c>
      <c r="X389" s="49">
        <f>IF($D389="","",SUMIF('[3]TK CHAMTHI'!$E:$E,$D389,'[3]TK CHAMTHI'!$F:$F))</f>
        <v>0</v>
      </c>
      <c r="Y389" s="49">
        <f>IF(D389="","",SUMIF('[3]CHAM NV'!G:G,D389,'[3]CHAM NV'!H:H))</f>
        <v>0</v>
      </c>
      <c r="Z389" s="50">
        <f t="shared" si="58"/>
        <v>0</v>
      </c>
      <c r="AA389" s="49">
        <f>IF($D389="","",SUMIF('[3]TK CHAMTHI'!$G:$G,$D389,'[3]TK CHAMTHI'!$I:$I))</f>
        <v>0</v>
      </c>
      <c r="AB389" s="49">
        <f>IF($D389="","",SUMIF('[3]TK CHAMTHI'!$H:$H,$D389,'[3]TK CHAMTHI'!$I:$I))</f>
        <v>0</v>
      </c>
      <c r="AC389" s="49">
        <f>IF(D389="","",SUMIF('[3]CHAM NV'!E:E,D389,'[3]CHAM NV'!F:F))</f>
        <v>0</v>
      </c>
      <c r="AD389" s="50">
        <f t="shared" si="59"/>
        <v>0</v>
      </c>
      <c r="AE389" s="49">
        <f>IF($D389="","",SUMIF('[3]TK CHAMTHI'!$J:$J,$D389,'[3]TK CHAMTHI'!$L:$L))</f>
        <v>0</v>
      </c>
      <c r="AF389" s="49">
        <f>IF($D389="","",SUMIF('[3]TK CHAMTHI'!$K:$K,$D389,'[3]TK CHAMTHI'!$L:$L))</f>
        <v>0</v>
      </c>
      <c r="AG389" s="49">
        <f>IF(D389="","",SUMIF('[3]CHAM NV'!I:I,D389,'[3]CHAM NV'!J:J))</f>
        <v>0</v>
      </c>
      <c r="AH389" s="50">
        <f t="shared" si="60"/>
        <v>0</v>
      </c>
      <c r="AI389" s="49">
        <f>IF($D389="","",SUMIF('[3]TK CHAMTHI'!$M:$M,$D389,'[3]TK CHAMTHI'!$O:$O))</f>
        <v>0</v>
      </c>
      <c r="AJ389" s="49">
        <f>IF($D389="","",SUMIF('[3]TK CHAMTHI'!$N:$N,$D389,'[3]TK CHAMTHI'!$O:$O))</f>
        <v>0</v>
      </c>
      <c r="AK389" s="50">
        <f t="shared" ref="AK389:AK452" si="62">IF($D389="","",(SUM($AI389:$AJ389))*0.2)</f>
        <v>0</v>
      </c>
      <c r="AL389" s="49">
        <f>IF($D389="","",SUMIF('[3]TK CHAMTHI'!$P:$P,$D389,'[3]TK CHAMTHI'!$R:$R))</f>
        <v>0</v>
      </c>
      <c r="AM389" s="49">
        <f>IF($D389="","",SUMIF('[3]TK CHAMTHI'!$Q:$Q,$D389,'[3]TK CHAMTHI'!$R:$R))</f>
        <v>0</v>
      </c>
      <c r="AN389" s="50">
        <f t="shared" ref="AN389:AN452" si="63">IF($D389="","",(SUM($AL389:$AM389))*0.4)</f>
        <v>0</v>
      </c>
      <c r="AO389" s="49">
        <f>IF(D389="","",SUMIF('[3]TK CHAMTHI'!S:S,D389,'[3]TK CHAMTHI'!U:U))</f>
        <v>0</v>
      </c>
      <c r="AP389" s="49">
        <f>IF(D389="","",SUMIF('[3]TK CHAMTHI'!T:T,D389,'[3]TK CHAMTHI'!U:U))</f>
        <v>0</v>
      </c>
      <c r="AQ389" s="50">
        <f t="shared" si="61"/>
        <v>0</v>
      </c>
      <c r="AR389" s="50">
        <f>IF(D389="","",ROUND(SUMIF('[3]QL THI'!G:G,D389,'[3]QL THI'!H:H),1))</f>
        <v>0</v>
      </c>
      <c r="AS389" s="50">
        <f>IF(D389="","",ROUND(SUMIF('[3]QL THI'!E:E,D389,'[3]QL THI'!F:F),1))</f>
        <v>0</v>
      </c>
      <c r="AT389" s="149">
        <f t="shared" ref="AT389:AT452" si="64">IF(D389="","",ROUND(M389+R389+V389+Z389+AD389+AH389+AK389+AN389+AQ389+SUM(AR389:AS389),1))</f>
        <v>0</v>
      </c>
    </row>
    <row r="390" spans="1:46" s="135" customFormat="1">
      <c r="A390" s="145">
        <f>IF(D390="","",SUBTOTAL(3,$D$5:D390))</f>
        <v>386</v>
      </c>
      <c r="B390" s="46" t="s">
        <v>823</v>
      </c>
      <c r="C390" s="47" t="s">
        <v>762</v>
      </c>
      <c r="D390" s="146" t="s">
        <v>824</v>
      </c>
      <c r="E390" s="147">
        <f>IF($D390="","",SUMIF('[3]TK DETHI'!$A:$A,$D390,'[3]TK DETHI'!$B:$B))</f>
        <v>0</v>
      </c>
      <c r="F390" s="147">
        <f>IF($D390="","",SUMIF('[3]TK DETHI'!$C:$C,$D390,'[3]TK DETHI'!$D:$D))</f>
        <v>0</v>
      </c>
      <c r="G390" s="147">
        <f>IF($D390="","",SUMIF('[3]TK DETHI'!$E:$E,$D390,'[3]TK DETHI'!$F:$F))</f>
        <v>0</v>
      </c>
      <c r="H390" s="147">
        <f>IF($D390="","",SUMIF('[3]TK DETHI'!$G:$G,$D390,'[3]TK DETHI'!$H:$H))</f>
        <v>0</v>
      </c>
      <c r="I390" s="147">
        <f>IF($D390="","",SUMIF('[3]TK DETHI'!$I:$I,$D390,'[3]TK DETHI'!$J:$J))</f>
        <v>0</v>
      </c>
      <c r="J390" s="147">
        <f>IF($D390="","",SUMIF('[3]TK DETHI'!$K:$K,$D390,'[3]TK DETHI'!$L:$L))</f>
        <v>0</v>
      </c>
      <c r="K390" s="147">
        <f>IF($D390="","",SUMIF('[3]TK DETHI'!$M:$M,$D390,'[3]TK DETHI'!$N:$N))</f>
        <v>0</v>
      </c>
      <c r="L390" s="147">
        <f>IF($D390="","",SUMIF('[3]TK DETHI'!$O:$O,$D390,'[3]TK DETHI'!$P:$P))</f>
        <v>0</v>
      </c>
      <c r="M390" s="148">
        <f t="shared" ref="M390:M453" si="65">IF($D390="","",($E390+$F390*1.5+$G390*0.25+$H390*0.5+$I390*2+$J390*2.5+$K390*0.5+$L390*1.5))</f>
        <v>0</v>
      </c>
      <c r="N390" s="49">
        <f>IF($D390="","",SUMIF('[3]TK COITHI KTHP va Thi TN'!$A:$A,$D390,'[3]TK COITHI KTHP va Thi TN'!$D:$D))</f>
        <v>0</v>
      </c>
      <c r="O390" s="49">
        <f>IF($D390="","",SUMIF('[3]TK COITHI KTHP va Thi TN'!$B:$B,$D390,'[3]TK COITHI KTHP va Thi TN'!$D:$D))</f>
        <v>0</v>
      </c>
      <c r="P390" s="49">
        <f>IF($D390="","",SUMIF('[3]TK COITHI KTHP va Thi TN'!$E:$E,$D390,'[3]TK COITHI KTHP va Thi TN'!$H:$H))</f>
        <v>0</v>
      </c>
      <c r="Q390" s="49">
        <f>IF($D390="","",SUMIF('[3]TK COITHI KTHP va Thi TN'!$F:$F,$D390,'[3]TK COITHI KTHP va Thi TN'!$H:$H))</f>
        <v>0</v>
      </c>
      <c r="R390" s="149">
        <f t="shared" ref="R390:R453" si="66">IF($D390="","",SUM($N390:$Q390))</f>
        <v>0</v>
      </c>
      <c r="S390" s="49">
        <f>IF($D390="","",SUMIF('[3]TK CHAMTHI'!$A:$A,$D390,'[3]TK CHAMTHI'!$C:$C))</f>
        <v>0</v>
      </c>
      <c r="T390" s="49">
        <f>IF($D390="","",SUMIF('[3]TK CHAMTHI'!$B:$B,$D390,'[3]TK CHAMTHI'!$C:$C))</f>
        <v>0</v>
      </c>
      <c r="U390" s="49">
        <f>IF(D390="","",SUMIF('[3]CHAM NV'!B:B,D390,'[3]CHAM NV'!C:C))</f>
        <v>0</v>
      </c>
      <c r="V390" s="50">
        <f t="shared" ref="V390:V453" si="67">IF($D390="","",((SUM($S390:$T390))-U390)*0.1)</f>
        <v>0</v>
      </c>
      <c r="W390" s="49">
        <f>IF($D390="","",SUMIF('[3]TK CHAMTHI'!$D:$D,$D390,'[3]TK CHAMTHI'!$F:$F))</f>
        <v>0</v>
      </c>
      <c r="X390" s="49">
        <f>IF($D390="","",SUMIF('[3]TK CHAMTHI'!$E:$E,$D390,'[3]TK CHAMTHI'!$F:$F))</f>
        <v>0</v>
      </c>
      <c r="Y390" s="49">
        <f>IF(D390="","",SUMIF('[3]CHAM NV'!G:G,D390,'[3]CHAM NV'!H:H))</f>
        <v>0</v>
      </c>
      <c r="Z390" s="50">
        <f t="shared" ref="Z390:Z453" si="68">IF($D390="","",((SUM($W390:$X390))-Y390)*0.2)</f>
        <v>0</v>
      </c>
      <c r="AA390" s="49">
        <f>IF($D390="","",SUMIF('[3]TK CHAMTHI'!$G:$G,$D390,'[3]TK CHAMTHI'!$I:$I))</f>
        <v>0</v>
      </c>
      <c r="AB390" s="49">
        <f>IF($D390="","",SUMIF('[3]TK CHAMTHI'!$H:$H,$D390,'[3]TK CHAMTHI'!$I:$I))</f>
        <v>0</v>
      </c>
      <c r="AC390" s="49">
        <f>IF(D390="","",SUMIF('[3]CHAM NV'!E:E,D390,'[3]CHAM NV'!F:F))</f>
        <v>0</v>
      </c>
      <c r="AD390" s="50">
        <f t="shared" ref="AD390:AD453" si="69">IF($D390="","",((SUM($AA390:$AB390))-AC390)*0.2)</f>
        <v>0</v>
      </c>
      <c r="AE390" s="49">
        <f>IF($D390="","",SUMIF('[3]TK CHAMTHI'!$J:$J,$D390,'[3]TK CHAMTHI'!$L:$L))</f>
        <v>0</v>
      </c>
      <c r="AF390" s="49">
        <f>IF($D390="","",SUMIF('[3]TK CHAMTHI'!$K:$K,$D390,'[3]TK CHAMTHI'!$L:$L))</f>
        <v>0</v>
      </c>
      <c r="AG390" s="49">
        <f>IF(D390="","",SUMIF('[3]CHAM NV'!I:I,D390,'[3]CHAM NV'!J:J))</f>
        <v>0</v>
      </c>
      <c r="AH390" s="50">
        <f t="shared" ref="AH390:AH453" si="70">IF($D390="","",((SUM($AE390:$AF390))-AG390)*0.2)</f>
        <v>0</v>
      </c>
      <c r="AI390" s="49">
        <f>IF($D390="","",SUMIF('[3]TK CHAMTHI'!$M:$M,$D390,'[3]TK CHAMTHI'!$O:$O))</f>
        <v>0</v>
      </c>
      <c r="AJ390" s="49">
        <f>IF($D390="","",SUMIF('[3]TK CHAMTHI'!$N:$N,$D390,'[3]TK CHAMTHI'!$O:$O))</f>
        <v>0</v>
      </c>
      <c r="AK390" s="50">
        <f t="shared" si="62"/>
        <v>0</v>
      </c>
      <c r="AL390" s="49">
        <f>IF($D390="","",SUMIF('[3]TK CHAMTHI'!$P:$P,$D390,'[3]TK CHAMTHI'!$R:$R))</f>
        <v>0</v>
      </c>
      <c r="AM390" s="49">
        <f>IF($D390="","",SUMIF('[3]TK CHAMTHI'!$Q:$Q,$D390,'[3]TK CHAMTHI'!$R:$R))</f>
        <v>0</v>
      </c>
      <c r="AN390" s="50">
        <f t="shared" si="63"/>
        <v>0</v>
      </c>
      <c r="AO390" s="49">
        <f>IF(D390="","",SUMIF('[3]TK CHAMTHI'!S:S,D390,'[3]TK CHAMTHI'!U:U))</f>
        <v>0</v>
      </c>
      <c r="AP390" s="49">
        <f>IF(D390="","",SUMIF('[3]TK CHAMTHI'!T:T,D390,'[3]TK CHAMTHI'!U:U))</f>
        <v>0</v>
      </c>
      <c r="AQ390" s="50">
        <f t="shared" ref="AQ390:AQ453" si="71">IF(D390="","",SUM(AO390:AP390)*0.4)</f>
        <v>0</v>
      </c>
      <c r="AR390" s="50">
        <f>IF(D390="","",ROUND(SUMIF('[3]QL THI'!G:G,D390,'[3]QL THI'!H:H),1))</f>
        <v>0</v>
      </c>
      <c r="AS390" s="50">
        <f>IF(D390="","",ROUND(SUMIF('[3]QL THI'!E:E,D390,'[3]QL THI'!F:F),1))</f>
        <v>0</v>
      </c>
      <c r="AT390" s="149">
        <f t="shared" si="64"/>
        <v>0</v>
      </c>
    </row>
    <row r="391" spans="1:46" s="135" customFormat="1">
      <c r="A391" s="145">
        <f>IF(D391="","",SUBTOTAL(3,$D$5:D391))</f>
        <v>387</v>
      </c>
      <c r="B391" s="46" t="s">
        <v>825</v>
      </c>
      <c r="C391" s="47" t="s">
        <v>762</v>
      </c>
      <c r="D391" s="146" t="s">
        <v>826</v>
      </c>
      <c r="E391" s="147">
        <f>IF($D391="","",SUMIF('[3]TK DETHI'!$A:$A,$D391,'[3]TK DETHI'!$B:$B))</f>
        <v>0</v>
      </c>
      <c r="F391" s="147">
        <f>IF($D391="","",SUMIF('[3]TK DETHI'!$C:$C,$D391,'[3]TK DETHI'!$D:$D))</f>
        <v>0</v>
      </c>
      <c r="G391" s="147">
        <f>IF($D391="","",SUMIF('[3]TK DETHI'!$E:$E,$D391,'[3]TK DETHI'!$F:$F))</f>
        <v>0</v>
      </c>
      <c r="H391" s="147">
        <f>IF($D391="","",SUMIF('[3]TK DETHI'!$G:$G,$D391,'[3]TK DETHI'!$H:$H))</f>
        <v>0</v>
      </c>
      <c r="I391" s="147">
        <f>IF($D391="","",SUMIF('[3]TK DETHI'!$I:$I,$D391,'[3]TK DETHI'!$J:$J))</f>
        <v>0</v>
      </c>
      <c r="J391" s="147">
        <f>IF($D391="","",SUMIF('[3]TK DETHI'!$K:$K,$D391,'[3]TK DETHI'!$L:$L))</f>
        <v>0</v>
      </c>
      <c r="K391" s="147">
        <f>IF($D391="","",SUMIF('[3]TK DETHI'!$M:$M,$D391,'[3]TK DETHI'!$N:$N))</f>
        <v>0</v>
      </c>
      <c r="L391" s="147">
        <f>IF($D391="","",SUMIF('[3]TK DETHI'!$O:$O,$D391,'[3]TK DETHI'!$P:$P))</f>
        <v>0</v>
      </c>
      <c r="M391" s="148">
        <f t="shared" si="65"/>
        <v>0</v>
      </c>
      <c r="N391" s="49">
        <f>IF($D391="","",SUMIF('[3]TK COITHI KTHP va Thi TN'!$A:$A,$D391,'[3]TK COITHI KTHP va Thi TN'!$D:$D))</f>
        <v>0</v>
      </c>
      <c r="O391" s="49">
        <f>IF($D391="","",SUMIF('[3]TK COITHI KTHP va Thi TN'!$B:$B,$D391,'[3]TK COITHI KTHP va Thi TN'!$D:$D))</f>
        <v>0</v>
      </c>
      <c r="P391" s="49">
        <f>IF($D391="","",SUMIF('[3]TK COITHI KTHP va Thi TN'!$E:$E,$D391,'[3]TK COITHI KTHP va Thi TN'!$H:$H))</f>
        <v>0</v>
      </c>
      <c r="Q391" s="49">
        <f>IF($D391="","",SUMIF('[3]TK COITHI KTHP va Thi TN'!$F:$F,$D391,'[3]TK COITHI KTHP va Thi TN'!$H:$H))</f>
        <v>0</v>
      </c>
      <c r="R391" s="149">
        <f t="shared" si="66"/>
        <v>0</v>
      </c>
      <c r="S391" s="49">
        <f>IF($D391="","",SUMIF('[3]TK CHAMTHI'!$A:$A,$D391,'[3]TK CHAMTHI'!$C:$C))</f>
        <v>0</v>
      </c>
      <c r="T391" s="49">
        <f>IF($D391="","",SUMIF('[3]TK CHAMTHI'!$B:$B,$D391,'[3]TK CHAMTHI'!$C:$C))</f>
        <v>0</v>
      </c>
      <c r="U391" s="49">
        <f>IF(D391="","",SUMIF('[3]CHAM NV'!B:B,D391,'[3]CHAM NV'!C:C))</f>
        <v>0</v>
      </c>
      <c r="V391" s="50">
        <f t="shared" si="67"/>
        <v>0</v>
      </c>
      <c r="W391" s="49">
        <f>IF($D391="","",SUMIF('[3]TK CHAMTHI'!$D:$D,$D391,'[3]TK CHAMTHI'!$F:$F))</f>
        <v>0</v>
      </c>
      <c r="X391" s="49">
        <f>IF($D391="","",SUMIF('[3]TK CHAMTHI'!$E:$E,$D391,'[3]TK CHAMTHI'!$F:$F))</f>
        <v>0</v>
      </c>
      <c r="Y391" s="49">
        <f>IF(D391="","",SUMIF('[3]CHAM NV'!G:G,D391,'[3]CHAM NV'!H:H))</f>
        <v>0</v>
      </c>
      <c r="Z391" s="50">
        <f t="shared" si="68"/>
        <v>0</v>
      </c>
      <c r="AA391" s="49">
        <f>IF($D391="","",SUMIF('[3]TK CHAMTHI'!$G:$G,$D391,'[3]TK CHAMTHI'!$I:$I))</f>
        <v>0</v>
      </c>
      <c r="AB391" s="49">
        <f>IF($D391="","",SUMIF('[3]TK CHAMTHI'!$H:$H,$D391,'[3]TK CHAMTHI'!$I:$I))</f>
        <v>0</v>
      </c>
      <c r="AC391" s="49">
        <f>IF(D391="","",SUMIF('[3]CHAM NV'!E:E,D391,'[3]CHAM NV'!F:F))</f>
        <v>0</v>
      </c>
      <c r="AD391" s="50">
        <f t="shared" si="69"/>
        <v>0</v>
      </c>
      <c r="AE391" s="49">
        <f>IF($D391="","",SUMIF('[3]TK CHAMTHI'!$J:$J,$D391,'[3]TK CHAMTHI'!$L:$L))</f>
        <v>0</v>
      </c>
      <c r="AF391" s="49">
        <f>IF($D391="","",SUMIF('[3]TK CHAMTHI'!$K:$K,$D391,'[3]TK CHAMTHI'!$L:$L))</f>
        <v>0</v>
      </c>
      <c r="AG391" s="49">
        <f>IF(D391="","",SUMIF('[3]CHAM NV'!I:I,D391,'[3]CHAM NV'!J:J))</f>
        <v>0</v>
      </c>
      <c r="AH391" s="50">
        <f t="shared" si="70"/>
        <v>0</v>
      </c>
      <c r="AI391" s="49">
        <f>IF($D391="","",SUMIF('[3]TK CHAMTHI'!$M:$M,$D391,'[3]TK CHAMTHI'!$O:$O))</f>
        <v>0</v>
      </c>
      <c r="AJ391" s="49">
        <f>IF($D391="","",SUMIF('[3]TK CHAMTHI'!$N:$N,$D391,'[3]TK CHAMTHI'!$O:$O))</f>
        <v>0</v>
      </c>
      <c r="AK391" s="50">
        <f t="shared" si="62"/>
        <v>0</v>
      </c>
      <c r="AL391" s="49">
        <f>IF($D391="","",SUMIF('[3]TK CHAMTHI'!$P:$P,$D391,'[3]TK CHAMTHI'!$R:$R))</f>
        <v>0</v>
      </c>
      <c r="AM391" s="49">
        <f>IF($D391="","",SUMIF('[3]TK CHAMTHI'!$Q:$Q,$D391,'[3]TK CHAMTHI'!$R:$R))</f>
        <v>0</v>
      </c>
      <c r="AN391" s="50">
        <f t="shared" si="63"/>
        <v>0</v>
      </c>
      <c r="AO391" s="49">
        <f>IF(D391="","",SUMIF('[3]TK CHAMTHI'!S:S,D391,'[3]TK CHAMTHI'!U:U))</f>
        <v>0</v>
      </c>
      <c r="AP391" s="49">
        <f>IF(D391="","",SUMIF('[3]TK CHAMTHI'!T:T,D391,'[3]TK CHAMTHI'!U:U))</f>
        <v>0</v>
      </c>
      <c r="AQ391" s="50">
        <f t="shared" si="71"/>
        <v>0</v>
      </c>
      <c r="AR391" s="50">
        <f>IF(D391="","",ROUND(SUMIF('[3]QL THI'!G:G,D391,'[3]QL THI'!H:H),1))</f>
        <v>0</v>
      </c>
      <c r="AS391" s="50">
        <f>IF(D391="","",ROUND(SUMIF('[3]QL THI'!E:E,D391,'[3]QL THI'!F:F),1))</f>
        <v>0</v>
      </c>
      <c r="AT391" s="149">
        <f t="shared" si="64"/>
        <v>0</v>
      </c>
    </row>
    <row r="392" spans="1:46" s="135" customFormat="1">
      <c r="A392" s="145">
        <f>IF(D392="","",SUBTOTAL(3,$D$5:D392))</f>
        <v>388</v>
      </c>
      <c r="B392" s="46" t="s">
        <v>827</v>
      </c>
      <c r="C392" s="47" t="s">
        <v>762</v>
      </c>
      <c r="D392" s="146" t="s">
        <v>828</v>
      </c>
      <c r="E392" s="147">
        <f>IF($D392="","",SUMIF('[3]TK DETHI'!$A:$A,$D392,'[3]TK DETHI'!$B:$B))</f>
        <v>0</v>
      </c>
      <c r="F392" s="147">
        <f>IF($D392="","",SUMIF('[3]TK DETHI'!$C:$C,$D392,'[3]TK DETHI'!$D:$D))</f>
        <v>0</v>
      </c>
      <c r="G392" s="147">
        <f>IF($D392="","",SUMIF('[3]TK DETHI'!$E:$E,$D392,'[3]TK DETHI'!$F:$F))</f>
        <v>0</v>
      </c>
      <c r="H392" s="147">
        <f>IF($D392="","",SUMIF('[3]TK DETHI'!$G:$G,$D392,'[3]TK DETHI'!$H:$H))</f>
        <v>0</v>
      </c>
      <c r="I392" s="147">
        <f>IF($D392="","",SUMIF('[3]TK DETHI'!$I:$I,$D392,'[3]TK DETHI'!$J:$J))</f>
        <v>0</v>
      </c>
      <c r="J392" s="147">
        <f>IF($D392="","",SUMIF('[3]TK DETHI'!$K:$K,$D392,'[3]TK DETHI'!$L:$L))</f>
        <v>0</v>
      </c>
      <c r="K392" s="147">
        <f>IF($D392="","",SUMIF('[3]TK DETHI'!$M:$M,$D392,'[3]TK DETHI'!$N:$N))</f>
        <v>0</v>
      </c>
      <c r="L392" s="147">
        <f>IF($D392="","",SUMIF('[3]TK DETHI'!$O:$O,$D392,'[3]TK DETHI'!$P:$P))</f>
        <v>0</v>
      </c>
      <c r="M392" s="148">
        <f t="shared" si="65"/>
        <v>0</v>
      </c>
      <c r="N392" s="49">
        <f>IF($D392="","",SUMIF('[3]TK COITHI KTHP va Thi TN'!$A:$A,$D392,'[3]TK COITHI KTHP va Thi TN'!$D:$D))</f>
        <v>0</v>
      </c>
      <c r="O392" s="49">
        <f>IF($D392="","",SUMIF('[3]TK COITHI KTHP va Thi TN'!$B:$B,$D392,'[3]TK COITHI KTHP va Thi TN'!$D:$D))</f>
        <v>0</v>
      </c>
      <c r="P392" s="49">
        <f>IF($D392="","",SUMIF('[3]TK COITHI KTHP va Thi TN'!$E:$E,$D392,'[3]TK COITHI KTHP va Thi TN'!$H:$H))</f>
        <v>0</v>
      </c>
      <c r="Q392" s="49">
        <f>IF($D392="","",SUMIF('[3]TK COITHI KTHP va Thi TN'!$F:$F,$D392,'[3]TK COITHI KTHP va Thi TN'!$H:$H))</f>
        <v>0</v>
      </c>
      <c r="R392" s="149">
        <f t="shared" si="66"/>
        <v>0</v>
      </c>
      <c r="S392" s="49">
        <f>IF($D392="","",SUMIF('[3]TK CHAMTHI'!$A:$A,$D392,'[3]TK CHAMTHI'!$C:$C))</f>
        <v>0</v>
      </c>
      <c r="T392" s="49">
        <f>IF($D392="","",SUMIF('[3]TK CHAMTHI'!$B:$B,$D392,'[3]TK CHAMTHI'!$C:$C))</f>
        <v>0</v>
      </c>
      <c r="U392" s="49">
        <f>IF(D392="","",SUMIF('[3]CHAM NV'!B:B,D392,'[3]CHAM NV'!C:C))</f>
        <v>0</v>
      </c>
      <c r="V392" s="50">
        <f t="shared" si="67"/>
        <v>0</v>
      </c>
      <c r="W392" s="49">
        <f>IF($D392="","",SUMIF('[3]TK CHAMTHI'!$D:$D,$D392,'[3]TK CHAMTHI'!$F:$F))</f>
        <v>0</v>
      </c>
      <c r="X392" s="49">
        <f>IF($D392="","",SUMIF('[3]TK CHAMTHI'!$E:$E,$D392,'[3]TK CHAMTHI'!$F:$F))</f>
        <v>0</v>
      </c>
      <c r="Y392" s="49">
        <f>IF(D392="","",SUMIF('[3]CHAM NV'!G:G,D392,'[3]CHAM NV'!H:H))</f>
        <v>0</v>
      </c>
      <c r="Z392" s="50">
        <f t="shared" si="68"/>
        <v>0</v>
      </c>
      <c r="AA392" s="49">
        <f>IF($D392="","",SUMIF('[3]TK CHAMTHI'!$G:$G,$D392,'[3]TK CHAMTHI'!$I:$I))</f>
        <v>0</v>
      </c>
      <c r="AB392" s="49">
        <f>IF($D392="","",SUMIF('[3]TK CHAMTHI'!$H:$H,$D392,'[3]TK CHAMTHI'!$I:$I))</f>
        <v>0</v>
      </c>
      <c r="AC392" s="49">
        <f>IF(D392="","",SUMIF('[3]CHAM NV'!E:E,D392,'[3]CHAM NV'!F:F))</f>
        <v>0</v>
      </c>
      <c r="AD392" s="50">
        <f t="shared" si="69"/>
        <v>0</v>
      </c>
      <c r="AE392" s="49">
        <f>IF($D392="","",SUMIF('[3]TK CHAMTHI'!$J:$J,$D392,'[3]TK CHAMTHI'!$L:$L))</f>
        <v>0</v>
      </c>
      <c r="AF392" s="49">
        <f>IF($D392="","",SUMIF('[3]TK CHAMTHI'!$K:$K,$D392,'[3]TK CHAMTHI'!$L:$L))</f>
        <v>0</v>
      </c>
      <c r="AG392" s="49">
        <f>IF(D392="","",SUMIF('[3]CHAM NV'!I:I,D392,'[3]CHAM NV'!J:J))</f>
        <v>0</v>
      </c>
      <c r="AH392" s="50">
        <f t="shared" si="70"/>
        <v>0</v>
      </c>
      <c r="AI392" s="49">
        <f>IF($D392="","",SUMIF('[3]TK CHAMTHI'!$M:$M,$D392,'[3]TK CHAMTHI'!$O:$O))</f>
        <v>0</v>
      </c>
      <c r="AJ392" s="49">
        <f>IF($D392="","",SUMIF('[3]TK CHAMTHI'!$N:$N,$D392,'[3]TK CHAMTHI'!$O:$O))</f>
        <v>0</v>
      </c>
      <c r="AK392" s="50">
        <f t="shared" si="62"/>
        <v>0</v>
      </c>
      <c r="AL392" s="49">
        <f>IF($D392="","",SUMIF('[3]TK CHAMTHI'!$P:$P,$D392,'[3]TK CHAMTHI'!$R:$R))</f>
        <v>0</v>
      </c>
      <c r="AM392" s="49">
        <f>IF($D392="","",SUMIF('[3]TK CHAMTHI'!$Q:$Q,$D392,'[3]TK CHAMTHI'!$R:$R))</f>
        <v>0</v>
      </c>
      <c r="AN392" s="50">
        <f t="shared" si="63"/>
        <v>0</v>
      </c>
      <c r="AO392" s="49">
        <f>IF(D392="","",SUMIF('[3]TK CHAMTHI'!S:S,D392,'[3]TK CHAMTHI'!U:U))</f>
        <v>0</v>
      </c>
      <c r="AP392" s="49">
        <f>IF(D392="","",SUMIF('[3]TK CHAMTHI'!T:T,D392,'[3]TK CHAMTHI'!U:U))</f>
        <v>0</v>
      </c>
      <c r="AQ392" s="50">
        <f t="shared" si="71"/>
        <v>0</v>
      </c>
      <c r="AR392" s="50">
        <f>IF(D392="","",ROUND(SUMIF('[3]QL THI'!G:G,D392,'[3]QL THI'!H:H),1))</f>
        <v>0</v>
      </c>
      <c r="AS392" s="50">
        <f>IF(D392="","",ROUND(SUMIF('[3]QL THI'!E:E,D392,'[3]QL THI'!F:F),1))</f>
        <v>0</v>
      </c>
      <c r="AT392" s="149">
        <f t="shared" si="64"/>
        <v>0</v>
      </c>
    </row>
    <row r="393" spans="1:46" s="135" customFormat="1">
      <c r="A393" s="145">
        <f>IF(D393="","",SUBTOTAL(3,$D$5:D393))</f>
        <v>389</v>
      </c>
      <c r="B393" s="46" t="s">
        <v>829</v>
      </c>
      <c r="C393" s="47" t="s">
        <v>762</v>
      </c>
      <c r="D393" s="146" t="s">
        <v>830</v>
      </c>
      <c r="E393" s="147">
        <f>IF($D393="","",SUMIF('[3]TK DETHI'!$A:$A,$D393,'[3]TK DETHI'!$B:$B))</f>
        <v>0</v>
      </c>
      <c r="F393" s="147">
        <f>IF($D393="","",SUMIF('[3]TK DETHI'!$C:$C,$D393,'[3]TK DETHI'!$D:$D))</f>
        <v>0</v>
      </c>
      <c r="G393" s="147">
        <f>IF($D393="","",SUMIF('[3]TK DETHI'!$E:$E,$D393,'[3]TK DETHI'!$F:$F))</f>
        <v>0</v>
      </c>
      <c r="H393" s="147">
        <f>IF($D393="","",SUMIF('[3]TK DETHI'!$G:$G,$D393,'[3]TK DETHI'!$H:$H))</f>
        <v>0</v>
      </c>
      <c r="I393" s="147">
        <f>IF($D393="","",SUMIF('[3]TK DETHI'!$I:$I,$D393,'[3]TK DETHI'!$J:$J))</f>
        <v>0</v>
      </c>
      <c r="J393" s="147">
        <f>IF($D393="","",SUMIF('[3]TK DETHI'!$K:$K,$D393,'[3]TK DETHI'!$L:$L))</f>
        <v>0</v>
      </c>
      <c r="K393" s="147">
        <f>IF($D393="","",SUMIF('[3]TK DETHI'!$M:$M,$D393,'[3]TK DETHI'!$N:$N))</f>
        <v>0</v>
      </c>
      <c r="L393" s="147">
        <f>IF($D393="","",SUMIF('[3]TK DETHI'!$O:$O,$D393,'[3]TK DETHI'!$P:$P))</f>
        <v>0</v>
      </c>
      <c r="M393" s="148">
        <f t="shared" si="65"/>
        <v>0</v>
      </c>
      <c r="N393" s="49">
        <f>IF($D393="","",SUMIF('[3]TK COITHI KTHP va Thi TN'!$A:$A,$D393,'[3]TK COITHI KTHP va Thi TN'!$D:$D))</f>
        <v>0</v>
      </c>
      <c r="O393" s="49">
        <f>IF($D393="","",SUMIF('[3]TK COITHI KTHP va Thi TN'!$B:$B,$D393,'[3]TK COITHI KTHP va Thi TN'!$D:$D))</f>
        <v>0</v>
      </c>
      <c r="P393" s="49">
        <f>IF($D393="","",SUMIF('[3]TK COITHI KTHP va Thi TN'!$E:$E,$D393,'[3]TK COITHI KTHP va Thi TN'!$H:$H))</f>
        <v>0</v>
      </c>
      <c r="Q393" s="49">
        <f>IF($D393="","",SUMIF('[3]TK COITHI KTHP va Thi TN'!$F:$F,$D393,'[3]TK COITHI KTHP va Thi TN'!$H:$H))</f>
        <v>0</v>
      </c>
      <c r="R393" s="149">
        <f t="shared" si="66"/>
        <v>0</v>
      </c>
      <c r="S393" s="49">
        <f>IF($D393="","",SUMIF('[3]TK CHAMTHI'!$A:$A,$D393,'[3]TK CHAMTHI'!$C:$C))</f>
        <v>0</v>
      </c>
      <c r="T393" s="49">
        <f>IF($D393="","",SUMIF('[3]TK CHAMTHI'!$B:$B,$D393,'[3]TK CHAMTHI'!$C:$C))</f>
        <v>0</v>
      </c>
      <c r="U393" s="49">
        <f>IF(D393="","",SUMIF('[3]CHAM NV'!B:B,D393,'[3]CHAM NV'!C:C))</f>
        <v>0</v>
      </c>
      <c r="V393" s="50">
        <f t="shared" si="67"/>
        <v>0</v>
      </c>
      <c r="W393" s="49">
        <f>IF($D393="","",SUMIF('[3]TK CHAMTHI'!$D:$D,$D393,'[3]TK CHAMTHI'!$F:$F))</f>
        <v>0</v>
      </c>
      <c r="X393" s="49">
        <f>IF($D393="","",SUMIF('[3]TK CHAMTHI'!$E:$E,$D393,'[3]TK CHAMTHI'!$F:$F))</f>
        <v>0</v>
      </c>
      <c r="Y393" s="49">
        <f>IF(D393="","",SUMIF('[3]CHAM NV'!G:G,D393,'[3]CHAM NV'!H:H))</f>
        <v>0</v>
      </c>
      <c r="Z393" s="50">
        <f t="shared" si="68"/>
        <v>0</v>
      </c>
      <c r="AA393" s="49">
        <f>IF($D393="","",SUMIF('[3]TK CHAMTHI'!$G:$G,$D393,'[3]TK CHAMTHI'!$I:$I))</f>
        <v>0</v>
      </c>
      <c r="AB393" s="49">
        <f>IF($D393="","",SUMIF('[3]TK CHAMTHI'!$H:$H,$D393,'[3]TK CHAMTHI'!$I:$I))</f>
        <v>0</v>
      </c>
      <c r="AC393" s="49">
        <f>IF(D393="","",SUMIF('[3]CHAM NV'!E:E,D393,'[3]CHAM NV'!F:F))</f>
        <v>0</v>
      </c>
      <c r="AD393" s="50">
        <f t="shared" si="69"/>
        <v>0</v>
      </c>
      <c r="AE393" s="49">
        <f>IF($D393="","",SUMIF('[3]TK CHAMTHI'!$J:$J,$D393,'[3]TK CHAMTHI'!$L:$L))</f>
        <v>0</v>
      </c>
      <c r="AF393" s="49">
        <f>IF($D393="","",SUMIF('[3]TK CHAMTHI'!$K:$K,$D393,'[3]TK CHAMTHI'!$L:$L))</f>
        <v>0</v>
      </c>
      <c r="AG393" s="49">
        <f>IF(D393="","",SUMIF('[3]CHAM NV'!I:I,D393,'[3]CHAM NV'!J:J))</f>
        <v>0</v>
      </c>
      <c r="AH393" s="50">
        <f t="shared" si="70"/>
        <v>0</v>
      </c>
      <c r="AI393" s="49">
        <f>IF($D393="","",SUMIF('[3]TK CHAMTHI'!$M:$M,$D393,'[3]TK CHAMTHI'!$O:$O))</f>
        <v>0</v>
      </c>
      <c r="AJ393" s="49">
        <f>IF($D393="","",SUMIF('[3]TK CHAMTHI'!$N:$N,$D393,'[3]TK CHAMTHI'!$O:$O))</f>
        <v>0</v>
      </c>
      <c r="AK393" s="50">
        <f t="shared" si="62"/>
        <v>0</v>
      </c>
      <c r="AL393" s="49">
        <f>IF($D393="","",SUMIF('[3]TK CHAMTHI'!$P:$P,$D393,'[3]TK CHAMTHI'!$R:$R))</f>
        <v>0</v>
      </c>
      <c r="AM393" s="49">
        <f>IF($D393="","",SUMIF('[3]TK CHAMTHI'!$Q:$Q,$D393,'[3]TK CHAMTHI'!$R:$R))</f>
        <v>0</v>
      </c>
      <c r="AN393" s="50">
        <f t="shared" si="63"/>
        <v>0</v>
      </c>
      <c r="AO393" s="49">
        <f>IF(D393="","",SUMIF('[3]TK CHAMTHI'!S:S,D393,'[3]TK CHAMTHI'!U:U))</f>
        <v>0</v>
      </c>
      <c r="AP393" s="49">
        <f>IF(D393="","",SUMIF('[3]TK CHAMTHI'!T:T,D393,'[3]TK CHAMTHI'!U:U))</f>
        <v>0</v>
      </c>
      <c r="AQ393" s="50">
        <f t="shared" si="71"/>
        <v>0</v>
      </c>
      <c r="AR393" s="50">
        <f>IF(D393="","",ROUND(SUMIF('[3]QL THI'!G:G,D393,'[3]QL THI'!H:H),1))</f>
        <v>0</v>
      </c>
      <c r="AS393" s="50">
        <f>IF(D393="","",ROUND(SUMIF('[3]QL THI'!E:E,D393,'[3]QL THI'!F:F),1))</f>
        <v>0</v>
      </c>
      <c r="AT393" s="149">
        <f t="shared" si="64"/>
        <v>0</v>
      </c>
    </row>
    <row r="394" spans="1:46" s="135" customFormat="1">
      <c r="A394" s="145">
        <f>IF(D394="","",SUBTOTAL(3,$D$5:D394))</f>
        <v>390</v>
      </c>
      <c r="B394" s="46" t="s">
        <v>831</v>
      </c>
      <c r="C394" s="47" t="s">
        <v>762</v>
      </c>
      <c r="D394" s="146" t="s">
        <v>832</v>
      </c>
      <c r="E394" s="147">
        <f>IF($D394="","",SUMIF('[3]TK DETHI'!$A:$A,$D394,'[3]TK DETHI'!$B:$B))</f>
        <v>0</v>
      </c>
      <c r="F394" s="147">
        <f>IF($D394="","",SUMIF('[3]TK DETHI'!$C:$C,$D394,'[3]TK DETHI'!$D:$D))</f>
        <v>0</v>
      </c>
      <c r="G394" s="147">
        <f>IF($D394="","",SUMIF('[3]TK DETHI'!$E:$E,$D394,'[3]TK DETHI'!$F:$F))</f>
        <v>0</v>
      </c>
      <c r="H394" s="147">
        <f>IF($D394="","",SUMIF('[3]TK DETHI'!$G:$G,$D394,'[3]TK DETHI'!$H:$H))</f>
        <v>0</v>
      </c>
      <c r="I394" s="147">
        <f>IF($D394="","",SUMIF('[3]TK DETHI'!$I:$I,$D394,'[3]TK DETHI'!$J:$J))</f>
        <v>0</v>
      </c>
      <c r="J394" s="147">
        <f>IF($D394="","",SUMIF('[3]TK DETHI'!$K:$K,$D394,'[3]TK DETHI'!$L:$L))</f>
        <v>0</v>
      </c>
      <c r="K394" s="147">
        <f>IF($D394="","",SUMIF('[3]TK DETHI'!$M:$M,$D394,'[3]TK DETHI'!$N:$N))</f>
        <v>0</v>
      </c>
      <c r="L394" s="147">
        <f>IF($D394="","",SUMIF('[3]TK DETHI'!$O:$O,$D394,'[3]TK DETHI'!$P:$P))</f>
        <v>0</v>
      </c>
      <c r="M394" s="148">
        <f t="shared" si="65"/>
        <v>0</v>
      </c>
      <c r="N394" s="49">
        <f>IF($D394="","",SUMIF('[3]TK COITHI KTHP va Thi TN'!$A:$A,$D394,'[3]TK COITHI KTHP va Thi TN'!$D:$D))</f>
        <v>0</v>
      </c>
      <c r="O394" s="49">
        <f>IF($D394="","",SUMIF('[3]TK COITHI KTHP va Thi TN'!$B:$B,$D394,'[3]TK COITHI KTHP va Thi TN'!$D:$D))</f>
        <v>0</v>
      </c>
      <c r="P394" s="49">
        <f>IF($D394="","",SUMIF('[3]TK COITHI KTHP va Thi TN'!$E:$E,$D394,'[3]TK COITHI KTHP va Thi TN'!$H:$H))</f>
        <v>0</v>
      </c>
      <c r="Q394" s="49">
        <f>IF($D394="","",SUMIF('[3]TK COITHI KTHP va Thi TN'!$F:$F,$D394,'[3]TK COITHI KTHP va Thi TN'!$H:$H))</f>
        <v>0</v>
      </c>
      <c r="R394" s="149">
        <f t="shared" si="66"/>
        <v>0</v>
      </c>
      <c r="S394" s="49">
        <f>IF($D394="","",SUMIF('[3]TK CHAMTHI'!$A:$A,$D394,'[3]TK CHAMTHI'!$C:$C))</f>
        <v>0</v>
      </c>
      <c r="T394" s="49">
        <f>IF($D394="","",SUMIF('[3]TK CHAMTHI'!$B:$B,$D394,'[3]TK CHAMTHI'!$C:$C))</f>
        <v>0</v>
      </c>
      <c r="U394" s="49">
        <f>IF(D394="","",SUMIF('[3]CHAM NV'!B:B,D394,'[3]CHAM NV'!C:C))</f>
        <v>0</v>
      </c>
      <c r="V394" s="50">
        <f t="shared" si="67"/>
        <v>0</v>
      </c>
      <c r="W394" s="49">
        <f>IF($D394="","",SUMIF('[3]TK CHAMTHI'!$D:$D,$D394,'[3]TK CHAMTHI'!$F:$F))</f>
        <v>0</v>
      </c>
      <c r="X394" s="49">
        <f>IF($D394="","",SUMIF('[3]TK CHAMTHI'!$E:$E,$D394,'[3]TK CHAMTHI'!$F:$F))</f>
        <v>0</v>
      </c>
      <c r="Y394" s="49">
        <f>IF(D394="","",SUMIF('[3]CHAM NV'!G:G,D394,'[3]CHAM NV'!H:H))</f>
        <v>0</v>
      </c>
      <c r="Z394" s="50">
        <f t="shared" si="68"/>
        <v>0</v>
      </c>
      <c r="AA394" s="49">
        <f>IF($D394="","",SUMIF('[3]TK CHAMTHI'!$G:$G,$D394,'[3]TK CHAMTHI'!$I:$I))</f>
        <v>0</v>
      </c>
      <c r="AB394" s="49">
        <f>IF($D394="","",SUMIF('[3]TK CHAMTHI'!$H:$H,$D394,'[3]TK CHAMTHI'!$I:$I))</f>
        <v>0</v>
      </c>
      <c r="AC394" s="49">
        <f>IF(D394="","",SUMIF('[3]CHAM NV'!E:E,D394,'[3]CHAM NV'!F:F))</f>
        <v>0</v>
      </c>
      <c r="AD394" s="50">
        <f t="shared" si="69"/>
        <v>0</v>
      </c>
      <c r="AE394" s="49">
        <f>IF($D394="","",SUMIF('[3]TK CHAMTHI'!$J:$J,$D394,'[3]TK CHAMTHI'!$L:$L))</f>
        <v>0</v>
      </c>
      <c r="AF394" s="49">
        <f>IF($D394="","",SUMIF('[3]TK CHAMTHI'!$K:$K,$D394,'[3]TK CHAMTHI'!$L:$L))</f>
        <v>0</v>
      </c>
      <c r="AG394" s="49">
        <f>IF(D394="","",SUMIF('[3]CHAM NV'!I:I,D394,'[3]CHAM NV'!J:J))</f>
        <v>0</v>
      </c>
      <c r="AH394" s="50">
        <f t="shared" si="70"/>
        <v>0</v>
      </c>
      <c r="AI394" s="49">
        <f>IF($D394="","",SUMIF('[3]TK CHAMTHI'!$M:$M,$D394,'[3]TK CHAMTHI'!$O:$O))</f>
        <v>0</v>
      </c>
      <c r="AJ394" s="49">
        <f>IF($D394="","",SUMIF('[3]TK CHAMTHI'!$N:$N,$D394,'[3]TK CHAMTHI'!$O:$O))</f>
        <v>0</v>
      </c>
      <c r="AK394" s="50">
        <f t="shared" si="62"/>
        <v>0</v>
      </c>
      <c r="AL394" s="49">
        <f>IF($D394="","",SUMIF('[3]TK CHAMTHI'!$P:$P,$D394,'[3]TK CHAMTHI'!$R:$R))</f>
        <v>0</v>
      </c>
      <c r="AM394" s="49">
        <f>IF($D394="","",SUMIF('[3]TK CHAMTHI'!$Q:$Q,$D394,'[3]TK CHAMTHI'!$R:$R))</f>
        <v>0</v>
      </c>
      <c r="AN394" s="50">
        <f t="shared" si="63"/>
        <v>0</v>
      </c>
      <c r="AO394" s="49">
        <f>IF(D394="","",SUMIF('[3]TK CHAMTHI'!S:S,D394,'[3]TK CHAMTHI'!U:U))</f>
        <v>0</v>
      </c>
      <c r="AP394" s="49">
        <f>IF(D394="","",SUMIF('[3]TK CHAMTHI'!T:T,D394,'[3]TK CHAMTHI'!U:U))</f>
        <v>0</v>
      </c>
      <c r="AQ394" s="50">
        <f t="shared" si="71"/>
        <v>0</v>
      </c>
      <c r="AR394" s="50">
        <f>IF(D394="","",ROUND(SUMIF('[3]QL THI'!G:G,D394,'[3]QL THI'!H:H),1))</f>
        <v>0</v>
      </c>
      <c r="AS394" s="50">
        <f>IF(D394="","",ROUND(SUMIF('[3]QL THI'!E:E,D394,'[3]QL THI'!F:F),1))</f>
        <v>0</v>
      </c>
      <c r="AT394" s="149">
        <f t="shared" si="64"/>
        <v>0</v>
      </c>
    </row>
    <row r="395" spans="1:46" s="135" customFormat="1">
      <c r="A395" s="145">
        <f>IF(D395="","",SUBTOTAL(3,$D$5:D395))</f>
        <v>391</v>
      </c>
      <c r="B395" s="46" t="s">
        <v>833</v>
      </c>
      <c r="C395" s="47" t="s">
        <v>762</v>
      </c>
      <c r="D395" s="146" t="s">
        <v>834</v>
      </c>
      <c r="E395" s="147">
        <f>IF($D395="","",SUMIF('[3]TK DETHI'!$A:$A,$D395,'[3]TK DETHI'!$B:$B))</f>
        <v>0</v>
      </c>
      <c r="F395" s="147">
        <f>IF($D395="","",SUMIF('[3]TK DETHI'!$C:$C,$D395,'[3]TK DETHI'!$D:$D))</f>
        <v>0</v>
      </c>
      <c r="G395" s="147">
        <f>IF($D395="","",SUMIF('[3]TK DETHI'!$E:$E,$D395,'[3]TK DETHI'!$F:$F))</f>
        <v>0</v>
      </c>
      <c r="H395" s="147">
        <f>IF($D395="","",SUMIF('[3]TK DETHI'!$G:$G,$D395,'[3]TK DETHI'!$H:$H))</f>
        <v>0</v>
      </c>
      <c r="I395" s="147">
        <f>IF($D395="","",SUMIF('[3]TK DETHI'!$I:$I,$D395,'[3]TK DETHI'!$J:$J))</f>
        <v>0</v>
      </c>
      <c r="J395" s="147">
        <f>IF($D395="","",SUMIF('[3]TK DETHI'!$K:$K,$D395,'[3]TK DETHI'!$L:$L))</f>
        <v>0</v>
      </c>
      <c r="K395" s="147">
        <f>IF($D395="","",SUMIF('[3]TK DETHI'!$M:$M,$D395,'[3]TK DETHI'!$N:$N))</f>
        <v>0</v>
      </c>
      <c r="L395" s="147">
        <f>IF($D395="","",SUMIF('[3]TK DETHI'!$O:$O,$D395,'[3]TK DETHI'!$P:$P))</f>
        <v>0</v>
      </c>
      <c r="M395" s="148">
        <f t="shared" si="65"/>
        <v>0</v>
      </c>
      <c r="N395" s="49">
        <f>IF($D395="","",SUMIF('[3]TK COITHI KTHP va Thi TN'!$A:$A,$D395,'[3]TK COITHI KTHP va Thi TN'!$D:$D))</f>
        <v>0</v>
      </c>
      <c r="O395" s="49">
        <f>IF($D395="","",SUMIF('[3]TK COITHI KTHP va Thi TN'!$B:$B,$D395,'[3]TK COITHI KTHP va Thi TN'!$D:$D))</f>
        <v>0</v>
      </c>
      <c r="P395" s="49">
        <f>IF($D395="","",SUMIF('[3]TK COITHI KTHP va Thi TN'!$E:$E,$D395,'[3]TK COITHI KTHP va Thi TN'!$H:$H))</f>
        <v>0</v>
      </c>
      <c r="Q395" s="49">
        <f>IF($D395="","",SUMIF('[3]TK COITHI KTHP va Thi TN'!$F:$F,$D395,'[3]TK COITHI KTHP va Thi TN'!$H:$H))</f>
        <v>0</v>
      </c>
      <c r="R395" s="149">
        <f t="shared" si="66"/>
        <v>0</v>
      </c>
      <c r="S395" s="49">
        <f>IF($D395="","",SUMIF('[3]TK CHAMTHI'!$A:$A,$D395,'[3]TK CHAMTHI'!$C:$C))</f>
        <v>0</v>
      </c>
      <c r="T395" s="49">
        <f>IF($D395="","",SUMIF('[3]TK CHAMTHI'!$B:$B,$D395,'[3]TK CHAMTHI'!$C:$C))</f>
        <v>0</v>
      </c>
      <c r="U395" s="49">
        <f>IF(D395="","",SUMIF('[3]CHAM NV'!B:B,D395,'[3]CHAM NV'!C:C))</f>
        <v>0</v>
      </c>
      <c r="V395" s="50">
        <f t="shared" si="67"/>
        <v>0</v>
      </c>
      <c r="W395" s="49">
        <f>IF($D395="","",SUMIF('[3]TK CHAMTHI'!$D:$D,$D395,'[3]TK CHAMTHI'!$F:$F))</f>
        <v>0</v>
      </c>
      <c r="X395" s="49">
        <f>IF($D395="","",SUMIF('[3]TK CHAMTHI'!$E:$E,$D395,'[3]TK CHAMTHI'!$F:$F))</f>
        <v>0</v>
      </c>
      <c r="Y395" s="49">
        <f>IF(D395="","",SUMIF('[3]CHAM NV'!G:G,D395,'[3]CHAM NV'!H:H))</f>
        <v>0</v>
      </c>
      <c r="Z395" s="50">
        <f t="shared" si="68"/>
        <v>0</v>
      </c>
      <c r="AA395" s="49">
        <f>IF($D395="","",SUMIF('[3]TK CHAMTHI'!$G:$G,$D395,'[3]TK CHAMTHI'!$I:$I))</f>
        <v>0</v>
      </c>
      <c r="AB395" s="49">
        <f>IF($D395="","",SUMIF('[3]TK CHAMTHI'!$H:$H,$D395,'[3]TK CHAMTHI'!$I:$I))</f>
        <v>0</v>
      </c>
      <c r="AC395" s="49">
        <f>IF(D395="","",SUMIF('[3]CHAM NV'!E:E,D395,'[3]CHAM NV'!F:F))</f>
        <v>0</v>
      </c>
      <c r="AD395" s="50">
        <f t="shared" si="69"/>
        <v>0</v>
      </c>
      <c r="AE395" s="49">
        <f>IF($D395="","",SUMIF('[3]TK CHAMTHI'!$J:$J,$D395,'[3]TK CHAMTHI'!$L:$L))</f>
        <v>0</v>
      </c>
      <c r="AF395" s="49">
        <f>IF($D395="","",SUMIF('[3]TK CHAMTHI'!$K:$K,$D395,'[3]TK CHAMTHI'!$L:$L))</f>
        <v>0</v>
      </c>
      <c r="AG395" s="49">
        <f>IF(D395="","",SUMIF('[3]CHAM NV'!I:I,D395,'[3]CHAM NV'!J:J))</f>
        <v>0</v>
      </c>
      <c r="AH395" s="50">
        <f t="shared" si="70"/>
        <v>0</v>
      </c>
      <c r="AI395" s="49">
        <f>IF($D395="","",SUMIF('[3]TK CHAMTHI'!$M:$M,$D395,'[3]TK CHAMTHI'!$O:$O))</f>
        <v>0</v>
      </c>
      <c r="AJ395" s="49">
        <f>IF($D395="","",SUMIF('[3]TK CHAMTHI'!$N:$N,$D395,'[3]TK CHAMTHI'!$O:$O))</f>
        <v>0</v>
      </c>
      <c r="AK395" s="50">
        <f t="shared" si="62"/>
        <v>0</v>
      </c>
      <c r="AL395" s="49">
        <f>IF($D395="","",SUMIF('[3]TK CHAMTHI'!$P:$P,$D395,'[3]TK CHAMTHI'!$R:$R))</f>
        <v>0</v>
      </c>
      <c r="AM395" s="49">
        <f>IF($D395="","",SUMIF('[3]TK CHAMTHI'!$Q:$Q,$D395,'[3]TK CHAMTHI'!$R:$R))</f>
        <v>0</v>
      </c>
      <c r="AN395" s="50">
        <f t="shared" si="63"/>
        <v>0</v>
      </c>
      <c r="AO395" s="49">
        <f>IF(D395="","",SUMIF('[3]TK CHAMTHI'!S:S,D395,'[3]TK CHAMTHI'!U:U))</f>
        <v>0</v>
      </c>
      <c r="AP395" s="49">
        <f>IF(D395="","",SUMIF('[3]TK CHAMTHI'!T:T,D395,'[3]TK CHAMTHI'!U:U))</f>
        <v>0</v>
      </c>
      <c r="AQ395" s="50">
        <f t="shared" si="71"/>
        <v>0</v>
      </c>
      <c r="AR395" s="50">
        <f>IF(D395="","",ROUND(SUMIF('[3]QL THI'!G:G,D395,'[3]QL THI'!H:H),1))</f>
        <v>0</v>
      </c>
      <c r="AS395" s="50">
        <f>IF(D395="","",ROUND(SUMIF('[3]QL THI'!E:E,D395,'[3]QL THI'!F:F),1))</f>
        <v>0</v>
      </c>
      <c r="AT395" s="149">
        <f t="shared" si="64"/>
        <v>0</v>
      </c>
    </row>
    <row r="396" spans="1:46" s="135" customFormat="1">
      <c r="A396" s="145">
        <f>IF(D396="","",SUBTOTAL(3,$D$5:D396))</f>
        <v>392</v>
      </c>
      <c r="B396" s="46" t="s">
        <v>835</v>
      </c>
      <c r="C396" s="47" t="s">
        <v>762</v>
      </c>
      <c r="D396" s="146" t="s">
        <v>836</v>
      </c>
      <c r="E396" s="147">
        <f>IF($D396="","",SUMIF('[3]TK DETHI'!$A:$A,$D396,'[3]TK DETHI'!$B:$B))</f>
        <v>0</v>
      </c>
      <c r="F396" s="147">
        <f>IF($D396="","",SUMIF('[3]TK DETHI'!$C:$C,$D396,'[3]TK DETHI'!$D:$D))</f>
        <v>0</v>
      </c>
      <c r="G396" s="147">
        <f>IF($D396="","",SUMIF('[3]TK DETHI'!$E:$E,$D396,'[3]TK DETHI'!$F:$F))</f>
        <v>0</v>
      </c>
      <c r="H396" s="147">
        <f>IF($D396="","",SUMIF('[3]TK DETHI'!$G:$G,$D396,'[3]TK DETHI'!$H:$H))</f>
        <v>0</v>
      </c>
      <c r="I396" s="147">
        <f>IF($D396="","",SUMIF('[3]TK DETHI'!$I:$I,$D396,'[3]TK DETHI'!$J:$J))</f>
        <v>0</v>
      </c>
      <c r="J396" s="147">
        <f>IF($D396="","",SUMIF('[3]TK DETHI'!$K:$K,$D396,'[3]TK DETHI'!$L:$L))</f>
        <v>0</v>
      </c>
      <c r="K396" s="147">
        <f>IF($D396="","",SUMIF('[3]TK DETHI'!$M:$M,$D396,'[3]TK DETHI'!$N:$N))</f>
        <v>0</v>
      </c>
      <c r="L396" s="147">
        <f>IF($D396="","",SUMIF('[3]TK DETHI'!$O:$O,$D396,'[3]TK DETHI'!$P:$P))</f>
        <v>0</v>
      </c>
      <c r="M396" s="148">
        <f t="shared" si="65"/>
        <v>0</v>
      </c>
      <c r="N396" s="49">
        <f>IF($D396="","",SUMIF('[3]TK COITHI KTHP va Thi TN'!$A:$A,$D396,'[3]TK COITHI KTHP va Thi TN'!$D:$D))</f>
        <v>0</v>
      </c>
      <c r="O396" s="49">
        <f>IF($D396="","",SUMIF('[3]TK COITHI KTHP va Thi TN'!$B:$B,$D396,'[3]TK COITHI KTHP va Thi TN'!$D:$D))</f>
        <v>0</v>
      </c>
      <c r="P396" s="49">
        <f>IF($D396="","",SUMIF('[3]TK COITHI KTHP va Thi TN'!$E:$E,$D396,'[3]TK COITHI KTHP va Thi TN'!$H:$H))</f>
        <v>0</v>
      </c>
      <c r="Q396" s="49">
        <f>IF($D396="","",SUMIF('[3]TK COITHI KTHP va Thi TN'!$F:$F,$D396,'[3]TK COITHI KTHP va Thi TN'!$H:$H))</f>
        <v>0</v>
      </c>
      <c r="R396" s="149">
        <f t="shared" si="66"/>
        <v>0</v>
      </c>
      <c r="S396" s="49">
        <f>IF($D396="","",SUMIF('[3]TK CHAMTHI'!$A:$A,$D396,'[3]TK CHAMTHI'!$C:$C))</f>
        <v>0</v>
      </c>
      <c r="T396" s="49">
        <f>IF($D396="","",SUMIF('[3]TK CHAMTHI'!$B:$B,$D396,'[3]TK CHAMTHI'!$C:$C))</f>
        <v>0</v>
      </c>
      <c r="U396" s="49">
        <f>IF(D396="","",SUMIF('[3]CHAM NV'!B:B,D396,'[3]CHAM NV'!C:C))</f>
        <v>0</v>
      </c>
      <c r="V396" s="50">
        <f t="shared" si="67"/>
        <v>0</v>
      </c>
      <c r="W396" s="49">
        <f>IF($D396="","",SUMIF('[3]TK CHAMTHI'!$D:$D,$D396,'[3]TK CHAMTHI'!$F:$F))</f>
        <v>0</v>
      </c>
      <c r="X396" s="49">
        <f>IF($D396="","",SUMIF('[3]TK CHAMTHI'!$E:$E,$D396,'[3]TK CHAMTHI'!$F:$F))</f>
        <v>0</v>
      </c>
      <c r="Y396" s="49">
        <f>IF(D396="","",SUMIF('[3]CHAM NV'!G:G,D396,'[3]CHAM NV'!H:H))</f>
        <v>0</v>
      </c>
      <c r="Z396" s="50">
        <f t="shared" si="68"/>
        <v>0</v>
      </c>
      <c r="AA396" s="49">
        <f>IF($D396="","",SUMIF('[3]TK CHAMTHI'!$G:$G,$D396,'[3]TK CHAMTHI'!$I:$I))</f>
        <v>0</v>
      </c>
      <c r="AB396" s="49">
        <f>IF($D396="","",SUMIF('[3]TK CHAMTHI'!$H:$H,$D396,'[3]TK CHAMTHI'!$I:$I))</f>
        <v>0</v>
      </c>
      <c r="AC396" s="49">
        <f>IF(D396="","",SUMIF('[3]CHAM NV'!E:E,D396,'[3]CHAM NV'!F:F))</f>
        <v>0</v>
      </c>
      <c r="AD396" s="50">
        <f t="shared" si="69"/>
        <v>0</v>
      </c>
      <c r="AE396" s="49">
        <f>IF($D396="","",SUMIF('[3]TK CHAMTHI'!$J:$J,$D396,'[3]TK CHAMTHI'!$L:$L))</f>
        <v>0</v>
      </c>
      <c r="AF396" s="49">
        <f>IF($D396="","",SUMIF('[3]TK CHAMTHI'!$K:$K,$D396,'[3]TK CHAMTHI'!$L:$L))</f>
        <v>0</v>
      </c>
      <c r="AG396" s="49">
        <f>IF(D396="","",SUMIF('[3]CHAM NV'!I:I,D396,'[3]CHAM NV'!J:J))</f>
        <v>0</v>
      </c>
      <c r="AH396" s="50">
        <f t="shared" si="70"/>
        <v>0</v>
      </c>
      <c r="AI396" s="49">
        <f>IF($D396="","",SUMIF('[3]TK CHAMTHI'!$M:$M,$D396,'[3]TK CHAMTHI'!$O:$O))</f>
        <v>0</v>
      </c>
      <c r="AJ396" s="49">
        <f>IF($D396="","",SUMIF('[3]TK CHAMTHI'!$N:$N,$D396,'[3]TK CHAMTHI'!$O:$O))</f>
        <v>0</v>
      </c>
      <c r="AK396" s="50">
        <f t="shared" si="62"/>
        <v>0</v>
      </c>
      <c r="AL396" s="49">
        <f>IF($D396="","",SUMIF('[3]TK CHAMTHI'!$P:$P,$D396,'[3]TK CHAMTHI'!$R:$R))</f>
        <v>0</v>
      </c>
      <c r="AM396" s="49">
        <f>IF($D396="","",SUMIF('[3]TK CHAMTHI'!$Q:$Q,$D396,'[3]TK CHAMTHI'!$R:$R))</f>
        <v>0</v>
      </c>
      <c r="AN396" s="50">
        <f t="shared" si="63"/>
        <v>0</v>
      </c>
      <c r="AO396" s="49">
        <f>IF(D396="","",SUMIF('[3]TK CHAMTHI'!S:S,D396,'[3]TK CHAMTHI'!U:U))</f>
        <v>0</v>
      </c>
      <c r="AP396" s="49">
        <f>IF(D396="","",SUMIF('[3]TK CHAMTHI'!T:T,D396,'[3]TK CHAMTHI'!U:U))</f>
        <v>0</v>
      </c>
      <c r="AQ396" s="50">
        <f t="shared" si="71"/>
        <v>0</v>
      </c>
      <c r="AR396" s="50">
        <f>IF(D396="","",ROUND(SUMIF('[3]QL THI'!G:G,D396,'[3]QL THI'!H:H),1))</f>
        <v>0</v>
      </c>
      <c r="AS396" s="50">
        <f>IF(D396="","",ROUND(SUMIF('[3]QL THI'!E:E,D396,'[3]QL THI'!F:F),1))</f>
        <v>0</v>
      </c>
      <c r="AT396" s="149">
        <f t="shared" si="64"/>
        <v>0</v>
      </c>
    </row>
    <row r="397" spans="1:46" s="135" customFormat="1">
      <c r="A397" s="145">
        <f>IF(D397="","",SUBTOTAL(3,$D$5:D397))</f>
        <v>393</v>
      </c>
      <c r="B397" s="46" t="s">
        <v>837</v>
      </c>
      <c r="C397" s="47" t="s">
        <v>762</v>
      </c>
      <c r="D397" s="146" t="s">
        <v>838</v>
      </c>
      <c r="E397" s="147">
        <f>IF($D397="","",SUMIF('[3]TK DETHI'!$A:$A,$D397,'[3]TK DETHI'!$B:$B))</f>
        <v>0</v>
      </c>
      <c r="F397" s="147">
        <f>IF($D397="","",SUMIF('[3]TK DETHI'!$C:$C,$D397,'[3]TK DETHI'!$D:$D))</f>
        <v>0</v>
      </c>
      <c r="G397" s="147">
        <f>IF($D397="","",SUMIF('[3]TK DETHI'!$E:$E,$D397,'[3]TK DETHI'!$F:$F))</f>
        <v>0</v>
      </c>
      <c r="H397" s="147">
        <f>IF($D397="","",SUMIF('[3]TK DETHI'!$G:$G,$D397,'[3]TK DETHI'!$H:$H))</f>
        <v>0</v>
      </c>
      <c r="I397" s="147">
        <f>IF($D397="","",SUMIF('[3]TK DETHI'!$I:$I,$D397,'[3]TK DETHI'!$J:$J))</f>
        <v>0</v>
      </c>
      <c r="J397" s="147">
        <f>IF($D397="","",SUMIF('[3]TK DETHI'!$K:$K,$D397,'[3]TK DETHI'!$L:$L))</f>
        <v>0</v>
      </c>
      <c r="K397" s="147">
        <f>IF($D397="","",SUMIF('[3]TK DETHI'!$M:$M,$D397,'[3]TK DETHI'!$N:$N))</f>
        <v>0</v>
      </c>
      <c r="L397" s="147">
        <f>IF($D397="","",SUMIF('[3]TK DETHI'!$O:$O,$D397,'[3]TK DETHI'!$P:$P))</f>
        <v>0</v>
      </c>
      <c r="M397" s="148">
        <f t="shared" si="65"/>
        <v>0</v>
      </c>
      <c r="N397" s="49">
        <f>IF($D397="","",SUMIF('[3]TK COITHI KTHP va Thi TN'!$A:$A,$D397,'[3]TK COITHI KTHP va Thi TN'!$D:$D))</f>
        <v>0</v>
      </c>
      <c r="O397" s="49">
        <f>IF($D397="","",SUMIF('[3]TK COITHI KTHP va Thi TN'!$B:$B,$D397,'[3]TK COITHI KTHP va Thi TN'!$D:$D))</f>
        <v>0</v>
      </c>
      <c r="P397" s="49">
        <f>IF($D397="","",SUMIF('[3]TK COITHI KTHP va Thi TN'!$E:$E,$D397,'[3]TK COITHI KTHP va Thi TN'!$H:$H))</f>
        <v>0</v>
      </c>
      <c r="Q397" s="49">
        <f>IF($D397="","",SUMIF('[3]TK COITHI KTHP va Thi TN'!$F:$F,$D397,'[3]TK COITHI KTHP va Thi TN'!$H:$H))</f>
        <v>0</v>
      </c>
      <c r="R397" s="149">
        <f t="shared" si="66"/>
        <v>0</v>
      </c>
      <c r="S397" s="49">
        <f>IF($D397="","",SUMIF('[3]TK CHAMTHI'!$A:$A,$D397,'[3]TK CHAMTHI'!$C:$C))</f>
        <v>0</v>
      </c>
      <c r="T397" s="49">
        <f>IF($D397="","",SUMIF('[3]TK CHAMTHI'!$B:$B,$D397,'[3]TK CHAMTHI'!$C:$C))</f>
        <v>0</v>
      </c>
      <c r="U397" s="49">
        <f>IF(D397="","",SUMIF('[3]CHAM NV'!B:B,D397,'[3]CHAM NV'!C:C))</f>
        <v>0</v>
      </c>
      <c r="V397" s="50">
        <f t="shared" si="67"/>
        <v>0</v>
      </c>
      <c r="W397" s="49">
        <f>IF($D397="","",SUMIF('[3]TK CHAMTHI'!$D:$D,$D397,'[3]TK CHAMTHI'!$F:$F))</f>
        <v>0</v>
      </c>
      <c r="X397" s="49">
        <f>IF($D397="","",SUMIF('[3]TK CHAMTHI'!$E:$E,$D397,'[3]TK CHAMTHI'!$F:$F))</f>
        <v>0</v>
      </c>
      <c r="Y397" s="49">
        <f>IF(D397="","",SUMIF('[3]CHAM NV'!G:G,D397,'[3]CHAM NV'!H:H))</f>
        <v>0</v>
      </c>
      <c r="Z397" s="50">
        <f t="shared" si="68"/>
        <v>0</v>
      </c>
      <c r="AA397" s="49">
        <f>IF($D397="","",SUMIF('[3]TK CHAMTHI'!$G:$G,$D397,'[3]TK CHAMTHI'!$I:$I))</f>
        <v>0</v>
      </c>
      <c r="AB397" s="49">
        <f>IF($D397="","",SUMIF('[3]TK CHAMTHI'!$H:$H,$D397,'[3]TK CHAMTHI'!$I:$I))</f>
        <v>0</v>
      </c>
      <c r="AC397" s="49">
        <f>IF(D397="","",SUMIF('[3]CHAM NV'!E:E,D397,'[3]CHAM NV'!F:F))</f>
        <v>0</v>
      </c>
      <c r="AD397" s="50">
        <f t="shared" si="69"/>
        <v>0</v>
      </c>
      <c r="AE397" s="49">
        <f>IF($D397="","",SUMIF('[3]TK CHAMTHI'!$J:$J,$D397,'[3]TK CHAMTHI'!$L:$L))</f>
        <v>0</v>
      </c>
      <c r="AF397" s="49">
        <f>IF($D397="","",SUMIF('[3]TK CHAMTHI'!$K:$K,$D397,'[3]TK CHAMTHI'!$L:$L))</f>
        <v>0</v>
      </c>
      <c r="AG397" s="49">
        <f>IF(D397="","",SUMIF('[3]CHAM NV'!I:I,D397,'[3]CHAM NV'!J:J))</f>
        <v>0</v>
      </c>
      <c r="AH397" s="50">
        <f t="shared" si="70"/>
        <v>0</v>
      </c>
      <c r="AI397" s="49">
        <f>IF($D397="","",SUMIF('[3]TK CHAMTHI'!$M:$M,$D397,'[3]TK CHAMTHI'!$O:$O))</f>
        <v>0</v>
      </c>
      <c r="AJ397" s="49">
        <f>IF($D397="","",SUMIF('[3]TK CHAMTHI'!$N:$N,$D397,'[3]TK CHAMTHI'!$O:$O))</f>
        <v>0</v>
      </c>
      <c r="AK397" s="50">
        <f t="shared" si="62"/>
        <v>0</v>
      </c>
      <c r="AL397" s="49">
        <f>IF($D397="","",SUMIF('[3]TK CHAMTHI'!$P:$P,$D397,'[3]TK CHAMTHI'!$R:$R))</f>
        <v>0</v>
      </c>
      <c r="AM397" s="49">
        <f>IF($D397="","",SUMIF('[3]TK CHAMTHI'!$Q:$Q,$D397,'[3]TK CHAMTHI'!$R:$R))</f>
        <v>0</v>
      </c>
      <c r="AN397" s="50">
        <f t="shared" si="63"/>
        <v>0</v>
      </c>
      <c r="AO397" s="49">
        <f>IF(D397="","",SUMIF('[3]TK CHAMTHI'!S:S,D397,'[3]TK CHAMTHI'!U:U))</f>
        <v>0</v>
      </c>
      <c r="AP397" s="49">
        <f>IF(D397="","",SUMIF('[3]TK CHAMTHI'!T:T,D397,'[3]TK CHAMTHI'!U:U))</f>
        <v>0</v>
      </c>
      <c r="AQ397" s="50">
        <f t="shared" si="71"/>
        <v>0</v>
      </c>
      <c r="AR397" s="50">
        <f>IF(D397="","",ROUND(SUMIF('[3]QL THI'!G:G,D397,'[3]QL THI'!H:H),1))</f>
        <v>0</v>
      </c>
      <c r="AS397" s="50">
        <f>IF(D397="","",ROUND(SUMIF('[3]QL THI'!E:E,D397,'[3]QL THI'!F:F),1))</f>
        <v>0</v>
      </c>
      <c r="AT397" s="149">
        <f t="shared" si="64"/>
        <v>0</v>
      </c>
    </row>
    <row r="398" spans="1:46" s="135" customFormat="1">
      <c r="A398" s="145">
        <f>IF(D398="","",SUBTOTAL(3,$D$5:D398))</f>
        <v>394</v>
      </c>
      <c r="B398" s="46" t="s">
        <v>839</v>
      </c>
      <c r="C398" s="47" t="s">
        <v>762</v>
      </c>
      <c r="D398" s="146" t="s">
        <v>840</v>
      </c>
      <c r="E398" s="147">
        <f>IF($D398="","",SUMIF('[3]TK DETHI'!$A:$A,$D398,'[3]TK DETHI'!$B:$B))</f>
        <v>0</v>
      </c>
      <c r="F398" s="147">
        <f>IF($D398="","",SUMIF('[3]TK DETHI'!$C:$C,$D398,'[3]TK DETHI'!$D:$D))</f>
        <v>0</v>
      </c>
      <c r="G398" s="147">
        <f>IF($D398="","",SUMIF('[3]TK DETHI'!$E:$E,$D398,'[3]TK DETHI'!$F:$F))</f>
        <v>0</v>
      </c>
      <c r="H398" s="147">
        <f>IF($D398="","",SUMIF('[3]TK DETHI'!$G:$G,$D398,'[3]TK DETHI'!$H:$H))</f>
        <v>0</v>
      </c>
      <c r="I398" s="147">
        <f>IF($D398="","",SUMIF('[3]TK DETHI'!$I:$I,$D398,'[3]TK DETHI'!$J:$J))</f>
        <v>0</v>
      </c>
      <c r="J398" s="147">
        <f>IF($D398="","",SUMIF('[3]TK DETHI'!$K:$K,$D398,'[3]TK DETHI'!$L:$L))</f>
        <v>0</v>
      </c>
      <c r="K398" s="147">
        <f>IF($D398="","",SUMIF('[3]TK DETHI'!$M:$M,$D398,'[3]TK DETHI'!$N:$N))</f>
        <v>0</v>
      </c>
      <c r="L398" s="147">
        <f>IF($D398="","",SUMIF('[3]TK DETHI'!$O:$O,$D398,'[3]TK DETHI'!$P:$P))</f>
        <v>0</v>
      </c>
      <c r="M398" s="148">
        <f t="shared" si="65"/>
        <v>0</v>
      </c>
      <c r="N398" s="49">
        <f>IF($D398="","",SUMIF('[3]TK COITHI KTHP va Thi TN'!$A:$A,$D398,'[3]TK COITHI KTHP va Thi TN'!$D:$D))</f>
        <v>0</v>
      </c>
      <c r="O398" s="49">
        <f>IF($D398="","",SUMIF('[3]TK COITHI KTHP va Thi TN'!$B:$B,$D398,'[3]TK COITHI KTHP va Thi TN'!$D:$D))</f>
        <v>0</v>
      </c>
      <c r="P398" s="49">
        <f>IF($D398="","",SUMIF('[3]TK COITHI KTHP va Thi TN'!$E:$E,$D398,'[3]TK COITHI KTHP va Thi TN'!$H:$H))</f>
        <v>0</v>
      </c>
      <c r="Q398" s="49">
        <f>IF($D398="","",SUMIF('[3]TK COITHI KTHP va Thi TN'!$F:$F,$D398,'[3]TK COITHI KTHP va Thi TN'!$H:$H))</f>
        <v>0</v>
      </c>
      <c r="R398" s="149">
        <f t="shared" si="66"/>
        <v>0</v>
      </c>
      <c r="S398" s="49">
        <f>IF($D398="","",SUMIF('[3]TK CHAMTHI'!$A:$A,$D398,'[3]TK CHAMTHI'!$C:$C))</f>
        <v>0</v>
      </c>
      <c r="T398" s="49">
        <f>IF($D398="","",SUMIF('[3]TK CHAMTHI'!$B:$B,$D398,'[3]TK CHAMTHI'!$C:$C))</f>
        <v>0</v>
      </c>
      <c r="U398" s="49">
        <f>IF(D398="","",SUMIF('[3]CHAM NV'!B:B,D398,'[3]CHAM NV'!C:C))</f>
        <v>0</v>
      </c>
      <c r="V398" s="50">
        <f t="shared" si="67"/>
        <v>0</v>
      </c>
      <c r="W398" s="49">
        <f>IF($D398="","",SUMIF('[3]TK CHAMTHI'!$D:$D,$D398,'[3]TK CHAMTHI'!$F:$F))</f>
        <v>0</v>
      </c>
      <c r="X398" s="49">
        <f>IF($D398="","",SUMIF('[3]TK CHAMTHI'!$E:$E,$D398,'[3]TK CHAMTHI'!$F:$F))</f>
        <v>0</v>
      </c>
      <c r="Y398" s="49">
        <f>IF(D398="","",SUMIF('[3]CHAM NV'!G:G,D398,'[3]CHAM NV'!H:H))</f>
        <v>0</v>
      </c>
      <c r="Z398" s="50">
        <f t="shared" si="68"/>
        <v>0</v>
      </c>
      <c r="AA398" s="49">
        <f>IF($D398="","",SUMIF('[3]TK CHAMTHI'!$G:$G,$D398,'[3]TK CHAMTHI'!$I:$I))</f>
        <v>0</v>
      </c>
      <c r="AB398" s="49">
        <f>IF($D398="","",SUMIF('[3]TK CHAMTHI'!$H:$H,$D398,'[3]TK CHAMTHI'!$I:$I))</f>
        <v>0</v>
      </c>
      <c r="AC398" s="49">
        <f>IF(D398="","",SUMIF('[3]CHAM NV'!E:E,D398,'[3]CHAM NV'!F:F))</f>
        <v>0</v>
      </c>
      <c r="AD398" s="50">
        <f t="shared" si="69"/>
        <v>0</v>
      </c>
      <c r="AE398" s="49">
        <f>IF($D398="","",SUMIF('[3]TK CHAMTHI'!$J:$J,$D398,'[3]TK CHAMTHI'!$L:$L))</f>
        <v>0</v>
      </c>
      <c r="AF398" s="49">
        <f>IF($D398="","",SUMIF('[3]TK CHAMTHI'!$K:$K,$D398,'[3]TK CHAMTHI'!$L:$L))</f>
        <v>0</v>
      </c>
      <c r="AG398" s="49">
        <f>IF(D398="","",SUMIF('[3]CHAM NV'!I:I,D398,'[3]CHAM NV'!J:J))</f>
        <v>0</v>
      </c>
      <c r="AH398" s="50">
        <f t="shared" si="70"/>
        <v>0</v>
      </c>
      <c r="AI398" s="49">
        <f>IF($D398="","",SUMIF('[3]TK CHAMTHI'!$M:$M,$D398,'[3]TK CHAMTHI'!$O:$O))</f>
        <v>0</v>
      </c>
      <c r="AJ398" s="49">
        <f>IF($D398="","",SUMIF('[3]TK CHAMTHI'!$N:$N,$D398,'[3]TK CHAMTHI'!$O:$O))</f>
        <v>0</v>
      </c>
      <c r="AK398" s="50">
        <f t="shared" si="62"/>
        <v>0</v>
      </c>
      <c r="AL398" s="49">
        <f>IF($D398="","",SUMIF('[3]TK CHAMTHI'!$P:$P,$D398,'[3]TK CHAMTHI'!$R:$R))</f>
        <v>0</v>
      </c>
      <c r="AM398" s="49">
        <f>IF($D398="","",SUMIF('[3]TK CHAMTHI'!$Q:$Q,$D398,'[3]TK CHAMTHI'!$R:$R))</f>
        <v>0</v>
      </c>
      <c r="AN398" s="50">
        <f t="shared" si="63"/>
        <v>0</v>
      </c>
      <c r="AO398" s="49">
        <f>IF(D398="","",SUMIF('[3]TK CHAMTHI'!S:S,D398,'[3]TK CHAMTHI'!U:U))</f>
        <v>0</v>
      </c>
      <c r="AP398" s="49">
        <f>IF(D398="","",SUMIF('[3]TK CHAMTHI'!T:T,D398,'[3]TK CHAMTHI'!U:U))</f>
        <v>0</v>
      </c>
      <c r="AQ398" s="50">
        <f t="shared" si="71"/>
        <v>0</v>
      </c>
      <c r="AR398" s="50">
        <f>IF(D398="","",ROUND(SUMIF('[3]QL THI'!G:G,D398,'[3]QL THI'!H:H),1))</f>
        <v>0</v>
      </c>
      <c r="AS398" s="50">
        <f>IF(D398="","",ROUND(SUMIF('[3]QL THI'!E:E,D398,'[3]QL THI'!F:F),1))</f>
        <v>0</v>
      </c>
      <c r="AT398" s="149">
        <f t="shared" si="64"/>
        <v>0</v>
      </c>
    </row>
    <row r="399" spans="1:46" s="135" customFormat="1">
      <c r="A399" s="145">
        <f>IF(D399="","",SUBTOTAL(3,$D$5:D399))</f>
        <v>395</v>
      </c>
      <c r="B399" s="46" t="s">
        <v>841</v>
      </c>
      <c r="C399" s="47" t="s">
        <v>842</v>
      </c>
      <c r="D399" s="146" t="s">
        <v>843</v>
      </c>
      <c r="E399" s="147">
        <f>IF($D399="","",SUMIF('[3]TK DETHI'!$A:$A,$D399,'[3]TK DETHI'!$B:$B))</f>
        <v>0</v>
      </c>
      <c r="F399" s="147">
        <f>IF($D399="","",SUMIF('[3]TK DETHI'!$C:$C,$D399,'[3]TK DETHI'!$D:$D))</f>
        <v>0</v>
      </c>
      <c r="G399" s="147">
        <f>IF($D399="","",SUMIF('[3]TK DETHI'!$E:$E,$D399,'[3]TK DETHI'!$F:$F))</f>
        <v>0</v>
      </c>
      <c r="H399" s="147">
        <f>IF($D399="","",SUMIF('[3]TK DETHI'!$G:$G,$D399,'[3]TK DETHI'!$H:$H))</f>
        <v>0</v>
      </c>
      <c r="I399" s="147">
        <f>IF($D399="","",SUMIF('[3]TK DETHI'!$I:$I,$D399,'[3]TK DETHI'!$J:$J))</f>
        <v>0</v>
      </c>
      <c r="J399" s="147">
        <f>IF($D399="","",SUMIF('[3]TK DETHI'!$K:$K,$D399,'[3]TK DETHI'!$L:$L))</f>
        <v>0</v>
      </c>
      <c r="K399" s="147">
        <f>IF($D399="","",SUMIF('[3]TK DETHI'!$M:$M,$D399,'[3]TK DETHI'!$N:$N))</f>
        <v>0</v>
      </c>
      <c r="L399" s="147">
        <f>IF($D399="","",SUMIF('[3]TK DETHI'!$O:$O,$D399,'[3]TK DETHI'!$P:$P))</f>
        <v>0</v>
      </c>
      <c r="M399" s="148">
        <f t="shared" si="65"/>
        <v>0</v>
      </c>
      <c r="N399" s="49">
        <f>IF($D399="","",SUMIF('[3]TK COITHI KTHP va Thi TN'!$A:$A,$D399,'[3]TK COITHI KTHP va Thi TN'!$D:$D))</f>
        <v>0</v>
      </c>
      <c r="O399" s="49">
        <f>IF($D399="","",SUMIF('[3]TK COITHI KTHP va Thi TN'!$B:$B,$D399,'[3]TK COITHI KTHP va Thi TN'!$D:$D))</f>
        <v>0</v>
      </c>
      <c r="P399" s="49">
        <f>IF($D399="","",SUMIF('[3]TK COITHI KTHP va Thi TN'!$E:$E,$D399,'[3]TK COITHI KTHP va Thi TN'!$H:$H))</f>
        <v>0</v>
      </c>
      <c r="Q399" s="49">
        <f>IF($D399="","",SUMIF('[3]TK COITHI KTHP va Thi TN'!$F:$F,$D399,'[3]TK COITHI KTHP va Thi TN'!$H:$H))</f>
        <v>0</v>
      </c>
      <c r="R399" s="149">
        <f t="shared" si="66"/>
        <v>0</v>
      </c>
      <c r="S399" s="49">
        <f>IF($D399="","",SUMIF('[3]TK CHAMTHI'!$A:$A,$D399,'[3]TK CHAMTHI'!$C:$C))</f>
        <v>0</v>
      </c>
      <c r="T399" s="49">
        <f>IF($D399="","",SUMIF('[3]TK CHAMTHI'!$B:$B,$D399,'[3]TK CHAMTHI'!$C:$C))</f>
        <v>0</v>
      </c>
      <c r="U399" s="49">
        <f>IF(D399="","",SUMIF('[3]CHAM NV'!B:B,D399,'[3]CHAM NV'!C:C))</f>
        <v>0</v>
      </c>
      <c r="V399" s="50">
        <f t="shared" si="67"/>
        <v>0</v>
      </c>
      <c r="W399" s="49">
        <f>IF($D399="","",SUMIF('[3]TK CHAMTHI'!$D:$D,$D399,'[3]TK CHAMTHI'!$F:$F))</f>
        <v>0</v>
      </c>
      <c r="X399" s="49">
        <f>IF($D399="","",SUMIF('[3]TK CHAMTHI'!$E:$E,$D399,'[3]TK CHAMTHI'!$F:$F))</f>
        <v>0</v>
      </c>
      <c r="Y399" s="49">
        <f>IF(D399="","",SUMIF('[3]CHAM NV'!G:G,D399,'[3]CHAM NV'!H:H))</f>
        <v>0</v>
      </c>
      <c r="Z399" s="50">
        <f t="shared" si="68"/>
        <v>0</v>
      </c>
      <c r="AA399" s="49">
        <f>IF($D399="","",SUMIF('[3]TK CHAMTHI'!$G:$G,$D399,'[3]TK CHAMTHI'!$I:$I))</f>
        <v>0</v>
      </c>
      <c r="AB399" s="49">
        <f>IF($D399="","",SUMIF('[3]TK CHAMTHI'!$H:$H,$D399,'[3]TK CHAMTHI'!$I:$I))</f>
        <v>0</v>
      </c>
      <c r="AC399" s="49">
        <f>IF(D399="","",SUMIF('[3]CHAM NV'!E:E,D399,'[3]CHAM NV'!F:F))</f>
        <v>0</v>
      </c>
      <c r="AD399" s="50">
        <f t="shared" si="69"/>
        <v>0</v>
      </c>
      <c r="AE399" s="49">
        <f>IF($D399="","",SUMIF('[3]TK CHAMTHI'!$J:$J,$D399,'[3]TK CHAMTHI'!$L:$L))</f>
        <v>0</v>
      </c>
      <c r="AF399" s="49">
        <f>IF($D399="","",SUMIF('[3]TK CHAMTHI'!$K:$K,$D399,'[3]TK CHAMTHI'!$L:$L))</f>
        <v>0</v>
      </c>
      <c r="AG399" s="49">
        <f>IF(D399="","",SUMIF('[3]CHAM NV'!I:I,D399,'[3]CHAM NV'!J:J))</f>
        <v>0</v>
      </c>
      <c r="AH399" s="50">
        <f t="shared" si="70"/>
        <v>0</v>
      </c>
      <c r="AI399" s="49">
        <f>IF($D399="","",SUMIF('[3]TK CHAMTHI'!$M:$M,$D399,'[3]TK CHAMTHI'!$O:$O))</f>
        <v>0</v>
      </c>
      <c r="AJ399" s="49">
        <f>IF($D399="","",SUMIF('[3]TK CHAMTHI'!$N:$N,$D399,'[3]TK CHAMTHI'!$O:$O))</f>
        <v>0</v>
      </c>
      <c r="AK399" s="50">
        <f t="shared" si="62"/>
        <v>0</v>
      </c>
      <c r="AL399" s="49">
        <f>IF($D399="","",SUMIF('[3]TK CHAMTHI'!$P:$P,$D399,'[3]TK CHAMTHI'!$R:$R))</f>
        <v>0</v>
      </c>
      <c r="AM399" s="49">
        <f>IF($D399="","",SUMIF('[3]TK CHAMTHI'!$Q:$Q,$D399,'[3]TK CHAMTHI'!$R:$R))</f>
        <v>0</v>
      </c>
      <c r="AN399" s="50">
        <f t="shared" si="63"/>
        <v>0</v>
      </c>
      <c r="AO399" s="49">
        <f>IF(D399="","",SUMIF('[3]TK CHAMTHI'!S:S,D399,'[3]TK CHAMTHI'!U:U))</f>
        <v>0</v>
      </c>
      <c r="AP399" s="49">
        <f>IF(D399="","",SUMIF('[3]TK CHAMTHI'!T:T,D399,'[3]TK CHAMTHI'!U:U))</f>
        <v>0</v>
      </c>
      <c r="AQ399" s="50">
        <f t="shared" si="71"/>
        <v>0</v>
      </c>
      <c r="AR399" s="50">
        <f>IF(D399="","",ROUND(SUMIF('[3]QL THI'!G:G,D399,'[3]QL THI'!H:H),1))</f>
        <v>0</v>
      </c>
      <c r="AS399" s="50">
        <f>IF(D399="","",ROUND(SUMIF('[3]QL THI'!E:E,D399,'[3]QL THI'!F:F),1))</f>
        <v>0</v>
      </c>
      <c r="AT399" s="149">
        <f t="shared" si="64"/>
        <v>0</v>
      </c>
    </row>
    <row r="400" spans="1:46" s="135" customFormat="1">
      <c r="A400" s="145">
        <f>IF(D400="","",SUBTOTAL(3,$D$5:D400))</f>
        <v>396</v>
      </c>
      <c r="B400" s="46" t="s">
        <v>844</v>
      </c>
      <c r="C400" s="47" t="s">
        <v>842</v>
      </c>
      <c r="D400" s="146" t="s">
        <v>845</v>
      </c>
      <c r="E400" s="147">
        <f>IF($D400="","",SUMIF('[3]TK DETHI'!$A:$A,$D400,'[3]TK DETHI'!$B:$B))</f>
        <v>0</v>
      </c>
      <c r="F400" s="147">
        <f>IF($D400="","",SUMIF('[3]TK DETHI'!$C:$C,$D400,'[3]TK DETHI'!$D:$D))</f>
        <v>0</v>
      </c>
      <c r="G400" s="147">
        <f>IF($D400="","",SUMIF('[3]TK DETHI'!$E:$E,$D400,'[3]TK DETHI'!$F:$F))</f>
        <v>0</v>
      </c>
      <c r="H400" s="147">
        <f>IF($D400="","",SUMIF('[3]TK DETHI'!$G:$G,$D400,'[3]TK DETHI'!$H:$H))</f>
        <v>0</v>
      </c>
      <c r="I400" s="147">
        <f>IF($D400="","",SUMIF('[3]TK DETHI'!$I:$I,$D400,'[3]TK DETHI'!$J:$J))</f>
        <v>0</v>
      </c>
      <c r="J400" s="147">
        <f>IF($D400="","",SUMIF('[3]TK DETHI'!$K:$K,$D400,'[3]TK DETHI'!$L:$L))</f>
        <v>0</v>
      </c>
      <c r="K400" s="147">
        <f>IF($D400="","",SUMIF('[3]TK DETHI'!$M:$M,$D400,'[3]TK DETHI'!$N:$N))</f>
        <v>0</v>
      </c>
      <c r="L400" s="147">
        <f>IF($D400="","",SUMIF('[3]TK DETHI'!$O:$O,$D400,'[3]TK DETHI'!$P:$P))</f>
        <v>0</v>
      </c>
      <c r="M400" s="148">
        <f t="shared" si="65"/>
        <v>0</v>
      </c>
      <c r="N400" s="49">
        <f>IF($D400="","",SUMIF('[3]TK COITHI KTHP va Thi TN'!$A:$A,$D400,'[3]TK COITHI KTHP va Thi TN'!$D:$D))</f>
        <v>0</v>
      </c>
      <c r="O400" s="49">
        <f>IF($D400="","",SUMIF('[3]TK COITHI KTHP va Thi TN'!$B:$B,$D400,'[3]TK COITHI KTHP va Thi TN'!$D:$D))</f>
        <v>0</v>
      </c>
      <c r="P400" s="49">
        <f>IF($D400="","",SUMIF('[3]TK COITHI KTHP va Thi TN'!$E:$E,$D400,'[3]TK COITHI KTHP va Thi TN'!$H:$H))</f>
        <v>0</v>
      </c>
      <c r="Q400" s="49">
        <f>IF($D400="","",SUMIF('[3]TK COITHI KTHP va Thi TN'!$F:$F,$D400,'[3]TK COITHI KTHP va Thi TN'!$H:$H))</f>
        <v>0</v>
      </c>
      <c r="R400" s="149">
        <f t="shared" si="66"/>
        <v>0</v>
      </c>
      <c r="S400" s="49">
        <f>IF($D400="","",SUMIF('[3]TK CHAMTHI'!$A:$A,$D400,'[3]TK CHAMTHI'!$C:$C))</f>
        <v>0</v>
      </c>
      <c r="T400" s="49">
        <f>IF($D400="","",SUMIF('[3]TK CHAMTHI'!$B:$B,$D400,'[3]TK CHAMTHI'!$C:$C))</f>
        <v>0</v>
      </c>
      <c r="U400" s="49">
        <f>IF(D400="","",SUMIF('[3]CHAM NV'!B:B,D400,'[3]CHAM NV'!C:C))</f>
        <v>0</v>
      </c>
      <c r="V400" s="50">
        <f t="shared" si="67"/>
        <v>0</v>
      </c>
      <c r="W400" s="49">
        <f>IF($D400="","",SUMIF('[3]TK CHAMTHI'!$D:$D,$D400,'[3]TK CHAMTHI'!$F:$F))</f>
        <v>0</v>
      </c>
      <c r="X400" s="49">
        <f>IF($D400="","",SUMIF('[3]TK CHAMTHI'!$E:$E,$D400,'[3]TK CHAMTHI'!$F:$F))</f>
        <v>0</v>
      </c>
      <c r="Y400" s="49">
        <f>IF(D400="","",SUMIF('[3]CHAM NV'!G:G,D400,'[3]CHAM NV'!H:H))</f>
        <v>0</v>
      </c>
      <c r="Z400" s="50">
        <f t="shared" si="68"/>
        <v>0</v>
      </c>
      <c r="AA400" s="49">
        <f>IF($D400="","",SUMIF('[3]TK CHAMTHI'!$G:$G,$D400,'[3]TK CHAMTHI'!$I:$I))</f>
        <v>0</v>
      </c>
      <c r="AB400" s="49">
        <f>IF($D400="","",SUMIF('[3]TK CHAMTHI'!$H:$H,$D400,'[3]TK CHAMTHI'!$I:$I))</f>
        <v>0</v>
      </c>
      <c r="AC400" s="49">
        <f>IF(D400="","",SUMIF('[3]CHAM NV'!E:E,D400,'[3]CHAM NV'!F:F))</f>
        <v>0</v>
      </c>
      <c r="AD400" s="50">
        <f t="shared" si="69"/>
        <v>0</v>
      </c>
      <c r="AE400" s="49">
        <f>IF($D400="","",SUMIF('[3]TK CHAMTHI'!$J:$J,$D400,'[3]TK CHAMTHI'!$L:$L))</f>
        <v>0</v>
      </c>
      <c r="AF400" s="49">
        <f>IF($D400="","",SUMIF('[3]TK CHAMTHI'!$K:$K,$D400,'[3]TK CHAMTHI'!$L:$L))</f>
        <v>0</v>
      </c>
      <c r="AG400" s="49">
        <f>IF(D400="","",SUMIF('[3]CHAM NV'!I:I,D400,'[3]CHAM NV'!J:J))</f>
        <v>0</v>
      </c>
      <c r="AH400" s="50">
        <f t="shared" si="70"/>
        <v>0</v>
      </c>
      <c r="AI400" s="49">
        <f>IF($D400="","",SUMIF('[3]TK CHAMTHI'!$M:$M,$D400,'[3]TK CHAMTHI'!$O:$O))</f>
        <v>0</v>
      </c>
      <c r="AJ400" s="49">
        <f>IF($D400="","",SUMIF('[3]TK CHAMTHI'!$N:$N,$D400,'[3]TK CHAMTHI'!$O:$O))</f>
        <v>0</v>
      </c>
      <c r="AK400" s="50">
        <f t="shared" si="62"/>
        <v>0</v>
      </c>
      <c r="AL400" s="49">
        <f>IF($D400="","",SUMIF('[3]TK CHAMTHI'!$P:$P,$D400,'[3]TK CHAMTHI'!$R:$R))</f>
        <v>0</v>
      </c>
      <c r="AM400" s="49">
        <f>IF($D400="","",SUMIF('[3]TK CHAMTHI'!$Q:$Q,$D400,'[3]TK CHAMTHI'!$R:$R))</f>
        <v>0</v>
      </c>
      <c r="AN400" s="50">
        <f t="shared" si="63"/>
        <v>0</v>
      </c>
      <c r="AO400" s="49">
        <f>IF(D400="","",SUMIF('[3]TK CHAMTHI'!S:S,D400,'[3]TK CHAMTHI'!U:U))</f>
        <v>0</v>
      </c>
      <c r="AP400" s="49">
        <f>IF(D400="","",SUMIF('[3]TK CHAMTHI'!T:T,D400,'[3]TK CHAMTHI'!U:U))</f>
        <v>0</v>
      </c>
      <c r="AQ400" s="50">
        <f t="shared" si="71"/>
        <v>0</v>
      </c>
      <c r="AR400" s="50">
        <f>IF(D400="","",ROUND(SUMIF('[3]QL THI'!G:G,D400,'[3]QL THI'!H:H),1))</f>
        <v>0</v>
      </c>
      <c r="AS400" s="50">
        <f>IF(D400="","",ROUND(SUMIF('[3]QL THI'!E:E,D400,'[3]QL THI'!F:F),1))</f>
        <v>0</v>
      </c>
      <c r="AT400" s="149">
        <f t="shared" si="64"/>
        <v>0</v>
      </c>
    </row>
    <row r="401" spans="1:46" s="135" customFormat="1">
      <c r="A401" s="145">
        <f>IF(D401="","",SUBTOTAL(3,$D$5:D401))</f>
        <v>397</v>
      </c>
      <c r="B401" s="46" t="s">
        <v>846</v>
      </c>
      <c r="C401" s="47" t="s">
        <v>842</v>
      </c>
      <c r="D401" s="146" t="s">
        <v>847</v>
      </c>
      <c r="E401" s="147">
        <f>IF($D401="","",SUMIF('[3]TK DETHI'!$A:$A,$D401,'[3]TK DETHI'!$B:$B))</f>
        <v>0</v>
      </c>
      <c r="F401" s="147">
        <f>IF($D401="","",SUMIF('[3]TK DETHI'!$C:$C,$D401,'[3]TK DETHI'!$D:$D))</f>
        <v>0</v>
      </c>
      <c r="G401" s="147">
        <f>IF($D401="","",SUMIF('[3]TK DETHI'!$E:$E,$D401,'[3]TK DETHI'!$F:$F))</f>
        <v>0</v>
      </c>
      <c r="H401" s="147">
        <f>IF($D401="","",SUMIF('[3]TK DETHI'!$G:$G,$D401,'[3]TK DETHI'!$H:$H))</f>
        <v>0</v>
      </c>
      <c r="I401" s="147">
        <f>IF($D401="","",SUMIF('[3]TK DETHI'!$I:$I,$D401,'[3]TK DETHI'!$J:$J))</f>
        <v>0</v>
      </c>
      <c r="J401" s="147">
        <f>IF($D401="","",SUMIF('[3]TK DETHI'!$K:$K,$D401,'[3]TK DETHI'!$L:$L))</f>
        <v>0</v>
      </c>
      <c r="K401" s="147">
        <f>IF($D401="","",SUMIF('[3]TK DETHI'!$M:$M,$D401,'[3]TK DETHI'!$N:$N))</f>
        <v>0</v>
      </c>
      <c r="L401" s="147">
        <f>IF($D401="","",SUMIF('[3]TK DETHI'!$O:$O,$D401,'[3]TK DETHI'!$P:$P))</f>
        <v>0</v>
      </c>
      <c r="M401" s="148">
        <f t="shared" si="65"/>
        <v>0</v>
      </c>
      <c r="N401" s="49">
        <f>IF($D401="","",SUMIF('[3]TK COITHI KTHP va Thi TN'!$A:$A,$D401,'[3]TK COITHI KTHP va Thi TN'!$D:$D))</f>
        <v>0</v>
      </c>
      <c r="O401" s="49">
        <f>IF($D401="","",SUMIF('[3]TK COITHI KTHP va Thi TN'!$B:$B,$D401,'[3]TK COITHI KTHP va Thi TN'!$D:$D))</f>
        <v>0</v>
      </c>
      <c r="P401" s="49">
        <f>IF($D401="","",SUMIF('[3]TK COITHI KTHP va Thi TN'!$E:$E,$D401,'[3]TK COITHI KTHP va Thi TN'!$H:$H))</f>
        <v>0</v>
      </c>
      <c r="Q401" s="49">
        <f>IF($D401="","",SUMIF('[3]TK COITHI KTHP va Thi TN'!$F:$F,$D401,'[3]TK COITHI KTHP va Thi TN'!$H:$H))</f>
        <v>0</v>
      </c>
      <c r="R401" s="149">
        <f t="shared" si="66"/>
        <v>0</v>
      </c>
      <c r="S401" s="49">
        <f>IF($D401="","",SUMIF('[3]TK CHAMTHI'!$A:$A,$D401,'[3]TK CHAMTHI'!$C:$C))</f>
        <v>0</v>
      </c>
      <c r="T401" s="49">
        <f>IF($D401="","",SUMIF('[3]TK CHAMTHI'!$B:$B,$D401,'[3]TK CHAMTHI'!$C:$C))</f>
        <v>0</v>
      </c>
      <c r="U401" s="49">
        <f>IF(D401="","",SUMIF('[3]CHAM NV'!B:B,D401,'[3]CHAM NV'!C:C))</f>
        <v>0</v>
      </c>
      <c r="V401" s="50">
        <f t="shared" si="67"/>
        <v>0</v>
      </c>
      <c r="W401" s="49">
        <f>IF($D401="","",SUMIF('[3]TK CHAMTHI'!$D:$D,$D401,'[3]TK CHAMTHI'!$F:$F))</f>
        <v>0</v>
      </c>
      <c r="X401" s="49">
        <f>IF($D401="","",SUMIF('[3]TK CHAMTHI'!$E:$E,$D401,'[3]TK CHAMTHI'!$F:$F))</f>
        <v>0</v>
      </c>
      <c r="Y401" s="49">
        <f>IF(D401="","",SUMIF('[3]CHAM NV'!G:G,D401,'[3]CHAM NV'!H:H))</f>
        <v>0</v>
      </c>
      <c r="Z401" s="50">
        <f t="shared" si="68"/>
        <v>0</v>
      </c>
      <c r="AA401" s="49">
        <f>IF($D401="","",SUMIF('[3]TK CHAMTHI'!$G:$G,$D401,'[3]TK CHAMTHI'!$I:$I))</f>
        <v>0</v>
      </c>
      <c r="AB401" s="49">
        <f>IF($D401="","",SUMIF('[3]TK CHAMTHI'!$H:$H,$D401,'[3]TK CHAMTHI'!$I:$I))</f>
        <v>0</v>
      </c>
      <c r="AC401" s="49">
        <f>IF(D401="","",SUMIF('[3]CHAM NV'!E:E,D401,'[3]CHAM NV'!F:F))</f>
        <v>0</v>
      </c>
      <c r="AD401" s="50">
        <f t="shared" si="69"/>
        <v>0</v>
      </c>
      <c r="AE401" s="49">
        <f>IF($D401="","",SUMIF('[3]TK CHAMTHI'!$J:$J,$D401,'[3]TK CHAMTHI'!$L:$L))</f>
        <v>0</v>
      </c>
      <c r="AF401" s="49">
        <f>IF($D401="","",SUMIF('[3]TK CHAMTHI'!$K:$K,$D401,'[3]TK CHAMTHI'!$L:$L))</f>
        <v>0</v>
      </c>
      <c r="AG401" s="49">
        <f>IF(D401="","",SUMIF('[3]CHAM NV'!I:I,D401,'[3]CHAM NV'!J:J))</f>
        <v>0</v>
      </c>
      <c r="AH401" s="50">
        <f t="shared" si="70"/>
        <v>0</v>
      </c>
      <c r="AI401" s="49">
        <f>IF($D401="","",SUMIF('[3]TK CHAMTHI'!$M:$M,$D401,'[3]TK CHAMTHI'!$O:$O))</f>
        <v>0</v>
      </c>
      <c r="AJ401" s="49">
        <f>IF($D401="","",SUMIF('[3]TK CHAMTHI'!$N:$N,$D401,'[3]TK CHAMTHI'!$O:$O))</f>
        <v>0</v>
      </c>
      <c r="AK401" s="50">
        <f t="shared" si="62"/>
        <v>0</v>
      </c>
      <c r="AL401" s="49">
        <f>IF($D401="","",SUMIF('[3]TK CHAMTHI'!$P:$P,$D401,'[3]TK CHAMTHI'!$R:$R))</f>
        <v>0</v>
      </c>
      <c r="AM401" s="49">
        <f>IF($D401="","",SUMIF('[3]TK CHAMTHI'!$Q:$Q,$D401,'[3]TK CHAMTHI'!$R:$R))</f>
        <v>0</v>
      </c>
      <c r="AN401" s="50">
        <f t="shared" si="63"/>
        <v>0</v>
      </c>
      <c r="AO401" s="49">
        <f>IF(D401="","",SUMIF('[3]TK CHAMTHI'!S:S,D401,'[3]TK CHAMTHI'!U:U))</f>
        <v>0</v>
      </c>
      <c r="AP401" s="49">
        <f>IF(D401="","",SUMIF('[3]TK CHAMTHI'!T:T,D401,'[3]TK CHAMTHI'!U:U))</f>
        <v>0</v>
      </c>
      <c r="AQ401" s="50">
        <f t="shared" si="71"/>
        <v>0</v>
      </c>
      <c r="AR401" s="50">
        <f>IF(D401="","",ROUND(SUMIF('[3]QL THI'!G:G,D401,'[3]QL THI'!H:H),1))</f>
        <v>0</v>
      </c>
      <c r="AS401" s="50">
        <f>IF(D401="","",ROUND(SUMIF('[3]QL THI'!E:E,D401,'[3]QL THI'!F:F),1))</f>
        <v>0</v>
      </c>
      <c r="AT401" s="149">
        <f t="shared" si="64"/>
        <v>0</v>
      </c>
    </row>
    <row r="402" spans="1:46" s="135" customFormat="1" ht="37.5">
      <c r="A402" s="145">
        <f>IF(D402="","",SUBTOTAL(3,$D$5:D402))</f>
        <v>398</v>
      </c>
      <c r="B402" s="46" t="s">
        <v>848</v>
      </c>
      <c r="C402" s="47" t="s">
        <v>842</v>
      </c>
      <c r="D402" s="146" t="s">
        <v>849</v>
      </c>
      <c r="E402" s="147">
        <f>IF($D402="","",SUMIF('[3]TK DETHI'!$A:$A,$D402,'[3]TK DETHI'!$B:$B))</f>
        <v>0</v>
      </c>
      <c r="F402" s="147">
        <f>IF($D402="","",SUMIF('[3]TK DETHI'!$C:$C,$D402,'[3]TK DETHI'!$D:$D))</f>
        <v>0</v>
      </c>
      <c r="G402" s="147">
        <f>IF($D402="","",SUMIF('[3]TK DETHI'!$E:$E,$D402,'[3]TK DETHI'!$F:$F))</f>
        <v>0</v>
      </c>
      <c r="H402" s="147">
        <f>IF($D402="","",SUMIF('[3]TK DETHI'!$G:$G,$D402,'[3]TK DETHI'!$H:$H))</f>
        <v>0</v>
      </c>
      <c r="I402" s="147">
        <f>IF($D402="","",SUMIF('[3]TK DETHI'!$I:$I,$D402,'[3]TK DETHI'!$J:$J))</f>
        <v>0</v>
      </c>
      <c r="J402" s="147">
        <f>IF($D402="","",SUMIF('[3]TK DETHI'!$K:$K,$D402,'[3]TK DETHI'!$L:$L))</f>
        <v>0</v>
      </c>
      <c r="K402" s="147">
        <f>IF($D402="","",SUMIF('[3]TK DETHI'!$M:$M,$D402,'[3]TK DETHI'!$N:$N))</f>
        <v>0</v>
      </c>
      <c r="L402" s="147">
        <f>IF($D402="","",SUMIF('[3]TK DETHI'!$O:$O,$D402,'[3]TK DETHI'!$P:$P))</f>
        <v>0</v>
      </c>
      <c r="M402" s="148">
        <f t="shared" si="65"/>
        <v>0</v>
      </c>
      <c r="N402" s="49">
        <f>IF($D402="","",SUMIF('[3]TK COITHI KTHP va Thi TN'!$A:$A,$D402,'[3]TK COITHI KTHP va Thi TN'!$D:$D))</f>
        <v>0</v>
      </c>
      <c r="O402" s="49">
        <f>IF($D402="","",SUMIF('[3]TK COITHI KTHP va Thi TN'!$B:$B,$D402,'[3]TK COITHI KTHP va Thi TN'!$D:$D))</f>
        <v>0</v>
      </c>
      <c r="P402" s="49">
        <f>IF($D402="","",SUMIF('[3]TK COITHI KTHP va Thi TN'!$E:$E,$D402,'[3]TK COITHI KTHP va Thi TN'!$H:$H))</f>
        <v>0</v>
      </c>
      <c r="Q402" s="49">
        <f>IF($D402="","",SUMIF('[3]TK COITHI KTHP va Thi TN'!$F:$F,$D402,'[3]TK COITHI KTHP va Thi TN'!$H:$H))</f>
        <v>0</v>
      </c>
      <c r="R402" s="149">
        <f t="shared" si="66"/>
        <v>0</v>
      </c>
      <c r="S402" s="49">
        <f>IF($D402="","",SUMIF('[3]TK CHAMTHI'!$A:$A,$D402,'[3]TK CHAMTHI'!$C:$C))</f>
        <v>0</v>
      </c>
      <c r="T402" s="49">
        <f>IF($D402="","",SUMIF('[3]TK CHAMTHI'!$B:$B,$D402,'[3]TK CHAMTHI'!$C:$C))</f>
        <v>0</v>
      </c>
      <c r="U402" s="49">
        <f>IF(D402="","",SUMIF('[3]CHAM NV'!B:B,D402,'[3]CHAM NV'!C:C))</f>
        <v>0</v>
      </c>
      <c r="V402" s="50">
        <f t="shared" si="67"/>
        <v>0</v>
      </c>
      <c r="W402" s="49">
        <f>IF($D402="","",SUMIF('[3]TK CHAMTHI'!$D:$D,$D402,'[3]TK CHAMTHI'!$F:$F))</f>
        <v>0</v>
      </c>
      <c r="X402" s="49">
        <f>IF($D402="","",SUMIF('[3]TK CHAMTHI'!$E:$E,$D402,'[3]TK CHAMTHI'!$F:$F))</f>
        <v>0</v>
      </c>
      <c r="Y402" s="49">
        <f>IF(D402="","",SUMIF('[3]CHAM NV'!G:G,D402,'[3]CHAM NV'!H:H))</f>
        <v>0</v>
      </c>
      <c r="Z402" s="50">
        <f t="shared" si="68"/>
        <v>0</v>
      </c>
      <c r="AA402" s="49">
        <f>IF($D402="","",SUMIF('[3]TK CHAMTHI'!$G:$G,$D402,'[3]TK CHAMTHI'!$I:$I))</f>
        <v>0</v>
      </c>
      <c r="AB402" s="49">
        <f>IF($D402="","",SUMIF('[3]TK CHAMTHI'!$H:$H,$D402,'[3]TK CHAMTHI'!$I:$I))</f>
        <v>0</v>
      </c>
      <c r="AC402" s="49">
        <f>IF(D402="","",SUMIF('[3]CHAM NV'!E:E,D402,'[3]CHAM NV'!F:F))</f>
        <v>0</v>
      </c>
      <c r="AD402" s="50">
        <f t="shared" si="69"/>
        <v>0</v>
      </c>
      <c r="AE402" s="49">
        <f>IF($D402="","",SUMIF('[3]TK CHAMTHI'!$J:$J,$D402,'[3]TK CHAMTHI'!$L:$L))</f>
        <v>0</v>
      </c>
      <c r="AF402" s="49">
        <f>IF($D402="","",SUMIF('[3]TK CHAMTHI'!$K:$K,$D402,'[3]TK CHAMTHI'!$L:$L))</f>
        <v>0</v>
      </c>
      <c r="AG402" s="49">
        <f>IF(D402="","",SUMIF('[3]CHAM NV'!I:I,D402,'[3]CHAM NV'!J:J))</f>
        <v>0</v>
      </c>
      <c r="AH402" s="50">
        <f t="shared" si="70"/>
        <v>0</v>
      </c>
      <c r="AI402" s="49">
        <f>IF($D402="","",SUMIF('[3]TK CHAMTHI'!$M:$M,$D402,'[3]TK CHAMTHI'!$O:$O))</f>
        <v>0</v>
      </c>
      <c r="AJ402" s="49">
        <f>IF($D402="","",SUMIF('[3]TK CHAMTHI'!$N:$N,$D402,'[3]TK CHAMTHI'!$O:$O))</f>
        <v>0</v>
      </c>
      <c r="AK402" s="50">
        <f t="shared" si="62"/>
        <v>0</v>
      </c>
      <c r="AL402" s="49">
        <f>IF($D402="","",SUMIF('[3]TK CHAMTHI'!$P:$P,$D402,'[3]TK CHAMTHI'!$R:$R))</f>
        <v>0</v>
      </c>
      <c r="AM402" s="49">
        <f>IF($D402="","",SUMIF('[3]TK CHAMTHI'!$Q:$Q,$D402,'[3]TK CHAMTHI'!$R:$R))</f>
        <v>0</v>
      </c>
      <c r="AN402" s="50">
        <f t="shared" si="63"/>
        <v>0</v>
      </c>
      <c r="AO402" s="49">
        <f>IF(D402="","",SUMIF('[3]TK CHAMTHI'!S:S,D402,'[3]TK CHAMTHI'!U:U))</f>
        <v>0</v>
      </c>
      <c r="AP402" s="49">
        <f>IF(D402="","",SUMIF('[3]TK CHAMTHI'!T:T,D402,'[3]TK CHAMTHI'!U:U))</f>
        <v>0</v>
      </c>
      <c r="AQ402" s="50">
        <f t="shared" si="71"/>
        <v>0</v>
      </c>
      <c r="AR402" s="50">
        <f>IF(D402="","",ROUND(SUMIF('[3]QL THI'!G:G,D402,'[3]QL THI'!H:H),1))</f>
        <v>0</v>
      </c>
      <c r="AS402" s="50">
        <f>IF(D402="","",ROUND(SUMIF('[3]QL THI'!E:E,D402,'[3]QL THI'!F:F),1))</f>
        <v>0</v>
      </c>
      <c r="AT402" s="149">
        <f t="shared" si="64"/>
        <v>0</v>
      </c>
    </row>
    <row r="403" spans="1:46" s="135" customFormat="1">
      <c r="A403" s="145">
        <f>IF(D403="","",SUBTOTAL(3,$D$5:D403))</f>
        <v>399</v>
      </c>
      <c r="B403" s="46" t="s">
        <v>850</v>
      </c>
      <c r="C403" s="47" t="s">
        <v>851</v>
      </c>
      <c r="D403" s="146" t="s">
        <v>852</v>
      </c>
      <c r="E403" s="147">
        <f>IF($D403="","",SUMIF('[3]TK DETHI'!$A:$A,$D403,'[3]TK DETHI'!$B:$B))</f>
        <v>0</v>
      </c>
      <c r="F403" s="147">
        <f>IF($D403="","",SUMIF('[3]TK DETHI'!$C:$C,$D403,'[3]TK DETHI'!$D:$D))</f>
        <v>0</v>
      </c>
      <c r="G403" s="147">
        <f>IF($D403="","",SUMIF('[3]TK DETHI'!$E:$E,$D403,'[3]TK DETHI'!$F:$F))</f>
        <v>0</v>
      </c>
      <c r="H403" s="147">
        <f>IF($D403="","",SUMIF('[3]TK DETHI'!$G:$G,$D403,'[3]TK DETHI'!$H:$H))</f>
        <v>0</v>
      </c>
      <c r="I403" s="147">
        <f>IF($D403="","",SUMIF('[3]TK DETHI'!$I:$I,$D403,'[3]TK DETHI'!$J:$J))</f>
        <v>0</v>
      </c>
      <c r="J403" s="147">
        <f>IF($D403="","",SUMIF('[3]TK DETHI'!$K:$K,$D403,'[3]TK DETHI'!$L:$L))</f>
        <v>0</v>
      </c>
      <c r="K403" s="147">
        <f>IF($D403="","",SUMIF('[3]TK DETHI'!$M:$M,$D403,'[3]TK DETHI'!$N:$N))</f>
        <v>0</v>
      </c>
      <c r="L403" s="147">
        <f>IF($D403="","",SUMIF('[3]TK DETHI'!$O:$O,$D403,'[3]TK DETHI'!$P:$P))</f>
        <v>0</v>
      </c>
      <c r="M403" s="148">
        <f t="shared" si="65"/>
        <v>0</v>
      </c>
      <c r="N403" s="49">
        <f>IF($D403="","",SUMIF('[3]TK COITHI KTHP va Thi TN'!$A:$A,$D403,'[3]TK COITHI KTHP va Thi TN'!$D:$D))</f>
        <v>0</v>
      </c>
      <c r="O403" s="49">
        <f>IF($D403="","",SUMIF('[3]TK COITHI KTHP va Thi TN'!$B:$B,$D403,'[3]TK COITHI KTHP va Thi TN'!$D:$D))</f>
        <v>0</v>
      </c>
      <c r="P403" s="49">
        <f>IF($D403="","",SUMIF('[3]TK COITHI KTHP va Thi TN'!$E:$E,$D403,'[3]TK COITHI KTHP va Thi TN'!$H:$H))</f>
        <v>0</v>
      </c>
      <c r="Q403" s="49">
        <f>IF($D403="","",SUMIF('[3]TK COITHI KTHP va Thi TN'!$F:$F,$D403,'[3]TK COITHI KTHP va Thi TN'!$H:$H))</f>
        <v>0</v>
      </c>
      <c r="R403" s="149">
        <f t="shared" si="66"/>
        <v>0</v>
      </c>
      <c r="S403" s="49">
        <f>IF($D403="","",SUMIF('[3]TK CHAMTHI'!$A:$A,$D403,'[3]TK CHAMTHI'!$C:$C))</f>
        <v>0</v>
      </c>
      <c r="T403" s="49">
        <f>IF($D403="","",SUMIF('[3]TK CHAMTHI'!$B:$B,$D403,'[3]TK CHAMTHI'!$C:$C))</f>
        <v>0</v>
      </c>
      <c r="U403" s="49">
        <f>IF(D403="","",SUMIF('[3]CHAM NV'!B:B,D403,'[3]CHAM NV'!C:C))</f>
        <v>0</v>
      </c>
      <c r="V403" s="50">
        <f t="shared" si="67"/>
        <v>0</v>
      </c>
      <c r="W403" s="49">
        <f>IF($D403="","",SUMIF('[3]TK CHAMTHI'!$D:$D,$D403,'[3]TK CHAMTHI'!$F:$F))</f>
        <v>0</v>
      </c>
      <c r="X403" s="49">
        <f>IF($D403="","",SUMIF('[3]TK CHAMTHI'!$E:$E,$D403,'[3]TK CHAMTHI'!$F:$F))</f>
        <v>0</v>
      </c>
      <c r="Y403" s="49">
        <f>IF(D403="","",SUMIF('[3]CHAM NV'!G:G,D403,'[3]CHAM NV'!H:H))</f>
        <v>0</v>
      </c>
      <c r="Z403" s="50">
        <f t="shared" si="68"/>
        <v>0</v>
      </c>
      <c r="AA403" s="49">
        <f>IF($D403="","",SUMIF('[3]TK CHAMTHI'!$G:$G,$D403,'[3]TK CHAMTHI'!$I:$I))</f>
        <v>0</v>
      </c>
      <c r="AB403" s="49">
        <f>IF($D403="","",SUMIF('[3]TK CHAMTHI'!$H:$H,$D403,'[3]TK CHAMTHI'!$I:$I))</f>
        <v>0</v>
      </c>
      <c r="AC403" s="49">
        <f>IF(D403="","",SUMIF('[3]CHAM NV'!E:E,D403,'[3]CHAM NV'!F:F))</f>
        <v>0</v>
      </c>
      <c r="AD403" s="50">
        <f t="shared" si="69"/>
        <v>0</v>
      </c>
      <c r="AE403" s="49">
        <f>IF($D403="","",SUMIF('[3]TK CHAMTHI'!$J:$J,$D403,'[3]TK CHAMTHI'!$L:$L))</f>
        <v>0</v>
      </c>
      <c r="AF403" s="49">
        <f>IF($D403="","",SUMIF('[3]TK CHAMTHI'!$K:$K,$D403,'[3]TK CHAMTHI'!$L:$L))</f>
        <v>0</v>
      </c>
      <c r="AG403" s="49">
        <f>IF(D403="","",SUMIF('[3]CHAM NV'!I:I,D403,'[3]CHAM NV'!J:J))</f>
        <v>0</v>
      </c>
      <c r="AH403" s="50">
        <f t="shared" si="70"/>
        <v>0</v>
      </c>
      <c r="AI403" s="49">
        <f>IF($D403="","",SUMIF('[3]TK CHAMTHI'!$M:$M,$D403,'[3]TK CHAMTHI'!$O:$O))</f>
        <v>0</v>
      </c>
      <c r="AJ403" s="49">
        <f>IF($D403="","",SUMIF('[3]TK CHAMTHI'!$N:$N,$D403,'[3]TK CHAMTHI'!$O:$O))</f>
        <v>0</v>
      </c>
      <c r="AK403" s="50">
        <f t="shared" si="62"/>
        <v>0</v>
      </c>
      <c r="AL403" s="49">
        <f>IF($D403="","",SUMIF('[3]TK CHAMTHI'!$P:$P,$D403,'[3]TK CHAMTHI'!$R:$R))</f>
        <v>0</v>
      </c>
      <c r="AM403" s="49">
        <f>IF($D403="","",SUMIF('[3]TK CHAMTHI'!$Q:$Q,$D403,'[3]TK CHAMTHI'!$R:$R))</f>
        <v>0</v>
      </c>
      <c r="AN403" s="50">
        <f t="shared" si="63"/>
        <v>0</v>
      </c>
      <c r="AO403" s="49">
        <f>IF(D403="","",SUMIF('[3]TK CHAMTHI'!S:S,D403,'[3]TK CHAMTHI'!U:U))</f>
        <v>0</v>
      </c>
      <c r="AP403" s="49">
        <f>IF(D403="","",SUMIF('[3]TK CHAMTHI'!T:T,D403,'[3]TK CHAMTHI'!U:U))</f>
        <v>0</v>
      </c>
      <c r="AQ403" s="50">
        <f t="shared" si="71"/>
        <v>0</v>
      </c>
      <c r="AR403" s="50">
        <f>IF(D403="","",ROUND(SUMIF('[3]QL THI'!G:G,D403,'[3]QL THI'!H:H),1))</f>
        <v>0</v>
      </c>
      <c r="AS403" s="50">
        <f>IF(D403="","",ROUND(SUMIF('[3]QL THI'!E:E,D403,'[3]QL THI'!F:F),1))</f>
        <v>0</v>
      </c>
      <c r="AT403" s="149">
        <f t="shared" si="64"/>
        <v>0</v>
      </c>
    </row>
    <row r="404" spans="1:46" s="135" customFormat="1">
      <c r="A404" s="145">
        <f>IF(D404="","",SUBTOTAL(3,$D$5:D404))</f>
        <v>400</v>
      </c>
      <c r="B404" s="46" t="s">
        <v>853</v>
      </c>
      <c r="C404" s="47" t="s">
        <v>851</v>
      </c>
      <c r="D404" s="146" t="s">
        <v>854</v>
      </c>
      <c r="E404" s="147">
        <f>IF($D404="","",SUMIF('[3]TK DETHI'!$A:$A,$D404,'[3]TK DETHI'!$B:$B))</f>
        <v>0</v>
      </c>
      <c r="F404" s="147">
        <f>IF($D404="","",SUMIF('[3]TK DETHI'!$C:$C,$D404,'[3]TK DETHI'!$D:$D))</f>
        <v>0</v>
      </c>
      <c r="G404" s="147">
        <f>IF($D404="","",SUMIF('[3]TK DETHI'!$E:$E,$D404,'[3]TK DETHI'!$F:$F))</f>
        <v>0</v>
      </c>
      <c r="H404" s="147">
        <f>IF($D404="","",SUMIF('[3]TK DETHI'!$G:$G,$D404,'[3]TK DETHI'!$H:$H))</f>
        <v>0</v>
      </c>
      <c r="I404" s="147">
        <f>IF($D404="","",SUMIF('[3]TK DETHI'!$I:$I,$D404,'[3]TK DETHI'!$J:$J))</f>
        <v>0</v>
      </c>
      <c r="J404" s="147">
        <f>IF($D404="","",SUMIF('[3]TK DETHI'!$K:$K,$D404,'[3]TK DETHI'!$L:$L))</f>
        <v>0</v>
      </c>
      <c r="K404" s="147">
        <f>IF($D404="","",SUMIF('[3]TK DETHI'!$M:$M,$D404,'[3]TK DETHI'!$N:$N))</f>
        <v>0</v>
      </c>
      <c r="L404" s="147">
        <f>IF($D404="","",SUMIF('[3]TK DETHI'!$O:$O,$D404,'[3]TK DETHI'!$P:$P))</f>
        <v>0</v>
      </c>
      <c r="M404" s="148">
        <f t="shared" si="65"/>
        <v>0</v>
      </c>
      <c r="N404" s="49">
        <f>IF($D404="","",SUMIF('[3]TK COITHI KTHP va Thi TN'!$A:$A,$D404,'[3]TK COITHI KTHP va Thi TN'!$D:$D))</f>
        <v>0</v>
      </c>
      <c r="O404" s="49">
        <f>IF($D404="","",SUMIF('[3]TK COITHI KTHP va Thi TN'!$B:$B,$D404,'[3]TK COITHI KTHP va Thi TN'!$D:$D))</f>
        <v>0</v>
      </c>
      <c r="P404" s="49">
        <f>IF($D404="","",SUMIF('[3]TK COITHI KTHP va Thi TN'!$E:$E,$D404,'[3]TK COITHI KTHP va Thi TN'!$H:$H))</f>
        <v>0</v>
      </c>
      <c r="Q404" s="49">
        <f>IF($D404="","",SUMIF('[3]TK COITHI KTHP va Thi TN'!$F:$F,$D404,'[3]TK COITHI KTHP va Thi TN'!$H:$H))</f>
        <v>0</v>
      </c>
      <c r="R404" s="149">
        <f t="shared" si="66"/>
        <v>0</v>
      </c>
      <c r="S404" s="49">
        <f>IF($D404="","",SUMIF('[3]TK CHAMTHI'!$A:$A,$D404,'[3]TK CHAMTHI'!$C:$C))</f>
        <v>0</v>
      </c>
      <c r="T404" s="49">
        <f>IF($D404="","",SUMIF('[3]TK CHAMTHI'!$B:$B,$D404,'[3]TK CHAMTHI'!$C:$C))</f>
        <v>0</v>
      </c>
      <c r="U404" s="49">
        <f>IF(D404="","",SUMIF('[3]CHAM NV'!B:B,D404,'[3]CHAM NV'!C:C))</f>
        <v>0</v>
      </c>
      <c r="V404" s="50">
        <f t="shared" si="67"/>
        <v>0</v>
      </c>
      <c r="W404" s="49">
        <f>IF($D404="","",SUMIF('[3]TK CHAMTHI'!$D:$D,$D404,'[3]TK CHAMTHI'!$F:$F))</f>
        <v>0</v>
      </c>
      <c r="X404" s="49">
        <f>IF($D404="","",SUMIF('[3]TK CHAMTHI'!$E:$E,$D404,'[3]TK CHAMTHI'!$F:$F))</f>
        <v>0</v>
      </c>
      <c r="Y404" s="49">
        <f>IF(D404="","",SUMIF('[3]CHAM NV'!G:G,D404,'[3]CHAM NV'!H:H))</f>
        <v>0</v>
      </c>
      <c r="Z404" s="50">
        <f t="shared" si="68"/>
        <v>0</v>
      </c>
      <c r="AA404" s="49">
        <f>IF($D404="","",SUMIF('[3]TK CHAMTHI'!$G:$G,$D404,'[3]TK CHAMTHI'!$I:$I))</f>
        <v>0</v>
      </c>
      <c r="AB404" s="49">
        <f>IF($D404="","",SUMIF('[3]TK CHAMTHI'!$H:$H,$D404,'[3]TK CHAMTHI'!$I:$I))</f>
        <v>0</v>
      </c>
      <c r="AC404" s="49">
        <f>IF(D404="","",SUMIF('[3]CHAM NV'!E:E,D404,'[3]CHAM NV'!F:F))</f>
        <v>0</v>
      </c>
      <c r="AD404" s="50">
        <f t="shared" si="69"/>
        <v>0</v>
      </c>
      <c r="AE404" s="49">
        <f>IF($D404="","",SUMIF('[3]TK CHAMTHI'!$J:$J,$D404,'[3]TK CHAMTHI'!$L:$L))</f>
        <v>0</v>
      </c>
      <c r="AF404" s="49">
        <f>IF($D404="","",SUMIF('[3]TK CHAMTHI'!$K:$K,$D404,'[3]TK CHAMTHI'!$L:$L))</f>
        <v>0</v>
      </c>
      <c r="AG404" s="49">
        <f>IF(D404="","",SUMIF('[3]CHAM NV'!I:I,D404,'[3]CHAM NV'!J:J))</f>
        <v>0</v>
      </c>
      <c r="AH404" s="50">
        <f t="shared" si="70"/>
        <v>0</v>
      </c>
      <c r="AI404" s="49">
        <f>IF($D404="","",SUMIF('[3]TK CHAMTHI'!$M:$M,$D404,'[3]TK CHAMTHI'!$O:$O))</f>
        <v>0</v>
      </c>
      <c r="AJ404" s="49">
        <f>IF($D404="","",SUMIF('[3]TK CHAMTHI'!$N:$N,$D404,'[3]TK CHAMTHI'!$O:$O))</f>
        <v>0</v>
      </c>
      <c r="AK404" s="50">
        <f t="shared" si="62"/>
        <v>0</v>
      </c>
      <c r="AL404" s="49">
        <f>IF($D404="","",SUMIF('[3]TK CHAMTHI'!$P:$P,$D404,'[3]TK CHAMTHI'!$R:$R))</f>
        <v>0</v>
      </c>
      <c r="AM404" s="49">
        <f>IF($D404="","",SUMIF('[3]TK CHAMTHI'!$Q:$Q,$D404,'[3]TK CHAMTHI'!$R:$R))</f>
        <v>0</v>
      </c>
      <c r="AN404" s="50">
        <f t="shared" si="63"/>
        <v>0</v>
      </c>
      <c r="AO404" s="49">
        <f>IF(D404="","",SUMIF('[3]TK CHAMTHI'!S:S,D404,'[3]TK CHAMTHI'!U:U))</f>
        <v>0</v>
      </c>
      <c r="AP404" s="49">
        <f>IF(D404="","",SUMIF('[3]TK CHAMTHI'!T:T,D404,'[3]TK CHAMTHI'!U:U))</f>
        <v>0</v>
      </c>
      <c r="AQ404" s="50">
        <f t="shared" si="71"/>
        <v>0</v>
      </c>
      <c r="AR404" s="50">
        <f>IF(D404="","",ROUND(SUMIF('[3]QL THI'!G:G,D404,'[3]QL THI'!H:H),1))</f>
        <v>0</v>
      </c>
      <c r="AS404" s="50">
        <f>IF(D404="","",ROUND(SUMIF('[3]QL THI'!E:E,D404,'[3]QL THI'!F:F),1))</f>
        <v>0</v>
      </c>
      <c r="AT404" s="149">
        <f t="shared" si="64"/>
        <v>0</v>
      </c>
    </row>
    <row r="405" spans="1:46" s="135" customFormat="1">
      <c r="A405" s="145">
        <f>IF(D405="","",SUBTOTAL(3,$D$5:D405))</f>
        <v>401</v>
      </c>
      <c r="B405" s="46" t="s">
        <v>855</v>
      </c>
      <c r="C405" s="47" t="s">
        <v>851</v>
      </c>
      <c r="D405" s="146" t="s">
        <v>856</v>
      </c>
      <c r="E405" s="147">
        <f>IF($D405="","",SUMIF('[3]TK DETHI'!$A:$A,$D405,'[3]TK DETHI'!$B:$B))</f>
        <v>0</v>
      </c>
      <c r="F405" s="147">
        <f>IF($D405="","",SUMIF('[3]TK DETHI'!$C:$C,$D405,'[3]TK DETHI'!$D:$D))</f>
        <v>0</v>
      </c>
      <c r="G405" s="147">
        <f>IF($D405="","",SUMIF('[3]TK DETHI'!$E:$E,$D405,'[3]TK DETHI'!$F:$F))</f>
        <v>0</v>
      </c>
      <c r="H405" s="147">
        <f>IF($D405="","",SUMIF('[3]TK DETHI'!$G:$G,$D405,'[3]TK DETHI'!$H:$H))</f>
        <v>0</v>
      </c>
      <c r="I405" s="147">
        <f>IF($D405="","",SUMIF('[3]TK DETHI'!$I:$I,$D405,'[3]TK DETHI'!$J:$J))</f>
        <v>0</v>
      </c>
      <c r="J405" s="147">
        <f>IF($D405="","",SUMIF('[3]TK DETHI'!$K:$K,$D405,'[3]TK DETHI'!$L:$L))</f>
        <v>0</v>
      </c>
      <c r="K405" s="147">
        <f>IF($D405="","",SUMIF('[3]TK DETHI'!$M:$M,$D405,'[3]TK DETHI'!$N:$N))</f>
        <v>0</v>
      </c>
      <c r="L405" s="147">
        <f>IF($D405="","",SUMIF('[3]TK DETHI'!$O:$O,$D405,'[3]TK DETHI'!$P:$P))</f>
        <v>0</v>
      </c>
      <c r="M405" s="148">
        <f t="shared" si="65"/>
        <v>0</v>
      </c>
      <c r="N405" s="49">
        <f>IF($D405="","",SUMIF('[3]TK COITHI KTHP va Thi TN'!$A:$A,$D405,'[3]TK COITHI KTHP va Thi TN'!$D:$D))</f>
        <v>0</v>
      </c>
      <c r="O405" s="49">
        <f>IF($D405="","",SUMIF('[3]TK COITHI KTHP va Thi TN'!$B:$B,$D405,'[3]TK COITHI KTHP va Thi TN'!$D:$D))</f>
        <v>0</v>
      </c>
      <c r="P405" s="49">
        <f>IF($D405="","",SUMIF('[3]TK COITHI KTHP va Thi TN'!$E:$E,$D405,'[3]TK COITHI KTHP va Thi TN'!$H:$H))</f>
        <v>0</v>
      </c>
      <c r="Q405" s="49">
        <f>IF($D405="","",SUMIF('[3]TK COITHI KTHP va Thi TN'!$F:$F,$D405,'[3]TK COITHI KTHP va Thi TN'!$H:$H))</f>
        <v>0</v>
      </c>
      <c r="R405" s="149">
        <f t="shared" si="66"/>
        <v>0</v>
      </c>
      <c r="S405" s="49">
        <f>IF($D405="","",SUMIF('[3]TK CHAMTHI'!$A:$A,$D405,'[3]TK CHAMTHI'!$C:$C))</f>
        <v>0</v>
      </c>
      <c r="T405" s="49">
        <f>IF($D405="","",SUMIF('[3]TK CHAMTHI'!$B:$B,$D405,'[3]TK CHAMTHI'!$C:$C))</f>
        <v>0</v>
      </c>
      <c r="U405" s="49">
        <f>IF(D405="","",SUMIF('[3]CHAM NV'!B:B,D405,'[3]CHAM NV'!C:C))</f>
        <v>0</v>
      </c>
      <c r="V405" s="50">
        <f t="shared" si="67"/>
        <v>0</v>
      </c>
      <c r="W405" s="49">
        <f>IF($D405="","",SUMIF('[3]TK CHAMTHI'!$D:$D,$D405,'[3]TK CHAMTHI'!$F:$F))</f>
        <v>0</v>
      </c>
      <c r="X405" s="49">
        <f>IF($D405="","",SUMIF('[3]TK CHAMTHI'!$E:$E,$D405,'[3]TK CHAMTHI'!$F:$F))</f>
        <v>0</v>
      </c>
      <c r="Y405" s="49">
        <f>IF(D405="","",SUMIF('[3]CHAM NV'!G:G,D405,'[3]CHAM NV'!H:H))</f>
        <v>0</v>
      </c>
      <c r="Z405" s="50">
        <f t="shared" si="68"/>
        <v>0</v>
      </c>
      <c r="AA405" s="49">
        <f>IF($D405="","",SUMIF('[3]TK CHAMTHI'!$G:$G,$D405,'[3]TK CHAMTHI'!$I:$I))</f>
        <v>0</v>
      </c>
      <c r="AB405" s="49">
        <f>IF($D405="","",SUMIF('[3]TK CHAMTHI'!$H:$H,$D405,'[3]TK CHAMTHI'!$I:$I))</f>
        <v>0</v>
      </c>
      <c r="AC405" s="49">
        <f>IF(D405="","",SUMIF('[3]CHAM NV'!E:E,D405,'[3]CHAM NV'!F:F))</f>
        <v>0</v>
      </c>
      <c r="AD405" s="50">
        <f t="shared" si="69"/>
        <v>0</v>
      </c>
      <c r="AE405" s="49">
        <f>IF($D405="","",SUMIF('[3]TK CHAMTHI'!$J:$J,$D405,'[3]TK CHAMTHI'!$L:$L))</f>
        <v>0</v>
      </c>
      <c r="AF405" s="49">
        <f>IF($D405="","",SUMIF('[3]TK CHAMTHI'!$K:$K,$D405,'[3]TK CHAMTHI'!$L:$L))</f>
        <v>0</v>
      </c>
      <c r="AG405" s="49">
        <f>IF(D405="","",SUMIF('[3]CHAM NV'!I:I,D405,'[3]CHAM NV'!J:J))</f>
        <v>0</v>
      </c>
      <c r="AH405" s="50">
        <f t="shared" si="70"/>
        <v>0</v>
      </c>
      <c r="AI405" s="49">
        <f>IF($D405="","",SUMIF('[3]TK CHAMTHI'!$M:$M,$D405,'[3]TK CHAMTHI'!$O:$O))</f>
        <v>0</v>
      </c>
      <c r="AJ405" s="49">
        <f>IF($D405="","",SUMIF('[3]TK CHAMTHI'!$N:$N,$D405,'[3]TK CHAMTHI'!$O:$O))</f>
        <v>0</v>
      </c>
      <c r="AK405" s="50">
        <f t="shared" si="62"/>
        <v>0</v>
      </c>
      <c r="AL405" s="49">
        <f>IF($D405="","",SUMIF('[3]TK CHAMTHI'!$P:$P,$D405,'[3]TK CHAMTHI'!$R:$R))</f>
        <v>0</v>
      </c>
      <c r="AM405" s="49">
        <f>IF($D405="","",SUMIF('[3]TK CHAMTHI'!$Q:$Q,$D405,'[3]TK CHAMTHI'!$R:$R))</f>
        <v>0</v>
      </c>
      <c r="AN405" s="50">
        <f t="shared" si="63"/>
        <v>0</v>
      </c>
      <c r="AO405" s="49">
        <f>IF(D405="","",SUMIF('[3]TK CHAMTHI'!S:S,D405,'[3]TK CHAMTHI'!U:U))</f>
        <v>0</v>
      </c>
      <c r="AP405" s="49">
        <f>IF(D405="","",SUMIF('[3]TK CHAMTHI'!T:T,D405,'[3]TK CHAMTHI'!U:U))</f>
        <v>0</v>
      </c>
      <c r="AQ405" s="50">
        <f t="shared" si="71"/>
        <v>0</v>
      </c>
      <c r="AR405" s="50">
        <f>IF(D405="","",ROUND(SUMIF('[3]QL THI'!G:G,D405,'[3]QL THI'!H:H),1))</f>
        <v>0</v>
      </c>
      <c r="AS405" s="50">
        <f>IF(D405="","",ROUND(SUMIF('[3]QL THI'!E:E,D405,'[3]QL THI'!F:F),1))</f>
        <v>0</v>
      </c>
      <c r="AT405" s="149">
        <f t="shared" si="64"/>
        <v>0</v>
      </c>
    </row>
    <row r="406" spans="1:46" s="135" customFormat="1">
      <c r="A406" s="145">
        <f>IF(D406="","",SUBTOTAL(3,$D$5:D406))</f>
        <v>402</v>
      </c>
      <c r="B406" s="46" t="s">
        <v>857</v>
      </c>
      <c r="C406" s="47" t="s">
        <v>851</v>
      </c>
      <c r="D406" s="146" t="s">
        <v>858</v>
      </c>
      <c r="E406" s="147">
        <f>IF($D406="","",SUMIF('[3]TK DETHI'!$A:$A,$D406,'[3]TK DETHI'!$B:$B))</f>
        <v>0</v>
      </c>
      <c r="F406" s="147">
        <f>IF($D406="","",SUMIF('[3]TK DETHI'!$C:$C,$D406,'[3]TK DETHI'!$D:$D))</f>
        <v>0</v>
      </c>
      <c r="G406" s="147">
        <f>IF($D406="","",SUMIF('[3]TK DETHI'!$E:$E,$D406,'[3]TK DETHI'!$F:$F))</f>
        <v>0</v>
      </c>
      <c r="H406" s="147">
        <f>IF($D406="","",SUMIF('[3]TK DETHI'!$G:$G,$D406,'[3]TK DETHI'!$H:$H))</f>
        <v>0</v>
      </c>
      <c r="I406" s="147">
        <f>IF($D406="","",SUMIF('[3]TK DETHI'!$I:$I,$D406,'[3]TK DETHI'!$J:$J))</f>
        <v>0</v>
      </c>
      <c r="J406" s="147">
        <f>IF($D406="","",SUMIF('[3]TK DETHI'!$K:$K,$D406,'[3]TK DETHI'!$L:$L))</f>
        <v>0</v>
      </c>
      <c r="K406" s="147">
        <f>IF($D406="","",SUMIF('[3]TK DETHI'!$M:$M,$D406,'[3]TK DETHI'!$N:$N))</f>
        <v>0</v>
      </c>
      <c r="L406" s="147">
        <f>IF($D406="","",SUMIF('[3]TK DETHI'!$O:$O,$D406,'[3]TK DETHI'!$P:$P))</f>
        <v>0</v>
      </c>
      <c r="M406" s="148">
        <f t="shared" si="65"/>
        <v>0</v>
      </c>
      <c r="N406" s="49">
        <f>IF($D406="","",SUMIF('[3]TK COITHI KTHP va Thi TN'!$A:$A,$D406,'[3]TK COITHI KTHP va Thi TN'!$D:$D))</f>
        <v>0</v>
      </c>
      <c r="O406" s="49">
        <f>IF($D406="","",SUMIF('[3]TK COITHI KTHP va Thi TN'!$B:$B,$D406,'[3]TK COITHI KTHP va Thi TN'!$D:$D))</f>
        <v>0</v>
      </c>
      <c r="P406" s="49">
        <f>IF($D406="","",SUMIF('[3]TK COITHI KTHP va Thi TN'!$E:$E,$D406,'[3]TK COITHI KTHP va Thi TN'!$H:$H))</f>
        <v>0</v>
      </c>
      <c r="Q406" s="49">
        <f>IF($D406="","",SUMIF('[3]TK COITHI KTHP va Thi TN'!$F:$F,$D406,'[3]TK COITHI KTHP va Thi TN'!$H:$H))</f>
        <v>0</v>
      </c>
      <c r="R406" s="149">
        <f t="shared" si="66"/>
        <v>0</v>
      </c>
      <c r="S406" s="49">
        <f>IF($D406="","",SUMIF('[3]TK CHAMTHI'!$A:$A,$D406,'[3]TK CHAMTHI'!$C:$C))</f>
        <v>0</v>
      </c>
      <c r="T406" s="49">
        <f>IF($D406="","",SUMIF('[3]TK CHAMTHI'!$B:$B,$D406,'[3]TK CHAMTHI'!$C:$C))</f>
        <v>0</v>
      </c>
      <c r="U406" s="49">
        <f>IF(D406="","",SUMIF('[3]CHAM NV'!B:B,D406,'[3]CHAM NV'!C:C))</f>
        <v>0</v>
      </c>
      <c r="V406" s="50">
        <f t="shared" si="67"/>
        <v>0</v>
      </c>
      <c r="W406" s="49">
        <f>IF($D406="","",SUMIF('[3]TK CHAMTHI'!$D:$D,$D406,'[3]TK CHAMTHI'!$F:$F))</f>
        <v>0</v>
      </c>
      <c r="X406" s="49">
        <f>IF($D406="","",SUMIF('[3]TK CHAMTHI'!$E:$E,$D406,'[3]TK CHAMTHI'!$F:$F))</f>
        <v>0</v>
      </c>
      <c r="Y406" s="49">
        <f>IF(D406="","",SUMIF('[3]CHAM NV'!G:G,D406,'[3]CHAM NV'!H:H))</f>
        <v>0</v>
      </c>
      <c r="Z406" s="50">
        <f t="shared" si="68"/>
        <v>0</v>
      </c>
      <c r="AA406" s="49">
        <f>IF($D406="","",SUMIF('[3]TK CHAMTHI'!$G:$G,$D406,'[3]TK CHAMTHI'!$I:$I))</f>
        <v>0</v>
      </c>
      <c r="AB406" s="49">
        <f>IF($D406="","",SUMIF('[3]TK CHAMTHI'!$H:$H,$D406,'[3]TK CHAMTHI'!$I:$I))</f>
        <v>0</v>
      </c>
      <c r="AC406" s="49">
        <f>IF(D406="","",SUMIF('[3]CHAM NV'!E:E,D406,'[3]CHAM NV'!F:F))</f>
        <v>0</v>
      </c>
      <c r="AD406" s="50">
        <f t="shared" si="69"/>
        <v>0</v>
      </c>
      <c r="AE406" s="49">
        <f>IF($D406="","",SUMIF('[3]TK CHAMTHI'!$J:$J,$D406,'[3]TK CHAMTHI'!$L:$L))</f>
        <v>0</v>
      </c>
      <c r="AF406" s="49">
        <f>IF($D406="","",SUMIF('[3]TK CHAMTHI'!$K:$K,$D406,'[3]TK CHAMTHI'!$L:$L))</f>
        <v>0</v>
      </c>
      <c r="AG406" s="49">
        <f>IF(D406="","",SUMIF('[3]CHAM NV'!I:I,D406,'[3]CHAM NV'!J:J))</f>
        <v>0</v>
      </c>
      <c r="AH406" s="50">
        <f t="shared" si="70"/>
        <v>0</v>
      </c>
      <c r="AI406" s="49">
        <f>IF($D406="","",SUMIF('[3]TK CHAMTHI'!$M:$M,$D406,'[3]TK CHAMTHI'!$O:$O))</f>
        <v>0</v>
      </c>
      <c r="AJ406" s="49">
        <f>IF($D406="","",SUMIF('[3]TK CHAMTHI'!$N:$N,$D406,'[3]TK CHAMTHI'!$O:$O))</f>
        <v>0</v>
      </c>
      <c r="AK406" s="50">
        <f t="shared" si="62"/>
        <v>0</v>
      </c>
      <c r="AL406" s="49">
        <f>IF($D406="","",SUMIF('[3]TK CHAMTHI'!$P:$P,$D406,'[3]TK CHAMTHI'!$R:$R))</f>
        <v>0</v>
      </c>
      <c r="AM406" s="49">
        <f>IF($D406="","",SUMIF('[3]TK CHAMTHI'!$Q:$Q,$D406,'[3]TK CHAMTHI'!$R:$R))</f>
        <v>0</v>
      </c>
      <c r="AN406" s="50">
        <f t="shared" si="63"/>
        <v>0</v>
      </c>
      <c r="AO406" s="49">
        <f>IF(D406="","",SUMIF('[3]TK CHAMTHI'!S:S,D406,'[3]TK CHAMTHI'!U:U))</f>
        <v>0</v>
      </c>
      <c r="AP406" s="49">
        <f>IF(D406="","",SUMIF('[3]TK CHAMTHI'!T:T,D406,'[3]TK CHAMTHI'!U:U))</f>
        <v>0</v>
      </c>
      <c r="AQ406" s="50">
        <f t="shared" si="71"/>
        <v>0</v>
      </c>
      <c r="AR406" s="50">
        <f>IF(D406="","",ROUND(SUMIF('[3]QL THI'!G:G,D406,'[3]QL THI'!H:H),1))</f>
        <v>0</v>
      </c>
      <c r="AS406" s="50">
        <f>IF(D406="","",ROUND(SUMIF('[3]QL THI'!E:E,D406,'[3]QL THI'!F:F),1))</f>
        <v>0</v>
      </c>
      <c r="AT406" s="149">
        <f t="shared" si="64"/>
        <v>0</v>
      </c>
    </row>
    <row r="407" spans="1:46" s="135" customFormat="1">
      <c r="A407" s="145">
        <f>IF(D407="","",SUBTOTAL(3,$D$5:D407))</f>
        <v>403</v>
      </c>
      <c r="B407" s="46" t="s">
        <v>859</v>
      </c>
      <c r="C407" s="47" t="s">
        <v>851</v>
      </c>
      <c r="D407" s="146" t="s">
        <v>860</v>
      </c>
      <c r="E407" s="147">
        <f>IF($D407="","",SUMIF('[3]TK DETHI'!$A:$A,$D407,'[3]TK DETHI'!$B:$B))</f>
        <v>0</v>
      </c>
      <c r="F407" s="147">
        <f>IF($D407="","",SUMIF('[3]TK DETHI'!$C:$C,$D407,'[3]TK DETHI'!$D:$D))</f>
        <v>0</v>
      </c>
      <c r="G407" s="147">
        <f>IF($D407="","",SUMIF('[3]TK DETHI'!$E:$E,$D407,'[3]TK DETHI'!$F:$F))</f>
        <v>0</v>
      </c>
      <c r="H407" s="147">
        <f>IF($D407="","",SUMIF('[3]TK DETHI'!$G:$G,$D407,'[3]TK DETHI'!$H:$H))</f>
        <v>0</v>
      </c>
      <c r="I407" s="147">
        <f>IF($D407="","",SUMIF('[3]TK DETHI'!$I:$I,$D407,'[3]TK DETHI'!$J:$J))</f>
        <v>0</v>
      </c>
      <c r="J407" s="147">
        <f>IF($D407="","",SUMIF('[3]TK DETHI'!$K:$K,$D407,'[3]TK DETHI'!$L:$L))</f>
        <v>0</v>
      </c>
      <c r="K407" s="147">
        <f>IF($D407="","",SUMIF('[3]TK DETHI'!$M:$M,$D407,'[3]TK DETHI'!$N:$N))</f>
        <v>0</v>
      </c>
      <c r="L407" s="147">
        <f>IF($D407="","",SUMIF('[3]TK DETHI'!$O:$O,$D407,'[3]TK DETHI'!$P:$P))</f>
        <v>0</v>
      </c>
      <c r="M407" s="148">
        <f t="shared" si="65"/>
        <v>0</v>
      </c>
      <c r="N407" s="49">
        <f>IF($D407="","",SUMIF('[3]TK COITHI KTHP va Thi TN'!$A:$A,$D407,'[3]TK COITHI KTHP va Thi TN'!$D:$D))</f>
        <v>0</v>
      </c>
      <c r="O407" s="49">
        <f>IF($D407="","",SUMIF('[3]TK COITHI KTHP va Thi TN'!$B:$B,$D407,'[3]TK COITHI KTHP va Thi TN'!$D:$D))</f>
        <v>0</v>
      </c>
      <c r="P407" s="49">
        <f>IF($D407="","",SUMIF('[3]TK COITHI KTHP va Thi TN'!$E:$E,$D407,'[3]TK COITHI KTHP va Thi TN'!$H:$H))</f>
        <v>0</v>
      </c>
      <c r="Q407" s="49">
        <f>IF($D407="","",SUMIF('[3]TK COITHI KTHP va Thi TN'!$F:$F,$D407,'[3]TK COITHI KTHP va Thi TN'!$H:$H))</f>
        <v>0</v>
      </c>
      <c r="R407" s="149">
        <f t="shared" si="66"/>
        <v>0</v>
      </c>
      <c r="S407" s="49">
        <f>IF($D407="","",SUMIF('[3]TK CHAMTHI'!$A:$A,$D407,'[3]TK CHAMTHI'!$C:$C))</f>
        <v>0</v>
      </c>
      <c r="T407" s="49">
        <f>IF($D407="","",SUMIF('[3]TK CHAMTHI'!$B:$B,$D407,'[3]TK CHAMTHI'!$C:$C))</f>
        <v>0</v>
      </c>
      <c r="U407" s="49">
        <f>IF(D407="","",SUMIF('[3]CHAM NV'!B:B,D407,'[3]CHAM NV'!C:C))</f>
        <v>0</v>
      </c>
      <c r="V407" s="50">
        <f t="shared" si="67"/>
        <v>0</v>
      </c>
      <c r="W407" s="49">
        <f>IF($D407="","",SUMIF('[3]TK CHAMTHI'!$D:$D,$D407,'[3]TK CHAMTHI'!$F:$F))</f>
        <v>0</v>
      </c>
      <c r="X407" s="49">
        <f>IF($D407="","",SUMIF('[3]TK CHAMTHI'!$E:$E,$D407,'[3]TK CHAMTHI'!$F:$F))</f>
        <v>0</v>
      </c>
      <c r="Y407" s="49">
        <f>IF(D407="","",SUMIF('[3]CHAM NV'!G:G,D407,'[3]CHAM NV'!H:H))</f>
        <v>0</v>
      </c>
      <c r="Z407" s="50">
        <f t="shared" si="68"/>
        <v>0</v>
      </c>
      <c r="AA407" s="49">
        <f>IF($D407="","",SUMIF('[3]TK CHAMTHI'!$G:$G,$D407,'[3]TK CHAMTHI'!$I:$I))</f>
        <v>0</v>
      </c>
      <c r="AB407" s="49">
        <f>IF($D407="","",SUMIF('[3]TK CHAMTHI'!$H:$H,$D407,'[3]TK CHAMTHI'!$I:$I))</f>
        <v>0</v>
      </c>
      <c r="AC407" s="49">
        <f>IF(D407="","",SUMIF('[3]CHAM NV'!E:E,D407,'[3]CHAM NV'!F:F))</f>
        <v>0</v>
      </c>
      <c r="AD407" s="50">
        <f t="shared" si="69"/>
        <v>0</v>
      </c>
      <c r="AE407" s="49">
        <f>IF($D407="","",SUMIF('[3]TK CHAMTHI'!$J:$J,$D407,'[3]TK CHAMTHI'!$L:$L))</f>
        <v>0</v>
      </c>
      <c r="AF407" s="49">
        <f>IF($D407="","",SUMIF('[3]TK CHAMTHI'!$K:$K,$D407,'[3]TK CHAMTHI'!$L:$L))</f>
        <v>0</v>
      </c>
      <c r="AG407" s="49">
        <f>IF(D407="","",SUMIF('[3]CHAM NV'!I:I,D407,'[3]CHAM NV'!J:J))</f>
        <v>0</v>
      </c>
      <c r="AH407" s="50">
        <f t="shared" si="70"/>
        <v>0</v>
      </c>
      <c r="AI407" s="49">
        <f>IF($D407="","",SUMIF('[3]TK CHAMTHI'!$M:$M,$D407,'[3]TK CHAMTHI'!$O:$O))</f>
        <v>0</v>
      </c>
      <c r="AJ407" s="49">
        <f>IF($D407="","",SUMIF('[3]TK CHAMTHI'!$N:$N,$D407,'[3]TK CHAMTHI'!$O:$O))</f>
        <v>0</v>
      </c>
      <c r="AK407" s="50">
        <f t="shared" si="62"/>
        <v>0</v>
      </c>
      <c r="AL407" s="49">
        <f>IF($D407="","",SUMIF('[3]TK CHAMTHI'!$P:$P,$D407,'[3]TK CHAMTHI'!$R:$R))</f>
        <v>0</v>
      </c>
      <c r="AM407" s="49">
        <f>IF($D407="","",SUMIF('[3]TK CHAMTHI'!$Q:$Q,$D407,'[3]TK CHAMTHI'!$R:$R))</f>
        <v>0</v>
      </c>
      <c r="AN407" s="50">
        <f t="shared" si="63"/>
        <v>0</v>
      </c>
      <c r="AO407" s="49">
        <f>IF(D407="","",SUMIF('[3]TK CHAMTHI'!S:S,D407,'[3]TK CHAMTHI'!U:U))</f>
        <v>0</v>
      </c>
      <c r="AP407" s="49">
        <f>IF(D407="","",SUMIF('[3]TK CHAMTHI'!T:T,D407,'[3]TK CHAMTHI'!U:U))</f>
        <v>0</v>
      </c>
      <c r="AQ407" s="50">
        <f t="shared" si="71"/>
        <v>0</v>
      </c>
      <c r="AR407" s="50">
        <f>IF(D407="","",ROUND(SUMIF('[3]QL THI'!G:G,D407,'[3]QL THI'!H:H),1))</f>
        <v>0</v>
      </c>
      <c r="AS407" s="50">
        <f>IF(D407="","",ROUND(SUMIF('[3]QL THI'!E:E,D407,'[3]QL THI'!F:F),1))</f>
        <v>0</v>
      </c>
      <c r="AT407" s="149">
        <f t="shared" si="64"/>
        <v>0</v>
      </c>
    </row>
    <row r="408" spans="1:46" s="135" customFormat="1">
      <c r="A408" s="145">
        <f>IF(D408="","",SUBTOTAL(3,$D$5:D408))</f>
        <v>404</v>
      </c>
      <c r="B408" s="46" t="s">
        <v>861</v>
      </c>
      <c r="C408" s="47" t="s">
        <v>851</v>
      </c>
      <c r="D408" s="146" t="s">
        <v>862</v>
      </c>
      <c r="E408" s="147">
        <f>IF($D408="","",SUMIF('[3]TK DETHI'!$A:$A,$D408,'[3]TK DETHI'!$B:$B))</f>
        <v>0</v>
      </c>
      <c r="F408" s="147">
        <f>IF($D408="","",SUMIF('[3]TK DETHI'!$C:$C,$D408,'[3]TK DETHI'!$D:$D))</f>
        <v>0</v>
      </c>
      <c r="G408" s="147">
        <f>IF($D408="","",SUMIF('[3]TK DETHI'!$E:$E,$D408,'[3]TK DETHI'!$F:$F))</f>
        <v>0</v>
      </c>
      <c r="H408" s="147">
        <f>IF($D408="","",SUMIF('[3]TK DETHI'!$G:$G,$D408,'[3]TK DETHI'!$H:$H))</f>
        <v>0</v>
      </c>
      <c r="I408" s="147">
        <f>IF($D408="","",SUMIF('[3]TK DETHI'!$I:$I,$D408,'[3]TK DETHI'!$J:$J))</f>
        <v>0</v>
      </c>
      <c r="J408" s="147">
        <f>IF($D408="","",SUMIF('[3]TK DETHI'!$K:$K,$D408,'[3]TK DETHI'!$L:$L))</f>
        <v>0</v>
      </c>
      <c r="K408" s="147">
        <f>IF($D408="","",SUMIF('[3]TK DETHI'!$M:$M,$D408,'[3]TK DETHI'!$N:$N))</f>
        <v>0</v>
      </c>
      <c r="L408" s="147">
        <f>IF($D408="","",SUMIF('[3]TK DETHI'!$O:$O,$D408,'[3]TK DETHI'!$P:$P))</f>
        <v>0</v>
      </c>
      <c r="M408" s="148">
        <f t="shared" si="65"/>
        <v>0</v>
      </c>
      <c r="N408" s="49">
        <f>IF($D408="","",SUMIF('[3]TK COITHI KTHP va Thi TN'!$A:$A,$D408,'[3]TK COITHI KTHP va Thi TN'!$D:$D))</f>
        <v>0</v>
      </c>
      <c r="O408" s="49">
        <f>IF($D408="","",SUMIF('[3]TK COITHI KTHP va Thi TN'!$B:$B,$D408,'[3]TK COITHI KTHP va Thi TN'!$D:$D))</f>
        <v>0</v>
      </c>
      <c r="P408" s="49">
        <f>IF($D408="","",SUMIF('[3]TK COITHI KTHP va Thi TN'!$E:$E,$D408,'[3]TK COITHI KTHP va Thi TN'!$H:$H))</f>
        <v>0</v>
      </c>
      <c r="Q408" s="49">
        <f>IF($D408="","",SUMIF('[3]TK COITHI KTHP va Thi TN'!$F:$F,$D408,'[3]TK COITHI KTHP va Thi TN'!$H:$H))</f>
        <v>0</v>
      </c>
      <c r="R408" s="149">
        <f t="shared" si="66"/>
        <v>0</v>
      </c>
      <c r="S408" s="49">
        <f>IF($D408="","",SUMIF('[3]TK CHAMTHI'!$A:$A,$D408,'[3]TK CHAMTHI'!$C:$C))</f>
        <v>0</v>
      </c>
      <c r="T408" s="49">
        <f>IF($D408="","",SUMIF('[3]TK CHAMTHI'!$B:$B,$D408,'[3]TK CHAMTHI'!$C:$C))</f>
        <v>0</v>
      </c>
      <c r="U408" s="49">
        <f>IF(D408="","",SUMIF('[3]CHAM NV'!B:B,D408,'[3]CHAM NV'!C:C))</f>
        <v>0</v>
      </c>
      <c r="V408" s="50">
        <f t="shared" si="67"/>
        <v>0</v>
      </c>
      <c r="W408" s="49">
        <f>IF($D408="","",SUMIF('[3]TK CHAMTHI'!$D:$D,$D408,'[3]TK CHAMTHI'!$F:$F))</f>
        <v>0</v>
      </c>
      <c r="X408" s="49">
        <f>IF($D408="","",SUMIF('[3]TK CHAMTHI'!$E:$E,$D408,'[3]TK CHAMTHI'!$F:$F))</f>
        <v>0</v>
      </c>
      <c r="Y408" s="49">
        <f>IF(D408="","",SUMIF('[3]CHAM NV'!G:G,D408,'[3]CHAM NV'!H:H))</f>
        <v>0</v>
      </c>
      <c r="Z408" s="50">
        <f t="shared" si="68"/>
        <v>0</v>
      </c>
      <c r="AA408" s="49">
        <f>IF($D408="","",SUMIF('[3]TK CHAMTHI'!$G:$G,$D408,'[3]TK CHAMTHI'!$I:$I))</f>
        <v>0</v>
      </c>
      <c r="AB408" s="49">
        <f>IF($D408="","",SUMIF('[3]TK CHAMTHI'!$H:$H,$D408,'[3]TK CHAMTHI'!$I:$I))</f>
        <v>0</v>
      </c>
      <c r="AC408" s="49">
        <f>IF(D408="","",SUMIF('[3]CHAM NV'!E:E,D408,'[3]CHAM NV'!F:F))</f>
        <v>0</v>
      </c>
      <c r="AD408" s="50">
        <f t="shared" si="69"/>
        <v>0</v>
      </c>
      <c r="AE408" s="49">
        <f>IF($D408="","",SUMIF('[3]TK CHAMTHI'!$J:$J,$D408,'[3]TK CHAMTHI'!$L:$L))</f>
        <v>0</v>
      </c>
      <c r="AF408" s="49">
        <f>IF($D408="","",SUMIF('[3]TK CHAMTHI'!$K:$K,$D408,'[3]TK CHAMTHI'!$L:$L))</f>
        <v>0</v>
      </c>
      <c r="AG408" s="49">
        <f>IF(D408="","",SUMIF('[3]CHAM NV'!I:I,D408,'[3]CHAM NV'!J:J))</f>
        <v>0</v>
      </c>
      <c r="AH408" s="50">
        <f t="shared" si="70"/>
        <v>0</v>
      </c>
      <c r="AI408" s="49">
        <f>IF($D408="","",SUMIF('[3]TK CHAMTHI'!$M:$M,$D408,'[3]TK CHAMTHI'!$O:$O))</f>
        <v>0</v>
      </c>
      <c r="AJ408" s="49">
        <f>IF($D408="","",SUMIF('[3]TK CHAMTHI'!$N:$N,$D408,'[3]TK CHAMTHI'!$O:$O))</f>
        <v>0</v>
      </c>
      <c r="AK408" s="50">
        <f t="shared" si="62"/>
        <v>0</v>
      </c>
      <c r="AL408" s="49">
        <f>IF($D408="","",SUMIF('[3]TK CHAMTHI'!$P:$P,$D408,'[3]TK CHAMTHI'!$R:$R))</f>
        <v>0</v>
      </c>
      <c r="AM408" s="49">
        <f>IF($D408="","",SUMIF('[3]TK CHAMTHI'!$Q:$Q,$D408,'[3]TK CHAMTHI'!$R:$R))</f>
        <v>0</v>
      </c>
      <c r="AN408" s="50">
        <f t="shared" si="63"/>
        <v>0</v>
      </c>
      <c r="AO408" s="49">
        <f>IF(D408="","",SUMIF('[3]TK CHAMTHI'!S:S,D408,'[3]TK CHAMTHI'!U:U))</f>
        <v>0</v>
      </c>
      <c r="AP408" s="49">
        <f>IF(D408="","",SUMIF('[3]TK CHAMTHI'!T:T,D408,'[3]TK CHAMTHI'!U:U))</f>
        <v>0</v>
      </c>
      <c r="AQ408" s="50">
        <f t="shared" si="71"/>
        <v>0</v>
      </c>
      <c r="AR408" s="50">
        <f>IF(D408="","",ROUND(SUMIF('[3]QL THI'!G:G,D408,'[3]QL THI'!H:H),1))</f>
        <v>0</v>
      </c>
      <c r="AS408" s="50">
        <f>IF(D408="","",ROUND(SUMIF('[3]QL THI'!E:E,D408,'[3]QL THI'!F:F),1))</f>
        <v>0</v>
      </c>
      <c r="AT408" s="149">
        <f t="shared" si="64"/>
        <v>0</v>
      </c>
    </row>
    <row r="409" spans="1:46" s="135" customFormat="1">
      <c r="A409" s="145">
        <f>IF(D409="","",SUBTOTAL(3,$D$5:D409))</f>
        <v>405</v>
      </c>
      <c r="B409" s="46" t="s">
        <v>863</v>
      </c>
      <c r="C409" s="47" t="s">
        <v>851</v>
      </c>
      <c r="D409" s="146" t="s">
        <v>864</v>
      </c>
      <c r="E409" s="147">
        <f>IF($D409="","",SUMIF('[3]TK DETHI'!$A:$A,$D409,'[3]TK DETHI'!$B:$B))</f>
        <v>0</v>
      </c>
      <c r="F409" s="147">
        <f>IF($D409="","",SUMIF('[3]TK DETHI'!$C:$C,$D409,'[3]TK DETHI'!$D:$D))</f>
        <v>0</v>
      </c>
      <c r="G409" s="147">
        <f>IF($D409="","",SUMIF('[3]TK DETHI'!$E:$E,$D409,'[3]TK DETHI'!$F:$F))</f>
        <v>0</v>
      </c>
      <c r="H409" s="147">
        <f>IF($D409="","",SUMIF('[3]TK DETHI'!$G:$G,$D409,'[3]TK DETHI'!$H:$H))</f>
        <v>0</v>
      </c>
      <c r="I409" s="147">
        <f>IF($D409="","",SUMIF('[3]TK DETHI'!$I:$I,$D409,'[3]TK DETHI'!$J:$J))</f>
        <v>0</v>
      </c>
      <c r="J409" s="147">
        <f>IF($D409="","",SUMIF('[3]TK DETHI'!$K:$K,$D409,'[3]TK DETHI'!$L:$L))</f>
        <v>0</v>
      </c>
      <c r="K409" s="147">
        <f>IF($D409="","",SUMIF('[3]TK DETHI'!$M:$M,$D409,'[3]TK DETHI'!$N:$N))</f>
        <v>0</v>
      </c>
      <c r="L409" s="147">
        <f>IF($D409="","",SUMIF('[3]TK DETHI'!$O:$O,$D409,'[3]TK DETHI'!$P:$P))</f>
        <v>0</v>
      </c>
      <c r="M409" s="148">
        <f t="shared" si="65"/>
        <v>0</v>
      </c>
      <c r="N409" s="49">
        <f>IF($D409="","",SUMIF('[3]TK COITHI KTHP va Thi TN'!$A:$A,$D409,'[3]TK COITHI KTHP va Thi TN'!$D:$D))</f>
        <v>0</v>
      </c>
      <c r="O409" s="49">
        <f>IF($D409="","",SUMIF('[3]TK COITHI KTHP va Thi TN'!$B:$B,$D409,'[3]TK COITHI KTHP va Thi TN'!$D:$D))</f>
        <v>0</v>
      </c>
      <c r="P409" s="49">
        <f>IF($D409="","",SUMIF('[3]TK COITHI KTHP va Thi TN'!$E:$E,$D409,'[3]TK COITHI KTHP va Thi TN'!$H:$H))</f>
        <v>0</v>
      </c>
      <c r="Q409" s="49">
        <f>IF($D409="","",SUMIF('[3]TK COITHI KTHP va Thi TN'!$F:$F,$D409,'[3]TK COITHI KTHP va Thi TN'!$H:$H))</f>
        <v>0</v>
      </c>
      <c r="R409" s="149">
        <f t="shared" si="66"/>
        <v>0</v>
      </c>
      <c r="S409" s="49">
        <f>IF($D409="","",SUMIF('[3]TK CHAMTHI'!$A:$A,$D409,'[3]TK CHAMTHI'!$C:$C))</f>
        <v>0</v>
      </c>
      <c r="T409" s="49">
        <f>IF($D409="","",SUMIF('[3]TK CHAMTHI'!$B:$B,$D409,'[3]TK CHAMTHI'!$C:$C))</f>
        <v>0</v>
      </c>
      <c r="U409" s="49">
        <f>IF(D409="","",SUMIF('[3]CHAM NV'!B:B,D409,'[3]CHAM NV'!C:C))</f>
        <v>0</v>
      </c>
      <c r="V409" s="50">
        <f t="shared" si="67"/>
        <v>0</v>
      </c>
      <c r="W409" s="49">
        <f>IF($D409="","",SUMIF('[3]TK CHAMTHI'!$D:$D,$D409,'[3]TK CHAMTHI'!$F:$F))</f>
        <v>0</v>
      </c>
      <c r="X409" s="49">
        <f>IF($D409="","",SUMIF('[3]TK CHAMTHI'!$E:$E,$D409,'[3]TK CHAMTHI'!$F:$F))</f>
        <v>0</v>
      </c>
      <c r="Y409" s="49">
        <f>IF(D409="","",SUMIF('[3]CHAM NV'!G:G,D409,'[3]CHAM NV'!H:H))</f>
        <v>0</v>
      </c>
      <c r="Z409" s="50">
        <f t="shared" si="68"/>
        <v>0</v>
      </c>
      <c r="AA409" s="49">
        <f>IF($D409="","",SUMIF('[3]TK CHAMTHI'!$G:$G,$D409,'[3]TK CHAMTHI'!$I:$I))</f>
        <v>0</v>
      </c>
      <c r="AB409" s="49">
        <f>IF($D409="","",SUMIF('[3]TK CHAMTHI'!$H:$H,$D409,'[3]TK CHAMTHI'!$I:$I))</f>
        <v>0</v>
      </c>
      <c r="AC409" s="49">
        <f>IF(D409="","",SUMIF('[3]CHAM NV'!E:E,D409,'[3]CHAM NV'!F:F))</f>
        <v>0</v>
      </c>
      <c r="AD409" s="50">
        <f t="shared" si="69"/>
        <v>0</v>
      </c>
      <c r="AE409" s="49">
        <f>IF($D409="","",SUMIF('[3]TK CHAMTHI'!$J:$J,$D409,'[3]TK CHAMTHI'!$L:$L))</f>
        <v>0</v>
      </c>
      <c r="AF409" s="49">
        <f>IF($D409="","",SUMIF('[3]TK CHAMTHI'!$K:$K,$D409,'[3]TK CHAMTHI'!$L:$L))</f>
        <v>0</v>
      </c>
      <c r="AG409" s="49">
        <f>IF(D409="","",SUMIF('[3]CHAM NV'!I:I,D409,'[3]CHAM NV'!J:J))</f>
        <v>0</v>
      </c>
      <c r="AH409" s="50">
        <f t="shared" si="70"/>
        <v>0</v>
      </c>
      <c r="AI409" s="49">
        <f>IF($D409="","",SUMIF('[3]TK CHAMTHI'!$M:$M,$D409,'[3]TK CHAMTHI'!$O:$O))</f>
        <v>0</v>
      </c>
      <c r="AJ409" s="49">
        <f>IF($D409="","",SUMIF('[3]TK CHAMTHI'!$N:$N,$D409,'[3]TK CHAMTHI'!$O:$O))</f>
        <v>0</v>
      </c>
      <c r="AK409" s="50">
        <f t="shared" si="62"/>
        <v>0</v>
      </c>
      <c r="AL409" s="49">
        <f>IF($D409="","",SUMIF('[3]TK CHAMTHI'!$P:$P,$D409,'[3]TK CHAMTHI'!$R:$R))</f>
        <v>0</v>
      </c>
      <c r="AM409" s="49">
        <f>IF($D409="","",SUMIF('[3]TK CHAMTHI'!$Q:$Q,$D409,'[3]TK CHAMTHI'!$R:$R))</f>
        <v>0</v>
      </c>
      <c r="AN409" s="50">
        <f t="shared" si="63"/>
        <v>0</v>
      </c>
      <c r="AO409" s="49">
        <f>IF(D409="","",SUMIF('[3]TK CHAMTHI'!S:S,D409,'[3]TK CHAMTHI'!U:U))</f>
        <v>0</v>
      </c>
      <c r="AP409" s="49">
        <f>IF(D409="","",SUMIF('[3]TK CHAMTHI'!T:T,D409,'[3]TK CHAMTHI'!U:U))</f>
        <v>0</v>
      </c>
      <c r="AQ409" s="50">
        <f t="shared" si="71"/>
        <v>0</v>
      </c>
      <c r="AR409" s="50">
        <f>IF(D409="","",ROUND(SUMIF('[3]QL THI'!G:G,D409,'[3]QL THI'!H:H),1))</f>
        <v>0</v>
      </c>
      <c r="AS409" s="50">
        <f>IF(D409="","",ROUND(SUMIF('[3]QL THI'!E:E,D409,'[3]QL THI'!F:F),1))</f>
        <v>0</v>
      </c>
      <c r="AT409" s="149">
        <f t="shared" si="64"/>
        <v>0</v>
      </c>
    </row>
    <row r="410" spans="1:46" s="135" customFormat="1">
      <c r="A410" s="145">
        <f>IF(D410="","",SUBTOTAL(3,$D$5:D410))</f>
        <v>406</v>
      </c>
      <c r="B410" s="46" t="s">
        <v>865</v>
      </c>
      <c r="C410" s="47" t="s">
        <v>851</v>
      </c>
      <c r="D410" s="146" t="s">
        <v>866</v>
      </c>
      <c r="E410" s="147">
        <f>IF($D410="","",SUMIF('[3]TK DETHI'!$A:$A,$D410,'[3]TK DETHI'!$B:$B))</f>
        <v>0</v>
      </c>
      <c r="F410" s="147">
        <f>IF($D410="","",SUMIF('[3]TK DETHI'!$C:$C,$D410,'[3]TK DETHI'!$D:$D))</f>
        <v>0</v>
      </c>
      <c r="G410" s="147">
        <f>IF($D410="","",SUMIF('[3]TK DETHI'!$E:$E,$D410,'[3]TK DETHI'!$F:$F))</f>
        <v>0</v>
      </c>
      <c r="H410" s="147">
        <f>IF($D410="","",SUMIF('[3]TK DETHI'!$G:$G,$D410,'[3]TK DETHI'!$H:$H))</f>
        <v>0</v>
      </c>
      <c r="I410" s="147">
        <f>IF($D410="","",SUMIF('[3]TK DETHI'!$I:$I,$D410,'[3]TK DETHI'!$J:$J))</f>
        <v>0</v>
      </c>
      <c r="J410" s="147">
        <f>IF($D410="","",SUMIF('[3]TK DETHI'!$K:$K,$D410,'[3]TK DETHI'!$L:$L))</f>
        <v>0</v>
      </c>
      <c r="K410" s="147">
        <f>IF($D410="","",SUMIF('[3]TK DETHI'!$M:$M,$D410,'[3]TK DETHI'!$N:$N))</f>
        <v>0</v>
      </c>
      <c r="L410" s="147">
        <f>IF($D410="","",SUMIF('[3]TK DETHI'!$O:$O,$D410,'[3]TK DETHI'!$P:$P))</f>
        <v>0</v>
      </c>
      <c r="M410" s="148">
        <f t="shared" si="65"/>
        <v>0</v>
      </c>
      <c r="N410" s="49">
        <f>IF($D410="","",SUMIF('[3]TK COITHI KTHP va Thi TN'!$A:$A,$D410,'[3]TK COITHI KTHP va Thi TN'!$D:$D))</f>
        <v>0</v>
      </c>
      <c r="O410" s="49">
        <f>IF($D410="","",SUMIF('[3]TK COITHI KTHP va Thi TN'!$B:$B,$D410,'[3]TK COITHI KTHP va Thi TN'!$D:$D))</f>
        <v>0</v>
      </c>
      <c r="P410" s="49">
        <f>IF($D410="","",SUMIF('[3]TK COITHI KTHP va Thi TN'!$E:$E,$D410,'[3]TK COITHI KTHP va Thi TN'!$H:$H))</f>
        <v>0</v>
      </c>
      <c r="Q410" s="49">
        <f>IF($D410="","",SUMIF('[3]TK COITHI KTHP va Thi TN'!$F:$F,$D410,'[3]TK COITHI KTHP va Thi TN'!$H:$H))</f>
        <v>0</v>
      </c>
      <c r="R410" s="149">
        <f t="shared" si="66"/>
        <v>0</v>
      </c>
      <c r="S410" s="49">
        <f>IF($D410="","",SUMIF('[3]TK CHAMTHI'!$A:$A,$D410,'[3]TK CHAMTHI'!$C:$C))</f>
        <v>0</v>
      </c>
      <c r="T410" s="49">
        <f>IF($D410="","",SUMIF('[3]TK CHAMTHI'!$B:$B,$D410,'[3]TK CHAMTHI'!$C:$C))</f>
        <v>0</v>
      </c>
      <c r="U410" s="49">
        <f>IF(D410="","",SUMIF('[3]CHAM NV'!B:B,D410,'[3]CHAM NV'!C:C))</f>
        <v>0</v>
      </c>
      <c r="V410" s="50">
        <f t="shared" si="67"/>
        <v>0</v>
      </c>
      <c r="W410" s="49">
        <f>IF($D410="","",SUMIF('[3]TK CHAMTHI'!$D:$D,$D410,'[3]TK CHAMTHI'!$F:$F))</f>
        <v>0</v>
      </c>
      <c r="X410" s="49">
        <f>IF($D410="","",SUMIF('[3]TK CHAMTHI'!$E:$E,$D410,'[3]TK CHAMTHI'!$F:$F))</f>
        <v>0</v>
      </c>
      <c r="Y410" s="49">
        <f>IF(D410="","",SUMIF('[3]CHAM NV'!G:G,D410,'[3]CHAM NV'!H:H))</f>
        <v>0</v>
      </c>
      <c r="Z410" s="50">
        <f t="shared" si="68"/>
        <v>0</v>
      </c>
      <c r="AA410" s="49">
        <f>IF($D410="","",SUMIF('[3]TK CHAMTHI'!$G:$G,$D410,'[3]TK CHAMTHI'!$I:$I))</f>
        <v>0</v>
      </c>
      <c r="AB410" s="49">
        <f>IF($D410="","",SUMIF('[3]TK CHAMTHI'!$H:$H,$D410,'[3]TK CHAMTHI'!$I:$I))</f>
        <v>0</v>
      </c>
      <c r="AC410" s="49">
        <f>IF(D410="","",SUMIF('[3]CHAM NV'!E:E,D410,'[3]CHAM NV'!F:F))</f>
        <v>0</v>
      </c>
      <c r="AD410" s="50">
        <f t="shared" si="69"/>
        <v>0</v>
      </c>
      <c r="AE410" s="49">
        <f>IF($D410="","",SUMIF('[3]TK CHAMTHI'!$J:$J,$D410,'[3]TK CHAMTHI'!$L:$L))</f>
        <v>0</v>
      </c>
      <c r="AF410" s="49">
        <f>IF($D410="","",SUMIF('[3]TK CHAMTHI'!$K:$K,$D410,'[3]TK CHAMTHI'!$L:$L))</f>
        <v>0</v>
      </c>
      <c r="AG410" s="49">
        <f>IF(D410="","",SUMIF('[3]CHAM NV'!I:I,D410,'[3]CHAM NV'!J:J))</f>
        <v>0</v>
      </c>
      <c r="AH410" s="50">
        <f t="shared" si="70"/>
        <v>0</v>
      </c>
      <c r="AI410" s="49">
        <f>IF($D410="","",SUMIF('[3]TK CHAMTHI'!$M:$M,$D410,'[3]TK CHAMTHI'!$O:$O))</f>
        <v>0</v>
      </c>
      <c r="AJ410" s="49">
        <f>IF($D410="","",SUMIF('[3]TK CHAMTHI'!$N:$N,$D410,'[3]TK CHAMTHI'!$O:$O))</f>
        <v>0</v>
      </c>
      <c r="AK410" s="50">
        <f t="shared" si="62"/>
        <v>0</v>
      </c>
      <c r="AL410" s="49">
        <f>IF($D410="","",SUMIF('[3]TK CHAMTHI'!$P:$P,$D410,'[3]TK CHAMTHI'!$R:$R))</f>
        <v>0</v>
      </c>
      <c r="AM410" s="49">
        <f>IF($D410="","",SUMIF('[3]TK CHAMTHI'!$Q:$Q,$D410,'[3]TK CHAMTHI'!$R:$R))</f>
        <v>0</v>
      </c>
      <c r="AN410" s="50">
        <f t="shared" si="63"/>
        <v>0</v>
      </c>
      <c r="AO410" s="49">
        <f>IF(D410="","",SUMIF('[3]TK CHAMTHI'!S:S,D410,'[3]TK CHAMTHI'!U:U))</f>
        <v>0</v>
      </c>
      <c r="AP410" s="49">
        <f>IF(D410="","",SUMIF('[3]TK CHAMTHI'!T:T,D410,'[3]TK CHAMTHI'!U:U))</f>
        <v>0</v>
      </c>
      <c r="AQ410" s="50">
        <f t="shared" si="71"/>
        <v>0</v>
      </c>
      <c r="AR410" s="50">
        <f>IF(D410="","",ROUND(SUMIF('[3]QL THI'!G:G,D410,'[3]QL THI'!H:H),1))</f>
        <v>0</v>
      </c>
      <c r="AS410" s="50">
        <f>IF(D410="","",ROUND(SUMIF('[3]QL THI'!E:E,D410,'[3]QL THI'!F:F),1))</f>
        <v>0</v>
      </c>
      <c r="AT410" s="149">
        <f t="shared" si="64"/>
        <v>0</v>
      </c>
    </row>
    <row r="411" spans="1:46" s="135" customFormat="1">
      <c r="A411" s="145">
        <f>IF(D411="","",SUBTOTAL(3,$D$5:D411))</f>
        <v>407</v>
      </c>
      <c r="B411" s="46" t="s">
        <v>867</v>
      </c>
      <c r="C411" s="47" t="s">
        <v>851</v>
      </c>
      <c r="D411" s="146" t="s">
        <v>868</v>
      </c>
      <c r="E411" s="147">
        <f>IF($D411="","",SUMIF('[3]TK DETHI'!$A:$A,$D411,'[3]TK DETHI'!$B:$B))</f>
        <v>0</v>
      </c>
      <c r="F411" s="147">
        <f>IF($D411="","",SUMIF('[3]TK DETHI'!$C:$C,$D411,'[3]TK DETHI'!$D:$D))</f>
        <v>0</v>
      </c>
      <c r="G411" s="147">
        <f>IF($D411="","",SUMIF('[3]TK DETHI'!$E:$E,$D411,'[3]TK DETHI'!$F:$F))</f>
        <v>0</v>
      </c>
      <c r="H411" s="147">
        <f>IF($D411="","",SUMIF('[3]TK DETHI'!$G:$G,$D411,'[3]TK DETHI'!$H:$H))</f>
        <v>0</v>
      </c>
      <c r="I411" s="147">
        <f>IF($D411="","",SUMIF('[3]TK DETHI'!$I:$I,$D411,'[3]TK DETHI'!$J:$J))</f>
        <v>0</v>
      </c>
      <c r="J411" s="147">
        <f>IF($D411="","",SUMIF('[3]TK DETHI'!$K:$K,$D411,'[3]TK DETHI'!$L:$L))</f>
        <v>0</v>
      </c>
      <c r="K411" s="147">
        <f>IF($D411="","",SUMIF('[3]TK DETHI'!$M:$M,$D411,'[3]TK DETHI'!$N:$N))</f>
        <v>0</v>
      </c>
      <c r="L411" s="147">
        <f>IF($D411="","",SUMIF('[3]TK DETHI'!$O:$O,$D411,'[3]TK DETHI'!$P:$P))</f>
        <v>0</v>
      </c>
      <c r="M411" s="148">
        <f t="shared" si="65"/>
        <v>0</v>
      </c>
      <c r="N411" s="49">
        <f>IF($D411="","",SUMIF('[3]TK COITHI KTHP va Thi TN'!$A:$A,$D411,'[3]TK COITHI KTHP va Thi TN'!$D:$D))</f>
        <v>0</v>
      </c>
      <c r="O411" s="49">
        <f>IF($D411="","",SUMIF('[3]TK COITHI KTHP va Thi TN'!$B:$B,$D411,'[3]TK COITHI KTHP va Thi TN'!$D:$D))</f>
        <v>0</v>
      </c>
      <c r="P411" s="49">
        <f>IF($D411="","",SUMIF('[3]TK COITHI KTHP va Thi TN'!$E:$E,$D411,'[3]TK COITHI KTHP va Thi TN'!$H:$H))</f>
        <v>0</v>
      </c>
      <c r="Q411" s="49">
        <f>IF($D411="","",SUMIF('[3]TK COITHI KTHP va Thi TN'!$F:$F,$D411,'[3]TK COITHI KTHP va Thi TN'!$H:$H))</f>
        <v>0</v>
      </c>
      <c r="R411" s="149">
        <f t="shared" si="66"/>
        <v>0</v>
      </c>
      <c r="S411" s="49">
        <f>IF($D411="","",SUMIF('[3]TK CHAMTHI'!$A:$A,$D411,'[3]TK CHAMTHI'!$C:$C))</f>
        <v>0</v>
      </c>
      <c r="T411" s="49">
        <f>IF($D411="","",SUMIF('[3]TK CHAMTHI'!$B:$B,$D411,'[3]TK CHAMTHI'!$C:$C))</f>
        <v>0</v>
      </c>
      <c r="U411" s="49">
        <f>IF(D411="","",SUMIF('[3]CHAM NV'!B:B,D411,'[3]CHAM NV'!C:C))</f>
        <v>0</v>
      </c>
      <c r="V411" s="50">
        <f t="shared" si="67"/>
        <v>0</v>
      </c>
      <c r="W411" s="49">
        <f>IF($D411="","",SUMIF('[3]TK CHAMTHI'!$D:$D,$D411,'[3]TK CHAMTHI'!$F:$F))</f>
        <v>0</v>
      </c>
      <c r="X411" s="49">
        <f>IF($D411="","",SUMIF('[3]TK CHAMTHI'!$E:$E,$D411,'[3]TK CHAMTHI'!$F:$F))</f>
        <v>0</v>
      </c>
      <c r="Y411" s="49">
        <f>IF(D411="","",SUMIF('[3]CHAM NV'!G:G,D411,'[3]CHAM NV'!H:H))</f>
        <v>0</v>
      </c>
      <c r="Z411" s="50">
        <f t="shared" si="68"/>
        <v>0</v>
      </c>
      <c r="AA411" s="49">
        <f>IF($D411="","",SUMIF('[3]TK CHAMTHI'!$G:$G,$D411,'[3]TK CHAMTHI'!$I:$I))</f>
        <v>0</v>
      </c>
      <c r="AB411" s="49">
        <f>IF($D411="","",SUMIF('[3]TK CHAMTHI'!$H:$H,$D411,'[3]TK CHAMTHI'!$I:$I))</f>
        <v>0</v>
      </c>
      <c r="AC411" s="49">
        <f>IF(D411="","",SUMIF('[3]CHAM NV'!E:E,D411,'[3]CHAM NV'!F:F))</f>
        <v>0</v>
      </c>
      <c r="AD411" s="50">
        <f t="shared" si="69"/>
        <v>0</v>
      </c>
      <c r="AE411" s="49">
        <f>IF($D411="","",SUMIF('[3]TK CHAMTHI'!$J:$J,$D411,'[3]TK CHAMTHI'!$L:$L))</f>
        <v>0</v>
      </c>
      <c r="AF411" s="49">
        <f>IF($D411="","",SUMIF('[3]TK CHAMTHI'!$K:$K,$D411,'[3]TK CHAMTHI'!$L:$L))</f>
        <v>0</v>
      </c>
      <c r="AG411" s="49">
        <f>IF(D411="","",SUMIF('[3]CHAM NV'!I:I,D411,'[3]CHAM NV'!J:J))</f>
        <v>0</v>
      </c>
      <c r="AH411" s="50">
        <f t="shared" si="70"/>
        <v>0</v>
      </c>
      <c r="AI411" s="49">
        <f>IF($D411="","",SUMIF('[3]TK CHAMTHI'!$M:$M,$D411,'[3]TK CHAMTHI'!$O:$O))</f>
        <v>0</v>
      </c>
      <c r="AJ411" s="49">
        <f>IF($D411="","",SUMIF('[3]TK CHAMTHI'!$N:$N,$D411,'[3]TK CHAMTHI'!$O:$O))</f>
        <v>0</v>
      </c>
      <c r="AK411" s="50">
        <f t="shared" si="62"/>
        <v>0</v>
      </c>
      <c r="AL411" s="49">
        <f>IF($D411="","",SUMIF('[3]TK CHAMTHI'!$P:$P,$D411,'[3]TK CHAMTHI'!$R:$R))</f>
        <v>0</v>
      </c>
      <c r="AM411" s="49">
        <f>IF($D411="","",SUMIF('[3]TK CHAMTHI'!$Q:$Q,$D411,'[3]TK CHAMTHI'!$R:$R))</f>
        <v>0</v>
      </c>
      <c r="AN411" s="50">
        <f t="shared" si="63"/>
        <v>0</v>
      </c>
      <c r="AO411" s="49">
        <f>IF(D411="","",SUMIF('[3]TK CHAMTHI'!S:S,D411,'[3]TK CHAMTHI'!U:U))</f>
        <v>0</v>
      </c>
      <c r="AP411" s="49">
        <f>IF(D411="","",SUMIF('[3]TK CHAMTHI'!T:T,D411,'[3]TK CHAMTHI'!U:U))</f>
        <v>0</v>
      </c>
      <c r="AQ411" s="50">
        <f t="shared" si="71"/>
        <v>0</v>
      </c>
      <c r="AR411" s="50">
        <f>IF(D411="","",ROUND(SUMIF('[3]QL THI'!G:G,D411,'[3]QL THI'!H:H),1))</f>
        <v>0</v>
      </c>
      <c r="AS411" s="50">
        <f>IF(D411="","",ROUND(SUMIF('[3]QL THI'!E:E,D411,'[3]QL THI'!F:F),1))</f>
        <v>0</v>
      </c>
      <c r="AT411" s="149">
        <f t="shared" si="64"/>
        <v>0</v>
      </c>
    </row>
    <row r="412" spans="1:46" s="135" customFormat="1">
      <c r="A412" s="145">
        <f>IF(D412="","",SUBTOTAL(3,$D$5:D412))</f>
        <v>408</v>
      </c>
      <c r="B412" s="46" t="s">
        <v>869</v>
      </c>
      <c r="C412" s="47" t="s">
        <v>851</v>
      </c>
      <c r="D412" s="146" t="s">
        <v>870</v>
      </c>
      <c r="E412" s="147">
        <f>IF($D412="","",SUMIF('[3]TK DETHI'!$A:$A,$D412,'[3]TK DETHI'!$B:$B))</f>
        <v>0</v>
      </c>
      <c r="F412" s="147">
        <f>IF($D412="","",SUMIF('[3]TK DETHI'!$C:$C,$D412,'[3]TK DETHI'!$D:$D))</f>
        <v>0</v>
      </c>
      <c r="G412" s="147">
        <f>IF($D412="","",SUMIF('[3]TK DETHI'!$E:$E,$D412,'[3]TK DETHI'!$F:$F))</f>
        <v>0</v>
      </c>
      <c r="H412" s="147">
        <f>IF($D412="","",SUMIF('[3]TK DETHI'!$G:$G,$D412,'[3]TK DETHI'!$H:$H))</f>
        <v>0</v>
      </c>
      <c r="I412" s="147">
        <f>IF($D412="","",SUMIF('[3]TK DETHI'!$I:$I,$D412,'[3]TK DETHI'!$J:$J))</f>
        <v>0</v>
      </c>
      <c r="J412" s="147">
        <f>IF($D412="","",SUMIF('[3]TK DETHI'!$K:$K,$D412,'[3]TK DETHI'!$L:$L))</f>
        <v>0</v>
      </c>
      <c r="K412" s="147">
        <f>IF($D412="","",SUMIF('[3]TK DETHI'!$M:$M,$D412,'[3]TK DETHI'!$N:$N))</f>
        <v>0</v>
      </c>
      <c r="L412" s="147">
        <f>IF($D412="","",SUMIF('[3]TK DETHI'!$O:$O,$D412,'[3]TK DETHI'!$P:$P))</f>
        <v>0</v>
      </c>
      <c r="M412" s="148">
        <f t="shared" si="65"/>
        <v>0</v>
      </c>
      <c r="N412" s="49">
        <f>IF($D412="","",SUMIF('[3]TK COITHI KTHP va Thi TN'!$A:$A,$D412,'[3]TK COITHI KTHP va Thi TN'!$D:$D))</f>
        <v>0</v>
      </c>
      <c r="O412" s="49">
        <f>IF($D412="","",SUMIF('[3]TK COITHI KTHP va Thi TN'!$B:$B,$D412,'[3]TK COITHI KTHP va Thi TN'!$D:$D))</f>
        <v>0</v>
      </c>
      <c r="P412" s="49">
        <f>IF($D412="","",SUMIF('[3]TK COITHI KTHP va Thi TN'!$E:$E,$D412,'[3]TK COITHI KTHP va Thi TN'!$H:$H))</f>
        <v>0</v>
      </c>
      <c r="Q412" s="49">
        <f>IF($D412="","",SUMIF('[3]TK COITHI KTHP va Thi TN'!$F:$F,$D412,'[3]TK COITHI KTHP va Thi TN'!$H:$H))</f>
        <v>0</v>
      </c>
      <c r="R412" s="149">
        <f t="shared" si="66"/>
        <v>0</v>
      </c>
      <c r="S412" s="49">
        <f>IF($D412="","",SUMIF('[3]TK CHAMTHI'!$A:$A,$D412,'[3]TK CHAMTHI'!$C:$C))</f>
        <v>0</v>
      </c>
      <c r="T412" s="49">
        <f>IF($D412="","",SUMIF('[3]TK CHAMTHI'!$B:$B,$D412,'[3]TK CHAMTHI'!$C:$C))</f>
        <v>0</v>
      </c>
      <c r="U412" s="49">
        <f>IF(D412="","",SUMIF('[3]CHAM NV'!B:B,D412,'[3]CHAM NV'!C:C))</f>
        <v>0</v>
      </c>
      <c r="V412" s="50">
        <f t="shared" si="67"/>
        <v>0</v>
      </c>
      <c r="W412" s="49">
        <f>IF($D412="","",SUMIF('[3]TK CHAMTHI'!$D:$D,$D412,'[3]TK CHAMTHI'!$F:$F))</f>
        <v>0</v>
      </c>
      <c r="X412" s="49">
        <f>IF($D412="","",SUMIF('[3]TK CHAMTHI'!$E:$E,$D412,'[3]TK CHAMTHI'!$F:$F))</f>
        <v>0</v>
      </c>
      <c r="Y412" s="49">
        <f>IF(D412="","",SUMIF('[3]CHAM NV'!G:G,D412,'[3]CHAM NV'!H:H))</f>
        <v>0</v>
      </c>
      <c r="Z412" s="50">
        <f t="shared" si="68"/>
        <v>0</v>
      </c>
      <c r="AA412" s="49">
        <f>IF($D412="","",SUMIF('[3]TK CHAMTHI'!$G:$G,$D412,'[3]TK CHAMTHI'!$I:$I))</f>
        <v>0</v>
      </c>
      <c r="AB412" s="49">
        <f>IF($D412="","",SUMIF('[3]TK CHAMTHI'!$H:$H,$D412,'[3]TK CHAMTHI'!$I:$I))</f>
        <v>0</v>
      </c>
      <c r="AC412" s="49">
        <f>IF(D412="","",SUMIF('[3]CHAM NV'!E:E,D412,'[3]CHAM NV'!F:F))</f>
        <v>0</v>
      </c>
      <c r="AD412" s="50">
        <f t="shared" si="69"/>
        <v>0</v>
      </c>
      <c r="AE412" s="49">
        <f>IF($D412="","",SUMIF('[3]TK CHAMTHI'!$J:$J,$D412,'[3]TK CHAMTHI'!$L:$L))</f>
        <v>0</v>
      </c>
      <c r="AF412" s="49">
        <f>IF($D412="","",SUMIF('[3]TK CHAMTHI'!$K:$K,$D412,'[3]TK CHAMTHI'!$L:$L))</f>
        <v>0</v>
      </c>
      <c r="AG412" s="49">
        <f>IF(D412="","",SUMIF('[3]CHAM NV'!I:I,D412,'[3]CHAM NV'!J:J))</f>
        <v>0</v>
      </c>
      <c r="AH412" s="50">
        <f t="shared" si="70"/>
        <v>0</v>
      </c>
      <c r="AI412" s="49">
        <f>IF($D412="","",SUMIF('[3]TK CHAMTHI'!$M:$M,$D412,'[3]TK CHAMTHI'!$O:$O))</f>
        <v>0</v>
      </c>
      <c r="AJ412" s="49">
        <f>IF($D412="","",SUMIF('[3]TK CHAMTHI'!$N:$N,$D412,'[3]TK CHAMTHI'!$O:$O))</f>
        <v>0</v>
      </c>
      <c r="AK412" s="50">
        <f t="shared" si="62"/>
        <v>0</v>
      </c>
      <c r="AL412" s="49">
        <f>IF($D412="","",SUMIF('[3]TK CHAMTHI'!$P:$P,$D412,'[3]TK CHAMTHI'!$R:$R))</f>
        <v>0</v>
      </c>
      <c r="AM412" s="49">
        <f>IF($D412="","",SUMIF('[3]TK CHAMTHI'!$Q:$Q,$D412,'[3]TK CHAMTHI'!$R:$R))</f>
        <v>0</v>
      </c>
      <c r="AN412" s="50">
        <f t="shared" si="63"/>
        <v>0</v>
      </c>
      <c r="AO412" s="49">
        <f>IF(D412="","",SUMIF('[3]TK CHAMTHI'!S:S,D412,'[3]TK CHAMTHI'!U:U))</f>
        <v>0</v>
      </c>
      <c r="AP412" s="49">
        <f>IF(D412="","",SUMIF('[3]TK CHAMTHI'!T:T,D412,'[3]TK CHAMTHI'!U:U))</f>
        <v>0</v>
      </c>
      <c r="AQ412" s="50">
        <f t="shared" si="71"/>
        <v>0</v>
      </c>
      <c r="AR412" s="50">
        <f>IF(D412="","",ROUND(SUMIF('[3]QL THI'!G:G,D412,'[3]QL THI'!H:H),1))</f>
        <v>0</v>
      </c>
      <c r="AS412" s="50">
        <f>IF(D412="","",ROUND(SUMIF('[3]QL THI'!E:E,D412,'[3]QL THI'!F:F),1))</f>
        <v>0</v>
      </c>
      <c r="AT412" s="149">
        <f t="shared" si="64"/>
        <v>0</v>
      </c>
    </row>
    <row r="413" spans="1:46" s="135" customFormat="1">
      <c r="A413" s="145">
        <f>IF(D413="","",SUBTOTAL(3,$D$5:D413))</f>
        <v>409</v>
      </c>
      <c r="B413" s="46" t="s">
        <v>871</v>
      </c>
      <c r="C413" s="47" t="s">
        <v>851</v>
      </c>
      <c r="D413" s="146" t="s">
        <v>872</v>
      </c>
      <c r="E413" s="147">
        <f>IF($D413="","",SUMIF('[3]TK DETHI'!$A:$A,$D413,'[3]TK DETHI'!$B:$B))</f>
        <v>0</v>
      </c>
      <c r="F413" s="147">
        <f>IF($D413="","",SUMIF('[3]TK DETHI'!$C:$C,$D413,'[3]TK DETHI'!$D:$D))</f>
        <v>0</v>
      </c>
      <c r="G413" s="147">
        <f>IF($D413="","",SUMIF('[3]TK DETHI'!$E:$E,$D413,'[3]TK DETHI'!$F:$F))</f>
        <v>0</v>
      </c>
      <c r="H413" s="147">
        <f>IF($D413="","",SUMIF('[3]TK DETHI'!$G:$G,$D413,'[3]TK DETHI'!$H:$H))</f>
        <v>0</v>
      </c>
      <c r="I413" s="147">
        <f>IF($D413="","",SUMIF('[3]TK DETHI'!$I:$I,$D413,'[3]TK DETHI'!$J:$J))</f>
        <v>0</v>
      </c>
      <c r="J413" s="147">
        <f>IF($D413="","",SUMIF('[3]TK DETHI'!$K:$K,$D413,'[3]TK DETHI'!$L:$L))</f>
        <v>0</v>
      </c>
      <c r="K413" s="147">
        <f>IF($D413="","",SUMIF('[3]TK DETHI'!$M:$M,$D413,'[3]TK DETHI'!$N:$N))</f>
        <v>0</v>
      </c>
      <c r="L413" s="147">
        <f>IF($D413="","",SUMIF('[3]TK DETHI'!$O:$O,$D413,'[3]TK DETHI'!$P:$P))</f>
        <v>0</v>
      </c>
      <c r="M413" s="148">
        <f t="shared" si="65"/>
        <v>0</v>
      </c>
      <c r="N413" s="49">
        <f>IF($D413="","",SUMIF('[3]TK COITHI KTHP va Thi TN'!$A:$A,$D413,'[3]TK COITHI KTHP va Thi TN'!$D:$D))</f>
        <v>0</v>
      </c>
      <c r="O413" s="49">
        <f>IF($D413="","",SUMIF('[3]TK COITHI KTHP va Thi TN'!$B:$B,$D413,'[3]TK COITHI KTHP va Thi TN'!$D:$D))</f>
        <v>0</v>
      </c>
      <c r="P413" s="49">
        <f>IF($D413="","",SUMIF('[3]TK COITHI KTHP va Thi TN'!$E:$E,$D413,'[3]TK COITHI KTHP va Thi TN'!$H:$H))</f>
        <v>0</v>
      </c>
      <c r="Q413" s="49">
        <f>IF($D413="","",SUMIF('[3]TK COITHI KTHP va Thi TN'!$F:$F,$D413,'[3]TK COITHI KTHP va Thi TN'!$H:$H))</f>
        <v>0</v>
      </c>
      <c r="R413" s="149">
        <f t="shared" si="66"/>
        <v>0</v>
      </c>
      <c r="S413" s="49">
        <f>IF($D413="","",SUMIF('[3]TK CHAMTHI'!$A:$A,$D413,'[3]TK CHAMTHI'!$C:$C))</f>
        <v>0</v>
      </c>
      <c r="T413" s="49">
        <f>IF($D413="","",SUMIF('[3]TK CHAMTHI'!$B:$B,$D413,'[3]TK CHAMTHI'!$C:$C))</f>
        <v>0</v>
      </c>
      <c r="U413" s="49">
        <f>IF(D413="","",SUMIF('[3]CHAM NV'!B:B,D413,'[3]CHAM NV'!C:C))</f>
        <v>0</v>
      </c>
      <c r="V413" s="50">
        <f t="shared" si="67"/>
        <v>0</v>
      </c>
      <c r="W413" s="49">
        <f>IF($D413="","",SUMIF('[3]TK CHAMTHI'!$D:$D,$D413,'[3]TK CHAMTHI'!$F:$F))</f>
        <v>0</v>
      </c>
      <c r="X413" s="49">
        <f>IF($D413="","",SUMIF('[3]TK CHAMTHI'!$E:$E,$D413,'[3]TK CHAMTHI'!$F:$F))</f>
        <v>0</v>
      </c>
      <c r="Y413" s="49">
        <f>IF(D413="","",SUMIF('[3]CHAM NV'!G:G,D413,'[3]CHAM NV'!H:H))</f>
        <v>0</v>
      </c>
      <c r="Z413" s="50">
        <f t="shared" si="68"/>
        <v>0</v>
      </c>
      <c r="AA413" s="49">
        <f>IF($D413="","",SUMIF('[3]TK CHAMTHI'!$G:$G,$D413,'[3]TK CHAMTHI'!$I:$I))</f>
        <v>0</v>
      </c>
      <c r="AB413" s="49">
        <f>IF($D413="","",SUMIF('[3]TK CHAMTHI'!$H:$H,$D413,'[3]TK CHAMTHI'!$I:$I))</f>
        <v>0</v>
      </c>
      <c r="AC413" s="49">
        <f>IF(D413="","",SUMIF('[3]CHAM NV'!E:E,D413,'[3]CHAM NV'!F:F))</f>
        <v>0</v>
      </c>
      <c r="AD413" s="50">
        <f t="shared" si="69"/>
        <v>0</v>
      </c>
      <c r="AE413" s="49">
        <f>IF($D413="","",SUMIF('[3]TK CHAMTHI'!$J:$J,$D413,'[3]TK CHAMTHI'!$L:$L))</f>
        <v>0</v>
      </c>
      <c r="AF413" s="49">
        <f>IF($D413="","",SUMIF('[3]TK CHAMTHI'!$K:$K,$D413,'[3]TK CHAMTHI'!$L:$L))</f>
        <v>0</v>
      </c>
      <c r="AG413" s="49">
        <f>IF(D413="","",SUMIF('[3]CHAM NV'!I:I,D413,'[3]CHAM NV'!J:J))</f>
        <v>0</v>
      </c>
      <c r="AH413" s="50">
        <f t="shared" si="70"/>
        <v>0</v>
      </c>
      <c r="AI413" s="49">
        <f>IF($D413="","",SUMIF('[3]TK CHAMTHI'!$M:$M,$D413,'[3]TK CHAMTHI'!$O:$O))</f>
        <v>0</v>
      </c>
      <c r="AJ413" s="49">
        <f>IF($D413="","",SUMIF('[3]TK CHAMTHI'!$N:$N,$D413,'[3]TK CHAMTHI'!$O:$O))</f>
        <v>0</v>
      </c>
      <c r="AK413" s="50">
        <f t="shared" si="62"/>
        <v>0</v>
      </c>
      <c r="AL413" s="49">
        <f>IF($D413="","",SUMIF('[3]TK CHAMTHI'!$P:$P,$D413,'[3]TK CHAMTHI'!$R:$R))</f>
        <v>0</v>
      </c>
      <c r="AM413" s="49">
        <f>IF($D413="","",SUMIF('[3]TK CHAMTHI'!$Q:$Q,$D413,'[3]TK CHAMTHI'!$R:$R))</f>
        <v>0</v>
      </c>
      <c r="AN413" s="50">
        <f t="shared" si="63"/>
        <v>0</v>
      </c>
      <c r="AO413" s="49">
        <f>IF(D413="","",SUMIF('[3]TK CHAMTHI'!S:S,D413,'[3]TK CHAMTHI'!U:U))</f>
        <v>0</v>
      </c>
      <c r="AP413" s="49">
        <f>IF(D413="","",SUMIF('[3]TK CHAMTHI'!T:T,D413,'[3]TK CHAMTHI'!U:U))</f>
        <v>0</v>
      </c>
      <c r="AQ413" s="50">
        <f t="shared" si="71"/>
        <v>0</v>
      </c>
      <c r="AR413" s="50">
        <f>IF(D413="","",ROUND(SUMIF('[3]QL THI'!G:G,D413,'[3]QL THI'!H:H),1))</f>
        <v>0</v>
      </c>
      <c r="AS413" s="50">
        <f>IF(D413="","",ROUND(SUMIF('[3]QL THI'!E:E,D413,'[3]QL THI'!F:F),1))</f>
        <v>0</v>
      </c>
      <c r="AT413" s="149">
        <f t="shared" si="64"/>
        <v>0</v>
      </c>
    </row>
    <row r="414" spans="1:46" s="135" customFormat="1">
      <c r="A414" s="145">
        <f>IF(D414="","",SUBTOTAL(3,$D$5:D414))</f>
        <v>410</v>
      </c>
      <c r="B414" s="46" t="s">
        <v>873</v>
      </c>
      <c r="C414" s="47" t="s">
        <v>851</v>
      </c>
      <c r="D414" s="146" t="s">
        <v>874</v>
      </c>
      <c r="E414" s="147">
        <f>IF($D414="","",SUMIF('[3]TK DETHI'!$A:$A,$D414,'[3]TK DETHI'!$B:$B))</f>
        <v>0</v>
      </c>
      <c r="F414" s="147">
        <f>IF($D414="","",SUMIF('[3]TK DETHI'!$C:$C,$D414,'[3]TK DETHI'!$D:$D))</f>
        <v>0</v>
      </c>
      <c r="G414" s="147">
        <f>IF($D414="","",SUMIF('[3]TK DETHI'!$E:$E,$D414,'[3]TK DETHI'!$F:$F))</f>
        <v>0</v>
      </c>
      <c r="H414" s="147">
        <f>IF($D414="","",SUMIF('[3]TK DETHI'!$G:$G,$D414,'[3]TK DETHI'!$H:$H))</f>
        <v>0</v>
      </c>
      <c r="I414" s="147">
        <f>IF($D414="","",SUMIF('[3]TK DETHI'!$I:$I,$D414,'[3]TK DETHI'!$J:$J))</f>
        <v>0</v>
      </c>
      <c r="J414" s="147">
        <f>IF($D414="","",SUMIF('[3]TK DETHI'!$K:$K,$D414,'[3]TK DETHI'!$L:$L))</f>
        <v>0</v>
      </c>
      <c r="K414" s="147">
        <f>IF($D414="","",SUMIF('[3]TK DETHI'!$M:$M,$D414,'[3]TK DETHI'!$N:$N))</f>
        <v>0</v>
      </c>
      <c r="L414" s="147">
        <f>IF($D414="","",SUMIF('[3]TK DETHI'!$O:$O,$D414,'[3]TK DETHI'!$P:$P))</f>
        <v>0</v>
      </c>
      <c r="M414" s="148">
        <f t="shared" si="65"/>
        <v>0</v>
      </c>
      <c r="N414" s="49">
        <f>IF($D414="","",SUMIF('[3]TK COITHI KTHP va Thi TN'!$A:$A,$D414,'[3]TK COITHI KTHP va Thi TN'!$D:$D))</f>
        <v>0</v>
      </c>
      <c r="O414" s="49">
        <f>IF($D414="","",SUMIF('[3]TK COITHI KTHP va Thi TN'!$B:$B,$D414,'[3]TK COITHI KTHP va Thi TN'!$D:$D))</f>
        <v>0</v>
      </c>
      <c r="P414" s="49">
        <f>IF($D414="","",SUMIF('[3]TK COITHI KTHP va Thi TN'!$E:$E,$D414,'[3]TK COITHI KTHP va Thi TN'!$H:$H))</f>
        <v>0</v>
      </c>
      <c r="Q414" s="49">
        <f>IF($D414="","",SUMIF('[3]TK COITHI KTHP va Thi TN'!$F:$F,$D414,'[3]TK COITHI KTHP va Thi TN'!$H:$H))</f>
        <v>0</v>
      </c>
      <c r="R414" s="149">
        <f t="shared" si="66"/>
        <v>0</v>
      </c>
      <c r="S414" s="49">
        <f>IF($D414="","",SUMIF('[3]TK CHAMTHI'!$A:$A,$D414,'[3]TK CHAMTHI'!$C:$C))</f>
        <v>0</v>
      </c>
      <c r="T414" s="49">
        <f>IF($D414="","",SUMIF('[3]TK CHAMTHI'!$B:$B,$D414,'[3]TK CHAMTHI'!$C:$C))</f>
        <v>0</v>
      </c>
      <c r="U414" s="49">
        <f>IF(D414="","",SUMIF('[3]CHAM NV'!B:B,D414,'[3]CHAM NV'!C:C))</f>
        <v>0</v>
      </c>
      <c r="V414" s="50">
        <f t="shared" si="67"/>
        <v>0</v>
      </c>
      <c r="W414" s="49">
        <f>IF($D414="","",SUMIF('[3]TK CHAMTHI'!$D:$D,$D414,'[3]TK CHAMTHI'!$F:$F))</f>
        <v>0</v>
      </c>
      <c r="X414" s="49">
        <f>IF($D414="","",SUMIF('[3]TK CHAMTHI'!$E:$E,$D414,'[3]TK CHAMTHI'!$F:$F))</f>
        <v>0</v>
      </c>
      <c r="Y414" s="49">
        <f>IF(D414="","",SUMIF('[3]CHAM NV'!G:G,D414,'[3]CHAM NV'!H:H))</f>
        <v>0</v>
      </c>
      <c r="Z414" s="50">
        <f t="shared" si="68"/>
        <v>0</v>
      </c>
      <c r="AA414" s="49">
        <f>IF($D414="","",SUMIF('[3]TK CHAMTHI'!$G:$G,$D414,'[3]TK CHAMTHI'!$I:$I))</f>
        <v>0</v>
      </c>
      <c r="AB414" s="49">
        <f>IF($D414="","",SUMIF('[3]TK CHAMTHI'!$H:$H,$D414,'[3]TK CHAMTHI'!$I:$I))</f>
        <v>0</v>
      </c>
      <c r="AC414" s="49">
        <f>IF(D414="","",SUMIF('[3]CHAM NV'!E:E,D414,'[3]CHAM NV'!F:F))</f>
        <v>0</v>
      </c>
      <c r="AD414" s="50">
        <f t="shared" si="69"/>
        <v>0</v>
      </c>
      <c r="AE414" s="49">
        <f>IF($D414="","",SUMIF('[3]TK CHAMTHI'!$J:$J,$D414,'[3]TK CHAMTHI'!$L:$L))</f>
        <v>0</v>
      </c>
      <c r="AF414" s="49">
        <f>IF($D414="","",SUMIF('[3]TK CHAMTHI'!$K:$K,$D414,'[3]TK CHAMTHI'!$L:$L))</f>
        <v>0</v>
      </c>
      <c r="AG414" s="49">
        <f>IF(D414="","",SUMIF('[3]CHAM NV'!I:I,D414,'[3]CHAM NV'!J:J))</f>
        <v>0</v>
      </c>
      <c r="AH414" s="50">
        <f t="shared" si="70"/>
        <v>0</v>
      </c>
      <c r="AI414" s="49">
        <f>IF($D414="","",SUMIF('[3]TK CHAMTHI'!$M:$M,$D414,'[3]TK CHAMTHI'!$O:$O))</f>
        <v>0</v>
      </c>
      <c r="AJ414" s="49">
        <f>IF($D414="","",SUMIF('[3]TK CHAMTHI'!$N:$N,$D414,'[3]TK CHAMTHI'!$O:$O))</f>
        <v>0</v>
      </c>
      <c r="AK414" s="50">
        <f t="shared" si="62"/>
        <v>0</v>
      </c>
      <c r="AL414" s="49">
        <f>IF($D414="","",SUMIF('[3]TK CHAMTHI'!$P:$P,$D414,'[3]TK CHAMTHI'!$R:$R))</f>
        <v>0</v>
      </c>
      <c r="AM414" s="49">
        <f>IF($D414="","",SUMIF('[3]TK CHAMTHI'!$Q:$Q,$D414,'[3]TK CHAMTHI'!$R:$R))</f>
        <v>0</v>
      </c>
      <c r="AN414" s="50">
        <f t="shared" si="63"/>
        <v>0</v>
      </c>
      <c r="AO414" s="49">
        <f>IF(D414="","",SUMIF('[3]TK CHAMTHI'!S:S,D414,'[3]TK CHAMTHI'!U:U))</f>
        <v>0</v>
      </c>
      <c r="AP414" s="49">
        <f>IF(D414="","",SUMIF('[3]TK CHAMTHI'!T:T,D414,'[3]TK CHAMTHI'!U:U))</f>
        <v>0</v>
      </c>
      <c r="AQ414" s="50">
        <f t="shared" si="71"/>
        <v>0</v>
      </c>
      <c r="AR414" s="50">
        <f>IF(D414="","",ROUND(SUMIF('[3]QL THI'!G:G,D414,'[3]QL THI'!H:H),1))</f>
        <v>0</v>
      </c>
      <c r="AS414" s="50">
        <f>IF(D414="","",ROUND(SUMIF('[3]QL THI'!E:E,D414,'[3]QL THI'!F:F),1))</f>
        <v>0</v>
      </c>
      <c r="AT414" s="149">
        <f t="shared" si="64"/>
        <v>0</v>
      </c>
    </row>
    <row r="415" spans="1:46" s="135" customFormat="1">
      <c r="A415" s="145">
        <f>IF(D415="","",SUBTOTAL(3,$D$5:D415))</f>
        <v>411</v>
      </c>
      <c r="B415" s="46" t="s">
        <v>875</v>
      </c>
      <c r="C415" s="47" t="s">
        <v>851</v>
      </c>
      <c r="D415" s="146" t="s">
        <v>876</v>
      </c>
      <c r="E415" s="147">
        <f>IF($D415="","",SUMIF('[3]TK DETHI'!$A:$A,$D415,'[3]TK DETHI'!$B:$B))</f>
        <v>0</v>
      </c>
      <c r="F415" s="147">
        <f>IF($D415="","",SUMIF('[3]TK DETHI'!$C:$C,$D415,'[3]TK DETHI'!$D:$D))</f>
        <v>0</v>
      </c>
      <c r="G415" s="147">
        <f>IF($D415="","",SUMIF('[3]TK DETHI'!$E:$E,$D415,'[3]TK DETHI'!$F:$F))</f>
        <v>0</v>
      </c>
      <c r="H415" s="147">
        <f>IF($D415="","",SUMIF('[3]TK DETHI'!$G:$G,$D415,'[3]TK DETHI'!$H:$H))</f>
        <v>0</v>
      </c>
      <c r="I415" s="147">
        <f>IF($D415="","",SUMIF('[3]TK DETHI'!$I:$I,$D415,'[3]TK DETHI'!$J:$J))</f>
        <v>0</v>
      </c>
      <c r="J415" s="147">
        <f>IF($D415="","",SUMIF('[3]TK DETHI'!$K:$K,$D415,'[3]TK DETHI'!$L:$L))</f>
        <v>0</v>
      </c>
      <c r="K415" s="147">
        <f>IF($D415="","",SUMIF('[3]TK DETHI'!$M:$M,$D415,'[3]TK DETHI'!$N:$N))</f>
        <v>0</v>
      </c>
      <c r="L415" s="147">
        <f>IF($D415="","",SUMIF('[3]TK DETHI'!$O:$O,$D415,'[3]TK DETHI'!$P:$P))</f>
        <v>0</v>
      </c>
      <c r="M415" s="148">
        <f t="shared" si="65"/>
        <v>0</v>
      </c>
      <c r="N415" s="49">
        <f>IF($D415="","",SUMIF('[3]TK COITHI KTHP va Thi TN'!$A:$A,$D415,'[3]TK COITHI KTHP va Thi TN'!$D:$D))</f>
        <v>0</v>
      </c>
      <c r="O415" s="49">
        <f>IF($D415="","",SUMIF('[3]TK COITHI KTHP va Thi TN'!$B:$B,$D415,'[3]TK COITHI KTHP va Thi TN'!$D:$D))</f>
        <v>0</v>
      </c>
      <c r="P415" s="49">
        <f>IF($D415="","",SUMIF('[3]TK COITHI KTHP va Thi TN'!$E:$E,$D415,'[3]TK COITHI KTHP va Thi TN'!$H:$H))</f>
        <v>0</v>
      </c>
      <c r="Q415" s="49">
        <f>IF($D415="","",SUMIF('[3]TK COITHI KTHP va Thi TN'!$F:$F,$D415,'[3]TK COITHI KTHP va Thi TN'!$H:$H))</f>
        <v>0</v>
      </c>
      <c r="R415" s="149">
        <f t="shared" si="66"/>
        <v>0</v>
      </c>
      <c r="S415" s="49">
        <f>IF($D415="","",SUMIF('[3]TK CHAMTHI'!$A:$A,$D415,'[3]TK CHAMTHI'!$C:$C))</f>
        <v>0</v>
      </c>
      <c r="T415" s="49">
        <f>IF($D415="","",SUMIF('[3]TK CHAMTHI'!$B:$B,$D415,'[3]TK CHAMTHI'!$C:$C))</f>
        <v>0</v>
      </c>
      <c r="U415" s="49">
        <f>IF(D415="","",SUMIF('[3]CHAM NV'!B:B,D415,'[3]CHAM NV'!C:C))</f>
        <v>0</v>
      </c>
      <c r="V415" s="50">
        <f t="shared" si="67"/>
        <v>0</v>
      </c>
      <c r="W415" s="49">
        <f>IF($D415="","",SUMIF('[3]TK CHAMTHI'!$D:$D,$D415,'[3]TK CHAMTHI'!$F:$F))</f>
        <v>0</v>
      </c>
      <c r="X415" s="49">
        <f>IF($D415="","",SUMIF('[3]TK CHAMTHI'!$E:$E,$D415,'[3]TK CHAMTHI'!$F:$F))</f>
        <v>0</v>
      </c>
      <c r="Y415" s="49">
        <f>IF(D415="","",SUMIF('[3]CHAM NV'!G:G,D415,'[3]CHAM NV'!H:H))</f>
        <v>0</v>
      </c>
      <c r="Z415" s="50">
        <f t="shared" si="68"/>
        <v>0</v>
      </c>
      <c r="AA415" s="49">
        <f>IF($D415="","",SUMIF('[3]TK CHAMTHI'!$G:$G,$D415,'[3]TK CHAMTHI'!$I:$I))</f>
        <v>0</v>
      </c>
      <c r="AB415" s="49">
        <f>IF($D415="","",SUMIF('[3]TK CHAMTHI'!$H:$H,$D415,'[3]TK CHAMTHI'!$I:$I))</f>
        <v>0</v>
      </c>
      <c r="AC415" s="49">
        <f>IF(D415="","",SUMIF('[3]CHAM NV'!E:E,D415,'[3]CHAM NV'!F:F))</f>
        <v>0</v>
      </c>
      <c r="AD415" s="50">
        <f t="shared" si="69"/>
        <v>0</v>
      </c>
      <c r="AE415" s="49">
        <f>IF($D415="","",SUMIF('[3]TK CHAMTHI'!$J:$J,$D415,'[3]TK CHAMTHI'!$L:$L))</f>
        <v>0</v>
      </c>
      <c r="AF415" s="49">
        <f>IF($D415="","",SUMIF('[3]TK CHAMTHI'!$K:$K,$D415,'[3]TK CHAMTHI'!$L:$L))</f>
        <v>0</v>
      </c>
      <c r="AG415" s="49">
        <f>IF(D415="","",SUMIF('[3]CHAM NV'!I:I,D415,'[3]CHAM NV'!J:J))</f>
        <v>0</v>
      </c>
      <c r="AH415" s="50">
        <f t="shared" si="70"/>
        <v>0</v>
      </c>
      <c r="AI415" s="49">
        <f>IF($D415="","",SUMIF('[3]TK CHAMTHI'!$M:$M,$D415,'[3]TK CHAMTHI'!$O:$O))</f>
        <v>0</v>
      </c>
      <c r="AJ415" s="49">
        <f>IF($D415="","",SUMIF('[3]TK CHAMTHI'!$N:$N,$D415,'[3]TK CHAMTHI'!$O:$O))</f>
        <v>0</v>
      </c>
      <c r="AK415" s="50">
        <f t="shared" si="62"/>
        <v>0</v>
      </c>
      <c r="AL415" s="49">
        <f>IF($D415="","",SUMIF('[3]TK CHAMTHI'!$P:$P,$D415,'[3]TK CHAMTHI'!$R:$R))</f>
        <v>0</v>
      </c>
      <c r="AM415" s="49">
        <f>IF($D415="","",SUMIF('[3]TK CHAMTHI'!$Q:$Q,$D415,'[3]TK CHAMTHI'!$R:$R))</f>
        <v>0</v>
      </c>
      <c r="AN415" s="50">
        <f t="shared" si="63"/>
        <v>0</v>
      </c>
      <c r="AO415" s="49">
        <f>IF(D415="","",SUMIF('[3]TK CHAMTHI'!S:S,D415,'[3]TK CHAMTHI'!U:U))</f>
        <v>0</v>
      </c>
      <c r="AP415" s="49">
        <f>IF(D415="","",SUMIF('[3]TK CHAMTHI'!T:T,D415,'[3]TK CHAMTHI'!U:U))</f>
        <v>0</v>
      </c>
      <c r="AQ415" s="50">
        <f t="shared" si="71"/>
        <v>0</v>
      </c>
      <c r="AR415" s="50">
        <f>IF(D415="","",ROUND(SUMIF('[3]QL THI'!G:G,D415,'[3]QL THI'!H:H),1))</f>
        <v>0</v>
      </c>
      <c r="AS415" s="50">
        <f>IF(D415="","",ROUND(SUMIF('[3]QL THI'!E:E,D415,'[3]QL THI'!F:F),1))</f>
        <v>0</v>
      </c>
      <c r="AT415" s="149">
        <f t="shared" si="64"/>
        <v>0</v>
      </c>
    </row>
    <row r="416" spans="1:46" s="135" customFormat="1">
      <c r="A416" s="145">
        <f>IF(D416="","",SUBTOTAL(3,$D$5:D416))</f>
        <v>412</v>
      </c>
      <c r="B416" s="46" t="s">
        <v>877</v>
      </c>
      <c r="C416" s="47" t="s">
        <v>851</v>
      </c>
      <c r="D416" s="146" t="s">
        <v>878</v>
      </c>
      <c r="E416" s="147">
        <f>IF($D416="","",SUMIF('[3]TK DETHI'!$A:$A,$D416,'[3]TK DETHI'!$B:$B))</f>
        <v>0</v>
      </c>
      <c r="F416" s="147">
        <f>IF($D416="","",SUMIF('[3]TK DETHI'!$C:$C,$D416,'[3]TK DETHI'!$D:$D))</f>
        <v>0</v>
      </c>
      <c r="G416" s="147">
        <f>IF($D416="","",SUMIF('[3]TK DETHI'!$E:$E,$D416,'[3]TK DETHI'!$F:$F))</f>
        <v>0</v>
      </c>
      <c r="H416" s="147">
        <f>IF($D416="","",SUMIF('[3]TK DETHI'!$G:$G,$D416,'[3]TK DETHI'!$H:$H))</f>
        <v>0</v>
      </c>
      <c r="I416" s="147">
        <f>IF($D416="","",SUMIF('[3]TK DETHI'!$I:$I,$D416,'[3]TK DETHI'!$J:$J))</f>
        <v>0</v>
      </c>
      <c r="J416" s="147">
        <f>IF($D416="","",SUMIF('[3]TK DETHI'!$K:$K,$D416,'[3]TK DETHI'!$L:$L))</f>
        <v>0</v>
      </c>
      <c r="K416" s="147">
        <f>IF($D416="","",SUMIF('[3]TK DETHI'!$M:$M,$D416,'[3]TK DETHI'!$N:$N))</f>
        <v>0</v>
      </c>
      <c r="L416" s="147">
        <f>IF($D416="","",SUMIF('[3]TK DETHI'!$O:$O,$D416,'[3]TK DETHI'!$P:$P))</f>
        <v>0</v>
      </c>
      <c r="M416" s="148">
        <f t="shared" si="65"/>
        <v>0</v>
      </c>
      <c r="N416" s="49">
        <f>IF($D416="","",SUMIF('[3]TK COITHI KTHP va Thi TN'!$A:$A,$D416,'[3]TK COITHI KTHP va Thi TN'!$D:$D))</f>
        <v>0</v>
      </c>
      <c r="O416" s="49">
        <f>IF($D416="","",SUMIF('[3]TK COITHI KTHP va Thi TN'!$B:$B,$D416,'[3]TK COITHI KTHP va Thi TN'!$D:$D))</f>
        <v>0</v>
      </c>
      <c r="P416" s="49">
        <f>IF($D416="","",SUMIF('[3]TK COITHI KTHP va Thi TN'!$E:$E,$D416,'[3]TK COITHI KTHP va Thi TN'!$H:$H))</f>
        <v>0</v>
      </c>
      <c r="Q416" s="49">
        <f>IF($D416="","",SUMIF('[3]TK COITHI KTHP va Thi TN'!$F:$F,$D416,'[3]TK COITHI KTHP va Thi TN'!$H:$H))</f>
        <v>0</v>
      </c>
      <c r="R416" s="149">
        <f t="shared" si="66"/>
        <v>0</v>
      </c>
      <c r="S416" s="49">
        <f>IF($D416="","",SUMIF('[3]TK CHAMTHI'!$A:$A,$D416,'[3]TK CHAMTHI'!$C:$C))</f>
        <v>0</v>
      </c>
      <c r="T416" s="49">
        <f>IF($D416="","",SUMIF('[3]TK CHAMTHI'!$B:$B,$D416,'[3]TK CHAMTHI'!$C:$C))</f>
        <v>0</v>
      </c>
      <c r="U416" s="49">
        <f>IF(D416="","",SUMIF('[3]CHAM NV'!B:B,D416,'[3]CHAM NV'!C:C))</f>
        <v>0</v>
      </c>
      <c r="V416" s="50">
        <f t="shared" si="67"/>
        <v>0</v>
      </c>
      <c r="W416" s="49">
        <f>IF($D416="","",SUMIF('[3]TK CHAMTHI'!$D:$D,$D416,'[3]TK CHAMTHI'!$F:$F))</f>
        <v>0</v>
      </c>
      <c r="X416" s="49">
        <f>IF($D416="","",SUMIF('[3]TK CHAMTHI'!$E:$E,$D416,'[3]TK CHAMTHI'!$F:$F))</f>
        <v>0</v>
      </c>
      <c r="Y416" s="49">
        <f>IF(D416="","",SUMIF('[3]CHAM NV'!G:G,D416,'[3]CHAM NV'!H:H))</f>
        <v>0</v>
      </c>
      <c r="Z416" s="50">
        <f t="shared" si="68"/>
        <v>0</v>
      </c>
      <c r="AA416" s="49">
        <f>IF($D416="","",SUMIF('[3]TK CHAMTHI'!$G:$G,$D416,'[3]TK CHAMTHI'!$I:$I))</f>
        <v>0</v>
      </c>
      <c r="AB416" s="49">
        <f>IF($D416="","",SUMIF('[3]TK CHAMTHI'!$H:$H,$D416,'[3]TK CHAMTHI'!$I:$I))</f>
        <v>0</v>
      </c>
      <c r="AC416" s="49">
        <f>IF(D416="","",SUMIF('[3]CHAM NV'!E:E,D416,'[3]CHAM NV'!F:F))</f>
        <v>0</v>
      </c>
      <c r="AD416" s="50">
        <f t="shared" si="69"/>
        <v>0</v>
      </c>
      <c r="AE416" s="49">
        <f>IF($D416="","",SUMIF('[3]TK CHAMTHI'!$J:$J,$D416,'[3]TK CHAMTHI'!$L:$L))</f>
        <v>0</v>
      </c>
      <c r="AF416" s="49">
        <f>IF($D416="","",SUMIF('[3]TK CHAMTHI'!$K:$K,$D416,'[3]TK CHAMTHI'!$L:$L))</f>
        <v>0</v>
      </c>
      <c r="AG416" s="49">
        <f>IF(D416="","",SUMIF('[3]CHAM NV'!I:I,D416,'[3]CHAM NV'!J:J))</f>
        <v>0</v>
      </c>
      <c r="AH416" s="50">
        <f t="shared" si="70"/>
        <v>0</v>
      </c>
      <c r="AI416" s="49">
        <f>IF($D416="","",SUMIF('[3]TK CHAMTHI'!$M:$M,$D416,'[3]TK CHAMTHI'!$O:$O))</f>
        <v>0</v>
      </c>
      <c r="AJ416" s="49">
        <f>IF($D416="","",SUMIF('[3]TK CHAMTHI'!$N:$N,$D416,'[3]TK CHAMTHI'!$O:$O))</f>
        <v>0</v>
      </c>
      <c r="AK416" s="50">
        <f t="shared" si="62"/>
        <v>0</v>
      </c>
      <c r="AL416" s="49">
        <f>IF($D416="","",SUMIF('[3]TK CHAMTHI'!$P:$P,$D416,'[3]TK CHAMTHI'!$R:$R))</f>
        <v>0</v>
      </c>
      <c r="AM416" s="49">
        <f>IF($D416="","",SUMIF('[3]TK CHAMTHI'!$Q:$Q,$D416,'[3]TK CHAMTHI'!$R:$R))</f>
        <v>0</v>
      </c>
      <c r="AN416" s="50">
        <f t="shared" si="63"/>
        <v>0</v>
      </c>
      <c r="AO416" s="49">
        <f>IF(D416="","",SUMIF('[3]TK CHAMTHI'!S:S,D416,'[3]TK CHAMTHI'!U:U))</f>
        <v>0</v>
      </c>
      <c r="AP416" s="49">
        <f>IF(D416="","",SUMIF('[3]TK CHAMTHI'!T:T,D416,'[3]TK CHAMTHI'!U:U))</f>
        <v>0</v>
      </c>
      <c r="AQ416" s="50">
        <f t="shared" si="71"/>
        <v>0</v>
      </c>
      <c r="AR416" s="50">
        <f>IF(D416="","",ROUND(SUMIF('[3]QL THI'!G:G,D416,'[3]QL THI'!H:H),1))</f>
        <v>0</v>
      </c>
      <c r="AS416" s="50">
        <f>IF(D416="","",ROUND(SUMIF('[3]QL THI'!E:E,D416,'[3]QL THI'!F:F),1))</f>
        <v>0</v>
      </c>
      <c r="AT416" s="149">
        <f t="shared" si="64"/>
        <v>0</v>
      </c>
    </row>
    <row r="417" spans="1:46" s="135" customFormat="1">
      <c r="A417" s="145">
        <f>IF(D417="","",SUBTOTAL(3,$D$5:D417))</f>
        <v>413</v>
      </c>
      <c r="B417" s="46" t="s">
        <v>879</v>
      </c>
      <c r="C417" s="47" t="s">
        <v>851</v>
      </c>
      <c r="D417" s="146" t="s">
        <v>880</v>
      </c>
      <c r="E417" s="147">
        <f>IF($D417="","",SUMIF('[3]TK DETHI'!$A:$A,$D417,'[3]TK DETHI'!$B:$B))</f>
        <v>0</v>
      </c>
      <c r="F417" s="147">
        <f>IF($D417="","",SUMIF('[3]TK DETHI'!$C:$C,$D417,'[3]TK DETHI'!$D:$D))</f>
        <v>0</v>
      </c>
      <c r="G417" s="147">
        <f>IF($D417="","",SUMIF('[3]TK DETHI'!$E:$E,$D417,'[3]TK DETHI'!$F:$F))</f>
        <v>0</v>
      </c>
      <c r="H417" s="147">
        <f>IF($D417="","",SUMIF('[3]TK DETHI'!$G:$G,$D417,'[3]TK DETHI'!$H:$H))</f>
        <v>0</v>
      </c>
      <c r="I417" s="147">
        <f>IF($D417="","",SUMIF('[3]TK DETHI'!$I:$I,$D417,'[3]TK DETHI'!$J:$J))</f>
        <v>0</v>
      </c>
      <c r="J417" s="147">
        <f>IF($D417="","",SUMIF('[3]TK DETHI'!$K:$K,$D417,'[3]TK DETHI'!$L:$L))</f>
        <v>0</v>
      </c>
      <c r="K417" s="147">
        <f>IF($D417="","",SUMIF('[3]TK DETHI'!$M:$M,$D417,'[3]TK DETHI'!$N:$N))</f>
        <v>0</v>
      </c>
      <c r="L417" s="147">
        <f>IF($D417="","",SUMIF('[3]TK DETHI'!$O:$O,$D417,'[3]TK DETHI'!$P:$P))</f>
        <v>0</v>
      </c>
      <c r="M417" s="148">
        <f t="shared" si="65"/>
        <v>0</v>
      </c>
      <c r="N417" s="49">
        <f>IF($D417="","",SUMIF('[3]TK COITHI KTHP va Thi TN'!$A:$A,$D417,'[3]TK COITHI KTHP va Thi TN'!$D:$D))</f>
        <v>0</v>
      </c>
      <c r="O417" s="49">
        <f>IF($D417="","",SUMIF('[3]TK COITHI KTHP va Thi TN'!$B:$B,$D417,'[3]TK COITHI KTHP va Thi TN'!$D:$D))</f>
        <v>0</v>
      </c>
      <c r="P417" s="49">
        <f>IF($D417="","",SUMIF('[3]TK COITHI KTHP va Thi TN'!$E:$E,$D417,'[3]TK COITHI KTHP va Thi TN'!$H:$H))</f>
        <v>0</v>
      </c>
      <c r="Q417" s="49">
        <f>IF($D417="","",SUMIF('[3]TK COITHI KTHP va Thi TN'!$F:$F,$D417,'[3]TK COITHI KTHP va Thi TN'!$H:$H))</f>
        <v>0</v>
      </c>
      <c r="R417" s="149">
        <f t="shared" si="66"/>
        <v>0</v>
      </c>
      <c r="S417" s="49">
        <f>IF($D417="","",SUMIF('[3]TK CHAMTHI'!$A:$A,$D417,'[3]TK CHAMTHI'!$C:$C))</f>
        <v>0</v>
      </c>
      <c r="T417" s="49">
        <f>IF($D417="","",SUMIF('[3]TK CHAMTHI'!$B:$B,$D417,'[3]TK CHAMTHI'!$C:$C))</f>
        <v>0</v>
      </c>
      <c r="U417" s="49">
        <f>IF(D417="","",SUMIF('[3]CHAM NV'!B:B,D417,'[3]CHAM NV'!C:C))</f>
        <v>0</v>
      </c>
      <c r="V417" s="50">
        <f t="shared" si="67"/>
        <v>0</v>
      </c>
      <c r="W417" s="49">
        <f>IF($D417="","",SUMIF('[3]TK CHAMTHI'!$D:$D,$D417,'[3]TK CHAMTHI'!$F:$F))</f>
        <v>0</v>
      </c>
      <c r="X417" s="49">
        <f>IF($D417="","",SUMIF('[3]TK CHAMTHI'!$E:$E,$D417,'[3]TK CHAMTHI'!$F:$F))</f>
        <v>0</v>
      </c>
      <c r="Y417" s="49">
        <f>IF(D417="","",SUMIF('[3]CHAM NV'!G:G,D417,'[3]CHAM NV'!H:H))</f>
        <v>0</v>
      </c>
      <c r="Z417" s="50">
        <f t="shared" si="68"/>
        <v>0</v>
      </c>
      <c r="AA417" s="49">
        <f>IF($D417="","",SUMIF('[3]TK CHAMTHI'!$G:$G,$D417,'[3]TK CHAMTHI'!$I:$I))</f>
        <v>0</v>
      </c>
      <c r="AB417" s="49">
        <f>IF($D417="","",SUMIF('[3]TK CHAMTHI'!$H:$H,$D417,'[3]TK CHAMTHI'!$I:$I))</f>
        <v>0</v>
      </c>
      <c r="AC417" s="49">
        <f>IF(D417="","",SUMIF('[3]CHAM NV'!E:E,D417,'[3]CHAM NV'!F:F))</f>
        <v>0</v>
      </c>
      <c r="AD417" s="50">
        <f t="shared" si="69"/>
        <v>0</v>
      </c>
      <c r="AE417" s="49">
        <f>IF($D417="","",SUMIF('[3]TK CHAMTHI'!$J:$J,$D417,'[3]TK CHAMTHI'!$L:$L))</f>
        <v>0</v>
      </c>
      <c r="AF417" s="49">
        <f>IF($D417="","",SUMIF('[3]TK CHAMTHI'!$K:$K,$D417,'[3]TK CHAMTHI'!$L:$L))</f>
        <v>0</v>
      </c>
      <c r="AG417" s="49">
        <f>IF(D417="","",SUMIF('[3]CHAM NV'!I:I,D417,'[3]CHAM NV'!J:J))</f>
        <v>0</v>
      </c>
      <c r="AH417" s="50">
        <f t="shared" si="70"/>
        <v>0</v>
      </c>
      <c r="AI417" s="49">
        <f>IF($D417="","",SUMIF('[3]TK CHAMTHI'!$M:$M,$D417,'[3]TK CHAMTHI'!$O:$O))</f>
        <v>0</v>
      </c>
      <c r="AJ417" s="49">
        <f>IF($D417="","",SUMIF('[3]TK CHAMTHI'!$N:$N,$D417,'[3]TK CHAMTHI'!$O:$O))</f>
        <v>0</v>
      </c>
      <c r="AK417" s="50">
        <f t="shared" si="62"/>
        <v>0</v>
      </c>
      <c r="AL417" s="49">
        <f>IF($D417="","",SUMIF('[3]TK CHAMTHI'!$P:$P,$D417,'[3]TK CHAMTHI'!$R:$R))</f>
        <v>0</v>
      </c>
      <c r="AM417" s="49">
        <f>IF($D417="","",SUMIF('[3]TK CHAMTHI'!$Q:$Q,$D417,'[3]TK CHAMTHI'!$R:$R))</f>
        <v>0</v>
      </c>
      <c r="AN417" s="50">
        <f t="shared" si="63"/>
        <v>0</v>
      </c>
      <c r="AO417" s="49">
        <f>IF(D417="","",SUMIF('[3]TK CHAMTHI'!S:S,D417,'[3]TK CHAMTHI'!U:U))</f>
        <v>0</v>
      </c>
      <c r="AP417" s="49">
        <f>IF(D417="","",SUMIF('[3]TK CHAMTHI'!T:T,D417,'[3]TK CHAMTHI'!U:U))</f>
        <v>0</v>
      </c>
      <c r="AQ417" s="50">
        <f t="shared" si="71"/>
        <v>0</v>
      </c>
      <c r="AR417" s="50">
        <f>IF(D417="","",ROUND(SUMIF('[3]QL THI'!G:G,D417,'[3]QL THI'!H:H),1))</f>
        <v>0</v>
      </c>
      <c r="AS417" s="50">
        <f>IF(D417="","",ROUND(SUMIF('[3]QL THI'!E:E,D417,'[3]QL THI'!F:F),1))</f>
        <v>0</v>
      </c>
      <c r="AT417" s="149">
        <f t="shared" si="64"/>
        <v>0</v>
      </c>
    </row>
    <row r="418" spans="1:46" s="135" customFormat="1">
      <c r="A418" s="145">
        <f>IF(D418="","",SUBTOTAL(3,$D$5:D418))</f>
        <v>414</v>
      </c>
      <c r="B418" s="46" t="s">
        <v>881</v>
      </c>
      <c r="C418" s="47" t="s">
        <v>851</v>
      </c>
      <c r="D418" s="146" t="s">
        <v>882</v>
      </c>
      <c r="E418" s="147">
        <f>IF($D418="","",SUMIF('[3]TK DETHI'!$A:$A,$D418,'[3]TK DETHI'!$B:$B))</f>
        <v>0</v>
      </c>
      <c r="F418" s="147">
        <f>IF($D418="","",SUMIF('[3]TK DETHI'!$C:$C,$D418,'[3]TK DETHI'!$D:$D))</f>
        <v>0</v>
      </c>
      <c r="G418" s="147">
        <f>IF($D418="","",SUMIF('[3]TK DETHI'!$E:$E,$D418,'[3]TK DETHI'!$F:$F))</f>
        <v>0</v>
      </c>
      <c r="H418" s="147">
        <f>IF($D418="","",SUMIF('[3]TK DETHI'!$G:$G,$D418,'[3]TK DETHI'!$H:$H))</f>
        <v>0</v>
      </c>
      <c r="I418" s="147">
        <f>IF($D418="","",SUMIF('[3]TK DETHI'!$I:$I,$D418,'[3]TK DETHI'!$J:$J))</f>
        <v>0</v>
      </c>
      <c r="J418" s="147">
        <f>IF($D418="","",SUMIF('[3]TK DETHI'!$K:$K,$D418,'[3]TK DETHI'!$L:$L))</f>
        <v>0</v>
      </c>
      <c r="K418" s="147">
        <f>IF($D418="","",SUMIF('[3]TK DETHI'!$M:$M,$D418,'[3]TK DETHI'!$N:$N))</f>
        <v>0</v>
      </c>
      <c r="L418" s="147">
        <f>IF($D418="","",SUMIF('[3]TK DETHI'!$O:$O,$D418,'[3]TK DETHI'!$P:$P))</f>
        <v>0</v>
      </c>
      <c r="M418" s="148">
        <f t="shared" si="65"/>
        <v>0</v>
      </c>
      <c r="N418" s="49">
        <f>IF($D418="","",SUMIF('[3]TK COITHI KTHP va Thi TN'!$A:$A,$D418,'[3]TK COITHI KTHP va Thi TN'!$D:$D))</f>
        <v>0</v>
      </c>
      <c r="O418" s="49">
        <f>IF($D418="","",SUMIF('[3]TK COITHI KTHP va Thi TN'!$B:$B,$D418,'[3]TK COITHI KTHP va Thi TN'!$D:$D))</f>
        <v>0</v>
      </c>
      <c r="P418" s="49">
        <f>IF($D418="","",SUMIF('[3]TK COITHI KTHP va Thi TN'!$E:$E,$D418,'[3]TK COITHI KTHP va Thi TN'!$H:$H))</f>
        <v>0</v>
      </c>
      <c r="Q418" s="49">
        <f>IF($D418="","",SUMIF('[3]TK COITHI KTHP va Thi TN'!$F:$F,$D418,'[3]TK COITHI KTHP va Thi TN'!$H:$H))</f>
        <v>0</v>
      </c>
      <c r="R418" s="149">
        <f t="shared" si="66"/>
        <v>0</v>
      </c>
      <c r="S418" s="49">
        <f>IF($D418="","",SUMIF('[3]TK CHAMTHI'!$A:$A,$D418,'[3]TK CHAMTHI'!$C:$C))</f>
        <v>0</v>
      </c>
      <c r="T418" s="49">
        <f>IF($D418="","",SUMIF('[3]TK CHAMTHI'!$B:$B,$D418,'[3]TK CHAMTHI'!$C:$C))</f>
        <v>0</v>
      </c>
      <c r="U418" s="49">
        <f>IF(D418="","",SUMIF('[3]CHAM NV'!B:B,D418,'[3]CHAM NV'!C:C))</f>
        <v>0</v>
      </c>
      <c r="V418" s="50">
        <f t="shared" si="67"/>
        <v>0</v>
      </c>
      <c r="W418" s="49">
        <f>IF($D418="","",SUMIF('[3]TK CHAMTHI'!$D:$D,$D418,'[3]TK CHAMTHI'!$F:$F))</f>
        <v>0</v>
      </c>
      <c r="X418" s="49">
        <f>IF($D418="","",SUMIF('[3]TK CHAMTHI'!$E:$E,$D418,'[3]TK CHAMTHI'!$F:$F))</f>
        <v>0</v>
      </c>
      <c r="Y418" s="49">
        <f>IF(D418="","",SUMIF('[3]CHAM NV'!G:G,D418,'[3]CHAM NV'!H:H))</f>
        <v>0</v>
      </c>
      <c r="Z418" s="50">
        <f t="shared" si="68"/>
        <v>0</v>
      </c>
      <c r="AA418" s="49">
        <f>IF($D418="","",SUMIF('[3]TK CHAMTHI'!$G:$G,$D418,'[3]TK CHAMTHI'!$I:$I))</f>
        <v>0</v>
      </c>
      <c r="AB418" s="49">
        <f>IF($D418="","",SUMIF('[3]TK CHAMTHI'!$H:$H,$D418,'[3]TK CHAMTHI'!$I:$I))</f>
        <v>0</v>
      </c>
      <c r="AC418" s="49">
        <f>IF(D418="","",SUMIF('[3]CHAM NV'!E:E,D418,'[3]CHAM NV'!F:F))</f>
        <v>0</v>
      </c>
      <c r="AD418" s="50">
        <f t="shared" si="69"/>
        <v>0</v>
      </c>
      <c r="AE418" s="49">
        <f>IF($D418="","",SUMIF('[3]TK CHAMTHI'!$J:$J,$D418,'[3]TK CHAMTHI'!$L:$L))</f>
        <v>0</v>
      </c>
      <c r="AF418" s="49">
        <f>IF($D418="","",SUMIF('[3]TK CHAMTHI'!$K:$K,$D418,'[3]TK CHAMTHI'!$L:$L))</f>
        <v>0</v>
      </c>
      <c r="AG418" s="49">
        <f>IF(D418="","",SUMIF('[3]CHAM NV'!I:I,D418,'[3]CHAM NV'!J:J))</f>
        <v>0</v>
      </c>
      <c r="AH418" s="50">
        <f t="shared" si="70"/>
        <v>0</v>
      </c>
      <c r="AI418" s="49">
        <f>IF($D418="","",SUMIF('[3]TK CHAMTHI'!$M:$M,$D418,'[3]TK CHAMTHI'!$O:$O))</f>
        <v>0</v>
      </c>
      <c r="AJ418" s="49">
        <f>IF($D418="","",SUMIF('[3]TK CHAMTHI'!$N:$N,$D418,'[3]TK CHAMTHI'!$O:$O))</f>
        <v>0</v>
      </c>
      <c r="AK418" s="50">
        <f t="shared" si="62"/>
        <v>0</v>
      </c>
      <c r="AL418" s="49">
        <f>IF($D418="","",SUMIF('[3]TK CHAMTHI'!$P:$P,$D418,'[3]TK CHAMTHI'!$R:$R))</f>
        <v>0</v>
      </c>
      <c r="AM418" s="49">
        <f>IF($D418="","",SUMIF('[3]TK CHAMTHI'!$Q:$Q,$D418,'[3]TK CHAMTHI'!$R:$R))</f>
        <v>0</v>
      </c>
      <c r="AN418" s="50">
        <f t="shared" si="63"/>
        <v>0</v>
      </c>
      <c r="AO418" s="49">
        <f>IF(D418="","",SUMIF('[3]TK CHAMTHI'!S:S,D418,'[3]TK CHAMTHI'!U:U))</f>
        <v>0</v>
      </c>
      <c r="AP418" s="49">
        <f>IF(D418="","",SUMIF('[3]TK CHAMTHI'!T:T,D418,'[3]TK CHAMTHI'!U:U))</f>
        <v>0</v>
      </c>
      <c r="AQ418" s="50">
        <f t="shared" si="71"/>
        <v>0</v>
      </c>
      <c r="AR418" s="50">
        <f>IF(D418="","",ROUND(SUMIF('[3]QL THI'!G:G,D418,'[3]QL THI'!H:H),1))</f>
        <v>0</v>
      </c>
      <c r="AS418" s="50">
        <f>IF(D418="","",ROUND(SUMIF('[3]QL THI'!E:E,D418,'[3]QL THI'!F:F),1))</f>
        <v>0</v>
      </c>
      <c r="AT418" s="149">
        <f t="shared" si="64"/>
        <v>0</v>
      </c>
    </row>
    <row r="419" spans="1:46" s="135" customFormat="1">
      <c r="A419" s="145">
        <f>IF(D419="","",SUBTOTAL(3,$D$5:D419))</f>
        <v>415</v>
      </c>
      <c r="B419" s="46" t="s">
        <v>883</v>
      </c>
      <c r="C419" s="47" t="s">
        <v>851</v>
      </c>
      <c r="D419" s="146" t="s">
        <v>884</v>
      </c>
      <c r="E419" s="147">
        <f>IF($D419="","",SUMIF('[3]TK DETHI'!$A:$A,$D419,'[3]TK DETHI'!$B:$B))</f>
        <v>0</v>
      </c>
      <c r="F419" s="147">
        <f>IF($D419="","",SUMIF('[3]TK DETHI'!$C:$C,$D419,'[3]TK DETHI'!$D:$D))</f>
        <v>0</v>
      </c>
      <c r="G419" s="147">
        <f>IF($D419="","",SUMIF('[3]TK DETHI'!$E:$E,$D419,'[3]TK DETHI'!$F:$F))</f>
        <v>0</v>
      </c>
      <c r="H419" s="147">
        <f>IF($D419="","",SUMIF('[3]TK DETHI'!$G:$G,$D419,'[3]TK DETHI'!$H:$H))</f>
        <v>0</v>
      </c>
      <c r="I419" s="147">
        <f>IF($D419="","",SUMIF('[3]TK DETHI'!$I:$I,$D419,'[3]TK DETHI'!$J:$J))</f>
        <v>0</v>
      </c>
      <c r="J419" s="147">
        <f>IF($D419="","",SUMIF('[3]TK DETHI'!$K:$K,$D419,'[3]TK DETHI'!$L:$L))</f>
        <v>0</v>
      </c>
      <c r="K419" s="147">
        <f>IF($D419="","",SUMIF('[3]TK DETHI'!$M:$M,$D419,'[3]TK DETHI'!$N:$N))</f>
        <v>0</v>
      </c>
      <c r="L419" s="147">
        <f>IF($D419="","",SUMIF('[3]TK DETHI'!$O:$O,$D419,'[3]TK DETHI'!$P:$P))</f>
        <v>0</v>
      </c>
      <c r="M419" s="148">
        <f t="shared" si="65"/>
        <v>0</v>
      </c>
      <c r="N419" s="49">
        <f>IF($D419="","",SUMIF('[3]TK COITHI KTHP va Thi TN'!$A:$A,$D419,'[3]TK COITHI KTHP va Thi TN'!$D:$D))</f>
        <v>0</v>
      </c>
      <c r="O419" s="49">
        <f>IF($D419="","",SUMIF('[3]TK COITHI KTHP va Thi TN'!$B:$B,$D419,'[3]TK COITHI KTHP va Thi TN'!$D:$D))</f>
        <v>0</v>
      </c>
      <c r="P419" s="49">
        <f>IF($D419="","",SUMIF('[3]TK COITHI KTHP va Thi TN'!$E:$E,$D419,'[3]TK COITHI KTHP va Thi TN'!$H:$H))</f>
        <v>0</v>
      </c>
      <c r="Q419" s="49">
        <f>IF($D419="","",SUMIF('[3]TK COITHI KTHP va Thi TN'!$F:$F,$D419,'[3]TK COITHI KTHP va Thi TN'!$H:$H))</f>
        <v>0</v>
      </c>
      <c r="R419" s="149">
        <f t="shared" si="66"/>
        <v>0</v>
      </c>
      <c r="S419" s="49">
        <f>IF($D419="","",SUMIF('[3]TK CHAMTHI'!$A:$A,$D419,'[3]TK CHAMTHI'!$C:$C))</f>
        <v>0</v>
      </c>
      <c r="T419" s="49">
        <f>IF($D419="","",SUMIF('[3]TK CHAMTHI'!$B:$B,$D419,'[3]TK CHAMTHI'!$C:$C))</f>
        <v>0</v>
      </c>
      <c r="U419" s="49">
        <f>IF(D419="","",SUMIF('[3]CHAM NV'!B:B,D419,'[3]CHAM NV'!C:C))</f>
        <v>0</v>
      </c>
      <c r="V419" s="50">
        <f t="shared" si="67"/>
        <v>0</v>
      </c>
      <c r="W419" s="49">
        <f>IF($D419="","",SUMIF('[3]TK CHAMTHI'!$D:$D,$D419,'[3]TK CHAMTHI'!$F:$F))</f>
        <v>0</v>
      </c>
      <c r="X419" s="49">
        <f>IF($D419="","",SUMIF('[3]TK CHAMTHI'!$E:$E,$D419,'[3]TK CHAMTHI'!$F:$F))</f>
        <v>0</v>
      </c>
      <c r="Y419" s="49">
        <f>IF(D419="","",SUMIF('[3]CHAM NV'!G:G,D419,'[3]CHAM NV'!H:H))</f>
        <v>0</v>
      </c>
      <c r="Z419" s="50">
        <f t="shared" si="68"/>
        <v>0</v>
      </c>
      <c r="AA419" s="49">
        <f>IF($D419="","",SUMIF('[3]TK CHAMTHI'!$G:$G,$D419,'[3]TK CHAMTHI'!$I:$I))</f>
        <v>0</v>
      </c>
      <c r="AB419" s="49">
        <f>IF($D419="","",SUMIF('[3]TK CHAMTHI'!$H:$H,$D419,'[3]TK CHAMTHI'!$I:$I))</f>
        <v>0</v>
      </c>
      <c r="AC419" s="49">
        <f>IF(D419="","",SUMIF('[3]CHAM NV'!E:E,D419,'[3]CHAM NV'!F:F))</f>
        <v>0</v>
      </c>
      <c r="AD419" s="50">
        <f t="shared" si="69"/>
        <v>0</v>
      </c>
      <c r="AE419" s="49">
        <f>IF($D419="","",SUMIF('[3]TK CHAMTHI'!$J:$J,$D419,'[3]TK CHAMTHI'!$L:$L))</f>
        <v>0</v>
      </c>
      <c r="AF419" s="49">
        <f>IF($D419="","",SUMIF('[3]TK CHAMTHI'!$K:$K,$D419,'[3]TK CHAMTHI'!$L:$L))</f>
        <v>0</v>
      </c>
      <c r="AG419" s="49">
        <f>IF(D419="","",SUMIF('[3]CHAM NV'!I:I,D419,'[3]CHAM NV'!J:J))</f>
        <v>0</v>
      </c>
      <c r="AH419" s="50">
        <f t="shared" si="70"/>
        <v>0</v>
      </c>
      <c r="AI419" s="49">
        <f>IF($D419="","",SUMIF('[3]TK CHAMTHI'!$M:$M,$D419,'[3]TK CHAMTHI'!$O:$O))</f>
        <v>0</v>
      </c>
      <c r="AJ419" s="49">
        <f>IF($D419="","",SUMIF('[3]TK CHAMTHI'!$N:$N,$D419,'[3]TK CHAMTHI'!$O:$O))</f>
        <v>0</v>
      </c>
      <c r="AK419" s="50">
        <f t="shared" si="62"/>
        <v>0</v>
      </c>
      <c r="AL419" s="49">
        <f>IF($D419="","",SUMIF('[3]TK CHAMTHI'!$P:$P,$D419,'[3]TK CHAMTHI'!$R:$R))</f>
        <v>0</v>
      </c>
      <c r="AM419" s="49">
        <f>IF($D419="","",SUMIF('[3]TK CHAMTHI'!$Q:$Q,$D419,'[3]TK CHAMTHI'!$R:$R))</f>
        <v>0</v>
      </c>
      <c r="AN419" s="50">
        <f t="shared" si="63"/>
        <v>0</v>
      </c>
      <c r="AO419" s="49">
        <f>IF(D419="","",SUMIF('[3]TK CHAMTHI'!S:S,D419,'[3]TK CHAMTHI'!U:U))</f>
        <v>0</v>
      </c>
      <c r="AP419" s="49">
        <f>IF(D419="","",SUMIF('[3]TK CHAMTHI'!T:T,D419,'[3]TK CHAMTHI'!U:U))</f>
        <v>0</v>
      </c>
      <c r="AQ419" s="50">
        <f t="shared" si="71"/>
        <v>0</v>
      </c>
      <c r="AR419" s="50">
        <f>IF(D419="","",ROUND(SUMIF('[3]QL THI'!G:G,D419,'[3]QL THI'!H:H),1))</f>
        <v>0</v>
      </c>
      <c r="AS419" s="50">
        <f>IF(D419="","",ROUND(SUMIF('[3]QL THI'!E:E,D419,'[3]QL THI'!F:F),1))</f>
        <v>0</v>
      </c>
      <c r="AT419" s="149">
        <f t="shared" si="64"/>
        <v>0</v>
      </c>
    </row>
    <row r="420" spans="1:46" s="135" customFormat="1">
      <c r="A420" s="145">
        <f>IF(D420="","",SUBTOTAL(3,$D$5:D420))</f>
        <v>416</v>
      </c>
      <c r="B420" s="46" t="s">
        <v>885</v>
      </c>
      <c r="C420" s="47" t="s">
        <v>851</v>
      </c>
      <c r="D420" s="146" t="s">
        <v>886</v>
      </c>
      <c r="E420" s="147">
        <f>IF($D420="","",SUMIF('[3]TK DETHI'!$A:$A,$D420,'[3]TK DETHI'!$B:$B))</f>
        <v>0</v>
      </c>
      <c r="F420" s="147">
        <f>IF($D420="","",SUMIF('[3]TK DETHI'!$C:$C,$D420,'[3]TK DETHI'!$D:$D))</f>
        <v>0</v>
      </c>
      <c r="G420" s="147">
        <f>IF($D420="","",SUMIF('[3]TK DETHI'!$E:$E,$D420,'[3]TK DETHI'!$F:$F))</f>
        <v>0</v>
      </c>
      <c r="H420" s="147">
        <f>IF($D420="","",SUMIF('[3]TK DETHI'!$G:$G,$D420,'[3]TK DETHI'!$H:$H))</f>
        <v>0</v>
      </c>
      <c r="I420" s="147">
        <f>IF($D420="","",SUMIF('[3]TK DETHI'!$I:$I,$D420,'[3]TK DETHI'!$J:$J))</f>
        <v>0</v>
      </c>
      <c r="J420" s="147">
        <f>IF($D420="","",SUMIF('[3]TK DETHI'!$K:$K,$D420,'[3]TK DETHI'!$L:$L))</f>
        <v>0</v>
      </c>
      <c r="K420" s="147">
        <f>IF($D420="","",SUMIF('[3]TK DETHI'!$M:$M,$D420,'[3]TK DETHI'!$N:$N))</f>
        <v>0</v>
      </c>
      <c r="L420" s="147">
        <f>IF($D420="","",SUMIF('[3]TK DETHI'!$O:$O,$D420,'[3]TK DETHI'!$P:$P))</f>
        <v>0</v>
      </c>
      <c r="M420" s="148">
        <f t="shared" si="65"/>
        <v>0</v>
      </c>
      <c r="N420" s="49">
        <f>IF($D420="","",SUMIF('[3]TK COITHI KTHP va Thi TN'!$A:$A,$D420,'[3]TK COITHI KTHP va Thi TN'!$D:$D))</f>
        <v>0</v>
      </c>
      <c r="O420" s="49">
        <f>IF($D420="","",SUMIF('[3]TK COITHI KTHP va Thi TN'!$B:$B,$D420,'[3]TK COITHI KTHP va Thi TN'!$D:$D))</f>
        <v>0</v>
      </c>
      <c r="P420" s="49">
        <f>IF($D420="","",SUMIF('[3]TK COITHI KTHP va Thi TN'!$E:$E,$D420,'[3]TK COITHI KTHP va Thi TN'!$H:$H))</f>
        <v>0</v>
      </c>
      <c r="Q420" s="49">
        <f>IF($D420="","",SUMIF('[3]TK COITHI KTHP va Thi TN'!$F:$F,$D420,'[3]TK COITHI KTHP va Thi TN'!$H:$H))</f>
        <v>0</v>
      </c>
      <c r="R420" s="149">
        <f t="shared" si="66"/>
        <v>0</v>
      </c>
      <c r="S420" s="49">
        <f>IF($D420="","",SUMIF('[3]TK CHAMTHI'!$A:$A,$D420,'[3]TK CHAMTHI'!$C:$C))</f>
        <v>0</v>
      </c>
      <c r="T420" s="49">
        <f>IF($D420="","",SUMIF('[3]TK CHAMTHI'!$B:$B,$D420,'[3]TK CHAMTHI'!$C:$C))</f>
        <v>0</v>
      </c>
      <c r="U420" s="49">
        <f>IF(D420="","",SUMIF('[3]CHAM NV'!B:B,D420,'[3]CHAM NV'!C:C))</f>
        <v>0</v>
      </c>
      <c r="V420" s="50">
        <f t="shared" si="67"/>
        <v>0</v>
      </c>
      <c r="W420" s="49">
        <f>IF($D420="","",SUMIF('[3]TK CHAMTHI'!$D:$D,$D420,'[3]TK CHAMTHI'!$F:$F))</f>
        <v>0</v>
      </c>
      <c r="X420" s="49">
        <f>IF($D420="","",SUMIF('[3]TK CHAMTHI'!$E:$E,$D420,'[3]TK CHAMTHI'!$F:$F))</f>
        <v>0</v>
      </c>
      <c r="Y420" s="49">
        <f>IF(D420="","",SUMIF('[3]CHAM NV'!G:G,D420,'[3]CHAM NV'!H:H))</f>
        <v>0</v>
      </c>
      <c r="Z420" s="50">
        <f t="shared" si="68"/>
        <v>0</v>
      </c>
      <c r="AA420" s="49">
        <f>IF($D420="","",SUMIF('[3]TK CHAMTHI'!$G:$G,$D420,'[3]TK CHAMTHI'!$I:$I))</f>
        <v>0</v>
      </c>
      <c r="AB420" s="49">
        <f>IF($D420="","",SUMIF('[3]TK CHAMTHI'!$H:$H,$D420,'[3]TK CHAMTHI'!$I:$I))</f>
        <v>0</v>
      </c>
      <c r="AC420" s="49">
        <f>IF(D420="","",SUMIF('[3]CHAM NV'!E:E,D420,'[3]CHAM NV'!F:F))</f>
        <v>0</v>
      </c>
      <c r="AD420" s="50">
        <f t="shared" si="69"/>
        <v>0</v>
      </c>
      <c r="AE420" s="49">
        <f>IF($D420="","",SUMIF('[3]TK CHAMTHI'!$J:$J,$D420,'[3]TK CHAMTHI'!$L:$L))</f>
        <v>0</v>
      </c>
      <c r="AF420" s="49">
        <f>IF($D420="","",SUMIF('[3]TK CHAMTHI'!$K:$K,$D420,'[3]TK CHAMTHI'!$L:$L))</f>
        <v>0</v>
      </c>
      <c r="AG420" s="49">
        <f>IF(D420="","",SUMIF('[3]CHAM NV'!I:I,D420,'[3]CHAM NV'!J:J))</f>
        <v>0</v>
      </c>
      <c r="AH420" s="50">
        <f t="shared" si="70"/>
        <v>0</v>
      </c>
      <c r="AI420" s="49">
        <f>IF($D420="","",SUMIF('[3]TK CHAMTHI'!$M:$M,$D420,'[3]TK CHAMTHI'!$O:$O))</f>
        <v>0</v>
      </c>
      <c r="AJ420" s="49">
        <f>IF($D420="","",SUMIF('[3]TK CHAMTHI'!$N:$N,$D420,'[3]TK CHAMTHI'!$O:$O))</f>
        <v>0</v>
      </c>
      <c r="AK420" s="50">
        <f t="shared" si="62"/>
        <v>0</v>
      </c>
      <c r="AL420" s="49">
        <f>IF($D420="","",SUMIF('[3]TK CHAMTHI'!$P:$P,$D420,'[3]TK CHAMTHI'!$R:$R))</f>
        <v>0</v>
      </c>
      <c r="AM420" s="49">
        <f>IF($D420="","",SUMIF('[3]TK CHAMTHI'!$Q:$Q,$D420,'[3]TK CHAMTHI'!$R:$R))</f>
        <v>0</v>
      </c>
      <c r="AN420" s="50">
        <f t="shared" si="63"/>
        <v>0</v>
      </c>
      <c r="AO420" s="49">
        <f>IF(D420="","",SUMIF('[3]TK CHAMTHI'!S:S,D420,'[3]TK CHAMTHI'!U:U))</f>
        <v>0</v>
      </c>
      <c r="AP420" s="49">
        <f>IF(D420="","",SUMIF('[3]TK CHAMTHI'!T:T,D420,'[3]TK CHAMTHI'!U:U))</f>
        <v>0</v>
      </c>
      <c r="AQ420" s="50">
        <f t="shared" si="71"/>
        <v>0</v>
      </c>
      <c r="AR420" s="50">
        <f>IF(D420="","",ROUND(SUMIF('[3]QL THI'!G:G,D420,'[3]QL THI'!H:H),1))</f>
        <v>0</v>
      </c>
      <c r="AS420" s="50">
        <f>IF(D420="","",ROUND(SUMIF('[3]QL THI'!E:E,D420,'[3]QL THI'!F:F),1))</f>
        <v>0</v>
      </c>
      <c r="AT420" s="149">
        <f t="shared" si="64"/>
        <v>0</v>
      </c>
    </row>
    <row r="421" spans="1:46" s="135" customFormat="1" ht="37.5">
      <c r="A421" s="145">
        <f>IF(D421="","",SUBTOTAL(3,$D$5:D421))</f>
        <v>417</v>
      </c>
      <c r="B421" s="46" t="s">
        <v>887</v>
      </c>
      <c r="C421" s="47" t="s">
        <v>851</v>
      </c>
      <c r="D421" s="146" t="s">
        <v>888</v>
      </c>
      <c r="E421" s="147">
        <f>IF($D421="","",SUMIF('[3]TK DETHI'!$A:$A,$D421,'[3]TK DETHI'!$B:$B))</f>
        <v>0</v>
      </c>
      <c r="F421" s="147">
        <f>IF($D421="","",SUMIF('[3]TK DETHI'!$C:$C,$D421,'[3]TK DETHI'!$D:$D))</f>
        <v>0</v>
      </c>
      <c r="G421" s="147">
        <f>IF($D421="","",SUMIF('[3]TK DETHI'!$E:$E,$D421,'[3]TK DETHI'!$F:$F))</f>
        <v>0</v>
      </c>
      <c r="H421" s="147">
        <f>IF($D421="","",SUMIF('[3]TK DETHI'!$G:$G,$D421,'[3]TK DETHI'!$H:$H))</f>
        <v>0</v>
      </c>
      <c r="I421" s="147">
        <f>IF($D421="","",SUMIF('[3]TK DETHI'!$I:$I,$D421,'[3]TK DETHI'!$J:$J))</f>
        <v>0</v>
      </c>
      <c r="J421" s="147">
        <f>IF($D421="","",SUMIF('[3]TK DETHI'!$K:$K,$D421,'[3]TK DETHI'!$L:$L))</f>
        <v>0</v>
      </c>
      <c r="K421" s="147">
        <f>IF($D421="","",SUMIF('[3]TK DETHI'!$M:$M,$D421,'[3]TK DETHI'!$N:$N))</f>
        <v>0</v>
      </c>
      <c r="L421" s="147">
        <f>IF($D421="","",SUMIF('[3]TK DETHI'!$O:$O,$D421,'[3]TK DETHI'!$P:$P))</f>
        <v>0</v>
      </c>
      <c r="M421" s="148">
        <f t="shared" si="65"/>
        <v>0</v>
      </c>
      <c r="N421" s="49">
        <f>IF($D421="","",SUMIF('[3]TK COITHI KTHP va Thi TN'!$A:$A,$D421,'[3]TK COITHI KTHP va Thi TN'!$D:$D))</f>
        <v>0</v>
      </c>
      <c r="O421" s="49">
        <f>IF($D421="","",SUMIF('[3]TK COITHI KTHP va Thi TN'!$B:$B,$D421,'[3]TK COITHI KTHP va Thi TN'!$D:$D))</f>
        <v>0</v>
      </c>
      <c r="P421" s="49">
        <f>IF($D421="","",SUMIF('[3]TK COITHI KTHP va Thi TN'!$E:$E,$D421,'[3]TK COITHI KTHP va Thi TN'!$H:$H))</f>
        <v>0</v>
      </c>
      <c r="Q421" s="49">
        <f>IF($D421="","",SUMIF('[3]TK COITHI KTHP va Thi TN'!$F:$F,$D421,'[3]TK COITHI KTHP va Thi TN'!$H:$H))</f>
        <v>0</v>
      </c>
      <c r="R421" s="149">
        <f t="shared" si="66"/>
        <v>0</v>
      </c>
      <c r="S421" s="49">
        <f>IF($D421="","",SUMIF('[3]TK CHAMTHI'!$A:$A,$D421,'[3]TK CHAMTHI'!$C:$C))</f>
        <v>0</v>
      </c>
      <c r="T421" s="49">
        <f>IF($D421="","",SUMIF('[3]TK CHAMTHI'!$B:$B,$D421,'[3]TK CHAMTHI'!$C:$C))</f>
        <v>0</v>
      </c>
      <c r="U421" s="49">
        <f>IF(D421="","",SUMIF('[3]CHAM NV'!B:B,D421,'[3]CHAM NV'!C:C))</f>
        <v>0</v>
      </c>
      <c r="V421" s="50">
        <f t="shared" si="67"/>
        <v>0</v>
      </c>
      <c r="W421" s="49">
        <f>IF($D421="","",SUMIF('[3]TK CHAMTHI'!$D:$D,$D421,'[3]TK CHAMTHI'!$F:$F))</f>
        <v>0</v>
      </c>
      <c r="X421" s="49">
        <f>IF($D421="","",SUMIF('[3]TK CHAMTHI'!$E:$E,$D421,'[3]TK CHAMTHI'!$F:$F))</f>
        <v>0</v>
      </c>
      <c r="Y421" s="49">
        <f>IF(D421="","",SUMIF('[3]CHAM NV'!G:G,D421,'[3]CHAM NV'!H:H))</f>
        <v>0</v>
      </c>
      <c r="Z421" s="50">
        <f t="shared" si="68"/>
        <v>0</v>
      </c>
      <c r="AA421" s="49">
        <f>IF($D421="","",SUMIF('[3]TK CHAMTHI'!$G:$G,$D421,'[3]TK CHAMTHI'!$I:$I))</f>
        <v>0</v>
      </c>
      <c r="AB421" s="49">
        <f>IF($D421="","",SUMIF('[3]TK CHAMTHI'!$H:$H,$D421,'[3]TK CHAMTHI'!$I:$I))</f>
        <v>0</v>
      </c>
      <c r="AC421" s="49">
        <f>IF(D421="","",SUMIF('[3]CHAM NV'!E:E,D421,'[3]CHAM NV'!F:F))</f>
        <v>0</v>
      </c>
      <c r="AD421" s="50">
        <f t="shared" si="69"/>
        <v>0</v>
      </c>
      <c r="AE421" s="49">
        <f>IF($D421="","",SUMIF('[3]TK CHAMTHI'!$J:$J,$D421,'[3]TK CHAMTHI'!$L:$L))</f>
        <v>0</v>
      </c>
      <c r="AF421" s="49">
        <f>IF($D421="","",SUMIF('[3]TK CHAMTHI'!$K:$K,$D421,'[3]TK CHAMTHI'!$L:$L))</f>
        <v>0</v>
      </c>
      <c r="AG421" s="49">
        <f>IF(D421="","",SUMIF('[3]CHAM NV'!I:I,D421,'[3]CHAM NV'!J:J))</f>
        <v>0</v>
      </c>
      <c r="AH421" s="50">
        <f t="shared" si="70"/>
        <v>0</v>
      </c>
      <c r="AI421" s="49">
        <f>IF($D421="","",SUMIF('[3]TK CHAMTHI'!$M:$M,$D421,'[3]TK CHAMTHI'!$O:$O))</f>
        <v>0</v>
      </c>
      <c r="AJ421" s="49">
        <f>IF($D421="","",SUMIF('[3]TK CHAMTHI'!$N:$N,$D421,'[3]TK CHAMTHI'!$O:$O))</f>
        <v>0</v>
      </c>
      <c r="AK421" s="50">
        <f t="shared" si="62"/>
        <v>0</v>
      </c>
      <c r="AL421" s="49">
        <f>IF($D421="","",SUMIF('[3]TK CHAMTHI'!$P:$P,$D421,'[3]TK CHAMTHI'!$R:$R))</f>
        <v>0</v>
      </c>
      <c r="AM421" s="49">
        <f>IF($D421="","",SUMIF('[3]TK CHAMTHI'!$Q:$Q,$D421,'[3]TK CHAMTHI'!$R:$R))</f>
        <v>0</v>
      </c>
      <c r="AN421" s="50">
        <f t="shared" si="63"/>
        <v>0</v>
      </c>
      <c r="AO421" s="49">
        <f>IF(D421="","",SUMIF('[3]TK CHAMTHI'!S:S,D421,'[3]TK CHAMTHI'!U:U))</f>
        <v>0</v>
      </c>
      <c r="AP421" s="49">
        <f>IF(D421="","",SUMIF('[3]TK CHAMTHI'!T:T,D421,'[3]TK CHAMTHI'!U:U))</f>
        <v>0</v>
      </c>
      <c r="AQ421" s="50">
        <f t="shared" si="71"/>
        <v>0</v>
      </c>
      <c r="AR421" s="50">
        <f>IF(D421="","",ROUND(SUMIF('[3]QL THI'!G:G,D421,'[3]QL THI'!H:H),1))</f>
        <v>0</v>
      </c>
      <c r="AS421" s="50">
        <f>IF(D421="","",ROUND(SUMIF('[3]QL THI'!E:E,D421,'[3]QL THI'!F:F),1))</f>
        <v>0</v>
      </c>
      <c r="AT421" s="149">
        <f t="shared" si="64"/>
        <v>0</v>
      </c>
    </row>
    <row r="422" spans="1:46" s="135" customFormat="1">
      <c r="A422" s="145">
        <f>IF(D422="","",SUBTOTAL(3,$D$5:D422))</f>
        <v>418</v>
      </c>
      <c r="B422" s="46" t="s">
        <v>889</v>
      </c>
      <c r="C422" s="47" t="s">
        <v>851</v>
      </c>
      <c r="D422" s="146" t="s">
        <v>890</v>
      </c>
      <c r="E422" s="147">
        <f>IF($D422="","",SUMIF('[3]TK DETHI'!$A:$A,$D422,'[3]TK DETHI'!$B:$B))</f>
        <v>0</v>
      </c>
      <c r="F422" s="147">
        <f>IF($D422="","",SUMIF('[3]TK DETHI'!$C:$C,$D422,'[3]TK DETHI'!$D:$D))</f>
        <v>0</v>
      </c>
      <c r="G422" s="147">
        <f>IF($D422="","",SUMIF('[3]TK DETHI'!$E:$E,$D422,'[3]TK DETHI'!$F:$F))</f>
        <v>0</v>
      </c>
      <c r="H422" s="147">
        <f>IF($D422="","",SUMIF('[3]TK DETHI'!$G:$G,$D422,'[3]TK DETHI'!$H:$H))</f>
        <v>0</v>
      </c>
      <c r="I422" s="147">
        <f>IF($D422="","",SUMIF('[3]TK DETHI'!$I:$I,$D422,'[3]TK DETHI'!$J:$J))</f>
        <v>0</v>
      </c>
      <c r="J422" s="147">
        <f>IF($D422="","",SUMIF('[3]TK DETHI'!$K:$K,$D422,'[3]TK DETHI'!$L:$L))</f>
        <v>0</v>
      </c>
      <c r="K422" s="147">
        <f>IF($D422="","",SUMIF('[3]TK DETHI'!$M:$M,$D422,'[3]TK DETHI'!$N:$N))</f>
        <v>0</v>
      </c>
      <c r="L422" s="147">
        <f>IF($D422="","",SUMIF('[3]TK DETHI'!$O:$O,$D422,'[3]TK DETHI'!$P:$P))</f>
        <v>0</v>
      </c>
      <c r="M422" s="148">
        <f t="shared" si="65"/>
        <v>0</v>
      </c>
      <c r="N422" s="49">
        <f>IF($D422="","",SUMIF('[3]TK COITHI KTHP va Thi TN'!$A:$A,$D422,'[3]TK COITHI KTHP va Thi TN'!$D:$D))</f>
        <v>0</v>
      </c>
      <c r="O422" s="49">
        <f>IF($D422="","",SUMIF('[3]TK COITHI KTHP va Thi TN'!$B:$B,$D422,'[3]TK COITHI KTHP va Thi TN'!$D:$D))</f>
        <v>0</v>
      </c>
      <c r="P422" s="49">
        <f>IF($D422="","",SUMIF('[3]TK COITHI KTHP va Thi TN'!$E:$E,$D422,'[3]TK COITHI KTHP va Thi TN'!$H:$H))</f>
        <v>0</v>
      </c>
      <c r="Q422" s="49">
        <f>IF($D422="","",SUMIF('[3]TK COITHI KTHP va Thi TN'!$F:$F,$D422,'[3]TK COITHI KTHP va Thi TN'!$H:$H))</f>
        <v>0</v>
      </c>
      <c r="R422" s="149">
        <f t="shared" si="66"/>
        <v>0</v>
      </c>
      <c r="S422" s="49">
        <f>IF($D422="","",SUMIF('[3]TK CHAMTHI'!$A:$A,$D422,'[3]TK CHAMTHI'!$C:$C))</f>
        <v>0</v>
      </c>
      <c r="T422" s="49">
        <f>IF($D422="","",SUMIF('[3]TK CHAMTHI'!$B:$B,$D422,'[3]TK CHAMTHI'!$C:$C))</f>
        <v>0</v>
      </c>
      <c r="U422" s="49">
        <f>IF(D422="","",SUMIF('[3]CHAM NV'!B:B,D422,'[3]CHAM NV'!C:C))</f>
        <v>0</v>
      </c>
      <c r="V422" s="50">
        <f t="shared" si="67"/>
        <v>0</v>
      </c>
      <c r="W422" s="49">
        <f>IF($D422="","",SUMIF('[3]TK CHAMTHI'!$D:$D,$D422,'[3]TK CHAMTHI'!$F:$F))</f>
        <v>0</v>
      </c>
      <c r="X422" s="49">
        <f>IF($D422="","",SUMIF('[3]TK CHAMTHI'!$E:$E,$D422,'[3]TK CHAMTHI'!$F:$F))</f>
        <v>0</v>
      </c>
      <c r="Y422" s="49">
        <f>IF(D422="","",SUMIF('[3]CHAM NV'!G:G,D422,'[3]CHAM NV'!H:H))</f>
        <v>0</v>
      </c>
      <c r="Z422" s="50">
        <f t="shared" si="68"/>
        <v>0</v>
      </c>
      <c r="AA422" s="49">
        <f>IF($D422="","",SUMIF('[3]TK CHAMTHI'!$G:$G,$D422,'[3]TK CHAMTHI'!$I:$I))</f>
        <v>0</v>
      </c>
      <c r="AB422" s="49">
        <f>IF($D422="","",SUMIF('[3]TK CHAMTHI'!$H:$H,$D422,'[3]TK CHAMTHI'!$I:$I))</f>
        <v>0</v>
      </c>
      <c r="AC422" s="49">
        <f>IF(D422="","",SUMIF('[3]CHAM NV'!E:E,D422,'[3]CHAM NV'!F:F))</f>
        <v>0</v>
      </c>
      <c r="AD422" s="50">
        <f t="shared" si="69"/>
        <v>0</v>
      </c>
      <c r="AE422" s="49">
        <f>IF($D422="","",SUMIF('[3]TK CHAMTHI'!$J:$J,$D422,'[3]TK CHAMTHI'!$L:$L))</f>
        <v>0</v>
      </c>
      <c r="AF422" s="49">
        <f>IF($D422="","",SUMIF('[3]TK CHAMTHI'!$K:$K,$D422,'[3]TK CHAMTHI'!$L:$L))</f>
        <v>0</v>
      </c>
      <c r="AG422" s="49">
        <f>IF(D422="","",SUMIF('[3]CHAM NV'!I:I,D422,'[3]CHAM NV'!J:J))</f>
        <v>0</v>
      </c>
      <c r="AH422" s="50">
        <f t="shared" si="70"/>
        <v>0</v>
      </c>
      <c r="AI422" s="49">
        <f>IF($D422="","",SUMIF('[3]TK CHAMTHI'!$M:$M,$D422,'[3]TK CHAMTHI'!$O:$O))</f>
        <v>0</v>
      </c>
      <c r="AJ422" s="49">
        <f>IF($D422="","",SUMIF('[3]TK CHAMTHI'!$N:$N,$D422,'[3]TK CHAMTHI'!$O:$O))</f>
        <v>0</v>
      </c>
      <c r="AK422" s="50">
        <f t="shared" si="62"/>
        <v>0</v>
      </c>
      <c r="AL422" s="49">
        <f>IF($D422="","",SUMIF('[3]TK CHAMTHI'!$P:$P,$D422,'[3]TK CHAMTHI'!$R:$R))</f>
        <v>0</v>
      </c>
      <c r="AM422" s="49">
        <f>IF($D422="","",SUMIF('[3]TK CHAMTHI'!$Q:$Q,$D422,'[3]TK CHAMTHI'!$R:$R))</f>
        <v>0</v>
      </c>
      <c r="AN422" s="50">
        <f t="shared" si="63"/>
        <v>0</v>
      </c>
      <c r="AO422" s="49">
        <f>IF(D422="","",SUMIF('[3]TK CHAMTHI'!S:S,D422,'[3]TK CHAMTHI'!U:U))</f>
        <v>0</v>
      </c>
      <c r="AP422" s="49">
        <f>IF(D422="","",SUMIF('[3]TK CHAMTHI'!T:T,D422,'[3]TK CHAMTHI'!U:U))</f>
        <v>0</v>
      </c>
      <c r="AQ422" s="50">
        <f t="shared" si="71"/>
        <v>0</v>
      </c>
      <c r="AR422" s="50">
        <f>IF(D422="","",ROUND(SUMIF('[3]QL THI'!G:G,D422,'[3]QL THI'!H:H),1))</f>
        <v>0</v>
      </c>
      <c r="AS422" s="50">
        <f>IF(D422="","",ROUND(SUMIF('[3]QL THI'!E:E,D422,'[3]QL THI'!F:F),1))</f>
        <v>0</v>
      </c>
      <c r="AT422" s="149">
        <f t="shared" si="64"/>
        <v>0</v>
      </c>
    </row>
    <row r="423" spans="1:46" s="135" customFormat="1">
      <c r="A423" s="145">
        <f>IF(D423="","",SUBTOTAL(3,$D$5:D423))</f>
        <v>419</v>
      </c>
      <c r="B423" s="46" t="s">
        <v>891</v>
      </c>
      <c r="C423" s="47" t="s">
        <v>851</v>
      </c>
      <c r="D423" s="146" t="s">
        <v>892</v>
      </c>
      <c r="E423" s="147">
        <f>IF($D423="","",SUMIF('[3]TK DETHI'!$A:$A,$D423,'[3]TK DETHI'!$B:$B))</f>
        <v>0</v>
      </c>
      <c r="F423" s="147">
        <f>IF($D423="","",SUMIF('[3]TK DETHI'!$C:$C,$D423,'[3]TK DETHI'!$D:$D))</f>
        <v>0</v>
      </c>
      <c r="G423" s="147">
        <f>IF($D423="","",SUMIF('[3]TK DETHI'!$E:$E,$D423,'[3]TK DETHI'!$F:$F))</f>
        <v>0</v>
      </c>
      <c r="H423" s="147">
        <f>IF($D423="","",SUMIF('[3]TK DETHI'!$G:$G,$D423,'[3]TK DETHI'!$H:$H))</f>
        <v>0</v>
      </c>
      <c r="I423" s="147">
        <f>IF($D423="","",SUMIF('[3]TK DETHI'!$I:$I,$D423,'[3]TK DETHI'!$J:$J))</f>
        <v>0</v>
      </c>
      <c r="J423" s="147">
        <f>IF($D423="","",SUMIF('[3]TK DETHI'!$K:$K,$D423,'[3]TK DETHI'!$L:$L))</f>
        <v>0</v>
      </c>
      <c r="K423" s="147">
        <f>IF($D423="","",SUMIF('[3]TK DETHI'!$M:$M,$D423,'[3]TK DETHI'!$N:$N))</f>
        <v>0</v>
      </c>
      <c r="L423" s="147">
        <f>IF($D423="","",SUMIF('[3]TK DETHI'!$O:$O,$D423,'[3]TK DETHI'!$P:$P))</f>
        <v>0</v>
      </c>
      <c r="M423" s="148">
        <f t="shared" si="65"/>
        <v>0</v>
      </c>
      <c r="N423" s="49">
        <f>IF($D423="","",SUMIF('[3]TK COITHI KTHP va Thi TN'!$A:$A,$D423,'[3]TK COITHI KTHP va Thi TN'!$D:$D))</f>
        <v>0</v>
      </c>
      <c r="O423" s="49">
        <f>IF($D423="","",SUMIF('[3]TK COITHI KTHP va Thi TN'!$B:$B,$D423,'[3]TK COITHI KTHP va Thi TN'!$D:$D))</f>
        <v>0</v>
      </c>
      <c r="P423" s="49">
        <f>IF($D423="","",SUMIF('[3]TK COITHI KTHP va Thi TN'!$E:$E,$D423,'[3]TK COITHI KTHP va Thi TN'!$H:$H))</f>
        <v>0</v>
      </c>
      <c r="Q423" s="49">
        <f>IF($D423="","",SUMIF('[3]TK COITHI KTHP va Thi TN'!$F:$F,$D423,'[3]TK COITHI KTHP va Thi TN'!$H:$H))</f>
        <v>0</v>
      </c>
      <c r="R423" s="149">
        <f t="shared" si="66"/>
        <v>0</v>
      </c>
      <c r="S423" s="49">
        <f>IF($D423="","",SUMIF('[3]TK CHAMTHI'!$A:$A,$D423,'[3]TK CHAMTHI'!$C:$C))</f>
        <v>0</v>
      </c>
      <c r="T423" s="49">
        <f>IF($D423="","",SUMIF('[3]TK CHAMTHI'!$B:$B,$D423,'[3]TK CHAMTHI'!$C:$C))</f>
        <v>0</v>
      </c>
      <c r="U423" s="49">
        <f>IF(D423="","",SUMIF('[3]CHAM NV'!B:B,D423,'[3]CHAM NV'!C:C))</f>
        <v>0</v>
      </c>
      <c r="V423" s="50">
        <f t="shared" si="67"/>
        <v>0</v>
      </c>
      <c r="W423" s="49">
        <f>IF($D423="","",SUMIF('[3]TK CHAMTHI'!$D:$D,$D423,'[3]TK CHAMTHI'!$F:$F))</f>
        <v>0</v>
      </c>
      <c r="X423" s="49">
        <f>IF($D423="","",SUMIF('[3]TK CHAMTHI'!$E:$E,$D423,'[3]TK CHAMTHI'!$F:$F))</f>
        <v>0</v>
      </c>
      <c r="Y423" s="49">
        <f>IF(D423="","",SUMIF('[3]CHAM NV'!G:G,D423,'[3]CHAM NV'!H:H))</f>
        <v>0</v>
      </c>
      <c r="Z423" s="50">
        <f t="shared" si="68"/>
        <v>0</v>
      </c>
      <c r="AA423" s="49">
        <f>IF($D423="","",SUMIF('[3]TK CHAMTHI'!$G:$G,$D423,'[3]TK CHAMTHI'!$I:$I))</f>
        <v>0</v>
      </c>
      <c r="AB423" s="49">
        <f>IF($D423="","",SUMIF('[3]TK CHAMTHI'!$H:$H,$D423,'[3]TK CHAMTHI'!$I:$I))</f>
        <v>0</v>
      </c>
      <c r="AC423" s="49">
        <f>IF(D423="","",SUMIF('[3]CHAM NV'!E:E,D423,'[3]CHAM NV'!F:F))</f>
        <v>0</v>
      </c>
      <c r="AD423" s="50">
        <f t="shared" si="69"/>
        <v>0</v>
      </c>
      <c r="AE423" s="49">
        <f>IF($D423="","",SUMIF('[3]TK CHAMTHI'!$J:$J,$D423,'[3]TK CHAMTHI'!$L:$L))</f>
        <v>0</v>
      </c>
      <c r="AF423" s="49">
        <f>IF($D423="","",SUMIF('[3]TK CHAMTHI'!$K:$K,$D423,'[3]TK CHAMTHI'!$L:$L))</f>
        <v>0</v>
      </c>
      <c r="AG423" s="49">
        <f>IF(D423="","",SUMIF('[3]CHAM NV'!I:I,D423,'[3]CHAM NV'!J:J))</f>
        <v>0</v>
      </c>
      <c r="AH423" s="50">
        <f t="shared" si="70"/>
        <v>0</v>
      </c>
      <c r="AI423" s="49">
        <f>IF($D423="","",SUMIF('[3]TK CHAMTHI'!$M:$M,$D423,'[3]TK CHAMTHI'!$O:$O))</f>
        <v>0</v>
      </c>
      <c r="AJ423" s="49">
        <f>IF($D423="","",SUMIF('[3]TK CHAMTHI'!$N:$N,$D423,'[3]TK CHAMTHI'!$O:$O))</f>
        <v>0</v>
      </c>
      <c r="AK423" s="50">
        <f t="shared" si="62"/>
        <v>0</v>
      </c>
      <c r="AL423" s="49">
        <f>IF($D423="","",SUMIF('[3]TK CHAMTHI'!$P:$P,$D423,'[3]TK CHAMTHI'!$R:$R))</f>
        <v>0</v>
      </c>
      <c r="AM423" s="49">
        <f>IF($D423="","",SUMIF('[3]TK CHAMTHI'!$Q:$Q,$D423,'[3]TK CHAMTHI'!$R:$R))</f>
        <v>0</v>
      </c>
      <c r="AN423" s="50">
        <f t="shared" si="63"/>
        <v>0</v>
      </c>
      <c r="AO423" s="49">
        <f>IF(D423="","",SUMIF('[3]TK CHAMTHI'!S:S,D423,'[3]TK CHAMTHI'!U:U))</f>
        <v>0</v>
      </c>
      <c r="AP423" s="49">
        <f>IF(D423="","",SUMIF('[3]TK CHAMTHI'!T:T,D423,'[3]TK CHAMTHI'!U:U))</f>
        <v>0</v>
      </c>
      <c r="AQ423" s="50">
        <f t="shared" si="71"/>
        <v>0</v>
      </c>
      <c r="AR423" s="50">
        <f>IF(D423="","",ROUND(SUMIF('[3]QL THI'!G:G,D423,'[3]QL THI'!H:H),1))</f>
        <v>0</v>
      </c>
      <c r="AS423" s="50">
        <f>IF(D423="","",ROUND(SUMIF('[3]QL THI'!E:E,D423,'[3]QL THI'!F:F),1))</f>
        <v>0</v>
      </c>
      <c r="AT423" s="149">
        <f t="shared" si="64"/>
        <v>0</v>
      </c>
    </row>
    <row r="424" spans="1:46" s="135" customFormat="1">
      <c r="A424" s="145">
        <f>IF(D424="","",SUBTOTAL(3,$D$5:D424))</f>
        <v>420</v>
      </c>
      <c r="B424" s="46" t="s">
        <v>893</v>
      </c>
      <c r="C424" s="47" t="s">
        <v>851</v>
      </c>
      <c r="D424" s="146" t="s">
        <v>894</v>
      </c>
      <c r="E424" s="147">
        <f>IF($D424="","",SUMIF('[3]TK DETHI'!$A:$A,$D424,'[3]TK DETHI'!$B:$B))</f>
        <v>0</v>
      </c>
      <c r="F424" s="147">
        <f>IF($D424="","",SUMIF('[3]TK DETHI'!$C:$C,$D424,'[3]TK DETHI'!$D:$D))</f>
        <v>0</v>
      </c>
      <c r="G424" s="147">
        <f>IF($D424="","",SUMIF('[3]TK DETHI'!$E:$E,$D424,'[3]TK DETHI'!$F:$F))</f>
        <v>0</v>
      </c>
      <c r="H424" s="147">
        <f>IF($D424="","",SUMIF('[3]TK DETHI'!$G:$G,$D424,'[3]TK DETHI'!$H:$H))</f>
        <v>0</v>
      </c>
      <c r="I424" s="147">
        <f>IF($D424="","",SUMIF('[3]TK DETHI'!$I:$I,$D424,'[3]TK DETHI'!$J:$J))</f>
        <v>0</v>
      </c>
      <c r="J424" s="147">
        <f>IF($D424="","",SUMIF('[3]TK DETHI'!$K:$K,$D424,'[3]TK DETHI'!$L:$L))</f>
        <v>0</v>
      </c>
      <c r="K424" s="147">
        <f>IF($D424="","",SUMIF('[3]TK DETHI'!$M:$M,$D424,'[3]TK DETHI'!$N:$N))</f>
        <v>0</v>
      </c>
      <c r="L424" s="147">
        <f>IF($D424="","",SUMIF('[3]TK DETHI'!$O:$O,$D424,'[3]TK DETHI'!$P:$P))</f>
        <v>0</v>
      </c>
      <c r="M424" s="148">
        <f t="shared" si="65"/>
        <v>0</v>
      </c>
      <c r="N424" s="49">
        <f>IF($D424="","",SUMIF('[3]TK COITHI KTHP va Thi TN'!$A:$A,$D424,'[3]TK COITHI KTHP va Thi TN'!$D:$D))</f>
        <v>0</v>
      </c>
      <c r="O424" s="49">
        <f>IF($D424="","",SUMIF('[3]TK COITHI KTHP va Thi TN'!$B:$B,$D424,'[3]TK COITHI KTHP va Thi TN'!$D:$D))</f>
        <v>0</v>
      </c>
      <c r="P424" s="49">
        <f>IF($D424="","",SUMIF('[3]TK COITHI KTHP va Thi TN'!$E:$E,$D424,'[3]TK COITHI KTHP va Thi TN'!$H:$H))</f>
        <v>0</v>
      </c>
      <c r="Q424" s="49">
        <f>IF($D424="","",SUMIF('[3]TK COITHI KTHP va Thi TN'!$F:$F,$D424,'[3]TK COITHI KTHP va Thi TN'!$H:$H))</f>
        <v>0</v>
      </c>
      <c r="R424" s="149">
        <f t="shared" si="66"/>
        <v>0</v>
      </c>
      <c r="S424" s="49">
        <f>IF($D424="","",SUMIF('[3]TK CHAMTHI'!$A:$A,$D424,'[3]TK CHAMTHI'!$C:$C))</f>
        <v>0</v>
      </c>
      <c r="T424" s="49">
        <f>IF($D424="","",SUMIF('[3]TK CHAMTHI'!$B:$B,$D424,'[3]TK CHAMTHI'!$C:$C))</f>
        <v>0</v>
      </c>
      <c r="U424" s="49">
        <f>IF(D424="","",SUMIF('[3]CHAM NV'!B:B,D424,'[3]CHAM NV'!C:C))</f>
        <v>0</v>
      </c>
      <c r="V424" s="50">
        <f t="shared" si="67"/>
        <v>0</v>
      </c>
      <c r="W424" s="49">
        <f>IF($D424="","",SUMIF('[3]TK CHAMTHI'!$D:$D,$D424,'[3]TK CHAMTHI'!$F:$F))</f>
        <v>0</v>
      </c>
      <c r="X424" s="49">
        <f>IF($D424="","",SUMIF('[3]TK CHAMTHI'!$E:$E,$D424,'[3]TK CHAMTHI'!$F:$F))</f>
        <v>0</v>
      </c>
      <c r="Y424" s="49">
        <f>IF(D424="","",SUMIF('[3]CHAM NV'!G:G,D424,'[3]CHAM NV'!H:H))</f>
        <v>0</v>
      </c>
      <c r="Z424" s="50">
        <f t="shared" si="68"/>
        <v>0</v>
      </c>
      <c r="AA424" s="49">
        <f>IF($D424="","",SUMIF('[3]TK CHAMTHI'!$G:$G,$D424,'[3]TK CHAMTHI'!$I:$I))</f>
        <v>0</v>
      </c>
      <c r="AB424" s="49">
        <f>IF($D424="","",SUMIF('[3]TK CHAMTHI'!$H:$H,$D424,'[3]TK CHAMTHI'!$I:$I))</f>
        <v>0</v>
      </c>
      <c r="AC424" s="49">
        <f>IF(D424="","",SUMIF('[3]CHAM NV'!E:E,D424,'[3]CHAM NV'!F:F))</f>
        <v>0</v>
      </c>
      <c r="AD424" s="50">
        <f t="shared" si="69"/>
        <v>0</v>
      </c>
      <c r="AE424" s="49">
        <f>IF($D424="","",SUMIF('[3]TK CHAMTHI'!$J:$J,$D424,'[3]TK CHAMTHI'!$L:$L))</f>
        <v>0</v>
      </c>
      <c r="AF424" s="49">
        <f>IF($D424="","",SUMIF('[3]TK CHAMTHI'!$K:$K,$D424,'[3]TK CHAMTHI'!$L:$L))</f>
        <v>0</v>
      </c>
      <c r="AG424" s="49">
        <f>IF(D424="","",SUMIF('[3]CHAM NV'!I:I,D424,'[3]CHAM NV'!J:J))</f>
        <v>0</v>
      </c>
      <c r="AH424" s="50">
        <f t="shared" si="70"/>
        <v>0</v>
      </c>
      <c r="AI424" s="49">
        <f>IF($D424="","",SUMIF('[3]TK CHAMTHI'!$M:$M,$D424,'[3]TK CHAMTHI'!$O:$O))</f>
        <v>0</v>
      </c>
      <c r="AJ424" s="49">
        <f>IF($D424="","",SUMIF('[3]TK CHAMTHI'!$N:$N,$D424,'[3]TK CHAMTHI'!$O:$O))</f>
        <v>0</v>
      </c>
      <c r="AK424" s="50">
        <f t="shared" si="62"/>
        <v>0</v>
      </c>
      <c r="AL424" s="49">
        <f>IF($D424="","",SUMIF('[3]TK CHAMTHI'!$P:$P,$D424,'[3]TK CHAMTHI'!$R:$R))</f>
        <v>0</v>
      </c>
      <c r="AM424" s="49">
        <f>IF($D424="","",SUMIF('[3]TK CHAMTHI'!$Q:$Q,$D424,'[3]TK CHAMTHI'!$R:$R))</f>
        <v>0</v>
      </c>
      <c r="AN424" s="50">
        <f t="shared" si="63"/>
        <v>0</v>
      </c>
      <c r="AO424" s="49">
        <f>IF(D424="","",SUMIF('[3]TK CHAMTHI'!S:S,D424,'[3]TK CHAMTHI'!U:U))</f>
        <v>0</v>
      </c>
      <c r="AP424" s="49">
        <f>IF(D424="","",SUMIF('[3]TK CHAMTHI'!T:T,D424,'[3]TK CHAMTHI'!U:U))</f>
        <v>0</v>
      </c>
      <c r="AQ424" s="50">
        <f t="shared" si="71"/>
        <v>0</v>
      </c>
      <c r="AR424" s="50">
        <f>IF(D424="","",ROUND(SUMIF('[3]QL THI'!G:G,D424,'[3]QL THI'!H:H),1))</f>
        <v>0</v>
      </c>
      <c r="AS424" s="50">
        <f>IF(D424="","",ROUND(SUMIF('[3]QL THI'!E:E,D424,'[3]QL THI'!F:F),1))</f>
        <v>0</v>
      </c>
      <c r="AT424" s="149">
        <f t="shared" si="64"/>
        <v>0</v>
      </c>
    </row>
    <row r="425" spans="1:46" s="135" customFormat="1">
      <c r="A425" s="145">
        <f>IF(D425="","",SUBTOTAL(3,$D$5:D425))</f>
        <v>421</v>
      </c>
      <c r="B425" s="46" t="s">
        <v>895</v>
      </c>
      <c r="C425" s="47" t="s">
        <v>851</v>
      </c>
      <c r="D425" s="146" t="s">
        <v>896</v>
      </c>
      <c r="E425" s="147">
        <f>IF($D425="","",SUMIF('[3]TK DETHI'!$A:$A,$D425,'[3]TK DETHI'!$B:$B))</f>
        <v>0</v>
      </c>
      <c r="F425" s="147">
        <f>IF($D425="","",SUMIF('[3]TK DETHI'!$C:$C,$D425,'[3]TK DETHI'!$D:$D))</f>
        <v>0</v>
      </c>
      <c r="G425" s="147">
        <f>IF($D425="","",SUMIF('[3]TK DETHI'!$E:$E,$D425,'[3]TK DETHI'!$F:$F))</f>
        <v>0</v>
      </c>
      <c r="H425" s="147">
        <f>IF($D425="","",SUMIF('[3]TK DETHI'!$G:$G,$D425,'[3]TK DETHI'!$H:$H))</f>
        <v>0</v>
      </c>
      <c r="I425" s="147">
        <f>IF($D425="","",SUMIF('[3]TK DETHI'!$I:$I,$D425,'[3]TK DETHI'!$J:$J))</f>
        <v>0</v>
      </c>
      <c r="J425" s="147">
        <f>IF($D425="","",SUMIF('[3]TK DETHI'!$K:$K,$D425,'[3]TK DETHI'!$L:$L))</f>
        <v>0</v>
      </c>
      <c r="K425" s="147">
        <f>IF($D425="","",SUMIF('[3]TK DETHI'!$M:$M,$D425,'[3]TK DETHI'!$N:$N))</f>
        <v>0</v>
      </c>
      <c r="L425" s="147">
        <f>IF($D425="","",SUMIF('[3]TK DETHI'!$O:$O,$D425,'[3]TK DETHI'!$P:$P))</f>
        <v>0</v>
      </c>
      <c r="M425" s="148">
        <f t="shared" si="65"/>
        <v>0</v>
      </c>
      <c r="N425" s="49">
        <f>IF($D425="","",SUMIF('[3]TK COITHI KTHP va Thi TN'!$A:$A,$D425,'[3]TK COITHI KTHP va Thi TN'!$D:$D))</f>
        <v>0</v>
      </c>
      <c r="O425" s="49">
        <f>IF($D425="","",SUMIF('[3]TK COITHI KTHP va Thi TN'!$B:$B,$D425,'[3]TK COITHI KTHP va Thi TN'!$D:$D))</f>
        <v>0</v>
      </c>
      <c r="P425" s="49">
        <f>IF($D425="","",SUMIF('[3]TK COITHI KTHP va Thi TN'!$E:$E,$D425,'[3]TK COITHI KTHP va Thi TN'!$H:$H))</f>
        <v>0</v>
      </c>
      <c r="Q425" s="49">
        <f>IF($D425="","",SUMIF('[3]TK COITHI KTHP va Thi TN'!$F:$F,$D425,'[3]TK COITHI KTHP va Thi TN'!$H:$H))</f>
        <v>0</v>
      </c>
      <c r="R425" s="149">
        <f t="shared" si="66"/>
        <v>0</v>
      </c>
      <c r="S425" s="49">
        <f>IF($D425="","",SUMIF('[3]TK CHAMTHI'!$A:$A,$D425,'[3]TK CHAMTHI'!$C:$C))</f>
        <v>0</v>
      </c>
      <c r="T425" s="49">
        <f>IF($D425="","",SUMIF('[3]TK CHAMTHI'!$B:$B,$D425,'[3]TK CHAMTHI'!$C:$C))</f>
        <v>0</v>
      </c>
      <c r="U425" s="49">
        <f>IF(D425="","",SUMIF('[3]CHAM NV'!B:B,D425,'[3]CHAM NV'!C:C))</f>
        <v>0</v>
      </c>
      <c r="V425" s="50">
        <f t="shared" si="67"/>
        <v>0</v>
      </c>
      <c r="W425" s="49">
        <f>IF($D425="","",SUMIF('[3]TK CHAMTHI'!$D:$D,$D425,'[3]TK CHAMTHI'!$F:$F))</f>
        <v>0</v>
      </c>
      <c r="X425" s="49">
        <f>IF($D425="","",SUMIF('[3]TK CHAMTHI'!$E:$E,$D425,'[3]TK CHAMTHI'!$F:$F))</f>
        <v>0</v>
      </c>
      <c r="Y425" s="49">
        <f>IF(D425="","",SUMIF('[3]CHAM NV'!G:G,D425,'[3]CHAM NV'!H:H))</f>
        <v>0</v>
      </c>
      <c r="Z425" s="50">
        <f t="shared" si="68"/>
        <v>0</v>
      </c>
      <c r="AA425" s="49">
        <f>IF($D425="","",SUMIF('[3]TK CHAMTHI'!$G:$G,$D425,'[3]TK CHAMTHI'!$I:$I))</f>
        <v>0</v>
      </c>
      <c r="AB425" s="49">
        <f>IF($D425="","",SUMIF('[3]TK CHAMTHI'!$H:$H,$D425,'[3]TK CHAMTHI'!$I:$I))</f>
        <v>0</v>
      </c>
      <c r="AC425" s="49">
        <f>IF(D425="","",SUMIF('[3]CHAM NV'!E:E,D425,'[3]CHAM NV'!F:F))</f>
        <v>0</v>
      </c>
      <c r="AD425" s="50">
        <f t="shared" si="69"/>
        <v>0</v>
      </c>
      <c r="AE425" s="49">
        <f>IF($D425="","",SUMIF('[3]TK CHAMTHI'!$J:$J,$D425,'[3]TK CHAMTHI'!$L:$L))</f>
        <v>0</v>
      </c>
      <c r="AF425" s="49">
        <f>IF($D425="","",SUMIF('[3]TK CHAMTHI'!$K:$K,$D425,'[3]TK CHAMTHI'!$L:$L))</f>
        <v>0</v>
      </c>
      <c r="AG425" s="49">
        <f>IF(D425="","",SUMIF('[3]CHAM NV'!I:I,D425,'[3]CHAM NV'!J:J))</f>
        <v>0</v>
      </c>
      <c r="AH425" s="50">
        <f t="shared" si="70"/>
        <v>0</v>
      </c>
      <c r="AI425" s="49">
        <f>IF($D425="","",SUMIF('[3]TK CHAMTHI'!$M:$M,$D425,'[3]TK CHAMTHI'!$O:$O))</f>
        <v>0</v>
      </c>
      <c r="AJ425" s="49">
        <f>IF($D425="","",SUMIF('[3]TK CHAMTHI'!$N:$N,$D425,'[3]TK CHAMTHI'!$O:$O))</f>
        <v>0</v>
      </c>
      <c r="AK425" s="50">
        <f t="shared" si="62"/>
        <v>0</v>
      </c>
      <c r="AL425" s="49">
        <f>IF($D425="","",SUMIF('[3]TK CHAMTHI'!$P:$P,$D425,'[3]TK CHAMTHI'!$R:$R))</f>
        <v>0</v>
      </c>
      <c r="AM425" s="49">
        <f>IF($D425="","",SUMIF('[3]TK CHAMTHI'!$Q:$Q,$D425,'[3]TK CHAMTHI'!$R:$R))</f>
        <v>0</v>
      </c>
      <c r="AN425" s="50">
        <f t="shared" si="63"/>
        <v>0</v>
      </c>
      <c r="AO425" s="49">
        <f>IF(D425="","",SUMIF('[3]TK CHAMTHI'!S:S,D425,'[3]TK CHAMTHI'!U:U))</f>
        <v>0</v>
      </c>
      <c r="AP425" s="49">
        <f>IF(D425="","",SUMIF('[3]TK CHAMTHI'!T:T,D425,'[3]TK CHAMTHI'!U:U))</f>
        <v>0</v>
      </c>
      <c r="AQ425" s="50">
        <f t="shared" si="71"/>
        <v>0</v>
      </c>
      <c r="AR425" s="50">
        <f>IF(D425="","",ROUND(SUMIF('[3]QL THI'!G:G,D425,'[3]QL THI'!H:H),1))</f>
        <v>0</v>
      </c>
      <c r="AS425" s="50">
        <f>IF(D425="","",ROUND(SUMIF('[3]QL THI'!E:E,D425,'[3]QL THI'!F:F),1))</f>
        <v>0</v>
      </c>
      <c r="AT425" s="149">
        <f t="shared" si="64"/>
        <v>0</v>
      </c>
    </row>
    <row r="426" spans="1:46" s="135" customFormat="1">
      <c r="A426" s="145">
        <f>IF(D426="","",SUBTOTAL(3,$D$5:D426))</f>
        <v>422</v>
      </c>
      <c r="B426" s="46" t="s">
        <v>897</v>
      </c>
      <c r="C426" s="47" t="s">
        <v>851</v>
      </c>
      <c r="D426" s="146" t="s">
        <v>898</v>
      </c>
      <c r="E426" s="147">
        <f>IF($D426="","",SUMIF('[3]TK DETHI'!$A:$A,$D426,'[3]TK DETHI'!$B:$B))</f>
        <v>0</v>
      </c>
      <c r="F426" s="147">
        <f>IF($D426="","",SUMIF('[3]TK DETHI'!$C:$C,$D426,'[3]TK DETHI'!$D:$D))</f>
        <v>0</v>
      </c>
      <c r="G426" s="147">
        <f>IF($D426="","",SUMIF('[3]TK DETHI'!$E:$E,$D426,'[3]TK DETHI'!$F:$F))</f>
        <v>0</v>
      </c>
      <c r="H426" s="147">
        <f>IF($D426="","",SUMIF('[3]TK DETHI'!$G:$G,$D426,'[3]TK DETHI'!$H:$H))</f>
        <v>0</v>
      </c>
      <c r="I426" s="147">
        <f>IF($D426="","",SUMIF('[3]TK DETHI'!$I:$I,$D426,'[3]TK DETHI'!$J:$J))</f>
        <v>0</v>
      </c>
      <c r="J426" s="147">
        <f>IF($D426="","",SUMIF('[3]TK DETHI'!$K:$K,$D426,'[3]TK DETHI'!$L:$L))</f>
        <v>0</v>
      </c>
      <c r="K426" s="147">
        <f>IF($D426="","",SUMIF('[3]TK DETHI'!$M:$M,$D426,'[3]TK DETHI'!$N:$N))</f>
        <v>0</v>
      </c>
      <c r="L426" s="147">
        <f>IF($D426="","",SUMIF('[3]TK DETHI'!$O:$O,$D426,'[3]TK DETHI'!$P:$P))</f>
        <v>0</v>
      </c>
      <c r="M426" s="148">
        <f t="shared" si="65"/>
        <v>0</v>
      </c>
      <c r="N426" s="49">
        <f>IF($D426="","",SUMIF('[3]TK COITHI KTHP va Thi TN'!$A:$A,$D426,'[3]TK COITHI KTHP va Thi TN'!$D:$D))</f>
        <v>0</v>
      </c>
      <c r="O426" s="49">
        <f>IF($D426="","",SUMIF('[3]TK COITHI KTHP va Thi TN'!$B:$B,$D426,'[3]TK COITHI KTHP va Thi TN'!$D:$D))</f>
        <v>0</v>
      </c>
      <c r="P426" s="49">
        <f>IF($D426="","",SUMIF('[3]TK COITHI KTHP va Thi TN'!$E:$E,$D426,'[3]TK COITHI KTHP va Thi TN'!$H:$H))</f>
        <v>0</v>
      </c>
      <c r="Q426" s="49">
        <f>IF($D426="","",SUMIF('[3]TK COITHI KTHP va Thi TN'!$F:$F,$D426,'[3]TK COITHI KTHP va Thi TN'!$H:$H))</f>
        <v>0</v>
      </c>
      <c r="R426" s="149">
        <f t="shared" si="66"/>
        <v>0</v>
      </c>
      <c r="S426" s="49">
        <f>IF($D426="","",SUMIF('[3]TK CHAMTHI'!$A:$A,$D426,'[3]TK CHAMTHI'!$C:$C))</f>
        <v>0</v>
      </c>
      <c r="T426" s="49">
        <f>IF($D426="","",SUMIF('[3]TK CHAMTHI'!$B:$B,$D426,'[3]TK CHAMTHI'!$C:$C))</f>
        <v>0</v>
      </c>
      <c r="U426" s="49">
        <f>IF(D426="","",SUMIF('[3]CHAM NV'!B:B,D426,'[3]CHAM NV'!C:C))</f>
        <v>0</v>
      </c>
      <c r="V426" s="50">
        <f t="shared" si="67"/>
        <v>0</v>
      </c>
      <c r="W426" s="49">
        <f>IF($D426="","",SUMIF('[3]TK CHAMTHI'!$D:$D,$D426,'[3]TK CHAMTHI'!$F:$F))</f>
        <v>0</v>
      </c>
      <c r="X426" s="49">
        <f>IF($D426="","",SUMIF('[3]TK CHAMTHI'!$E:$E,$D426,'[3]TK CHAMTHI'!$F:$F))</f>
        <v>0</v>
      </c>
      <c r="Y426" s="49">
        <f>IF(D426="","",SUMIF('[3]CHAM NV'!G:G,D426,'[3]CHAM NV'!H:H))</f>
        <v>0</v>
      </c>
      <c r="Z426" s="50">
        <f t="shared" si="68"/>
        <v>0</v>
      </c>
      <c r="AA426" s="49">
        <f>IF($D426="","",SUMIF('[3]TK CHAMTHI'!$G:$G,$D426,'[3]TK CHAMTHI'!$I:$I))</f>
        <v>0</v>
      </c>
      <c r="AB426" s="49">
        <f>IF($D426="","",SUMIF('[3]TK CHAMTHI'!$H:$H,$D426,'[3]TK CHAMTHI'!$I:$I))</f>
        <v>0</v>
      </c>
      <c r="AC426" s="49">
        <f>IF(D426="","",SUMIF('[3]CHAM NV'!E:E,D426,'[3]CHAM NV'!F:F))</f>
        <v>0</v>
      </c>
      <c r="AD426" s="50">
        <f t="shared" si="69"/>
        <v>0</v>
      </c>
      <c r="AE426" s="49">
        <f>IF($D426="","",SUMIF('[3]TK CHAMTHI'!$J:$J,$D426,'[3]TK CHAMTHI'!$L:$L))</f>
        <v>0</v>
      </c>
      <c r="AF426" s="49">
        <f>IF($D426="","",SUMIF('[3]TK CHAMTHI'!$K:$K,$D426,'[3]TK CHAMTHI'!$L:$L))</f>
        <v>0</v>
      </c>
      <c r="AG426" s="49">
        <f>IF(D426="","",SUMIF('[3]CHAM NV'!I:I,D426,'[3]CHAM NV'!J:J))</f>
        <v>0</v>
      </c>
      <c r="AH426" s="50">
        <f t="shared" si="70"/>
        <v>0</v>
      </c>
      <c r="AI426" s="49">
        <f>IF($D426="","",SUMIF('[3]TK CHAMTHI'!$M:$M,$D426,'[3]TK CHAMTHI'!$O:$O))</f>
        <v>0</v>
      </c>
      <c r="AJ426" s="49">
        <f>IF($D426="","",SUMIF('[3]TK CHAMTHI'!$N:$N,$D426,'[3]TK CHAMTHI'!$O:$O))</f>
        <v>0</v>
      </c>
      <c r="AK426" s="50">
        <f t="shared" si="62"/>
        <v>0</v>
      </c>
      <c r="AL426" s="49">
        <f>IF($D426="","",SUMIF('[3]TK CHAMTHI'!$P:$P,$D426,'[3]TK CHAMTHI'!$R:$R))</f>
        <v>0</v>
      </c>
      <c r="AM426" s="49">
        <f>IF($D426="","",SUMIF('[3]TK CHAMTHI'!$Q:$Q,$D426,'[3]TK CHAMTHI'!$R:$R))</f>
        <v>0</v>
      </c>
      <c r="AN426" s="50">
        <f t="shared" si="63"/>
        <v>0</v>
      </c>
      <c r="AO426" s="49">
        <f>IF(D426="","",SUMIF('[3]TK CHAMTHI'!S:S,D426,'[3]TK CHAMTHI'!U:U))</f>
        <v>0</v>
      </c>
      <c r="AP426" s="49">
        <f>IF(D426="","",SUMIF('[3]TK CHAMTHI'!T:T,D426,'[3]TK CHAMTHI'!U:U))</f>
        <v>0</v>
      </c>
      <c r="AQ426" s="50">
        <f t="shared" si="71"/>
        <v>0</v>
      </c>
      <c r="AR426" s="50">
        <f>IF(D426="","",ROUND(SUMIF('[3]QL THI'!G:G,D426,'[3]QL THI'!H:H),1))</f>
        <v>0</v>
      </c>
      <c r="AS426" s="50">
        <f>IF(D426="","",ROUND(SUMIF('[3]QL THI'!E:E,D426,'[3]QL THI'!F:F),1))</f>
        <v>0</v>
      </c>
      <c r="AT426" s="149">
        <f t="shared" si="64"/>
        <v>0</v>
      </c>
    </row>
    <row r="427" spans="1:46" s="135" customFormat="1">
      <c r="A427" s="145">
        <f>IF(D427="","",SUBTOTAL(3,$D$5:D427))</f>
        <v>423</v>
      </c>
      <c r="B427" s="46" t="s">
        <v>899</v>
      </c>
      <c r="C427" s="47" t="s">
        <v>851</v>
      </c>
      <c r="D427" s="146" t="s">
        <v>900</v>
      </c>
      <c r="E427" s="147">
        <f>IF($D427="","",SUMIF('[3]TK DETHI'!$A:$A,$D427,'[3]TK DETHI'!$B:$B))</f>
        <v>0</v>
      </c>
      <c r="F427" s="147">
        <f>IF($D427="","",SUMIF('[3]TK DETHI'!$C:$C,$D427,'[3]TK DETHI'!$D:$D))</f>
        <v>0</v>
      </c>
      <c r="G427" s="147">
        <f>IF($D427="","",SUMIF('[3]TK DETHI'!$E:$E,$D427,'[3]TK DETHI'!$F:$F))</f>
        <v>0</v>
      </c>
      <c r="H427" s="147">
        <f>IF($D427="","",SUMIF('[3]TK DETHI'!$G:$G,$D427,'[3]TK DETHI'!$H:$H))</f>
        <v>0</v>
      </c>
      <c r="I427" s="147">
        <f>IF($D427="","",SUMIF('[3]TK DETHI'!$I:$I,$D427,'[3]TK DETHI'!$J:$J))</f>
        <v>0</v>
      </c>
      <c r="J427" s="147">
        <f>IF($D427="","",SUMIF('[3]TK DETHI'!$K:$K,$D427,'[3]TK DETHI'!$L:$L))</f>
        <v>0</v>
      </c>
      <c r="K427" s="147">
        <f>IF($D427="","",SUMIF('[3]TK DETHI'!$M:$M,$D427,'[3]TK DETHI'!$N:$N))</f>
        <v>0</v>
      </c>
      <c r="L427" s="147">
        <f>IF($D427="","",SUMIF('[3]TK DETHI'!$O:$O,$D427,'[3]TK DETHI'!$P:$P))</f>
        <v>0</v>
      </c>
      <c r="M427" s="148">
        <f t="shared" si="65"/>
        <v>0</v>
      </c>
      <c r="N427" s="49">
        <f>IF($D427="","",SUMIF('[3]TK COITHI KTHP va Thi TN'!$A:$A,$D427,'[3]TK COITHI KTHP va Thi TN'!$D:$D))</f>
        <v>0</v>
      </c>
      <c r="O427" s="49">
        <f>IF($D427="","",SUMIF('[3]TK COITHI KTHP va Thi TN'!$B:$B,$D427,'[3]TK COITHI KTHP va Thi TN'!$D:$D))</f>
        <v>0</v>
      </c>
      <c r="P427" s="49">
        <f>IF($D427="","",SUMIF('[3]TK COITHI KTHP va Thi TN'!$E:$E,$D427,'[3]TK COITHI KTHP va Thi TN'!$H:$H))</f>
        <v>0</v>
      </c>
      <c r="Q427" s="49">
        <f>IF($D427="","",SUMIF('[3]TK COITHI KTHP va Thi TN'!$F:$F,$D427,'[3]TK COITHI KTHP va Thi TN'!$H:$H))</f>
        <v>0</v>
      </c>
      <c r="R427" s="149">
        <f t="shared" si="66"/>
        <v>0</v>
      </c>
      <c r="S427" s="49">
        <f>IF($D427="","",SUMIF('[3]TK CHAMTHI'!$A:$A,$D427,'[3]TK CHAMTHI'!$C:$C))</f>
        <v>0</v>
      </c>
      <c r="T427" s="49">
        <f>IF($D427="","",SUMIF('[3]TK CHAMTHI'!$B:$B,$D427,'[3]TK CHAMTHI'!$C:$C))</f>
        <v>0</v>
      </c>
      <c r="U427" s="49">
        <f>IF(D427="","",SUMIF('[3]CHAM NV'!B:B,D427,'[3]CHAM NV'!C:C))</f>
        <v>0</v>
      </c>
      <c r="V427" s="50">
        <f t="shared" si="67"/>
        <v>0</v>
      </c>
      <c r="W427" s="49">
        <f>IF($D427="","",SUMIF('[3]TK CHAMTHI'!$D:$D,$D427,'[3]TK CHAMTHI'!$F:$F))</f>
        <v>0</v>
      </c>
      <c r="X427" s="49">
        <f>IF($D427="","",SUMIF('[3]TK CHAMTHI'!$E:$E,$D427,'[3]TK CHAMTHI'!$F:$F))</f>
        <v>0</v>
      </c>
      <c r="Y427" s="49">
        <f>IF(D427="","",SUMIF('[3]CHAM NV'!G:G,D427,'[3]CHAM NV'!H:H))</f>
        <v>0</v>
      </c>
      <c r="Z427" s="50">
        <f t="shared" si="68"/>
        <v>0</v>
      </c>
      <c r="AA427" s="49">
        <f>IF($D427="","",SUMIF('[3]TK CHAMTHI'!$G:$G,$D427,'[3]TK CHAMTHI'!$I:$I))</f>
        <v>0</v>
      </c>
      <c r="AB427" s="49">
        <f>IF($D427="","",SUMIF('[3]TK CHAMTHI'!$H:$H,$D427,'[3]TK CHAMTHI'!$I:$I))</f>
        <v>0</v>
      </c>
      <c r="AC427" s="49">
        <f>IF(D427="","",SUMIF('[3]CHAM NV'!E:E,D427,'[3]CHAM NV'!F:F))</f>
        <v>0</v>
      </c>
      <c r="AD427" s="50">
        <f t="shared" si="69"/>
        <v>0</v>
      </c>
      <c r="AE427" s="49">
        <f>IF($D427="","",SUMIF('[3]TK CHAMTHI'!$J:$J,$D427,'[3]TK CHAMTHI'!$L:$L))</f>
        <v>0</v>
      </c>
      <c r="AF427" s="49">
        <f>IF($D427="","",SUMIF('[3]TK CHAMTHI'!$K:$K,$D427,'[3]TK CHAMTHI'!$L:$L))</f>
        <v>0</v>
      </c>
      <c r="AG427" s="49">
        <f>IF(D427="","",SUMIF('[3]CHAM NV'!I:I,D427,'[3]CHAM NV'!J:J))</f>
        <v>0</v>
      </c>
      <c r="AH427" s="50">
        <f t="shared" si="70"/>
        <v>0</v>
      </c>
      <c r="AI427" s="49">
        <f>IF($D427="","",SUMIF('[3]TK CHAMTHI'!$M:$M,$D427,'[3]TK CHAMTHI'!$O:$O))</f>
        <v>0</v>
      </c>
      <c r="AJ427" s="49">
        <f>IF($D427="","",SUMIF('[3]TK CHAMTHI'!$N:$N,$D427,'[3]TK CHAMTHI'!$O:$O))</f>
        <v>0</v>
      </c>
      <c r="AK427" s="50">
        <f t="shared" si="62"/>
        <v>0</v>
      </c>
      <c r="AL427" s="49">
        <f>IF($D427="","",SUMIF('[3]TK CHAMTHI'!$P:$P,$D427,'[3]TK CHAMTHI'!$R:$R))</f>
        <v>0</v>
      </c>
      <c r="AM427" s="49">
        <f>IF($D427="","",SUMIF('[3]TK CHAMTHI'!$Q:$Q,$D427,'[3]TK CHAMTHI'!$R:$R))</f>
        <v>0</v>
      </c>
      <c r="AN427" s="50">
        <f t="shared" si="63"/>
        <v>0</v>
      </c>
      <c r="AO427" s="49">
        <f>IF(D427="","",SUMIF('[3]TK CHAMTHI'!S:S,D427,'[3]TK CHAMTHI'!U:U))</f>
        <v>0</v>
      </c>
      <c r="AP427" s="49">
        <f>IF(D427="","",SUMIF('[3]TK CHAMTHI'!T:T,D427,'[3]TK CHAMTHI'!U:U))</f>
        <v>0</v>
      </c>
      <c r="AQ427" s="50">
        <f t="shared" si="71"/>
        <v>0</v>
      </c>
      <c r="AR427" s="50">
        <f>IF(D427="","",ROUND(SUMIF('[3]QL THI'!G:G,D427,'[3]QL THI'!H:H),1))</f>
        <v>0</v>
      </c>
      <c r="AS427" s="50">
        <f>IF(D427="","",ROUND(SUMIF('[3]QL THI'!E:E,D427,'[3]QL THI'!F:F),1))</f>
        <v>0</v>
      </c>
      <c r="AT427" s="149">
        <f t="shared" si="64"/>
        <v>0</v>
      </c>
    </row>
    <row r="428" spans="1:46" s="135" customFormat="1">
      <c r="A428" s="145">
        <f>IF(D428="","",SUBTOTAL(3,$D$5:D428))</f>
        <v>424</v>
      </c>
      <c r="B428" s="46" t="s">
        <v>901</v>
      </c>
      <c r="C428" s="47" t="s">
        <v>902</v>
      </c>
      <c r="D428" s="146" t="s">
        <v>903</v>
      </c>
      <c r="E428" s="147">
        <f>IF($D428="","",SUMIF('[3]TK DETHI'!$A:$A,$D428,'[3]TK DETHI'!$B:$B))</f>
        <v>0</v>
      </c>
      <c r="F428" s="147">
        <f>IF($D428="","",SUMIF('[3]TK DETHI'!$C:$C,$D428,'[3]TK DETHI'!$D:$D))</f>
        <v>0</v>
      </c>
      <c r="G428" s="147">
        <f>IF($D428="","",SUMIF('[3]TK DETHI'!$E:$E,$D428,'[3]TK DETHI'!$F:$F))</f>
        <v>0</v>
      </c>
      <c r="H428" s="147">
        <f>IF($D428="","",SUMIF('[3]TK DETHI'!$G:$G,$D428,'[3]TK DETHI'!$H:$H))</f>
        <v>0</v>
      </c>
      <c r="I428" s="147">
        <f>IF($D428="","",SUMIF('[3]TK DETHI'!$I:$I,$D428,'[3]TK DETHI'!$J:$J))</f>
        <v>0</v>
      </c>
      <c r="J428" s="147">
        <f>IF($D428="","",SUMIF('[3]TK DETHI'!$K:$K,$D428,'[3]TK DETHI'!$L:$L))</f>
        <v>0</v>
      </c>
      <c r="K428" s="147">
        <f>IF($D428="","",SUMIF('[3]TK DETHI'!$M:$M,$D428,'[3]TK DETHI'!$N:$N))</f>
        <v>0</v>
      </c>
      <c r="L428" s="147">
        <f>IF($D428="","",SUMIF('[3]TK DETHI'!$O:$O,$D428,'[3]TK DETHI'!$P:$P))</f>
        <v>0</v>
      </c>
      <c r="M428" s="148">
        <f t="shared" si="65"/>
        <v>0</v>
      </c>
      <c r="N428" s="49">
        <f>IF($D428="","",SUMIF('[3]TK COITHI KTHP va Thi TN'!$A:$A,$D428,'[3]TK COITHI KTHP va Thi TN'!$D:$D))</f>
        <v>0</v>
      </c>
      <c r="O428" s="49">
        <f>IF($D428="","",SUMIF('[3]TK COITHI KTHP va Thi TN'!$B:$B,$D428,'[3]TK COITHI KTHP va Thi TN'!$D:$D))</f>
        <v>0</v>
      </c>
      <c r="P428" s="49">
        <f>IF($D428="","",SUMIF('[3]TK COITHI KTHP va Thi TN'!$E:$E,$D428,'[3]TK COITHI KTHP va Thi TN'!$H:$H))</f>
        <v>0</v>
      </c>
      <c r="Q428" s="49">
        <f>IF($D428="","",SUMIF('[3]TK COITHI KTHP va Thi TN'!$F:$F,$D428,'[3]TK COITHI KTHP va Thi TN'!$H:$H))</f>
        <v>0</v>
      </c>
      <c r="R428" s="149">
        <f t="shared" si="66"/>
        <v>0</v>
      </c>
      <c r="S428" s="49">
        <f>IF($D428="","",SUMIF('[3]TK CHAMTHI'!$A:$A,$D428,'[3]TK CHAMTHI'!$C:$C))</f>
        <v>0</v>
      </c>
      <c r="T428" s="49">
        <f>IF($D428="","",SUMIF('[3]TK CHAMTHI'!$B:$B,$D428,'[3]TK CHAMTHI'!$C:$C))</f>
        <v>0</v>
      </c>
      <c r="U428" s="49">
        <f>IF(D428="","",SUMIF('[3]CHAM NV'!B:B,D428,'[3]CHAM NV'!C:C))</f>
        <v>0</v>
      </c>
      <c r="V428" s="50">
        <f t="shared" si="67"/>
        <v>0</v>
      </c>
      <c r="W428" s="49">
        <f>IF($D428="","",SUMIF('[3]TK CHAMTHI'!$D:$D,$D428,'[3]TK CHAMTHI'!$F:$F))</f>
        <v>0</v>
      </c>
      <c r="X428" s="49">
        <f>IF($D428="","",SUMIF('[3]TK CHAMTHI'!$E:$E,$D428,'[3]TK CHAMTHI'!$F:$F))</f>
        <v>0</v>
      </c>
      <c r="Y428" s="49">
        <f>IF(D428="","",SUMIF('[3]CHAM NV'!G:G,D428,'[3]CHAM NV'!H:H))</f>
        <v>0</v>
      </c>
      <c r="Z428" s="50">
        <f t="shared" si="68"/>
        <v>0</v>
      </c>
      <c r="AA428" s="49">
        <f>IF($D428="","",SUMIF('[3]TK CHAMTHI'!$G:$G,$D428,'[3]TK CHAMTHI'!$I:$I))</f>
        <v>0</v>
      </c>
      <c r="AB428" s="49">
        <f>IF($D428="","",SUMIF('[3]TK CHAMTHI'!$H:$H,$D428,'[3]TK CHAMTHI'!$I:$I))</f>
        <v>0</v>
      </c>
      <c r="AC428" s="49">
        <f>IF(D428="","",SUMIF('[3]CHAM NV'!E:E,D428,'[3]CHAM NV'!F:F))</f>
        <v>0</v>
      </c>
      <c r="AD428" s="50">
        <f t="shared" si="69"/>
        <v>0</v>
      </c>
      <c r="AE428" s="49">
        <f>IF($D428="","",SUMIF('[3]TK CHAMTHI'!$J:$J,$D428,'[3]TK CHAMTHI'!$L:$L))</f>
        <v>0</v>
      </c>
      <c r="AF428" s="49">
        <f>IF($D428="","",SUMIF('[3]TK CHAMTHI'!$K:$K,$D428,'[3]TK CHAMTHI'!$L:$L))</f>
        <v>0</v>
      </c>
      <c r="AG428" s="49">
        <f>IF(D428="","",SUMIF('[3]CHAM NV'!I:I,D428,'[3]CHAM NV'!J:J))</f>
        <v>0</v>
      </c>
      <c r="AH428" s="50">
        <f t="shared" si="70"/>
        <v>0</v>
      </c>
      <c r="AI428" s="49">
        <f>IF($D428="","",SUMIF('[3]TK CHAMTHI'!$M:$M,$D428,'[3]TK CHAMTHI'!$O:$O))</f>
        <v>0</v>
      </c>
      <c r="AJ428" s="49">
        <f>IF($D428="","",SUMIF('[3]TK CHAMTHI'!$N:$N,$D428,'[3]TK CHAMTHI'!$O:$O))</f>
        <v>0</v>
      </c>
      <c r="AK428" s="50">
        <f t="shared" si="62"/>
        <v>0</v>
      </c>
      <c r="AL428" s="49">
        <f>IF($D428="","",SUMIF('[3]TK CHAMTHI'!$P:$P,$D428,'[3]TK CHAMTHI'!$R:$R))</f>
        <v>0</v>
      </c>
      <c r="AM428" s="49">
        <f>IF($D428="","",SUMIF('[3]TK CHAMTHI'!$Q:$Q,$D428,'[3]TK CHAMTHI'!$R:$R))</f>
        <v>0</v>
      </c>
      <c r="AN428" s="50">
        <f t="shared" si="63"/>
        <v>0</v>
      </c>
      <c r="AO428" s="49">
        <f>IF(D428="","",SUMIF('[3]TK CHAMTHI'!S:S,D428,'[3]TK CHAMTHI'!U:U))</f>
        <v>0</v>
      </c>
      <c r="AP428" s="49">
        <f>IF(D428="","",SUMIF('[3]TK CHAMTHI'!T:T,D428,'[3]TK CHAMTHI'!U:U))</f>
        <v>0</v>
      </c>
      <c r="AQ428" s="50">
        <f t="shared" si="71"/>
        <v>0</v>
      </c>
      <c r="AR428" s="50">
        <f>IF(D428="","",ROUND(SUMIF('[3]QL THI'!G:G,D428,'[3]QL THI'!H:H),1))</f>
        <v>0</v>
      </c>
      <c r="AS428" s="50">
        <f>IF(D428="","",ROUND(SUMIF('[3]QL THI'!E:E,D428,'[3]QL THI'!F:F),1))</f>
        <v>0</v>
      </c>
      <c r="AT428" s="149">
        <f t="shared" si="64"/>
        <v>0</v>
      </c>
    </row>
    <row r="429" spans="1:46" s="135" customFormat="1">
      <c r="A429" s="145">
        <f>IF(D429="","",SUBTOTAL(3,$D$5:D429))</f>
        <v>425</v>
      </c>
      <c r="B429" s="46" t="s">
        <v>904</v>
      </c>
      <c r="C429" s="47" t="s">
        <v>902</v>
      </c>
      <c r="D429" s="146" t="s">
        <v>905</v>
      </c>
      <c r="E429" s="147">
        <f>IF($D429="","",SUMIF('[3]TK DETHI'!$A:$A,$D429,'[3]TK DETHI'!$B:$B))</f>
        <v>0</v>
      </c>
      <c r="F429" s="147">
        <f>IF($D429="","",SUMIF('[3]TK DETHI'!$C:$C,$D429,'[3]TK DETHI'!$D:$D))</f>
        <v>0</v>
      </c>
      <c r="G429" s="147">
        <f>IF($D429="","",SUMIF('[3]TK DETHI'!$E:$E,$D429,'[3]TK DETHI'!$F:$F))</f>
        <v>0</v>
      </c>
      <c r="H429" s="147">
        <f>IF($D429="","",SUMIF('[3]TK DETHI'!$G:$G,$D429,'[3]TK DETHI'!$H:$H))</f>
        <v>0</v>
      </c>
      <c r="I429" s="147">
        <f>IF($D429="","",SUMIF('[3]TK DETHI'!$I:$I,$D429,'[3]TK DETHI'!$J:$J))</f>
        <v>0</v>
      </c>
      <c r="J429" s="147">
        <f>IF($D429="","",SUMIF('[3]TK DETHI'!$K:$K,$D429,'[3]TK DETHI'!$L:$L))</f>
        <v>0</v>
      </c>
      <c r="K429" s="147">
        <f>IF($D429="","",SUMIF('[3]TK DETHI'!$M:$M,$D429,'[3]TK DETHI'!$N:$N))</f>
        <v>0</v>
      </c>
      <c r="L429" s="147">
        <f>IF($D429="","",SUMIF('[3]TK DETHI'!$O:$O,$D429,'[3]TK DETHI'!$P:$P))</f>
        <v>0</v>
      </c>
      <c r="M429" s="148">
        <f t="shared" si="65"/>
        <v>0</v>
      </c>
      <c r="N429" s="49">
        <f>IF($D429="","",SUMIF('[3]TK COITHI KTHP va Thi TN'!$A:$A,$D429,'[3]TK COITHI KTHP va Thi TN'!$D:$D))</f>
        <v>0</v>
      </c>
      <c r="O429" s="49">
        <f>IF($D429="","",SUMIF('[3]TK COITHI KTHP va Thi TN'!$B:$B,$D429,'[3]TK COITHI KTHP va Thi TN'!$D:$D))</f>
        <v>0</v>
      </c>
      <c r="P429" s="49">
        <f>IF($D429="","",SUMIF('[3]TK COITHI KTHP va Thi TN'!$E:$E,$D429,'[3]TK COITHI KTHP va Thi TN'!$H:$H))</f>
        <v>0</v>
      </c>
      <c r="Q429" s="49">
        <f>IF($D429="","",SUMIF('[3]TK COITHI KTHP va Thi TN'!$F:$F,$D429,'[3]TK COITHI KTHP va Thi TN'!$H:$H))</f>
        <v>0</v>
      </c>
      <c r="R429" s="149">
        <f t="shared" si="66"/>
        <v>0</v>
      </c>
      <c r="S429" s="49">
        <f>IF($D429="","",SUMIF('[3]TK CHAMTHI'!$A:$A,$D429,'[3]TK CHAMTHI'!$C:$C))</f>
        <v>0</v>
      </c>
      <c r="T429" s="49">
        <f>IF($D429="","",SUMIF('[3]TK CHAMTHI'!$B:$B,$D429,'[3]TK CHAMTHI'!$C:$C))</f>
        <v>0</v>
      </c>
      <c r="U429" s="49">
        <f>IF(D429="","",SUMIF('[3]CHAM NV'!B:B,D429,'[3]CHAM NV'!C:C))</f>
        <v>0</v>
      </c>
      <c r="V429" s="50">
        <f t="shared" si="67"/>
        <v>0</v>
      </c>
      <c r="W429" s="49">
        <f>IF($D429="","",SUMIF('[3]TK CHAMTHI'!$D:$D,$D429,'[3]TK CHAMTHI'!$F:$F))</f>
        <v>0</v>
      </c>
      <c r="X429" s="49">
        <f>IF($D429="","",SUMIF('[3]TK CHAMTHI'!$E:$E,$D429,'[3]TK CHAMTHI'!$F:$F))</f>
        <v>0</v>
      </c>
      <c r="Y429" s="49">
        <f>IF(D429="","",SUMIF('[3]CHAM NV'!G:G,D429,'[3]CHAM NV'!H:H))</f>
        <v>0</v>
      </c>
      <c r="Z429" s="50">
        <f t="shared" si="68"/>
        <v>0</v>
      </c>
      <c r="AA429" s="49">
        <f>IF($D429="","",SUMIF('[3]TK CHAMTHI'!$G:$G,$D429,'[3]TK CHAMTHI'!$I:$I))</f>
        <v>0</v>
      </c>
      <c r="AB429" s="49">
        <f>IF($D429="","",SUMIF('[3]TK CHAMTHI'!$H:$H,$D429,'[3]TK CHAMTHI'!$I:$I))</f>
        <v>0</v>
      </c>
      <c r="AC429" s="49">
        <f>IF(D429="","",SUMIF('[3]CHAM NV'!E:E,D429,'[3]CHAM NV'!F:F))</f>
        <v>0</v>
      </c>
      <c r="AD429" s="50">
        <f t="shared" si="69"/>
        <v>0</v>
      </c>
      <c r="AE429" s="49">
        <f>IF($D429="","",SUMIF('[3]TK CHAMTHI'!$J:$J,$D429,'[3]TK CHAMTHI'!$L:$L))</f>
        <v>0</v>
      </c>
      <c r="AF429" s="49">
        <f>IF($D429="","",SUMIF('[3]TK CHAMTHI'!$K:$K,$D429,'[3]TK CHAMTHI'!$L:$L))</f>
        <v>0</v>
      </c>
      <c r="AG429" s="49">
        <f>IF(D429="","",SUMIF('[3]CHAM NV'!I:I,D429,'[3]CHAM NV'!J:J))</f>
        <v>0</v>
      </c>
      <c r="AH429" s="50">
        <f t="shared" si="70"/>
        <v>0</v>
      </c>
      <c r="AI429" s="49">
        <f>IF($D429="","",SUMIF('[3]TK CHAMTHI'!$M:$M,$D429,'[3]TK CHAMTHI'!$O:$O))</f>
        <v>0</v>
      </c>
      <c r="AJ429" s="49">
        <f>IF($D429="","",SUMIF('[3]TK CHAMTHI'!$N:$N,$D429,'[3]TK CHAMTHI'!$O:$O))</f>
        <v>0</v>
      </c>
      <c r="AK429" s="50">
        <f t="shared" si="62"/>
        <v>0</v>
      </c>
      <c r="AL429" s="49">
        <f>IF($D429="","",SUMIF('[3]TK CHAMTHI'!$P:$P,$D429,'[3]TK CHAMTHI'!$R:$R))</f>
        <v>0</v>
      </c>
      <c r="AM429" s="49">
        <f>IF($D429="","",SUMIF('[3]TK CHAMTHI'!$Q:$Q,$D429,'[3]TK CHAMTHI'!$R:$R))</f>
        <v>0</v>
      </c>
      <c r="AN429" s="50">
        <f t="shared" si="63"/>
        <v>0</v>
      </c>
      <c r="AO429" s="49">
        <f>IF(D429="","",SUMIF('[3]TK CHAMTHI'!S:S,D429,'[3]TK CHAMTHI'!U:U))</f>
        <v>0</v>
      </c>
      <c r="AP429" s="49">
        <f>IF(D429="","",SUMIF('[3]TK CHAMTHI'!T:T,D429,'[3]TK CHAMTHI'!U:U))</f>
        <v>0</v>
      </c>
      <c r="AQ429" s="50">
        <f t="shared" si="71"/>
        <v>0</v>
      </c>
      <c r="AR429" s="50">
        <f>IF(D429="","",ROUND(SUMIF('[3]QL THI'!G:G,D429,'[3]QL THI'!H:H),1))</f>
        <v>0</v>
      </c>
      <c r="AS429" s="50">
        <f>IF(D429="","",ROUND(SUMIF('[3]QL THI'!E:E,D429,'[3]QL THI'!F:F),1))</f>
        <v>0</v>
      </c>
      <c r="AT429" s="149">
        <f t="shared" si="64"/>
        <v>0</v>
      </c>
    </row>
    <row r="430" spans="1:46" s="135" customFormat="1">
      <c r="A430" s="145">
        <f>IF(D430="","",SUBTOTAL(3,$D$5:D430))</f>
        <v>426</v>
      </c>
      <c r="B430" s="48" t="s">
        <v>906</v>
      </c>
      <c r="C430" s="47" t="s">
        <v>902</v>
      </c>
      <c r="D430" s="150" t="s">
        <v>907</v>
      </c>
      <c r="E430" s="147">
        <f>IF($D430="","",SUMIF('[3]TK DETHI'!$A:$A,$D430,'[3]TK DETHI'!$B:$B))</f>
        <v>0</v>
      </c>
      <c r="F430" s="147">
        <f>IF($D430="","",SUMIF('[3]TK DETHI'!$C:$C,$D430,'[3]TK DETHI'!$D:$D))</f>
        <v>0</v>
      </c>
      <c r="G430" s="147">
        <f>IF($D430="","",SUMIF('[3]TK DETHI'!$E:$E,$D430,'[3]TK DETHI'!$F:$F))</f>
        <v>0</v>
      </c>
      <c r="H430" s="147">
        <f>IF($D430="","",SUMIF('[3]TK DETHI'!$G:$G,$D430,'[3]TK DETHI'!$H:$H))</f>
        <v>0</v>
      </c>
      <c r="I430" s="147">
        <f>IF($D430="","",SUMIF('[3]TK DETHI'!$I:$I,$D430,'[3]TK DETHI'!$J:$J))</f>
        <v>0</v>
      </c>
      <c r="J430" s="147">
        <f>IF($D430="","",SUMIF('[3]TK DETHI'!$K:$K,$D430,'[3]TK DETHI'!$L:$L))</f>
        <v>0</v>
      </c>
      <c r="K430" s="147">
        <f>IF($D430="","",SUMIF('[3]TK DETHI'!$M:$M,$D430,'[3]TK DETHI'!$N:$N))</f>
        <v>0</v>
      </c>
      <c r="L430" s="147">
        <f>IF($D430="","",SUMIF('[3]TK DETHI'!$O:$O,$D430,'[3]TK DETHI'!$P:$P))</f>
        <v>0</v>
      </c>
      <c r="M430" s="148">
        <f t="shared" si="65"/>
        <v>0</v>
      </c>
      <c r="N430" s="49">
        <f>IF($D430="","",SUMIF('[3]TK COITHI KTHP va Thi TN'!$A:$A,$D430,'[3]TK COITHI KTHP va Thi TN'!$D:$D))</f>
        <v>0</v>
      </c>
      <c r="O430" s="49">
        <f>IF($D430="","",SUMIF('[3]TK COITHI KTHP va Thi TN'!$B:$B,$D430,'[3]TK COITHI KTHP va Thi TN'!$D:$D))</f>
        <v>0</v>
      </c>
      <c r="P430" s="49">
        <f>IF($D430="","",SUMIF('[3]TK COITHI KTHP va Thi TN'!$E:$E,$D430,'[3]TK COITHI KTHP va Thi TN'!$H:$H))</f>
        <v>0</v>
      </c>
      <c r="Q430" s="49">
        <f>IF($D430="","",SUMIF('[3]TK COITHI KTHP va Thi TN'!$F:$F,$D430,'[3]TK COITHI KTHP va Thi TN'!$H:$H))</f>
        <v>0</v>
      </c>
      <c r="R430" s="149">
        <f t="shared" si="66"/>
        <v>0</v>
      </c>
      <c r="S430" s="49">
        <f>IF($D430="","",SUMIF('[3]TK CHAMTHI'!$A:$A,$D430,'[3]TK CHAMTHI'!$C:$C))</f>
        <v>0</v>
      </c>
      <c r="T430" s="49">
        <f>IF($D430="","",SUMIF('[3]TK CHAMTHI'!$B:$B,$D430,'[3]TK CHAMTHI'!$C:$C))</f>
        <v>0</v>
      </c>
      <c r="U430" s="49">
        <f>IF(D430="","",SUMIF('[3]CHAM NV'!B:B,D430,'[3]CHAM NV'!C:C))</f>
        <v>0</v>
      </c>
      <c r="V430" s="50">
        <f t="shared" si="67"/>
        <v>0</v>
      </c>
      <c r="W430" s="49">
        <f>IF($D430="","",SUMIF('[3]TK CHAMTHI'!$D:$D,$D430,'[3]TK CHAMTHI'!$F:$F))</f>
        <v>0</v>
      </c>
      <c r="X430" s="49">
        <f>IF($D430="","",SUMIF('[3]TK CHAMTHI'!$E:$E,$D430,'[3]TK CHAMTHI'!$F:$F))</f>
        <v>0</v>
      </c>
      <c r="Y430" s="49">
        <f>IF(D430="","",SUMIF('[3]CHAM NV'!G:G,D430,'[3]CHAM NV'!H:H))</f>
        <v>0</v>
      </c>
      <c r="Z430" s="50">
        <f t="shared" si="68"/>
        <v>0</v>
      </c>
      <c r="AA430" s="49">
        <f>IF($D430="","",SUMIF('[3]TK CHAMTHI'!$G:$G,$D430,'[3]TK CHAMTHI'!$I:$I))</f>
        <v>0</v>
      </c>
      <c r="AB430" s="49">
        <f>IF($D430="","",SUMIF('[3]TK CHAMTHI'!$H:$H,$D430,'[3]TK CHAMTHI'!$I:$I))</f>
        <v>0</v>
      </c>
      <c r="AC430" s="49">
        <f>IF(D430="","",SUMIF('[3]CHAM NV'!E:E,D430,'[3]CHAM NV'!F:F))</f>
        <v>0</v>
      </c>
      <c r="AD430" s="50">
        <f t="shared" si="69"/>
        <v>0</v>
      </c>
      <c r="AE430" s="49">
        <f>IF($D430="","",SUMIF('[3]TK CHAMTHI'!$J:$J,$D430,'[3]TK CHAMTHI'!$L:$L))</f>
        <v>0</v>
      </c>
      <c r="AF430" s="49">
        <f>IF($D430="","",SUMIF('[3]TK CHAMTHI'!$K:$K,$D430,'[3]TK CHAMTHI'!$L:$L))</f>
        <v>0</v>
      </c>
      <c r="AG430" s="49">
        <f>IF(D430="","",SUMIF('[3]CHAM NV'!I:I,D430,'[3]CHAM NV'!J:J))</f>
        <v>0</v>
      </c>
      <c r="AH430" s="50">
        <f t="shared" si="70"/>
        <v>0</v>
      </c>
      <c r="AI430" s="49">
        <f>IF($D430="","",SUMIF('[3]TK CHAMTHI'!$M:$M,$D430,'[3]TK CHAMTHI'!$O:$O))</f>
        <v>0</v>
      </c>
      <c r="AJ430" s="49">
        <f>IF($D430="","",SUMIF('[3]TK CHAMTHI'!$N:$N,$D430,'[3]TK CHAMTHI'!$O:$O))</f>
        <v>0</v>
      </c>
      <c r="AK430" s="50">
        <f t="shared" si="62"/>
        <v>0</v>
      </c>
      <c r="AL430" s="49">
        <f>IF($D430="","",SUMIF('[3]TK CHAMTHI'!$P:$P,$D430,'[3]TK CHAMTHI'!$R:$R))</f>
        <v>0</v>
      </c>
      <c r="AM430" s="49">
        <f>IF($D430="","",SUMIF('[3]TK CHAMTHI'!$Q:$Q,$D430,'[3]TK CHAMTHI'!$R:$R))</f>
        <v>0</v>
      </c>
      <c r="AN430" s="50">
        <f t="shared" si="63"/>
        <v>0</v>
      </c>
      <c r="AO430" s="49">
        <f>IF(D430="","",SUMIF('[3]TK CHAMTHI'!S:S,D430,'[3]TK CHAMTHI'!U:U))</f>
        <v>0</v>
      </c>
      <c r="AP430" s="49">
        <f>IF(D430="","",SUMIF('[3]TK CHAMTHI'!T:T,D430,'[3]TK CHAMTHI'!U:U))</f>
        <v>0</v>
      </c>
      <c r="AQ430" s="50">
        <f t="shared" si="71"/>
        <v>0</v>
      </c>
      <c r="AR430" s="50">
        <f>IF(D430="","",ROUND(SUMIF('[3]QL THI'!G:G,D430,'[3]QL THI'!H:H),1))</f>
        <v>0</v>
      </c>
      <c r="AS430" s="50">
        <f>IF(D430="","",ROUND(SUMIF('[3]QL THI'!E:E,D430,'[3]QL THI'!F:F),1))</f>
        <v>0</v>
      </c>
      <c r="AT430" s="149">
        <f t="shared" si="64"/>
        <v>0</v>
      </c>
    </row>
    <row r="431" spans="1:46" s="135" customFormat="1">
      <c r="A431" s="145">
        <f>IF(D431="","",SUBTOTAL(3,$D$5:D431))</f>
        <v>427</v>
      </c>
      <c r="B431" s="48" t="s">
        <v>908</v>
      </c>
      <c r="C431" s="47" t="s">
        <v>902</v>
      </c>
      <c r="D431" s="150" t="s">
        <v>909</v>
      </c>
      <c r="E431" s="147">
        <f>IF($D431="","",SUMIF('[3]TK DETHI'!$A:$A,$D431,'[3]TK DETHI'!$B:$B))</f>
        <v>0</v>
      </c>
      <c r="F431" s="147">
        <f>IF($D431="","",SUMIF('[3]TK DETHI'!$C:$C,$D431,'[3]TK DETHI'!$D:$D))</f>
        <v>0</v>
      </c>
      <c r="G431" s="147">
        <f>IF($D431="","",SUMIF('[3]TK DETHI'!$E:$E,$D431,'[3]TK DETHI'!$F:$F))</f>
        <v>0</v>
      </c>
      <c r="H431" s="147">
        <f>IF($D431="","",SUMIF('[3]TK DETHI'!$G:$G,$D431,'[3]TK DETHI'!$H:$H))</f>
        <v>0</v>
      </c>
      <c r="I431" s="147">
        <f>IF($D431="","",SUMIF('[3]TK DETHI'!$I:$I,$D431,'[3]TK DETHI'!$J:$J))</f>
        <v>0</v>
      </c>
      <c r="J431" s="147">
        <f>IF($D431="","",SUMIF('[3]TK DETHI'!$K:$K,$D431,'[3]TK DETHI'!$L:$L))</f>
        <v>0</v>
      </c>
      <c r="K431" s="147">
        <f>IF($D431="","",SUMIF('[3]TK DETHI'!$M:$M,$D431,'[3]TK DETHI'!$N:$N))</f>
        <v>0</v>
      </c>
      <c r="L431" s="147">
        <f>IF($D431="","",SUMIF('[3]TK DETHI'!$O:$O,$D431,'[3]TK DETHI'!$P:$P))</f>
        <v>0</v>
      </c>
      <c r="M431" s="148">
        <f t="shared" si="65"/>
        <v>0</v>
      </c>
      <c r="N431" s="49">
        <f>IF($D431="","",SUMIF('[3]TK COITHI KTHP va Thi TN'!$A:$A,$D431,'[3]TK COITHI KTHP va Thi TN'!$D:$D))</f>
        <v>0</v>
      </c>
      <c r="O431" s="49">
        <f>IF($D431="","",SUMIF('[3]TK COITHI KTHP va Thi TN'!$B:$B,$D431,'[3]TK COITHI KTHP va Thi TN'!$D:$D))</f>
        <v>0</v>
      </c>
      <c r="P431" s="49">
        <f>IF($D431="","",SUMIF('[3]TK COITHI KTHP va Thi TN'!$E:$E,$D431,'[3]TK COITHI KTHP va Thi TN'!$H:$H))</f>
        <v>0</v>
      </c>
      <c r="Q431" s="49">
        <f>IF($D431="","",SUMIF('[3]TK COITHI KTHP va Thi TN'!$F:$F,$D431,'[3]TK COITHI KTHP va Thi TN'!$H:$H))</f>
        <v>0</v>
      </c>
      <c r="R431" s="149">
        <f t="shared" si="66"/>
        <v>0</v>
      </c>
      <c r="S431" s="49">
        <f>IF($D431="","",SUMIF('[3]TK CHAMTHI'!$A:$A,$D431,'[3]TK CHAMTHI'!$C:$C))</f>
        <v>0</v>
      </c>
      <c r="T431" s="49">
        <f>IF($D431="","",SUMIF('[3]TK CHAMTHI'!$B:$B,$D431,'[3]TK CHAMTHI'!$C:$C))</f>
        <v>0</v>
      </c>
      <c r="U431" s="49">
        <f>IF(D431="","",SUMIF('[3]CHAM NV'!B:B,D431,'[3]CHAM NV'!C:C))</f>
        <v>0</v>
      </c>
      <c r="V431" s="50">
        <f t="shared" si="67"/>
        <v>0</v>
      </c>
      <c r="W431" s="49">
        <f>IF($D431="","",SUMIF('[3]TK CHAMTHI'!$D:$D,$D431,'[3]TK CHAMTHI'!$F:$F))</f>
        <v>0</v>
      </c>
      <c r="X431" s="49">
        <f>IF($D431="","",SUMIF('[3]TK CHAMTHI'!$E:$E,$D431,'[3]TK CHAMTHI'!$F:$F))</f>
        <v>0</v>
      </c>
      <c r="Y431" s="49">
        <f>IF(D431="","",SUMIF('[3]CHAM NV'!G:G,D431,'[3]CHAM NV'!H:H))</f>
        <v>0</v>
      </c>
      <c r="Z431" s="50">
        <f t="shared" si="68"/>
        <v>0</v>
      </c>
      <c r="AA431" s="49">
        <f>IF($D431="","",SUMIF('[3]TK CHAMTHI'!$G:$G,$D431,'[3]TK CHAMTHI'!$I:$I))</f>
        <v>0</v>
      </c>
      <c r="AB431" s="49">
        <f>IF($D431="","",SUMIF('[3]TK CHAMTHI'!$H:$H,$D431,'[3]TK CHAMTHI'!$I:$I))</f>
        <v>0</v>
      </c>
      <c r="AC431" s="49">
        <f>IF(D431="","",SUMIF('[3]CHAM NV'!E:E,D431,'[3]CHAM NV'!F:F))</f>
        <v>0</v>
      </c>
      <c r="AD431" s="50">
        <f t="shared" si="69"/>
        <v>0</v>
      </c>
      <c r="AE431" s="49">
        <f>IF($D431="","",SUMIF('[3]TK CHAMTHI'!$J:$J,$D431,'[3]TK CHAMTHI'!$L:$L))</f>
        <v>0</v>
      </c>
      <c r="AF431" s="49">
        <f>IF($D431="","",SUMIF('[3]TK CHAMTHI'!$K:$K,$D431,'[3]TK CHAMTHI'!$L:$L))</f>
        <v>0</v>
      </c>
      <c r="AG431" s="49">
        <f>IF(D431="","",SUMIF('[3]CHAM NV'!I:I,D431,'[3]CHAM NV'!J:J))</f>
        <v>0</v>
      </c>
      <c r="AH431" s="50">
        <f t="shared" si="70"/>
        <v>0</v>
      </c>
      <c r="AI431" s="49">
        <f>IF($D431="","",SUMIF('[3]TK CHAMTHI'!$M:$M,$D431,'[3]TK CHAMTHI'!$O:$O))</f>
        <v>0</v>
      </c>
      <c r="AJ431" s="49">
        <f>IF($D431="","",SUMIF('[3]TK CHAMTHI'!$N:$N,$D431,'[3]TK CHAMTHI'!$O:$O))</f>
        <v>0</v>
      </c>
      <c r="AK431" s="50">
        <f t="shared" si="62"/>
        <v>0</v>
      </c>
      <c r="AL431" s="49">
        <f>IF($D431="","",SUMIF('[3]TK CHAMTHI'!$P:$P,$D431,'[3]TK CHAMTHI'!$R:$R))</f>
        <v>0</v>
      </c>
      <c r="AM431" s="49">
        <f>IF($D431="","",SUMIF('[3]TK CHAMTHI'!$Q:$Q,$D431,'[3]TK CHAMTHI'!$R:$R))</f>
        <v>0</v>
      </c>
      <c r="AN431" s="50">
        <f t="shared" si="63"/>
        <v>0</v>
      </c>
      <c r="AO431" s="49">
        <f>IF(D431="","",SUMIF('[3]TK CHAMTHI'!S:S,D431,'[3]TK CHAMTHI'!U:U))</f>
        <v>0</v>
      </c>
      <c r="AP431" s="49">
        <f>IF(D431="","",SUMIF('[3]TK CHAMTHI'!T:T,D431,'[3]TK CHAMTHI'!U:U))</f>
        <v>0</v>
      </c>
      <c r="AQ431" s="50">
        <f t="shared" si="71"/>
        <v>0</v>
      </c>
      <c r="AR431" s="50">
        <f>IF(D431="","",ROUND(SUMIF('[3]QL THI'!G:G,D431,'[3]QL THI'!H:H),1))</f>
        <v>0</v>
      </c>
      <c r="AS431" s="50">
        <f>IF(D431="","",ROUND(SUMIF('[3]QL THI'!E:E,D431,'[3]QL THI'!F:F),1))</f>
        <v>0</v>
      </c>
      <c r="AT431" s="149">
        <f t="shared" si="64"/>
        <v>0</v>
      </c>
    </row>
    <row r="432" spans="1:46" s="135" customFormat="1">
      <c r="A432" s="145">
        <f>IF(D432="","",SUBTOTAL(3,$D$5:D432))</f>
        <v>428</v>
      </c>
      <c r="B432" s="48" t="s">
        <v>910</v>
      </c>
      <c r="C432" s="47" t="s">
        <v>902</v>
      </c>
      <c r="D432" s="150" t="s">
        <v>911</v>
      </c>
      <c r="E432" s="147">
        <f>IF($D432="","",SUMIF('[3]TK DETHI'!$A:$A,$D432,'[3]TK DETHI'!$B:$B))</f>
        <v>0</v>
      </c>
      <c r="F432" s="147">
        <f>IF($D432="","",SUMIF('[3]TK DETHI'!$C:$C,$D432,'[3]TK DETHI'!$D:$D))</f>
        <v>0</v>
      </c>
      <c r="G432" s="147">
        <f>IF($D432="","",SUMIF('[3]TK DETHI'!$E:$E,$D432,'[3]TK DETHI'!$F:$F))</f>
        <v>0</v>
      </c>
      <c r="H432" s="147">
        <f>IF($D432="","",SUMIF('[3]TK DETHI'!$G:$G,$D432,'[3]TK DETHI'!$H:$H))</f>
        <v>0</v>
      </c>
      <c r="I432" s="147">
        <f>IF($D432="","",SUMIF('[3]TK DETHI'!$I:$I,$D432,'[3]TK DETHI'!$J:$J))</f>
        <v>0</v>
      </c>
      <c r="J432" s="147">
        <f>IF($D432="","",SUMIF('[3]TK DETHI'!$K:$K,$D432,'[3]TK DETHI'!$L:$L))</f>
        <v>0</v>
      </c>
      <c r="K432" s="147">
        <f>IF($D432="","",SUMIF('[3]TK DETHI'!$M:$M,$D432,'[3]TK DETHI'!$N:$N))</f>
        <v>0</v>
      </c>
      <c r="L432" s="147">
        <f>IF($D432="","",SUMIF('[3]TK DETHI'!$O:$O,$D432,'[3]TK DETHI'!$P:$P))</f>
        <v>0</v>
      </c>
      <c r="M432" s="148">
        <f t="shared" si="65"/>
        <v>0</v>
      </c>
      <c r="N432" s="49">
        <f>IF($D432="","",SUMIF('[3]TK COITHI KTHP va Thi TN'!$A:$A,$D432,'[3]TK COITHI KTHP va Thi TN'!$D:$D))</f>
        <v>0</v>
      </c>
      <c r="O432" s="49">
        <f>IF($D432="","",SUMIF('[3]TK COITHI KTHP va Thi TN'!$B:$B,$D432,'[3]TK COITHI KTHP va Thi TN'!$D:$D))</f>
        <v>0</v>
      </c>
      <c r="P432" s="49">
        <f>IF($D432="","",SUMIF('[3]TK COITHI KTHP va Thi TN'!$E:$E,$D432,'[3]TK COITHI KTHP va Thi TN'!$H:$H))</f>
        <v>0</v>
      </c>
      <c r="Q432" s="49">
        <f>IF($D432="","",SUMIF('[3]TK COITHI KTHP va Thi TN'!$F:$F,$D432,'[3]TK COITHI KTHP va Thi TN'!$H:$H))</f>
        <v>0</v>
      </c>
      <c r="R432" s="149">
        <f t="shared" si="66"/>
        <v>0</v>
      </c>
      <c r="S432" s="49">
        <f>IF($D432="","",SUMIF('[3]TK CHAMTHI'!$A:$A,$D432,'[3]TK CHAMTHI'!$C:$C))</f>
        <v>0</v>
      </c>
      <c r="T432" s="49">
        <f>IF($D432="","",SUMIF('[3]TK CHAMTHI'!$B:$B,$D432,'[3]TK CHAMTHI'!$C:$C))</f>
        <v>0</v>
      </c>
      <c r="U432" s="49">
        <f>IF(D432="","",SUMIF('[3]CHAM NV'!B:B,D432,'[3]CHAM NV'!C:C))</f>
        <v>0</v>
      </c>
      <c r="V432" s="50">
        <f t="shared" si="67"/>
        <v>0</v>
      </c>
      <c r="W432" s="49">
        <f>IF($D432="","",SUMIF('[3]TK CHAMTHI'!$D:$D,$D432,'[3]TK CHAMTHI'!$F:$F))</f>
        <v>0</v>
      </c>
      <c r="X432" s="49">
        <f>IF($D432="","",SUMIF('[3]TK CHAMTHI'!$E:$E,$D432,'[3]TK CHAMTHI'!$F:$F))</f>
        <v>0</v>
      </c>
      <c r="Y432" s="49">
        <f>IF(D432="","",SUMIF('[3]CHAM NV'!G:G,D432,'[3]CHAM NV'!H:H))</f>
        <v>0</v>
      </c>
      <c r="Z432" s="50">
        <f t="shared" si="68"/>
        <v>0</v>
      </c>
      <c r="AA432" s="49">
        <f>IF($D432="","",SUMIF('[3]TK CHAMTHI'!$G:$G,$D432,'[3]TK CHAMTHI'!$I:$I))</f>
        <v>0</v>
      </c>
      <c r="AB432" s="49">
        <f>IF($D432="","",SUMIF('[3]TK CHAMTHI'!$H:$H,$D432,'[3]TK CHAMTHI'!$I:$I))</f>
        <v>0</v>
      </c>
      <c r="AC432" s="49">
        <f>IF(D432="","",SUMIF('[3]CHAM NV'!E:E,D432,'[3]CHAM NV'!F:F))</f>
        <v>0</v>
      </c>
      <c r="AD432" s="50">
        <f t="shared" si="69"/>
        <v>0</v>
      </c>
      <c r="AE432" s="49">
        <f>IF($D432="","",SUMIF('[3]TK CHAMTHI'!$J:$J,$D432,'[3]TK CHAMTHI'!$L:$L))</f>
        <v>0</v>
      </c>
      <c r="AF432" s="49">
        <f>IF($D432="","",SUMIF('[3]TK CHAMTHI'!$K:$K,$D432,'[3]TK CHAMTHI'!$L:$L))</f>
        <v>0</v>
      </c>
      <c r="AG432" s="49">
        <f>IF(D432="","",SUMIF('[3]CHAM NV'!I:I,D432,'[3]CHAM NV'!J:J))</f>
        <v>0</v>
      </c>
      <c r="AH432" s="50">
        <f t="shared" si="70"/>
        <v>0</v>
      </c>
      <c r="AI432" s="49">
        <f>IF($D432="","",SUMIF('[3]TK CHAMTHI'!$M:$M,$D432,'[3]TK CHAMTHI'!$O:$O))</f>
        <v>0</v>
      </c>
      <c r="AJ432" s="49">
        <f>IF($D432="","",SUMIF('[3]TK CHAMTHI'!$N:$N,$D432,'[3]TK CHAMTHI'!$O:$O))</f>
        <v>0</v>
      </c>
      <c r="AK432" s="50">
        <f t="shared" si="62"/>
        <v>0</v>
      </c>
      <c r="AL432" s="49">
        <f>IF($D432="","",SUMIF('[3]TK CHAMTHI'!$P:$P,$D432,'[3]TK CHAMTHI'!$R:$R))</f>
        <v>0</v>
      </c>
      <c r="AM432" s="49">
        <f>IF($D432="","",SUMIF('[3]TK CHAMTHI'!$Q:$Q,$D432,'[3]TK CHAMTHI'!$R:$R))</f>
        <v>0</v>
      </c>
      <c r="AN432" s="50">
        <f t="shared" si="63"/>
        <v>0</v>
      </c>
      <c r="AO432" s="49">
        <f>IF(D432="","",SUMIF('[3]TK CHAMTHI'!S:S,D432,'[3]TK CHAMTHI'!U:U))</f>
        <v>0</v>
      </c>
      <c r="AP432" s="49">
        <f>IF(D432="","",SUMIF('[3]TK CHAMTHI'!T:T,D432,'[3]TK CHAMTHI'!U:U))</f>
        <v>0</v>
      </c>
      <c r="AQ432" s="50">
        <f t="shared" si="71"/>
        <v>0</v>
      </c>
      <c r="AR432" s="50">
        <f>IF(D432="","",ROUND(SUMIF('[3]QL THI'!G:G,D432,'[3]QL THI'!H:H),1))</f>
        <v>0</v>
      </c>
      <c r="AS432" s="50">
        <f>IF(D432="","",ROUND(SUMIF('[3]QL THI'!E:E,D432,'[3]QL THI'!F:F),1))</f>
        <v>0</v>
      </c>
      <c r="AT432" s="149">
        <f t="shared" si="64"/>
        <v>0</v>
      </c>
    </row>
    <row r="433" spans="1:46" s="135" customFormat="1">
      <c r="A433" s="145">
        <f>IF(D433="","",SUBTOTAL(3,$D$5:D433))</f>
        <v>429</v>
      </c>
      <c r="B433" s="48" t="s">
        <v>912</v>
      </c>
      <c r="C433" s="47" t="s">
        <v>902</v>
      </c>
      <c r="D433" s="150" t="s">
        <v>913</v>
      </c>
      <c r="E433" s="147">
        <f>IF($D433="","",SUMIF('[3]TK DETHI'!$A:$A,$D433,'[3]TK DETHI'!$B:$B))</f>
        <v>0</v>
      </c>
      <c r="F433" s="147">
        <f>IF($D433="","",SUMIF('[3]TK DETHI'!$C:$C,$D433,'[3]TK DETHI'!$D:$D))</f>
        <v>0</v>
      </c>
      <c r="G433" s="147">
        <f>IF($D433="","",SUMIF('[3]TK DETHI'!$E:$E,$D433,'[3]TK DETHI'!$F:$F))</f>
        <v>0</v>
      </c>
      <c r="H433" s="147">
        <f>IF($D433="","",SUMIF('[3]TK DETHI'!$G:$G,$D433,'[3]TK DETHI'!$H:$H))</f>
        <v>0</v>
      </c>
      <c r="I433" s="147">
        <f>IF($D433="","",SUMIF('[3]TK DETHI'!$I:$I,$D433,'[3]TK DETHI'!$J:$J))</f>
        <v>0</v>
      </c>
      <c r="J433" s="147">
        <f>IF($D433="","",SUMIF('[3]TK DETHI'!$K:$K,$D433,'[3]TK DETHI'!$L:$L))</f>
        <v>0</v>
      </c>
      <c r="K433" s="147">
        <f>IF($D433="","",SUMIF('[3]TK DETHI'!$M:$M,$D433,'[3]TK DETHI'!$N:$N))</f>
        <v>0</v>
      </c>
      <c r="L433" s="147">
        <f>IF($D433="","",SUMIF('[3]TK DETHI'!$O:$O,$D433,'[3]TK DETHI'!$P:$P))</f>
        <v>0</v>
      </c>
      <c r="M433" s="148">
        <f t="shared" si="65"/>
        <v>0</v>
      </c>
      <c r="N433" s="49">
        <f>IF($D433="","",SUMIF('[3]TK COITHI KTHP va Thi TN'!$A:$A,$D433,'[3]TK COITHI KTHP va Thi TN'!$D:$D))</f>
        <v>0</v>
      </c>
      <c r="O433" s="49">
        <f>IF($D433="","",SUMIF('[3]TK COITHI KTHP va Thi TN'!$B:$B,$D433,'[3]TK COITHI KTHP va Thi TN'!$D:$D))</f>
        <v>0</v>
      </c>
      <c r="P433" s="49">
        <f>IF($D433="","",SUMIF('[3]TK COITHI KTHP va Thi TN'!$E:$E,$D433,'[3]TK COITHI KTHP va Thi TN'!$H:$H))</f>
        <v>0</v>
      </c>
      <c r="Q433" s="49">
        <f>IF($D433="","",SUMIF('[3]TK COITHI KTHP va Thi TN'!$F:$F,$D433,'[3]TK COITHI KTHP va Thi TN'!$H:$H))</f>
        <v>0</v>
      </c>
      <c r="R433" s="149">
        <f t="shared" si="66"/>
        <v>0</v>
      </c>
      <c r="S433" s="49">
        <f>IF($D433="","",SUMIF('[3]TK CHAMTHI'!$A:$A,$D433,'[3]TK CHAMTHI'!$C:$C))</f>
        <v>0</v>
      </c>
      <c r="T433" s="49">
        <f>IF($D433="","",SUMIF('[3]TK CHAMTHI'!$B:$B,$D433,'[3]TK CHAMTHI'!$C:$C))</f>
        <v>0</v>
      </c>
      <c r="U433" s="49">
        <f>IF(D433="","",SUMIF('[3]CHAM NV'!B:B,D433,'[3]CHAM NV'!C:C))</f>
        <v>0</v>
      </c>
      <c r="V433" s="50">
        <f t="shared" si="67"/>
        <v>0</v>
      </c>
      <c r="W433" s="49">
        <f>IF($D433="","",SUMIF('[3]TK CHAMTHI'!$D:$D,$D433,'[3]TK CHAMTHI'!$F:$F))</f>
        <v>0</v>
      </c>
      <c r="X433" s="49">
        <f>IF($D433="","",SUMIF('[3]TK CHAMTHI'!$E:$E,$D433,'[3]TK CHAMTHI'!$F:$F))</f>
        <v>0</v>
      </c>
      <c r="Y433" s="49">
        <f>IF(D433="","",SUMIF('[3]CHAM NV'!G:G,D433,'[3]CHAM NV'!H:H))</f>
        <v>0</v>
      </c>
      <c r="Z433" s="50">
        <f t="shared" si="68"/>
        <v>0</v>
      </c>
      <c r="AA433" s="49">
        <f>IF($D433="","",SUMIF('[3]TK CHAMTHI'!$G:$G,$D433,'[3]TK CHAMTHI'!$I:$I))</f>
        <v>0</v>
      </c>
      <c r="AB433" s="49">
        <f>IF($D433="","",SUMIF('[3]TK CHAMTHI'!$H:$H,$D433,'[3]TK CHAMTHI'!$I:$I))</f>
        <v>0</v>
      </c>
      <c r="AC433" s="49">
        <f>IF(D433="","",SUMIF('[3]CHAM NV'!E:E,D433,'[3]CHAM NV'!F:F))</f>
        <v>0</v>
      </c>
      <c r="AD433" s="50">
        <f t="shared" si="69"/>
        <v>0</v>
      </c>
      <c r="AE433" s="49">
        <f>IF($D433="","",SUMIF('[3]TK CHAMTHI'!$J:$J,$D433,'[3]TK CHAMTHI'!$L:$L))</f>
        <v>0</v>
      </c>
      <c r="AF433" s="49">
        <f>IF($D433="","",SUMIF('[3]TK CHAMTHI'!$K:$K,$D433,'[3]TK CHAMTHI'!$L:$L))</f>
        <v>0</v>
      </c>
      <c r="AG433" s="49">
        <f>IF(D433="","",SUMIF('[3]CHAM NV'!I:I,D433,'[3]CHAM NV'!J:J))</f>
        <v>0</v>
      </c>
      <c r="AH433" s="50">
        <f t="shared" si="70"/>
        <v>0</v>
      </c>
      <c r="AI433" s="49">
        <f>IF($D433="","",SUMIF('[3]TK CHAMTHI'!$M:$M,$D433,'[3]TK CHAMTHI'!$O:$O))</f>
        <v>0</v>
      </c>
      <c r="AJ433" s="49">
        <f>IF($D433="","",SUMIF('[3]TK CHAMTHI'!$N:$N,$D433,'[3]TK CHAMTHI'!$O:$O))</f>
        <v>0</v>
      </c>
      <c r="AK433" s="50">
        <f t="shared" si="62"/>
        <v>0</v>
      </c>
      <c r="AL433" s="49">
        <f>IF($D433="","",SUMIF('[3]TK CHAMTHI'!$P:$P,$D433,'[3]TK CHAMTHI'!$R:$R))</f>
        <v>0</v>
      </c>
      <c r="AM433" s="49">
        <f>IF($D433="","",SUMIF('[3]TK CHAMTHI'!$Q:$Q,$D433,'[3]TK CHAMTHI'!$R:$R))</f>
        <v>0</v>
      </c>
      <c r="AN433" s="50">
        <f t="shared" si="63"/>
        <v>0</v>
      </c>
      <c r="AO433" s="49">
        <f>IF(D433="","",SUMIF('[3]TK CHAMTHI'!S:S,D433,'[3]TK CHAMTHI'!U:U))</f>
        <v>0</v>
      </c>
      <c r="AP433" s="49">
        <f>IF(D433="","",SUMIF('[3]TK CHAMTHI'!T:T,D433,'[3]TK CHAMTHI'!U:U))</f>
        <v>0</v>
      </c>
      <c r="AQ433" s="50">
        <f t="shared" si="71"/>
        <v>0</v>
      </c>
      <c r="AR433" s="50">
        <f>IF(D433="","",ROUND(SUMIF('[3]QL THI'!G:G,D433,'[3]QL THI'!H:H),1))</f>
        <v>0</v>
      </c>
      <c r="AS433" s="50">
        <f>IF(D433="","",ROUND(SUMIF('[3]QL THI'!E:E,D433,'[3]QL THI'!F:F),1))</f>
        <v>0</v>
      </c>
      <c r="AT433" s="149">
        <f t="shared" si="64"/>
        <v>0</v>
      </c>
    </row>
    <row r="434" spans="1:46" s="135" customFormat="1">
      <c r="A434" s="145">
        <f>IF(D434="","",SUBTOTAL(3,$D$5:D434))</f>
        <v>430</v>
      </c>
      <c r="B434" s="151" t="s">
        <v>914</v>
      </c>
      <c r="C434" s="167" t="s">
        <v>902</v>
      </c>
      <c r="D434" s="168" t="s">
        <v>915</v>
      </c>
      <c r="E434" s="147">
        <f>IF($D434="","",SUMIF('[3]TK DETHI'!$A:$A,$D434,'[3]TK DETHI'!$B:$B))</f>
        <v>0</v>
      </c>
      <c r="F434" s="147">
        <f>IF($D434="","",SUMIF('[3]TK DETHI'!$C:$C,$D434,'[3]TK DETHI'!$D:$D))</f>
        <v>0</v>
      </c>
      <c r="G434" s="147">
        <f>IF($D434="","",SUMIF('[3]TK DETHI'!$E:$E,$D434,'[3]TK DETHI'!$F:$F))</f>
        <v>0</v>
      </c>
      <c r="H434" s="147">
        <f>IF($D434="","",SUMIF('[3]TK DETHI'!$G:$G,$D434,'[3]TK DETHI'!$H:$H))</f>
        <v>0</v>
      </c>
      <c r="I434" s="147">
        <f>IF($D434="","",SUMIF('[3]TK DETHI'!$I:$I,$D434,'[3]TK DETHI'!$J:$J))</f>
        <v>0</v>
      </c>
      <c r="J434" s="147">
        <f>IF($D434="","",SUMIF('[3]TK DETHI'!$K:$K,$D434,'[3]TK DETHI'!$L:$L))</f>
        <v>0</v>
      </c>
      <c r="K434" s="147">
        <f>IF($D434="","",SUMIF('[3]TK DETHI'!$M:$M,$D434,'[3]TK DETHI'!$N:$N))</f>
        <v>0</v>
      </c>
      <c r="L434" s="147">
        <f>IF($D434="","",SUMIF('[3]TK DETHI'!$O:$O,$D434,'[3]TK DETHI'!$P:$P))</f>
        <v>0</v>
      </c>
      <c r="M434" s="148">
        <f t="shared" si="65"/>
        <v>0</v>
      </c>
      <c r="N434" s="49">
        <f>IF($D434="","",SUMIF('[3]TK COITHI KTHP va Thi TN'!$A:$A,$D434,'[3]TK COITHI KTHP va Thi TN'!$D:$D))</f>
        <v>0</v>
      </c>
      <c r="O434" s="49">
        <f>IF($D434="","",SUMIF('[3]TK COITHI KTHP va Thi TN'!$B:$B,$D434,'[3]TK COITHI KTHP va Thi TN'!$D:$D))</f>
        <v>0</v>
      </c>
      <c r="P434" s="49">
        <f>IF($D434="","",SUMIF('[3]TK COITHI KTHP va Thi TN'!$E:$E,$D434,'[3]TK COITHI KTHP va Thi TN'!$H:$H))</f>
        <v>0</v>
      </c>
      <c r="Q434" s="49">
        <f>IF($D434="","",SUMIF('[3]TK COITHI KTHP va Thi TN'!$F:$F,$D434,'[3]TK COITHI KTHP va Thi TN'!$H:$H))</f>
        <v>0</v>
      </c>
      <c r="R434" s="149">
        <f t="shared" si="66"/>
        <v>0</v>
      </c>
      <c r="S434" s="49">
        <f>IF($D434="","",SUMIF('[3]TK CHAMTHI'!$A:$A,$D434,'[3]TK CHAMTHI'!$C:$C))</f>
        <v>0</v>
      </c>
      <c r="T434" s="49">
        <f>IF($D434="","",SUMIF('[3]TK CHAMTHI'!$B:$B,$D434,'[3]TK CHAMTHI'!$C:$C))</f>
        <v>0</v>
      </c>
      <c r="U434" s="49">
        <f>IF(D434="","",SUMIF('[3]CHAM NV'!B:B,D434,'[3]CHAM NV'!C:C))</f>
        <v>0</v>
      </c>
      <c r="V434" s="50">
        <f t="shared" si="67"/>
        <v>0</v>
      </c>
      <c r="W434" s="49">
        <f>IF($D434="","",SUMIF('[3]TK CHAMTHI'!$D:$D,$D434,'[3]TK CHAMTHI'!$F:$F))</f>
        <v>0</v>
      </c>
      <c r="X434" s="49">
        <f>IF($D434="","",SUMIF('[3]TK CHAMTHI'!$E:$E,$D434,'[3]TK CHAMTHI'!$F:$F))</f>
        <v>0</v>
      </c>
      <c r="Y434" s="49">
        <f>IF(D434="","",SUMIF('[3]CHAM NV'!G:G,D434,'[3]CHAM NV'!H:H))</f>
        <v>0</v>
      </c>
      <c r="Z434" s="50">
        <f t="shared" si="68"/>
        <v>0</v>
      </c>
      <c r="AA434" s="49">
        <f>IF($D434="","",SUMIF('[3]TK CHAMTHI'!$G:$G,$D434,'[3]TK CHAMTHI'!$I:$I))</f>
        <v>0</v>
      </c>
      <c r="AB434" s="49">
        <f>IF($D434="","",SUMIF('[3]TK CHAMTHI'!$H:$H,$D434,'[3]TK CHAMTHI'!$I:$I))</f>
        <v>0</v>
      </c>
      <c r="AC434" s="49">
        <f>IF(D434="","",SUMIF('[3]CHAM NV'!E:E,D434,'[3]CHAM NV'!F:F))</f>
        <v>0</v>
      </c>
      <c r="AD434" s="50">
        <f t="shared" si="69"/>
        <v>0</v>
      </c>
      <c r="AE434" s="49">
        <f>IF($D434="","",SUMIF('[3]TK CHAMTHI'!$J:$J,$D434,'[3]TK CHAMTHI'!$L:$L))</f>
        <v>0</v>
      </c>
      <c r="AF434" s="49">
        <f>IF($D434="","",SUMIF('[3]TK CHAMTHI'!$K:$K,$D434,'[3]TK CHAMTHI'!$L:$L))</f>
        <v>0</v>
      </c>
      <c r="AG434" s="49">
        <f>IF(D434="","",SUMIF('[3]CHAM NV'!I:I,D434,'[3]CHAM NV'!J:J))</f>
        <v>0</v>
      </c>
      <c r="AH434" s="50">
        <f t="shared" si="70"/>
        <v>0</v>
      </c>
      <c r="AI434" s="49">
        <f>IF($D434="","",SUMIF('[3]TK CHAMTHI'!$M:$M,$D434,'[3]TK CHAMTHI'!$O:$O))</f>
        <v>0</v>
      </c>
      <c r="AJ434" s="49">
        <f>IF($D434="","",SUMIF('[3]TK CHAMTHI'!$N:$N,$D434,'[3]TK CHAMTHI'!$O:$O))</f>
        <v>0</v>
      </c>
      <c r="AK434" s="50">
        <f t="shared" si="62"/>
        <v>0</v>
      </c>
      <c r="AL434" s="49">
        <f>IF($D434="","",SUMIF('[3]TK CHAMTHI'!$P:$P,$D434,'[3]TK CHAMTHI'!$R:$R))</f>
        <v>0</v>
      </c>
      <c r="AM434" s="49">
        <f>IF($D434="","",SUMIF('[3]TK CHAMTHI'!$Q:$Q,$D434,'[3]TK CHAMTHI'!$R:$R))</f>
        <v>0</v>
      </c>
      <c r="AN434" s="50">
        <f t="shared" si="63"/>
        <v>0</v>
      </c>
      <c r="AO434" s="49">
        <f>IF(D434="","",SUMIF('[3]TK CHAMTHI'!S:S,D434,'[3]TK CHAMTHI'!U:U))</f>
        <v>0</v>
      </c>
      <c r="AP434" s="49">
        <f>IF(D434="","",SUMIF('[3]TK CHAMTHI'!T:T,D434,'[3]TK CHAMTHI'!U:U))</f>
        <v>0</v>
      </c>
      <c r="AQ434" s="50">
        <f t="shared" si="71"/>
        <v>0</v>
      </c>
      <c r="AR434" s="50">
        <f>IF(D434="","",ROUND(SUMIF('[3]QL THI'!G:G,D434,'[3]QL THI'!H:H),1))</f>
        <v>0</v>
      </c>
      <c r="AS434" s="50">
        <f>IF(D434="","",ROUND(SUMIF('[3]QL THI'!E:E,D434,'[3]QL THI'!F:F),1))</f>
        <v>0</v>
      </c>
      <c r="AT434" s="149">
        <f t="shared" si="64"/>
        <v>0</v>
      </c>
    </row>
    <row r="435" spans="1:46" s="135" customFormat="1" ht="37.5">
      <c r="A435" s="145">
        <f>IF(D435="","",SUBTOTAL(3,$D$5:D435))</f>
        <v>431</v>
      </c>
      <c r="B435" s="152" t="s">
        <v>916</v>
      </c>
      <c r="C435" s="169" t="s">
        <v>902</v>
      </c>
      <c r="D435" s="168" t="s">
        <v>917</v>
      </c>
      <c r="E435" s="147">
        <f>IF($D435="","",SUMIF('[3]TK DETHI'!$A:$A,$D435,'[3]TK DETHI'!$B:$B))</f>
        <v>0</v>
      </c>
      <c r="F435" s="147">
        <f>IF($D435="","",SUMIF('[3]TK DETHI'!$C:$C,$D435,'[3]TK DETHI'!$D:$D))</f>
        <v>0</v>
      </c>
      <c r="G435" s="147">
        <f>IF($D435="","",SUMIF('[3]TK DETHI'!$E:$E,$D435,'[3]TK DETHI'!$F:$F))</f>
        <v>0</v>
      </c>
      <c r="H435" s="147">
        <f>IF($D435="","",SUMIF('[3]TK DETHI'!$G:$G,$D435,'[3]TK DETHI'!$H:$H))</f>
        <v>0</v>
      </c>
      <c r="I435" s="147">
        <f>IF($D435="","",SUMIF('[3]TK DETHI'!$I:$I,$D435,'[3]TK DETHI'!$J:$J))</f>
        <v>0</v>
      </c>
      <c r="J435" s="147">
        <f>IF($D435="","",SUMIF('[3]TK DETHI'!$K:$K,$D435,'[3]TK DETHI'!$L:$L))</f>
        <v>0</v>
      </c>
      <c r="K435" s="147">
        <f>IF($D435="","",SUMIF('[3]TK DETHI'!$M:$M,$D435,'[3]TK DETHI'!$N:$N))</f>
        <v>0</v>
      </c>
      <c r="L435" s="147">
        <f>IF($D435="","",SUMIF('[3]TK DETHI'!$O:$O,$D435,'[3]TK DETHI'!$P:$P))</f>
        <v>0</v>
      </c>
      <c r="M435" s="148">
        <f t="shared" si="65"/>
        <v>0</v>
      </c>
      <c r="N435" s="49">
        <f>IF($D435="","",SUMIF('[3]TK COITHI KTHP va Thi TN'!$A:$A,$D435,'[3]TK COITHI KTHP va Thi TN'!$D:$D))</f>
        <v>0</v>
      </c>
      <c r="O435" s="49">
        <f>IF($D435="","",SUMIF('[3]TK COITHI KTHP va Thi TN'!$B:$B,$D435,'[3]TK COITHI KTHP va Thi TN'!$D:$D))</f>
        <v>0</v>
      </c>
      <c r="P435" s="49">
        <f>IF($D435="","",SUMIF('[3]TK COITHI KTHP va Thi TN'!$E:$E,$D435,'[3]TK COITHI KTHP va Thi TN'!$H:$H))</f>
        <v>0</v>
      </c>
      <c r="Q435" s="49">
        <f>IF($D435="","",SUMIF('[3]TK COITHI KTHP va Thi TN'!$F:$F,$D435,'[3]TK COITHI KTHP va Thi TN'!$H:$H))</f>
        <v>0</v>
      </c>
      <c r="R435" s="149">
        <f t="shared" si="66"/>
        <v>0</v>
      </c>
      <c r="S435" s="49">
        <f>IF($D435="","",SUMIF('[3]TK CHAMTHI'!$A:$A,$D435,'[3]TK CHAMTHI'!$C:$C))</f>
        <v>0</v>
      </c>
      <c r="T435" s="49">
        <f>IF($D435="","",SUMIF('[3]TK CHAMTHI'!$B:$B,$D435,'[3]TK CHAMTHI'!$C:$C))</f>
        <v>0</v>
      </c>
      <c r="U435" s="49">
        <f>IF(D435="","",SUMIF('[3]CHAM NV'!B:B,D435,'[3]CHAM NV'!C:C))</f>
        <v>0</v>
      </c>
      <c r="V435" s="50">
        <f t="shared" si="67"/>
        <v>0</v>
      </c>
      <c r="W435" s="49">
        <f>IF($D435="","",SUMIF('[3]TK CHAMTHI'!$D:$D,$D435,'[3]TK CHAMTHI'!$F:$F))</f>
        <v>0</v>
      </c>
      <c r="X435" s="49">
        <f>IF($D435="","",SUMIF('[3]TK CHAMTHI'!$E:$E,$D435,'[3]TK CHAMTHI'!$F:$F))</f>
        <v>0</v>
      </c>
      <c r="Y435" s="49">
        <f>IF(D435="","",SUMIF('[3]CHAM NV'!G:G,D435,'[3]CHAM NV'!H:H))</f>
        <v>0</v>
      </c>
      <c r="Z435" s="50">
        <f t="shared" si="68"/>
        <v>0</v>
      </c>
      <c r="AA435" s="49">
        <f>IF($D435="","",SUMIF('[3]TK CHAMTHI'!$G:$G,$D435,'[3]TK CHAMTHI'!$I:$I))</f>
        <v>0</v>
      </c>
      <c r="AB435" s="49">
        <f>IF($D435="","",SUMIF('[3]TK CHAMTHI'!$H:$H,$D435,'[3]TK CHAMTHI'!$I:$I))</f>
        <v>0</v>
      </c>
      <c r="AC435" s="49">
        <f>IF(D435="","",SUMIF('[3]CHAM NV'!E:E,D435,'[3]CHAM NV'!F:F))</f>
        <v>0</v>
      </c>
      <c r="AD435" s="50">
        <f t="shared" si="69"/>
        <v>0</v>
      </c>
      <c r="AE435" s="49">
        <f>IF($D435="","",SUMIF('[3]TK CHAMTHI'!$J:$J,$D435,'[3]TK CHAMTHI'!$L:$L))</f>
        <v>0</v>
      </c>
      <c r="AF435" s="49">
        <f>IF($D435="","",SUMIF('[3]TK CHAMTHI'!$K:$K,$D435,'[3]TK CHAMTHI'!$L:$L))</f>
        <v>0</v>
      </c>
      <c r="AG435" s="49">
        <f>IF(D435="","",SUMIF('[3]CHAM NV'!I:I,D435,'[3]CHAM NV'!J:J))</f>
        <v>0</v>
      </c>
      <c r="AH435" s="50">
        <f t="shared" si="70"/>
        <v>0</v>
      </c>
      <c r="AI435" s="49">
        <f>IF($D435="","",SUMIF('[3]TK CHAMTHI'!$M:$M,$D435,'[3]TK CHAMTHI'!$O:$O))</f>
        <v>0</v>
      </c>
      <c r="AJ435" s="49">
        <f>IF($D435="","",SUMIF('[3]TK CHAMTHI'!$N:$N,$D435,'[3]TK CHAMTHI'!$O:$O))</f>
        <v>0</v>
      </c>
      <c r="AK435" s="50">
        <f t="shared" si="62"/>
        <v>0</v>
      </c>
      <c r="AL435" s="49">
        <f>IF($D435="","",SUMIF('[3]TK CHAMTHI'!$P:$P,$D435,'[3]TK CHAMTHI'!$R:$R))</f>
        <v>0</v>
      </c>
      <c r="AM435" s="49">
        <f>IF($D435="","",SUMIF('[3]TK CHAMTHI'!$Q:$Q,$D435,'[3]TK CHAMTHI'!$R:$R))</f>
        <v>0</v>
      </c>
      <c r="AN435" s="50">
        <f t="shared" si="63"/>
        <v>0</v>
      </c>
      <c r="AO435" s="49">
        <f>IF(D435="","",SUMIF('[3]TK CHAMTHI'!S:S,D435,'[3]TK CHAMTHI'!U:U))</f>
        <v>0</v>
      </c>
      <c r="AP435" s="49">
        <f>IF(D435="","",SUMIF('[3]TK CHAMTHI'!T:T,D435,'[3]TK CHAMTHI'!U:U))</f>
        <v>0</v>
      </c>
      <c r="AQ435" s="50">
        <f t="shared" si="71"/>
        <v>0</v>
      </c>
      <c r="AR435" s="50">
        <f>IF(D435="","",ROUND(SUMIF('[3]QL THI'!G:G,D435,'[3]QL THI'!H:H),1))</f>
        <v>0</v>
      </c>
      <c r="AS435" s="50">
        <f>IF(D435="","",ROUND(SUMIF('[3]QL THI'!E:E,D435,'[3]QL THI'!F:F),1))</f>
        <v>0</v>
      </c>
      <c r="AT435" s="149">
        <f t="shared" si="64"/>
        <v>0</v>
      </c>
    </row>
    <row r="436" spans="1:46" s="135" customFormat="1">
      <c r="A436" s="145">
        <f>IF(D436="","",SUBTOTAL(3,$D$5:D436))</f>
        <v>432</v>
      </c>
      <c r="B436" s="170" t="s">
        <v>918</v>
      </c>
      <c r="C436" s="171" t="s">
        <v>902</v>
      </c>
      <c r="D436" s="172" t="s">
        <v>919</v>
      </c>
      <c r="E436" s="147">
        <f>IF($D436="","",SUMIF('[3]TK DETHI'!$A:$A,$D436,'[3]TK DETHI'!$B:$B))</f>
        <v>0</v>
      </c>
      <c r="F436" s="147">
        <f>IF($D436="","",SUMIF('[3]TK DETHI'!$C:$C,$D436,'[3]TK DETHI'!$D:$D))</f>
        <v>0</v>
      </c>
      <c r="G436" s="147">
        <f>IF($D436="","",SUMIF('[3]TK DETHI'!$E:$E,$D436,'[3]TK DETHI'!$F:$F))</f>
        <v>0</v>
      </c>
      <c r="H436" s="147">
        <f>IF($D436="","",SUMIF('[3]TK DETHI'!$G:$G,$D436,'[3]TK DETHI'!$H:$H))</f>
        <v>0</v>
      </c>
      <c r="I436" s="147">
        <f>IF($D436="","",SUMIF('[3]TK DETHI'!$I:$I,$D436,'[3]TK DETHI'!$J:$J))</f>
        <v>0</v>
      </c>
      <c r="J436" s="147">
        <f>IF($D436="","",SUMIF('[3]TK DETHI'!$K:$K,$D436,'[3]TK DETHI'!$L:$L))</f>
        <v>0</v>
      </c>
      <c r="K436" s="147">
        <f>IF($D436="","",SUMIF('[3]TK DETHI'!$M:$M,$D436,'[3]TK DETHI'!$N:$N))</f>
        <v>0</v>
      </c>
      <c r="L436" s="147">
        <f>IF($D436="","",SUMIF('[3]TK DETHI'!$O:$O,$D436,'[3]TK DETHI'!$P:$P))</f>
        <v>0</v>
      </c>
      <c r="M436" s="148">
        <f t="shared" si="65"/>
        <v>0</v>
      </c>
      <c r="N436" s="49">
        <f>IF($D436="","",SUMIF('[3]TK COITHI KTHP va Thi TN'!$A:$A,$D436,'[3]TK COITHI KTHP va Thi TN'!$D:$D))</f>
        <v>0</v>
      </c>
      <c r="O436" s="49">
        <f>IF($D436="","",SUMIF('[3]TK COITHI KTHP va Thi TN'!$B:$B,$D436,'[3]TK COITHI KTHP va Thi TN'!$D:$D))</f>
        <v>0</v>
      </c>
      <c r="P436" s="49">
        <f>IF($D436="","",SUMIF('[3]TK COITHI KTHP va Thi TN'!$E:$E,$D436,'[3]TK COITHI KTHP va Thi TN'!$H:$H))</f>
        <v>0</v>
      </c>
      <c r="Q436" s="49">
        <f>IF($D436="","",SUMIF('[3]TK COITHI KTHP va Thi TN'!$F:$F,$D436,'[3]TK COITHI KTHP va Thi TN'!$H:$H))</f>
        <v>0</v>
      </c>
      <c r="R436" s="149">
        <f t="shared" si="66"/>
        <v>0</v>
      </c>
      <c r="S436" s="49">
        <f>IF($D436="","",SUMIF('[3]TK CHAMTHI'!$A:$A,$D436,'[3]TK CHAMTHI'!$C:$C))</f>
        <v>0</v>
      </c>
      <c r="T436" s="49">
        <f>IF($D436="","",SUMIF('[3]TK CHAMTHI'!$B:$B,$D436,'[3]TK CHAMTHI'!$C:$C))</f>
        <v>0</v>
      </c>
      <c r="U436" s="49">
        <f>IF(D436="","",SUMIF('[3]CHAM NV'!B:B,D436,'[3]CHAM NV'!C:C))</f>
        <v>0</v>
      </c>
      <c r="V436" s="50">
        <f t="shared" si="67"/>
        <v>0</v>
      </c>
      <c r="W436" s="49">
        <f>IF($D436="","",SUMIF('[3]TK CHAMTHI'!$D:$D,$D436,'[3]TK CHAMTHI'!$F:$F))</f>
        <v>0</v>
      </c>
      <c r="X436" s="49">
        <f>IF($D436="","",SUMIF('[3]TK CHAMTHI'!$E:$E,$D436,'[3]TK CHAMTHI'!$F:$F))</f>
        <v>0</v>
      </c>
      <c r="Y436" s="49">
        <f>IF(D436="","",SUMIF('[3]CHAM NV'!G:G,D436,'[3]CHAM NV'!H:H))</f>
        <v>0</v>
      </c>
      <c r="Z436" s="50">
        <f t="shared" si="68"/>
        <v>0</v>
      </c>
      <c r="AA436" s="49">
        <f>IF($D436="","",SUMIF('[3]TK CHAMTHI'!$G:$G,$D436,'[3]TK CHAMTHI'!$I:$I))</f>
        <v>0</v>
      </c>
      <c r="AB436" s="49">
        <f>IF($D436="","",SUMIF('[3]TK CHAMTHI'!$H:$H,$D436,'[3]TK CHAMTHI'!$I:$I))</f>
        <v>0</v>
      </c>
      <c r="AC436" s="49">
        <f>IF(D436="","",SUMIF('[3]CHAM NV'!E:E,D436,'[3]CHAM NV'!F:F))</f>
        <v>0</v>
      </c>
      <c r="AD436" s="50">
        <f t="shared" si="69"/>
        <v>0</v>
      </c>
      <c r="AE436" s="49">
        <f>IF($D436="","",SUMIF('[3]TK CHAMTHI'!$J:$J,$D436,'[3]TK CHAMTHI'!$L:$L))</f>
        <v>0</v>
      </c>
      <c r="AF436" s="49">
        <f>IF($D436="","",SUMIF('[3]TK CHAMTHI'!$K:$K,$D436,'[3]TK CHAMTHI'!$L:$L))</f>
        <v>0</v>
      </c>
      <c r="AG436" s="49">
        <f>IF(D436="","",SUMIF('[3]CHAM NV'!I:I,D436,'[3]CHAM NV'!J:J))</f>
        <v>0</v>
      </c>
      <c r="AH436" s="50">
        <f t="shared" si="70"/>
        <v>0</v>
      </c>
      <c r="AI436" s="49">
        <f>IF($D436="","",SUMIF('[3]TK CHAMTHI'!$M:$M,$D436,'[3]TK CHAMTHI'!$O:$O))</f>
        <v>0</v>
      </c>
      <c r="AJ436" s="49">
        <f>IF($D436="","",SUMIF('[3]TK CHAMTHI'!$N:$N,$D436,'[3]TK CHAMTHI'!$O:$O))</f>
        <v>0</v>
      </c>
      <c r="AK436" s="50">
        <f t="shared" si="62"/>
        <v>0</v>
      </c>
      <c r="AL436" s="49">
        <f>IF($D436="","",SUMIF('[3]TK CHAMTHI'!$P:$P,$D436,'[3]TK CHAMTHI'!$R:$R))</f>
        <v>0</v>
      </c>
      <c r="AM436" s="49">
        <f>IF($D436="","",SUMIF('[3]TK CHAMTHI'!$Q:$Q,$D436,'[3]TK CHAMTHI'!$R:$R))</f>
        <v>0</v>
      </c>
      <c r="AN436" s="50">
        <f t="shared" si="63"/>
        <v>0</v>
      </c>
      <c r="AO436" s="49">
        <f>IF(D436="","",SUMIF('[3]TK CHAMTHI'!S:S,D436,'[3]TK CHAMTHI'!U:U))</f>
        <v>0</v>
      </c>
      <c r="AP436" s="49">
        <f>IF(D436="","",SUMIF('[3]TK CHAMTHI'!T:T,D436,'[3]TK CHAMTHI'!U:U))</f>
        <v>0</v>
      </c>
      <c r="AQ436" s="50">
        <f t="shared" si="71"/>
        <v>0</v>
      </c>
      <c r="AR436" s="50">
        <f>IF(D436="","",ROUND(SUMIF('[3]QL THI'!G:G,D436,'[3]QL THI'!H:H),1))</f>
        <v>0</v>
      </c>
      <c r="AS436" s="50">
        <f>IF(D436="","",ROUND(SUMIF('[3]QL THI'!E:E,D436,'[3]QL THI'!F:F),1))</f>
        <v>0</v>
      </c>
      <c r="AT436" s="149">
        <f t="shared" si="64"/>
        <v>0</v>
      </c>
    </row>
    <row r="437" spans="1:46" s="135" customFormat="1">
      <c r="A437" s="145">
        <f>IF(D437="","",SUBTOTAL(3,$D$5:D437))</f>
        <v>433</v>
      </c>
      <c r="B437" s="170" t="s">
        <v>920</v>
      </c>
      <c r="C437" s="171" t="s">
        <v>902</v>
      </c>
      <c r="D437" s="172" t="s">
        <v>921</v>
      </c>
      <c r="E437" s="147">
        <f>IF($D437="","",SUMIF('[3]TK DETHI'!$A:$A,$D437,'[3]TK DETHI'!$B:$B))</f>
        <v>0</v>
      </c>
      <c r="F437" s="147">
        <f>IF($D437="","",SUMIF('[3]TK DETHI'!$C:$C,$D437,'[3]TK DETHI'!$D:$D))</f>
        <v>0</v>
      </c>
      <c r="G437" s="147">
        <f>IF($D437="","",SUMIF('[3]TK DETHI'!$E:$E,$D437,'[3]TK DETHI'!$F:$F))</f>
        <v>0</v>
      </c>
      <c r="H437" s="147">
        <f>IF($D437="","",SUMIF('[3]TK DETHI'!$G:$G,$D437,'[3]TK DETHI'!$H:$H))</f>
        <v>0</v>
      </c>
      <c r="I437" s="147">
        <f>IF($D437="","",SUMIF('[3]TK DETHI'!$I:$I,$D437,'[3]TK DETHI'!$J:$J))</f>
        <v>0</v>
      </c>
      <c r="J437" s="147">
        <f>IF($D437="","",SUMIF('[3]TK DETHI'!$K:$K,$D437,'[3]TK DETHI'!$L:$L))</f>
        <v>0</v>
      </c>
      <c r="K437" s="147">
        <f>IF($D437="","",SUMIF('[3]TK DETHI'!$M:$M,$D437,'[3]TK DETHI'!$N:$N))</f>
        <v>0</v>
      </c>
      <c r="L437" s="147">
        <f>IF($D437="","",SUMIF('[3]TK DETHI'!$O:$O,$D437,'[3]TK DETHI'!$P:$P))</f>
        <v>0</v>
      </c>
      <c r="M437" s="148">
        <f t="shared" si="65"/>
        <v>0</v>
      </c>
      <c r="N437" s="49">
        <f>IF($D437="","",SUMIF('[3]TK COITHI KTHP va Thi TN'!$A:$A,$D437,'[3]TK COITHI KTHP va Thi TN'!$D:$D))</f>
        <v>0</v>
      </c>
      <c r="O437" s="49">
        <f>IF($D437="","",SUMIF('[3]TK COITHI KTHP va Thi TN'!$B:$B,$D437,'[3]TK COITHI KTHP va Thi TN'!$D:$D))</f>
        <v>0</v>
      </c>
      <c r="P437" s="49">
        <f>IF($D437="","",SUMIF('[3]TK COITHI KTHP va Thi TN'!$E:$E,$D437,'[3]TK COITHI KTHP va Thi TN'!$H:$H))</f>
        <v>0</v>
      </c>
      <c r="Q437" s="49">
        <f>IF($D437="","",SUMIF('[3]TK COITHI KTHP va Thi TN'!$F:$F,$D437,'[3]TK COITHI KTHP va Thi TN'!$H:$H))</f>
        <v>0</v>
      </c>
      <c r="R437" s="149">
        <f t="shared" si="66"/>
        <v>0</v>
      </c>
      <c r="S437" s="49">
        <f>IF($D437="","",SUMIF('[3]TK CHAMTHI'!$A:$A,$D437,'[3]TK CHAMTHI'!$C:$C))</f>
        <v>0</v>
      </c>
      <c r="T437" s="49">
        <f>IF($D437="","",SUMIF('[3]TK CHAMTHI'!$B:$B,$D437,'[3]TK CHAMTHI'!$C:$C))</f>
        <v>0</v>
      </c>
      <c r="U437" s="49">
        <f>IF(D437="","",SUMIF('[3]CHAM NV'!B:B,D437,'[3]CHAM NV'!C:C))</f>
        <v>0</v>
      </c>
      <c r="V437" s="50">
        <f t="shared" si="67"/>
        <v>0</v>
      </c>
      <c r="W437" s="49">
        <f>IF($D437="","",SUMIF('[3]TK CHAMTHI'!$D:$D,$D437,'[3]TK CHAMTHI'!$F:$F))</f>
        <v>0</v>
      </c>
      <c r="X437" s="49">
        <f>IF($D437="","",SUMIF('[3]TK CHAMTHI'!$E:$E,$D437,'[3]TK CHAMTHI'!$F:$F))</f>
        <v>0</v>
      </c>
      <c r="Y437" s="49">
        <f>IF(D437="","",SUMIF('[3]CHAM NV'!G:G,D437,'[3]CHAM NV'!H:H))</f>
        <v>0</v>
      </c>
      <c r="Z437" s="50">
        <f t="shared" si="68"/>
        <v>0</v>
      </c>
      <c r="AA437" s="49">
        <f>IF($D437="","",SUMIF('[3]TK CHAMTHI'!$G:$G,$D437,'[3]TK CHAMTHI'!$I:$I))</f>
        <v>0</v>
      </c>
      <c r="AB437" s="49">
        <f>IF($D437="","",SUMIF('[3]TK CHAMTHI'!$H:$H,$D437,'[3]TK CHAMTHI'!$I:$I))</f>
        <v>0</v>
      </c>
      <c r="AC437" s="49">
        <f>IF(D437="","",SUMIF('[3]CHAM NV'!E:E,D437,'[3]CHAM NV'!F:F))</f>
        <v>0</v>
      </c>
      <c r="AD437" s="50">
        <f t="shared" si="69"/>
        <v>0</v>
      </c>
      <c r="AE437" s="49">
        <f>IF($D437="","",SUMIF('[3]TK CHAMTHI'!$J:$J,$D437,'[3]TK CHAMTHI'!$L:$L))</f>
        <v>0</v>
      </c>
      <c r="AF437" s="49">
        <f>IF($D437="","",SUMIF('[3]TK CHAMTHI'!$K:$K,$D437,'[3]TK CHAMTHI'!$L:$L))</f>
        <v>0</v>
      </c>
      <c r="AG437" s="49">
        <f>IF(D437="","",SUMIF('[3]CHAM NV'!I:I,D437,'[3]CHAM NV'!J:J))</f>
        <v>0</v>
      </c>
      <c r="AH437" s="50">
        <f t="shared" si="70"/>
        <v>0</v>
      </c>
      <c r="AI437" s="49">
        <f>IF($D437="","",SUMIF('[3]TK CHAMTHI'!$M:$M,$D437,'[3]TK CHAMTHI'!$O:$O))</f>
        <v>0</v>
      </c>
      <c r="AJ437" s="49">
        <f>IF($D437="","",SUMIF('[3]TK CHAMTHI'!$N:$N,$D437,'[3]TK CHAMTHI'!$O:$O))</f>
        <v>0</v>
      </c>
      <c r="AK437" s="50">
        <f t="shared" si="62"/>
        <v>0</v>
      </c>
      <c r="AL437" s="49">
        <f>IF($D437="","",SUMIF('[3]TK CHAMTHI'!$P:$P,$D437,'[3]TK CHAMTHI'!$R:$R))</f>
        <v>0</v>
      </c>
      <c r="AM437" s="49">
        <f>IF($D437="","",SUMIF('[3]TK CHAMTHI'!$Q:$Q,$D437,'[3]TK CHAMTHI'!$R:$R))</f>
        <v>0</v>
      </c>
      <c r="AN437" s="50">
        <f t="shared" si="63"/>
        <v>0</v>
      </c>
      <c r="AO437" s="49">
        <f>IF(D437="","",SUMIF('[3]TK CHAMTHI'!S:S,D437,'[3]TK CHAMTHI'!U:U))</f>
        <v>0</v>
      </c>
      <c r="AP437" s="49">
        <f>IF(D437="","",SUMIF('[3]TK CHAMTHI'!T:T,D437,'[3]TK CHAMTHI'!U:U))</f>
        <v>0</v>
      </c>
      <c r="AQ437" s="50">
        <f t="shared" si="71"/>
        <v>0</v>
      </c>
      <c r="AR437" s="50">
        <f>IF(D437="","",ROUND(SUMIF('[3]QL THI'!G:G,D437,'[3]QL THI'!H:H),1))</f>
        <v>0</v>
      </c>
      <c r="AS437" s="50">
        <f>IF(D437="","",ROUND(SUMIF('[3]QL THI'!E:E,D437,'[3]QL THI'!F:F),1))</f>
        <v>0</v>
      </c>
      <c r="AT437" s="149">
        <f t="shared" si="64"/>
        <v>0</v>
      </c>
    </row>
    <row r="438" spans="1:46" s="135" customFormat="1">
      <c r="A438" s="145">
        <f>IF(D438="","",SUBTOTAL(3,$D$5:D438))</f>
        <v>434</v>
      </c>
      <c r="B438" s="170" t="s">
        <v>922</v>
      </c>
      <c r="C438" s="171" t="s">
        <v>902</v>
      </c>
      <c r="D438" s="172" t="s">
        <v>923</v>
      </c>
      <c r="E438" s="147">
        <f>IF($D438="","",SUMIF('[3]TK DETHI'!$A:$A,$D438,'[3]TK DETHI'!$B:$B))</f>
        <v>0</v>
      </c>
      <c r="F438" s="147">
        <f>IF($D438="","",SUMIF('[3]TK DETHI'!$C:$C,$D438,'[3]TK DETHI'!$D:$D))</f>
        <v>0</v>
      </c>
      <c r="G438" s="147">
        <f>IF($D438="","",SUMIF('[3]TK DETHI'!$E:$E,$D438,'[3]TK DETHI'!$F:$F))</f>
        <v>0</v>
      </c>
      <c r="H438" s="147">
        <f>IF($D438="","",SUMIF('[3]TK DETHI'!$G:$G,$D438,'[3]TK DETHI'!$H:$H))</f>
        <v>0</v>
      </c>
      <c r="I438" s="147">
        <f>IF($D438="","",SUMIF('[3]TK DETHI'!$I:$I,$D438,'[3]TK DETHI'!$J:$J))</f>
        <v>0</v>
      </c>
      <c r="J438" s="147">
        <f>IF($D438="","",SUMIF('[3]TK DETHI'!$K:$K,$D438,'[3]TK DETHI'!$L:$L))</f>
        <v>0</v>
      </c>
      <c r="K438" s="147">
        <f>IF($D438="","",SUMIF('[3]TK DETHI'!$M:$M,$D438,'[3]TK DETHI'!$N:$N))</f>
        <v>0</v>
      </c>
      <c r="L438" s="147">
        <f>IF($D438="","",SUMIF('[3]TK DETHI'!$O:$O,$D438,'[3]TK DETHI'!$P:$P))</f>
        <v>0</v>
      </c>
      <c r="M438" s="148">
        <f t="shared" si="65"/>
        <v>0</v>
      </c>
      <c r="N438" s="49">
        <f>IF($D438="","",SUMIF('[3]TK COITHI KTHP va Thi TN'!$A:$A,$D438,'[3]TK COITHI KTHP va Thi TN'!$D:$D))</f>
        <v>0</v>
      </c>
      <c r="O438" s="49">
        <f>IF($D438="","",SUMIF('[3]TK COITHI KTHP va Thi TN'!$B:$B,$D438,'[3]TK COITHI KTHP va Thi TN'!$D:$D))</f>
        <v>0</v>
      </c>
      <c r="P438" s="49">
        <f>IF($D438="","",SUMIF('[3]TK COITHI KTHP va Thi TN'!$E:$E,$D438,'[3]TK COITHI KTHP va Thi TN'!$H:$H))</f>
        <v>0</v>
      </c>
      <c r="Q438" s="49">
        <f>IF($D438="","",SUMIF('[3]TK COITHI KTHP va Thi TN'!$F:$F,$D438,'[3]TK COITHI KTHP va Thi TN'!$H:$H))</f>
        <v>0</v>
      </c>
      <c r="R438" s="149">
        <f t="shared" si="66"/>
        <v>0</v>
      </c>
      <c r="S438" s="49">
        <f>IF($D438="","",SUMIF('[3]TK CHAMTHI'!$A:$A,$D438,'[3]TK CHAMTHI'!$C:$C))</f>
        <v>0</v>
      </c>
      <c r="T438" s="49">
        <f>IF($D438="","",SUMIF('[3]TK CHAMTHI'!$B:$B,$D438,'[3]TK CHAMTHI'!$C:$C))</f>
        <v>0</v>
      </c>
      <c r="U438" s="49">
        <f>IF(D438="","",SUMIF('[3]CHAM NV'!B:B,D438,'[3]CHAM NV'!C:C))</f>
        <v>0</v>
      </c>
      <c r="V438" s="50">
        <f t="shared" si="67"/>
        <v>0</v>
      </c>
      <c r="W438" s="49">
        <f>IF($D438="","",SUMIF('[3]TK CHAMTHI'!$D:$D,$D438,'[3]TK CHAMTHI'!$F:$F))</f>
        <v>0</v>
      </c>
      <c r="X438" s="49">
        <f>IF($D438="","",SUMIF('[3]TK CHAMTHI'!$E:$E,$D438,'[3]TK CHAMTHI'!$F:$F))</f>
        <v>0</v>
      </c>
      <c r="Y438" s="49">
        <f>IF(D438="","",SUMIF('[3]CHAM NV'!G:G,D438,'[3]CHAM NV'!H:H))</f>
        <v>0</v>
      </c>
      <c r="Z438" s="50">
        <f t="shared" si="68"/>
        <v>0</v>
      </c>
      <c r="AA438" s="49">
        <f>IF($D438="","",SUMIF('[3]TK CHAMTHI'!$G:$G,$D438,'[3]TK CHAMTHI'!$I:$I))</f>
        <v>0</v>
      </c>
      <c r="AB438" s="49">
        <f>IF($D438="","",SUMIF('[3]TK CHAMTHI'!$H:$H,$D438,'[3]TK CHAMTHI'!$I:$I))</f>
        <v>0</v>
      </c>
      <c r="AC438" s="49">
        <f>IF(D438="","",SUMIF('[3]CHAM NV'!E:E,D438,'[3]CHAM NV'!F:F))</f>
        <v>0</v>
      </c>
      <c r="AD438" s="50">
        <f t="shared" si="69"/>
        <v>0</v>
      </c>
      <c r="AE438" s="49">
        <f>IF($D438="","",SUMIF('[3]TK CHAMTHI'!$J:$J,$D438,'[3]TK CHAMTHI'!$L:$L))</f>
        <v>0</v>
      </c>
      <c r="AF438" s="49">
        <f>IF($D438="","",SUMIF('[3]TK CHAMTHI'!$K:$K,$D438,'[3]TK CHAMTHI'!$L:$L))</f>
        <v>0</v>
      </c>
      <c r="AG438" s="49">
        <f>IF(D438="","",SUMIF('[3]CHAM NV'!I:I,D438,'[3]CHAM NV'!J:J))</f>
        <v>0</v>
      </c>
      <c r="AH438" s="50">
        <f t="shared" si="70"/>
        <v>0</v>
      </c>
      <c r="AI438" s="49">
        <f>IF($D438="","",SUMIF('[3]TK CHAMTHI'!$M:$M,$D438,'[3]TK CHAMTHI'!$O:$O))</f>
        <v>0</v>
      </c>
      <c r="AJ438" s="49">
        <f>IF($D438="","",SUMIF('[3]TK CHAMTHI'!$N:$N,$D438,'[3]TK CHAMTHI'!$O:$O))</f>
        <v>0</v>
      </c>
      <c r="AK438" s="50">
        <f t="shared" si="62"/>
        <v>0</v>
      </c>
      <c r="AL438" s="49">
        <f>IF($D438="","",SUMIF('[3]TK CHAMTHI'!$P:$P,$D438,'[3]TK CHAMTHI'!$R:$R))</f>
        <v>0</v>
      </c>
      <c r="AM438" s="49">
        <f>IF($D438="","",SUMIF('[3]TK CHAMTHI'!$Q:$Q,$D438,'[3]TK CHAMTHI'!$R:$R))</f>
        <v>0</v>
      </c>
      <c r="AN438" s="50">
        <f t="shared" si="63"/>
        <v>0</v>
      </c>
      <c r="AO438" s="49">
        <f>IF(D438="","",SUMIF('[3]TK CHAMTHI'!S:S,D438,'[3]TK CHAMTHI'!U:U))</f>
        <v>0</v>
      </c>
      <c r="AP438" s="49">
        <f>IF(D438="","",SUMIF('[3]TK CHAMTHI'!T:T,D438,'[3]TK CHAMTHI'!U:U))</f>
        <v>0</v>
      </c>
      <c r="AQ438" s="50">
        <f t="shared" si="71"/>
        <v>0</v>
      </c>
      <c r="AR438" s="50">
        <f>IF(D438="","",ROUND(SUMIF('[3]QL THI'!G:G,D438,'[3]QL THI'!H:H),1))</f>
        <v>0</v>
      </c>
      <c r="AS438" s="50">
        <f>IF(D438="","",ROUND(SUMIF('[3]QL THI'!E:E,D438,'[3]QL THI'!F:F),1))</f>
        <v>0</v>
      </c>
      <c r="AT438" s="149">
        <f t="shared" si="64"/>
        <v>0</v>
      </c>
    </row>
    <row r="439" spans="1:46" s="135" customFormat="1">
      <c r="A439" s="145">
        <f>IF(D439="","",SUBTOTAL(3,$D$5:D439))</f>
        <v>435</v>
      </c>
      <c r="B439" s="170" t="s">
        <v>924</v>
      </c>
      <c r="C439" s="171" t="s">
        <v>902</v>
      </c>
      <c r="D439" s="172" t="s">
        <v>925</v>
      </c>
      <c r="E439" s="147">
        <f>IF($D439="","",SUMIF('[3]TK DETHI'!$A:$A,$D439,'[3]TK DETHI'!$B:$B))</f>
        <v>0</v>
      </c>
      <c r="F439" s="147">
        <f>IF($D439="","",SUMIF('[3]TK DETHI'!$C:$C,$D439,'[3]TK DETHI'!$D:$D))</f>
        <v>0</v>
      </c>
      <c r="G439" s="147">
        <f>IF($D439="","",SUMIF('[3]TK DETHI'!$E:$E,$D439,'[3]TK DETHI'!$F:$F))</f>
        <v>0</v>
      </c>
      <c r="H439" s="147">
        <f>IF($D439="","",SUMIF('[3]TK DETHI'!$G:$G,$D439,'[3]TK DETHI'!$H:$H))</f>
        <v>0</v>
      </c>
      <c r="I439" s="147">
        <f>IF($D439="","",SUMIF('[3]TK DETHI'!$I:$I,$D439,'[3]TK DETHI'!$J:$J))</f>
        <v>0</v>
      </c>
      <c r="J439" s="147">
        <f>IF($D439="","",SUMIF('[3]TK DETHI'!$K:$K,$D439,'[3]TK DETHI'!$L:$L))</f>
        <v>0</v>
      </c>
      <c r="K439" s="147">
        <f>IF($D439="","",SUMIF('[3]TK DETHI'!$M:$M,$D439,'[3]TK DETHI'!$N:$N))</f>
        <v>0</v>
      </c>
      <c r="L439" s="147">
        <f>IF($D439="","",SUMIF('[3]TK DETHI'!$O:$O,$D439,'[3]TK DETHI'!$P:$P))</f>
        <v>0</v>
      </c>
      <c r="M439" s="148">
        <f t="shared" si="65"/>
        <v>0</v>
      </c>
      <c r="N439" s="49">
        <f>IF($D439="","",SUMIF('[3]TK COITHI KTHP va Thi TN'!$A:$A,$D439,'[3]TK COITHI KTHP va Thi TN'!$D:$D))</f>
        <v>0</v>
      </c>
      <c r="O439" s="49">
        <f>IF($D439="","",SUMIF('[3]TK COITHI KTHP va Thi TN'!$B:$B,$D439,'[3]TK COITHI KTHP va Thi TN'!$D:$D))</f>
        <v>0</v>
      </c>
      <c r="P439" s="49">
        <f>IF($D439="","",SUMIF('[3]TK COITHI KTHP va Thi TN'!$E:$E,$D439,'[3]TK COITHI KTHP va Thi TN'!$H:$H))</f>
        <v>0</v>
      </c>
      <c r="Q439" s="49">
        <f>IF($D439="","",SUMIF('[3]TK COITHI KTHP va Thi TN'!$F:$F,$D439,'[3]TK COITHI KTHP va Thi TN'!$H:$H))</f>
        <v>0</v>
      </c>
      <c r="R439" s="149">
        <f t="shared" si="66"/>
        <v>0</v>
      </c>
      <c r="S439" s="49">
        <f>IF($D439="","",SUMIF('[3]TK CHAMTHI'!$A:$A,$D439,'[3]TK CHAMTHI'!$C:$C))</f>
        <v>0</v>
      </c>
      <c r="T439" s="49">
        <f>IF($D439="","",SUMIF('[3]TK CHAMTHI'!$B:$B,$D439,'[3]TK CHAMTHI'!$C:$C))</f>
        <v>0</v>
      </c>
      <c r="U439" s="49">
        <f>IF(D439="","",SUMIF('[3]CHAM NV'!B:B,D439,'[3]CHAM NV'!C:C))</f>
        <v>0</v>
      </c>
      <c r="V439" s="50">
        <f t="shared" si="67"/>
        <v>0</v>
      </c>
      <c r="W439" s="49">
        <f>IF($D439="","",SUMIF('[3]TK CHAMTHI'!$D:$D,$D439,'[3]TK CHAMTHI'!$F:$F))</f>
        <v>0</v>
      </c>
      <c r="X439" s="49">
        <f>IF($D439="","",SUMIF('[3]TK CHAMTHI'!$E:$E,$D439,'[3]TK CHAMTHI'!$F:$F))</f>
        <v>0</v>
      </c>
      <c r="Y439" s="49">
        <f>IF(D439="","",SUMIF('[3]CHAM NV'!G:G,D439,'[3]CHAM NV'!H:H))</f>
        <v>0</v>
      </c>
      <c r="Z439" s="50">
        <f t="shared" si="68"/>
        <v>0</v>
      </c>
      <c r="AA439" s="49">
        <f>IF($D439="","",SUMIF('[3]TK CHAMTHI'!$G:$G,$D439,'[3]TK CHAMTHI'!$I:$I))</f>
        <v>0</v>
      </c>
      <c r="AB439" s="49">
        <f>IF($D439="","",SUMIF('[3]TK CHAMTHI'!$H:$H,$D439,'[3]TK CHAMTHI'!$I:$I))</f>
        <v>0</v>
      </c>
      <c r="AC439" s="49">
        <f>IF(D439="","",SUMIF('[3]CHAM NV'!E:E,D439,'[3]CHAM NV'!F:F))</f>
        <v>0</v>
      </c>
      <c r="AD439" s="50">
        <f t="shared" si="69"/>
        <v>0</v>
      </c>
      <c r="AE439" s="49">
        <f>IF($D439="","",SUMIF('[3]TK CHAMTHI'!$J:$J,$D439,'[3]TK CHAMTHI'!$L:$L))</f>
        <v>0</v>
      </c>
      <c r="AF439" s="49">
        <f>IF($D439="","",SUMIF('[3]TK CHAMTHI'!$K:$K,$D439,'[3]TK CHAMTHI'!$L:$L))</f>
        <v>0</v>
      </c>
      <c r="AG439" s="49">
        <f>IF(D439="","",SUMIF('[3]CHAM NV'!I:I,D439,'[3]CHAM NV'!J:J))</f>
        <v>0</v>
      </c>
      <c r="AH439" s="50">
        <f t="shared" si="70"/>
        <v>0</v>
      </c>
      <c r="AI439" s="49">
        <f>IF($D439="","",SUMIF('[3]TK CHAMTHI'!$M:$M,$D439,'[3]TK CHAMTHI'!$O:$O))</f>
        <v>0</v>
      </c>
      <c r="AJ439" s="49">
        <f>IF($D439="","",SUMIF('[3]TK CHAMTHI'!$N:$N,$D439,'[3]TK CHAMTHI'!$O:$O))</f>
        <v>0</v>
      </c>
      <c r="AK439" s="50">
        <f t="shared" si="62"/>
        <v>0</v>
      </c>
      <c r="AL439" s="49">
        <f>IF($D439="","",SUMIF('[3]TK CHAMTHI'!$P:$P,$D439,'[3]TK CHAMTHI'!$R:$R))</f>
        <v>0</v>
      </c>
      <c r="AM439" s="49">
        <f>IF($D439="","",SUMIF('[3]TK CHAMTHI'!$Q:$Q,$D439,'[3]TK CHAMTHI'!$R:$R))</f>
        <v>0</v>
      </c>
      <c r="AN439" s="50">
        <f t="shared" si="63"/>
        <v>0</v>
      </c>
      <c r="AO439" s="49">
        <f>IF(D439="","",SUMIF('[3]TK CHAMTHI'!S:S,D439,'[3]TK CHAMTHI'!U:U))</f>
        <v>0</v>
      </c>
      <c r="AP439" s="49">
        <f>IF(D439="","",SUMIF('[3]TK CHAMTHI'!T:T,D439,'[3]TK CHAMTHI'!U:U))</f>
        <v>0</v>
      </c>
      <c r="AQ439" s="50">
        <f t="shared" si="71"/>
        <v>0</v>
      </c>
      <c r="AR439" s="50">
        <f>IF(D439="","",ROUND(SUMIF('[3]QL THI'!G:G,D439,'[3]QL THI'!H:H),1))</f>
        <v>0</v>
      </c>
      <c r="AS439" s="50">
        <f>IF(D439="","",ROUND(SUMIF('[3]QL THI'!E:E,D439,'[3]QL THI'!F:F),1))</f>
        <v>0</v>
      </c>
      <c r="AT439" s="149">
        <f t="shared" si="64"/>
        <v>0</v>
      </c>
    </row>
    <row r="440" spans="1:46" s="135" customFormat="1">
      <c r="A440" s="145">
        <f>IF(D440="","",SUBTOTAL(3,$D$5:D440))</f>
        <v>436</v>
      </c>
      <c r="B440" s="170" t="s">
        <v>926</v>
      </c>
      <c r="C440" s="171" t="s">
        <v>902</v>
      </c>
      <c r="D440" s="172" t="s">
        <v>927</v>
      </c>
      <c r="E440" s="147">
        <f>IF($D440="","",SUMIF('[3]TK DETHI'!$A:$A,$D440,'[3]TK DETHI'!$B:$B))</f>
        <v>0</v>
      </c>
      <c r="F440" s="147">
        <f>IF($D440="","",SUMIF('[3]TK DETHI'!$C:$C,$D440,'[3]TK DETHI'!$D:$D))</f>
        <v>0</v>
      </c>
      <c r="G440" s="147">
        <f>IF($D440="","",SUMIF('[3]TK DETHI'!$E:$E,$D440,'[3]TK DETHI'!$F:$F))</f>
        <v>0</v>
      </c>
      <c r="H440" s="147">
        <f>IF($D440="","",SUMIF('[3]TK DETHI'!$G:$G,$D440,'[3]TK DETHI'!$H:$H))</f>
        <v>0</v>
      </c>
      <c r="I440" s="147">
        <f>IF($D440="","",SUMIF('[3]TK DETHI'!$I:$I,$D440,'[3]TK DETHI'!$J:$J))</f>
        <v>0</v>
      </c>
      <c r="J440" s="147">
        <f>IF($D440="","",SUMIF('[3]TK DETHI'!$K:$K,$D440,'[3]TK DETHI'!$L:$L))</f>
        <v>0</v>
      </c>
      <c r="K440" s="147">
        <f>IF($D440="","",SUMIF('[3]TK DETHI'!$M:$M,$D440,'[3]TK DETHI'!$N:$N))</f>
        <v>0</v>
      </c>
      <c r="L440" s="147">
        <f>IF($D440="","",SUMIF('[3]TK DETHI'!$O:$O,$D440,'[3]TK DETHI'!$P:$P))</f>
        <v>0</v>
      </c>
      <c r="M440" s="148">
        <f t="shared" si="65"/>
        <v>0</v>
      </c>
      <c r="N440" s="49">
        <f>IF($D440="","",SUMIF('[3]TK COITHI KTHP va Thi TN'!$A:$A,$D440,'[3]TK COITHI KTHP va Thi TN'!$D:$D))</f>
        <v>0</v>
      </c>
      <c r="O440" s="49">
        <f>IF($D440="","",SUMIF('[3]TK COITHI KTHP va Thi TN'!$B:$B,$D440,'[3]TK COITHI KTHP va Thi TN'!$D:$D))</f>
        <v>0</v>
      </c>
      <c r="P440" s="49">
        <f>IF($D440="","",SUMIF('[3]TK COITHI KTHP va Thi TN'!$E:$E,$D440,'[3]TK COITHI KTHP va Thi TN'!$H:$H))</f>
        <v>0</v>
      </c>
      <c r="Q440" s="49">
        <f>IF($D440="","",SUMIF('[3]TK COITHI KTHP va Thi TN'!$F:$F,$D440,'[3]TK COITHI KTHP va Thi TN'!$H:$H))</f>
        <v>0</v>
      </c>
      <c r="R440" s="149">
        <f t="shared" si="66"/>
        <v>0</v>
      </c>
      <c r="S440" s="49">
        <f>IF($D440="","",SUMIF('[3]TK CHAMTHI'!$A:$A,$D440,'[3]TK CHAMTHI'!$C:$C))</f>
        <v>0</v>
      </c>
      <c r="T440" s="49">
        <f>IF($D440="","",SUMIF('[3]TK CHAMTHI'!$B:$B,$D440,'[3]TK CHAMTHI'!$C:$C))</f>
        <v>0</v>
      </c>
      <c r="U440" s="49">
        <f>IF(D440="","",SUMIF('[3]CHAM NV'!B:B,D440,'[3]CHAM NV'!C:C))</f>
        <v>0</v>
      </c>
      <c r="V440" s="50">
        <f t="shared" si="67"/>
        <v>0</v>
      </c>
      <c r="W440" s="49">
        <f>IF($D440="","",SUMIF('[3]TK CHAMTHI'!$D:$D,$D440,'[3]TK CHAMTHI'!$F:$F))</f>
        <v>0</v>
      </c>
      <c r="X440" s="49">
        <f>IF($D440="","",SUMIF('[3]TK CHAMTHI'!$E:$E,$D440,'[3]TK CHAMTHI'!$F:$F))</f>
        <v>0</v>
      </c>
      <c r="Y440" s="49">
        <f>IF(D440="","",SUMIF('[3]CHAM NV'!G:G,D440,'[3]CHAM NV'!H:H))</f>
        <v>0</v>
      </c>
      <c r="Z440" s="50">
        <f t="shared" si="68"/>
        <v>0</v>
      </c>
      <c r="AA440" s="49">
        <f>IF($D440="","",SUMIF('[3]TK CHAMTHI'!$G:$G,$D440,'[3]TK CHAMTHI'!$I:$I))</f>
        <v>0</v>
      </c>
      <c r="AB440" s="49">
        <f>IF($D440="","",SUMIF('[3]TK CHAMTHI'!$H:$H,$D440,'[3]TK CHAMTHI'!$I:$I))</f>
        <v>0</v>
      </c>
      <c r="AC440" s="49">
        <f>IF(D440="","",SUMIF('[3]CHAM NV'!E:E,D440,'[3]CHAM NV'!F:F))</f>
        <v>0</v>
      </c>
      <c r="AD440" s="50">
        <f t="shared" si="69"/>
        <v>0</v>
      </c>
      <c r="AE440" s="49">
        <f>IF($D440="","",SUMIF('[3]TK CHAMTHI'!$J:$J,$D440,'[3]TK CHAMTHI'!$L:$L))</f>
        <v>0</v>
      </c>
      <c r="AF440" s="49">
        <f>IF($D440="","",SUMIF('[3]TK CHAMTHI'!$K:$K,$D440,'[3]TK CHAMTHI'!$L:$L))</f>
        <v>0</v>
      </c>
      <c r="AG440" s="49">
        <f>IF(D440="","",SUMIF('[3]CHAM NV'!I:I,D440,'[3]CHAM NV'!J:J))</f>
        <v>0</v>
      </c>
      <c r="AH440" s="50">
        <f t="shared" si="70"/>
        <v>0</v>
      </c>
      <c r="AI440" s="49">
        <f>IF($D440="","",SUMIF('[3]TK CHAMTHI'!$M:$M,$D440,'[3]TK CHAMTHI'!$O:$O))</f>
        <v>0</v>
      </c>
      <c r="AJ440" s="49">
        <f>IF($D440="","",SUMIF('[3]TK CHAMTHI'!$N:$N,$D440,'[3]TK CHAMTHI'!$O:$O))</f>
        <v>0</v>
      </c>
      <c r="AK440" s="50">
        <f t="shared" si="62"/>
        <v>0</v>
      </c>
      <c r="AL440" s="49">
        <f>IF($D440="","",SUMIF('[3]TK CHAMTHI'!$P:$P,$D440,'[3]TK CHAMTHI'!$R:$R))</f>
        <v>0</v>
      </c>
      <c r="AM440" s="49">
        <f>IF($D440="","",SUMIF('[3]TK CHAMTHI'!$Q:$Q,$D440,'[3]TK CHAMTHI'!$R:$R))</f>
        <v>0</v>
      </c>
      <c r="AN440" s="50">
        <f t="shared" si="63"/>
        <v>0</v>
      </c>
      <c r="AO440" s="49">
        <f>IF(D440="","",SUMIF('[3]TK CHAMTHI'!S:S,D440,'[3]TK CHAMTHI'!U:U))</f>
        <v>0</v>
      </c>
      <c r="AP440" s="49">
        <f>IF(D440="","",SUMIF('[3]TK CHAMTHI'!T:T,D440,'[3]TK CHAMTHI'!U:U))</f>
        <v>0</v>
      </c>
      <c r="AQ440" s="50">
        <f t="shared" si="71"/>
        <v>0</v>
      </c>
      <c r="AR440" s="50">
        <f>IF(D440="","",ROUND(SUMIF('[3]QL THI'!G:G,D440,'[3]QL THI'!H:H),1))</f>
        <v>0</v>
      </c>
      <c r="AS440" s="50">
        <f>IF(D440="","",ROUND(SUMIF('[3]QL THI'!E:E,D440,'[3]QL THI'!F:F),1))</f>
        <v>0</v>
      </c>
      <c r="AT440" s="149">
        <f t="shared" si="64"/>
        <v>0</v>
      </c>
    </row>
    <row r="441" spans="1:46" s="135" customFormat="1">
      <c r="A441" s="145">
        <f>IF(D441="","",SUBTOTAL(3,$D$5:D441))</f>
        <v>437</v>
      </c>
      <c r="B441" s="170" t="s">
        <v>928</v>
      </c>
      <c r="C441" s="171" t="s">
        <v>902</v>
      </c>
      <c r="D441" s="172" t="s">
        <v>929</v>
      </c>
      <c r="E441" s="147">
        <f>IF($D441="","",SUMIF('[3]TK DETHI'!$A:$A,$D441,'[3]TK DETHI'!$B:$B))</f>
        <v>0</v>
      </c>
      <c r="F441" s="147">
        <f>IF($D441="","",SUMIF('[3]TK DETHI'!$C:$C,$D441,'[3]TK DETHI'!$D:$D))</f>
        <v>0</v>
      </c>
      <c r="G441" s="147">
        <f>IF($D441="","",SUMIF('[3]TK DETHI'!$E:$E,$D441,'[3]TK DETHI'!$F:$F))</f>
        <v>0</v>
      </c>
      <c r="H441" s="147">
        <f>IF($D441="","",SUMIF('[3]TK DETHI'!$G:$G,$D441,'[3]TK DETHI'!$H:$H))</f>
        <v>0</v>
      </c>
      <c r="I441" s="147">
        <f>IF($D441="","",SUMIF('[3]TK DETHI'!$I:$I,$D441,'[3]TK DETHI'!$J:$J))</f>
        <v>0</v>
      </c>
      <c r="J441" s="147">
        <f>IF($D441="","",SUMIF('[3]TK DETHI'!$K:$K,$D441,'[3]TK DETHI'!$L:$L))</f>
        <v>0</v>
      </c>
      <c r="K441" s="147">
        <f>IF($D441="","",SUMIF('[3]TK DETHI'!$M:$M,$D441,'[3]TK DETHI'!$N:$N))</f>
        <v>0</v>
      </c>
      <c r="L441" s="147">
        <f>IF($D441="","",SUMIF('[3]TK DETHI'!$O:$O,$D441,'[3]TK DETHI'!$P:$P))</f>
        <v>0</v>
      </c>
      <c r="M441" s="148">
        <f t="shared" si="65"/>
        <v>0</v>
      </c>
      <c r="N441" s="49">
        <f>IF($D441="","",SUMIF('[3]TK COITHI KTHP va Thi TN'!$A:$A,$D441,'[3]TK COITHI KTHP va Thi TN'!$D:$D))</f>
        <v>0</v>
      </c>
      <c r="O441" s="49">
        <f>IF($D441="","",SUMIF('[3]TK COITHI KTHP va Thi TN'!$B:$B,$D441,'[3]TK COITHI KTHP va Thi TN'!$D:$D))</f>
        <v>0</v>
      </c>
      <c r="P441" s="49">
        <f>IF($D441="","",SUMIF('[3]TK COITHI KTHP va Thi TN'!$E:$E,$D441,'[3]TK COITHI KTHP va Thi TN'!$H:$H))</f>
        <v>0</v>
      </c>
      <c r="Q441" s="49">
        <f>IF($D441="","",SUMIF('[3]TK COITHI KTHP va Thi TN'!$F:$F,$D441,'[3]TK COITHI KTHP va Thi TN'!$H:$H))</f>
        <v>0</v>
      </c>
      <c r="R441" s="149">
        <f t="shared" si="66"/>
        <v>0</v>
      </c>
      <c r="S441" s="49">
        <f>IF($D441="","",SUMIF('[3]TK CHAMTHI'!$A:$A,$D441,'[3]TK CHAMTHI'!$C:$C))</f>
        <v>0</v>
      </c>
      <c r="T441" s="49">
        <f>IF($D441="","",SUMIF('[3]TK CHAMTHI'!$B:$B,$D441,'[3]TK CHAMTHI'!$C:$C))</f>
        <v>0</v>
      </c>
      <c r="U441" s="49">
        <f>IF(D441="","",SUMIF('[3]CHAM NV'!B:B,D441,'[3]CHAM NV'!C:C))</f>
        <v>0</v>
      </c>
      <c r="V441" s="50">
        <f t="shared" si="67"/>
        <v>0</v>
      </c>
      <c r="W441" s="49">
        <f>IF($D441="","",SUMIF('[3]TK CHAMTHI'!$D:$D,$D441,'[3]TK CHAMTHI'!$F:$F))</f>
        <v>0</v>
      </c>
      <c r="X441" s="49">
        <f>IF($D441="","",SUMIF('[3]TK CHAMTHI'!$E:$E,$D441,'[3]TK CHAMTHI'!$F:$F))</f>
        <v>0</v>
      </c>
      <c r="Y441" s="49">
        <f>IF(D441="","",SUMIF('[3]CHAM NV'!G:G,D441,'[3]CHAM NV'!H:H))</f>
        <v>0</v>
      </c>
      <c r="Z441" s="50">
        <f t="shared" si="68"/>
        <v>0</v>
      </c>
      <c r="AA441" s="49">
        <f>IF($D441="","",SUMIF('[3]TK CHAMTHI'!$G:$G,$D441,'[3]TK CHAMTHI'!$I:$I))</f>
        <v>0</v>
      </c>
      <c r="AB441" s="49">
        <f>IF($D441="","",SUMIF('[3]TK CHAMTHI'!$H:$H,$D441,'[3]TK CHAMTHI'!$I:$I))</f>
        <v>0</v>
      </c>
      <c r="AC441" s="49">
        <f>IF(D441="","",SUMIF('[3]CHAM NV'!E:E,D441,'[3]CHAM NV'!F:F))</f>
        <v>0</v>
      </c>
      <c r="AD441" s="50">
        <f t="shared" si="69"/>
        <v>0</v>
      </c>
      <c r="AE441" s="49">
        <f>IF($D441="","",SUMIF('[3]TK CHAMTHI'!$J:$J,$D441,'[3]TK CHAMTHI'!$L:$L))</f>
        <v>0</v>
      </c>
      <c r="AF441" s="49">
        <f>IF($D441="","",SUMIF('[3]TK CHAMTHI'!$K:$K,$D441,'[3]TK CHAMTHI'!$L:$L))</f>
        <v>0</v>
      </c>
      <c r="AG441" s="49">
        <f>IF(D441="","",SUMIF('[3]CHAM NV'!I:I,D441,'[3]CHAM NV'!J:J))</f>
        <v>0</v>
      </c>
      <c r="AH441" s="50">
        <f t="shared" si="70"/>
        <v>0</v>
      </c>
      <c r="AI441" s="49">
        <f>IF($D441="","",SUMIF('[3]TK CHAMTHI'!$M:$M,$D441,'[3]TK CHAMTHI'!$O:$O))</f>
        <v>0</v>
      </c>
      <c r="AJ441" s="49">
        <f>IF($D441="","",SUMIF('[3]TK CHAMTHI'!$N:$N,$D441,'[3]TK CHAMTHI'!$O:$O))</f>
        <v>0</v>
      </c>
      <c r="AK441" s="50">
        <f t="shared" si="62"/>
        <v>0</v>
      </c>
      <c r="AL441" s="49">
        <f>IF($D441="","",SUMIF('[3]TK CHAMTHI'!$P:$P,$D441,'[3]TK CHAMTHI'!$R:$R))</f>
        <v>0</v>
      </c>
      <c r="AM441" s="49">
        <f>IF($D441="","",SUMIF('[3]TK CHAMTHI'!$Q:$Q,$D441,'[3]TK CHAMTHI'!$R:$R))</f>
        <v>0</v>
      </c>
      <c r="AN441" s="50">
        <f t="shared" si="63"/>
        <v>0</v>
      </c>
      <c r="AO441" s="49">
        <f>IF(D441="","",SUMIF('[3]TK CHAMTHI'!S:S,D441,'[3]TK CHAMTHI'!U:U))</f>
        <v>0</v>
      </c>
      <c r="AP441" s="49">
        <f>IF(D441="","",SUMIF('[3]TK CHAMTHI'!T:T,D441,'[3]TK CHAMTHI'!U:U))</f>
        <v>0</v>
      </c>
      <c r="AQ441" s="50">
        <f t="shared" si="71"/>
        <v>0</v>
      </c>
      <c r="AR441" s="50">
        <f>IF(D441="","",ROUND(SUMIF('[3]QL THI'!G:G,D441,'[3]QL THI'!H:H),1))</f>
        <v>0</v>
      </c>
      <c r="AS441" s="50">
        <f>IF(D441="","",ROUND(SUMIF('[3]QL THI'!E:E,D441,'[3]QL THI'!F:F),1))</f>
        <v>0</v>
      </c>
      <c r="AT441" s="149">
        <f t="shared" si="64"/>
        <v>0</v>
      </c>
    </row>
    <row r="442" spans="1:46" s="135" customFormat="1">
      <c r="A442" s="145">
        <f>IF(D442="","",SUBTOTAL(3,$D$5:D442))</f>
        <v>438</v>
      </c>
      <c r="B442" s="173" t="s">
        <v>930</v>
      </c>
      <c r="C442" s="171" t="s">
        <v>902</v>
      </c>
      <c r="D442" s="172" t="s">
        <v>931</v>
      </c>
      <c r="E442" s="147">
        <f>IF($D442="","",SUMIF('[3]TK DETHI'!$A:$A,$D442,'[3]TK DETHI'!$B:$B))</f>
        <v>0</v>
      </c>
      <c r="F442" s="147">
        <f>IF($D442="","",SUMIF('[3]TK DETHI'!$C:$C,$D442,'[3]TK DETHI'!$D:$D))</f>
        <v>0</v>
      </c>
      <c r="G442" s="147">
        <f>IF($D442="","",SUMIF('[3]TK DETHI'!$E:$E,$D442,'[3]TK DETHI'!$F:$F))</f>
        <v>0</v>
      </c>
      <c r="H442" s="147">
        <f>IF($D442="","",SUMIF('[3]TK DETHI'!$G:$G,$D442,'[3]TK DETHI'!$H:$H))</f>
        <v>0</v>
      </c>
      <c r="I442" s="147">
        <f>IF($D442="","",SUMIF('[3]TK DETHI'!$I:$I,$D442,'[3]TK DETHI'!$J:$J))</f>
        <v>0</v>
      </c>
      <c r="J442" s="147">
        <f>IF($D442="","",SUMIF('[3]TK DETHI'!$K:$K,$D442,'[3]TK DETHI'!$L:$L))</f>
        <v>0</v>
      </c>
      <c r="K442" s="147">
        <f>IF($D442="","",SUMIF('[3]TK DETHI'!$M:$M,$D442,'[3]TK DETHI'!$N:$N))</f>
        <v>0</v>
      </c>
      <c r="L442" s="147">
        <f>IF($D442="","",SUMIF('[3]TK DETHI'!$O:$O,$D442,'[3]TK DETHI'!$P:$P))</f>
        <v>0</v>
      </c>
      <c r="M442" s="148">
        <f t="shared" si="65"/>
        <v>0</v>
      </c>
      <c r="N442" s="49">
        <f>IF($D442="","",SUMIF('[3]TK COITHI KTHP va Thi TN'!$A:$A,$D442,'[3]TK COITHI KTHP va Thi TN'!$D:$D))</f>
        <v>0</v>
      </c>
      <c r="O442" s="49">
        <f>IF($D442="","",SUMIF('[3]TK COITHI KTHP va Thi TN'!$B:$B,$D442,'[3]TK COITHI KTHP va Thi TN'!$D:$D))</f>
        <v>0</v>
      </c>
      <c r="P442" s="49">
        <f>IF($D442="","",SUMIF('[3]TK COITHI KTHP va Thi TN'!$E:$E,$D442,'[3]TK COITHI KTHP va Thi TN'!$H:$H))</f>
        <v>0</v>
      </c>
      <c r="Q442" s="49">
        <f>IF($D442="","",SUMIF('[3]TK COITHI KTHP va Thi TN'!$F:$F,$D442,'[3]TK COITHI KTHP va Thi TN'!$H:$H))</f>
        <v>0</v>
      </c>
      <c r="R442" s="149">
        <f t="shared" si="66"/>
        <v>0</v>
      </c>
      <c r="S442" s="49">
        <f>IF($D442="","",SUMIF('[3]TK CHAMTHI'!$A:$A,$D442,'[3]TK CHAMTHI'!$C:$C))</f>
        <v>0</v>
      </c>
      <c r="T442" s="49">
        <f>IF($D442="","",SUMIF('[3]TK CHAMTHI'!$B:$B,$D442,'[3]TK CHAMTHI'!$C:$C))</f>
        <v>0</v>
      </c>
      <c r="U442" s="49">
        <f>IF(D442="","",SUMIF('[3]CHAM NV'!B:B,D442,'[3]CHAM NV'!C:C))</f>
        <v>0</v>
      </c>
      <c r="V442" s="50">
        <f t="shared" si="67"/>
        <v>0</v>
      </c>
      <c r="W442" s="49">
        <f>IF($D442="","",SUMIF('[3]TK CHAMTHI'!$D:$D,$D442,'[3]TK CHAMTHI'!$F:$F))</f>
        <v>0</v>
      </c>
      <c r="X442" s="49">
        <f>IF($D442="","",SUMIF('[3]TK CHAMTHI'!$E:$E,$D442,'[3]TK CHAMTHI'!$F:$F))</f>
        <v>0</v>
      </c>
      <c r="Y442" s="49">
        <f>IF(D442="","",SUMIF('[3]CHAM NV'!G:G,D442,'[3]CHAM NV'!H:H))</f>
        <v>0</v>
      </c>
      <c r="Z442" s="50">
        <f t="shared" si="68"/>
        <v>0</v>
      </c>
      <c r="AA442" s="49">
        <f>IF($D442="","",SUMIF('[3]TK CHAMTHI'!$G:$G,$D442,'[3]TK CHAMTHI'!$I:$I))</f>
        <v>0</v>
      </c>
      <c r="AB442" s="49">
        <f>IF($D442="","",SUMIF('[3]TK CHAMTHI'!$H:$H,$D442,'[3]TK CHAMTHI'!$I:$I))</f>
        <v>0</v>
      </c>
      <c r="AC442" s="49">
        <f>IF(D442="","",SUMIF('[3]CHAM NV'!E:E,D442,'[3]CHAM NV'!F:F))</f>
        <v>0</v>
      </c>
      <c r="AD442" s="50">
        <f t="shared" si="69"/>
        <v>0</v>
      </c>
      <c r="AE442" s="49">
        <f>IF($D442="","",SUMIF('[3]TK CHAMTHI'!$J:$J,$D442,'[3]TK CHAMTHI'!$L:$L))</f>
        <v>0</v>
      </c>
      <c r="AF442" s="49">
        <f>IF($D442="","",SUMIF('[3]TK CHAMTHI'!$K:$K,$D442,'[3]TK CHAMTHI'!$L:$L))</f>
        <v>0</v>
      </c>
      <c r="AG442" s="49">
        <f>IF(D442="","",SUMIF('[3]CHAM NV'!I:I,D442,'[3]CHAM NV'!J:J))</f>
        <v>0</v>
      </c>
      <c r="AH442" s="50">
        <f t="shared" si="70"/>
        <v>0</v>
      </c>
      <c r="AI442" s="49">
        <f>IF($D442="","",SUMIF('[3]TK CHAMTHI'!$M:$M,$D442,'[3]TK CHAMTHI'!$O:$O))</f>
        <v>0</v>
      </c>
      <c r="AJ442" s="49">
        <f>IF($D442="","",SUMIF('[3]TK CHAMTHI'!$N:$N,$D442,'[3]TK CHAMTHI'!$O:$O))</f>
        <v>0</v>
      </c>
      <c r="AK442" s="50">
        <f t="shared" si="62"/>
        <v>0</v>
      </c>
      <c r="AL442" s="49">
        <f>IF($D442="","",SUMIF('[3]TK CHAMTHI'!$P:$P,$D442,'[3]TK CHAMTHI'!$R:$R))</f>
        <v>0</v>
      </c>
      <c r="AM442" s="49">
        <f>IF($D442="","",SUMIF('[3]TK CHAMTHI'!$Q:$Q,$D442,'[3]TK CHAMTHI'!$R:$R))</f>
        <v>0</v>
      </c>
      <c r="AN442" s="50">
        <f t="shared" si="63"/>
        <v>0</v>
      </c>
      <c r="AO442" s="49">
        <f>IF(D442="","",SUMIF('[3]TK CHAMTHI'!S:S,D442,'[3]TK CHAMTHI'!U:U))</f>
        <v>0</v>
      </c>
      <c r="AP442" s="49">
        <f>IF(D442="","",SUMIF('[3]TK CHAMTHI'!T:T,D442,'[3]TK CHAMTHI'!U:U))</f>
        <v>0</v>
      </c>
      <c r="AQ442" s="50">
        <f t="shared" si="71"/>
        <v>0</v>
      </c>
      <c r="AR442" s="50">
        <f>IF(D442="","",ROUND(SUMIF('[3]QL THI'!G:G,D442,'[3]QL THI'!H:H),1))</f>
        <v>0</v>
      </c>
      <c r="AS442" s="50">
        <f>IF(D442="","",ROUND(SUMIF('[3]QL THI'!E:E,D442,'[3]QL THI'!F:F),1))</f>
        <v>0</v>
      </c>
      <c r="AT442" s="149">
        <f t="shared" si="64"/>
        <v>0</v>
      </c>
    </row>
    <row r="443" spans="1:46" s="135" customFormat="1">
      <c r="A443" s="145">
        <f>IF(D443="","",SUBTOTAL(3,$D$5:D443))</f>
        <v>439</v>
      </c>
      <c r="B443" s="170" t="s">
        <v>932</v>
      </c>
      <c r="C443" s="171" t="s">
        <v>902</v>
      </c>
      <c r="D443" s="172" t="s">
        <v>933</v>
      </c>
      <c r="E443" s="147">
        <f>IF($D443="","",SUMIF('[3]TK DETHI'!$A:$A,$D443,'[3]TK DETHI'!$B:$B))</f>
        <v>0</v>
      </c>
      <c r="F443" s="147">
        <f>IF($D443="","",SUMIF('[3]TK DETHI'!$C:$C,$D443,'[3]TK DETHI'!$D:$D))</f>
        <v>0</v>
      </c>
      <c r="G443" s="147">
        <f>IF($D443="","",SUMIF('[3]TK DETHI'!$E:$E,$D443,'[3]TK DETHI'!$F:$F))</f>
        <v>0</v>
      </c>
      <c r="H443" s="147">
        <f>IF($D443="","",SUMIF('[3]TK DETHI'!$G:$G,$D443,'[3]TK DETHI'!$H:$H))</f>
        <v>0</v>
      </c>
      <c r="I443" s="147">
        <f>IF($D443="","",SUMIF('[3]TK DETHI'!$I:$I,$D443,'[3]TK DETHI'!$J:$J))</f>
        <v>0</v>
      </c>
      <c r="J443" s="147">
        <f>IF($D443="","",SUMIF('[3]TK DETHI'!$K:$K,$D443,'[3]TK DETHI'!$L:$L))</f>
        <v>0</v>
      </c>
      <c r="K443" s="147">
        <f>IF($D443="","",SUMIF('[3]TK DETHI'!$M:$M,$D443,'[3]TK DETHI'!$N:$N))</f>
        <v>0</v>
      </c>
      <c r="L443" s="147">
        <f>IF($D443="","",SUMIF('[3]TK DETHI'!$O:$O,$D443,'[3]TK DETHI'!$P:$P))</f>
        <v>0</v>
      </c>
      <c r="M443" s="148">
        <f t="shared" si="65"/>
        <v>0</v>
      </c>
      <c r="N443" s="49">
        <f>IF($D443="","",SUMIF('[3]TK COITHI KTHP va Thi TN'!$A:$A,$D443,'[3]TK COITHI KTHP va Thi TN'!$D:$D))</f>
        <v>0</v>
      </c>
      <c r="O443" s="49">
        <f>IF($D443="","",SUMIF('[3]TK COITHI KTHP va Thi TN'!$B:$B,$D443,'[3]TK COITHI KTHP va Thi TN'!$D:$D))</f>
        <v>0</v>
      </c>
      <c r="P443" s="49">
        <f>IF($D443="","",SUMIF('[3]TK COITHI KTHP va Thi TN'!$E:$E,$D443,'[3]TK COITHI KTHP va Thi TN'!$H:$H))</f>
        <v>0</v>
      </c>
      <c r="Q443" s="49">
        <f>IF($D443="","",SUMIF('[3]TK COITHI KTHP va Thi TN'!$F:$F,$D443,'[3]TK COITHI KTHP va Thi TN'!$H:$H))</f>
        <v>0</v>
      </c>
      <c r="R443" s="149">
        <f t="shared" si="66"/>
        <v>0</v>
      </c>
      <c r="S443" s="49">
        <f>IF($D443="","",SUMIF('[3]TK CHAMTHI'!$A:$A,$D443,'[3]TK CHAMTHI'!$C:$C))</f>
        <v>0</v>
      </c>
      <c r="T443" s="49">
        <f>IF($D443="","",SUMIF('[3]TK CHAMTHI'!$B:$B,$D443,'[3]TK CHAMTHI'!$C:$C))</f>
        <v>0</v>
      </c>
      <c r="U443" s="49">
        <f>IF(D443="","",SUMIF('[3]CHAM NV'!B:B,D443,'[3]CHAM NV'!C:C))</f>
        <v>0</v>
      </c>
      <c r="V443" s="50">
        <f t="shared" si="67"/>
        <v>0</v>
      </c>
      <c r="W443" s="49">
        <f>IF($D443="","",SUMIF('[3]TK CHAMTHI'!$D:$D,$D443,'[3]TK CHAMTHI'!$F:$F))</f>
        <v>0</v>
      </c>
      <c r="X443" s="49">
        <f>IF($D443="","",SUMIF('[3]TK CHAMTHI'!$E:$E,$D443,'[3]TK CHAMTHI'!$F:$F))</f>
        <v>0</v>
      </c>
      <c r="Y443" s="49">
        <f>IF(D443="","",SUMIF('[3]CHAM NV'!G:G,D443,'[3]CHAM NV'!H:H))</f>
        <v>0</v>
      </c>
      <c r="Z443" s="50">
        <f t="shared" si="68"/>
        <v>0</v>
      </c>
      <c r="AA443" s="49">
        <f>IF($D443="","",SUMIF('[3]TK CHAMTHI'!$G:$G,$D443,'[3]TK CHAMTHI'!$I:$I))</f>
        <v>0</v>
      </c>
      <c r="AB443" s="49">
        <f>IF($D443="","",SUMIF('[3]TK CHAMTHI'!$H:$H,$D443,'[3]TK CHAMTHI'!$I:$I))</f>
        <v>0</v>
      </c>
      <c r="AC443" s="49">
        <f>IF(D443="","",SUMIF('[3]CHAM NV'!E:E,D443,'[3]CHAM NV'!F:F))</f>
        <v>0</v>
      </c>
      <c r="AD443" s="50">
        <f t="shared" si="69"/>
        <v>0</v>
      </c>
      <c r="AE443" s="49">
        <f>IF($D443="","",SUMIF('[3]TK CHAMTHI'!$J:$J,$D443,'[3]TK CHAMTHI'!$L:$L))</f>
        <v>0</v>
      </c>
      <c r="AF443" s="49">
        <f>IF($D443="","",SUMIF('[3]TK CHAMTHI'!$K:$K,$D443,'[3]TK CHAMTHI'!$L:$L))</f>
        <v>0</v>
      </c>
      <c r="AG443" s="49">
        <f>IF(D443="","",SUMIF('[3]CHAM NV'!I:I,D443,'[3]CHAM NV'!J:J))</f>
        <v>0</v>
      </c>
      <c r="AH443" s="50">
        <f t="shared" si="70"/>
        <v>0</v>
      </c>
      <c r="AI443" s="49">
        <f>IF($D443="","",SUMIF('[3]TK CHAMTHI'!$M:$M,$D443,'[3]TK CHAMTHI'!$O:$O))</f>
        <v>0</v>
      </c>
      <c r="AJ443" s="49">
        <f>IF($D443="","",SUMIF('[3]TK CHAMTHI'!$N:$N,$D443,'[3]TK CHAMTHI'!$O:$O))</f>
        <v>0</v>
      </c>
      <c r="AK443" s="50">
        <f t="shared" si="62"/>
        <v>0</v>
      </c>
      <c r="AL443" s="49">
        <f>IF($D443="","",SUMIF('[3]TK CHAMTHI'!$P:$P,$D443,'[3]TK CHAMTHI'!$R:$R))</f>
        <v>0</v>
      </c>
      <c r="AM443" s="49">
        <f>IF($D443="","",SUMIF('[3]TK CHAMTHI'!$Q:$Q,$D443,'[3]TK CHAMTHI'!$R:$R))</f>
        <v>0</v>
      </c>
      <c r="AN443" s="50">
        <f t="shared" si="63"/>
        <v>0</v>
      </c>
      <c r="AO443" s="49">
        <f>IF(D443="","",SUMIF('[3]TK CHAMTHI'!S:S,D443,'[3]TK CHAMTHI'!U:U))</f>
        <v>0</v>
      </c>
      <c r="AP443" s="49">
        <f>IF(D443="","",SUMIF('[3]TK CHAMTHI'!T:T,D443,'[3]TK CHAMTHI'!U:U))</f>
        <v>0</v>
      </c>
      <c r="AQ443" s="50">
        <f t="shared" si="71"/>
        <v>0</v>
      </c>
      <c r="AR443" s="50">
        <f>IF(D443="","",ROUND(SUMIF('[3]QL THI'!G:G,D443,'[3]QL THI'!H:H),1))</f>
        <v>0</v>
      </c>
      <c r="AS443" s="50">
        <f>IF(D443="","",ROUND(SUMIF('[3]QL THI'!E:E,D443,'[3]QL THI'!F:F),1))</f>
        <v>0</v>
      </c>
      <c r="AT443" s="149">
        <f t="shared" si="64"/>
        <v>0</v>
      </c>
    </row>
    <row r="444" spans="1:46" s="135" customFormat="1">
      <c r="A444" s="145">
        <f>IF(D444="","",SUBTOTAL(3,$D$5:D444))</f>
        <v>440</v>
      </c>
      <c r="B444" s="170" t="s">
        <v>934</v>
      </c>
      <c r="C444" s="171" t="s">
        <v>902</v>
      </c>
      <c r="D444" s="172" t="s">
        <v>935</v>
      </c>
      <c r="E444" s="147">
        <f>IF($D444="","",SUMIF('[3]TK DETHI'!$A:$A,$D444,'[3]TK DETHI'!$B:$B))</f>
        <v>0</v>
      </c>
      <c r="F444" s="147">
        <f>IF($D444="","",SUMIF('[3]TK DETHI'!$C:$C,$D444,'[3]TK DETHI'!$D:$D))</f>
        <v>0</v>
      </c>
      <c r="G444" s="147">
        <f>IF($D444="","",SUMIF('[3]TK DETHI'!$E:$E,$D444,'[3]TK DETHI'!$F:$F))</f>
        <v>0</v>
      </c>
      <c r="H444" s="147">
        <f>IF($D444="","",SUMIF('[3]TK DETHI'!$G:$G,$D444,'[3]TK DETHI'!$H:$H))</f>
        <v>0</v>
      </c>
      <c r="I444" s="147">
        <f>IF($D444="","",SUMIF('[3]TK DETHI'!$I:$I,$D444,'[3]TK DETHI'!$J:$J))</f>
        <v>0</v>
      </c>
      <c r="J444" s="147">
        <f>IF($D444="","",SUMIF('[3]TK DETHI'!$K:$K,$D444,'[3]TK DETHI'!$L:$L))</f>
        <v>0</v>
      </c>
      <c r="K444" s="147">
        <f>IF($D444="","",SUMIF('[3]TK DETHI'!$M:$M,$D444,'[3]TK DETHI'!$N:$N))</f>
        <v>0</v>
      </c>
      <c r="L444" s="147">
        <f>IF($D444="","",SUMIF('[3]TK DETHI'!$O:$O,$D444,'[3]TK DETHI'!$P:$P))</f>
        <v>0</v>
      </c>
      <c r="M444" s="148">
        <f t="shared" si="65"/>
        <v>0</v>
      </c>
      <c r="N444" s="49">
        <f>IF($D444="","",SUMIF('[3]TK COITHI KTHP va Thi TN'!$A:$A,$D444,'[3]TK COITHI KTHP va Thi TN'!$D:$D))</f>
        <v>0</v>
      </c>
      <c r="O444" s="49">
        <f>IF($D444="","",SUMIF('[3]TK COITHI KTHP va Thi TN'!$B:$B,$D444,'[3]TK COITHI KTHP va Thi TN'!$D:$D))</f>
        <v>0</v>
      </c>
      <c r="P444" s="49">
        <f>IF($D444="","",SUMIF('[3]TK COITHI KTHP va Thi TN'!$E:$E,$D444,'[3]TK COITHI KTHP va Thi TN'!$H:$H))</f>
        <v>0</v>
      </c>
      <c r="Q444" s="49">
        <f>IF($D444="","",SUMIF('[3]TK COITHI KTHP va Thi TN'!$F:$F,$D444,'[3]TK COITHI KTHP va Thi TN'!$H:$H))</f>
        <v>0</v>
      </c>
      <c r="R444" s="149">
        <f t="shared" si="66"/>
        <v>0</v>
      </c>
      <c r="S444" s="49">
        <f>IF($D444="","",SUMIF('[3]TK CHAMTHI'!$A:$A,$D444,'[3]TK CHAMTHI'!$C:$C))</f>
        <v>0</v>
      </c>
      <c r="T444" s="49">
        <f>IF($D444="","",SUMIF('[3]TK CHAMTHI'!$B:$B,$D444,'[3]TK CHAMTHI'!$C:$C))</f>
        <v>0</v>
      </c>
      <c r="U444" s="49">
        <f>IF(D444="","",SUMIF('[3]CHAM NV'!B:B,D444,'[3]CHAM NV'!C:C))</f>
        <v>0</v>
      </c>
      <c r="V444" s="50">
        <f t="shared" si="67"/>
        <v>0</v>
      </c>
      <c r="W444" s="49">
        <f>IF($D444="","",SUMIF('[3]TK CHAMTHI'!$D:$D,$D444,'[3]TK CHAMTHI'!$F:$F))</f>
        <v>0</v>
      </c>
      <c r="X444" s="49">
        <f>IF($D444="","",SUMIF('[3]TK CHAMTHI'!$E:$E,$D444,'[3]TK CHAMTHI'!$F:$F))</f>
        <v>0</v>
      </c>
      <c r="Y444" s="49">
        <f>IF(D444="","",SUMIF('[3]CHAM NV'!G:G,D444,'[3]CHAM NV'!H:H))</f>
        <v>0</v>
      </c>
      <c r="Z444" s="50">
        <f t="shared" si="68"/>
        <v>0</v>
      </c>
      <c r="AA444" s="49">
        <f>IF($D444="","",SUMIF('[3]TK CHAMTHI'!$G:$G,$D444,'[3]TK CHAMTHI'!$I:$I))</f>
        <v>0</v>
      </c>
      <c r="AB444" s="49">
        <f>IF($D444="","",SUMIF('[3]TK CHAMTHI'!$H:$H,$D444,'[3]TK CHAMTHI'!$I:$I))</f>
        <v>0</v>
      </c>
      <c r="AC444" s="49">
        <f>IF(D444="","",SUMIF('[3]CHAM NV'!E:E,D444,'[3]CHAM NV'!F:F))</f>
        <v>0</v>
      </c>
      <c r="AD444" s="50">
        <f t="shared" si="69"/>
        <v>0</v>
      </c>
      <c r="AE444" s="49">
        <f>IF($D444="","",SUMIF('[3]TK CHAMTHI'!$J:$J,$D444,'[3]TK CHAMTHI'!$L:$L))</f>
        <v>0</v>
      </c>
      <c r="AF444" s="49">
        <f>IF($D444="","",SUMIF('[3]TK CHAMTHI'!$K:$K,$D444,'[3]TK CHAMTHI'!$L:$L))</f>
        <v>0</v>
      </c>
      <c r="AG444" s="49">
        <f>IF(D444="","",SUMIF('[3]CHAM NV'!I:I,D444,'[3]CHAM NV'!J:J))</f>
        <v>0</v>
      </c>
      <c r="AH444" s="50">
        <f t="shared" si="70"/>
        <v>0</v>
      </c>
      <c r="AI444" s="49">
        <f>IF($D444="","",SUMIF('[3]TK CHAMTHI'!$M:$M,$D444,'[3]TK CHAMTHI'!$O:$O))</f>
        <v>0</v>
      </c>
      <c r="AJ444" s="49">
        <f>IF($D444="","",SUMIF('[3]TK CHAMTHI'!$N:$N,$D444,'[3]TK CHAMTHI'!$O:$O))</f>
        <v>0</v>
      </c>
      <c r="AK444" s="50">
        <f t="shared" si="62"/>
        <v>0</v>
      </c>
      <c r="AL444" s="49">
        <f>IF($D444="","",SUMIF('[3]TK CHAMTHI'!$P:$P,$D444,'[3]TK CHAMTHI'!$R:$R))</f>
        <v>0</v>
      </c>
      <c r="AM444" s="49">
        <f>IF($D444="","",SUMIF('[3]TK CHAMTHI'!$Q:$Q,$D444,'[3]TK CHAMTHI'!$R:$R))</f>
        <v>0</v>
      </c>
      <c r="AN444" s="50">
        <f t="shared" si="63"/>
        <v>0</v>
      </c>
      <c r="AO444" s="49">
        <f>IF(D444="","",SUMIF('[3]TK CHAMTHI'!S:S,D444,'[3]TK CHAMTHI'!U:U))</f>
        <v>0</v>
      </c>
      <c r="AP444" s="49">
        <f>IF(D444="","",SUMIF('[3]TK CHAMTHI'!T:T,D444,'[3]TK CHAMTHI'!U:U))</f>
        <v>0</v>
      </c>
      <c r="AQ444" s="50">
        <f t="shared" si="71"/>
        <v>0</v>
      </c>
      <c r="AR444" s="50">
        <f>IF(D444="","",ROUND(SUMIF('[3]QL THI'!G:G,D444,'[3]QL THI'!H:H),1))</f>
        <v>0</v>
      </c>
      <c r="AS444" s="50">
        <f>IF(D444="","",ROUND(SUMIF('[3]QL THI'!E:E,D444,'[3]QL THI'!F:F),1))</f>
        <v>0</v>
      </c>
      <c r="AT444" s="149">
        <f t="shared" si="64"/>
        <v>0</v>
      </c>
    </row>
    <row r="445" spans="1:46" s="135" customFormat="1">
      <c r="A445" s="145">
        <f>IF(D445="","",SUBTOTAL(3,$D$5:D445))</f>
        <v>441</v>
      </c>
      <c r="B445" s="170" t="s">
        <v>936</v>
      </c>
      <c r="C445" s="171" t="s">
        <v>902</v>
      </c>
      <c r="D445" s="172" t="s">
        <v>937</v>
      </c>
      <c r="E445" s="147">
        <f>IF($D445="","",SUMIF('[3]TK DETHI'!$A:$A,$D445,'[3]TK DETHI'!$B:$B))</f>
        <v>0</v>
      </c>
      <c r="F445" s="147">
        <f>IF($D445="","",SUMIF('[3]TK DETHI'!$C:$C,$D445,'[3]TK DETHI'!$D:$D))</f>
        <v>0</v>
      </c>
      <c r="G445" s="147">
        <f>IF($D445="","",SUMIF('[3]TK DETHI'!$E:$E,$D445,'[3]TK DETHI'!$F:$F))</f>
        <v>0</v>
      </c>
      <c r="H445" s="147">
        <f>IF($D445="","",SUMIF('[3]TK DETHI'!$G:$G,$D445,'[3]TK DETHI'!$H:$H))</f>
        <v>0</v>
      </c>
      <c r="I445" s="147">
        <f>IF($D445="","",SUMIF('[3]TK DETHI'!$I:$I,$D445,'[3]TK DETHI'!$J:$J))</f>
        <v>0</v>
      </c>
      <c r="J445" s="147">
        <f>IF($D445="","",SUMIF('[3]TK DETHI'!$K:$K,$D445,'[3]TK DETHI'!$L:$L))</f>
        <v>0</v>
      </c>
      <c r="K445" s="147">
        <f>IF($D445="","",SUMIF('[3]TK DETHI'!$M:$M,$D445,'[3]TK DETHI'!$N:$N))</f>
        <v>0</v>
      </c>
      <c r="L445" s="147">
        <f>IF($D445="","",SUMIF('[3]TK DETHI'!$O:$O,$D445,'[3]TK DETHI'!$P:$P))</f>
        <v>0</v>
      </c>
      <c r="M445" s="148">
        <f t="shared" si="65"/>
        <v>0</v>
      </c>
      <c r="N445" s="49">
        <f>IF($D445="","",SUMIF('[3]TK COITHI KTHP va Thi TN'!$A:$A,$D445,'[3]TK COITHI KTHP va Thi TN'!$D:$D))</f>
        <v>0</v>
      </c>
      <c r="O445" s="49">
        <f>IF($D445="","",SUMIF('[3]TK COITHI KTHP va Thi TN'!$B:$B,$D445,'[3]TK COITHI KTHP va Thi TN'!$D:$D))</f>
        <v>0</v>
      </c>
      <c r="P445" s="49">
        <f>IF($D445="","",SUMIF('[3]TK COITHI KTHP va Thi TN'!$E:$E,$D445,'[3]TK COITHI KTHP va Thi TN'!$H:$H))</f>
        <v>0</v>
      </c>
      <c r="Q445" s="49">
        <f>IF($D445="","",SUMIF('[3]TK COITHI KTHP va Thi TN'!$F:$F,$D445,'[3]TK COITHI KTHP va Thi TN'!$H:$H))</f>
        <v>0</v>
      </c>
      <c r="R445" s="149">
        <f t="shared" si="66"/>
        <v>0</v>
      </c>
      <c r="S445" s="49">
        <f>IF($D445="","",SUMIF('[3]TK CHAMTHI'!$A:$A,$D445,'[3]TK CHAMTHI'!$C:$C))</f>
        <v>0</v>
      </c>
      <c r="T445" s="49">
        <f>IF($D445="","",SUMIF('[3]TK CHAMTHI'!$B:$B,$D445,'[3]TK CHAMTHI'!$C:$C))</f>
        <v>0</v>
      </c>
      <c r="U445" s="49">
        <f>IF(D445="","",SUMIF('[3]CHAM NV'!B:B,D445,'[3]CHAM NV'!C:C))</f>
        <v>0</v>
      </c>
      <c r="V445" s="50">
        <f t="shared" si="67"/>
        <v>0</v>
      </c>
      <c r="W445" s="49">
        <f>IF($D445="","",SUMIF('[3]TK CHAMTHI'!$D:$D,$D445,'[3]TK CHAMTHI'!$F:$F))</f>
        <v>0</v>
      </c>
      <c r="X445" s="49">
        <f>IF($D445="","",SUMIF('[3]TK CHAMTHI'!$E:$E,$D445,'[3]TK CHAMTHI'!$F:$F))</f>
        <v>0</v>
      </c>
      <c r="Y445" s="49">
        <f>IF(D445="","",SUMIF('[3]CHAM NV'!G:G,D445,'[3]CHAM NV'!H:H))</f>
        <v>0</v>
      </c>
      <c r="Z445" s="50">
        <f t="shared" si="68"/>
        <v>0</v>
      </c>
      <c r="AA445" s="49">
        <f>IF($D445="","",SUMIF('[3]TK CHAMTHI'!$G:$G,$D445,'[3]TK CHAMTHI'!$I:$I))</f>
        <v>0</v>
      </c>
      <c r="AB445" s="49">
        <f>IF($D445="","",SUMIF('[3]TK CHAMTHI'!$H:$H,$D445,'[3]TK CHAMTHI'!$I:$I))</f>
        <v>0</v>
      </c>
      <c r="AC445" s="49">
        <f>IF(D445="","",SUMIF('[3]CHAM NV'!E:E,D445,'[3]CHAM NV'!F:F))</f>
        <v>0</v>
      </c>
      <c r="AD445" s="50">
        <f t="shared" si="69"/>
        <v>0</v>
      </c>
      <c r="AE445" s="49">
        <f>IF($D445="","",SUMIF('[3]TK CHAMTHI'!$J:$J,$D445,'[3]TK CHAMTHI'!$L:$L))</f>
        <v>0</v>
      </c>
      <c r="AF445" s="49">
        <f>IF($D445="","",SUMIF('[3]TK CHAMTHI'!$K:$K,$D445,'[3]TK CHAMTHI'!$L:$L))</f>
        <v>0</v>
      </c>
      <c r="AG445" s="49">
        <f>IF(D445="","",SUMIF('[3]CHAM NV'!I:I,D445,'[3]CHAM NV'!J:J))</f>
        <v>0</v>
      </c>
      <c r="AH445" s="50">
        <f t="shared" si="70"/>
        <v>0</v>
      </c>
      <c r="AI445" s="49">
        <f>IF($D445="","",SUMIF('[3]TK CHAMTHI'!$M:$M,$D445,'[3]TK CHAMTHI'!$O:$O))</f>
        <v>0</v>
      </c>
      <c r="AJ445" s="49">
        <f>IF($D445="","",SUMIF('[3]TK CHAMTHI'!$N:$N,$D445,'[3]TK CHAMTHI'!$O:$O))</f>
        <v>0</v>
      </c>
      <c r="AK445" s="50">
        <f t="shared" si="62"/>
        <v>0</v>
      </c>
      <c r="AL445" s="49">
        <f>IF($D445="","",SUMIF('[3]TK CHAMTHI'!$P:$P,$D445,'[3]TK CHAMTHI'!$R:$R))</f>
        <v>0</v>
      </c>
      <c r="AM445" s="49">
        <f>IF($D445="","",SUMIF('[3]TK CHAMTHI'!$Q:$Q,$D445,'[3]TK CHAMTHI'!$R:$R))</f>
        <v>0</v>
      </c>
      <c r="AN445" s="50">
        <f t="shared" si="63"/>
        <v>0</v>
      </c>
      <c r="AO445" s="49">
        <f>IF(D445="","",SUMIF('[3]TK CHAMTHI'!S:S,D445,'[3]TK CHAMTHI'!U:U))</f>
        <v>0</v>
      </c>
      <c r="AP445" s="49">
        <f>IF(D445="","",SUMIF('[3]TK CHAMTHI'!T:T,D445,'[3]TK CHAMTHI'!U:U))</f>
        <v>0</v>
      </c>
      <c r="AQ445" s="50">
        <f t="shared" si="71"/>
        <v>0</v>
      </c>
      <c r="AR445" s="50">
        <f>IF(D445="","",ROUND(SUMIF('[3]QL THI'!G:G,D445,'[3]QL THI'!H:H),1))</f>
        <v>0</v>
      </c>
      <c r="AS445" s="50">
        <f>IF(D445="","",ROUND(SUMIF('[3]QL THI'!E:E,D445,'[3]QL THI'!F:F),1))</f>
        <v>0</v>
      </c>
      <c r="AT445" s="149">
        <f t="shared" si="64"/>
        <v>0</v>
      </c>
    </row>
    <row r="446" spans="1:46" s="135" customFormat="1">
      <c r="A446" s="145">
        <f>IF(D446="","",SUBTOTAL(3,$D$5:D446))</f>
        <v>442</v>
      </c>
      <c r="B446" s="170" t="s">
        <v>938</v>
      </c>
      <c r="C446" s="171" t="s">
        <v>939</v>
      </c>
      <c r="D446" s="172" t="s">
        <v>940</v>
      </c>
      <c r="E446" s="147">
        <f>IF($D446="","",SUMIF('[3]TK DETHI'!$A:$A,$D446,'[3]TK DETHI'!$B:$B))</f>
        <v>0</v>
      </c>
      <c r="F446" s="147">
        <f>IF($D446="","",SUMIF('[3]TK DETHI'!$C:$C,$D446,'[3]TK DETHI'!$D:$D))</f>
        <v>0</v>
      </c>
      <c r="G446" s="147">
        <f>IF($D446="","",SUMIF('[3]TK DETHI'!$E:$E,$D446,'[3]TK DETHI'!$F:$F))</f>
        <v>0</v>
      </c>
      <c r="H446" s="147">
        <f>IF($D446="","",SUMIF('[3]TK DETHI'!$G:$G,$D446,'[3]TK DETHI'!$H:$H))</f>
        <v>0</v>
      </c>
      <c r="I446" s="147">
        <f>IF($D446="","",SUMIF('[3]TK DETHI'!$I:$I,$D446,'[3]TK DETHI'!$J:$J))</f>
        <v>0</v>
      </c>
      <c r="J446" s="147">
        <f>IF($D446="","",SUMIF('[3]TK DETHI'!$K:$K,$D446,'[3]TK DETHI'!$L:$L))</f>
        <v>0</v>
      </c>
      <c r="K446" s="147">
        <f>IF($D446="","",SUMIF('[3]TK DETHI'!$M:$M,$D446,'[3]TK DETHI'!$N:$N))</f>
        <v>0</v>
      </c>
      <c r="L446" s="147">
        <f>IF($D446="","",SUMIF('[3]TK DETHI'!$O:$O,$D446,'[3]TK DETHI'!$P:$P))</f>
        <v>0</v>
      </c>
      <c r="M446" s="148">
        <f t="shared" si="65"/>
        <v>0</v>
      </c>
      <c r="N446" s="49">
        <f>IF($D446="","",SUMIF('[3]TK COITHI KTHP va Thi TN'!$A:$A,$D446,'[3]TK COITHI KTHP va Thi TN'!$D:$D))</f>
        <v>0</v>
      </c>
      <c r="O446" s="49">
        <f>IF($D446="","",SUMIF('[3]TK COITHI KTHP va Thi TN'!$B:$B,$D446,'[3]TK COITHI KTHP va Thi TN'!$D:$D))</f>
        <v>0</v>
      </c>
      <c r="P446" s="49">
        <f>IF($D446="","",SUMIF('[3]TK COITHI KTHP va Thi TN'!$E:$E,$D446,'[3]TK COITHI KTHP va Thi TN'!$H:$H))</f>
        <v>0</v>
      </c>
      <c r="Q446" s="49">
        <f>IF($D446="","",SUMIF('[3]TK COITHI KTHP va Thi TN'!$F:$F,$D446,'[3]TK COITHI KTHP va Thi TN'!$H:$H))</f>
        <v>0</v>
      </c>
      <c r="R446" s="149">
        <f t="shared" si="66"/>
        <v>0</v>
      </c>
      <c r="S446" s="49">
        <f>IF($D446="","",SUMIF('[3]TK CHAMTHI'!$A:$A,$D446,'[3]TK CHAMTHI'!$C:$C))</f>
        <v>0</v>
      </c>
      <c r="T446" s="49">
        <f>IF($D446="","",SUMIF('[3]TK CHAMTHI'!$B:$B,$D446,'[3]TK CHAMTHI'!$C:$C))</f>
        <v>0</v>
      </c>
      <c r="U446" s="49">
        <f>IF(D446="","",SUMIF('[3]CHAM NV'!B:B,D446,'[3]CHAM NV'!C:C))</f>
        <v>0</v>
      </c>
      <c r="V446" s="50">
        <f t="shared" si="67"/>
        <v>0</v>
      </c>
      <c r="W446" s="49">
        <f>IF($D446="","",SUMIF('[3]TK CHAMTHI'!$D:$D,$D446,'[3]TK CHAMTHI'!$F:$F))</f>
        <v>0</v>
      </c>
      <c r="X446" s="49">
        <f>IF($D446="","",SUMIF('[3]TK CHAMTHI'!$E:$E,$D446,'[3]TK CHAMTHI'!$F:$F))</f>
        <v>0</v>
      </c>
      <c r="Y446" s="49">
        <f>IF(D446="","",SUMIF('[3]CHAM NV'!G:G,D446,'[3]CHAM NV'!H:H))</f>
        <v>0</v>
      </c>
      <c r="Z446" s="50">
        <f t="shared" si="68"/>
        <v>0</v>
      </c>
      <c r="AA446" s="49">
        <f>IF($D446="","",SUMIF('[3]TK CHAMTHI'!$G:$G,$D446,'[3]TK CHAMTHI'!$I:$I))</f>
        <v>0</v>
      </c>
      <c r="AB446" s="49">
        <f>IF($D446="","",SUMIF('[3]TK CHAMTHI'!$H:$H,$D446,'[3]TK CHAMTHI'!$I:$I))</f>
        <v>0</v>
      </c>
      <c r="AC446" s="49">
        <f>IF(D446="","",SUMIF('[3]CHAM NV'!E:E,D446,'[3]CHAM NV'!F:F))</f>
        <v>0</v>
      </c>
      <c r="AD446" s="50">
        <f t="shared" si="69"/>
        <v>0</v>
      </c>
      <c r="AE446" s="49">
        <f>IF($D446="","",SUMIF('[3]TK CHAMTHI'!$J:$J,$D446,'[3]TK CHAMTHI'!$L:$L))</f>
        <v>0</v>
      </c>
      <c r="AF446" s="49">
        <f>IF($D446="","",SUMIF('[3]TK CHAMTHI'!$K:$K,$D446,'[3]TK CHAMTHI'!$L:$L))</f>
        <v>0</v>
      </c>
      <c r="AG446" s="49">
        <f>IF(D446="","",SUMIF('[3]CHAM NV'!I:I,D446,'[3]CHAM NV'!J:J))</f>
        <v>0</v>
      </c>
      <c r="AH446" s="50">
        <f t="shared" si="70"/>
        <v>0</v>
      </c>
      <c r="AI446" s="49">
        <f>IF($D446="","",SUMIF('[3]TK CHAMTHI'!$M:$M,$D446,'[3]TK CHAMTHI'!$O:$O))</f>
        <v>0</v>
      </c>
      <c r="AJ446" s="49">
        <f>IF($D446="","",SUMIF('[3]TK CHAMTHI'!$N:$N,$D446,'[3]TK CHAMTHI'!$O:$O))</f>
        <v>0</v>
      </c>
      <c r="AK446" s="50">
        <f t="shared" si="62"/>
        <v>0</v>
      </c>
      <c r="AL446" s="49">
        <f>IF($D446="","",SUMIF('[3]TK CHAMTHI'!$P:$P,$D446,'[3]TK CHAMTHI'!$R:$R))</f>
        <v>0</v>
      </c>
      <c r="AM446" s="49">
        <f>IF($D446="","",SUMIF('[3]TK CHAMTHI'!$Q:$Q,$D446,'[3]TK CHAMTHI'!$R:$R))</f>
        <v>0</v>
      </c>
      <c r="AN446" s="50">
        <f t="shared" si="63"/>
        <v>0</v>
      </c>
      <c r="AO446" s="49">
        <f>IF(D446="","",SUMIF('[3]TK CHAMTHI'!S:S,D446,'[3]TK CHAMTHI'!U:U))</f>
        <v>0</v>
      </c>
      <c r="AP446" s="49">
        <f>IF(D446="","",SUMIF('[3]TK CHAMTHI'!T:T,D446,'[3]TK CHAMTHI'!U:U))</f>
        <v>0</v>
      </c>
      <c r="AQ446" s="50">
        <f t="shared" si="71"/>
        <v>0</v>
      </c>
      <c r="AR446" s="50">
        <f>IF(D446="","",ROUND(SUMIF('[3]QL THI'!G:G,D446,'[3]QL THI'!H:H),1))</f>
        <v>0</v>
      </c>
      <c r="AS446" s="50">
        <f>IF(D446="","",ROUND(SUMIF('[3]QL THI'!E:E,D446,'[3]QL THI'!F:F),1))</f>
        <v>0</v>
      </c>
      <c r="AT446" s="149">
        <f t="shared" si="64"/>
        <v>0</v>
      </c>
    </row>
    <row r="447" spans="1:46" s="135" customFormat="1">
      <c r="A447" s="145">
        <f>IF(D447="","",SUBTOTAL(3,$D$5:D447))</f>
        <v>443</v>
      </c>
      <c r="B447" s="173" t="s">
        <v>941</v>
      </c>
      <c r="C447" s="171" t="s">
        <v>939</v>
      </c>
      <c r="D447" s="172" t="s">
        <v>942</v>
      </c>
      <c r="E447" s="147">
        <f>IF($D447="","",SUMIF('[3]TK DETHI'!$A:$A,$D447,'[3]TK DETHI'!$B:$B))</f>
        <v>0</v>
      </c>
      <c r="F447" s="147">
        <f>IF($D447="","",SUMIF('[3]TK DETHI'!$C:$C,$D447,'[3]TK DETHI'!$D:$D))</f>
        <v>0</v>
      </c>
      <c r="G447" s="147">
        <f>IF($D447="","",SUMIF('[3]TK DETHI'!$E:$E,$D447,'[3]TK DETHI'!$F:$F))</f>
        <v>0</v>
      </c>
      <c r="H447" s="147">
        <f>IF($D447="","",SUMIF('[3]TK DETHI'!$G:$G,$D447,'[3]TK DETHI'!$H:$H))</f>
        <v>0</v>
      </c>
      <c r="I447" s="147">
        <f>IF($D447="","",SUMIF('[3]TK DETHI'!$I:$I,$D447,'[3]TK DETHI'!$J:$J))</f>
        <v>0</v>
      </c>
      <c r="J447" s="147">
        <f>IF($D447="","",SUMIF('[3]TK DETHI'!$K:$K,$D447,'[3]TK DETHI'!$L:$L))</f>
        <v>0</v>
      </c>
      <c r="K447" s="147">
        <f>IF($D447="","",SUMIF('[3]TK DETHI'!$M:$M,$D447,'[3]TK DETHI'!$N:$N))</f>
        <v>0</v>
      </c>
      <c r="L447" s="147">
        <f>IF($D447="","",SUMIF('[3]TK DETHI'!$O:$O,$D447,'[3]TK DETHI'!$P:$P))</f>
        <v>0</v>
      </c>
      <c r="M447" s="148">
        <f t="shared" si="65"/>
        <v>0</v>
      </c>
      <c r="N447" s="49">
        <f>IF($D447="","",SUMIF('[3]TK COITHI KTHP va Thi TN'!$A:$A,$D447,'[3]TK COITHI KTHP va Thi TN'!$D:$D))</f>
        <v>0</v>
      </c>
      <c r="O447" s="49">
        <f>IF($D447="","",SUMIF('[3]TK COITHI KTHP va Thi TN'!$B:$B,$D447,'[3]TK COITHI KTHP va Thi TN'!$D:$D))</f>
        <v>0</v>
      </c>
      <c r="P447" s="49">
        <f>IF($D447="","",SUMIF('[3]TK COITHI KTHP va Thi TN'!$E:$E,$D447,'[3]TK COITHI KTHP va Thi TN'!$H:$H))</f>
        <v>0</v>
      </c>
      <c r="Q447" s="49">
        <f>IF($D447="","",SUMIF('[3]TK COITHI KTHP va Thi TN'!$F:$F,$D447,'[3]TK COITHI KTHP va Thi TN'!$H:$H))</f>
        <v>0</v>
      </c>
      <c r="R447" s="149">
        <f t="shared" si="66"/>
        <v>0</v>
      </c>
      <c r="S447" s="49">
        <f>IF($D447="","",SUMIF('[3]TK CHAMTHI'!$A:$A,$D447,'[3]TK CHAMTHI'!$C:$C))</f>
        <v>0</v>
      </c>
      <c r="T447" s="49">
        <f>IF($D447="","",SUMIF('[3]TK CHAMTHI'!$B:$B,$D447,'[3]TK CHAMTHI'!$C:$C))</f>
        <v>0</v>
      </c>
      <c r="U447" s="49">
        <f>IF(D447="","",SUMIF('[3]CHAM NV'!B:B,D447,'[3]CHAM NV'!C:C))</f>
        <v>0</v>
      </c>
      <c r="V447" s="50">
        <f t="shared" si="67"/>
        <v>0</v>
      </c>
      <c r="W447" s="49">
        <f>IF($D447="","",SUMIF('[3]TK CHAMTHI'!$D:$D,$D447,'[3]TK CHAMTHI'!$F:$F))</f>
        <v>0</v>
      </c>
      <c r="X447" s="49">
        <f>IF($D447="","",SUMIF('[3]TK CHAMTHI'!$E:$E,$D447,'[3]TK CHAMTHI'!$F:$F))</f>
        <v>0</v>
      </c>
      <c r="Y447" s="49">
        <f>IF(D447="","",SUMIF('[3]CHAM NV'!G:G,D447,'[3]CHAM NV'!H:H))</f>
        <v>0</v>
      </c>
      <c r="Z447" s="50">
        <f t="shared" si="68"/>
        <v>0</v>
      </c>
      <c r="AA447" s="49">
        <f>IF($D447="","",SUMIF('[3]TK CHAMTHI'!$G:$G,$D447,'[3]TK CHAMTHI'!$I:$I))</f>
        <v>0</v>
      </c>
      <c r="AB447" s="49">
        <f>IF($D447="","",SUMIF('[3]TK CHAMTHI'!$H:$H,$D447,'[3]TK CHAMTHI'!$I:$I))</f>
        <v>0</v>
      </c>
      <c r="AC447" s="49">
        <f>IF(D447="","",SUMIF('[3]CHAM NV'!E:E,D447,'[3]CHAM NV'!F:F))</f>
        <v>0</v>
      </c>
      <c r="AD447" s="50">
        <f t="shared" si="69"/>
        <v>0</v>
      </c>
      <c r="AE447" s="49">
        <f>IF($D447="","",SUMIF('[3]TK CHAMTHI'!$J:$J,$D447,'[3]TK CHAMTHI'!$L:$L))</f>
        <v>0</v>
      </c>
      <c r="AF447" s="49">
        <f>IF($D447="","",SUMIF('[3]TK CHAMTHI'!$K:$K,$D447,'[3]TK CHAMTHI'!$L:$L))</f>
        <v>0</v>
      </c>
      <c r="AG447" s="49">
        <f>IF(D447="","",SUMIF('[3]CHAM NV'!I:I,D447,'[3]CHAM NV'!J:J))</f>
        <v>0</v>
      </c>
      <c r="AH447" s="50">
        <f t="shared" si="70"/>
        <v>0</v>
      </c>
      <c r="AI447" s="49">
        <f>IF($D447="","",SUMIF('[3]TK CHAMTHI'!$M:$M,$D447,'[3]TK CHAMTHI'!$O:$O))</f>
        <v>0</v>
      </c>
      <c r="AJ447" s="49">
        <f>IF($D447="","",SUMIF('[3]TK CHAMTHI'!$N:$N,$D447,'[3]TK CHAMTHI'!$O:$O))</f>
        <v>0</v>
      </c>
      <c r="AK447" s="50">
        <f t="shared" si="62"/>
        <v>0</v>
      </c>
      <c r="AL447" s="49">
        <f>IF($D447="","",SUMIF('[3]TK CHAMTHI'!$P:$P,$D447,'[3]TK CHAMTHI'!$R:$R))</f>
        <v>0</v>
      </c>
      <c r="AM447" s="49">
        <f>IF($D447="","",SUMIF('[3]TK CHAMTHI'!$Q:$Q,$D447,'[3]TK CHAMTHI'!$R:$R))</f>
        <v>0</v>
      </c>
      <c r="AN447" s="50">
        <f t="shared" si="63"/>
        <v>0</v>
      </c>
      <c r="AO447" s="49">
        <f>IF(D447="","",SUMIF('[3]TK CHAMTHI'!S:S,D447,'[3]TK CHAMTHI'!U:U))</f>
        <v>0</v>
      </c>
      <c r="AP447" s="49">
        <f>IF(D447="","",SUMIF('[3]TK CHAMTHI'!T:T,D447,'[3]TK CHAMTHI'!U:U))</f>
        <v>0</v>
      </c>
      <c r="AQ447" s="50">
        <f t="shared" si="71"/>
        <v>0</v>
      </c>
      <c r="AR447" s="50">
        <f>IF(D447="","",ROUND(SUMIF('[3]QL THI'!G:G,D447,'[3]QL THI'!H:H),1))</f>
        <v>0</v>
      </c>
      <c r="AS447" s="50">
        <f>IF(D447="","",ROUND(SUMIF('[3]QL THI'!E:E,D447,'[3]QL THI'!F:F),1))</f>
        <v>0</v>
      </c>
      <c r="AT447" s="149">
        <f t="shared" si="64"/>
        <v>0</v>
      </c>
    </row>
    <row r="448" spans="1:46" s="135" customFormat="1">
      <c r="A448" s="145">
        <f>IF(D448="","",SUBTOTAL(3,$D$5:D448))</f>
        <v>444</v>
      </c>
      <c r="B448" s="170" t="s">
        <v>943</v>
      </c>
      <c r="C448" s="171" t="s">
        <v>939</v>
      </c>
      <c r="D448" s="172" t="s">
        <v>944</v>
      </c>
      <c r="E448" s="147">
        <f>IF($D448="","",SUMIF('[3]TK DETHI'!$A:$A,$D448,'[3]TK DETHI'!$B:$B))</f>
        <v>0</v>
      </c>
      <c r="F448" s="147">
        <f>IF($D448="","",SUMIF('[3]TK DETHI'!$C:$C,$D448,'[3]TK DETHI'!$D:$D))</f>
        <v>0</v>
      </c>
      <c r="G448" s="147">
        <f>IF($D448="","",SUMIF('[3]TK DETHI'!$E:$E,$D448,'[3]TK DETHI'!$F:$F))</f>
        <v>0</v>
      </c>
      <c r="H448" s="147">
        <f>IF($D448="","",SUMIF('[3]TK DETHI'!$G:$G,$D448,'[3]TK DETHI'!$H:$H))</f>
        <v>0</v>
      </c>
      <c r="I448" s="147">
        <f>IF($D448="","",SUMIF('[3]TK DETHI'!$I:$I,$D448,'[3]TK DETHI'!$J:$J))</f>
        <v>0</v>
      </c>
      <c r="J448" s="147">
        <f>IF($D448="","",SUMIF('[3]TK DETHI'!$K:$K,$D448,'[3]TK DETHI'!$L:$L))</f>
        <v>0</v>
      </c>
      <c r="K448" s="147">
        <f>IF($D448="","",SUMIF('[3]TK DETHI'!$M:$M,$D448,'[3]TK DETHI'!$N:$N))</f>
        <v>0</v>
      </c>
      <c r="L448" s="147">
        <f>IF($D448="","",SUMIF('[3]TK DETHI'!$O:$O,$D448,'[3]TK DETHI'!$P:$P))</f>
        <v>0</v>
      </c>
      <c r="M448" s="148">
        <f t="shared" si="65"/>
        <v>0</v>
      </c>
      <c r="N448" s="49">
        <f>IF($D448="","",SUMIF('[3]TK COITHI KTHP va Thi TN'!$A:$A,$D448,'[3]TK COITHI KTHP va Thi TN'!$D:$D))</f>
        <v>0</v>
      </c>
      <c r="O448" s="49">
        <f>IF($D448="","",SUMIF('[3]TK COITHI KTHP va Thi TN'!$B:$B,$D448,'[3]TK COITHI KTHP va Thi TN'!$D:$D))</f>
        <v>0</v>
      </c>
      <c r="P448" s="49">
        <f>IF($D448="","",SUMIF('[3]TK COITHI KTHP va Thi TN'!$E:$E,$D448,'[3]TK COITHI KTHP va Thi TN'!$H:$H))</f>
        <v>0</v>
      </c>
      <c r="Q448" s="49">
        <f>IF($D448="","",SUMIF('[3]TK COITHI KTHP va Thi TN'!$F:$F,$D448,'[3]TK COITHI KTHP va Thi TN'!$H:$H))</f>
        <v>0</v>
      </c>
      <c r="R448" s="149">
        <f t="shared" si="66"/>
        <v>0</v>
      </c>
      <c r="S448" s="49">
        <f>IF($D448="","",SUMIF('[3]TK CHAMTHI'!$A:$A,$D448,'[3]TK CHAMTHI'!$C:$C))</f>
        <v>0</v>
      </c>
      <c r="T448" s="49">
        <f>IF($D448="","",SUMIF('[3]TK CHAMTHI'!$B:$B,$D448,'[3]TK CHAMTHI'!$C:$C))</f>
        <v>0</v>
      </c>
      <c r="U448" s="49">
        <f>IF(D448="","",SUMIF('[3]CHAM NV'!B:B,D448,'[3]CHAM NV'!C:C))</f>
        <v>0</v>
      </c>
      <c r="V448" s="50">
        <f t="shared" si="67"/>
        <v>0</v>
      </c>
      <c r="W448" s="49">
        <f>IF($D448="","",SUMIF('[3]TK CHAMTHI'!$D:$D,$D448,'[3]TK CHAMTHI'!$F:$F))</f>
        <v>0</v>
      </c>
      <c r="X448" s="49">
        <f>IF($D448="","",SUMIF('[3]TK CHAMTHI'!$E:$E,$D448,'[3]TK CHAMTHI'!$F:$F))</f>
        <v>0</v>
      </c>
      <c r="Y448" s="49">
        <f>IF(D448="","",SUMIF('[3]CHAM NV'!G:G,D448,'[3]CHAM NV'!H:H))</f>
        <v>0</v>
      </c>
      <c r="Z448" s="50">
        <f t="shared" si="68"/>
        <v>0</v>
      </c>
      <c r="AA448" s="49">
        <f>IF($D448="","",SUMIF('[3]TK CHAMTHI'!$G:$G,$D448,'[3]TK CHAMTHI'!$I:$I))</f>
        <v>0</v>
      </c>
      <c r="AB448" s="49">
        <f>IF($D448="","",SUMIF('[3]TK CHAMTHI'!$H:$H,$D448,'[3]TK CHAMTHI'!$I:$I))</f>
        <v>0</v>
      </c>
      <c r="AC448" s="49">
        <f>IF(D448="","",SUMIF('[3]CHAM NV'!E:E,D448,'[3]CHAM NV'!F:F))</f>
        <v>0</v>
      </c>
      <c r="AD448" s="50">
        <f t="shared" si="69"/>
        <v>0</v>
      </c>
      <c r="AE448" s="49">
        <f>IF($D448="","",SUMIF('[3]TK CHAMTHI'!$J:$J,$D448,'[3]TK CHAMTHI'!$L:$L))</f>
        <v>0</v>
      </c>
      <c r="AF448" s="49">
        <f>IF($D448="","",SUMIF('[3]TK CHAMTHI'!$K:$K,$D448,'[3]TK CHAMTHI'!$L:$L))</f>
        <v>0</v>
      </c>
      <c r="AG448" s="49">
        <f>IF(D448="","",SUMIF('[3]CHAM NV'!I:I,D448,'[3]CHAM NV'!J:J))</f>
        <v>0</v>
      </c>
      <c r="AH448" s="50">
        <f t="shared" si="70"/>
        <v>0</v>
      </c>
      <c r="AI448" s="49">
        <f>IF($D448="","",SUMIF('[3]TK CHAMTHI'!$M:$M,$D448,'[3]TK CHAMTHI'!$O:$O))</f>
        <v>0</v>
      </c>
      <c r="AJ448" s="49">
        <f>IF($D448="","",SUMIF('[3]TK CHAMTHI'!$N:$N,$D448,'[3]TK CHAMTHI'!$O:$O))</f>
        <v>0</v>
      </c>
      <c r="AK448" s="50">
        <f t="shared" si="62"/>
        <v>0</v>
      </c>
      <c r="AL448" s="49">
        <f>IF($D448="","",SUMIF('[3]TK CHAMTHI'!$P:$P,$D448,'[3]TK CHAMTHI'!$R:$R))</f>
        <v>0</v>
      </c>
      <c r="AM448" s="49">
        <f>IF($D448="","",SUMIF('[3]TK CHAMTHI'!$Q:$Q,$D448,'[3]TK CHAMTHI'!$R:$R))</f>
        <v>0</v>
      </c>
      <c r="AN448" s="50">
        <f t="shared" si="63"/>
        <v>0</v>
      </c>
      <c r="AO448" s="49">
        <f>IF(D448="","",SUMIF('[3]TK CHAMTHI'!S:S,D448,'[3]TK CHAMTHI'!U:U))</f>
        <v>0</v>
      </c>
      <c r="AP448" s="49">
        <f>IF(D448="","",SUMIF('[3]TK CHAMTHI'!T:T,D448,'[3]TK CHAMTHI'!U:U))</f>
        <v>0</v>
      </c>
      <c r="AQ448" s="50">
        <f t="shared" si="71"/>
        <v>0</v>
      </c>
      <c r="AR448" s="50">
        <f>IF(D448="","",ROUND(SUMIF('[3]QL THI'!G:G,D448,'[3]QL THI'!H:H),1))</f>
        <v>0</v>
      </c>
      <c r="AS448" s="50">
        <f>IF(D448="","",ROUND(SUMIF('[3]QL THI'!E:E,D448,'[3]QL THI'!F:F),1))</f>
        <v>0</v>
      </c>
      <c r="AT448" s="149">
        <f t="shared" si="64"/>
        <v>0</v>
      </c>
    </row>
    <row r="449" spans="1:46" s="135" customFormat="1">
      <c r="A449" s="145">
        <f>IF(D449="","",SUBTOTAL(3,$D$5:D449))</f>
        <v>445</v>
      </c>
      <c r="B449" s="173" t="s">
        <v>945</v>
      </c>
      <c r="C449" s="171" t="s">
        <v>939</v>
      </c>
      <c r="D449" s="172" t="s">
        <v>946</v>
      </c>
      <c r="E449" s="147">
        <f>IF($D449="","",SUMIF('[3]TK DETHI'!$A:$A,$D449,'[3]TK DETHI'!$B:$B))</f>
        <v>0</v>
      </c>
      <c r="F449" s="147">
        <f>IF($D449="","",SUMIF('[3]TK DETHI'!$C:$C,$D449,'[3]TK DETHI'!$D:$D))</f>
        <v>0</v>
      </c>
      <c r="G449" s="147">
        <f>IF($D449="","",SUMIF('[3]TK DETHI'!$E:$E,$D449,'[3]TK DETHI'!$F:$F))</f>
        <v>0</v>
      </c>
      <c r="H449" s="147">
        <f>IF($D449="","",SUMIF('[3]TK DETHI'!$G:$G,$D449,'[3]TK DETHI'!$H:$H))</f>
        <v>0</v>
      </c>
      <c r="I449" s="147">
        <f>IF($D449="","",SUMIF('[3]TK DETHI'!$I:$I,$D449,'[3]TK DETHI'!$J:$J))</f>
        <v>0</v>
      </c>
      <c r="J449" s="147">
        <f>IF($D449="","",SUMIF('[3]TK DETHI'!$K:$K,$D449,'[3]TK DETHI'!$L:$L))</f>
        <v>0</v>
      </c>
      <c r="K449" s="147">
        <f>IF($D449="","",SUMIF('[3]TK DETHI'!$M:$M,$D449,'[3]TK DETHI'!$N:$N))</f>
        <v>0</v>
      </c>
      <c r="L449" s="147">
        <f>IF($D449="","",SUMIF('[3]TK DETHI'!$O:$O,$D449,'[3]TK DETHI'!$P:$P))</f>
        <v>0</v>
      </c>
      <c r="M449" s="148">
        <f t="shared" si="65"/>
        <v>0</v>
      </c>
      <c r="N449" s="49">
        <f>IF($D449="","",SUMIF('[3]TK COITHI KTHP va Thi TN'!$A:$A,$D449,'[3]TK COITHI KTHP va Thi TN'!$D:$D))</f>
        <v>0</v>
      </c>
      <c r="O449" s="49">
        <f>IF($D449="","",SUMIF('[3]TK COITHI KTHP va Thi TN'!$B:$B,$D449,'[3]TK COITHI KTHP va Thi TN'!$D:$D))</f>
        <v>0</v>
      </c>
      <c r="P449" s="49">
        <f>IF($D449="","",SUMIF('[3]TK COITHI KTHP va Thi TN'!$E:$E,$D449,'[3]TK COITHI KTHP va Thi TN'!$H:$H))</f>
        <v>0</v>
      </c>
      <c r="Q449" s="49">
        <f>IF($D449="","",SUMIF('[3]TK COITHI KTHP va Thi TN'!$F:$F,$D449,'[3]TK COITHI KTHP va Thi TN'!$H:$H))</f>
        <v>0</v>
      </c>
      <c r="R449" s="149">
        <f t="shared" si="66"/>
        <v>0</v>
      </c>
      <c r="S449" s="49">
        <f>IF($D449="","",SUMIF('[3]TK CHAMTHI'!$A:$A,$D449,'[3]TK CHAMTHI'!$C:$C))</f>
        <v>0</v>
      </c>
      <c r="T449" s="49">
        <f>IF($D449="","",SUMIF('[3]TK CHAMTHI'!$B:$B,$D449,'[3]TK CHAMTHI'!$C:$C))</f>
        <v>0</v>
      </c>
      <c r="U449" s="49">
        <f>IF(D449="","",SUMIF('[3]CHAM NV'!B:B,D449,'[3]CHAM NV'!C:C))</f>
        <v>0</v>
      </c>
      <c r="V449" s="50">
        <f t="shared" si="67"/>
        <v>0</v>
      </c>
      <c r="W449" s="49">
        <f>IF($D449="","",SUMIF('[3]TK CHAMTHI'!$D:$D,$D449,'[3]TK CHAMTHI'!$F:$F))</f>
        <v>0</v>
      </c>
      <c r="X449" s="49">
        <f>IF($D449="","",SUMIF('[3]TK CHAMTHI'!$E:$E,$D449,'[3]TK CHAMTHI'!$F:$F))</f>
        <v>0</v>
      </c>
      <c r="Y449" s="49">
        <f>IF(D449="","",SUMIF('[3]CHAM NV'!G:G,D449,'[3]CHAM NV'!H:H))</f>
        <v>0</v>
      </c>
      <c r="Z449" s="50">
        <f t="shared" si="68"/>
        <v>0</v>
      </c>
      <c r="AA449" s="49">
        <f>IF($D449="","",SUMIF('[3]TK CHAMTHI'!$G:$G,$D449,'[3]TK CHAMTHI'!$I:$I))</f>
        <v>0</v>
      </c>
      <c r="AB449" s="49">
        <f>IF($D449="","",SUMIF('[3]TK CHAMTHI'!$H:$H,$D449,'[3]TK CHAMTHI'!$I:$I))</f>
        <v>0</v>
      </c>
      <c r="AC449" s="49">
        <f>IF(D449="","",SUMIF('[3]CHAM NV'!E:E,D449,'[3]CHAM NV'!F:F))</f>
        <v>0</v>
      </c>
      <c r="AD449" s="50">
        <f t="shared" si="69"/>
        <v>0</v>
      </c>
      <c r="AE449" s="49">
        <f>IF($D449="","",SUMIF('[3]TK CHAMTHI'!$J:$J,$D449,'[3]TK CHAMTHI'!$L:$L))</f>
        <v>0</v>
      </c>
      <c r="AF449" s="49">
        <f>IF($D449="","",SUMIF('[3]TK CHAMTHI'!$K:$K,$D449,'[3]TK CHAMTHI'!$L:$L))</f>
        <v>0</v>
      </c>
      <c r="AG449" s="49">
        <f>IF(D449="","",SUMIF('[3]CHAM NV'!I:I,D449,'[3]CHAM NV'!J:J))</f>
        <v>0</v>
      </c>
      <c r="AH449" s="50">
        <f t="shared" si="70"/>
        <v>0</v>
      </c>
      <c r="AI449" s="49">
        <f>IF($D449="","",SUMIF('[3]TK CHAMTHI'!$M:$M,$D449,'[3]TK CHAMTHI'!$O:$O))</f>
        <v>0</v>
      </c>
      <c r="AJ449" s="49">
        <f>IF($D449="","",SUMIF('[3]TK CHAMTHI'!$N:$N,$D449,'[3]TK CHAMTHI'!$O:$O))</f>
        <v>0</v>
      </c>
      <c r="AK449" s="50">
        <f t="shared" si="62"/>
        <v>0</v>
      </c>
      <c r="AL449" s="49">
        <f>IF($D449="","",SUMIF('[3]TK CHAMTHI'!$P:$P,$D449,'[3]TK CHAMTHI'!$R:$R))</f>
        <v>0</v>
      </c>
      <c r="AM449" s="49">
        <f>IF($D449="","",SUMIF('[3]TK CHAMTHI'!$Q:$Q,$D449,'[3]TK CHAMTHI'!$R:$R))</f>
        <v>0</v>
      </c>
      <c r="AN449" s="50">
        <f t="shared" si="63"/>
        <v>0</v>
      </c>
      <c r="AO449" s="49">
        <f>IF(D449="","",SUMIF('[3]TK CHAMTHI'!S:S,D449,'[3]TK CHAMTHI'!U:U))</f>
        <v>0</v>
      </c>
      <c r="AP449" s="49">
        <f>IF(D449="","",SUMIF('[3]TK CHAMTHI'!T:T,D449,'[3]TK CHAMTHI'!U:U))</f>
        <v>0</v>
      </c>
      <c r="AQ449" s="50">
        <f t="shared" si="71"/>
        <v>0</v>
      </c>
      <c r="AR449" s="50">
        <f>IF(D449="","",ROUND(SUMIF('[3]QL THI'!G:G,D449,'[3]QL THI'!H:H),1))</f>
        <v>0</v>
      </c>
      <c r="AS449" s="50">
        <f>IF(D449="","",ROUND(SUMIF('[3]QL THI'!E:E,D449,'[3]QL THI'!F:F),1))</f>
        <v>0</v>
      </c>
      <c r="AT449" s="149">
        <f t="shared" si="64"/>
        <v>0</v>
      </c>
    </row>
    <row r="450" spans="1:46" s="135" customFormat="1">
      <c r="A450" s="145">
        <f>IF(D450="","",SUBTOTAL(3,$D$5:D450))</f>
        <v>446</v>
      </c>
      <c r="B450" s="170" t="s">
        <v>947</v>
      </c>
      <c r="C450" s="171" t="s">
        <v>939</v>
      </c>
      <c r="D450" s="172" t="s">
        <v>948</v>
      </c>
      <c r="E450" s="147">
        <f>IF($D450="","",SUMIF('[3]TK DETHI'!$A:$A,$D450,'[3]TK DETHI'!$B:$B))</f>
        <v>0</v>
      </c>
      <c r="F450" s="147">
        <f>IF($D450="","",SUMIF('[3]TK DETHI'!$C:$C,$D450,'[3]TK DETHI'!$D:$D))</f>
        <v>0</v>
      </c>
      <c r="G450" s="147">
        <f>IF($D450="","",SUMIF('[3]TK DETHI'!$E:$E,$D450,'[3]TK DETHI'!$F:$F))</f>
        <v>0</v>
      </c>
      <c r="H450" s="147">
        <f>IF($D450="","",SUMIF('[3]TK DETHI'!$G:$G,$D450,'[3]TK DETHI'!$H:$H))</f>
        <v>0</v>
      </c>
      <c r="I450" s="147">
        <f>IF($D450="","",SUMIF('[3]TK DETHI'!$I:$I,$D450,'[3]TK DETHI'!$J:$J))</f>
        <v>0</v>
      </c>
      <c r="J450" s="147">
        <f>IF($D450="","",SUMIF('[3]TK DETHI'!$K:$K,$D450,'[3]TK DETHI'!$L:$L))</f>
        <v>0</v>
      </c>
      <c r="K450" s="147">
        <f>IF($D450="","",SUMIF('[3]TK DETHI'!$M:$M,$D450,'[3]TK DETHI'!$N:$N))</f>
        <v>0</v>
      </c>
      <c r="L450" s="147">
        <f>IF($D450="","",SUMIF('[3]TK DETHI'!$O:$O,$D450,'[3]TK DETHI'!$P:$P))</f>
        <v>0</v>
      </c>
      <c r="M450" s="148">
        <f t="shared" si="65"/>
        <v>0</v>
      </c>
      <c r="N450" s="49">
        <f>IF($D450="","",SUMIF('[3]TK COITHI KTHP va Thi TN'!$A:$A,$D450,'[3]TK COITHI KTHP va Thi TN'!$D:$D))</f>
        <v>0</v>
      </c>
      <c r="O450" s="49">
        <f>IF($D450="","",SUMIF('[3]TK COITHI KTHP va Thi TN'!$B:$B,$D450,'[3]TK COITHI KTHP va Thi TN'!$D:$D))</f>
        <v>0</v>
      </c>
      <c r="P450" s="49">
        <f>IF($D450="","",SUMIF('[3]TK COITHI KTHP va Thi TN'!$E:$E,$D450,'[3]TK COITHI KTHP va Thi TN'!$H:$H))</f>
        <v>0</v>
      </c>
      <c r="Q450" s="49">
        <f>IF($D450="","",SUMIF('[3]TK COITHI KTHP va Thi TN'!$F:$F,$D450,'[3]TK COITHI KTHP va Thi TN'!$H:$H))</f>
        <v>0</v>
      </c>
      <c r="R450" s="149">
        <f t="shared" si="66"/>
        <v>0</v>
      </c>
      <c r="S450" s="49">
        <f>IF($D450="","",SUMIF('[3]TK CHAMTHI'!$A:$A,$D450,'[3]TK CHAMTHI'!$C:$C))</f>
        <v>0</v>
      </c>
      <c r="T450" s="49">
        <f>IF($D450="","",SUMIF('[3]TK CHAMTHI'!$B:$B,$D450,'[3]TK CHAMTHI'!$C:$C))</f>
        <v>0</v>
      </c>
      <c r="U450" s="49">
        <f>IF(D450="","",SUMIF('[3]CHAM NV'!B:B,D450,'[3]CHAM NV'!C:C))</f>
        <v>0</v>
      </c>
      <c r="V450" s="50">
        <f t="shared" si="67"/>
        <v>0</v>
      </c>
      <c r="W450" s="49">
        <f>IF($D450="","",SUMIF('[3]TK CHAMTHI'!$D:$D,$D450,'[3]TK CHAMTHI'!$F:$F))</f>
        <v>0</v>
      </c>
      <c r="X450" s="49">
        <f>IF($D450="","",SUMIF('[3]TK CHAMTHI'!$E:$E,$D450,'[3]TK CHAMTHI'!$F:$F))</f>
        <v>0</v>
      </c>
      <c r="Y450" s="49">
        <f>IF(D450="","",SUMIF('[3]CHAM NV'!G:G,D450,'[3]CHAM NV'!H:H))</f>
        <v>0</v>
      </c>
      <c r="Z450" s="50">
        <f t="shared" si="68"/>
        <v>0</v>
      </c>
      <c r="AA450" s="49">
        <f>IF($D450="","",SUMIF('[3]TK CHAMTHI'!$G:$G,$D450,'[3]TK CHAMTHI'!$I:$I))</f>
        <v>0</v>
      </c>
      <c r="AB450" s="49">
        <f>IF($D450="","",SUMIF('[3]TK CHAMTHI'!$H:$H,$D450,'[3]TK CHAMTHI'!$I:$I))</f>
        <v>0</v>
      </c>
      <c r="AC450" s="49">
        <f>IF(D450="","",SUMIF('[3]CHAM NV'!E:E,D450,'[3]CHAM NV'!F:F))</f>
        <v>0</v>
      </c>
      <c r="AD450" s="50">
        <f t="shared" si="69"/>
        <v>0</v>
      </c>
      <c r="AE450" s="49">
        <f>IF($D450="","",SUMIF('[3]TK CHAMTHI'!$J:$J,$D450,'[3]TK CHAMTHI'!$L:$L))</f>
        <v>0</v>
      </c>
      <c r="AF450" s="49">
        <f>IF($D450="","",SUMIF('[3]TK CHAMTHI'!$K:$K,$D450,'[3]TK CHAMTHI'!$L:$L))</f>
        <v>0</v>
      </c>
      <c r="AG450" s="49">
        <f>IF(D450="","",SUMIF('[3]CHAM NV'!I:I,D450,'[3]CHAM NV'!J:J))</f>
        <v>0</v>
      </c>
      <c r="AH450" s="50">
        <f t="shared" si="70"/>
        <v>0</v>
      </c>
      <c r="AI450" s="49">
        <f>IF($D450="","",SUMIF('[3]TK CHAMTHI'!$M:$M,$D450,'[3]TK CHAMTHI'!$O:$O))</f>
        <v>0</v>
      </c>
      <c r="AJ450" s="49">
        <f>IF($D450="","",SUMIF('[3]TK CHAMTHI'!$N:$N,$D450,'[3]TK CHAMTHI'!$O:$O))</f>
        <v>0</v>
      </c>
      <c r="AK450" s="50">
        <f t="shared" si="62"/>
        <v>0</v>
      </c>
      <c r="AL450" s="49">
        <f>IF($D450="","",SUMIF('[3]TK CHAMTHI'!$P:$P,$D450,'[3]TK CHAMTHI'!$R:$R))</f>
        <v>0</v>
      </c>
      <c r="AM450" s="49">
        <f>IF($D450="","",SUMIF('[3]TK CHAMTHI'!$Q:$Q,$D450,'[3]TK CHAMTHI'!$R:$R))</f>
        <v>0</v>
      </c>
      <c r="AN450" s="50">
        <f t="shared" si="63"/>
        <v>0</v>
      </c>
      <c r="AO450" s="49">
        <f>IF(D450="","",SUMIF('[3]TK CHAMTHI'!S:S,D450,'[3]TK CHAMTHI'!U:U))</f>
        <v>0</v>
      </c>
      <c r="AP450" s="49">
        <f>IF(D450="","",SUMIF('[3]TK CHAMTHI'!T:T,D450,'[3]TK CHAMTHI'!U:U))</f>
        <v>0</v>
      </c>
      <c r="AQ450" s="50">
        <f t="shared" si="71"/>
        <v>0</v>
      </c>
      <c r="AR450" s="50">
        <f>IF(D450="","",ROUND(SUMIF('[3]QL THI'!G:G,D450,'[3]QL THI'!H:H),1))</f>
        <v>0</v>
      </c>
      <c r="AS450" s="50">
        <f>IF(D450="","",ROUND(SUMIF('[3]QL THI'!E:E,D450,'[3]QL THI'!F:F),1))</f>
        <v>0</v>
      </c>
      <c r="AT450" s="149">
        <f t="shared" si="64"/>
        <v>0</v>
      </c>
    </row>
    <row r="451" spans="1:46" s="135" customFormat="1">
      <c r="A451" s="145">
        <f>IF(D451="","",SUBTOTAL(3,$D$5:D451))</f>
        <v>447</v>
      </c>
      <c r="B451" s="170" t="s">
        <v>949</v>
      </c>
      <c r="C451" s="171" t="s">
        <v>939</v>
      </c>
      <c r="D451" s="172" t="s">
        <v>950</v>
      </c>
      <c r="E451" s="147">
        <f>IF($D451="","",SUMIF('[3]TK DETHI'!$A:$A,$D451,'[3]TK DETHI'!$B:$B))</f>
        <v>0</v>
      </c>
      <c r="F451" s="147">
        <f>IF($D451="","",SUMIF('[3]TK DETHI'!$C:$C,$D451,'[3]TK DETHI'!$D:$D))</f>
        <v>0</v>
      </c>
      <c r="G451" s="147">
        <f>IF($D451="","",SUMIF('[3]TK DETHI'!$E:$E,$D451,'[3]TK DETHI'!$F:$F))</f>
        <v>0</v>
      </c>
      <c r="H451" s="147">
        <f>IF($D451="","",SUMIF('[3]TK DETHI'!$G:$G,$D451,'[3]TK DETHI'!$H:$H))</f>
        <v>0</v>
      </c>
      <c r="I451" s="147">
        <f>IF($D451="","",SUMIF('[3]TK DETHI'!$I:$I,$D451,'[3]TK DETHI'!$J:$J))</f>
        <v>0</v>
      </c>
      <c r="J451" s="147">
        <f>IF($D451="","",SUMIF('[3]TK DETHI'!$K:$K,$D451,'[3]TK DETHI'!$L:$L))</f>
        <v>0</v>
      </c>
      <c r="K451" s="147">
        <f>IF($D451="","",SUMIF('[3]TK DETHI'!$M:$M,$D451,'[3]TK DETHI'!$N:$N))</f>
        <v>0</v>
      </c>
      <c r="L451" s="147">
        <f>IF($D451="","",SUMIF('[3]TK DETHI'!$O:$O,$D451,'[3]TK DETHI'!$P:$P))</f>
        <v>0</v>
      </c>
      <c r="M451" s="148">
        <f t="shared" si="65"/>
        <v>0</v>
      </c>
      <c r="N451" s="49">
        <f>IF($D451="","",SUMIF('[3]TK COITHI KTHP va Thi TN'!$A:$A,$D451,'[3]TK COITHI KTHP va Thi TN'!$D:$D))</f>
        <v>0</v>
      </c>
      <c r="O451" s="49">
        <f>IF($D451="","",SUMIF('[3]TK COITHI KTHP va Thi TN'!$B:$B,$D451,'[3]TK COITHI KTHP va Thi TN'!$D:$D))</f>
        <v>0</v>
      </c>
      <c r="P451" s="49">
        <f>IF($D451="","",SUMIF('[3]TK COITHI KTHP va Thi TN'!$E:$E,$D451,'[3]TK COITHI KTHP va Thi TN'!$H:$H))</f>
        <v>0</v>
      </c>
      <c r="Q451" s="49">
        <f>IF($D451="","",SUMIF('[3]TK COITHI KTHP va Thi TN'!$F:$F,$D451,'[3]TK COITHI KTHP va Thi TN'!$H:$H))</f>
        <v>0</v>
      </c>
      <c r="R451" s="149">
        <f t="shared" si="66"/>
        <v>0</v>
      </c>
      <c r="S451" s="49">
        <f>IF($D451="","",SUMIF('[3]TK CHAMTHI'!$A:$A,$D451,'[3]TK CHAMTHI'!$C:$C))</f>
        <v>0</v>
      </c>
      <c r="T451" s="49">
        <f>IF($D451="","",SUMIF('[3]TK CHAMTHI'!$B:$B,$D451,'[3]TK CHAMTHI'!$C:$C))</f>
        <v>0</v>
      </c>
      <c r="U451" s="49">
        <f>IF(D451="","",SUMIF('[3]CHAM NV'!B:B,D451,'[3]CHAM NV'!C:C))</f>
        <v>0</v>
      </c>
      <c r="V451" s="50">
        <f t="shared" si="67"/>
        <v>0</v>
      </c>
      <c r="W451" s="49">
        <f>IF($D451="","",SUMIF('[3]TK CHAMTHI'!$D:$D,$D451,'[3]TK CHAMTHI'!$F:$F))</f>
        <v>0</v>
      </c>
      <c r="X451" s="49">
        <f>IF($D451="","",SUMIF('[3]TK CHAMTHI'!$E:$E,$D451,'[3]TK CHAMTHI'!$F:$F))</f>
        <v>0</v>
      </c>
      <c r="Y451" s="49">
        <f>IF(D451="","",SUMIF('[3]CHAM NV'!G:G,D451,'[3]CHAM NV'!H:H))</f>
        <v>0</v>
      </c>
      <c r="Z451" s="50">
        <f t="shared" si="68"/>
        <v>0</v>
      </c>
      <c r="AA451" s="49">
        <f>IF($D451="","",SUMIF('[3]TK CHAMTHI'!$G:$G,$D451,'[3]TK CHAMTHI'!$I:$I))</f>
        <v>0</v>
      </c>
      <c r="AB451" s="49">
        <f>IF($D451="","",SUMIF('[3]TK CHAMTHI'!$H:$H,$D451,'[3]TK CHAMTHI'!$I:$I))</f>
        <v>0</v>
      </c>
      <c r="AC451" s="49">
        <f>IF(D451="","",SUMIF('[3]CHAM NV'!E:E,D451,'[3]CHAM NV'!F:F))</f>
        <v>0</v>
      </c>
      <c r="AD451" s="50">
        <f t="shared" si="69"/>
        <v>0</v>
      </c>
      <c r="AE451" s="49">
        <f>IF($D451="","",SUMIF('[3]TK CHAMTHI'!$J:$J,$D451,'[3]TK CHAMTHI'!$L:$L))</f>
        <v>0</v>
      </c>
      <c r="AF451" s="49">
        <f>IF($D451="","",SUMIF('[3]TK CHAMTHI'!$K:$K,$D451,'[3]TK CHAMTHI'!$L:$L))</f>
        <v>0</v>
      </c>
      <c r="AG451" s="49">
        <f>IF(D451="","",SUMIF('[3]CHAM NV'!I:I,D451,'[3]CHAM NV'!J:J))</f>
        <v>0</v>
      </c>
      <c r="AH451" s="50">
        <f t="shared" si="70"/>
        <v>0</v>
      </c>
      <c r="AI451" s="49">
        <f>IF($D451="","",SUMIF('[3]TK CHAMTHI'!$M:$M,$D451,'[3]TK CHAMTHI'!$O:$O))</f>
        <v>0</v>
      </c>
      <c r="AJ451" s="49">
        <f>IF($D451="","",SUMIF('[3]TK CHAMTHI'!$N:$N,$D451,'[3]TK CHAMTHI'!$O:$O))</f>
        <v>0</v>
      </c>
      <c r="AK451" s="50">
        <f t="shared" si="62"/>
        <v>0</v>
      </c>
      <c r="AL451" s="49">
        <f>IF($D451="","",SUMIF('[3]TK CHAMTHI'!$P:$P,$D451,'[3]TK CHAMTHI'!$R:$R))</f>
        <v>0</v>
      </c>
      <c r="AM451" s="49">
        <f>IF($D451="","",SUMIF('[3]TK CHAMTHI'!$Q:$Q,$D451,'[3]TK CHAMTHI'!$R:$R))</f>
        <v>0</v>
      </c>
      <c r="AN451" s="50">
        <f t="shared" si="63"/>
        <v>0</v>
      </c>
      <c r="AO451" s="49">
        <f>IF(D451="","",SUMIF('[3]TK CHAMTHI'!S:S,D451,'[3]TK CHAMTHI'!U:U))</f>
        <v>0</v>
      </c>
      <c r="AP451" s="49">
        <f>IF(D451="","",SUMIF('[3]TK CHAMTHI'!T:T,D451,'[3]TK CHAMTHI'!U:U))</f>
        <v>0</v>
      </c>
      <c r="AQ451" s="50">
        <f t="shared" si="71"/>
        <v>0</v>
      </c>
      <c r="AR451" s="50">
        <f>IF(D451="","",ROUND(SUMIF('[3]QL THI'!G:G,D451,'[3]QL THI'!H:H),1))</f>
        <v>0</v>
      </c>
      <c r="AS451" s="50">
        <f>IF(D451="","",ROUND(SUMIF('[3]QL THI'!E:E,D451,'[3]QL THI'!F:F),1))</f>
        <v>0</v>
      </c>
      <c r="AT451" s="149">
        <f t="shared" si="64"/>
        <v>0</v>
      </c>
    </row>
    <row r="452" spans="1:46" s="135" customFormat="1">
      <c r="A452" s="145">
        <f>IF(D452="","",SUBTOTAL(3,$D$5:D452))</f>
        <v>448</v>
      </c>
      <c r="B452" s="170" t="s">
        <v>951</v>
      </c>
      <c r="C452" s="171" t="s">
        <v>939</v>
      </c>
      <c r="D452" s="172" t="s">
        <v>952</v>
      </c>
      <c r="E452" s="147">
        <f>IF($D452="","",SUMIF('[3]TK DETHI'!$A:$A,$D452,'[3]TK DETHI'!$B:$B))</f>
        <v>0</v>
      </c>
      <c r="F452" s="147">
        <f>IF($D452="","",SUMIF('[3]TK DETHI'!$C:$C,$D452,'[3]TK DETHI'!$D:$D))</f>
        <v>0</v>
      </c>
      <c r="G452" s="147">
        <f>IF($D452="","",SUMIF('[3]TK DETHI'!$E:$E,$D452,'[3]TK DETHI'!$F:$F))</f>
        <v>0</v>
      </c>
      <c r="H452" s="147">
        <f>IF($D452="","",SUMIF('[3]TK DETHI'!$G:$G,$D452,'[3]TK DETHI'!$H:$H))</f>
        <v>0</v>
      </c>
      <c r="I452" s="147">
        <f>IF($D452="","",SUMIF('[3]TK DETHI'!$I:$I,$D452,'[3]TK DETHI'!$J:$J))</f>
        <v>0</v>
      </c>
      <c r="J452" s="147">
        <f>IF($D452="","",SUMIF('[3]TK DETHI'!$K:$K,$D452,'[3]TK DETHI'!$L:$L))</f>
        <v>0</v>
      </c>
      <c r="K452" s="147">
        <f>IF($D452="","",SUMIF('[3]TK DETHI'!$M:$M,$D452,'[3]TK DETHI'!$N:$N))</f>
        <v>0</v>
      </c>
      <c r="L452" s="147">
        <f>IF($D452="","",SUMIF('[3]TK DETHI'!$O:$O,$D452,'[3]TK DETHI'!$P:$P))</f>
        <v>0</v>
      </c>
      <c r="M452" s="148">
        <f t="shared" si="65"/>
        <v>0</v>
      </c>
      <c r="N452" s="49">
        <f>IF($D452="","",SUMIF('[3]TK COITHI KTHP va Thi TN'!$A:$A,$D452,'[3]TK COITHI KTHP va Thi TN'!$D:$D))</f>
        <v>0</v>
      </c>
      <c r="O452" s="49">
        <f>IF($D452="","",SUMIF('[3]TK COITHI KTHP va Thi TN'!$B:$B,$D452,'[3]TK COITHI KTHP va Thi TN'!$D:$D))</f>
        <v>0</v>
      </c>
      <c r="P452" s="49">
        <f>IF($D452="","",SUMIF('[3]TK COITHI KTHP va Thi TN'!$E:$E,$D452,'[3]TK COITHI KTHP va Thi TN'!$H:$H))</f>
        <v>0</v>
      </c>
      <c r="Q452" s="49">
        <f>IF($D452="","",SUMIF('[3]TK COITHI KTHP va Thi TN'!$F:$F,$D452,'[3]TK COITHI KTHP va Thi TN'!$H:$H))</f>
        <v>0</v>
      </c>
      <c r="R452" s="149">
        <f t="shared" si="66"/>
        <v>0</v>
      </c>
      <c r="S452" s="49">
        <f>IF($D452="","",SUMIF('[3]TK CHAMTHI'!$A:$A,$D452,'[3]TK CHAMTHI'!$C:$C))</f>
        <v>0</v>
      </c>
      <c r="T452" s="49">
        <f>IF($D452="","",SUMIF('[3]TK CHAMTHI'!$B:$B,$D452,'[3]TK CHAMTHI'!$C:$C))</f>
        <v>0</v>
      </c>
      <c r="U452" s="49">
        <f>IF(D452="","",SUMIF('[3]CHAM NV'!B:B,D452,'[3]CHAM NV'!C:C))</f>
        <v>0</v>
      </c>
      <c r="V452" s="50">
        <f t="shared" si="67"/>
        <v>0</v>
      </c>
      <c r="W452" s="49">
        <f>IF($D452="","",SUMIF('[3]TK CHAMTHI'!$D:$D,$D452,'[3]TK CHAMTHI'!$F:$F))</f>
        <v>0</v>
      </c>
      <c r="X452" s="49">
        <f>IF($D452="","",SUMIF('[3]TK CHAMTHI'!$E:$E,$D452,'[3]TK CHAMTHI'!$F:$F))</f>
        <v>0</v>
      </c>
      <c r="Y452" s="49">
        <f>IF(D452="","",SUMIF('[3]CHAM NV'!G:G,D452,'[3]CHAM NV'!H:H))</f>
        <v>0</v>
      </c>
      <c r="Z452" s="50">
        <f t="shared" si="68"/>
        <v>0</v>
      </c>
      <c r="AA452" s="49">
        <f>IF($D452="","",SUMIF('[3]TK CHAMTHI'!$G:$G,$D452,'[3]TK CHAMTHI'!$I:$I))</f>
        <v>0</v>
      </c>
      <c r="AB452" s="49">
        <f>IF($D452="","",SUMIF('[3]TK CHAMTHI'!$H:$H,$D452,'[3]TK CHAMTHI'!$I:$I))</f>
        <v>0</v>
      </c>
      <c r="AC452" s="49">
        <f>IF(D452="","",SUMIF('[3]CHAM NV'!E:E,D452,'[3]CHAM NV'!F:F))</f>
        <v>0</v>
      </c>
      <c r="AD452" s="50">
        <f t="shared" si="69"/>
        <v>0</v>
      </c>
      <c r="AE452" s="49">
        <f>IF($D452="","",SUMIF('[3]TK CHAMTHI'!$J:$J,$D452,'[3]TK CHAMTHI'!$L:$L))</f>
        <v>0</v>
      </c>
      <c r="AF452" s="49">
        <f>IF($D452="","",SUMIF('[3]TK CHAMTHI'!$K:$K,$D452,'[3]TK CHAMTHI'!$L:$L))</f>
        <v>0</v>
      </c>
      <c r="AG452" s="49">
        <f>IF(D452="","",SUMIF('[3]CHAM NV'!I:I,D452,'[3]CHAM NV'!J:J))</f>
        <v>0</v>
      </c>
      <c r="AH452" s="50">
        <f t="shared" si="70"/>
        <v>0</v>
      </c>
      <c r="AI452" s="49">
        <f>IF($D452="","",SUMIF('[3]TK CHAMTHI'!$M:$M,$D452,'[3]TK CHAMTHI'!$O:$O))</f>
        <v>0</v>
      </c>
      <c r="AJ452" s="49">
        <f>IF($D452="","",SUMIF('[3]TK CHAMTHI'!$N:$N,$D452,'[3]TK CHAMTHI'!$O:$O))</f>
        <v>0</v>
      </c>
      <c r="AK452" s="50">
        <f t="shared" si="62"/>
        <v>0</v>
      </c>
      <c r="AL452" s="49">
        <f>IF($D452="","",SUMIF('[3]TK CHAMTHI'!$P:$P,$D452,'[3]TK CHAMTHI'!$R:$R))</f>
        <v>0</v>
      </c>
      <c r="AM452" s="49">
        <f>IF($D452="","",SUMIF('[3]TK CHAMTHI'!$Q:$Q,$D452,'[3]TK CHAMTHI'!$R:$R))</f>
        <v>0</v>
      </c>
      <c r="AN452" s="50">
        <f t="shared" si="63"/>
        <v>0</v>
      </c>
      <c r="AO452" s="49">
        <f>IF(D452="","",SUMIF('[3]TK CHAMTHI'!S:S,D452,'[3]TK CHAMTHI'!U:U))</f>
        <v>0</v>
      </c>
      <c r="AP452" s="49">
        <f>IF(D452="","",SUMIF('[3]TK CHAMTHI'!T:T,D452,'[3]TK CHAMTHI'!U:U))</f>
        <v>0</v>
      </c>
      <c r="AQ452" s="50">
        <f t="shared" si="71"/>
        <v>0</v>
      </c>
      <c r="AR452" s="50">
        <f>IF(D452="","",ROUND(SUMIF('[3]QL THI'!G:G,D452,'[3]QL THI'!H:H),1))</f>
        <v>0</v>
      </c>
      <c r="AS452" s="50">
        <f>IF(D452="","",ROUND(SUMIF('[3]QL THI'!E:E,D452,'[3]QL THI'!F:F),1))</f>
        <v>0</v>
      </c>
      <c r="AT452" s="149">
        <f t="shared" si="64"/>
        <v>0</v>
      </c>
    </row>
    <row r="453" spans="1:46" s="135" customFormat="1">
      <c r="A453" s="145">
        <f>IF(D453="","",SUBTOTAL(3,$D$5:D453))</f>
        <v>449</v>
      </c>
      <c r="B453" s="170" t="s">
        <v>953</v>
      </c>
      <c r="C453" s="171" t="s">
        <v>939</v>
      </c>
      <c r="D453" s="172" t="s">
        <v>954</v>
      </c>
      <c r="E453" s="147">
        <f>IF($D453="","",SUMIF('[3]TK DETHI'!$A:$A,$D453,'[3]TK DETHI'!$B:$B))</f>
        <v>0</v>
      </c>
      <c r="F453" s="147">
        <f>IF($D453="","",SUMIF('[3]TK DETHI'!$C:$C,$D453,'[3]TK DETHI'!$D:$D))</f>
        <v>0</v>
      </c>
      <c r="G453" s="147">
        <f>IF($D453="","",SUMIF('[3]TK DETHI'!$E:$E,$D453,'[3]TK DETHI'!$F:$F))</f>
        <v>0</v>
      </c>
      <c r="H453" s="147">
        <f>IF($D453="","",SUMIF('[3]TK DETHI'!$G:$G,$D453,'[3]TK DETHI'!$H:$H))</f>
        <v>0</v>
      </c>
      <c r="I453" s="147">
        <f>IF($D453="","",SUMIF('[3]TK DETHI'!$I:$I,$D453,'[3]TK DETHI'!$J:$J))</f>
        <v>0</v>
      </c>
      <c r="J453" s="147">
        <f>IF($D453="","",SUMIF('[3]TK DETHI'!$K:$K,$D453,'[3]TK DETHI'!$L:$L))</f>
        <v>0</v>
      </c>
      <c r="K453" s="147">
        <f>IF($D453="","",SUMIF('[3]TK DETHI'!$M:$M,$D453,'[3]TK DETHI'!$N:$N))</f>
        <v>0</v>
      </c>
      <c r="L453" s="147">
        <f>IF($D453="","",SUMIF('[3]TK DETHI'!$O:$O,$D453,'[3]TK DETHI'!$P:$P))</f>
        <v>0</v>
      </c>
      <c r="M453" s="148">
        <f t="shared" si="65"/>
        <v>0</v>
      </c>
      <c r="N453" s="49">
        <f>IF($D453="","",SUMIF('[3]TK COITHI KTHP va Thi TN'!$A:$A,$D453,'[3]TK COITHI KTHP va Thi TN'!$D:$D))</f>
        <v>0</v>
      </c>
      <c r="O453" s="49">
        <f>IF($D453="","",SUMIF('[3]TK COITHI KTHP va Thi TN'!$B:$B,$D453,'[3]TK COITHI KTHP va Thi TN'!$D:$D))</f>
        <v>0</v>
      </c>
      <c r="P453" s="49">
        <f>IF($D453="","",SUMIF('[3]TK COITHI KTHP va Thi TN'!$E:$E,$D453,'[3]TK COITHI KTHP va Thi TN'!$H:$H))</f>
        <v>0</v>
      </c>
      <c r="Q453" s="49">
        <f>IF($D453="","",SUMIF('[3]TK COITHI KTHP va Thi TN'!$F:$F,$D453,'[3]TK COITHI KTHP va Thi TN'!$H:$H))</f>
        <v>0</v>
      </c>
      <c r="R453" s="149">
        <f t="shared" si="66"/>
        <v>0</v>
      </c>
      <c r="S453" s="49">
        <f>IF($D453="","",SUMIF('[3]TK CHAMTHI'!$A:$A,$D453,'[3]TK CHAMTHI'!$C:$C))</f>
        <v>0</v>
      </c>
      <c r="T453" s="49">
        <f>IF($D453="","",SUMIF('[3]TK CHAMTHI'!$B:$B,$D453,'[3]TK CHAMTHI'!$C:$C))</f>
        <v>0</v>
      </c>
      <c r="U453" s="49">
        <f>IF(D453="","",SUMIF('[3]CHAM NV'!B:B,D453,'[3]CHAM NV'!C:C))</f>
        <v>0</v>
      </c>
      <c r="V453" s="50">
        <f t="shared" si="67"/>
        <v>0</v>
      </c>
      <c r="W453" s="49">
        <f>IF($D453="","",SUMIF('[3]TK CHAMTHI'!$D:$D,$D453,'[3]TK CHAMTHI'!$F:$F))</f>
        <v>0</v>
      </c>
      <c r="X453" s="49">
        <f>IF($D453="","",SUMIF('[3]TK CHAMTHI'!$E:$E,$D453,'[3]TK CHAMTHI'!$F:$F))</f>
        <v>0</v>
      </c>
      <c r="Y453" s="49">
        <f>IF(D453="","",SUMIF('[3]CHAM NV'!G:G,D453,'[3]CHAM NV'!H:H))</f>
        <v>0</v>
      </c>
      <c r="Z453" s="50">
        <f t="shared" si="68"/>
        <v>0</v>
      </c>
      <c r="AA453" s="49">
        <f>IF($D453="","",SUMIF('[3]TK CHAMTHI'!$G:$G,$D453,'[3]TK CHAMTHI'!$I:$I))</f>
        <v>0</v>
      </c>
      <c r="AB453" s="49">
        <f>IF($D453="","",SUMIF('[3]TK CHAMTHI'!$H:$H,$D453,'[3]TK CHAMTHI'!$I:$I))</f>
        <v>0</v>
      </c>
      <c r="AC453" s="49">
        <f>IF(D453="","",SUMIF('[3]CHAM NV'!E:E,D453,'[3]CHAM NV'!F:F))</f>
        <v>0</v>
      </c>
      <c r="AD453" s="50">
        <f t="shared" si="69"/>
        <v>0</v>
      </c>
      <c r="AE453" s="49">
        <f>IF($D453="","",SUMIF('[3]TK CHAMTHI'!$J:$J,$D453,'[3]TK CHAMTHI'!$L:$L))</f>
        <v>0</v>
      </c>
      <c r="AF453" s="49">
        <f>IF($D453="","",SUMIF('[3]TK CHAMTHI'!$K:$K,$D453,'[3]TK CHAMTHI'!$L:$L))</f>
        <v>0</v>
      </c>
      <c r="AG453" s="49">
        <f>IF(D453="","",SUMIF('[3]CHAM NV'!I:I,D453,'[3]CHAM NV'!J:J))</f>
        <v>0</v>
      </c>
      <c r="AH453" s="50">
        <f t="shared" si="70"/>
        <v>0</v>
      </c>
      <c r="AI453" s="49">
        <f>IF($D453="","",SUMIF('[3]TK CHAMTHI'!$M:$M,$D453,'[3]TK CHAMTHI'!$O:$O))</f>
        <v>0</v>
      </c>
      <c r="AJ453" s="49">
        <f>IF($D453="","",SUMIF('[3]TK CHAMTHI'!$N:$N,$D453,'[3]TK CHAMTHI'!$O:$O))</f>
        <v>0</v>
      </c>
      <c r="AK453" s="50">
        <f t="shared" ref="AK453:AK501" si="72">IF($D453="","",(SUM($AI453:$AJ453))*0.2)</f>
        <v>0</v>
      </c>
      <c r="AL453" s="49">
        <f>IF($D453="","",SUMIF('[3]TK CHAMTHI'!$P:$P,$D453,'[3]TK CHAMTHI'!$R:$R))</f>
        <v>0</v>
      </c>
      <c r="AM453" s="49">
        <f>IF($D453="","",SUMIF('[3]TK CHAMTHI'!$Q:$Q,$D453,'[3]TK CHAMTHI'!$R:$R))</f>
        <v>0</v>
      </c>
      <c r="AN453" s="50">
        <f t="shared" ref="AN453:AN501" si="73">IF($D453="","",(SUM($AL453:$AM453))*0.4)</f>
        <v>0</v>
      </c>
      <c r="AO453" s="49">
        <f>IF(D453="","",SUMIF('[3]TK CHAMTHI'!S:S,D453,'[3]TK CHAMTHI'!U:U))</f>
        <v>0</v>
      </c>
      <c r="AP453" s="49">
        <f>IF(D453="","",SUMIF('[3]TK CHAMTHI'!T:T,D453,'[3]TK CHAMTHI'!U:U))</f>
        <v>0</v>
      </c>
      <c r="AQ453" s="50">
        <f t="shared" si="71"/>
        <v>0</v>
      </c>
      <c r="AR453" s="50">
        <f>IF(D453="","",ROUND(SUMIF('[3]QL THI'!G:G,D453,'[3]QL THI'!H:H),1))</f>
        <v>0</v>
      </c>
      <c r="AS453" s="50">
        <f>IF(D453="","",ROUND(SUMIF('[3]QL THI'!E:E,D453,'[3]QL THI'!F:F),1))</f>
        <v>0</v>
      </c>
      <c r="AT453" s="149">
        <f t="shared" ref="AT453:AT501" si="74">IF(D453="","",ROUND(M453+R453+V453+Z453+AD453+AH453+AK453+AN453+AQ453+SUM(AR453:AS453),1))</f>
        <v>0</v>
      </c>
    </row>
    <row r="454" spans="1:46" s="135" customFormat="1">
      <c r="A454" s="145">
        <f>IF(D454="","",SUBTOTAL(3,$D$5:D454))</f>
        <v>450</v>
      </c>
      <c r="B454" s="170" t="s">
        <v>955</v>
      </c>
      <c r="C454" s="171" t="s">
        <v>939</v>
      </c>
      <c r="D454" s="172" t="s">
        <v>956</v>
      </c>
      <c r="E454" s="147">
        <f>IF($D454="","",SUMIF('[3]TK DETHI'!$A:$A,$D454,'[3]TK DETHI'!$B:$B))</f>
        <v>0</v>
      </c>
      <c r="F454" s="147">
        <f>IF($D454="","",SUMIF('[3]TK DETHI'!$C:$C,$D454,'[3]TK DETHI'!$D:$D))</f>
        <v>0</v>
      </c>
      <c r="G454" s="147">
        <f>IF($D454="","",SUMIF('[3]TK DETHI'!$E:$E,$D454,'[3]TK DETHI'!$F:$F))</f>
        <v>0</v>
      </c>
      <c r="H454" s="147">
        <f>IF($D454="","",SUMIF('[3]TK DETHI'!$G:$G,$D454,'[3]TK DETHI'!$H:$H))</f>
        <v>0</v>
      </c>
      <c r="I454" s="147">
        <f>IF($D454="","",SUMIF('[3]TK DETHI'!$I:$I,$D454,'[3]TK DETHI'!$J:$J))</f>
        <v>0</v>
      </c>
      <c r="J454" s="147">
        <f>IF($D454="","",SUMIF('[3]TK DETHI'!$K:$K,$D454,'[3]TK DETHI'!$L:$L))</f>
        <v>0</v>
      </c>
      <c r="K454" s="147">
        <f>IF($D454="","",SUMIF('[3]TK DETHI'!$M:$M,$D454,'[3]TK DETHI'!$N:$N))</f>
        <v>0</v>
      </c>
      <c r="L454" s="147">
        <f>IF($D454="","",SUMIF('[3]TK DETHI'!$O:$O,$D454,'[3]TK DETHI'!$P:$P))</f>
        <v>0</v>
      </c>
      <c r="M454" s="148">
        <f t="shared" ref="M454:M501" si="75">IF($D454="","",($E454+$F454*1.5+$G454*0.25+$H454*0.5+$I454*2+$J454*2.5+$K454*0.5+$L454*1.5))</f>
        <v>0</v>
      </c>
      <c r="N454" s="49">
        <f>IF($D454="","",SUMIF('[3]TK COITHI KTHP va Thi TN'!$A:$A,$D454,'[3]TK COITHI KTHP va Thi TN'!$D:$D))</f>
        <v>0</v>
      </c>
      <c r="O454" s="49">
        <f>IF($D454="","",SUMIF('[3]TK COITHI KTHP va Thi TN'!$B:$B,$D454,'[3]TK COITHI KTHP va Thi TN'!$D:$D))</f>
        <v>0</v>
      </c>
      <c r="P454" s="49">
        <f>IF($D454="","",SUMIF('[3]TK COITHI KTHP va Thi TN'!$E:$E,$D454,'[3]TK COITHI KTHP va Thi TN'!$H:$H))</f>
        <v>0</v>
      </c>
      <c r="Q454" s="49">
        <f>IF($D454="","",SUMIF('[3]TK COITHI KTHP va Thi TN'!$F:$F,$D454,'[3]TK COITHI KTHP va Thi TN'!$H:$H))</f>
        <v>0</v>
      </c>
      <c r="R454" s="149">
        <f t="shared" ref="R454:R501" si="76">IF($D454="","",SUM($N454:$Q454))</f>
        <v>0</v>
      </c>
      <c r="S454" s="49">
        <f>IF($D454="","",SUMIF('[3]TK CHAMTHI'!$A:$A,$D454,'[3]TK CHAMTHI'!$C:$C))</f>
        <v>0</v>
      </c>
      <c r="T454" s="49">
        <f>IF($D454="","",SUMIF('[3]TK CHAMTHI'!$B:$B,$D454,'[3]TK CHAMTHI'!$C:$C))</f>
        <v>0</v>
      </c>
      <c r="U454" s="49">
        <f>IF(D454="","",SUMIF('[3]CHAM NV'!B:B,D454,'[3]CHAM NV'!C:C))</f>
        <v>0</v>
      </c>
      <c r="V454" s="50">
        <f t="shared" ref="V454:V501" si="77">IF($D454="","",((SUM($S454:$T454))-U454)*0.1)</f>
        <v>0</v>
      </c>
      <c r="W454" s="49">
        <f>IF($D454="","",SUMIF('[3]TK CHAMTHI'!$D:$D,$D454,'[3]TK CHAMTHI'!$F:$F))</f>
        <v>0</v>
      </c>
      <c r="X454" s="49">
        <f>IF($D454="","",SUMIF('[3]TK CHAMTHI'!$E:$E,$D454,'[3]TK CHAMTHI'!$F:$F))</f>
        <v>0</v>
      </c>
      <c r="Y454" s="49">
        <f>IF(D454="","",SUMIF('[3]CHAM NV'!G:G,D454,'[3]CHAM NV'!H:H))</f>
        <v>0</v>
      </c>
      <c r="Z454" s="50">
        <f t="shared" ref="Z454:Z501" si="78">IF($D454="","",((SUM($W454:$X454))-Y454)*0.2)</f>
        <v>0</v>
      </c>
      <c r="AA454" s="49">
        <f>IF($D454="","",SUMIF('[3]TK CHAMTHI'!$G:$G,$D454,'[3]TK CHAMTHI'!$I:$I))</f>
        <v>0</v>
      </c>
      <c r="AB454" s="49">
        <f>IF($D454="","",SUMIF('[3]TK CHAMTHI'!$H:$H,$D454,'[3]TK CHAMTHI'!$I:$I))</f>
        <v>0</v>
      </c>
      <c r="AC454" s="49">
        <f>IF(D454="","",SUMIF('[3]CHAM NV'!E:E,D454,'[3]CHAM NV'!F:F))</f>
        <v>0</v>
      </c>
      <c r="AD454" s="50">
        <f t="shared" ref="AD454:AD501" si="79">IF($D454="","",((SUM($AA454:$AB454))-AC454)*0.2)</f>
        <v>0</v>
      </c>
      <c r="AE454" s="49">
        <f>IF($D454="","",SUMIF('[3]TK CHAMTHI'!$J:$J,$D454,'[3]TK CHAMTHI'!$L:$L))</f>
        <v>0</v>
      </c>
      <c r="AF454" s="49">
        <f>IF($D454="","",SUMIF('[3]TK CHAMTHI'!$K:$K,$D454,'[3]TK CHAMTHI'!$L:$L))</f>
        <v>0</v>
      </c>
      <c r="AG454" s="49">
        <f>IF(D454="","",SUMIF('[3]CHAM NV'!I:I,D454,'[3]CHAM NV'!J:J))</f>
        <v>0</v>
      </c>
      <c r="AH454" s="50">
        <f t="shared" ref="AH454:AH501" si="80">IF($D454="","",((SUM($AE454:$AF454))-AG454)*0.2)</f>
        <v>0</v>
      </c>
      <c r="AI454" s="49">
        <f>IF($D454="","",SUMIF('[3]TK CHAMTHI'!$M:$M,$D454,'[3]TK CHAMTHI'!$O:$O))</f>
        <v>0</v>
      </c>
      <c r="AJ454" s="49">
        <f>IF($D454="","",SUMIF('[3]TK CHAMTHI'!$N:$N,$D454,'[3]TK CHAMTHI'!$O:$O))</f>
        <v>0</v>
      </c>
      <c r="AK454" s="50">
        <f t="shared" si="72"/>
        <v>0</v>
      </c>
      <c r="AL454" s="49">
        <f>IF($D454="","",SUMIF('[3]TK CHAMTHI'!$P:$P,$D454,'[3]TK CHAMTHI'!$R:$R))</f>
        <v>0</v>
      </c>
      <c r="AM454" s="49">
        <f>IF($D454="","",SUMIF('[3]TK CHAMTHI'!$Q:$Q,$D454,'[3]TK CHAMTHI'!$R:$R))</f>
        <v>0</v>
      </c>
      <c r="AN454" s="50">
        <f t="shared" si="73"/>
        <v>0</v>
      </c>
      <c r="AO454" s="49">
        <f>IF(D454="","",SUMIF('[3]TK CHAMTHI'!S:S,D454,'[3]TK CHAMTHI'!U:U))</f>
        <v>0</v>
      </c>
      <c r="AP454" s="49">
        <f>IF(D454="","",SUMIF('[3]TK CHAMTHI'!T:T,D454,'[3]TK CHAMTHI'!U:U))</f>
        <v>0</v>
      </c>
      <c r="AQ454" s="50">
        <f t="shared" ref="AQ454:AQ501" si="81">IF(D454="","",SUM(AO454:AP454)*0.4)</f>
        <v>0</v>
      </c>
      <c r="AR454" s="50">
        <f>IF(D454="","",ROUND(SUMIF('[3]QL THI'!G:G,D454,'[3]QL THI'!H:H),1))</f>
        <v>0</v>
      </c>
      <c r="AS454" s="50">
        <f>IF(D454="","",ROUND(SUMIF('[3]QL THI'!E:E,D454,'[3]QL THI'!F:F),1))</f>
        <v>0</v>
      </c>
      <c r="AT454" s="149">
        <f t="shared" si="74"/>
        <v>0</v>
      </c>
    </row>
    <row r="455" spans="1:46" s="135" customFormat="1">
      <c r="A455" s="145">
        <f>IF(D455="","",SUBTOTAL(3,$D$5:D455))</f>
        <v>451</v>
      </c>
      <c r="B455" s="170" t="s">
        <v>957</v>
      </c>
      <c r="C455" s="171" t="s">
        <v>939</v>
      </c>
      <c r="D455" s="172" t="s">
        <v>958</v>
      </c>
      <c r="E455" s="147">
        <f>IF($D455="","",SUMIF('[3]TK DETHI'!$A:$A,$D455,'[3]TK DETHI'!$B:$B))</f>
        <v>0</v>
      </c>
      <c r="F455" s="147">
        <f>IF($D455="","",SUMIF('[3]TK DETHI'!$C:$C,$D455,'[3]TK DETHI'!$D:$D))</f>
        <v>0</v>
      </c>
      <c r="G455" s="147">
        <f>IF($D455="","",SUMIF('[3]TK DETHI'!$E:$E,$D455,'[3]TK DETHI'!$F:$F))</f>
        <v>0</v>
      </c>
      <c r="H455" s="147">
        <f>IF($D455="","",SUMIF('[3]TK DETHI'!$G:$G,$D455,'[3]TK DETHI'!$H:$H))</f>
        <v>0</v>
      </c>
      <c r="I455" s="147">
        <f>IF($D455="","",SUMIF('[3]TK DETHI'!$I:$I,$D455,'[3]TK DETHI'!$J:$J))</f>
        <v>0</v>
      </c>
      <c r="J455" s="147">
        <f>IF($D455="","",SUMIF('[3]TK DETHI'!$K:$K,$D455,'[3]TK DETHI'!$L:$L))</f>
        <v>0</v>
      </c>
      <c r="K455" s="147">
        <f>IF($D455="","",SUMIF('[3]TK DETHI'!$M:$M,$D455,'[3]TK DETHI'!$N:$N))</f>
        <v>0</v>
      </c>
      <c r="L455" s="147">
        <f>IF($D455="","",SUMIF('[3]TK DETHI'!$O:$O,$D455,'[3]TK DETHI'!$P:$P))</f>
        <v>0</v>
      </c>
      <c r="M455" s="148">
        <f t="shared" si="75"/>
        <v>0</v>
      </c>
      <c r="N455" s="49">
        <f>IF($D455="","",SUMIF('[3]TK COITHI KTHP va Thi TN'!$A:$A,$D455,'[3]TK COITHI KTHP va Thi TN'!$D:$D))</f>
        <v>0</v>
      </c>
      <c r="O455" s="49">
        <f>IF($D455="","",SUMIF('[3]TK COITHI KTHP va Thi TN'!$B:$B,$D455,'[3]TK COITHI KTHP va Thi TN'!$D:$D))</f>
        <v>0</v>
      </c>
      <c r="P455" s="49">
        <f>IF($D455="","",SUMIF('[3]TK COITHI KTHP va Thi TN'!$E:$E,$D455,'[3]TK COITHI KTHP va Thi TN'!$H:$H))</f>
        <v>0</v>
      </c>
      <c r="Q455" s="49">
        <f>IF($D455="","",SUMIF('[3]TK COITHI KTHP va Thi TN'!$F:$F,$D455,'[3]TK COITHI KTHP va Thi TN'!$H:$H))</f>
        <v>0</v>
      </c>
      <c r="R455" s="149">
        <f t="shared" si="76"/>
        <v>0</v>
      </c>
      <c r="S455" s="49">
        <f>IF($D455="","",SUMIF('[3]TK CHAMTHI'!$A:$A,$D455,'[3]TK CHAMTHI'!$C:$C))</f>
        <v>0</v>
      </c>
      <c r="T455" s="49">
        <f>IF($D455="","",SUMIF('[3]TK CHAMTHI'!$B:$B,$D455,'[3]TK CHAMTHI'!$C:$C))</f>
        <v>0</v>
      </c>
      <c r="U455" s="49">
        <f>IF(D455="","",SUMIF('[3]CHAM NV'!B:B,D455,'[3]CHAM NV'!C:C))</f>
        <v>0</v>
      </c>
      <c r="V455" s="50">
        <f t="shared" si="77"/>
        <v>0</v>
      </c>
      <c r="W455" s="49">
        <f>IF($D455="","",SUMIF('[3]TK CHAMTHI'!$D:$D,$D455,'[3]TK CHAMTHI'!$F:$F))</f>
        <v>0</v>
      </c>
      <c r="X455" s="49">
        <f>IF($D455="","",SUMIF('[3]TK CHAMTHI'!$E:$E,$D455,'[3]TK CHAMTHI'!$F:$F))</f>
        <v>0</v>
      </c>
      <c r="Y455" s="49">
        <f>IF(D455="","",SUMIF('[3]CHAM NV'!G:G,D455,'[3]CHAM NV'!H:H))</f>
        <v>0</v>
      </c>
      <c r="Z455" s="50">
        <f t="shared" si="78"/>
        <v>0</v>
      </c>
      <c r="AA455" s="49">
        <f>IF($D455="","",SUMIF('[3]TK CHAMTHI'!$G:$G,$D455,'[3]TK CHAMTHI'!$I:$I))</f>
        <v>0</v>
      </c>
      <c r="AB455" s="49">
        <f>IF($D455="","",SUMIF('[3]TK CHAMTHI'!$H:$H,$D455,'[3]TK CHAMTHI'!$I:$I))</f>
        <v>0</v>
      </c>
      <c r="AC455" s="49">
        <f>IF(D455="","",SUMIF('[3]CHAM NV'!E:E,D455,'[3]CHAM NV'!F:F))</f>
        <v>0</v>
      </c>
      <c r="AD455" s="50">
        <f t="shared" si="79"/>
        <v>0</v>
      </c>
      <c r="AE455" s="49">
        <f>IF($D455="","",SUMIF('[3]TK CHAMTHI'!$J:$J,$D455,'[3]TK CHAMTHI'!$L:$L))</f>
        <v>0</v>
      </c>
      <c r="AF455" s="49">
        <f>IF($D455="","",SUMIF('[3]TK CHAMTHI'!$K:$K,$D455,'[3]TK CHAMTHI'!$L:$L))</f>
        <v>0</v>
      </c>
      <c r="AG455" s="49">
        <f>IF(D455="","",SUMIF('[3]CHAM NV'!I:I,D455,'[3]CHAM NV'!J:J))</f>
        <v>0</v>
      </c>
      <c r="AH455" s="50">
        <f t="shared" si="80"/>
        <v>0</v>
      </c>
      <c r="AI455" s="49">
        <f>IF($D455="","",SUMIF('[3]TK CHAMTHI'!$M:$M,$D455,'[3]TK CHAMTHI'!$O:$O))</f>
        <v>0</v>
      </c>
      <c r="AJ455" s="49">
        <f>IF($D455="","",SUMIF('[3]TK CHAMTHI'!$N:$N,$D455,'[3]TK CHAMTHI'!$O:$O))</f>
        <v>0</v>
      </c>
      <c r="AK455" s="50">
        <f t="shared" si="72"/>
        <v>0</v>
      </c>
      <c r="AL455" s="49">
        <f>IF($D455="","",SUMIF('[3]TK CHAMTHI'!$P:$P,$D455,'[3]TK CHAMTHI'!$R:$R))</f>
        <v>0</v>
      </c>
      <c r="AM455" s="49">
        <f>IF($D455="","",SUMIF('[3]TK CHAMTHI'!$Q:$Q,$D455,'[3]TK CHAMTHI'!$R:$R))</f>
        <v>0</v>
      </c>
      <c r="AN455" s="50">
        <f t="shared" si="73"/>
        <v>0</v>
      </c>
      <c r="AO455" s="49">
        <f>IF(D455="","",SUMIF('[3]TK CHAMTHI'!S:S,D455,'[3]TK CHAMTHI'!U:U))</f>
        <v>0</v>
      </c>
      <c r="AP455" s="49">
        <f>IF(D455="","",SUMIF('[3]TK CHAMTHI'!T:T,D455,'[3]TK CHAMTHI'!U:U))</f>
        <v>0</v>
      </c>
      <c r="AQ455" s="50">
        <f t="shared" si="81"/>
        <v>0</v>
      </c>
      <c r="AR455" s="50">
        <f>IF(D455="","",ROUND(SUMIF('[3]QL THI'!G:G,D455,'[3]QL THI'!H:H),1))</f>
        <v>0</v>
      </c>
      <c r="AS455" s="50">
        <f>IF(D455="","",ROUND(SUMIF('[3]QL THI'!E:E,D455,'[3]QL THI'!F:F),1))</f>
        <v>0</v>
      </c>
      <c r="AT455" s="149">
        <f t="shared" si="74"/>
        <v>0</v>
      </c>
    </row>
    <row r="456" spans="1:46" s="135" customFormat="1">
      <c r="A456" s="145">
        <f>IF(D456="","",SUBTOTAL(3,$D$5:D456))</f>
        <v>452</v>
      </c>
      <c r="B456" s="170" t="s">
        <v>959</v>
      </c>
      <c r="C456" s="171" t="s">
        <v>960</v>
      </c>
      <c r="D456" s="172" t="s">
        <v>961</v>
      </c>
      <c r="E456" s="147">
        <f>IF($D456="","",SUMIF('[3]TK DETHI'!$A:$A,$D456,'[3]TK DETHI'!$B:$B))</f>
        <v>0</v>
      </c>
      <c r="F456" s="147">
        <f>IF($D456="","",SUMIF('[3]TK DETHI'!$C:$C,$D456,'[3]TK DETHI'!$D:$D))</f>
        <v>0</v>
      </c>
      <c r="G456" s="147">
        <f>IF($D456="","",SUMIF('[3]TK DETHI'!$E:$E,$D456,'[3]TK DETHI'!$F:$F))</f>
        <v>0</v>
      </c>
      <c r="H456" s="147">
        <f>IF($D456="","",SUMIF('[3]TK DETHI'!$G:$G,$D456,'[3]TK DETHI'!$H:$H))</f>
        <v>0</v>
      </c>
      <c r="I456" s="147">
        <f>IF($D456="","",SUMIF('[3]TK DETHI'!$I:$I,$D456,'[3]TK DETHI'!$J:$J))</f>
        <v>0</v>
      </c>
      <c r="J456" s="147">
        <f>IF($D456="","",SUMIF('[3]TK DETHI'!$K:$K,$D456,'[3]TK DETHI'!$L:$L))</f>
        <v>0</v>
      </c>
      <c r="K456" s="147">
        <f>IF($D456="","",SUMIF('[3]TK DETHI'!$M:$M,$D456,'[3]TK DETHI'!$N:$N))</f>
        <v>0</v>
      </c>
      <c r="L456" s="147">
        <f>IF($D456="","",SUMIF('[3]TK DETHI'!$O:$O,$D456,'[3]TK DETHI'!$P:$P))</f>
        <v>0</v>
      </c>
      <c r="M456" s="148">
        <f t="shared" si="75"/>
        <v>0</v>
      </c>
      <c r="N456" s="49">
        <f>IF($D456="","",SUMIF('[3]TK COITHI KTHP va Thi TN'!$A:$A,$D456,'[3]TK COITHI KTHP va Thi TN'!$D:$D))</f>
        <v>0</v>
      </c>
      <c r="O456" s="49">
        <f>IF($D456="","",SUMIF('[3]TK COITHI KTHP va Thi TN'!$B:$B,$D456,'[3]TK COITHI KTHP va Thi TN'!$D:$D))</f>
        <v>0</v>
      </c>
      <c r="P456" s="49">
        <f>IF($D456="","",SUMIF('[3]TK COITHI KTHP va Thi TN'!$E:$E,$D456,'[3]TK COITHI KTHP va Thi TN'!$H:$H))</f>
        <v>0</v>
      </c>
      <c r="Q456" s="49">
        <f>IF($D456="","",SUMIF('[3]TK COITHI KTHP va Thi TN'!$F:$F,$D456,'[3]TK COITHI KTHP va Thi TN'!$H:$H))</f>
        <v>0</v>
      </c>
      <c r="R456" s="149">
        <f t="shared" si="76"/>
        <v>0</v>
      </c>
      <c r="S456" s="49">
        <f>IF($D456="","",SUMIF('[3]TK CHAMTHI'!$A:$A,$D456,'[3]TK CHAMTHI'!$C:$C))</f>
        <v>0</v>
      </c>
      <c r="T456" s="49">
        <f>IF($D456="","",SUMIF('[3]TK CHAMTHI'!$B:$B,$D456,'[3]TK CHAMTHI'!$C:$C))</f>
        <v>0</v>
      </c>
      <c r="U456" s="49">
        <f>IF(D456="","",SUMIF('[3]CHAM NV'!B:B,D456,'[3]CHAM NV'!C:C))</f>
        <v>0</v>
      </c>
      <c r="V456" s="50">
        <f t="shared" si="77"/>
        <v>0</v>
      </c>
      <c r="W456" s="49">
        <f>IF($D456="","",SUMIF('[3]TK CHAMTHI'!$D:$D,$D456,'[3]TK CHAMTHI'!$F:$F))</f>
        <v>0</v>
      </c>
      <c r="X456" s="49">
        <f>IF($D456="","",SUMIF('[3]TK CHAMTHI'!$E:$E,$D456,'[3]TK CHAMTHI'!$F:$F))</f>
        <v>0</v>
      </c>
      <c r="Y456" s="49">
        <f>IF(D456="","",SUMIF('[3]CHAM NV'!G:G,D456,'[3]CHAM NV'!H:H))</f>
        <v>0</v>
      </c>
      <c r="Z456" s="50">
        <f t="shared" si="78"/>
        <v>0</v>
      </c>
      <c r="AA456" s="49">
        <f>IF($D456="","",SUMIF('[3]TK CHAMTHI'!$G:$G,$D456,'[3]TK CHAMTHI'!$I:$I))</f>
        <v>0</v>
      </c>
      <c r="AB456" s="49">
        <f>IF($D456="","",SUMIF('[3]TK CHAMTHI'!$H:$H,$D456,'[3]TK CHAMTHI'!$I:$I))</f>
        <v>0</v>
      </c>
      <c r="AC456" s="49">
        <f>IF(D456="","",SUMIF('[3]CHAM NV'!E:E,D456,'[3]CHAM NV'!F:F))</f>
        <v>0</v>
      </c>
      <c r="AD456" s="50">
        <f t="shared" si="79"/>
        <v>0</v>
      </c>
      <c r="AE456" s="49">
        <f>IF($D456="","",SUMIF('[3]TK CHAMTHI'!$J:$J,$D456,'[3]TK CHAMTHI'!$L:$L))</f>
        <v>0</v>
      </c>
      <c r="AF456" s="49">
        <f>IF($D456="","",SUMIF('[3]TK CHAMTHI'!$K:$K,$D456,'[3]TK CHAMTHI'!$L:$L))</f>
        <v>0</v>
      </c>
      <c r="AG456" s="49">
        <f>IF(D456="","",SUMIF('[3]CHAM NV'!I:I,D456,'[3]CHAM NV'!J:J))</f>
        <v>0</v>
      </c>
      <c r="AH456" s="50">
        <f t="shared" si="80"/>
        <v>0</v>
      </c>
      <c r="AI456" s="49">
        <f>IF($D456="","",SUMIF('[3]TK CHAMTHI'!$M:$M,$D456,'[3]TK CHAMTHI'!$O:$O))</f>
        <v>0</v>
      </c>
      <c r="AJ456" s="49">
        <f>IF($D456="","",SUMIF('[3]TK CHAMTHI'!$N:$N,$D456,'[3]TK CHAMTHI'!$O:$O))</f>
        <v>0</v>
      </c>
      <c r="AK456" s="50">
        <f t="shared" si="72"/>
        <v>0</v>
      </c>
      <c r="AL456" s="49">
        <f>IF($D456="","",SUMIF('[3]TK CHAMTHI'!$P:$P,$D456,'[3]TK CHAMTHI'!$R:$R))</f>
        <v>0</v>
      </c>
      <c r="AM456" s="49">
        <f>IF($D456="","",SUMIF('[3]TK CHAMTHI'!$Q:$Q,$D456,'[3]TK CHAMTHI'!$R:$R))</f>
        <v>0</v>
      </c>
      <c r="AN456" s="50">
        <f t="shared" si="73"/>
        <v>0</v>
      </c>
      <c r="AO456" s="49">
        <f>IF(D456="","",SUMIF('[3]TK CHAMTHI'!S:S,D456,'[3]TK CHAMTHI'!U:U))</f>
        <v>0</v>
      </c>
      <c r="AP456" s="49">
        <f>IF(D456="","",SUMIF('[3]TK CHAMTHI'!T:T,D456,'[3]TK CHAMTHI'!U:U))</f>
        <v>0</v>
      </c>
      <c r="AQ456" s="50">
        <f t="shared" si="81"/>
        <v>0</v>
      </c>
      <c r="AR456" s="50">
        <f>IF(D456="","",ROUND(SUMIF('[3]QL THI'!G:G,D456,'[3]QL THI'!H:H),1))</f>
        <v>0</v>
      </c>
      <c r="AS456" s="50">
        <f>IF(D456="","",ROUND(SUMIF('[3]QL THI'!E:E,D456,'[3]QL THI'!F:F),1))</f>
        <v>0</v>
      </c>
      <c r="AT456" s="149">
        <f t="shared" si="74"/>
        <v>0</v>
      </c>
    </row>
    <row r="457" spans="1:46" s="135" customFormat="1">
      <c r="A457" s="145">
        <f>IF(D457="","",SUBTOTAL(3,$D$5:D457))</f>
        <v>453</v>
      </c>
      <c r="B457" s="170" t="s">
        <v>962</v>
      </c>
      <c r="C457" s="171" t="s">
        <v>960</v>
      </c>
      <c r="D457" s="172" t="s">
        <v>963</v>
      </c>
      <c r="E457" s="147">
        <f>IF($D457="","",SUMIF('[3]TK DETHI'!$A:$A,$D457,'[3]TK DETHI'!$B:$B))</f>
        <v>0</v>
      </c>
      <c r="F457" s="147">
        <f>IF($D457="","",SUMIF('[3]TK DETHI'!$C:$C,$D457,'[3]TK DETHI'!$D:$D))</f>
        <v>0</v>
      </c>
      <c r="G457" s="147">
        <f>IF($D457="","",SUMIF('[3]TK DETHI'!$E:$E,$D457,'[3]TK DETHI'!$F:$F))</f>
        <v>0</v>
      </c>
      <c r="H457" s="147">
        <f>IF($D457="","",SUMIF('[3]TK DETHI'!$G:$G,$D457,'[3]TK DETHI'!$H:$H))</f>
        <v>0</v>
      </c>
      <c r="I457" s="147">
        <f>IF($D457="","",SUMIF('[3]TK DETHI'!$I:$I,$D457,'[3]TK DETHI'!$J:$J))</f>
        <v>0</v>
      </c>
      <c r="J457" s="147">
        <f>IF($D457="","",SUMIF('[3]TK DETHI'!$K:$K,$D457,'[3]TK DETHI'!$L:$L))</f>
        <v>0</v>
      </c>
      <c r="K457" s="147">
        <f>IF($D457="","",SUMIF('[3]TK DETHI'!$M:$M,$D457,'[3]TK DETHI'!$N:$N))</f>
        <v>0</v>
      </c>
      <c r="L457" s="147">
        <f>IF($D457="","",SUMIF('[3]TK DETHI'!$O:$O,$D457,'[3]TK DETHI'!$P:$P))</f>
        <v>0</v>
      </c>
      <c r="M457" s="148">
        <f t="shared" si="75"/>
        <v>0</v>
      </c>
      <c r="N457" s="49">
        <f>IF($D457="","",SUMIF('[3]TK COITHI KTHP va Thi TN'!$A:$A,$D457,'[3]TK COITHI KTHP va Thi TN'!$D:$D))</f>
        <v>0</v>
      </c>
      <c r="O457" s="49">
        <f>IF($D457="","",SUMIF('[3]TK COITHI KTHP va Thi TN'!$B:$B,$D457,'[3]TK COITHI KTHP va Thi TN'!$D:$D))</f>
        <v>0</v>
      </c>
      <c r="P457" s="49">
        <f>IF($D457="","",SUMIF('[3]TK COITHI KTHP va Thi TN'!$E:$E,$D457,'[3]TK COITHI KTHP va Thi TN'!$H:$H))</f>
        <v>0</v>
      </c>
      <c r="Q457" s="49">
        <f>IF($D457="","",SUMIF('[3]TK COITHI KTHP va Thi TN'!$F:$F,$D457,'[3]TK COITHI KTHP va Thi TN'!$H:$H))</f>
        <v>0</v>
      </c>
      <c r="R457" s="149">
        <f t="shared" si="76"/>
        <v>0</v>
      </c>
      <c r="S457" s="49">
        <f>IF($D457="","",SUMIF('[3]TK CHAMTHI'!$A:$A,$D457,'[3]TK CHAMTHI'!$C:$C))</f>
        <v>0</v>
      </c>
      <c r="T457" s="49">
        <f>IF($D457="","",SUMIF('[3]TK CHAMTHI'!$B:$B,$D457,'[3]TK CHAMTHI'!$C:$C))</f>
        <v>0</v>
      </c>
      <c r="U457" s="49">
        <f>IF(D457="","",SUMIF('[3]CHAM NV'!B:B,D457,'[3]CHAM NV'!C:C))</f>
        <v>0</v>
      </c>
      <c r="V457" s="50">
        <f t="shared" si="77"/>
        <v>0</v>
      </c>
      <c r="W457" s="49">
        <f>IF($D457="","",SUMIF('[3]TK CHAMTHI'!$D:$D,$D457,'[3]TK CHAMTHI'!$F:$F))</f>
        <v>0</v>
      </c>
      <c r="X457" s="49">
        <f>IF($D457="","",SUMIF('[3]TK CHAMTHI'!$E:$E,$D457,'[3]TK CHAMTHI'!$F:$F))</f>
        <v>0</v>
      </c>
      <c r="Y457" s="49">
        <f>IF(D457="","",SUMIF('[3]CHAM NV'!G:G,D457,'[3]CHAM NV'!H:H))</f>
        <v>0</v>
      </c>
      <c r="Z457" s="50">
        <f t="shared" si="78"/>
        <v>0</v>
      </c>
      <c r="AA457" s="49">
        <f>IF($D457="","",SUMIF('[3]TK CHAMTHI'!$G:$G,$D457,'[3]TK CHAMTHI'!$I:$I))</f>
        <v>0</v>
      </c>
      <c r="AB457" s="49">
        <f>IF($D457="","",SUMIF('[3]TK CHAMTHI'!$H:$H,$D457,'[3]TK CHAMTHI'!$I:$I))</f>
        <v>0</v>
      </c>
      <c r="AC457" s="49">
        <f>IF(D457="","",SUMIF('[3]CHAM NV'!E:E,D457,'[3]CHAM NV'!F:F))</f>
        <v>0</v>
      </c>
      <c r="AD457" s="50">
        <f t="shared" si="79"/>
        <v>0</v>
      </c>
      <c r="AE457" s="49">
        <f>IF($D457="","",SUMIF('[3]TK CHAMTHI'!$J:$J,$D457,'[3]TK CHAMTHI'!$L:$L))</f>
        <v>0</v>
      </c>
      <c r="AF457" s="49">
        <f>IF($D457="","",SUMIF('[3]TK CHAMTHI'!$K:$K,$D457,'[3]TK CHAMTHI'!$L:$L))</f>
        <v>0</v>
      </c>
      <c r="AG457" s="49">
        <f>IF(D457="","",SUMIF('[3]CHAM NV'!I:I,D457,'[3]CHAM NV'!J:J))</f>
        <v>0</v>
      </c>
      <c r="AH457" s="50">
        <f t="shared" si="80"/>
        <v>0</v>
      </c>
      <c r="AI457" s="49">
        <f>IF($D457="","",SUMIF('[3]TK CHAMTHI'!$M:$M,$D457,'[3]TK CHAMTHI'!$O:$O))</f>
        <v>0</v>
      </c>
      <c r="AJ457" s="49">
        <f>IF($D457="","",SUMIF('[3]TK CHAMTHI'!$N:$N,$D457,'[3]TK CHAMTHI'!$O:$O))</f>
        <v>0</v>
      </c>
      <c r="AK457" s="50">
        <f t="shared" si="72"/>
        <v>0</v>
      </c>
      <c r="AL457" s="49">
        <f>IF($D457="","",SUMIF('[3]TK CHAMTHI'!$P:$P,$D457,'[3]TK CHAMTHI'!$R:$R))</f>
        <v>0</v>
      </c>
      <c r="AM457" s="49">
        <f>IF($D457="","",SUMIF('[3]TK CHAMTHI'!$Q:$Q,$D457,'[3]TK CHAMTHI'!$R:$R))</f>
        <v>0</v>
      </c>
      <c r="AN457" s="50">
        <f t="shared" si="73"/>
        <v>0</v>
      </c>
      <c r="AO457" s="49">
        <f>IF(D457="","",SUMIF('[3]TK CHAMTHI'!S:S,D457,'[3]TK CHAMTHI'!U:U))</f>
        <v>0</v>
      </c>
      <c r="AP457" s="49">
        <f>IF(D457="","",SUMIF('[3]TK CHAMTHI'!T:T,D457,'[3]TK CHAMTHI'!U:U))</f>
        <v>0</v>
      </c>
      <c r="AQ457" s="50">
        <f t="shared" si="81"/>
        <v>0</v>
      </c>
      <c r="AR457" s="50">
        <f>IF(D457="","",ROUND(SUMIF('[3]QL THI'!G:G,D457,'[3]QL THI'!H:H),1))</f>
        <v>0</v>
      </c>
      <c r="AS457" s="50">
        <f>IF(D457="","",ROUND(SUMIF('[3]QL THI'!E:E,D457,'[3]QL THI'!F:F),1))</f>
        <v>0</v>
      </c>
      <c r="AT457" s="149">
        <f t="shared" si="74"/>
        <v>0</v>
      </c>
    </row>
    <row r="458" spans="1:46" s="135" customFormat="1">
      <c r="A458" s="145">
        <f>IF(D458="","",SUBTOTAL(3,$D$5:D458))</f>
        <v>454</v>
      </c>
      <c r="B458" s="170" t="s">
        <v>964</v>
      </c>
      <c r="C458" s="171" t="s">
        <v>960</v>
      </c>
      <c r="D458" s="172" t="s">
        <v>965</v>
      </c>
      <c r="E458" s="147">
        <f>IF($D458="","",SUMIF('[3]TK DETHI'!$A:$A,$D458,'[3]TK DETHI'!$B:$B))</f>
        <v>0</v>
      </c>
      <c r="F458" s="147">
        <f>IF($D458="","",SUMIF('[3]TK DETHI'!$C:$C,$D458,'[3]TK DETHI'!$D:$D))</f>
        <v>0</v>
      </c>
      <c r="G458" s="147">
        <f>IF($D458="","",SUMIF('[3]TK DETHI'!$E:$E,$D458,'[3]TK DETHI'!$F:$F))</f>
        <v>0</v>
      </c>
      <c r="H458" s="147">
        <f>IF($D458="","",SUMIF('[3]TK DETHI'!$G:$G,$D458,'[3]TK DETHI'!$H:$H))</f>
        <v>0</v>
      </c>
      <c r="I458" s="147">
        <f>IF($D458="","",SUMIF('[3]TK DETHI'!$I:$I,$D458,'[3]TK DETHI'!$J:$J))</f>
        <v>0</v>
      </c>
      <c r="J458" s="147">
        <f>IF($D458="","",SUMIF('[3]TK DETHI'!$K:$K,$D458,'[3]TK DETHI'!$L:$L))</f>
        <v>0</v>
      </c>
      <c r="K458" s="147">
        <f>IF($D458="","",SUMIF('[3]TK DETHI'!$M:$M,$D458,'[3]TK DETHI'!$N:$N))</f>
        <v>0</v>
      </c>
      <c r="L458" s="147">
        <f>IF($D458="","",SUMIF('[3]TK DETHI'!$O:$O,$D458,'[3]TK DETHI'!$P:$P))</f>
        <v>0</v>
      </c>
      <c r="M458" s="148">
        <f t="shared" si="75"/>
        <v>0</v>
      </c>
      <c r="N458" s="49">
        <f>IF($D458="","",SUMIF('[3]TK COITHI KTHP va Thi TN'!$A:$A,$D458,'[3]TK COITHI KTHP va Thi TN'!$D:$D))</f>
        <v>0</v>
      </c>
      <c r="O458" s="49">
        <f>IF($D458="","",SUMIF('[3]TK COITHI KTHP va Thi TN'!$B:$B,$D458,'[3]TK COITHI KTHP va Thi TN'!$D:$D))</f>
        <v>0</v>
      </c>
      <c r="P458" s="49">
        <f>IF($D458="","",SUMIF('[3]TK COITHI KTHP va Thi TN'!$E:$E,$D458,'[3]TK COITHI KTHP va Thi TN'!$H:$H))</f>
        <v>0</v>
      </c>
      <c r="Q458" s="49">
        <f>IF($D458="","",SUMIF('[3]TK COITHI KTHP va Thi TN'!$F:$F,$D458,'[3]TK COITHI KTHP va Thi TN'!$H:$H))</f>
        <v>0</v>
      </c>
      <c r="R458" s="149">
        <f t="shared" si="76"/>
        <v>0</v>
      </c>
      <c r="S458" s="49">
        <f>IF($D458="","",SUMIF('[3]TK CHAMTHI'!$A:$A,$D458,'[3]TK CHAMTHI'!$C:$C))</f>
        <v>0</v>
      </c>
      <c r="T458" s="49">
        <f>IF($D458="","",SUMIF('[3]TK CHAMTHI'!$B:$B,$D458,'[3]TK CHAMTHI'!$C:$C))</f>
        <v>0</v>
      </c>
      <c r="U458" s="49">
        <f>IF(D458="","",SUMIF('[3]CHAM NV'!B:B,D458,'[3]CHAM NV'!C:C))</f>
        <v>0</v>
      </c>
      <c r="V458" s="50">
        <f t="shared" si="77"/>
        <v>0</v>
      </c>
      <c r="W458" s="49">
        <f>IF($D458="","",SUMIF('[3]TK CHAMTHI'!$D:$D,$D458,'[3]TK CHAMTHI'!$F:$F))</f>
        <v>0</v>
      </c>
      <c r="X458" s="49">
        <f>IF($D458="","",SUMIF('[3]TK CHAMTHI'!$E:$E,$D458,'[3]TK CHAMTHI'!$F:$F))</f>
        <v>0</v>
      </c>
      <c r="Y458" s="49">
        <f>IF(D458="","",SUMIF('[3]CHAM NV'!G:G,D458,'[3]CHAM NV'!H:H))</f>
        <v>0</v>
      </c>
      <c r="Z458" s="50">
        <f t="shared" si="78"/>
        <v>0</v>
      </c>
      <c r="AA458" s="49">
        <f>IF($D458="","",SUMIF('[3]TK CHAMTHI'!$G:$G,$D458,'[3]TK CHAMTHI'!$I:$I))</f>
        <v>0</v>
      </c>
      <c r="AB458" s="49">
        <f>IF($D458="","",SUMIF('[3]TK CHAMTHI'!$H:$H,$D458,'[3]TK CHAMTHI'!$I:$I))</f>
        <v>0</v>
      </c>
      <c r="AC458" s="49">
        <f>IF(D458="","",SUMIF('[3]CHAM NV'!E:E,D458,'[3]CHAM NV'!F:F))</f>
        <v>0</v>
      </c>
      <c r="AD458" s="50">
        <f t="shared" si="79"/>
        <v>0</v>
      </c>
      <c r="AE458" s="49">
        <f>IF($D458="","",SUMIF('[3]TK CHAMTHI'!$J:$J,$D458,'[3]TK CHAMTHI'!$L:$L))</f>
        <v>0</v>
      </c>
      <c r="AF458" s="49">
        <f>IF($D458="","",SUMIF('[3]TK CHAMTHI'!$K:$K,$D458,'[3]TK CHAMTHI'!$L:$L))</f>
        <v>0</v>
      </c>
      <c r="AG458" s="49">
        <f>IF(D458="","",SUMIF('[3]CHAM NV'!I:I,D458,'[3]CHAM NV'!J:J))</f>
        <v>0</v>
      </c>
      <c r="AH458" s="50">
        <f t="shared" si="80"/>
        <v>0</v>
      </c>
      <c r="AI458" s="49">
        <f>IF($D458="","",SUMIF('[3]TK CHAMTHI'!$M:$M,$D458,'[3]TK CHAMTHI'!$O:$O))</f>
        <v>0</v>
      </c>
      <c r="AJ458" s="49">
        <f>IF($D458="","",SUMIF('[3]TK CHAMTHI'!$N:$N,$D458,'[3]TK CHAMTHI'!$O:$O))</f>
        <v>0</v>
      </c>
      <c r="AK458" s="50">
        <f t="shared" si="72"/>
        <v>0</v>
      </c>
      <c r="AL458" s="49">
        <f>IF($D458="","",SUMIF('[3]TK CHAMTHI'!$P:$P,$D458,'[3]TK CHAMTHI'!$R:$R))</f>
        <v>0</v>
      </c>
      <c r="AM458" s="49">
        <f>IF($D458="","",SUMIF('[3]TK CHAMTHI'!$Q:$Q,$D458,'[3]TK CHAMTHI'!$R:$R))</f>
        <v>0</v>
      </c>
      <c r="AN458" s="50">
        <f t="shared" si="73"/>
        <v>0</v>
      </c>
      <c r="AO458" s="49">
        <f>IF(D458="","",SUMIF('[3]TK CHAMTHI'!S:S,D458,'[3]TK CHAMTHI'!U:U))</f>
        <v>0</v>
      </c>
      <c r="AP458" s="49">
        <f>IF(D458="","",SUMIF('[3]TK CHAMTHI'!T:T,D458,'[3]TK CHAMTHI'!U:U))</f>
        <v>0</v>
      </c>
      <c r="AQ458" s="50">
        <f t="shared" si="81"/>
        <v>0</v>
      </c>
      <c r="AR458" s="50">
        <f>IF(D458="","",ROUND(SUMIF('[3]QL THI'!G:G,D458,'[3]QL THI'!H:H),1))</f>
        <v>0</v>
      </c>
      <c r="AS458" s="50">
        <f>IF(D458="","",ROUND(SUMIF('[3]QL THI'!E:E,D458,'[3]QL THI'!F:F),1))</f>
        <v>0</v>
      </c>
      <c r="AT458" s="149">
        <f t="shared" si="74"/>
        <v>0</v>
      </c>
    </row>
    <row r="459" spans="1:46" s="135" customFormat="1">
      <c r="A459" s="145">
        <f>IF(D459="","",SUBTOTAL(3,$D$5:D459))</f>
        <v>455</v>
      </c>
      <c r="B459" s="170" t="s">
        <v>966</v>
      </c>
      <c r="C459" s="171" t="s">
        <v>967</v>
      </c>
      <c r="D459" s="172" t="s">
        <v>968</v>
      </c>
      <c r="E459" s="147">
        <f>IF($D459="","",SUMIF('[3]TK DETHI'!$A:$A,$D459,'[3]TK DETHI'!$B:$B))</f>
        <v>0</v>
      </c>
      <c r="F459" s="147">
        <f>IF($D459="","",SUMIF('[3]TK DETHI'!$C:$C,$D459,'[3]TK DETHI'!$D:$D))</f>
        <v>0</v>
      </c>
      <c r="G459" s="147">
        <f>IF($D459="","",SUMIF('[3]TK DETHI'!$E:$E,$D459,'[3]TK DETHI'!$F:$F))</f>
        <v>0</v>
      </c>
      <c r="H459" s="147">
        <f>IF($D459="","",SUMIF('[3]TK DETHI'!$G:$G,$D459,'[3]TK DETHI'!$H:$H))</f>
        <v>0</v>
      </c>
      <c r="I459" s="147">
        <f>IF($D459="","",SUMIF('[3]TK DETHI'!$I:$I,$D459,'[3]TK DETHI'!$J:$J))</f>
        <v>0</v>
      </c>
      <c r="J459" s="147">
        <f>IF($D459="","",SUMIF('[3]TK DETHI'!$K:$K,$D459,'[3]TK DETHI'!$L:$L))</f>
        <v>0</v>
      </c>
      <c r="K459" s="147">
        <f>IF($D459="","",SUMIF('[3]TK DETHI'!$M:$M,$D459,'[3]TK DETHI'!$N:$N))</f>
        <v>0</v>
      </c>
      <c r="L459" s="147">
        <f>IF($D459="","",SUMIF('[3]TK DETHI'!$O:$O,$D459,'[3]TK DETHI'!$P:$P))</f>
        <v>0</v>
      </c>
      <c r="M459" s="148">
        <f t="shared" si="75"/>
        <v>0</v>
      </c>
      <c r="N459" s="49">
        <f>IF($D459="","",SUMIF('[3]TK COITHI KTHP va Thi TN'!$A:$A,$D459,'[3]TK COITHI KTHP va Thi TN'!$D:$D))</f>
        <v>0</v>
      </c>
      <c r="O459" s="49">
        <f>IF($D459="","",SUMIF('[3]TK COITHI KTHP va Thi TN'!$B:$B,$D459,'[3]TK COITHI KTHP va Thi TN'!$D:$D))</f>
        <v>0</v>
      </c>
      <c r="P459" s="49">
        <f>IF($D459="","",SUMIF('[3]TK COITHI KTHP va Thi TN'!$E:$E,$D459,'[3]TK COITHI KTHP va Thi TN'!$H:$H))</f>
        <v>0</v>
      </c>
      <c r="Q459" s="49">
        <f>IF($D459="","",SUMIF('[3]TK COITHI KTHP va Thi TN'!$F:$F,$D459,'[3]TK COITHI KTHP va Thi TN'!$H:$H))</f>
        <v>0</v>
      </c>
      <c r="R459" s="149">
        <f t="shared" si="76"/>
        <v>0</v>
      </c>
      <c r="S459" s="49">
        <f>IF($D459="","",SUMIF('[3]TK CHAMTHI'!$A:$A,$D459,'[3]TK CHAMTHI'!$C:$C))</f>
        <v>0</v>
      </c>
      <c r="T459" s="49">
        <f>IF($D459="","",SUMIF('[3]TK CHAMTHI'!$B:$B,$D459,'[3]TK CHAMTHI'!$C:$C))</f>
        <v>0</v>
      </c>
      <c r="U459" s="49">
        <f>IF(D459="","",SUMIF('[3]CHAM NV'!B:B,D459,'[3]CHAM NV'!C:C))</f>
        <v>0</v>
      </c>
      <c r="V459" s="50">
        <f t="shared" si="77"/>
        <v>0</v>
      </c>
      <c r="W459" s="49">
        <f>IF($D459="","",SUMIF('[3]TK CHAMTHI'!$D:$D,$D459,'[3]TK CHAMTHI'!$F:$F))</f>
        <v>0</v>
      </c>
      <c r="X459" s="49">
        <f>IF($D459="","",SUMIF('[3]TK CHAMTHI'!$E:$E,$D459,'[3]TK CHAMTHI'!$F:$F))</f>
        <v>0</v>
      </c>
      <c r="Y459" s="49">
        <f>IF(D459="","",SUMIF('[3]CHAM NV'!G:G,D459,'[3]CHAM NV'!H:H))</f>
        <v>0</v>
      </c>
      <c r="Z459" s="50">
        <f t="shared" si="78"/>
        <v>0</v>
      </c>
      <c r="AA459" s="49">
        <f>IF($D459="","",SUMIF('[3]TK CHAMTHI'!$G:$G,$D459,'[3]TK CHAMTHI'!$I:$I))</f>
        <v>0</v>
      </c>
      <c r="AB459" s="49">
        <f>IF($D459="","",SUMIF('[3]TK CHAMTHI'!$H:$H,$D459,'[3]TK CHAMTHI'!$I:$I))</f>
        <v>0</v>
      </c>
      <c r="AC459" s="49">
        <f>IF(D459="","",SUMIF('[3]CHAM NV'!E:E,D459,'[3]CHAM NV'!F:F))</f>
        <v>0</v>
      </c>
      <c r="AD459" s="50">
        <f t="shared" si="79"/>
        <v>0</v>
      </c>
      <c r="AE459" s="49">
        <f>IF($D459="","",SUMIF('[3]TK CHAMTHI'!$J:$J,$D459,'[3]TK CHAMTHI'!$L:$L))</f>
        <v>0</v>
      </c>
      <c r="AF459" s="49">
        <f>IF($D459="","",SUMIF('[3]TK CHAMTHI'!$K:$K,$D459,'[3]TK CHAMTHI'!$L:$L))</f>
        <v>0</v>
      </c>
      <c r="AG459" s="49">
        <f>IF(D459="","",SUMIF('[3]CHAM NV'!I:I,D459,'[3]CHAM NV'!J:J))</f>
        <v>0</v>
      </c>
      <c r="AH459" s="50">
        <f t="shared" si="80"/>
        <v>0</v>
      </c>
      <c r="AI459" s="49">
        <f>IF($D459="","",SUMIF('[3]TK CHAMTHI'!$M:$M,$D459,'[3]TK CHAMTHI'!$O:$O))</f>
        <v>0</v>
      </c>
      <c r="AJ459" s="49">
        <f>IF($D459="","",SUMIF('[3]TK CHAMTHI'!$N:$N,$D459,'[3]TK CHAMTHI'!$O:$O))</f>
        <v>0</v>
      </c>
      <c r="AK459" s="50">
        <f t="shared" si="72"/>
        <v>0</v>
      </c>
      <c r="AL459" s="49">
        <f>IF($D459="","",SUMIF('[3]TK CHAMTHI'!$P:$P,$D459,'[3]TK CHAMTHI'!$R:$R))</f>
        <v>0</v>
      </c>
      <c r="AM459" s="49">
        <f>IF($D459="","",SUMIF('[3]TK CHAMTHI'!$Q:$Q,$D459,'[3]TK CHAMTHI'!$R:$R))</f>
        <v>0</v>
      </c>
      <c r="AN459" s="50">
        <f t="shared" si="73"/>
        <v>0</v>
      </c>
      <c r="AO459" s="49">
        <f>IF(D459="","",SUMIF('[3]TK CHAMTHI'!S:S,D459,'[3]TK CHAMTHI'!U:U))</f>
        <v>0</v>
      </c>
      <c r="AP459" s="49">
        <f>IF(D459="","",SUMIF('[3]TK CHAMTHI'!T:T,D459,'[3]TK CHAMTHI'!U:U))</f>
        <v>0</v>
      </c>
      <c r="AQ459" s="50">
        <f t="shared" si="81"/>
        <v>0</v>
      </c>
      <c r="AR459" s="50">
        <f>IF(D459="","",ROUND(SUMIF('[3]QL THI'!G:G,D459,'[3]QL THI'!H:H),1))</f>
        <v>0</v>
      </c>
      <c r="AS459" s="50">
        <f>IF(D459="","",ROUND(SUMIF('[3]QL THI'!E:E,D459,'[3]QL THI'!F:F),1))</f>
        <v>0</v>
      </c>
      <c r="AT459" s="149">
        <f t="shared" si="74"/>
        <v>0</v>
      </c>
    </row>
    <row r="460" spans="1:46" s="135" customFormat="1">
      <c r="A460" s="145">
        <f>IF(D460="","",SUBTOTAL(3,$D$5:D460))</f>
        <v>456</v>
      </c>
      <c r="B460" s="170" t="s">
        <v>969</v>
      </c>
      <c r="C460" s="171" t="s">
        <v>970</v>
      </c>
      <c r="D460" s="172" t="s">
        <v>971</v>
      </c>
      <c r="E460" s="147">
        <f>IF($D460="","",SUMIF('[3]TK DETHI'!$A:$A,$D460,'[3]TK DETHI'!$B:$B))</f>
        <v>0</v>
      </c>
      <c r="F460" s="147">
        <f>IF($D460="","",SUMIF('[3]TK DETHI'!$C:$C,$D460,'[3]TK DETHI'!$D:$D))</f>
        <v>0</v>
      </c>
      <c r="G460" s="147">
        <f>IF($D460="","",SUMIF('[3]TK DETHI'!$E:$E,$D460,'[3]TK DETHI'!$F:$F))</f>
        <v>0</v>
      </c>
      <c r="H460" s="147">
        <f>IF($D460="","",SUMIF('[3]TK DETHI'!$G:$G,$D460,'[3]TK DETHI'!$H:$H))</f>
        <v>0</v>
      </c>
      <c r="I460" s="147">
        <f>IF($D460="","",SUMIF('[3]TK DETHI'!$I:$I,$D460,'[3]TK DETHI'!$J:$J))</f>
        <v>0</v>
      </c>
      <c r="J460" s="147">
        <f>IF($D460="","",SUMIF('[3]TK DETHI'!$K:$K,$D460,'[3]TK DETHI'!$L:$L))</f>
        <v>0</v>
      </c>
      <c r="K460" s="147">
        <f>IF($D460="","",SUMIF('[3]TK DETHI'!$M:$M,$D460,'[3]TK DETHI'!$N:$N))</f>
        <v>0</v>
      </c>
      <c r="L460" s="147">
        <f>IF($D460="","",SUMIF('[3]TK DETHI'!$O:$O,$D460,'[3]TK DETHI'!$P:$P))</f>
        <v>0</v>
      </c>
      <c r="M460" s="148">
        <f t="shared" si="75"/>
        <v>0</v>
      </c>
      <c r="N460" s="49">
        <f>IF($D460="","",SUMIF('[3]TK COITHI KTHP va Thi TN'!$A:$A,$D460,'[3]TK COITHI KTHP va Thi TN'!$D:$D))</f>
        <v>0</v>
      </c>
      <c r="O460" s="49">
        <f>IF($D460="","",SUMIF('[3]TK COITHI KTHP va Thi TN'!$B:$B,$D460,'[3]TK COITHI KTHP va Thi TN'!$D:$D))</f>
        <v>0</v>
      </c>
      <c r="P460" s="49">
        <f>IF($D460="","",SUMIF('[3]TK COITHI KTHP va Thi TN'!$E:$E,$D460,'[3]TK COITHI KTHP va Thi TN'!$H:$H))</f>
        <v>0</v>
      </c>
      <c r="Q460" s="49">
        <f>IF($D460="","",SUMIF('[3]TK COITHI KTHP va Thi TN'!$F:$F,$D460,'[3]TK COITHI KTHP va Thi TN'!$H:$H))</f>
        <v>0</v>
      </c>
      <c r="R460" s="149">
        <f t="shared" si="76"/>
        <v>0</v>
      </c>
      <c r="S460" s="49">
        <f>IF($D460="","",SUMIF('[3]TK CHAMTHI'!$A:$A,$D460,'[3]TK CHAMTHI'!$C:$C))</f>
        <v>0</v>
      </c>
      <c r="T460" s="49">
        <f>IF($D460="","",SUMIF('[3]TK CHAMTHI'!$B:$B,$D460,'[3]TK CHAMTHI'!$C:$C))</f>
        <v>0</v>
      </c>
      <c r="U460" s="49">
        <f>IF(D460="","",SUMIF('[3]CHAM NV'!B:B,D460,'[3]CHAM NV'!C:C))</f>
        <v>0</v>
      </c>
      <c r="V460" s="50">
        <f t="shared" si="77"/>
        <v>0</v>
      </c>
      <c r="W460" s="49">
        <f>IF($D460="","",SUMIF('[3]TK CHAMTHI'!$D:$D,$D460,'[3]TK CHAMTHI'!$F:$F))</f>
        <v>0</v>
      </c>
      <c r="X460" s="49">
        <f>IF($D460="","",SUMIF('[3]TK CHAMTHI'!$E:$E,$D460,'[3]TK CHAMTHI'!$F:$F))</f>
        <v>0</v>
      </c>
      <c r="Y460" s="49">
        <f>IF(D460="","",SUMIF('[3]CHAM NV'!G:G,D460,'[3]CHAM NV'!H:H))</f>
        <v>0</v>
      </c>
      <c r="Z460" s="50">
        <f t="shared" si="78"/>
        <v>0</v>
      </c>
      <c r="AA460" s="49">
        <f>IF($D460="","",SUMIF('[3]TK CHAMTHI'!$G:$G,$D460,'[3]TK CHAMTHI'!$I:$I))</f>
        <v>0</v>
      </c>
      <c r="AB460" s="49">
        <f>IF($D460="","",SUMIF('[3]TK CHAMTHI'!$H:$H,$D460,'[3]TK CHAMTHI'!$I:$I))</f>
        <v>0</v>
      </c>
      <c r="AC460" s="49">
        <f>IF(D460="","",SUMIF('[3]CHAM NV'!E:E,D460,'[3]CHAM NV'!F:F))</f>
        <v>0</v>
      </c>
      <c r="AD460" s="50">
        <f t="shared" si="79"/>
        <v>0</v>
      </c>
      <c r="AE460" s="49">
        <f>IF($D460="","",SUMIF('[3]TK CHAMTHI'!$J:$J,$D460,'[3]TK CHAMTHI'!$L:$L))</f>
        <v>0</v>
      </c>
      <c r="AF460" s="49">
        <f>IF($D460="","",SUMIF('[3]TK CHAMTHI'!$K:$K,$D460,'[3]TK CHAMTHI'!$L:$L))</f>
        <v>0</v>
      </c>
      <c r="AG460" s="49">
        <f>IF(D460="","",SUMIF('[3]CHAM NV'!I:I,D460,'[3]CHAM NV'!J:J))</f>
        <v>0</v>
      </c>
      <c r="AH460" s="50">
        <f t="shared" si="80"/>
        <v>0</v>
      </c>
      <c r="AI460" s="49">
        <f>IF($D460="","",SUMIF('[3]TK CHAMTHI'!$M:$M,$D460,'[3]TK CHAMTHI'!$O:$O))</f>
        <v>0</v>
      </c>
      <c r="AJ460" s="49">
        <f>IF($D460="","",SUMIF('[3]TK CHAMTHI'!$N:$N,$D460,'[3]TK CHAMTHI'!$O:$O))</f>
        <v>0</v>
      </c>
      <c r="AK460" s="50">
        <f t="shared" si="72"/>
        <v>0</v>
      </c>
      <c r="AL460" s="49">
        <f>IF($D460="","",SUMIF('[3]TK CHAMTHI'!$P:$P,$D460,'[3]TK CHAMTHI'!$R:$R))</f>
        <v>0</v>
      </c>
      <c r="AM460" s="49">
        <f>IF($D460="","",SUMIF('[3]TK CHAMTHI'!$Q:$Q,$D460,'[3]TK CHAMTHI'!$R:$R))</f>
        <v>0</v>
      </c>
      <c r="AN460" s="50">
        <f t="shared" si="73"/>
        <v>0</v>
      </c>
      <c r="AO460" s="49">
        <f>IF(D460="","",SUMIF('[3]TK CHAMTHI'!S:S,D460,'[3]TK CHAMTHI'!U:U))</f>
        <v>0</v>
      </c>
      <c r="AP460" s="49">
        <f>IF(D460="","",SUMIF('[3]TK CHAMTHI'!T:T,D460,'[3]TK CHAMTHI'!U:U))</f>
        <v>0</v>
      </c>
      <c r="AQ460" s="50">
        <f t="shared" si="81"/>
        <v>0</v>
      </c>
      <c r="AR460" s="50">
        <f>IF(D460="","",ROUND(SUMIF('[3]QL THI'!G:G,D460,'[3]QL THI'!H:H),1))</f>
        <v>0</v>
      </c>
      <c r="AS460" s="50">
        <f>IF(D460="","",ROUND(SUMIF('[3]QL THI'!E:E,D460,'[3]QL THI'!F:F),1))</f>
        <v>0</v>
      </c>
      <c r="AT460" s="149">
        <f t="shared" si="74"/>
        <v>0</v>
      </c>
    </row>
    <row r="461" spans="1:46" s="135" customFormat="1">
      <c r="A461" s="145">
        <f>IF(D461="","",SUBTOTAL(3,$D$5:D461))</f>
        <v>457</v>
      </c>
      <c r="B461" s="170" t="s">
        <v>972</v>
      </c>
      <c r="C461" s="171" t="s">
        <v>970</v>
      </c>
      <c r="D461" s="172" t="s">
        <v>973</v>
      </c>
      <c r="E461" s="147">
        <f>IF($D461="","",SUMIF('[3]TK DETHI'!$A:$A,$D461,'[3]TK DETHI'!$B:$B))</f>
        <v>0</v>
      </c>
      <c r="F461" s="147">
        <f>IF($D461="","",SUMIF('[3]TK DETHI'!$C:$C,$D461,'[3]TK DETHI'!$D:$D))</f>
        <v>0</v>
      </c>
      <c r="G461" s="147">
        <f>IF($D461="","",SUMIF('[3]TK DETHI'!$E:$E,$D461,'[3]TK DETHI'!$F:$F))</f>
        <v>0</v>
      </c>
      <c r="H461" s="147">
        <f>IF($D461="","",SUMIF('[3]TK DETHI'!$G:$G,$D461,'[3]TK DETHI'!$H:$H))</f>
        <v>0</v>
      </c>
      <c r="I461" s="147">
        <f>IF($D461="","",SUMIF('[3]TK DETHI'!$I:$I,$D461,'[3]TK DETHI'!$J:$J))</f>
        <v>0</v>
      </c>
      <c r="J461" s="147">
        <f>IF($D461="","",SUMIF('[3]TK DETHI'!$K:$K,$D461,'[3]TK DETHI'!$L:$L))</f>
        <v>0</v>
      </c>
      <c r="K461" s="147">
        <f>IF($D461="","",SUMIF('[3]TK DETHI'!$M:$M,$D461,'[3]TK DETHI'!$N:$N))</f>
        <v>0</v>
      </c>
      <c r="L461" s="147">
        <f>IF($D461="","",SUMIF('[3]TK DETHI'!$O:$O,$D461,'[3]TK DETHI'!$P:$P))</f>
        <v>0</v>
      </c>
      <c r="M461" s="148">
        <f t="shared" si="75"/>
        <v>0</v>
      </c>
      <c r="N461" s="49">
        <f>IF($D461="","",SUMIF('[3]TK COITHI KTHP va Thi TN'!$A:$A,$D461,'[3]TK COITHI KTHP va Thi TN'!$D:$D))</f>
        <v>0</v>
      </c>
      <c r="O461" s="49">
        <f>IF($D461="","",SUMIF('[3]TK COITHI KTHP va Thi TN'!$B:$B,$D461,'[3]TK COITHI KTHP va Thi TN'!$D:$D))</f>
        <v>0</v>
      </c>
      <c r="P461" s="49">
        <f>IF($D461="","",SUMIF('[3]TK COITHI KTHP va Thi TN'!$E:$E,$D461,'[3]TK COITHI KTHP va Thi TN'!$H:$H))</f>
        <v>0</v>
      </c>
      <c r="Q461" s="49">
        <f>IF($D461="","",SUMIF('[3]TK COITHI KTHP va Thi TN'!$F:$F,$D461,'[3]TK COITHI KTHP va Thi TN'!$H:$H))</f>
        <v>0</v>
      </c>
      <c r="R461" s="149">
        <f t="shared" si="76"/>
        <v>0</v>
      </c>
      <c r="S461" s="49">
        <f>IF($D461="","",SUMIF('[3]TK CHAMTHI'!$A:$A,$D461,'[3]TK CHAMTHI'!$C:$C))</f>
        <v>0</v>
      </c>
      <c r="T461" s="49">
        <f>IF($D461="","",SUMIF('[3]TK CHAMTHI'!$B:$B,$D461,'[3]TK CHAMTHI'!$C:$C))</f>
        <v>0</v>
      </c>
      <c r="U461" s="49">
        <f>IF(D461="","",SUMIF('[3]CHAM NV'!B:B,D461,'[3]CHAM NV'!C:C))</f>
        <v>0</v>
      </c>
      <c r="V461" s="50">
        <f t="shared" si="77"/>
        <v>0</v>
      </c>
      <c r="W461" s="49">
        <f>IF($D461="","",SUMIF('[3]TK CHAMTHI'!$D:$D,$D461,'[3]TK CHAMTHI'!$F:$F))</f>
        <v>0</v>
      </c>
      <c r="X461" s="49">
        <f>IF($D461="","",SUMIF('[3]TK CHAMTHI'!$E:$E,$D461,'[3]TK CHAMTHI'!$F:$F))</f>
        <v>0</v>
      </c>
      <c r="Y461" s="49">
        <f>IF(D461="","",SUMIF('[3]CHAM NV'!G:G,D461,'[3]CHAM NV'!H:H))</f>
        <v>0</v>
      </c>
      <c r="Z461" s="50">
        <f t="shared" si="78"/>
        <v>0</v>
      </c>
      <c r="AA461" s="49">
        <f>IF($D461="","",SUMIF('[3]TK CHAMTHI'!$G:$G,$D461,'[3]TK CHAMTHI'!$I:$I))</f>
        <v>0</v>
      </c>
      <c r="AB461" s="49">
        <f>IF($D461="","",SUMIF('[3]TK CHAMTHI'!$H:$H,$D461,'[3]TK CHAMTHI'!$I:$I))</f>
        <v>0</v>
      </c>
      <c r="AC461" s="49">
        <f>IF(D461="","",SUMIF('[3]CHAM NV'!E:E,D461,'[3]CHAM NV'!F:F))</f>
        <v>0</v>
      </c>
      <c r="AD461" s="50">
        <f t="shared" si="79"/>
        <v>0</v>
      </c>
      <c r="AE461" s="49">
        <f>IF($D461="","",SUMIF('[3]TK CHAMTHI'!$J:$J,$D461,'[3]TK CHAMTHI'!$L:$L))</f>
        <v>0</v>
      </c>
      <c r="AF461" s="49">
        <f>IF($D461="","",SUMIF('[3]TK CHAMTHI'!$K:$K,$D461,'[3]TK CHAMTHI'!$L:$L))</f>
        <v>0</v>
      </c>
      <c r="AG461" s="49">
        <f>IF(D461="","",SUMIF('[3]CHAM NV'!I:I,D461,'[3]CHAM NV'!J:J))</f>
        <v>0</v>
      </c>
      <c r="AH461" s="50">
        <f t="shared" si="80"/>
        <v>0</v>
      </c>
      <c r="AI461" s="49">
        <f>IF($D461="","",SUMIF('[3]TK CHAMTHI'!$M:$M,$D461,'[3]TK CHAMTHI'!$O:$O))</f>
        <v>0</v>
      </c>
      <c r="AJ461" s="49">
        <f>IF($D461="","",SUMIF('[3]TK CHAMTHI'!$N:$N,$D461,'[3]TK CHAMTHI'!$O:$O))</f>
        <v>0</v>
      </c>
      <c r="AK461" s="50">
        <f t="shared" si="72"/>
        <v>0</v>
      </c>
      <c r="AL461" s="49">
        <f>IF($D461="","",SUMIF('[3]TK CHAMTHI'!$P:$P,$D461,'[3]TK CHAMTHI'!$R:$R))</f>
        <v>0</v>
      </c>
      <c r="AM461" s="49">
        <f>IF($D461="","",SUMIF('[3]TK CHAMTHI'!$Q:$Q,$D461,'[3]TK CHAMTHI'!$R:$R))</f>
        <v>0</v>
      </c>
      <c r="AN461" s="50">
        <f t="shared" si="73"/>
        <v>0</v>
      </c>
      <c r="AO461" s="49">
        <f>IF(D461="","",SUMIF('[3]TK CHAMTHI'!S:S,D461,'[3]TK CHAMTHI'!U:U))</f>
        <v>0</v>
      </c>
      <c r="AP461" s="49">
        <f>IF(D461="","",SUMIF('[3]TK CHAMTHI'!T:T,D461,'[3]TK CHAMTHI'!U:U))</f>
        <v>0</v>
      </c>
      <c r="AQ461" s="50">
        <f t="shared" si="81"/>
        <v>0</v>
      </c>
      <c r="AR461" s="50">
        <f>IF(D461="","",ROUND(SUMIF('[3]QL THI'!G:G,D461,'[3]QL THI'!H:H),1))</f>
        <v>0</v>
      </c>
      <c r="AS461" s="50">
        <f>IF(D461="","",ROUND(SUMIF('[3]QL THI'!E:E,D461,'[3]QL THI'!F:F),1))</f>
        <v>0</v>
      </c>
      <c r="AT461" s="149">
        <f t="shared" si="74"/>
        <v>0</v>
      </c>
    </row>
    <row r="462" spans="1:46" s="135" customFormat="1">
      <c r="A462" s="145">
        <f>IF(D462="","",SUBTOTAL(3,$D$5:D462))</f>
        <v>458</v>
      </c>
      <c r="B462" s="170" t="s">
        <v>974</v>
      </c>
      <c r="C462" s="171" t="s">
        <v>970</v>
      </c>
      <c r="D462" s="172" t="s">
        <v>975</v>
      </c>
      <c r="E462" s="147">
        <f>IF($D462="","",SUMIF('[3]TK DETHI'!$A:$A,$D462,'[3]TK DETHI'!$B:$B))</f>
        <v>0</v>
      </c>
      <c r="F462" s="147">
        <f>IF($D462="","",SUMIF('[3]TK DETHI'!$C:$C,$D462,'[3]TK DETHI'!$D:$D))</f>
        <v>0</v>
      </c>
      <c r="G462" s="147">
        <f>IF($D462="","",SUMIF('[3]TK DETHI'!$E:$E,$D462,'[3]TK DETHI'!$F:$F))</f>
        <v>0</v>
      </c>
      <c r="H462" s="147">
        <f>IF($D462="","",SUMIF('[3]TK DETHI'!$G:$G,$D462,'[3]TK DETHI'!$H:$H))</f>
        <v>0</v>
      </c>
      <c r="I462" s="147">
        <f>IF($D462="","",SUMIF('[3]TK DETHI'!$I:$I,$D462,'[3]TK DETHI'!$J:$J))</f>
        <v>0</v>
      </c>
      <c r="J462" s="147">
        <f>IF($D462="","",SUMIF('[3]TK DETHI'!$K:$K,$D462,'[3]TK DETHI'!$L:$L))</f>
        <v>0</v>
      </c>
      <c r="K462" s="147">
        <f>IF($D462="","",SUMIF('[3]TK DETHI'!$M:$M,$D462,'[3]TK DETHI'!$N:$N))</f>
        <v>0</v>
      </c>
      <c r="L462" s="147">
        <f>IF($D462="","",SUMIF('[3]TK DETHI'!$O:$O,$D462,'[3]TK DETHI'!$P:$P))</f>
        <v>0</v>
      </c>
      <c r="M462" s="148">
        <f t="shared" si="75"/>
        <v>0</v>
      </c>
      <c r="N462" s="49">
        <f>IF($D462="","",SUMIF('[3]TK COITHI KTHP va Thi TN'!$A:$A,$D462,'[3]TK COITHI KTHP va Thi TN'!$D:$D))</f>
        <v>0</v>
      </c>
      <c r="O462" s="49">
        <f>IF($D462="","",SUMIF('[3]TK COITHI KTHP va Thi TN'!$B:$B,$D462,'[3]TK COITHI KTHP va Thi TN'!$D:$D))</f>
        <v>0</v>
      </c>
      <c r="P462" s="49">
        <f>IF($D462="","",SUMIF('[3]TK COITHI KTHP va Thi TN'!$E:$E,$D462,'[3]TK COITHI KTHP va Thi TN'!$H:$H))</f>
        <v>0</v>
      </c>
      <c r="Q462" s="49">
        <f>IF($D462="","",SUMIF('[3]TK COITHI KTHP va Thi TN'!$F:$F,$D462,'[3]TK COITHI KTHP va Thi TN'!$H:$H))</f>
        <v>0</v>
      </c>
      <c r="R462" s="149">
        <f t="shared" si="76"/>
        <v>0</v>
      </c>
      <c r="S462" s="49">
        <f>IF($D462="","",SUMIF('[3]TK CHAMTHI'!$A:$A,$D462,'[3]TK CHAMTHI'!$C:$C))</f>
        <v>0</v>
      </c>
      <c r="T462" s="49">
        <f>IF($D462="","",SUMIF('[3]TK CHAMTHI'!$B:$B,$D462,'[3]TK CHAMTHI'!$C:$C))</f>
        <v>0</v>
      </c>
      <c r="U462" s="49">
        <f>IF(D462="","",SUMIF('[3]CHAM NV'!B:B,D462,'[3]CHAM NV'!C:C))</f>
        <v>0</v>
      </c>
      <c r="V462" s="50">
        <f t="shared" si="77"/>
        <v>0</v>
      </c>
      <c r="W462" s="49">
        <f>IF($D462="","",SUMIF('[3]TK CHAMTHI'!$D:$D,$D462,'[3]TK CHAMTHI'!$F:$F))</f>
        <v>0</v>
      </c>
      <c r="X462" s="49">
        <f>IF($D462="","",SUMIF('[3]TK CHAMTHI'!$E:$E,$D462,'[3]TK CHAMTHI'!$F:$F))</f>
        <v>0</v>
      </c>
      <c r="Y462" s="49">
        <f>IF(D462="","",SUMIF('[3]CHAM NV'!G:G,D462,'[3]CHAM NV'!H:H))</f>
        <v>0</v>
      </c>
      <c r="Z462" s="50">
        <f t="shared" si="78"/>
        <v>0</v>
      </c>
      <c r="AA462" s="49">
        <f>IF($D462="","",SUMIF('[3]TK CHAMTHI'!$G:$G,$D462,'[3]TK CHAMTHI'!$I:$I))</f>
        <v>0</v>
      </c>
      <c r="AB462" s="49">
        <f>IF($D462="","",SUMIF('[3]TK CHAMTHI'!$H:$H,$D462,'[3]TK CHAMTHI'!$I:$I))</f>
        <v>0</v>
      </c>
      <c r="AC462" s="49">
        <f>IF(D462="","",SUMIF('[3]CHAM NV'!E:E,D462,'[3]CHAM NV'!F:F))</f>
        <v>0</v>
      </c>
      <c r="AD462" s="50">
        <f t="shared" si="79"/>
        <v>0</v>
      </c>
      <c r="AE462" s="49">
        <f>IF($D462="","",SUMIF('[3]TK CHAMTHI'!$J:$J,$D462,'[3]TK CHAMTHI'!$L:$L))</f>
        <v>0</v>
      </c>
      <c r="AF462" s="49">
        <f>IF($D462="","",SUMIF('[3]TK CHAMTHI'!$K:$K,$D462,'[3]TK CHAMTHI'!$L:$L))</f>
        <v>0</v>
      </c>
      <c r="AG462" s="49">
        <f>IF(D462="","",SUMIF('[3]CHAM NV'!I:I,D462,'[3]CHAM NV'!J:J))</f>
        <v>0</v>
      </c>
      <c r="AH462" s="50">
        <f t="shared" si="80"/>
        <v>0</v>
      </c>
      <c r="AI462" s="49">
        <f>IF($D462="","",SUMIF('[3]TK CHAMTHI'!$M:$M,$D462,'[3]TK CHAMTHI'!$O:$O))</f>
        <v>0</v>
      </c>
      <c r="AJ462" s="49">
        <f>IF($D462="","",SUMIF('[3]TK CHAMTHI'!$N:$N,$D462,'[3]TK CHAMTHI'!$O:$O))</f>
        <v>0</v>
      </c>
      <c r="AK462" s="50">
        <f t="shared" si="72"/>
        <v>0</v>
      </c>
      <c r="AL462" s="49">
        <f>IF($D462="","",SUMIF('[3]TK CHAMTHI'!$P:$P,$D462,'[3]TK CHAMTHI'!$R:$R))</f>
        <v>0</v>
      </c>
      <c r="AM462" s="49">
        <f>IF($D462="","",SUMIF('[3]TK CHAMTHI'!$Q:$Q,$D462,'[3]TK CHAMTHI'!$R:$R))</f>
        <v>0</v>
      </c>
      <c r="AN462" s="50">
        <f t="shared" si="73"/>
        <v>0</v>
      </c>
      <c r="AO462" s="49">
        <f>IF(D462="","",SUMIF('[3]TK CHAMTHI'!S:S,D462,'[3]TK CHAMTHI'!U:U))</f>
        <v>0</v>
      </c>
      <c r="AP462" s="49">
        <f>IF(D462="","",SUMIF('[3]TK CHAMTHI'!T:T,D462,'[3]TK CHAMTHI'!U:U))</f>
        <v>0</v>
      </c>
      <c r="AQ462" s="50">
        <f t="shared" si="81"/>
        <v>0</v>
      </c>
      <c r="AR462" s="50">
        <f>IF(D462="","",ROUND(SUMIF('[3]QL THI'!G:G,D462,'[3]QL THI'!H:H),1))</f>
        <v>0</v>
      </c>
      <c r="AS462" s="50">
        <f>IF(D462="","",ROUND(SUMIF('[3]QL THI'!E:E,D462,'[3]QL THI'!F:F),1))</f>
        <v>0</v>
      </c>
      <c r="AT462" s="149">
        <f t="shared" si="74"/>
        <v>0</v>
      </c>
    </row>
    <row r="463" spans="1:46" s="135" customFormat="1">
      <c r="A463" s="145">
        <f>IF(D463="","",SUBTOTAL(3,$D$5:D463))</f>
        <v>459</v>
      </c>
      <c r="B463" s="170" t="s">
        <v>976</v>
      </c>
      <c r="C463" s="171" t="s">
        <v>977</v>
      </c>
      <c r="D463" s="172" t="s">
        <v>978</v>
      </c>
      <c r="E463" s="147">
        <f>IF($D463="","",SUMIF('[3]TK DETHI'!$A:$A,$D463,'[3]TK DETHI'!$B:$B))</f>
        <v>0</v>
      </c>
      <c r="F463" s="147">
        <f>IF($D463="","",SUMIF('[3]TK DETHI'!$C:$C,$D463,'[3]TK DETHI'!$D:$D))</f>
        <v>0</v>
      </c>
      <c r="G463" s="147">
        <f>IF($D463="","",SUMIF('[3]TK DETHI'!$E:$E,$D463,'[3]TK DETHI'!$F:$F))</f>
        <v>0</v>
      </c>
      <c r="H463" s="147">
        <f>IF($D463="","",SUMIF('[3]TK DETHI'!$G:$G,$D463,'[3]TK DETHI'!$H:$H))</f>
        <v>0</v>
      </c>
      <c r="I463" s="147">
        <f>IF($D463="","",SUMIF('[3]TK DETHI'!$I:$I,$D463,'[3]TK DETHI'!$J:$J))</f>
        <v>0</v>
      </c>
      <c r="J463" s="147">
        <f>IF($D463="","",SUMIF('[3]TK DETHI'!$K:$K,$D463,'[3]TK DETHI'!$L:$L))</f>
        <v>0</v>
      </c>
      <c r="K463" s="147">
        <f>IF($D463="","",SUMIF('[3]TK DETHI'!$M:$M,$D463,'[3]TK DETHI'!$N:$N))</f>
        <v>0</v>
      </c>
      <c r="L463" s="147">
        <f>IF($D463="","",SUMIF('[3]TK DETHI'!$O:$O,$D463,'[3]TK DETHI'!$P:$P))</f>
        <v>0</v>
      </c>
      <c r="M463" s="148">
        <f t="shared" si="75"/>
        <v>0</v>
      </c>
      <c r="N463" s="49">
        <f>IF($D463="","",SUMIF('[3]TK COITHI KTHP va Thi TN'!$A:$A,$D463,'[3]TK COITHI KTHP va Thi TN'!$D:$D))</f>
        <v>0</v>
      </c>
      <c r="O463" s="49">
        <f>IF($D463="","",SUMIF('[3]TK COITHI KTHP va Thi TN'!$B:$B,$D463,'[3]TK COITHI KTHP va Thi TN'!$D:$D))</f>
        <v>0</v>
      </c>
      <c r="P463" s="49">
        <f>IF($D463="","",SUMIF('[3]TK COITHI KTHP va Thi TN'!$E:$E,$D463,'[3]TK COITHI KTHP va Thi TN'!$H:$H))</f>
        <v>0</v>
      </c>
      <c r="Q463" s="49">
        <f>IF($D463="","",SUMIF('[3]TK COITHI KTHP va Thi TN'!$F:$F,$D463,'[3]TK COITHI KTHP va Thi TN'!$H:$H))</f>
        <v>0</v>
      </c>
      <c r="R463" s="149">
        <f t="shared" si="76"/>
        <v>0</v>
      </c>
      <c r="S463" s="49">
        <f>IF($D463="","",SUMIF('[3]TK CHAMTHI'!$A:$A,$D463,'[3]TK CHAMTHI'!$C:$C))</f>
        <v>0</v>
      </c>
      <c r="T463" s="49">
        <f>IF($D463="","",SUMIF('[3]TK CHAMTHI'!$B:$B,$D463,'[3]TK CHAMTHI'!$C:$C))</f>
        <v>0</v>
      </c>
      <c r="U463" s="49">
        <f>IF(D463="","",SUMIF('[3]CHAM NV'!B:B,D463,'[3]CHAM NV'!C:C))</f>
        <v>0</v>
      </c>
      <c r="V463" s="50">
        <f t="shared" si="77"/>
        <v>0</v>
      </c>
      <c r="W463" s="49">
        <f>IF($D463="","",SUMIF('[3]TK CHAMTHI'!$D:$D,$D463,'[3]TK CHAMTHI'!$F:$F))</f>
        <v>0</v>
      </c>
      <c r="X463" s="49">
        <f>IF($D463="","",SUMIF('[3]TK CHAMTHI'!$E:$E,$D463,'[3]TK CHAMTHI'!$F:$F))</f>
        <v>0</v>
      </c>
      <c r="Y463" s="49">
        <f>IF(D463="","",SUMIF('[3]CHAM NV'!G:G,D463,'[3]CHAM NV'!H:H))</f>
        <v>0</v>
      </c>
      <c r="Z463" s="50">
        <f t="shared" si="78"/>
        <v>0</v>
      </c>
      <c r="AA463" s="49">
        <f>IF($D463="","",SUMIF('[3]TK CHAMTHI'!$G:$G,$D463,'[3]TK CHAMTHI'!$I:$I))</f>
        <v>0</v>
      </c>
      <c r="AB463" s="49">
        <f>IF($D463="","",SUMIF('[3]TK CHAMTHI'!$H:$H,$D463,'[3]TK CHAMTHI'!$I:$I))</f>
        <v>0</v>
      </c>
      <c r="AC463" s="49">
        <f>IF(D463="","",SUMIF('[3]CHAM NV'!E:E,D463,'[3]CHAM NV'!F:F))</f>
        <v>0</v>
      </c>
      <c r="AD463" s="50">
        <f t="shared" si="79"/>
        <v>0</v>
      </c>
      <c r="AE463" s="49">
        <f>IF($D463="","",SUMIF('[3]TK CHAMTHI'!$J:$J,$D463,'[3]TK CHAMTHI'!$L:$L))</f>
        <v>0</v>
      </c>
      <c r="AF463" s="49">
        <f>IF($D463="","",SUMIF('[3]TK CHAMTHI'!$K:$K,$D463,'[3]TK CHAMTHI'!$L:$L))</f>
        <v>0</v>
      </c>
      <c r="AG463" s="49">
        <f>IF(D463="","",SUMIF('[3]CHAM NV'!I:I,D463,'[3]CHAM NV'!J:J))</f>
        <v>0</v>
      </c>
      <c r="AH463" s="50">
        <f t="shared" si="80"/>
        <v>0</v>
      </c>
      <c r="AI463" s="49">
        <f>IF($D463="","",SUMIF('[3]TK CHAMTHI'!$M:$M,$D463,'[3]TK CHAMTHI'!$O:$O))</f>
        <v>0</v>
      </c>
      <c r="AJ463" s="49">
        <f>IF($D463="","",SUMIF('[3]TK CHAMTHI'!$N:$N,$D463,'[3]TK CHAMTHI'!$O:$O))</f>
        <v>0</v>
      </c>
      <c r="AK463" s="50">
        <f t="shared" si="72"/>
        <v>0</v>
      </c>
      <c r="AL463" s="49">
        <f>IF($D463="","",SUMIF('[3]TK CHAMTHI'!$P:$P,$D463,'[3]TK CHAMTHI'!$R:$R))</f>
        <v>0</v>
      </c>
      <c r="AM463" s="49">
        <f>IF($D463="","",SUMIF('[3]TK CHAMTHI'!$Q:$Q,$D463,'[3]TK CHAMTHI'!$R:$R))</f>
        <v>0</v>
      </c>
      <c r="AN463" s="50">
        <f t="shared" si="73"/>
        <v>0</v>
      </c>
      <c r="AO463" s="49">
        <f>IF(D463="","",SUMIF('[3]TK CHAMTHI'!S:S,D463,'[3]TK CHAMTHI'!U:U))</f>
        <v>0</v>
      </c>
      <c r="AP463" s="49">
        <f>IF(D463="","",SUMIF('[3]TK CHAMTHI'!T:T,D463,'[3]TK CHAMTHI'!U:U))</f>
        <v>0</v>
      </c>
      <c r="AQ463" s="50">
        <f t="shared" si="81"/>
        <v>0</v>
      </c>
      <c r="AR463" s="50">
        <f>IF(D463="","",ROUND(SUMIF('[3]QL THI'!G:G,D463,'[3]QL THI'!H:H),1))</f>
        <v>0</v>
      </c>
      <c r="AS463" s="50">
        <f>IF(D463="","",ROUND(SUMIF('[3]QL THI'!E:E,D463,'[3]QL THI'!F:F),1))</f>
        <v>0</v>
      </c>
      <c r="AT463" s="149">
        <f t="shared" si="74"/>
        <v>0</v>
      </c>
    </row>
    <row r="464" spans="1:46" s="135" customFormat="1">
      <c r="A464" s="145">
        <f>IF(D464="","",SUBTOTAL(3,$D$5:D464))</f>
        <v>460</v>
      </c>
      <c r="B464" s="170" t="s">
        <v>979</v>
      </c>
      <c r="C464" s="171" t="s">
        <v>977</v>
      </c>
      <c r="D464" s="172" t="s">
        <v>980</v>
      </c>
      <c r="E464" s="147">
        <f>IF($D464="","",SUMIF('[3]TK DETHI'!$A:$A,$D464,'[3]TK DETHI'!$B:$B))</f>
        <v>0</v>
      </c>
      <c r="F464" s="147">
        <f>IF($D464="","",SUMIF('[3]TK DETHI'!$C:$C,$D464,'[3]TK DETHI'!$D:$D))</f>
        <v>0</v>
      </c>
      <c r="G464" s="147">
        <f>IF($D464="","",SUMIF('[3]TK DETHI'!$E:$E,$D464,'[3]TK DETHI'!$F:$F))</f>
        <v>0</v>
      </c>
      <c r="H464" s="147">
        <f>IF($D464="","",SUMIF('[3]TK DETHI'!$G:$G,$D464,'[3]TK DETHI'!$H:$H))</f>
        <v>0</v>
      </c>
      <c r="I464" s="147">
        <f>IF($D464="","",SUMIF('[3]TK DETHI'!$I:$I,$D464,'[3]TK DETHI'!$J:$J))</f>
        <v>0</v>
      </c>
      <c r="J464" s="147">
        <f>IF($D464="","",SUMIF('[3]TK DETHI'!$K:$K,$D464,'[3]TK DETHI'!$L:$L))</f>
        <v>0</v>
      </c>
      <c r="K464" s="147">
        <f>IF($D464="","",SUMIF('[3]TK DETHI'!$M:$M,$D464,'[3]TK DETHI'!$N:$N))</f>
        <v>0</v>
      </c>
      <c r="L464" s="147">
        <f>IF($D464="","",SUMIF('[3]TK DETHI'!$O:$O,$D464,'[3]TK DETHI'!$P:$P))</f>
        <v>0</v>
      </c>
      <c r="M464" s="148">
        <f t="shared" si="75"/>
        <v>0</v>
      </c>
      <c r="N464" s="49">
        <f>IF($D464="","",SUMIF('[3]TK COITHI KTHP va Thi TN'!$A:$A,$D464,'[3]TK COITHI KTHP va Thi TN'!$D:$D))</f>
        <v>0</v>
      </c>
      <c r="O464" s="49">
        <f>IF($D464="","",SUMIF('[3]TK COITHI KTHP va Thi TN'!$B:$B,$D464,'[3]TK COITHI KTHP va Thi TN'!$D:$D))</f>
        <v>0</v>
      </c>
      <c r="P464" s="49">
        <f>IF($D464="","",SUMIF('[3]TK COITHI KTHP va Thi TN'!$E:$E,$D464,'[3]TK COITHI KTHP va Thi TN'!$H:$H))</f>
        <v>0</v>
      </c>
      <c r="Q464" s="49">
        <f>IF($D464="","",SUMIF('[3]TK COITHI KTHP va Thi TN'!$F:$F,$D464,'[3]TK COITHI KTHP va Thi TN'!$H:$H))</f>
        <v>0</v>
      </c>
      <c r="R464" s="149">
        <f t="shared" si="76"/>
        <v>0</v>
      </c>
      <c r="S464" s="49">
        <f>IF($D464="","",SUMIF('[3]TK CHAMTHI'!$A:$A,$D464,'[3]TK CHAMTHI'!$C:$C))</f>
        <v>0</v>
      </c>
      <c r="T464" s="49">
        <f>IF($D464="","",SUMIF('[3]TK CHAMTHI'!$B:$B,$D464,'[3]TK CHAMTHI'!$C:$C))</f>
        <v>0</v>
      </c>
      <c r="U464" s="49">
        <f>IF(D464="","",SUMIF('[3]CHAM NV'!B:B,D464,'[3]CHAM NV'!C:C))</f>
        <v>0</v>
      </c>
      <c r="V464" s="50">
        <f t="shared" si="77"/>
        <v>0</v>
      </c>
      <c r="W464" s="49">
        <f>IF($D464="","",SUMIF('[3]TK CHAMTHI'!$D:$D,$D464,'[3]TK CHAMTHI'!$F:$F))</f>
        <v>0</v>
      </c>
      <c r="X464" s="49">
        <f>IF($D464="","",SUMIF('[3]TK CHAMTHI'!$E:$E,$D464,'[3]TK CHAMTHI'!$F:$F))</f>
        <v>0</v>
      </c>
      <c r="Y464" s="49">
        <f>IF(D464="","",SUMIF('[3]CHAM NV'!G:G,D464,'[3]CHAM NV'!H:H))</f>
        <v>0</v>
      </c>
      <c r="Z464" s="50">
        <f t="shared" si="78"/>
        <v>0</v>
      </c>
      <c r="AA464" s="49">
        <f>IF($D464="","",SUMIF('[3]TK CHAMTHI'!$G:$G,$D464,'[3]TK CHAMTHI'!$I:$I))</f>
        <v>0</v>
      </c>
      <c r="AB464" s="49">
        <f>IF($D464="","",SUMIF('[3]TK CHAMTHI'!$H:$H,$D464,'[3]TK CHAMTHI'!$I:$I))</f>
        <v>0</v>
      </c>
      <c r="AC464" s="49">
        <f>IF(D464="","",SUMIF('[3]CHAM NV'!E:E,D464,'[3]CHAM NV'!F:F))</f>
        <v>0</v>
      </c>
      <c r="AD464" s="50">
        <f t="shared" si="79"/>
        <v>0</v>
      </c>
      <c r="AE464" s="49">
        <f>IF($D464="","",SUMIF('[3]TK CHAMTHI'!$J:$J,$D464,'[3]TK CHAMTHI'!$L:$L))</f>
        <v>0</v>
      </c>
      <c r="AF464" s="49">
        <f>IF($D464="","",SUMIF('[3]TK CHAMTHI'!$K:$K,$D464,'[3]TK CHAMTHI'!$L:$L))</f>
        <v>0</v>
      </c>
      <c r="AG464" s="49">
        <f>IF(D464="","",SUMIF('[3]CHAM NV'!I:I,D464,'[3]CHAM NV'!J:J))</f>
        <v>0</v>
      </c>
      <c r="AH464" s="50">
        <f t="shared" si="80"/>
        <v>0</v>
      </c>
      <c r="AI464" s="49">
        <f>IF($D464="","",SUMIF('[3]TK CHAMTHI'!$M:$M,$D464,'[3]TK CHAMTHI'!$O:$O))</f>
        <v>0</v>
      </c>
      <c r="AJ464" s="49">
        <f>IF($D464="","",SUMIF('[3]TK CHAMTHI'!$N:$N,$D464,'[3]TK CHAMTHI'!$O:$O))</f>
        <v>0</v>
      </c>
      <c r="AK464" s="50">
        <f t="shared" si="72"/>
        <v>0</v>
      </c>
      <c r="AL464" s="49">
        <f>IF($D464="","",SUMIF('[3]TK CHAMTHI'!$P:$P,$D464,'[3]TK CHAMTHI'!$R:$R))</f>
        <v>0</v>
      </c>
      <c r="AM464" s="49">
        <f>IF($D464="","",SUMIF('[3]TK CHAMTHI'!$Q:$Q,$D464,'[3]TK CHAMTHI'!$R:$R))</f>
        <v>0</v>
      </c>
      <c r="AN464" s="50">
        <f t="shared" si="73"/>
        <v>0</v>
      </c>
      <c r="AO464" s="49">
        <f>IF(D464="","",SUMIF('[3]TK CHAMTHI'!S:S,D464,'[3]TK CHAMTHI'!U:U))</f>
        <v>0</v>
      </c>
      <c r="AP464" s="49">
        <f>IF(D464="","",SUMIF('[3]TK CHAMTHI'!T:T,D464,'[3]TK CHAMTHI'!U:U))</f>
        <v>0</v>
      </c>
      <c r="AQ464" s="50">
        <f t="shared" si="81"/>
        <v>0</v>
      </c>
      <c r="AR464" s="50">
        <f>IF(D464="","",ROUND(SUMIF('[3]QL THI'!G:G,D464,'[3]QL THI'!H:H),1))</f>
        <v>0</v>
      </c>
      <c r="AS464" s="50">
        <f>IF(D464="","",ROUND(SUMIF('[3]QL THI'!E:E,D464,'[3]QL THI'!F:F),1))</f>
        <v>0</v>
      </c>
      <c r="AT464" s="149">
        <f t="shared" si="74"/>
        <v>0</v>
      </c>
    </row>
    <row r="465" spans="1:46" s="135" customFormat="1">
      <c r="A465" s="145">
        <f>IF(D465="","",SUBTOTAL(3,$D$5:D465))</f>
        <v>461</v>
      </c>
      <c r="B465" s="170" t="s">
        <v>981</v>
      </c>
      <c r="C465" s="171" t="s">
        <v>977</v>
      </c>
      <c r="D465" s="172" t="s">
        <v>982</v>
      </c>
      <c r="E465" s="147">
        <f>IF($D465="","",SUMIF('[3]TK DETHI'!$A:$A,$D465,'[3]TK DETHI'!$B:$B))</f>
        <v>0</v>
      </c>
      <c r="F465" s="147">
        <f>IF($D465="","",SUMIF('[3]TK DETHI'!$C:$C,$D465,'[3]TK DETHI'!$D:$D))</f>
        <v>0</v>
      </c>
      <c r="G465" s="147">
        <f>IF($D465="","",SUMIF('[3]TK DETHI'!$E:$E,$D465,'[3]TK DETHI'!$F:$F))</f>
        <v>0</v>
      </c>
      <c r="H465" s="147">
        <f>IF($D465="","",SUMIF('[3]TK DETHI'!$G:$G,$D465,'[3]TK DETHI'!$H:$H))</f>
        <v>0</v>
      </c>
      <c r="I465" s="147">
        <f>IF($D465="","",SUMIF('[3]TK DETHI'!$I:$I,$D465,'[3]TK DETHI'!$J:$J))</f>
        <v>0</v>
      </c>
      <c r="J465" s="147">
        <f>IF($D465="","",SUMIF('[3]TK DETHI'!$K:$K,$D465,'[3]TK DETHI'!$L:$L))</f>
        <v>0</v>
      </c>
      <c r="K465" s="147">
        <f>IF($D465="","",SUMIF('[3]TK DETHI'!$M:$M,$D465,'[3]TK DETHI'!$N:$N))</f>
        <v>0</v>
      </c>
      <c r="L465" s="147">
        <f>IF($D465="","",SUMIF('[3]TK DETHI'!$O:$O,$D465,'[3]TK DETHI'!$P:$P))</f>
        <v>0</v>
      </c>
      <c r="M465" s="148">
        <f t="shared" si="75"/>
        <v>0</v>
      </c>
      <c r="N465" s="49">
        <f>IF($D465="","",SUMIF('[3]TK COITHI KTHP va Thi TN'!$A:$A,$D465,'[3]TK COITHI KTHP va Thi TN'!$D:$D))</f>
        <v>0</v>
      </c>
      <c r="O465" s="49">
        <f>IF($D465="","",SUMIF('[3]TK COITHI KTHP va Thi TN'!$B:$B,$D465,'[3]TK COITHI KTHP va Thi TN'!$D:$D))</f>
        <v>0</v>
      </c>
      <c r="P465" s="49">
        <f>IF($D465="","",SUMIF('[3]TK COITHI KTHP va Thi TN'!$E:$E,$D465,'[3]TK COITHI KTHP va Thi TN'!$H:$H))</f>
        <v>0</v>
      </c>
      <c r="Q465" s="49">
        <f>IF($D465="","",SUMIF('[3]TK COITHI KTHP va Thi TN'!$F:$F,$D465,'[3]TK COITHI KTHP va Thi TN'!$H:$H))</f>
        <v>0</v>
      </c>
      <c r="R465" s="149">
        <f t="shared" si="76"/>
        <v>0</v>
      </c>
      <c r="S465" s="49">
        <f>IF($D465="","",SUMIF('[3]TK CHAMTHI'!$A:$A,$D465,'[3]TK CHAMTHI'!$C:$C))</f>
        <v>0</v>
      </c>
      <c r="T465" s="49">
        <f>IF($D465="","",SUMIF('[3]TK CHAMTHI'!$B:$B,$D465,'[3]TK CHAMTHI'!$C:$C))</f>
        <v>0</v>
      </c>
      <c r="U465" s="49">
        <f>IF(D465="","",SUMIF('[3]CHAM NV'!B:B,D465,'[3]CHAM NV'!C:C))</f>
        <v>0</v>
      </c>
      <c r="V465" s="50">
        <f t="shared" si="77"/>
        <v>0</v>
      </c>
      <c r="W465" s="49">
        <f>IF($D465="","",SUMIF('[3]TK CHAMTHI'!$D:$D,$D465,'[3]TK CHAMTHI'!$F:$F))</f>
        <v>0</v>
      </c>
      <c r="X465" s="49">
        <f>IF($D465="","",SUMIF('[3]TK CHAMTHI'!$E:$E,$D465,'[3]TK CHAMTHI'!$F:$F))</f>
        <v>0</v>
      </c>
      <c r="Y465" s="49">
        <f>IF(D465="","",SUMIF('[3]CHAM NV'!G:G,D465,'[3]CHAM NV'!H:H))</f>
        <v>0</v>
      </c>
      <c r="Z465" s="50">
        <f t="shared" si="78"/>
        <v>0</v>
      </c>
      <c r="AA465" s="49">
        <f>IF($D465="","",SUMIF('[3]TK CHAMTHI'!$G:$G,$D465,'[3]TK CHAMTHI'!$I:$I))</f>
        <v>0</v>
      </c>
      <c r="AB465" s="49">
        <f>IF($D465="","",SUMIF('[3]TK CHAMTHI'!$H:$H,$D465,'[3]TK CHAMTHI'!$I:$I))</f>
        <v>0</v>
      </c>
      <c r="AC465" s="49">
        <f>IF(D465="","",SUMIF('[3]CHAM NV'!E:E,D465,'[3]CHAM NV'!F:F))</f>
        <v>0</v>
      </c>
      <c r="AD465" s="50">
        <f t="shared" si="79"/>
        <v>0</v>
      </c>
      <c r="AE465" s="49">
        <f>IF($D465="","",SUMIF('[3]TK CHAMTHI'!$J:$J,$D465,'[3]TK CHAMTHI'!$L:$L))</f>
        <v>0</v>
      </c>
      <c r="AF465" s="49">
        <f>IF($D465="","",SUMIF('[3]TK CHAMTHI'!$K:$K,$D465,'[3]TK CHAMTHI'!$L:$L))</f>
        <v>0</v>
      </c>
      <c r="AG465" s="49">
        <f>IF(D465="","",SUMIF('[3]CHAM NV'!I:I,D465,'[3]CHAM NV'!J:J))</f>
        <v>0</v>
      </c>
      <c r="AH465" s="50">
        <f t="shared" si="80"/>
        <v>0</v>
      </c>
      <c r="AI465" s="49">
        <f>IF($D465="","",SUMIF('[3]TK CHAMTHI'!$M:$M,$D465,'[3]TK CHAMTHI'!$O:$O))</f>
        <v>0</v>
      </c>
      <c r="AJ465" s="49">
        <f>IF($D465="","",SUMIF('[3]TK CHAMTHI'!$N:$N,$D465,'[3]TK CHAMTHI'!$O:$O))</f>
        <v>0</v>
      </c>
      <c r="AK465" s="50">
        <f t="shared" si="72"/>
        <v>0</v>
      </c>
      <c r="AL465" s="49">
        <f>IF($D465="","",SUMIF('[3]TK CHAMTHI'!$P:$P,$D465,'[3]TK CHAMTHI'!$R:$R))</f>
        <v>0</v>
      </c>
      <c r="AM465" s="49">
        <f>IF($D465="","",SUMIF('[3]TK CHAMTHI'!$Q:$Q,$D465,'[3]TK CHAMTHI'!$R:$R))</f>
        <v>0</v>
      </c>
      <c r="AN465" s="50">
        <f t="shared" si="73"/>
        <v>0</v>
      </c>
      <c r="AO465" s="49">
        <f>IF(D465="","",SUMIF('[3]TK CHAMTHI'!S:S,D465,'[3]TK CHAMTHI'!U:U))</f>
        <v>0</v>
      </c>
      <c r="AP465" s="49">
        <f>IF(D465="","",SUMIF('[3]TK CHAMTHI'!T:T,D465,'[3]TK CHAMTHI'!U:U))</f>
        <v>0</v>
      </c>
      <c r="AQ465" s="50">
        <f t="shared" si="81"/>
        <v>0</v>
      </c>
      <c r="AR465" s="50">
        <f>IF(D465="","",ROUND(SUMIF('[3]QL THI'!G:G,D465,'[3]QL THI'!H:H),1))</f>
        <v>0</v>
      </c>
      <c r="AS465" s="50">
        <f>IF(D465="","",ROUND(SUMIF('[3]QL THI'!E:E,D465,'[3]QL THI'!F:F),1))</f>
        <v>0</v>
      </c>
      <c r="AT465" s="149">
        <f t="shared" si="74"/>
        <v>0</v>
      </c>
    </row>
    <row r="466" spans="1:46" s="135" customFormat="1">
      <c r="A466" s="145">
        <f>IF(D466="","",SUBTOTAL(3,$D$5:D466))</f>
        <v>462</v>
      </c>
      <c r="B466" s="170" t="s">
        <v>983</v>
      </c>
      <c r="C466" s="171" t="s">
        <v>977</v>
      </c>
      <c r="D466" s="172" t="s">
        <v>984</v>
      </c>
      <c r="E466" s="147">
        <f>IF($D466="","",SUMIF('[3]TK DETHI'!$A:$A,$D466,'[3]TK DETHI'!$B:$B))</f>
        <v>0</v>
      </c>
      <c r="F466" s="147">
        <f>IF($D466="","",SUMIF('[3]TK DETHI'!$C:$C,$D466,'[3]TK DETHI'!$D:$D))</f>
        <v>0</v>
      </c>
      <c r="G466" s="147">
        <f>IF($D466="","",SUMIF('[3]TK DETHI'!$E:$E,$D466,'[3]TK DETHI'!$F:$F))</f>
        <v>0</v>
      </c>
      <c r="H466" s="147">
        <f>IF($D466="","",SUMIF('[3]TK DETHI'!$G:$G,$D466,'[3]TK DETHI'!$H:$H))</f>
        <v>0</v>
      </c>
      <c r="I466" s="147">
        <f>IF($D466="","",SUMIF('[3]TK DETHI'!$I:$I,$D466,'[3]TK DETHI'!$J:$J))</f>
        <v>0</v>
      </c>
      <c r="J466" s="147">
        <f>IF($D466="","",SUMIF('[3]TK DETHI'!$K:$K,$D466,'[3]TK DETHI'!$L:$L))</f>
        <v>0</v>
      </c>
      <c r="K466" s="147">
        <f>IF($D466="","",SUMIF('[3]TK DETHI'!$M:$M,$D466,'[3]TK DETHI'!$N:$N))</f>
        <v>0</v>
      </c>
      <c r="L466" s="147">
        <f>IF($D466="","",SUMIF('[3]TK DETHI'!$O:$O,$D466,'[3]TK DETHI'!$P:$P))</f>
        <v>0</v>
      </c>
      <c r="M466" s="148">
        <f t="shared" si="75"/>
        <v>0</v>
      </c>
      <c r="N466" s="49">
        <f>IF($D466="","",SUMIF('[3]TK COITHI KTHP va Thi TN'!$A:$A,$D466,'[3]TK COITHI KTHP va Thi TN'!$D:$D))</f>
        <v>0</v>
      </c>
      <c r="O466" s="49">
        <f>IF($D466="","",SUMIF('[3]TK COITHI KTHP va Thi TN'!$B:$B,$D466,'[3]TK COITHI KTHP va Thi TN'!$D:$D))</f>
        <v>0</v>
      </c>
      <c r="P466" s="49">
        <f>IF($D466="","",SUMIF('[3]TK COITHI KTHP va Thi TN'!$E:$E,$D466,'[3]TK COITHI KTHP va Thi TN'!$H:$H))</f>
        <v>0</v>
      </c>
      <c r="Q466" s="49">
        <f>IF($D466="","",SUMIF('[3]TK COITHI KTHP va Thi TN'!$F:$F,$D466,'[3]TK COITHI KTHP va Thi TN'!$H:$H))</f>
        <v>0</v>
      </c>
      <c r="R466" s="149">
        <f t="shared" si="76"/>
        <v>0</v>
      </c>
      <c r="S466" s="49">
        <f>IF($D466="","",SUMIF('[3]TK CHAMTHI'!$A:$A,$D466,'[3]TK CHAMTHI'!$C:$C))</f>
        <v>0</v>
      </c>
      <c r="T466" s="49">
        <f>IF($D466="","",SUMIF('[3]TK CHAMTHI'!$B:$B,$D466,'[3]TK CHAMTHI'!$C:$C))</f>
        <v>0</v>
      </c>
      <c r="U466" s="49">
        <f>IF(D466="","",SUMIF('[3]CHAM NV'!B:B,D466,'[3]CHAM NV'!C:C))</f>
        <v>0</v>
      </c>
      <c r="V466" s="50">
        <f t="shared" si="77"/>
        <v>0</v>
      </c>
      <c r="W466" s="49">
        <f>IF($D466="","",SUMIF('[3]TK CHAMTHI'!$D:$D,$D466,'[3]TK CHAMTHI'!$F:$F))</f>
        <v>0</v>
      </c>
      <c r="X466" s="49">
        <f>IF($D466="","",SUMIF('[3]TK CHAMTHI'!$E:$E,$D466,'[3]TK CHAMTHI'!$F:$F))</f>
        <v>0</v>
      </c>
      <c r="Y466" s="49">
        <f>IF(D466="","",SUMIF('[3]CHAM NV'!G:G,D466,'[3]CHAM NV'!H:H))</f>
        <v>0</v>
      </c>
      <c r="Z466" s="50">
        <f t="shared" si="78"/>
        <v>0</v>
      </c>
      <c r="AA466" s="49">
        <f>IF($D466="","",SUMIF('[3]TK CHAMTHI'!$G:$G,$D466,'[3]TK CHAMTHI'!$I:$I))</f>
        <v>0</v>
      </c>
      <c r="AB466" s="49">
        <f>IF($D466="","",SUMIF('[3]TK CHAMTHI'!$H:$H,$D466,'[3]TK CHAMTHI'!$I:$I))</f>
        <v>0</v>
      </c>
      <c r="AC466" s="49">
        <f>IF(D466="","",SUMIF('[3]CHAM NV'!E:E,D466,'[3]CHAM NV'!F:F))</f>
        <v>0</v>
      </c>
      <c r="AD466" s="50">
        <f t="shared" si="79"/>
        <v>0</v>
      </c>
      <c r="AE466" s="49">
        <f>IF($D466="","",SUMIF('[3]TK CHAMTHI'!$J:$J,$D466,'[3]TK CHAMTHI'!$L:$L))</f>
        <v>0</v>
      </c>
      <c r="AF466" s="49">
        <f>IF($D466="","",SUMIF('[3]TK CHAMTHI'!$K:$K,$D466,'[3]TK CHAMTHI'!$L:$L))</f>
        <v>0</v>
      </c>
      <c r="AG466" s="49">
        <f>IF(D466="","",SUMIF('[3]CHAM NV'!I:I,D466,'[3]CHAM NV'!J:J))</f>
        <v>0</v>
      </c>
      <c r="AH466" s="50">
        <f t="shared" si="80"/>
        <v>0</v>
      </c>
      <c r="AI466" s="49">
        <f>IF($D466="","",SUMIF('[3]TK CHAMTHI'!$M:$M,$D466,'[3]TK CHAMTHI'!$O:$O))</f>
        <v>0</v>
      </c>
      <c r="AJ466" s="49">
        <f>IF($D466="","",SUMIF('[3]TK CHAMTHI'!$N:$N,$D466,'[3]TK CHAMTHI'!$O:$O))</f>
        <v>0</v>
      </c>
      <c r="AK466" s="50">
        <f t="shared" si="72"/>
        <v>0</v>
      </c>
      <c r="AL466" s="49">
        <f>IF($D466="","",SUMIF('[3]TK CHAMTHI'!$P:$P,$D466,'[3]TK CHAMTHI'!$R:$R))</f>
        <v>0</v>
      </c>
      <c r="AM466" s="49">
        <f>IF($D466="","",SUMIF('[3]TK CHAMTHI'!$Q:$Q,$D466,'[3]TK CHAMTHI'!$R:$R))</f>
        <v>0</v>
      </c>
      <c r="AN466" s="50">
        <f t="shared" si="73"/>
        <v>0</v>
      </c>
      <c r="AO466" s="49">
        <f>IF(D466="","",SUMIF('[3]TK CHAMTHI'!S:S,D466,'[3]TK CHAMTHI'!U:U))</f>
        <v>0</v>
      </c>
      <c r="AP466" s="49">
        <f>IF(D466="","",SUMIF('[3]TK CHAMTHI'!T:T,D466,'[3]TK CHAMTHI'!U:U))</f>
        <v>0</v>
      </c>
      <c r="AQ466" s="50">
        <f t="shared" si="81"/>
        <v>0</v>
      </c>
      <c r="AR466" s="50">
        <f>IF(D466="","",ROUND(SUMIF('[3]QL THI'!G:G,D466,'[3]QL THI'!H:H),1))</f>
        <v>0</v>
      </c>
      <c r="AS466" s="50">
        <f>IF(D466="","",ROUND(SUMIF('[3]QL THI'!E:E,D466,'[3]QL THI'!F:F),1))</f>
        <v>0</v>
      </c>
      <c r="AT466" s="149">
        <f t="shared" si="74"/>
        <v>0</v>
      </c>
    </row>
    <row r="467" spans="1:46" s="135" customFormat="1">
      <c r="A467" s="145">
        <f>IF(D467="","",SUBTOTAL(3,$D$5:D467))</f>
        <v>463</v>
      </c>
      <c r="B467" s="170" t="s">
        <v>985</v>
      </c>
      <c r="C467" s="171" t="s">
        <v>977</v>
      </c>
      <c r="D467" s="172" t="s">
        <v>986</v>
      </c>
      <c r="E467" s="147">
        <f>IF($D467="","",SUMIF('[3]TK DETHI'!$A:$A,$D467,'[3]TK DETHI'!$B:$B))</f>
        <v>0</v>
      </c>
      <c r="F467" s="147">
        <f>IF($D467="","",SUMIF('[3]TK DETHI'!$C:$C,$D467,'[3]TK DETHI'!$D:$D))</f>
        <v>0</v>
      </c>
      <c r="G467" s="147">
        <f>IF($D467="","",SUMIF('[3]TK DETHI'!$E:$E,$D467,'[3]TK DETHI'!$F:$F))</f>
        <v>0</v>
      </c>
      <c r="H467" s="147">
        <f>IF($D467="","",SUMIF('[3]TK DETHI'!$G:$G,$D467,'[3]TK DETHI'!$H:$H))</f>
        <v>0</v>
      </c>
      <c r="I467" s="147">
        <f>IF($D467="","",SUMIF('[3]TK DETHI'!$I:$I,$D467,'[3]TK DETHI'!$J:$J))</f>
        <v>0</v>
      </c>
      <c r="J467" s="147">
        <f>IF($D467="","",SUMIF('[3]TK DETHI'!$K:$K,$D467,'[3]TK DETHI'!$L:$L))</f>
        <v>0</v>
      </c>
      <c r="K467" s="147">
        <f>IF($D467="","",SUMIF('[3]TK DETHI'!$M:$M,$D467,'[3]TK DETHI'!$N:$N))</f>
        <v>0</v>
      </c>
      <c r="L467" s="147">
        <f>IF($D467="","",SUMIF('[3]TK DETHI'!$O:$O,$D467,'[3]TK DETHI'!$P:$P))</f>
        <v>0</v>
      </c>
      <c r="M467" s="148">
        <f t="shared" si="75"/>
        <v>0</v>
      </c>
      <c r="N467" s="49">
        <f>IF($D467="","",SUMIF('[3]TK COITHI KTHP va Thi TN'!$A:$A,$D467,'[3]TK COITHI KTHP va Thi TN'!$D:$D))</f>
        <v>0</v>
      </c>
      <c r="O467" s="49">
        <f>IF($D467="","",SUMIF('[3]TK COITHI KTHP va Thi TN'!$B:$B,$D467,'[3]TK COITHI KTHP va Thi TN'!$D:$D))</f>
        <v>0</v>
      </c>
      <c r="P467" s="49">
        <f>IF($D467="","",SUMIF('[3]TK COITHI KTHP va Thi TN'!$E:$E,$D467,'[3]TK COITHI KTHP va Thi TN'!$H:$H))</f>
        <v>0</v>
      </c>
      <c r="Q467" s="49">
        <f>IF($D467="","",SUMIF('[3]TK COITHI KTHP va Thi TN'!$F:$F,$D467,'[3]TK COITHI KTHP va Thi TN'!$H:$H))</f>
        <v>0</v>
      </c>
      <c r="R467" s="149">
        <f t="shared" si="76"/>
        <v>0</v>
      </c>
      <c r="S467" s="49">
        <f>IF($D467="","",SUMIF('[3]TK CHAMTHI'!$A:$A,$D467,'[3]TK CHAMTHI'!$C:$C))</f>
        <v>0</v>
      </c>
      <c r="T467" s="49">
        <f>IF($D467="","",SUMIF('[3]TK CHAMTHI'!$B:$B,$D467,'[3]TK CHAMTHI'!$C:$C))</f>
        <v>0</v>
      </c>
      <c r="U467" s="49">
        <f>IF(D467="","",SUMIF('[3]CHAM NV'!B:B,D467,'[3]CHAM NV'!C:C))</f>
        <v>0</v>
      </c>
      <c r="V467" s="50">
        <f t="shared" si="77"/>
        <v>0</v>
      </c>
      <c r="W467" s="49">
        <f>IF($D467="","",SUMIF('[3]TK CHAMTHI'!$D:$D,$D467,'[3]TK CHAMTHI'!$F:$F))</f>
        <v>0</v>
      </c>
      <c r="X467" s="49">
        <f>IF($D467="","",SUMIF('[3]TK CHAMTHI'!$E:$E,$D467,'[3]TK CHAMTHI'!$F:$F))</f>
        <v>0</v>
      </c>
      <c r="Y467" s="49">
        <f>IF(D467="","",SUMIF('[3]CHAM NV'!G:G,D467,'[3]CHAM NV'!H:H))</f>
        <v>0</v>
      </c>
      <c r="Z467" s="50">
        <f t="shared" si="78"/>
        <v>0</v>
      </c>
      <c r="AA467" s="49">
        <f>IF($D467="","",SUMIF('[3]TK CHAMTHI'!$G:$G,$D467,'[3]TK CHAMTHI'!$I:$I))</f>
        <v>0</v>
      </c>
      <c r="AB467" s="49">
        <f>IF($D467="","",SUMIF('[3]TK CHAMTHI'!$H:$H,$D467,'[3]TK CHAMTHI'!$I:$I))</f>
        <v>0</v>
      </c>
      <c r="AC467" s="49">
        <f>IF(D467="","",SUMIF('[3]CHAM NV'!E:E,D467,'[3]CHAM NV'!F:F))</f>
        <v>0</v>
      </c>
      <c r="AD467" s="50">
        <f t="shared" si="79"/>
        <v>0</v>
      </c>
      <c r="AE467" s="49">
        <f>IF($D467="","",SUMIF('[3]TK CHAMTHI'!$J:$J,$D467,'[3]TK CHAMTHI'!$L:$L))</f>
        <v>0</v>
      </c>
      <c r="AF467" s="49">
        <f>IF($D467="","",SUMIF('[3]TK CHAMTHI'!$K:$K,$D467,'[3]TK CHAMTHI'!$L:$L))</f>
        <v>0</v>
      </c>
      <c r="AG467" s="49">
        <f>IF(D467="","",SUMIF('[3]CHAM NV'!I:I,D467,'[3]CHAM NV'!J:J))</f>
        <v>0</v>
      </c>
      <c r="AH467" s="50">
        <f t="shared" si="80"/>
        <v>0</v>
      </c>
      <c r="AI467" s="49">
        <f>IF($D467="","",SUMIF('[3]TK CHAMTHI'!$M:$M,$D467,'[3]TK CHAMTHI'!$O:$O))</f>
        <v>0</v>
      </c>
      <c r="AJ467" s="49">
        <f>IF($D467="","",SUMIF('[3]TK CHAMTHI'!$N:$N,$D467,'[3]TK CHAMTHI'!$O:$O))</f>
        <v>0</v>
      </c>
      <c r="AK467" s="50">
        <f t="shared" si="72"/>
        <v>0</v>
      </c>
      <c r="AL467" s="49">
        <f>IF($D467="","",SUMIF('[3]TK CHAMTHI'!$P:$P,$D467,'[3]TK CHAMTHI'!$R:$R))</f>
        <v>0</v>
      </c>
      <c r="AM467" s="49">
        <f>IF($D467="","",SUMIF('[3]TK CHAMTHI'!$Q:$Q,$D467,'[3]TK CHAMTHI'!$R:$R))</f>
        <v>0</v>
      </c>
      <c r="AN467" s="50">
        <f t="shared" si="73"/>
        <v>0</v>
      </c>
      <c r="AO467" s="49">
        <f>IF(D467="","",SUMIF('[3]TK CHAMTHI'!S:S,D467,'[3]TK CHAMTHI'!U:U))</f>
        <v>0</v>
      </c>
      <c r="AP467" s="49">
        <f>IF(D467="","",SUMIF('[3]TK CHAMTHI'!T:T,D467,'[3]TK CHAMTHI'!U:U))</f>
        <v>0</v>
      </c>
      <c r="AQ467" s="50">
        <f t="shared" si="81"/>
        <v>0</v>
      </c>
      <c r="AR467" s="50">
        <f>IF(D467="","",ROUND(SUMIF('[3]QL THI'!G:G,D467,'[3]QL THI'!H:H),1))</f>
        <v>0</v>
      </c>
      <c r="AS467" s="50">
        <f>IF(D467="","",ROUND(SUMIF('[3]QL THI'!E:E,D467,'[3]QL THI'!F:F),1))</f>
        <v>0</v>
      </c>
      <c r="AT467" s="149">
        <f t="shared" si="74"/>
        <v>0</v>
      </c>
    </row>
    <row r="468" spans="1:46" s="135" customFormat="1">
      <c r="A468" s="145">
        <f>IF(D468="","",SUBTOTAL(3,$D$5:D468))</f>
        <v>464</v>
      </c>
      <c r="B468" s="170" t="s">
        <v>987</v>
      </c>
      <c r="C468" s="171" t="s">
        <v>977</v>
      </c>
      <c r="D468" s="172" t="s">
        <v>988</v>
      </c>
      <c r="E468" s="147">
        <f>IF($D468="","",SUMIF('[3]TK DETHI'!$A:$A,$D468,'[3]TK DETHI'!$B:$B))</f>
        <v>0</v>
      </c>
      <c r="F468" s="147">
        <f>IF($D468="","",SUMIF('[3]TK DETHI'!$C:$C,$D468,'[3]TK DETHI'!$D:$D))</f>
        <v>0</v>
      </c>
      <c r="G468" s="147">
        <f>IF($D468="","",SUMIF('[3]TK DETHI'!$E:$E,$D468,'[3]TK DETHI'!$F:$F))</f>
        <v>0</v>
      </c>
      <c r="H468" s="147">
        <f>IF($D468="","",SUMIF('[3]TK DETHI'!$G:$G,$D468,'[3]TK DETHI'!$H:$H))</f>
        <v>0</v>
      </c>
      <c r="I468" s="147">
        <f>IF($D468="","",SUMIF('[3]TK DETHI'!$I:$I,$D468,'[3]TK DETHI'!$J:$J))</f>
        <v>0</v>
      </c>
      <c r="J468" s="147">
        <f>IF($D468="","",SUMIF('[3]TK DETHI'!$K:$K,$D468,'[3]TK DETHI'!$L:$L))</f>
        <v>0</v>
      </c>
      <c r="K468" s="147">
        <f>IF($D468="","",SUMIF('[3]TK DETHI'!$M:$M,$D468,'[3]TK DETHI'!$N:$N))</f>
        <v>0</v>
      </c>
      <c r="L468" s="147">
        <f>IF($D468="","",SUMIF('[3]TK DETHI'!$O:$O,$D468,'[3]TK DETHI'!$P:$P))</f>
        <v>0</v>
      </c>
      <c r="M468" s="148">
        <f t="shared" si="75"/>
        <v>0</v>
      </c>
      <c r="N468" s="49">
        <f>IF($D468="","",SUMIF('[3]TK COITHI KTHP va Thi TN'!$A:$A,$D468,'[3]TK COITHI KTHP va Thi TN'!$D:$D))</f>
        <v>0</v>
      </c>
      <c r="O468" s="49">
        <f>IF($D468="","",SUMIF('[3]TK COITHI KTHP va Thi TN'!$B:$B,$D468,'[3]TK COITHI KTHP va Thi TN'!$D:$D))</f>
        <v>0</v>
      </c>
      <c r="P468" s="49">
        <f>IF($D468="","",SUMIF('[3]TK COITHI KTHP va Thi TN'!$E:$E,$D468,'[3]TK COITHI KTHP va Thi TN'!$H:$H))</f>
        <v>0</v>
      </c>
      <c r="Q468" s="49">
        <f>IF($D468="","",SUMIF('[3]TK COITHI KTHP va Thi TN'!$F:$F,$D468,'[3]TK COITHI KTHP va Thi TN'!$H:$H))</f>
        <v>0</v>
      </c>
      <c r="R468" s="149">
        <f t="shared" si="76"/>
        <v>0</v>
      </c>
      <c r="S468" s="49">
        <f>IF($D468="","",SUMIF('[3]TK CHAMTHI'!$A:$A,$D468,'[3]TK CHAMTHI'!$C:$C))</f>
        <v>0</v>
      </c>
      <c r="T468" s="49">
        <f>IF($D468="","",SUMIF('[3]TK CHAMTHI'!$B:$B,$D468,'[3]TK CHAMTHI'!$C:$C))</f>
        <v>0</v>
      </c>
      <c r="U468" s="49">
        <f>IF(D468="","",SUMIF('[3]CHAM NV'!B:B,D468,'[3]CHAM NV'!C:C))</f>
        <v>0</v>
      </c>
      <c r="V468" s="50">
        <f t="shared" si="77"/>
        <v>0</v>
      </c>
      <c r="W468" s="49">
        <f>IF($D468="","",SUMIF('[3]TK CHAMTHI'!$D:$D,$D468,'[3]TK CHAMTHI'!$F:$F))</f>
        <v>0</v>
      </c>
      <c r="X468" s="49">
        <f>IF($D468="","",SUMIF('[3]TK CHAMTHI'!$E:$E,$D468,'[3]TK CHAMTHI'!$F:$F))</f>
        <v>0</v>
      </c>
      <c r="Y468" s="49">
        <f>IF(D468="","",SUMIF('[3]CHAM NV'!G:G,D468,'[3]CHAM NV'!H:H))</f>
        <v>0</v>
      </c>
      <c r="Z468" s="50">
        <f t="shared" si="78"/>
        <v>0</v>
      </c>
      <c r="AA468" s="49">
        <f>IF($D468="","",SUMIF('[3]TK CHAMTHI'!$G:$G,$D468,'[3]TK CHAMTHI'!$I:$I))</f>
        <v>0</v>
      </c>
      <c r="AB468" s="49">
        <f>IF($D468="","",SUMIF('[3]TK CHAMTHI'!$H:$H,$D468,'[3]TK CHAMTHI'!$I:$I))</f>
        <v>0</v>
      </c>
      <c r="AC468" s="49">
        <f>IF(D468="","",SUMIF('[3]CHAM NV'!E:E,D468,'[3]CHAM NV'!F:F))</f>
        <v>0</v>
      </c>
      <c r="AD468" s="50">
        <f t="shared" si="79"/>
        <v>0</v>
      </c>
      <c r="AE468" s="49">
        <f>IF($D468="","",SUMIF('[3]TK CHAMTHI'!$J:$J,$D468,'[3]TK CHAMTHI'!$L:$L))</f>
        <v>0</v>
      </c>
      <c r="AF468" s="49">
        <f>IF($D468="","",SUMIF('[3]TK CHAMTHI'!$K:$K,$D468,'[3]TK CHAMTHI'!$L:$L))</f>
        <v>0</v>
      </c>
      <c r="AG468" s="49">
        <f>IF(D468="","",SUMIF('[3]CHAM NV'!I:I,D468,'[3]CHAM NV'!J:J))</f>
        <v>0</v>
      </c>
      <c r="AH468" s="50">
        <f t="shared" si="80"/>
        <v>0</v>
      </c>
      <c r="AI468" s="49">
        <f>IF($D468="","",SUMIF('[3]TK CHAMTHI'!$M:$M,$D468,'[3]TK CHAMTHI'!$O:$O))</f>
        <v>0</v>
      </c>
      <c r="AJ468" s="49">
        <f>IF($D468="","",SUMIF('[3]TK CHAMTHI'!$N:$N,$D468,'[3]TK CHAMTHI'!$O:$O))</f>
        <v>0</v>
      </c>
      <c r="AK468" s="50">
        <f t="shared" si="72"/>
        <v>0</v>
      </c>
      <c r="AL468" s="49">
        <f>IF($D468="","",SUMIF('[3]TK CHAMTHI'!$P:$P,$D468,'[3]TK CHAMTHI'!$R:$R))</f>
        <v>0</v>
      </c>
      <c r="AM468" s="49">
        <f>IF($D468="","",SUMIF('[3]TK CHAMTHI'!$Q:$Q,$D468,'[3]TK CHAMTHI'!$R:$R))</f>
        <v>0</v>
      </c>
      <c r="AN468" s="50">
        <f t="shared" si="73"/>
        <v>0</v>
      </c>
      <c r="AO468" s="49">
        <f>IF(D468="","",SUMIF('[3]TK CHAMTHI'!S:S,D468,'[3]TK CHAMTHI'!U:U))</f>
        <v>0</v>
      </c>
      <c r="AP468" s="49">
        <f>IF(D468="","",SUMIF('[3]TK CHAMTHI'!T:T,D468,'[3]TK CHAMTHI'!U:U))</f>
        <v>0</v>
      </c>
      <c r="AQ468" s="50">
        <f t="shared" si="81"/>
        <v>0</v>
      </c>
      <c r="AR468" s="50">
        <f>IF(D468="","",ROUND(SUMIF('[3]QL THI'!G:G,D468,'[3]QL THI'!H:H),1))</f>
        <v>0</v>
      </c>
      <c r="AS468" s="50">
        <f>IF(D468="","",ROUND(SUMIF('[3]QL THI'!E:E,D468,'[3]QL THI'!F:F),1))</f>
        <v>0</v>
      </c>
      <c r="AT468" s="149">
        <f t="shared" si="74"/>
        <v>0</v>
      </c>
    </row>
    <row r="469" spans="1:46" s="135" customFormat="1">
      <c r="A469" s="145">
        <f>IF(D469="","",SUBTOTAL(3,$D$5:D469))</f>
        <v>465</v>
      </c>
      <c r="B469" s="170" t="s">
        <v>989</v>
      </c>
      <c r="C469" s="171" t="s">
        <v>977</v>
      </c>
      <c r="D469" s="172" t="s">
        <v>990</v>
      </c>
      <c r="E469" s="147">
        <f>IF($D469="","",SUMIF('[3]TK DETHI'!$A:$A,$D469,'[3]TK DETHI'!$B:$B))</f>
        <v>0</v>
      </c>
      <c r="F469" s="147">
        <f>IF($D469="","",SUMIF('[3]TK DETHI'!$C:$C,$D469,'[3]TK DETHI'!$D:$D))</f>
        <v>0</v>
      </c>
      <c r="G469" s="147">
        <f>IF($D469="","",SUMIF('[3]TK DETHI'!$E:$E,$D469,'[3]TK DETHI'!$F:$F))</f>
        <v>0</v>
      </c>
      <c r="H469" s="147">
        <f>IF($D469="","",SUMIF('[3]TK DETHI'!$G:$G,$D469,'[3]TK DETHI'!$H:$H))</f>
        <v>0</v>
      </c>
      <c r="I469" s="147">
        <f>IF($D469="","",SUMIF('[3]TK DETHI'!$I:$I,$D469,'[3]TK DETHI'!$J:$J))</f>
        <v>0</v>
      </c>
      <c r="J469" s="147">
        <f>IF($D469="","",SUMIF('[3]TK DETHI'!$K:$K,$D469,'[3]TK DETHI'!$L:$L))</f>
        <v>0</v>
      </c>
      <c r="K469" s="147">
        <f>IF($D469="","",SUMIF('[3]TK DETHI'!$M:$M,$D469,'[3]TK DETHI'!$N:$N))</f>
        <v>0</v>
      </c>
      <c r="L469" s="147">
        <f>IF($D469="","",SUMIF('[3]TK DETHI'!$O:$O,$D469,'[3]TK DETHI'!$P:$P))</f>
        <v>0</v>
      </c>
      <c r="M469" s="148">
        <f t="shared" si="75"/>
        <v>0</v>
      </c>
      <c r="N469" s="49">
        <f>IF($D469="","",SUMIF('[3]TK COITHI KTHP va Thi TN'!$A:$A,$D469,'[3]TK COITHI KTHP va Thi TN'!$D:$D))</f>
        <v>0</v>
      </c>
      <c r="O469" s="49">
        <f>IF($D469="","",SUMIF('[3]TK COITHI KTHP va Thi TN'!$B:$B,$D469,'[3]TK COITHI KTHP va Thi TN'!$D:$D))</f>
        <v>0</v>
      </c>
      <c r="P469" s="49">
        <f>IF($D469="","",SUMIF('[3]TK COITHI KTHP va Thi TN'!$E:$E,$D469,'[3]TK COITHI KTHP va Thi TN'!$H:$H))</f>
        <v>0</v>
      </c>
      <c r="Q469" s="49">
        <f>IF($D469="","",SUMIF('[3]TK COITHI KTHP va Thi TN'!$F:$F,$D469,'[3]TK COITHI KTHP va Thi TN'!$H:$H))</f>
        <v>0</v>
      </c>
      <c r="R469" s="149">
        <f t="shared" si="76"/>
        <v>0</v>
      </c>
      <c r="S469" s="49">
        <f>IF($D469="","",SUMIF('[3]TK CHAMTHI'!$A:$A,$D469,'[3]TK CHAMTHI'!$C:$C))</f>
        <v>0</v>
      </c>
      <c r="T469" s="49">
        <f>IF($D469="","",SUMIF('[3]TK CHAMTHI'!$B:$B,$D469,'[3]TK CHAMTHI'!$C:$C))</f>
        <v>0</v>
      </c>
      <c r="U469" s="49">
        <f>IF(D469="","",SUMIF('[3]CHAM NV'!B:B,D469,'[3]CHAM NV'!C:C))</f>
        <v>0</v>
      </c>
      <c r="V469" s="50">
        <f t="shared" si="77"/>
        <v>0</v>
      </c>
      <c r="W469" s="49">
        <f>IF($D469="","",SUMIF('[3]TK CHAMTHI'!$D:$D,$D469,'[3]TK CHAMTHI'!$F:$F))</f>
        <v>0</v>
      </c>
      <c r="X469" s="49">
        <f>IF($D469="","",SUMIF('[3]TK CHAMTHI'!$E:$E,$D469,'[3]TK CHAMTHI'!$F:$F))</f>
        <v>0</v>
      </c>
      <c r="Y469" s="49">
        <f>IF(D469="","",SUMIF('[3]CHAM NV'!G:G,D469,'[3]CHAM NV'!H:H))</f>
        <v>0</v>
      </c>
      <c r="Z469" s="50">
        <f t="shared" si="78"/>
        <v>0</v>
      </c>
      <c r="AA469" s="49">
        <f>IF($D469="","",SUMIF('[3]TK CHAMTHI'!$G:$G,$D469,'[3]TK CHAMTHI'!$I:$I))</f>
        <v>0</v>
      </c>
      <c r="AB469" s="49">
        <f>IF($D469="","",SUMIF('[3]TK CHAMTHI'!$H:$H,$D469,'[3]TK CHAMTHI'!$I:$I))</f>
        <v>0</v>
      </c>
      <c r="AC469" s="49">
        <f>IF(D469="","",SUMIF('[3]CHAM NV'!E:E,D469,'[3]CHAM NV'!F:F))</f>
        <v>0</v>
      </c>
      <c r="AD469" s="50">
        <f t="shared" si="79"/>
        <v>0</v>
      </c>
      <c r="AE469" s="49">
        <f>IF($D469="","",SUMIF('[3]TK CHAMTHI'!$J:$J,$D469,'[3]TK CHAMTHI'!$L:$L))</f>
        <v>0</v>
      </c>
      <c r="AF469" s="49">
        <f>IF($D469="","",SUMIF('[3]TK CHAMTHI'!$K:$K,$D469,'[3]TK CHAMTHI'!$L:$L))</f>
        <v>0</v>
      </c>
      <c r="AG469" s="49">
        <f>IF(D469="","",SUMIF('[3]CHAM NV'!I:I,D469,'[3]CHAM NV'!J:J))</f>
        <v>0</v>
      </c>
      <c r="AH469" s="50">
        <f t="shared" si="80"/>
        <v>0</v>
      </c>
      <c r="AI469" s="49">
        <f>IF($D469="","",SUMIF('[3]TK CHAMTHI'!$M:$M,$D469,'[3]TK CHAMTHI'!$O:$O))</f>
        <v>0</v>
      </c>
      <c r="AJ469" s="49">
        <f>IF($D469="","",SUMIF('[3]TK CHAMTHI'!$N:$N,$D469,'[3]TK CHAMTHI'!$O:$O))</f>
        <v>0</v>
      </c>
      <c r="AK469" s="50">
        <f t="shared" si="72"/>
        <v>0</v>
      </c>
      <c r="AL469" s="49">
        <f>IF($D469="","",SUMIF('[3]TK CHAMTHI'!$P:$P,$D469,'[3]TK CHAMTHI'!$R:$R))</f>
        <v>0</v>
      </c>
      <c r="AM469" s="49">
        <f>IF($D469="","",SUMIF('[3]TK CHAMTHI'!$Q:$Q,$D469,'[3]TK CHAMTHI'!$R:$R))</f>
        <v>0</v>
      </c>
      <c r="AN469" s="50">
        <f t="shared" si="73"/>
        <v>0</v>
      </c>
      <c r="AO469" s="49">
        <f>IF(D469="","",SUMIF('[3]TK CHAMTHI'!S:S,D469,'[3]TK CHAMTHI'!U:U))</f>
        <v>0</v>
      </c>
      <c r="AP469" s="49">
        <f>IF(D469="","",SUMIF('[3]TK CHAMTHI'!T:T,D469,'[3]TK CHAMTHI'!U:U))</f>
        <v>0</v>
      </c>
      <c r="AQ469" s="50">
        <f t="shared" si="81"/>
        <v>0</v>
      </c>
      <c r="AR469" s="50">
        <f>IF(D469="","",ROUND(SUMIF('[3]QL THI'!G:G,D469,'[3]QL THI'!H:H),1))</f>
        <v>0</v>
      </c>
      <c r="AS469" s="50">
        <f>IF(D469="","",ROUND(SUMIF('[3]QL THI'!E:E,D469,'[3]QL THI'!F:F),1))</f>
        <v>0</v>
      </c>
      <c r="AT469" s="149">
        <f t="shared" si="74"/>
        <v>0</v>
      </c>
    </row>
    <row r="470" spans="1:46" s="135" customFormat="1">
      <c r="A470" s="145">
        <f>IF(D470="","",SUBTOTAL(3,$D$5:D470))</f>
        <v>466</v>
      </c>
      <c r="B470" s="170" t="s">
        <v>991</v>
      </c>
      <c r="C470" s="171" t="s">
        <v>992</v>
      </c>
      <c r="D470" s="172" t="s">
        <v>993</v>
      </c>
      <c r="E470" s="147">
        <f>IF($D470="","",SUMIF('[3]TK DETHI'!$A:$A,$D470,'[3]TK DETHI'!$B:$B))</f>
        <v>0</v>
      </c>
      <c r="F470" s="147">
        <f>IF($D470="","",SUMIF('[3]TK DETHI'!$C:$C,$D470,'[3]TK DETHI'!$D:$D))</f>
        <v>0</v>
      </c>
      <c r="G470" s="147">
        <f>IF($D470="","",SUMIF('[3]TK DETHI'!$E:$E,$D470,'[3]TK DETHI'!$F:$F))</f>
        <v>0</v>
      </c>
      <c r="H470" s="147">
        <f>IF($D470="","",SUMIF('[3]TK DETHI'!$G:$G,$D470,'[3]TK DETHI'!$H:$H))</f>
        <v>0</v>
      </c>
      <c r="I470" s="147">
        <f>IF($D470="","",SUMIF('[3]TK DETHI'!$I:$I,$D470,'[3]TK DETHI'!$J:$J))</f>
        <v>0</v>
      </c>
      <c r="J470" s="147">
        <f>IF($D470="","",SUMIF('[3]TK DETHI'!$K:$K,$D470,'[3]TK DETHI'!$L:$L))</f>
        <v>0</v>
      </c>
      <c r="K470" s="147">
        <f>IF($D470="","",SUMIF('[3]TK DETHI'!$M:$M,$D470,'[3]TK DETHI'!$N:$N))</f>
        <v>0</v>
      </c>
      <c r="L470" s="147">
        <f>IF($D470="","",SUMIF('[3]TK DETHI'!$O:$O,$D470,'[3]TK DETHI'!$P:$P))</f>
        <v>0</v>
      </c>
      <c r="M470" s="148">
        <f t="shared" si="75"/>
        <v>0</v>
      </c>
      <c r="N470" s="49">
        <f>IF($D470="","",SUMIF('[3]TK COITHI KTHP va Thi TN'!$A:$A,$D470,'[3]TK COITHI KTHP va Thi TN'!$D:$D))</f>
        <v>0</v>
      </c>
      <c r="O470" s="49">
        <f>IF($D470="","",SUMIF('[3]TK COITHI KTHP va Thi TN'!$B:$B,$D470,'[3]TK COITHI KTHP va Thi TN'!$D:$D))</f>
        <v>0</v>
      </c>
      <c r="P470" s="49">
        <f>IF($D470="","",SUMIF('[3]TK COITHI KTHP va Thi TN'!$E:$E,$D470,'[3]TK COITHI KTHP va Thi TN'!$H:$H))</f>
        <v>0</v>
      </c>
      <c r="Q470" s="49">
        <f>IF($D470="","",SUMIF('[3]TK COITHI KTHP va Thi TN'!$F:$F,$D470,'[3]TK COITHI KTHP va Thi TN'!$H:$H))</f>
        <v>0</v>
      </c>
      <c r="R470" s="149">
        <f t="shared" si="76"/>
        <v>0</v>
      </c>
      <c r="S470" s="49">
        <f>IF($D470="","",SUMIF('[3]TK CHAMTHI'!$A:$A,$D470,'[3]TK CHAMTHI'!$C:$C))</f>
        <v>0</v>
      </c>
      <c r="T470" s="49">
        <f>IF($D470="","",SUMIF('[3]TK CHAMTHI'!$B:$B,$D470,'[3]TK CHAMTHI'!$C:$C))</f>
        <v>0</v>
      </c>
      <c r="U470" s="49">
        <f>IF(D470="","",SUMIF('[3]CHAM NV'!B:B,D470,'[3]CHAM NV'!C:C))</f>
        <v>0</v>
      </c>
      <c r="V470" s="50">
        <f t="shared" si="77"/>
        <v>0</v>
      </c>
      <c r="W470" s="49">
        <f>IF($D470="","",SUMIF('[3]TK CHAMTHI'!$D:$D,$D470,'[3]TK CHAMTHI'!$F:$F))</f>
        <v>0</v>
      </c>
      <c r="X470" s="49">
        <f>IF($D470="","",SUMIF('[3]TK CHAMTHI'!$E:$E,$D470,'[3]TK CHAMTHI'!$F:$F))</f>
        <v>0</v>
      </c>
      <c r="Y470" s="49">
        <f>IF(D470="","",SUMIF('[3]CHAM NV'!G:G,D470,'[3]CHAM NV'!H:H))</f>
        <v>0</v>
      </c>
      <c r="Z470" s="50">
        <f t="shared" si="78"/>
        <v>0</v>
      </c>
      <c r="AA470" s="49">
        <f>IF($D470="","",SUMIF('[3]TK CHAMTHI'!$G:$G,$D470,'[3]TK CHAMTHI'!$I:$I))</f>
        <v>0</v>
      </c>
      <c r="AB470" s="49">
        <f>IF($D470="","",SUMIF('[3]TK CHAMTHI'!$H:$H,$D470,'[3]TK CHAMTHI'!$I:$I))</f>
        <v>0</v>
      </c>
      <c r="AC470" s="49">
        <f>IF(D470="","",SUMIF('[3]CHAM NV'!E:E,D470,'[3]CHAM NV'!F:F))</f>
        <v>0</v>
      </c>
      <c r="AD470" s="50">
        <f t="shared" si="79"/>
        <v>0</v>
      </c>
      <c r="AE470" s="49">
        <f>IF($D470="","",SUMIF('[3]TK CHAMTHI'!$J:$J,$D470,'[3]TK CHAMTHI'!$L:$L))</f>
        <v>0</v>
      </c>
      <c r="AF470" s="49">
        <f>IF($D470="","",SUMIF('[3]TK CHAMTHI'!$K:$K,$D470,'[3]TK CHAMTHI'!$L:$L))</f>
        <v>0</v>
      </c>
      <c r="AG470" s="49">
        <f>IF(D470="","",SUMIF('[3]CHAM NV'!I:I,D470,'[3]CHAM NV'!J:J))</f>
        <v>0</v>
      </c>
      <c r="AH470" s="50">
        <f t="shared" si="80"/>
        <v>0</v>
      </c>
      <c r="AI470" s="49">
        <f>IF($D470="","",SUMIF('[3]TK CHAMTHI'!$M:$M,$D470,'[3]TK CHAMTHI'!$O:$O))</f>
        <v>0</v>
      </c>
      <c r="AJ470" s="49">
        <f>IF($D470="","",SUMIF('[3]TK CHAMTHI'!$N:$N,$D470,'[3]TK CHAMTHI'!$O:$O))</f>
        <v>0</v>
      </c>
      <c r="AK470" s="50">
        <f t="shared" si="72"/>
        <v>0</v>
      </c>
      <c r="AL470" s="49">
        <f>IF($D470="","",SUMIF('[3]TK CHAMTHI'!$P:$P,$D470,'[3]TK CHAMTHI'!$R:$R))</f>
        <v>0</v>
      </c>
      <c r="AM470" s="49">
        <f>IF($D470="","",SUMIF('[3]TK CHAMTHI'!$Q:$Q,$D470,'[3]TK CHAMTHI'!$R:$R))</f>
        <v>0</v>
      </c>
      <c r="AN470" s="50">
        <f t="shared" si="73"/>
        <v>0</v>
      </c>
      <c r="AO470" s="49">
        <f>IF(D470="","",SUMIF('[3]TK CHAMTHI'!S:S,D470,'[3]TK CHAMTHI'!U:U))</f>
        <v>0</v>
      </c>
      <c r="AP470" s="49">
        <f>IF(D470="","",SUMIF('[3]TK CHAMTHI'!T:T,D470,'[3]TK CHAMTHI'!U:U))</f>
        <v>0</v>
      </c>
      <c r="AQ470" s="50">
        <f t="shared" si="81"/>
        <v>0</v>
      </c>
      <c r="AR470" s="50">
        <f>IF(D470="","",ROUND(SUMIF('[3]QL THI'!G:G,D470,'[3]QL THI'!H:H),1))</f>
        <v>0</v>
      </c>
      <c r="AS470" s="50">
        <f>IF(D470="","",ROUND(SUMIF('[3]QL THI'!E:E,D470,'[3]QL THI'!F:F),1))</f>
        <v>0</v>
      </c>
      <c r="AT470" s="149">
        <f t="shared" si="74"/>
        <v>0</v>
      </c>
    </row>
    <row r="471" spans="1:46" s="135" customFormat="1">
      <c r="A471" s="145">
        <f>IF(D471="","",SUBTOTAL(3,$D$5:D471))</f>
        <v>467</v>
      </c>
      <c r="B471" s="170" t="s">
        <v>994</v>
      </c>
      <c r="C471" s="171" t="s">
        <v>992</v>
      </c>
      <c r="D471" s="172" t="s">
        <v>995</v>
      </c>
      <c r="E471" s="147">
        <f>IF($D471="","",SUMIF('[3]TK DETHI'!$A:$A,$D471,'[3]TK DETHI'!$B:$B))</f>
        <v>0</v>
      </c>
      <c r="F471" s="147">
        <f>IF($D471="","",SUMIF('[3]TK DETHI'!$C:$C,$D471,'[3]TK DETHI'!$D:$D))</f>
        <v>0</v>
      </c>
      <c r="G471" s="147">
        <f>IF($D471="","",SUMIF('[3]TK DETHI'!$E:$E,$D471,'[3]TK DETHI'!$F:$F))</f>
        <v>0</v>
      </c>
      <c r="H471" s="147">
        <f>IF($D471="","",SUMIF('[3]TK DETHI'!$G:$G,$D471,'[3]TK DETHI'!$H:$H))</f>
        <v>0</v>
      </c>
      <c r="I471" s="147">
        <f>IF($D471="","",SUMIF('[3]TK DETHI'!$I:$I,$D471,'[3]TK DETHI'!$J:$J))</f>
        <v>0</v>
      </c>
      <c r="J471" s="147">
        <f>IF($D471="","",SUMIF('[3]TK DETHI'!$K:$K,$D471,'[3]TK DETHI'!$L:$L))</f>
        <v>0</v>
      </c>
      <c r="K471" s="147">
        <f>IF($D471="","",SUMIF('[3]TK DETHI'!$M:$M,$D471,'[3]TK DETHI'!$N:$N))</f>
        <v>0</v>
      </c>
      <c r="L471" s="147">
        <f>IF($D471="","",SUMIF('[3]TK DETHI'!$O:$O,$D471,'[3]TK DETHI'!$P:$P))</f>
        <v>0</v>
      </c>
      <c r="M471" s="148">
        <f t="shared" si="75"/>
        <v>0</v>
      </c>
      <c r="N471" s="49">
        <f>IF($D471="","",SUMIF('[3]TK COITHI KTHP va Thi TN'!$A:$A,$D471,'[3]TK COITHI KTHP va Thi TN'!$D:$D))</f>
        <v>0</v>
      </c>
      <c r="O471" s="49">
        <f>IF($D471="","",SUMIF('[3]TK COITHI KTHP va Thi TN'!$B:$B,$D471,'[3]TK COITHI KTHP va Thi TN'!$D:$D))</f>
        <v>0</v>
      </c>
      <c r="P471" s="49">
        <f>IF($D471="","",SUMIF('[3]TK COITHI KTHP va Thi TN'!$E:$E,$D471,'[3]TK COITHI KTHP va Thi TN'!$H:$H))</f>
        <v>0</v>
      </c>
      <c r="Q471" s="49">
        <f>IF($D471="","",SUMIF('[3]TK COITHI KTHP va Thi TN'!$F:$F,$D471,'[3]TK COITHI KTHP va Thi TN'!$H:$H))</f>
        <v>0</v>
      </c>
      <c r="R471" s="149">
        <f t="shared" si="76"/>
        <v>0</v>
      </c>
      <c r="S471" s="49">
        <f>IF($D471="","",SUMIF('[3]TK CHAMTHI'!$A:$A,$D471,'[3]TK CHAMTHI'!$C:$C))</f>
        <v>0</v>
      </c>
      <c r="T471" s="49">
        <f>IF($D471="","",SUMIF('[3]TK CHAMTHI'!$B:$B,$D471,'[3]TK CHAMTHI'!$C:$C))</f>
        <v>0</v>
      </c>
      <c r="U471" s="49">
        <f>IF(D471="","",SUMIF('[3]CHAM NV'!B:B,D471,'[3]CHAM NV'!C:C))</f>
        <v>0</v>
      </c>
      <c r="V471" s="50">
        <f t="shared" si="77"/>
        <v>0</v>
      </c>
      <c r="W471" s="49">
        <f>IF($D471="","",SUMIF('[3]TK CHAMTHI'!$D:$D,$D471,'[3]TK CHAMTHI'!$F:$F))</f>
        <v>0</v>
      </c>
      <c r="X471" s="49">
        <f>IF($D471="","",SUMIF('[3]TK CHAMTHI'!$E:$E,$D471,'[3]TK CHAMTHI'!$F:$F))</f>
        <v>0</v>
      </c>
      <c r="Y471" s="49">
        <f>IF(D471="","",SUMIF('[3]CHAM NV'!G:G,D471,'[3]CHAM NV'!H:H))</f>
        <v>0</v>
      </c>
      <c r="Z471" s="50">
        <f t="shared" si="78"/>
        <v>0</v>
      </c>
      <c r="AA471" s="49">
        <f>IF($D471="","",SUMIF('[3]TK CHAMTHI'!$G:$G,$D471,'[3]TK CHAMTHI'!$I:$I))</f>
        <v>0</v>
      </c>
      <c r="AB471" s="49">
        <f>IF($D471="","",SUMIF('[3]TK CHAMTHI'!$H:$H,$D471,'[3]TK CHAMTHI'!$I:$I))</f>
        <v>0</v>
      </c>
      <c r="AC471" s="49">
        <f>IF(D471="","",SUMIF('[3]CHAM NV'!E:E,D471,'[3]CHAM NV'!F:F))</f>
        <v>0</v>
      </c>
      <c r="AD471" s="50">
        <f t="shared" si="79"/>
        <v>0</v>
      </c>
      <c r="AE471" s="49">
        <f>IF($D471="","",SUMIF('[3]TK CHAMTHI'!$J:$J,$D471,'[3]TK CHAMTHI'!$L:$L))</f>
        <v>0</v>
      </c>
      <c r="AF471" s="49">
        <f>IF($D471="","",SUMIF('[3]TK CHAMTHI'!$K:$K,$D471,'[3]TK CHAMTHI'!$L:$L))</f>
        <v>0</v>
      </c>
      <c r="AG471" s="49">
        <f>IF(D471="","",SUMIF('[3]CHAM NV'!I:I,D471,'[3]CHAM NV'!J:J))</f>
        <v>0</v>
      </c>
      <c r="AH471" s="50">
        <f t="shared" si="80"/>
        <v>0</v>
      </c>
      <c r="AI471" s="49">
        <f>IF($D471="","",SUMIF('[3]TK CHAMTHI'!$M:$M,$D471,'[3]TK CHAMTHI'!$O:$O))</f>
        <v>0</v>
      </c>
      <c r="AJ471" s="49">
        <f>IF($D471="","",SUMIF('[3]TK CHAMTHI'!$N:$N,$D471,'[3]TK CHAMTHI'!$O:$O))</f>
        <v>0</v>
      </c>
      <c r="AK471" s="50">
        <f t="shared" si="72"/>
        <v>0</v>
      </c>
      <c r="AL471" s="49">
        <f>IF($D471="","",SUMIF('[3]TK CHAMTHI'!$P:$P,$D471,'[3]TK CHAMTHI'!$R:$R))</f>
        <v>0</v>
      </c>
      <c r="AM471" s="49">
        <f>IF($D471="","",SUMIF('[3]TK CHAMTHI'!$Q:$Q,$D471,'[3]TK CHAMTHI'!$R:$R))</f>
        <v>0</v>
      </c>
      <c r="AN471" s="50">
        <f t="shared" si="73"/>
        <v>0</v>
      </c>
      <c r="AO471" s="49">
        <f>IF(D471="","",SUMIF('[3]TK CHAMTHI'!S:S,D471,'[3]TK CHAMTHI'!U:U))</f>
        <v>0</v>
      </c>
      <c r="AP471" s="49">
        <f>IF(D471="","",SUMIF('[3]TK CHAMTHI'!T:T,D471,'[3]TK CHAMTHI'!U:U))</f>
        <v>0</v>
      </c>
      <c r="AQ471" s="50">
        <f t="shared" si="81"/>
        <v>0</v>
      </c>
      <c r="AR471" s="50">
        <f>IF(D471="","",ROUND(SUMIF('[3]QL THI'!G:G,D471,'[3]QL THI'!H:H),1))</f>
        <v>0</v>
      </c>
      <c r="AS471" s="50">
        <f>IF(D471="","",ROUND(SUMIF('[3]QL THI'!E:E,D471,'[3]QL THI'!F:F),1))</f>
        <v>0</v>
      </c>
      <c r="AT471" s="149">
        <f t="shared" si="74"/>
        <v>0</v>
      </c>
    </row>
    <row r="472" spans="1:46" s="135" customFormat="1">
      <c r="A472" s="145">
        <f>IF(D472="","",SUBTOTAL(3,$D$5:D472))</f>
        <v>468</v>
      </c>
      <c r="B472" s="170" t="s">
        <v>996</v>
      </c>
      <c r="C472" s="171" t="s">
        <v>992</v>
      </c>
      <c r="D472" s="172" t="s">
        <v>997</v>
      </c>
      <c r="E472" s="147">
        <f>IF($D472="","",SUMIF('[3]TK DETHI'!$A:$A,$D472,'[3]TK DETHI'!$B:$B))</f>
        <v>0</v>
      </c>
      <c r="F472" s="147">
        <f>IF($D472="","",SUMIF('[3]TK DETHI'!$C:$C,$D472,'[3]TK DETHI'!$D:$D))</f>
        <v>0</v>
      </c>
      <c r="G472" s="147">
        <f>IF($D472="","",SUMIF('[3]TK DETHI'!$E:$E,$D472,'[3]TK DETHI'!$F:$F))</f>
        <v>0</v>
      </c>
      <c r="H472" s="147">
        <f>IF($D472="","",SUMIF('[3]TK DETHI'!$G:$G,$D472,'[3]TK DETHI'!$H:$H))</f>
        <v>0</v>
      </c>
      <c r="I472" s="147">
        <f>IF($D472="","",SUMIF('[3]TK DETHI'!$I:$I,$D472,'[3]TK DETHI'!$J:$J))</f>
        <v>0</v>
      </c>
      <c r="J472" s="147">
        <f>IF($D472="","",SUMIF('[3]TK DETHI'!$K:$K,$D472,'[3]TK DETHI'!$L:$L))</f>
        <v>0</v>
      </c>
      <c r="K472" s="147">
        <f>IF($D472="","",SUMIF('[3]TK DETHI'!$M:$M,$D472,'[3]TK DETHI'!$N:$N))</f>
        <v>0</v>
      </c>
      <c r="L472" s="147">
        <f>IF($D472="","",SUMIF('[3]TK DETHI'!$O:$O,$D472,'[3]TK DETHI'!$P:$P))</f>
        <v>0</v>
      </c>
      <c r="M472" s="148">
        <f t="shared" si="75"/>
        <v>0</v>
      </c>
      <c r="N472" s="49">
        <f>IF($D472="","",SUMIF('[3]TK COITHI KTHP va Thi TN'!$A:$A,$D472,'[3]TK COITHI KTHP va Thi TN'!$D:$D))</f>
        <v>0</v>
      </c>
      <c r="O472" s="49">
        <f>IF($D472="","",SUMIF('[3]TK COITHI KTHP va Thi TN'!$B:$B,$D472,'[3]TK COITHI KTHP va Thi TN'!$D:$D))</f>
        <v>0</v>
      </c>
      <c r="P472" s="49">
        <f>IF($D472="","",SUMIF('[3]TK COITHI KTHP va Thi TN'!$E:$E,$D472,'[3]TK COITHI KTHP va Thi TN'!$H:$H))</f>
        <v>0</v>
      </c>
      <c r="Q472" s="49">
        <f>IF($D472="","",SUMIF('[3]TK COITHI KTHP va Thi TN'!$F:$F,$D472,'[3]TK COITHI KTHP va Thi TN'!$H:$H))</f>
        <v>0</v>
      </c>
      <c r="R472" s="149">
        <f t="shared" si="76"/>
        <v>0</v>
      </c>
      <c r="S472" s="49">
        <f>IF($D472="","",SUMIF('[3]TK CHAMTHI'!$A:$A,$D472,'[3]TK CHAMTHI'!$C:$C))</f>
        <v>0</v>
      </c>
      <c r="T472" s="49">
        <f>IF($D472="","",SUMIF('[3]TK CHAMTHI'!$B:$B,$D472,'[3]TK CHAMTHI'!$C:$C))</f>
        <v>0</v>
      </c>
      <c r="U472" s="49">
        <f>IF(D472="","",SUMIF('[3]CHAM NV'!B:B,D472,'[3]CHAM NV'!C:C))</f>
        <v>0</v>
      </c>
      <c r="V472" s="50">
        <f t="shared" si="77"/>
        <v>0</v>
      </c>
      <c r="W472" s="49">
        <f>IF($D472="","",SUMIF('[3]TK CHAMTHI'!$D:$D,$D472,'[3]TK CHAMTHI'!$F:$F))</f>
        <v>0</v>
      </c>
      <c r="X472" s="49">
        <f>IF($D472="","",SUMIF('[3]TK CHAMTHI'!$E:$E,$D472,'[3]TK CHAMTHI'!$F:$F))</f>
        <v>0</v>
      </c>
      <c r="Y472" s="49">
        <f>IF(D472="","",SUMIF('[3]CHAM NV'!G:G,D472,'[3]CHAM NV'!H:H))</f>
        <v>0</v>
      </c>
      <c r="Z472" s="50">
        <f t="shared" si="78"/>
        <v>0</v>
      </c>
      <c r="AA472" s="49">
        <f>IF($D472="","",SUMIF('[3]TK CHAMTHI'!$G:$G,$D472,'[3]TK CHAMTHI'!$I:$I))</f>
        <v>0</v>
      </c>
      <c r="AB472" s="49">
        <f>IF($D472="","",SUMIF('[3]TK CHAMTHI'!$H:$H,$D472,'[3]TK CHAMTHI'!$I:$I))</f>
        <v>0</v>
      </c>
      <c r="AC472" s="49">
        <f>IF(D472="","",SUMIF('[3]CHAM NV'!E:E,D472,'[3]CHAM NV'!F:F))</f>
        <v>0</v>
      </c>
      <c r="AD472" s="50">
        <f t="shared" si="79"/>
        <v>0</v>
      </c>
      <c r="AE472" s="49">
        <f>IF($D472="","",SUMIF('[3]TK CHAMTHI'!$J:$J,$D472,'[3]TK CHAMTHI'!$L:$L))</f>
        <v>0</v>
      </c>
      <c r="AF472" s="49">
        <f>IF($D472="","",SUMIF('[3]TK CHAMTHI'!$K:$K,$D472,'[3]TK CHAMTHI'!$L:$L))</f>
        <v>0</v>
      </c>
      <c r="AG472" s="49">
        <f>IF(D472="","",SUMIF('[3]CHAM NV'!I:I,D472,'[3]CHAM NV'!J:J))</f>
        <v>0</v>
      </c>
      <c r="AH472" s="50">
        <f t="shared" si="80"/>
        <v>0</v>
      </c>
      <c r="AI472" s="49">
        <f>IF($D472="","",SUMIF('[3]TK CHAMTHI'!$M:$M,$D472,'[3]TK CHAMTHI'!$O:$O))</f>
        <v>0</v>
      </c>
      <c r="AJ472" s="49">
        <f>IF($D472="","",SUMIF('[3]TK CHAMTHI'!$N:$N,$D472,'[3]TK CHAMTHI'!$O:$O))</f>
        <v>0</v>
      </c>
      <c r="AK472" s="50">
        <f t="shared" si="72"/>
        <v>0</v>
      </c>
      <c r="AL472" s="49">
        <f>IF($D472="","",SUMIF('[3]TK CHAMTHI'!$P:$P,$D472,'[3]TK CHAMTHI'!$R:$R))</f>
        <v>0</v>
      </c>
      <c r="AM472" s="49">
        <f>IF($D472="","",SUMIF('[3]TK CHAMTHI'!$Q:$Q,$D472,'[3]TK CHAMTHI'!$R:$R))</f>
        <v>0</v>
      </c>
      <c r="AN472" s="50">
        <f t="shared" si="73"/>
        <v>0</v>
      </c>
      <c r="AO472" s="49">
        <f>IF(D472="","",SUMIF('[3]TK CHAMTHI'!S:S,D472,'[3]TK CHAMTHI'!U:U))</f>
        <v>0</v>
      </c>
      <c r="AP472" s="49">
        <f>IF(D472="","",SUMIF('[3]TK CHAMTHI'!T:T,D472,'[3]TK CHAMTHI'!U:U))</f>
        <v>0</v>
      </c>
      <c r="AQ472" s="50">
        <f t="shared" si="81"/>
        <v>0</v>
      </c>
      <c r="AR472" s="50">
        <f>IF(D472="","",ROUND(SUMIF('[3]QL THI'!G:G,D472,'[3]QL THI'!H:H),1))</f>
        <v>0</v>
      </c>
      <c r="AS472" s="50">
        <f>IF(D472="","",ROUND(SUMIF('[3]QL THI'!E:E,D472,'[3]QL THI'!F:F),1))</f>
        <v>0</v>
      </c>
      <c r="AT472" s="149">
        <f t="shared" si="74"/>
        <v>0</v>
      </c>
    </row>
    <row r="473" spans="1:46" s="135" customFormat="1">
      <c r="A473" s="145">
        <f>IF(D473="","",SUBTOTAL(3,$D$5:D473))</f>
        <v>469</v>
      </c>
      <c r="B473" s="170" t="s">
        <v>998</v>
      </c>
      <c r="C473" s="171" t="s">
        <v>992</v>
      </c>
      <c r="D473" s="172" t="s">
        <v>999</v>
      </c>
      <c r="E473" s="147">
        <f>IF($D473="","",SUMIF('[3]TK DETHI'!$A:$A,$D473,'[3]TK DETHI'!$B:$B))</f>
        <v>0</v>
      </c>
      <c r="F473" s="147">
        <f>IF($D473="","",SUMIF('[3]TK DETHI'!$C:$C,$D473,'[3]TK DETHI'!$D:$D))</f>
        <v>0</v>
      </c>
      <c r="G473" s="147">
        <f>IF($D473="","",SUMIF('[3]TK DETHI'!$E:$E,$D473,'[3]TK DETHI'!$F:$F))</f>
        <v>0</v>
      </c>
      <c r="H473" s="147">
        <f>IF($D473="","",SUMIF('[3]TK DETHI'!$G:$G,$D473,'[3]TK DETHI'!$H:$H))</f>
        <v>0</v>
      </c>
      <c r="I473" s="147">
        <f>IF($D473="","",SUMIF('[3]TK DETHI'!$I:$I,$D473,'[3]TK DETHI'!$J:$J))</f>
        <v>0</v>
      </c>
      <c r="J473" s="147">
        <f>IF($D473="","",SUMIF('[3]TK DETHI'!$K:$K,$D473,'[3]TK DETHI'!$L:$L))</f>
        <v>0</v>
      </c>
      <c r="K473" s="147">
        <f>IF($D473="","",SUMIF('[3]TK DETHI'!$M:$M,$D473,'[3]TK DETHI'!$N:$N))</f>
        <v>0</v>
      </c>
      <c r="L473" s="147">
        <f>IF($D473="","",SUMIF('[3]TK DETHI'!$O:$O,$D473,'[3]TK DETHI'!$P:$P))</f>
        <v>0</v>
      </c>
      <c r="M473" s="148">
        <f t="shared" si="75"/>
        <v>0</v>
      </c>
      <c r="N473" s="49">
        <f>IF($D473="","",SUMIF('[3]TK COITHI KTHP va Thi TN'!$A:$A,$D473,'[3]TK COITHI KTHP va Thi TN'!$D:$D))</f>
        <v>0</v>
      </c>
      <c r="O473" s="49">
        <f>IF($D473="","",SUMIF('[3]TK COITHI KTHP va Thi TN'!$B:$B,$D473,'[3]TK COITHI KTHP va Thi TN'!$D:$D))</f>
        <v>0</v>
      </c>
      <c r="P473" s="49">
        <f>IF($D473="","",SUMIF('[3]TK COITHI KTHP va Thi TN'!$E:$E,$D473,'[3]TK COITHI KTHP va Thi TN'!$H:$H))</f>
        <v>0</v>
      </c>
      <c r="Q473" s="49">
        <f>IF($D473="","",SUMIF('[3]TK COITHI KTHP va Thi TN'!$F:$F,$D473,'[3]TK COITHI KTHP va Thi TN'!$H:$H))</f>
        <v>0</v>
      </c>
      <c r="R473" s="149">
        <f t="shared" si="76"/>
        <v>0</v>
      </c>
      <c r="S473" s="49">
        <f>IF($D473="","",SUMIF('[3]TK CHAMTHI'!$A:$A,$D473,'[3]TK CHAMTHI'!$C:$C))</f>
        <v>0</v>
      </c>
      <c r="T473" s="49">
        <f>IF($D473="","",SUMIF('[3]TK CHAMTHI'!$B:$B,$D473,'[3]TK CHAMTHI'!$C:$C))</f>
        <v>0</v>
      </c>
      <c r="U473" s="49">
        <f>IF(D473="","",SUMIF('[3]CHAM NV'!B:B,D473,'[3]CHAM NV'!C:C))</f>
        <v>0</v>
      </c>
      <c r="V473" s="50">
        <f t="shared" si="77"/>
        <v>0</v>
      </c>
      <c r="W473" s="49">
        <f>IF($D473="","",SUMIF('[3]TK CHAMTHI'!$D:$D,$D473,'[3]TK CHAMTHI'!$F:$F))</f>
        <v>0</v>
      </c>
      <c r="X473" s="49">
        <f>IF($D473="","",SUMIF('[3]TK CHAMTHI'!$E:$E,$D473,'[3]TK CHAMTHI'!$F:$F))</f>
        <v>0</v>
      </c>
      <c r="Y473" s="49">
        <f>IF(D473="","",SUMIF('[3]CHAM NV'!G:G,D473,'[3]CHAM NV'!H:H))</f>
        <v>0</v>
      </c>
      <c r="Z473" s="50">
        <f t="shared" si="78"/>
        <v>0</v>
      </c>
      <c r="AA473" s="49">
        <f>IF($D473="","",SUMIF('[3]TK CHAMTHI'!$G:$G,$D473,'[3]TK CHAMTHI'!$I:$I))</f>
        <v>0</v>
      </c>
      <c r="AB473" s="49">
        <f>IF($D473="","",SUMIF('[3]TK CHAMTHI'!$H:$H,$D473,'[3]TK CHAMTHI'!$I:$I))</f>
        <v>0</v>
      </c>
      <c r="AC473" s="49">
        <f>IF(D473="","",SUMIF('[3]CHAM NV'!E:E,D473,'[3]CHAM NV'!F:F))</f>
        <v>0</v>
      </c>
      <c r="AD473" s="50">
        <f t="shared" si="79"/>
        <v>0</v>
      </c>
      <c r="AE473" s="49">
        <f>IF($D473="","",SUMIF('[3]TK CHAMTHI'!$J:$J,$D473,'[3]TK CHAMTHI'!$L:$L))</f>
        <v>0</v>
      </c>
      <c r="AF473" s="49">
        <f>IF($D473="","",SUMIF('[3]TK CHAMTHI'!$K:$K,$D473,'[3]TK CHAMTHI'!$L:$L))</f>
        <v>0</v>
      </c>
      <c r="AG473" s="49">
        <f>IF(D473="","",SUMIF('[3]CHAM NV'!I:I,D473,'[3]CHAM NV'!J:J))</f>
        <v>0</v>
      </c>
      <c r="AH473" s="50">
        <f t="shared" si="80"/>
        <v>0</v>
      </c>
      <c r="AI473" s="49">
        <f>IF($D473="","",SUMIF('[3]TK CHAMTHI'!$M:$M,$D473,'[3]TK CHAMTHI'!$O:$O))</f>
        <v>0</v>
      </c>
      <c r="AJ473" s="49">
        <f>IF($D473="","",SUMIF('[3]TK CHAMTHI'!$N:$N,$D473,'[3]TK CHAMTHI'!$O:$O))</f>
        <v>0</v>
      </c>
      <c r="AK473" s="50">
        <f t="shared" si="72"/>
        <v>0</v>
      </c>
      <c r="AL473" s="49">
        <f>IF($D473="","",SUMIF('[3]TK CHAMTHI'!$P:$P,$D473,'[3]TK CHAMTHI'!$R:$R))</f>
        <v>0</v>
      </c>
      <c r="AM473" s="49">
        <f>IF($D473="","",SUMIF('[3]TK CHAMTHI'!$Q:$Q,$D473,'[3]TK CHAMTHI'!$R:$R))</f>
        <v>0</v>
      </c>
      <c r="AN473" s="50">
        <f t="shared" si="73"/>
        <v>0</v>
      </c>
      <c r="AO473" s="49">
        <f>IF(D473="","",SUMIF('[3]TK CHAMTHI'!S:S,D473,'[3]TK CHAMTHI'!U:U))</f>
        <v>0</v>
      </c>
      <c r="AP473" s="49">
        <f>IF(D473="","",SUMIF('[3]TK CHAMTHI'!T:T,D473,'[3]TK CHAMTHI'!U:U))</f>
        <v>0</v>
      </c>
      <c r="AQ473" s="50">
        <f t="shared" si="81"/>
        <v>0</v>
      </c>
      <c r="AR473" s="50">
        <f>IF(D473="","",ROUND(SUMIF('[3]QL THI'!G:G,D473,'[3]QL THI'!H:H),1))</f>
        <v>0</v>
      </c>
      <c r="AS473" s="50">
        <f>IF(D473="","",ROUND(SUMIF('[3]QL THI'!E:E,D473,'[3]QL THI'!F:F),1))</f>
        <v>0</v>
      </c>
      <c r="AT473" s="149">
        <f t="shared" si="74"/>
        <v>0</v>
      </c>
    </row>
    <row r="474" spans="1:46" s="135" customFormat="1">
      <c r="A474" s="145" t="str">
        <f>IF(D474="","",SUBTOTAL(3,$D$5:D474))</f>
        <v/>
      </c>
      <c r="B474" s="170"/>
      <c r="C474" s="171"/>
      <c r="D474" s="172"/>
      <c r="E474" s="147" t="str">
        <f>IF($D474="","",SUMIF('[3]TK DETHI'!$A:$A,$D474,'[3]TK DETHI'!$B:$B))</f>
        <v/>
      </c>
      <c r="F474" s="147" t="str">
        <f>IF($D474="","",SUMIF('[3]TK DETHI'!$C:$C,$D474,'[3]TK DETHI'!$D:$D))</f>
        <v/>
      </c>
      <c r="G474" s="147" t="str">
        <f>IF($D474="","",SUMIF('[3]TK DETHI'!$E:$E,$D474,'[3]TK DETHI'!$F:$F))</f>
        <v/>
      </c>
      <c r="H474" s="147" t="str">
        <f>IF($D474="","",SUMIF('[3]TK DETHI'!$G:$G,$D474,'[3]TK DETHI'!$H:$H))</f>
        <v/>
      </c>
      <c r="I474" s="147" t="str">
        <f>IF($D474="","",SUMIF('[3]TK DETHI'!$I:$I,$D474,'[3]TK DETHI'!$J:$J))</f>
        <v/>
      </c>
      <c r="J474" s="147" t="str">
        <f>IF($D474="","",SUMIF('[3]TK DETHI'!$K:$K,$D474,'[3]TK DETHI'!$L:$L))</f>
        <v/>
      </c>
      <c r="K474" s="147" t="str">
        <f>IF($D474="","",SUMIF('[3]TK DETHI'!$M:$M,$D474,'[3]TK DETHI'!$N:$N))</f>
        <v/>
      </c>
      <c r="L474" s="147" t="str">
        <f>IF($D474="","",SUMIF('[3]TK DETHI'!$O:$O,$D474,'[3]TK DETHI'!$P:$P))</f>
        <v/>
      </c>
      <c r="M474" s="148" t="str">
        <f t="shared" si="75"/>
        <v/>
      </c>
      <c r="N474" s="49" t="str">
        <f>IF($D474="","",SUMIF('[3]TK COITHI KTHP va Thi TN'!$A:$A,$D474,'[3]TK COITHI KTHP va Thi TN'!$D:$D))</f>
        <v/>
      </c>
      <c r="O474" s="49" t="str">
        <f>IF($D474="","",SUMIF('[3]TK COITHI KTHP va Thi TN'!$B:$B,$D474,'[3]TK COITHI KTHP va Thi TN'!$D:$D))</f>
        <v/>
      </c>
      <c r="P474" s="49" t="str">
        <f>IF($D474="","",SUMIF('[3]TK COITHI KTHP va Thi TN'!$E:$E,$D474,'[3]TK COITHI KTHP va Thi TN'!$H:$H))</f>
        <v/>
      </c>
      <c r="Q474" s="49" t="str">
        <f>IF($D474="","",SUMIF('[3]TK COITHI KTHP va Thi TN'!$F:$F,$D474,'[3]TK COITHI KTHP va Thi TN'!$H:$H))</f>
        <v/>
      </c>
      <c r="R474" s="149" t="str">
        <f t="shared" si="76"/>
        <v/>
      </c>
      <c r="S474" s="49" t="str">
        <f>IF($D474="","",SUMIF('[3]TK CHAMTHI'!$A:$A,$D474,'[3]TK CHAMTHI'!$C:$C))</f>
        <v/>
      </c>
      <c r="T474" s="49" t="str">
        <f>IF($D474="","",SUMIF('[3]TK CHAMTHI'!$B:$B,$D474,'[3]TK CHAMTHI'!$C:$C))</f>
        <v/>
      </c>
      <c r="U474" s="49" t="str">
        <f>IF(D474="","",SUMIF('[3]CHAM NV'!B:B,D474,'[3]CHAM NV'!C:C))</f>
        <v/>
      </c>
      <c r="V474" s="50" t="str">
        <f t="shared" si="77"/>
        <v/>
      </c>
      <c r="W474" s="49" t="str">
        <f>IF($D474="","",SUMIF('[3]TK CHAMTHI'!$D:$D,$D474,'[3]TK CHAMTHI'!$F:$F))</f>
        <v/>
      </c>
      <c r="X474" s="49" t="str">
        <f>IF($D474="","",SUMIF('[3]TK CHAMTHI'!$E:$E,$D474,'[3]TK CHAMTHI'!$F:$F))</f>
        <v/>
      </c>
      <c r="Y474" s="49" t="str">
        <f>IF(D474="","",SUMIF('[3]CHAM NV'!G:G,D474,'[3]CHAM NV'!H:H))</f>
        <v/>
      </c>
      <c r="Z474" s="50" t="str">
        <f t="shared" si="78"/>
        <v/>
      </c>
      <c r="AA474" s="49" t="str">
        <f>IF($D474="","",SUMIF('[3]TK CHAMTHI'!$G:$G,$D474,'[3]TK CHAMTHI'!$I:$I))</f>
        <v/>
      </c>
      <c r="AB474" s="49" t="str">
        <f>IF($D474="","",SUMIF('[3]TK CHAMTHI'!$H:$H,$D474,'[3]TK CHAMTHI'!$I:$I))</f>
        <v/>
      </c>
      <c r="AC474" s="49" t="str">
        <f>IF(D474="","",SUMIF('[3]CHAM NV'!E:E,D474,'[3]CHAM NV'!F:F))</f>
        <v/>
      </c>
      <c r="AD474" s="50" t="str">
        <f t="shared" si="79"/>
        <v/>
      </c>
      <c r="AE474" s="49" t="str">
        <f>IF($D474="","",SUMIF('[3]TK CHAMTHI'!$J:$J,$D474,'[3]TK CHAMTHI'!$L:$L))</f>
        <v/>
      </c>
      <c r="AF474" s="49" t="str">
        <f>IF($D474="","",SUMIF('[3]TK CHAMTHI'!$K:$K,$D474,'[3]TK CHAMTHI'!$L:$L))</f>
        <v/>
      </c>
      <c r="AG474" s="49" t="str">
        <f>IF(D474="","",SUMIF('[3]CHAM NV'!I:I,D474,'[3]CHAM NV'!J:J))</f>
        <v/>
      </c>
      <c r="AH474" s="50" t="str">
        <f t="shared" si="80"/>
        <v/>
      </c>
      <c r="AI474" s="49" t="str">
        <f>IF($D474="","",SUMIF('[3]TK CHAMTHI'!$M:$M,$D474,'[3]TK CHAMTHI'!$O:$O))</f>
        <v/>
      </c>
      <c r="AJ474" s="49" t="str">
        <f>IF($D474="","",SUMIF('[3]TK CHAMTHI'!$N:$N,$D474,'[3]TK CHAMTHI'!$O:$O))</f>
        <v/>
      </c>
      <c r="AK474" s="50" t="str">
        <f t="shared" si="72"/>
        <v/>
      </c>
      <c r="AL474" s="49" t="str">
        <f>IF($D474="","",SUMIF('[3]TK CHAMTHI'!$P:$P,$D474,'[3]TK CHAMTHI'!$R:$R))</f>
        <v/>
      </c>
      <c r="AM474" s="49" t="str">
        <f>IF($D474="","",SUMIF('[3]TK CHAMTHI'!$Q:$Q,$D474,'[3]TK CHAMTHI'!$R:$R))</f>
        <v/>
      </c>
      <c r="AN474" s="50" t="str">
        <f t="shared" si="73"/>
        <v/>
      </c>
      <c r="AO474" s="49" t="str">
        <f>IF(D474="","",SUMIF('[3]TK CHAMTHI'!S:S,D474,'[3]TK CHAMTHI'!U:U))</f>
        <v/>
      </c>
      <c r="AP474" s="49" t="str">
        <f>IF(D474="","",SUMIF('[3]TK CHAMTHI'!T:T,D474,'[3]TK CHAMTHI'!U:U))</f>
        <v/>
      </c>
      <c r="AQ474" s="50" t="str">
        <f t="shared" si="81"/>
        <v/>
      </c>
      <c r="AR474" s="50" t="str">
        <f>IF(D474="","",ROUND(SUMIF('[3]QL THI'!G:G,D474,'[3]QL THI'!H:H),1))</f>
        <v/>
      </c>
      <c r="AS474" s="50" t="str">
        <f>IF(D474="","",ROUND(SUMIF('[3]QL THI'!E:E,D474,'[3]QL THI'!F:F),1))</f>
        <v/>
      </c>
      <c r="AT474" s="149" t="str">
        <f t="shared" si="74"/>
        <v/>
      </c>
    </row>
    <row r="475" spans="1:46" s="135" customFormat="1">
      <c r="A475" s="145" t="str">
        <f>IF(D475="","",SUBTOTAL(3,$D$5:D475))</f>
        <v/>
      </c>
      <c r="B475" s="170"/>
      <c r="C475" s="171"/>
      <c r="D475" s="172"/>
      <c r="E475" s="147" t="str">
        <f>IF($D475="","",SUMIF('[3]TK DETHI'!$A:$A,$D475,'[3]TK DETHI'!$B:$B))</f>
        <v/>
      </c>
      <c r="F475" s="147" t="str">
        <f>IF($D475="","",SUMIF('[3]TK DETHI'!$C:$C,$D475,'[3]TK DETHI'!$D:$D))</f>
        <v/>
      </c>
      <c r="G475" s="147" t="str">
        <f>IF($D475="","",SUMIF('[3]TK DETHI'!$E:$E,$D475,'[3]TK DETHI'!$F:$F))</f>
        <v/>
      </c>
      <c r="H475" s="147" t="str">
        <f>IF($D475="","",SUMIF('[3]TK DETHI'!$G:$G,$D475,'[3]TK DETHI'!$H:$H))</f>
        <v/>
      </c>
      <c r="I475" s="147" t="str">
        <f>IF($D475="","",SUMIF('[3]TK DETHI'!$I:$I,$D475,'[3]TK DETHI'!$J:$J))</f>
        <v/>
      </c>
      <c r="J475" s="147" t="str">
        <f>IF($D475="","",SUMIF('[3]TK DETHI'!$K:$K,$D475,'[3]TK DETHI'!$L:$L))</f>
        <v/>
      </c>
      <c r="K475" s="147" t="str">
        <f>IF($D475="","",SUMIF('[3]TK DETHI'!$M:$M,$D475,'[3]TK DETHI'!$N:$N))</f>
        <v/>
      </c>
      <c r="L475" s="147" t="str">
        <f>IF($D475="","",SUMIF('[3]TK DETHI'!$O:$O,$D475,'[3]TK DETHI'!$P:$P))</f>
        <v/>
      </c>
      <c r="M475" s="148" t="str">
        <f t="shared" si="75"/>
        <v/>
      </c>
      <c r="N475" s="49" t="str">
        <f>IF($D475="","",SUMIF('[3]TK COITHI KTHP va Thi TN'!$A:$A,$D475,'[3]TK COITHI KTHP va Thi TN'!$D:$D))</f>
        <v/>
      </c>
      <c r="O475" s="49" t="str">
        <f>IF($D475="","",SUMIF('[3]TK COITHI KTHP va Thi TN'!$B:$B,$D475,'[3]TK COITHI KTHP va Thi TN'!$D:$D))</f>
        <v/>
      </c>
      <c r="P475" s="49" t="str">
        <f>IF($D475="","",SUMIF('[3]TK COITHI KTHP va Thi TN'!$E:$E,$D475,'[3]TK COITHI KTHP va Thi TN'!$H:$H))</f>
        <v/>
      </c>
      <c r="Q475" s="49" t="str">
        <f>IF($D475="","",SUMIF('[3]TK COITHI KTHP va Thi TN'!$F:$F,$D475,'[3]TK COITHI KTHP va Thi TN'!$H:$H))</f>
        <v/>
      </c>
      <c r="R475" s="149" t="str">
        <f t="shared" si="76"/>
        <v/>
      </c>
      <c r="S475" s="49" t="str">
        <f>IF($D475="","",SUMIF('[3]TK CHAMTHI'!$A:$A,$D475,'[3]TK CHAMTHI'!$C:$C))</f>
        <v/>
      </c>
      <c r="T475" s="49" t="str">
        <f>IF($D475="","",SUMIF('[3]TK CHAMTHI'!$B:$B,$D475,'[3]TK CHAMTHI'!$C:$C))</f>
        <v/>
      </c>
      <c r="U475" s="49" t="str">
        <f>IF(D475="","",SUMIF('[3]CHAM NV'!B:B,D475,'[3]CHAM NV'!C:C))</f>
        <v/>
      </c>
      <c r="V475" s="50" t="str">
        <f t="shared" si="77"/>
        <v/>
      </c>
      <c r="W475" s="49" t="str">
        <f>IF($D475="","",SUMIF('[3]TK CHAMTHI'!$D:$D,$D475,'[3]TK CHAMTHI'!$F:$F))</f>
        <v/>
      </c>
      <c r="X475" s="49" t="str">
        <f>IF($D475="","",SUMIF('[3]TK CHAMTHI'!$E:$E,$D475,'[3]TK CHAMTHI'!$F:$F))</f>
        <v/>
      </c>
      <c r="Y475" s="49" t="str">
        <f>IF(D475="","",SUMIF('[3]CHAM NV'!G:G,D475,'[3]CHAM NV'!H:H))</f>
        <v/>
      </c>
      <c r="Z475" s="50" t="str">
        <f t="shared" si="78"/>
        <v/>
      </c>
      <c r="AA475" s="49" t="str">
        <f>IF($D475="","",SUMIF('[3]TK CHAMTHI'!$G:$G,$D475,'[3]TK CHAMTHI'!$I:$I))</f>
        <v/>
      </c>
      <c r="AB475" s="49" t="str">
        <f>IF($D475="","",SUMIF('[3]TK CHAMTHI'!$H:$H,$D475,'[3]TK CHAMTHI'!$I:$I))</f>
        <v/>
      </c>
      <c r="AC475" s="49" t="str">
        <f>IF(D475="","",SUMIF('[3]CHAM NV'!E:E,D475,'[3]CHAM NV'!F:F))</f>
        <v/>
      </c>
      <c r="AD475" s="50" t="str">
        <f t="shared" si="79"/>
        <v/>
      </c>
      <c r="AE475" s="49" t="str">
        <f>IF($D475="","",SUMIF('[3]TK CHAMTHI'!$J:$J,$D475,'[3]TK CHAMTHI'!$L:$L))</f>
        <v/>
      </c>
      <c r="AF475" s="49" t="str">
        <f>IF($D475="","",SUMIF('[3]TK CHAMTHI'!$K:$K,$D475,'[3]TK CHAMTHI'!$L:$L))</f>
        <v/>
      </c>
      <c r="AG475" s="49" t="str">
        <f>IF(D475="","",SUMIF('[3]CHAM NV'!I:I,D475,'[3]CHAM NV'!J:J))</f>
        <v/>
      </c>
      <c r="AH475" s="50" t="str">
        <f t="shared" si="80"/>
        <v/>
      </c>
      <c r="AI475" s="49" t="str">
        <f>IF($D475="","",SUMIF('[3]TK CHAMTHI'!$M:$M,$D475,'[3]TK CHAMTHI'!$O:$O))</f>
        <v/>
      </c>
      <c r="AJ475" s="49" t="str">
        <f>IF($D475="","",SUMIF('[3]TK CHAMTHI'!$N:$N,$D475,'[3]TK CHAMTHI'!$O:$O))</f>
        <v/>
      </c>
      <c r="AK475" s="50" t="str">
        <f t="shared" si="72"/>
        <v/>
      </c>
      <c r="AL475" s="49" t="str">
        <f>IF($D475="","",SUMIF('[3]TK CHAMTHI'!$P:$P,$D475,'[3]TK CHAMTHI'!$R:$R))</f>
        <v/>
      </c>
      <c r="AM475" s="49" t="str">
        <f>IF($D475="","",SUMIF('[3]TK CHAMTHI'!$Q:$Q,$D475,'[3]TK CHAMTHI'!$R:$R))</f>
        <v/>
      </c>
      <c r="AN475" s="50" t="str">
        <f t="shared" si="73"/>
        <v/>
      </c>
      <c r="AO475" s="49" t="str">
        <f>IF(D475="","",SUMIF('[3]TK CHAMTHI'!S:S,D475,'[3]TK CHAMTHI'!U:U))</f>
        <v/>
      </c>
      <c r="AP475" s="49" t="str">
        <f>IF(D475="","",SUMIF('[3]TK CHAMTHI'!T:T,D475,'[3]TK CHAMTHI'!U:U))</f>
        <v/>
      </c>
      <c r="AQ475" s="50" t="str">
        <f t="shared" si="81"/>
        <v/>
      </c>
      <c r="AR475" s="50" t="str">
        <f>IF(D475="","",ROUND(SUMIF('[3]QL THI'!G:G,D475,'[3]QL THI'!H:H),1))</f>
        <v/>
      </c>
      <c r="AS475" s="50" t="str">
        <f>IF(D475="","",ROUND(SUMIF('[3]QL THI'!E:E,D475,'[3]QL THI'!F:F),1))</f>
        <v/>
      </c>
      <c r="AT475" s="149" t="str">
        <f t="shared" si="74"/>
        <v/>
      </c>
    </row>
    <row r="476" spans="1:46" s="135" customFormat="1">
      <c r="A476" s="145" t="str">
        <f>IF(D476="","",SUBTOTAL(3,$D$5:D476))</f>
        <v/>
      </c>
      <c r="B476" s="170"/>
      <c r="C476" s="171"/>
      <c r="D476" s="172"/>
      <c r="E476" s="147" t="str">
        <f>IF($D476="","",SUMIF('[3]TK DETHI'!$A:$A,$D476,'[3]TK DETHI'!$B:$B))</f>
        <v/>
      </c>
      <c r="F476" s="147" t="str">
        <f>IF($D476="","",SUMIF('[3]TK DETHI'!$C:$C,$D476,'[3]TK DETHI'!$D:$D))</f>
        <v/>
      </c>
      <c r="G476" s="147" t="str">
        <f>IF($D476="","",SUMIF('[3]TK DETHI'!$E:$E,$D476,'[3]TK DETHI'!$F:$F))</f>
        <v/>
      </c>
      <c r="H476" s="147" t="str">
        <f>IF($D476="","",SUMIF('[3]TK DETHI'!$G:$G,$D476,'[3]TK DETHI'!$H:$H))</f>
        <v/>
      </c>
      <c r="I476" s="147" t="str">
        <f>IF($D476="","",SUMIF('[3]TK DETHI'!$I:$I,$D476,'[3]TK DETHI'!$J:$J))</f>
        <v/>
      </c>
      <c r="J476" s="147" t="str">
        <f>IF($D476="","",SUMIF('[3]TK DETHI'!$K:$K,$D476,'[3]TK DETHI'!$L:$L))</f>
        <v/>
      </c>
      <c r="K476" s="147" t="str">
        <f>IF($D476="","",SUMIF('[3]TK DETHI'!$M:$M,$D476,'[3]TK DETHI'!$N:$N))</f>
        <v/>
      </c>
      <c r="L476" s="147" t="str">
        <f>IF($D476="","",SUMIF('[3]TK DETHI'!$O:$O,$D476,'[3]TK DETHI'!$P:$P))</f>
        <v/>
      </c>
      <c r="M476" s="148" t="str">
        <f t="shared" si="75"/>
        <v/>
      </c>
      <c r="N476" s="49" t="str">
        <f>IF($D476="","",SUMIF('[3]TK COITHI KTHP va Thi TN'!$A:$A,$D476,'[3]TK COITHI KTHP va Thi TN'!$D:$D))</f>
        <v/>
      </c>
      <c r="O476" s="49" t="str">
        <f>IF($D476="","",SUMIF('[3]TK COITHI KTHP va Thi TN'!$B:$B,$D476,'[3]TK COITHI KTHP va Thi TN'!$D:$D))</f>
        <v/>
      </c>
      <c r="P476" s="49" t="str">
        <f>IF($D476="","",SUMIF('[3]TK COITHI KTHP va Thi TN'!$E:$E,$D476,'[3]TK COITHI KTHP va Thi TN'!$H:$H))</f>
        <v/>
      </c>
      <c r="Q476" s="49" t="str">
        <f>IF($D476="","",SUMIF('[3]TK COITHI KTHP va Thi TN'!$F:$F,$D476,'[3]TK COITHI KTHP va Thi TN'!$H:$H))</f>
        <v/>
      </c>
      <c r="R476" s="149" t="str">
        <f t="shared" si="76"/>
        <v/>
      </c>
      <c r="S476" s="49" t="str">
        <f>IF($D476="","",SUMIF('[3]TK CHAMTHI'!$A:$A,$D476,'[3]TK CHAMTHI'!$C:$C))</f>
        <v/>
      </c>
      <c r="T476" s="49" t="str">
        <f>IF($D476="","",SUMIF('[3]TK CHAMTHI'!$B:$B,$D476,'[3]TK CHAMTHI'!$C:$C))</f>
        <v/>
      </c>
      <c r="U476" s="49" t="str">
        <f>IF(D476="","",SUMIF('[3]CHAM NV'!B:B,D476,'[3]CHAM NV'!C:C))</f>
        <v/>
      </c>
      <c r="V476" s="50" t="str">
        <f t="shared" si="77"/>
        <v/>
      </c>
      <c r="W476" s="49" t="str">
        <f>IF($D476="","",SUMIF('[3]TK CHAMTHI'!$D:$D,$D476,'[3]TK CHAMTHI'!$F:$F))</f>
        <v/>
      </c>
      <c r="X476" s="49" t="str">
        <f>IF($D476="","",SUMIF('[3]TK CHAMTHI'!$E:$E,$D476,'[3]TK CHAMTHI'!$F:$F))</f>
        <v/>
      </c>
      <c r="Y476" s="49" t="str">
        <f>IF(D476="","",SUMIF('[3]CHAM NV'!G:G,D476,'[3]CHAM NV'!H:H))</f>
        <v/>
      </c>
      <c r="Z476" s="50" t="str">
        <f t="shared" si="78"/>
        <v/>
      </c>
      <c r="AA476" s="49" t="str">
        <f>IF($D476="","",SUMIF('[3]TK CHAMTHI'!$G:$G,$D476,'[3]TK CHAMTHI'!$I:$I))</f>
        <v/>
      </c>
      <c r="AB476" s="49" t="str">
        <f>IF($D476="","",SUMIF('[3]TK CHAMTHI'!$H:$H,$D476,'[3]TK CHAMTHI'!$I:$I))</f>
        <v/>
      </c>
      <c r="AC476" s="49" t="str">
        <f>IF(D476="","",SUMIF('[3]CHAM NV'!E:E,D476,'[3]CHAM NV'!F:F))</f>
        <v/>
      </c>
      <c r="AD476" s="50" t="str">
        <f t="shared" si="79"/>
        <v/>
      </c>
      <c r="AE476" s="49" t="str">
        <f>IF($D476="","",SUMIF('[3]TK CHAMTHI'!$J:$J,$D476,'[3]TK CHAMTHI'!$L:$L))</f>
        <v/>
      </c>
      <c r="AF476" s="49" t="str">
        <f>IF($D476="","",SUMIF('[3]TK CHAMTHI'!$K:$K,$D476,'[3]TK CHAMTHI'!$L:$L))</f>
        <v/>
      </c>
      <c r="AG476" s="49" t="str">
        <f>IF(D476="","",SUMIF('[3]CHAM NV'!I:I,D476,'[3]CHAM NV'!J:J))</f>
        <v/>
      </c>
      <c r="AH476" s="50" t="str">
        <f t="shared" si="80"/>
        <v/>
      </c>
      <c r="AI476" s="49" t="str">
        <f>IF($D476="","",SUMIF('[3]TK CHAMTHI'!$M:$M,$D476,'[3]TK CHAMTHI'!$O:$O))</f>
        <v/>
      </c>
      <c r="AJ476" s="49" t="str">
        <f>IF($D476="","",SUMIF('[3]TK CHAMTHI'!$N:$N,$D476,'[3]TK CHAMTHI'!$O:$O))</f>
        <v/>
      </c>
      <c r="AK476" s="50" t="str">
        <f t="shared" si="72"/>
        <v/>
      </c>
      <c r="AL476" s="49" t="str">
        <f>IF($D476="","",SUMIF('[3]TK CHAMTHI'!$P:$P,$D476,'[3]TK CHAMTHI'!$R:$R))</f>
        <v/>
      </c>
      <c r="AM476" s="49" t="str">
        <f>IF($D476="","",SUMIF('[3]TK CHAMTHI'!$Q:$Q,$D476,'[3]TK CHAMTHI'!$R:$R))</f>
        <v/>
      </c>
      <c r="AN476" s="50" t="str">
        <f t="shared" si="73"/>
        <v/>
      </c>
      <c r="AO476" s="49" t="str">
        <f>IF(D476="","",SUMIF('[3]TK CHAMTHI'!S:S,D476,'[3]TK CHAMTHI'!U:U))</f>
        <v/>
      </c>
      <c r="AP476" s="49" t="str">
        <f>IF(D476="","",SUMIF('[3]TK CHAMTHI'!T:T,D476,'[3]TK CHAMTHI'!U:U))</f>
        <v/>
      </c>
      <c r="AQ476" s="50" t="str">
        <f t="shared" si="81"/>
        <v/>
      </c>
      <c r="AR476" s="50" t="str">
        <f>IF(D476="","",ROUND(SUMIF('[3]QL THI'!G:G,D476,'[3]QL THI'!H:H),1))</f>
        <v/>
      </c>
      <c r="AS476" s="50" t="str">
        <f>IF(D476="","",ROUND(SUMIF('[3]QL THI'!E:E,D476,'[3]QL THI'!F:F),1))</f>
        <v/>
      </c>
      <c r="AT476" s="149" t="str">
        <f t="shared" si="74"/>
        <v/>
      </c>
    </row>
    <row r="477" spans="1:46" s="135" customFormat="1">
      <c r="A477" s="145" t="str">
        <f>IF(D477="","",SUBTOTAL(3,$D$5:D477))</f>
        <v/>
      </c>
      <c r="B477" s="170"/>
      <c r="C477" s="171"/>
      <c r="D477" s="172"/>
      <c r="E477" s="147" t="str">
        <f>IF($D477="","",SUMIF('[3]TK DETHI'!$A:$A,$D477,'[3]TK DETHI'!$B:$B))</f>
        <v/>
      </c>
      <c r="F477" s="147" t="str">
        <f>IF($D477="","",SUMIF('[3]TK DETHI'!$C:$C,$D477,'[3]TK DETHI'!$D:$D))</f>
        <v/>
      </c>
      <c r="G477" s="147" t="str">
        <f>IF($D477="","",SUMIF('[3]TK DETHI'!$E:$E,$D477,'[3]TK DETHI'!$F:$F))</f>
        <v/>
      </c>
      <c r="H477" s="147" t="str">
        <f>IF($D477="","",SUMIF('[3]TK DETHI'!$G:$G,$D477,'[3]TK DETHI'!$H:$H))</f>
        <v/>
      </c>
      <c r="I477" s="147" t="str">
        <f>IF($D477="","",SUMIF('[3]TK DETHI'!$I:$I,$D477,'[3]TK DETHI'!$J:$J))</f>
        <v/>
      </c>
      <c r="J477" s="147" t="str">
        <f>IF($D477="","",SUMIF('[3]TK DETHI'!$K:$K,$D477,'[3]TK DETHI'!$L:$L))</f>
        <v/>
      </c>
      <c r="K477" s="147" t="str">
        <f>IF($D477="","",SUMIF('[3]TK DETHI'!$M:$M,$D477,'[3]TK DETHI'!$N:$N))</f>
        <v/>
      </c>
      <c r="L477" s="147" t="str">
        <f>IF($D477="","",SUMIF('[3]TK DETHI'!$O:$O,$D477,'[3]TK DETHI'!$P:$P))</f>
        <v/>
      </c>
      <c r="M477" s="148" t="str">
        <f t="shared" si="75"/>
        <v/>
      </c>
      <c r="N477" s="49" t="str">
        <f>IF($D477="","",SUMIF('[3]TK COITHI KTHP va Thi TN'!$A:$A,$D477,'[3]TK COITHI KTHP va Thi TN'!$D:$D))</f>
        <v/>
      </c>
      <c r="O477" s="49" t="str">
        <f>IF($D477="","",SUMIF('[3]TK COITHI KTHP va Thi TN'!$B:$B,$D477,'[3]TK COITHI KTHP va Thi TN'!$D:$D))</f>
        <v/>
      </c>
      <c r="P477" s="49" t="str">
        <f>IF($D477="","",SUMIF('[3]TK COITHI KTHP va Thi TN'!$E:$E,$D477,'[3]TK COITHI KTHP va Thi TN'!$H:$H))</f>
        <v/>
      </c>
      <c r="Q477" s="49" t="str">
        <f>IF($D477="","",SUMIF('[3]TK COITHI KTHP va Thi TN'!$F:$F,$D477,'[3]TK COITHI KTHP va Thi TN'!$H:$H))</f>
        <v/>
      </c>
      <c r="R477" s="149" t="str">
        <f t="shared" si="76"/>
        <v/>
      </c>
      <c r="S477" s="49" t="str">
        <f>IF($D477="","",SUMIF('[3]TK CHAMTHI'!$A:$A,$D477,'[3]TK CHAMTHI'!$C:$C))</f>
        <v/>
      </c>
      <c r="T477" s="49" t="str">
        <f>IF($D477="","",SUMIF('[3]TK CHAMTHI'!$B:$B,$D477,'[3]TK CHAMTHI'!$C:$C))</f>
        <v/>
      </c>
      <c r="U477" s="49" t="str">
        <f>IF(D477="","",SUMIF('[3]CHAM NV'!B:B,D477,'[3]CHAM NV'!C:C))</f>
        <v/>
      </c>
      <c r="V477" s="50" t="str">
        <f t="shared" si="77"/>
        <v/>
      </c>
      <c r="W477" s="49" t="str">
        <f>IF($D477="","",SUMIF('[3]TK CHAMTHI'!$D:$D,$D477,'[3]TK CHAMTHI'!$F:$F))</f>
        <v/>
      </c>
      <c r="X477" s="49" t="str">
        <f>IF($D477="","",SUMIF('[3]TK CHAMTHI'!$E:$E,$D477,'[3]TK CHAMTHI'!$F:$F))</f>
        <v/>
      </c>
      <c r="Y477" s="49" t="str">
        <f>IF(D477="","",SUMIF('[3]CHAM NV'!G:G,D477,'[3]CHAM NV'!H:H))</f>
        <v/>
      </c>
      <c r="Z477" s="50" t="str">
        <f t="shared" si="78"/>
        <v/>
      </c>
      <c r="AA477" s="49" t="str">
        <f>IF($D477="","",SUMIF('[3]TK CHAMTHI'!$G:$G,$D477,'[3]TK CHAMTHI'!$I:$I))</f>
        <v/>
      </c>
      <c r="AB477" s="49" t="str">
        <f>IF($D477="","",SUMIF('[3]TK CHAMTHI'!$H:$H,$D477,'[3]TK CHAMTHI'!$I:$I))</f>
        <v/>
      </c>
      <c r="AC477" s="49" t="str">
        <f>IF(D477="","",SUMIF('[3]CHAM NV'!E:E,D477,'[3]CHAM NV'!F:F))</f>
        <v/>
      </c>
      <c r="AD477" s="50" t="str">
        <f t="shared" si="79"/>
        <v/>
      </c>
      <c r="AE477" s="49" t="str">
        <f>IF($D477="","",SUMIF('[3]TK CHAMTHI'!$J:$J,$D477,'[3]TK CHAMTHI'!$L:$L))</f>
        <v/>
      </c>
      <c r="AF477" s="49" t="str">
        <f>IF($D477="","",SUMIF('[3]TK CHAMTHI'!$K:$K,$D477,'[3]TK CHAMTHI'!$L:$L))</f>
        <v/>
      </c>
      <c r="AG477" s="49" t="str">
        <f>IF(D477="","",SUMIF('[3]CHAM NV'!I:I,D477,'[3]CHAM NV'!J:J))</f>
        <v/>
      </c>
      <c r="AH477" s="50" t="str">
        <f t="shared" si="80"/>
        <v/>
      </c>
      <c r="AI477" s="49" t="str">
        <f>IF($D477="","",SUMIF('[3]TK CHAMTHI'!$M:$M,$D477,'[3]TK CHAMTHI'!$O:$O))</f>
        <v/>
      </c>
      <c r="AJ477" s="49" t="str">
        <f>IF($D477="","",SUMIF('[3]TK CHAMTHI'!$N:$N,$D477,'[3]TK CHAMTHI'!$O:$O))</f>
        <v/>
      </c>
      <c r="AK477" s="50" t="str">
        <f t="shared" si="72"/>
        <v/>
      </c>
      <c r="AL477" s="49" t="str">
        <f>IF($D477="","",SUMIF('[3]TK CHAMTHI'!$P:$P,$D477,'[3]TK CHAMTHI'!$R:$R))</f>
        <v/>
      </c>
      <c r="AM477" s="49" t="str">
        <f>IF($D477="","",SUMIF('[3]TK CHAMTHI'!$Q:$Q,$D477,'[3]TK CHAMTHI'!$R:$R))</f>
        <v/>
      </c>
      <c r="AN477" s="50" t="str">
        <f t="shared" si="73"/>
        <v/>
      </c>
      <c r="AO477" s="49" t="str">
        <f>IF(D477="","",SUMIF('[3]TK CHAMTHI'!S:S,D477,'[3]TK CHAMTHI'!U:U))</f>
        <v/>
      </c>
      <c r="AP477" s="49" t="str">
        <f>IF(D477="","",SUMIF('[3]TK CHAMTHI'!T:T,D477,'[3]TK CHAMTHI'!U:U))</f>
        <v/>
      </c>
      <c r="AQ477" s="50" t="str">
        <f t="shared" si="81"/>
        <v/>
      </c>
      <c r="AR477" s="50" t="str">
        <f>IF(D477="","",ROUND(SUMIF('[3]QL THI'!G:G,D477,'[3]QL THI'!H:H),1))</f>
        <v/>
      </c>
      <c r="AS477" s="50" t="str">
        <f>IF(D477="","",ROUND(SUMIF('[3]QL THI'!E:E,D477,'[3]QL THI'!F:F),1))</f>
        <v/>
      </c>
      <c r="AT477" s="149" t="str">
        <f t="shared" si="74"/>
        <v/>
      </c>
    </row>
    <row r="478" spans="1:46" s="135" customFormat="1">
      <c r="A478" s="145" t="str">
        <f>IF(D478="","",SUBTOTAL(3,$D$5:D478))</f>
        <v/>
      </c>
      <c r="B478" s="170"/>
      <c r="C478" s="171"/>
      <c r="D478" s="172"/>
      <c r="E478" s="147" t="str">
        <f>IF($D478="","",SUMIF('[3]TK DETHI'!$A:$A,$D478,'[3]TK DETHI'!$B:$B))</f>
        <v/>
      </c>
      <c r="F478" s="147" t="str">
        <f>IF($D478="","",SUMIF('[3]TK DETHI'!$C:$C,$D478,'[3]TK DETHI'!$D:$D))</f>
        <v/>
      </c>
      <c r="G478" s="147" t="str">
        <f>IF($D478="","",SUMIF('[3]TK DETHI'!$E:$E,$D478,'[3]TK DETHI'!$F:$F))</f>
        <v/>
      </c>
      <c r="H478" s="147" t="str">
        <f>IF($D478="","",SUMIF('[3]TK DETHI'!$G:$G,$D478,'[3]TK DETHI'!$H:$H))</f>
        <v/>
      </c>
      <c r="I478" s="147" t="str">
        <f>IF($D478="","",SUMIF('[3]TK DETHI'!$I:$I,$D478,'[3]TK DETHI'!$J:$J))</f>
        <v/>
      </c>
      <c r="J478" s="147" t="str">
        <f>IF($D478="","",SUMIF('[3]TK DETHI'!$K:$K,$D478,'[3]TK DETHI'!$L:$L))</f>
        <v/>
      </c>
      <c r="K478" s="147" t="str">
        <f>IF($D478="","",SUMIF('[3]TK DETHI'!$M:$M,$D478,'[3]TK DETHI'!$N:$N))</f>
        <v/>
      </c>
      <c r="L478" s="147" t="str">
        <f>IF($D478="","",SUMIF('[3]TK DETHI'!$O:$O,$D478,'[3]TK DETHI'!$P:$P))</f>
        <v/>
      </c>
      <c r="M478" s="148" t="str">
        <f t="shared" si="75"/>
        <v/>
      </c>
      <c r="N478" s="49" t="str">
        <f>IF($D478="","",SUMIF('[3]TK COITHI KTHP va Thi TN'!$A:$A,$D478,'[3]TK COITHI KTHP va Thi TN'!$D:$D))</f>
        <v/>
      </c>
      <c r="O478" s="49" t="str">
        <f>IF($D478="","",SUMIF('[3]TK COITHI KTHP va Thi TN'!$B:$B,$D478,'[3]TK COITHI KTHP va Thi TN'!$D:$D))</f>
        <v/>
      </c>
      <c r="P478" s="49" t="str">
        <f>IF($D478="","",SUMIF('[3]TK COITHI KTHP va Thi TN'!$E:$E,$D478,'[3]TK COITHI KTHP va Thi TN'!$H:$H))</f>
        <v/>
      </c>
      <c r="Q478" s="49" t="str">
        <f>IF($D478="","",SUMIF('[3]TK COITHI KTHP va Thi TN'!$F:$F,$D478,'[3]TK COITHI KTHP va Thi TN'!$H:$H))</f>
        <v/>
      </c>
      <c r="R478" s="149" t="str">
        <f t="shared" si="76"/>
        <v/>
      </c>
      <c r="S478" s="49" t="str">
        <f>IF($D478="","",SUMIF('[3]TK CHAMTHI'!$A:$A,$D478,'[3]TK CHAMTHI'!$C:$C))</f>
        <v/>
      </c>
      <c r="T478" s="49" t="str">
        <f>IF($D478="","",SUMIF('[3]TK CHAMTHI'!$B:$B,$D478,'[3]TK CHAMTHI'!$C:$C))</f>
        <v/>
      </c>
      <c r="U478" s="49" t="str">
        <f>IF(D478="","",SUMIF('[3]CHAM NV'!B:B,D478,'[3]CHAM NV'!C:C))</f>
        <v/>
      </c>
      <c r="V478" s="50" t="str">
        <f t="shared" si="77"/>
        <v/>
      </c>
      <c r="W478" s="49" t="str">
        <f>IF($D478="","",SUMIF('[3]TK CHAMTHI'!$D:$D,$D478,'[3]TK CHAMTHI'!$F:$F))</f>
        <v/>
      </c>
      <c r="X478" s="49" t="str">
        <f>IF($D478="","",SUMIF('[3]TK CHAMTHI'!$E:$E,$D478,'[3]TK CHAMTHI'!$F:$F))</f>
        <v/>
      </c>
      <c r="Y478" s="49" t="str">
        <f>IF(D478="","",SUMIF('[3]CHAM NV'!G:G,D478,'[3]CHAM NV'!H:H))</f>
        <v/>
      </c>
      <c r="Z478" s="50" t="str">
        <f t="shared" si="78"/>
        <v/>
      </c>
      <c r="AA478" s="49" t="str">
        <f>IF($D478="","",SUMIF('[3]TK CHAMTHI'!$G:$G,$D478,'[3]TK CHAMTHI'!$I:$I))</f>
        <v/>
      </c>
      <c r="AB478" s="49" t="str">
        <f>IF($D478="","",SUMIF('[3]TK CHAMTHI'!$H:$H,$D478,'[3]TK CHAMTHI'!$I:$I))</f>
        <v/>
      </c>
      <c r="AC478" s="49" t="str">
        <f>IF(D478="","",SUMIF('[3]CHAM NV'!E:E,D478,'[3]CHAM NV'!F:F))</f>
        <v/>
      </c>
      <c r="AD478" s="50" t="str">
        <f t="shared" si="79"/>
        <v/>
      </c>
      <c r="AE478" s="49" t="str">
        <f>IF($D478="","",SUMIF('[3]TK CHAMTHI'!$J:$J,$D478,'[3]TK CHAMTHI'!$L:$L))</f>
        <v/>
      </c>
      <c r="AF478" s="49" t="str">
        <f>IF($D478="","",SUMIF('[3]TK CHAMTHI'!$K:$K,$D478,'[3]TK CHAMTHI'!$L:$L))</f>
        <v/>
      </c>
      <c r="AG478" s="49" t="str">
        <f>IF(D478="","",SUMIF('[3]CHAM NV'!I:I,D478,'[3]CHAM NV'!J:J))</f>
        <v/>
      </c>
      <c r="AH478" s="50" t="str">
        <f t="shared" si="80"/>
        <v/>
      </c>
      <c r="AI478" s="49" t="str">
        <f>IF($D478="","",SUMIF('[3]TK CHAMTHI'!$M:$M,$D478,'[3]TK CHAMTHI'!$O:$O))</f>
        <v/>
      </c>
      <c r="AJ478" s="49" t="str">
        <f>IF($D478="","",SUMIF('[3]TK CHAMTHI'!$N:$N,$D478,'[3]TK CHAMTHI'!$O:$O))</f>
        <v/>
      </c>
      <c r="AK478" s="50" t="str">
        <f t="shared" si="72"/>
        <v/>
      </c>
      <c r="AL478" s="49" t="str">
        <f>IF($D478="","",SUMIF('[3]TK CHAMTHI'!$P:$P,$D478,'[3]TK CHAMTHI'!$R:$R))</f>
        <v/>
      </c>
      <c r="AM478" s="49" t="str">
        <f>IF($D478="","",SUMIF('[3]TK CHAMTHI'!$Q:$Q,$D478,'[3]TK CHAMTHI'!$R:$R))</f>
        <v/>
      </c>
      <c r="AN478" s="50" t="str">
        <f t="shared" si="73"/>
        <v/>
      </c>
      <c r="AO478" s="49" t="str">
        <f>IF(D478="","",SUMIF('[3]TK CHAMTHI'!S:S,D478,'[3]TK CHAMTHI'!U:U))</f>
        <v/>
      </c>
      <c r="AP478" s="49" t="str">
        <f>IF(D478="","",SUMIF('[3]TK CHAMTHI'!T:T,D478,'[3]TK CHAMTHI'!U:U))</f>
        <v/>
      </c>
      <c r="AQ478" s="50" t="str">
        <f t="shared" si="81"/>
        <v/>
      </c>
      <c r="AR478" s="50" t="str">
        <f>IF(D478="","",ROUND(SUMIF('[3]QL THI'!G:G,D478,'[3]QL THI'!H:H),1))</f>
        <v/>
      </c>
      <c r="AS478" s="50" t="str">
        <f>IF(D478="","",ROUND(SUMIF('[3]QL THI'!E:E,D478,'[3]QL THI'!F:F),1))</f>
        <v/>
      </c>
      <c r="AT478" s="149" t="str">
        <f t="shared" si="74"/>
        <v/>
      </c>
    </row>
    <row r="479" spans="1:46" s="135" customFormat="1">
      <c r="A479" s="145" t="str">
        <f>IF(D479="","",SUBTOTAL(3,$D$5:D479))</f>
        <v/>
      </c>
      <c r="B479" s="170"/>
      <c r="C479" s="171"/>
      <c r="D479" s="172"/>
      <c r="E479" s="147" t="str">
        <f>IF($D479="","",SUMIF('[3]TK DETHI'!$A:$A,$D479,'[3]TK DETHI'!$B:$B))</f>
        <v/>
      </c>
      <c r="F479" s="147" t="str">
        <f>IF($D479="","",SUMIF('[3]TK DETHI'!$C:$C,$D479,'[3]TK DETHI'!$D:$D))</f>
        <v/>
      </c>
      <c r="G479" s="147" t="str">
        <f>IF($D479="","",SUMIF('[3]TK DETHI'!$E:$E,$D479,'[3]TK DETHI'!$F:$F))</f>
        <v/>
      </c>
      <c r="H479" s="147" t="str">
        <f>IF($D479="","",SUMIF('[3]TK DETHI'!$G:$G,$D479,'[3]TK DETHI'!$H:$H))</f>
        <v/>
      </c>
      <c r="I479" s="147" t="str">
        <f>IF($D479="","",SUMIF('[3]TK DETHI'!$I:$I,$D479,'[3]TK DETHI'!$J:$J))</f>
        <v/>
      </c>
      <c r="J479" s="147" t="str">
        <f>IF($D479="","",SUMIF('[3]TK DETHI'!$K:$K,$D479,'[3]TK DETHI'!$L:$L))</f>
        <v/>
      </c>
      <c r="K479" s="147" t="str">
        <f>IF($D479="","",SUMIF('[3]TK DETHI'!$M:$M,$D479,'[3]TK DETHI'!$N:$N))</f>
        <v/>
      </c>
      <c r="L479" s="147" t="str">
        <f>IF($D479="","",SUMIF('[3]TK DETHI'!$O:$O,$D479,'[3]TK DETHI'!$P:$P))</f>
        <v/>
      </c>
      <c r="M479" s="148" t="str">
        <f t="shared" si="75"/>
        <v/>
      </c>
      <c r="N479" s="49" t="str">
        <f>IF($D479="","",SUMIF('[3]TK COITHI KTHP va Thi TN'!$A:$A,$D479,'[3]TK COITHI KTHP va Thi TN'!$D:$D))</f>
        <v/>
      </c>
      <c r="O479" s="49" t="str">
        <f>IF($D479="","",SUMIF('[3]TK COITHI KTHP va Thi TN'!$B:$B,$D479,'[3]TK COITHI KTHP va Thi TN'!$D:$D))</f>
        <v/>
      </c>
      <c r="P479" s="49" t="str">
        <f>IF($D479="","",SUMIF('[3]TK COITHI KTHP va Thi TN'!$E:$E,$D479,'[3]TK COITHI KTHP va Thi TN'!$H:$H))</f>
        <v/>
      </c>
      <c r="Q479" s="49" t="str">
        <f>IF($D479="","",SUMIF('[3]TK COITHI KTHP va Thi TN'!$F:$F,$D479,'[3]TK COITHI KTHP va Thi TN'!$H:$H))</f>
        <v/>
      </c>
      <c r="R479" s="149" t="str">
        <f t="shared" si="76"/>
        <v/>
      </c>
      <c r="S479" s="49" t="str">
        <f>IF($D479="","",SUMIF('[3]TK CHAMTHI'!$A:$A,$D479,'[3]TK CHAMTHI'!$C:$C))</f>
        <v/>
      </c>
      <c r="T479" s="49" t="str">
        <f>IF($D479="","",SUMIF('[3]TK CHAMTHI'!$B:$B,$D479,'[3]TK CHAMTHI'!$C:$C))</f>
        <v/>
      </c>
      <c r="U479" s="49" t="str">
        <f>IF(D479="","",SUMIF('[3]CHAM NV'!B:B,D479,'[3]CHAM NV'!C:C))</f>
        <v/>
      </c>
      <c r="V479" s="50" t="str">
        <f t="shared" si="77"/>
        <v/>
      </c>
      <c r="W479" s="49" t="str">
        <f>IF($D479="","",SUMIF('[3]TK CHAMTHI'!$D:$D,$D479,'[3]TK CHAMTHI'!$F:$F))</f>
        <v/>
      </c>
      <c r="X479" s="49" t="str">
        <f>IF($D479="","",SUMIF('[3]TK CHAMTHI'!$E:$E,$D479,'[3]TK CHAMTHI'!$F:$F))</f>
        <v/>
      </c>
      <c r="Y479" s="49" t="str">
        <f>IF(D479="","",SUMIF('[3]CHAM NV'!G:G,D479,'[3]CHAM NV'!H:H))</f>
        <v/>
      </c>
      <c r="Z479" s="50" t="str">
        <f t="shared" si="78"/>
        <v/>
      </c>
      <c r="AA479" s="49" t="str">
        <f>IF($D479="","",SUMIF('[3]TK CHAMTHI'!$G:$G,$D479,'[3]TK CHAMTHI'!$I:$I))</f>
        <v/>
      </c>
      <c r="AB479" s="49" t="str">
        <f>IF($D479="","",SUMIF('[3]TK CHAMTHI'!$H:$H,$D479,'[3]TK CHAMTHI'!$I:$I))</f>
        <v/>
      </c>
      <c r="AC479" s="49" t="str">
        <f>IF(D479="","",SUMIF('[3]CHAM NV'!E:E,D479,'[3]CHAM NV'!F:F))</f>
        <v/>
      </c>
      <c r="AD479" s="50" t="str">
        <f t="shared" si="79"/>
        <v/>
      </c>
      <c r="AE479" s="49" t="str">
        <f>IF($D479="","",SUMIF('[3]TK CHAMTHI'!$J:$J,$D479,'[3]TK CHAMTHI'!$L:$L))</f>
        <v/>
      </c>
      <c r="AF479" s="49" t="str">
        <f>IF($D479="","",SUMIF('[3]TK CHAMTHI'!$K:$K,$D479,'[3]TK CHAMTHI'!$L:$L))</f>
        <v/>
      </c>
      <c r="AG479" s="49" t="str">
        <f>IF(D479="","",SUMIF('[3]CHAM NV'!I:I,D479,'[3]CHAM NV'!J:J))</f>
        <v/>
      </c>
      <c r="AH479" s="50" t="str">
        <f t="shared" si="80"/>
        <v/>
      </c>
      <c r="AI479" s="49" t="str">
        <f>IF($D479="","",SUMIF('[3]TK CHAMTHI'!$M:$M,$D479,'[3]TK CHAMTHI'!$O:$O))</f>
        <v/>
      </c>
      <c r="AJ479" s="49" t="str">
        <f>IF($D479="","",SUMIF('[3]TK CHAMTHI'!$N:$N,$D479,'[3]TK CHAMTHI'!$O:$O))</f>
        <v/>
      </c>
      <c r="AK479" s="50" t="str">
        <f t="shared" si="72"/>
        <v/>
      </c>
      <c r="AL479" s="49" t="str">
        <f>IF($D479="","",SUMIF('[3]TK CHAMTHI'!$P:$P,$D479,'[3]TK CHAMTHI'!$R:$R))</f>
        <v/>
      </c>
      <c r="AM479" s="49" t="str">
        <f>IF($D479="","",SUMIF('[3]TK CHAMTHI'!$Q:$Q,$D479,'[3]TK CHAMTHI'!$R:$R))</f>
        <v/>
      </c>
      <c r="AN479" s="50" t="str">
        <f t="shared" si="73"/>
        <v/>
      </c>
      <c r="AO479" s="49" t="str">
        <f>IF(D479="","",SUMIF('[3]TK CHAMTHI'!S:S,D479,'[3]TK CHAMTHI'!U:U))</f>
        <v/>
      </c>
      <c r="AP479" s="49" t="str">
        <f>IF(D479="","",SUMIF('[3]TK CHAMTHI'!T:T,D479,'[3]TK CHAMTHI'!U:U))</f>
        <v/>
      </c>
      <c r="AQ479" s="50" t="str">
        <f t="shared" si="81"/>
        <v/>
      </c>
      <c r="AR479" s="50" t="str">
        <f>IF(D479="","",ROUND(SUMIF('[3]QL THI'!G:G,D479,'[3]QL THI'!H:H),1))</f>
        <v/>
      </c>
      <c r="AS479" s="50" t="str">
        <f>IF(D479="","",ROUND(SUMIF('[3]QL THI'!E:E,D479,'[3]QL THI'!F:F),1))</f>
        <v/>
      </c>
      <c r="AT479" s="149" t="str">
        <f t="shared" si="74"/>
        <v/>
      </c>
    </row>
    <row r="480" spans="1:46" s="135" customFormat="1">
      <c r="A480" s="145" t="str">
        <f>IF(D480="","",SUBTOTAL(3,$D$5:D480))</f>
        <v/>
      </c>
      <c r="B480" s="170"/>
      <c r="C480" s="171"/>
      <c r="D480" s="172"/>
      <c r="E480" s="147" t="str">
        <f>IF($D480="","",SUMIF('[3]TK DETHI'!$A:$A,$D480,'[3]TK DETHI'!$B:$B))</f>
        <v/>
      </c>
      <c r="F480" s="147" t="str">
        <f>IF($D480="","",SUMIF('[3]TK DETHI'!$C:$C,$D480,'[3]TK DETHI'!$D:$D))</f>
        <v/>
      </c>
      <c r="G480" s="147" t="str">
        <f>IF($D480="","",SUMIF('[3]TK DETHI'!$E:$E,$D480,'[3]TK DETHI'!$F:$F))</f>
        <v/>
      </c>
      <c r="H480" s="147" t="str">
        <f>IF($D480="","",SUMIF('[3]TK DETHI'!$G:$G,$D480,'[3]TK DETHI'!$H:$H))</f>
        <v/>
      </c>
      <c r="I480" s="147" t="str">
        <f>IF($D480="","",SUMIF('[3]TK DETHI'!$I:$I,$D480,'[3]TK DETHI'!$J:$J))</f>
        <v/>
      </c>
      <c r="J480" s="147" t="str">
        <f>IF($D480="","",SUMIF('[3]TK DETHI'!$K:$K,$D480,'[3]TK DETHI'!$L:$L))</f>
        <v/>
      </c>
      <c r="K480" s="147" t="str">
        <f>IF($D480="","",SUMIF('[3]TK DETHI'!$M:$M,$D480,'[3]TK DETHI'!$N:$N))</f>
        <v/>
      </c>
      <c r="L480" s="147" t="str">
        <f>IF($D480="","",SUMIF('[3]TK DETHI'!$O:$O,$D480,'[3]TK DETHI'!$P:$P))</f>
        <v/>
      </c>
      <c r="M480" s="148" t="str">
        <f t="shared" si="75"/>
        <v/>
      </c>
      <c r="N480" s="49" t="str">
        <f>IF($D480="","",SUMIF('[3]TK COITHI KTHP va Thi TN'!$A:$A,$D480,'[3]TK COITHI KTHP va Thi TN'!$D:$D))</f>
        <v/>
      </c>
      <c r="O480" s="49" t="str">
        <f>IF($D480="","",SUMIF('[3]TK COITHI KTHP va Thi TN'!$B:$B,$D480,'[3]TK COITHI KTHP va Thi TN'!$D:$D))</f>
        <v/>
      </c>
      <c r="P480" s="49" t="str">
        <f>IF($D480="","",SUMIF('[3]TK COITHI KTHP va Thi TN'!$E:$E,$D480,'[3]TK COITHI KTHP va Thi TN'!$H:$H))</f>
        <v/>
      </c>
      <c r="Q480" s="49" t="str">
        <f>IF($D480="","",SUMIF('[3]TK COITHI KTHP va Thi TN'!$F:$F,$D480,'[3]TK COITHI KTHP va Thi TN'!$H:$H))</f>
        <v/>
      </c>
      <c r="R480" s="149" t="str">
        <f t="shared" si="76"/>
        <v/>
      </c>
      <c r="S480" s="49" t="str">
        <f>IF($D480="","",SUMIF('[3]TK CHAMTHI'!$A:$A,$D480,'[3]TK CHAMTHI'!$C:$C))</f>
        <v/>
      </c>
      <c r="T480" s="49" t="str">
        <f>IF($D480="","",SUMIF('[3]TK CHAMTHI'!$B:$B,$D480,'[3]TK CHAMTHI'!$C:$C))</f>
        <v/>
      </c>
      <c r="U480" s="49" t="str">
        <f>IF(D480="","",SUMIF('[3]CHAM NV'!B:B,D480,'[3]CHAM NV'!C:C))</f>
        <v/>
      </c>
      <c r="V480" s="50" t="str">
        <f t="shared" si="77"/>
        <v/>
      </c>
      <c r="W480" s="49" t="str">
        <f>IF($D480="","",SUMIF('[3]TK CHAMTHI'!$D:$D,$D480,'[3]TK CHAMTHI'!$F:$F))</f>
        <v/>
      </c>
      <c r="X480" s="49" t="str">
        <f>IF($D480="","",SUMIF('[3]TK CHAMTHI'!$E:$E,$D480,'[3]TK CHAMTHI'!$F:$F))</f>
        <v/>
      </c>
      <c r="Y480" s="49" t="str">
        <f>IF(D480="","",SUMIF('[3]CHAM NV'!G:G,D480,'[3]CHAM NV'!H:H))</f>
        <v/>
      </c>
      <c r="Z480" s="50" t="str">
        <f t="shared" si="78"/>
        <v/>
      </c>
      <c r="AA480" s="49" t="str">
        <f>IF($D480="","",SUMIF('[3]TK CHAMTHI'!$G:$G,$D480,'[3]TK CHAMTHI'!$I:$I))</f>
        <v/>
      </c>
      <c r="AB480" s="49" t="str">
        <f>IF($D480="","",SUMIF('[3]TK CHAMTHI'!$H:$H,$D480,'[3]TK CHAMTHI'!$I:$I))</f>
        <v/>
      </c>
      <c r="AC480" s="49" t="str">
        <f>IF(D480="","",SUMIF('[3]CHAM NV'!E:E,D480,'[3]CHAM NV'!F:F))</f>
        <v/>
      </c>
      <c r="AD480" s="50" t="str">
        <f t="shared" si="79"/>
        <v/>
      </c>
      <c r="AE480" s="49" t="str">
        <f>IF($D480="","",SUMIF('[3]TK CHAMTHI'!$J:$J,$D480,'[3]TK CHAMTHI'!$L:$L))</f>
        <v/>
      </c>
      <c r="AF480" s="49" t="str">
        <f>IF($D480="","",SUMIF('[3]TK CHAMTHI'!$K:$K,$D480,'[3]TK CHAMTHI'!$L:$L))</f>
        <v/>
      </c>
      <c r="AG480" s="49" t="str">
        <f>IF(D480="","",SUMIF('[3]CHAM NV'!I:I,D480,'[3]CHAM NV'!J:J))</f>
        <v/>
      </c>
      <c r="AH480" s="50" t="str">
        <f t="shared" si="80"/>
        <v/>
      </c>
      <c r="AI480" s="49" t="str">
        <f>IF($D480="","",SUMIF('[3]TK CHAMTHI'!$M:$M,$D480,'[3]TK CHAMTHI'!$O:$O))</f>
        <v/>
      </c>
      <c r="AJ480" s="49" t="str">
        <f>IF($D480="","",SUMIF('[3]TK CHAMTHI'!$N:$N,$D480,'[3]TK CHAMTHI'!$O:$O))</f>
        <v/>
      </c>
      <c r="AK480" s="50" t="str">
        <f t="shared" si="72"/>
        <v/>
      </c>
      <c r="AL480" s="49" t="str">
        <f>IF($D480="","",SUMIF('[3]TK CHAMTHI'!$P:$P,$D480,'[3]TK CHAMTHI'!$R:$R))</f>
        <v/>
      </c>
      <c r="AM480" s="49" t="str">
        <f>IF($D480="","",SUMIF('[3]TK CHAMTHI'!$Q:$Q,$D480,'[3]TK CHAMTHI'!$R:$R))</f>
        <v/>
      </c>
      <c r="AN480" s="50" t="str">
        <f t="shared" si="73"/>
        <v/>
      </c>
      <c r="AO480" s="49" t="str">
        <f>IF(D480="","",SUMIF('[3]TK CHAMTHI'!S:S,D480,'[3]TK CHAMTHI'!U:U))</f>
        <v/>
      </c>
      <c r="AP480" s="49" t="str">
        <f>IF(D480="","",SUMIF('[3]TK CHAMTHI'!T:T,D480,'[3]TK CHAMTHI'!U:U))</f>
        <v/>
      </c>
      <c r="AQ480" s="50" t="str">
        <f t="shared" si="81"/>
        <v/>
      </c>
      <c r="AR480" s="50" t="str">
        <f>IF(D480="","",ROUND(SUMIF('[3]QL THI'!G:G,D480,'[3]QL THI'!H:H),1))</f>
        <v/>
      </c>
      <c r="AS480" s="50" t="str">
        <f>IF(D480="","",ROUND(SUMIF('[3]QL THI'!E:E,D480,'[3]QL THI'!F:F),1))</f>
        <v/>
      </c>
      <c r="AT480" s="149" t="str">
        <f t="shared" si="74"/>
        <v/>
      </c>
    </row>
    <row r="481" spans="1:46" s="135" customFormat="1">
      <c r="A481" s="145" t="str">
        <f>IF(D481="","",SUBTOTAL(3,$D$5:D481))</f>
        <v/>
      </c>
      <c r="B481" s="170"/>
      <c r="C481" s="171"/>
      <c r="D481" s="172"/>
      <c r="E481" s="147" t="str">
        <f>IF($D481="","",SUMIF('[3]TK DETHI'!$A:$A,$D481,'[3]TK DETHI'!$B:$B))</f>
        <v/>
      </c>
      <c r="F481" s="147" t="str">
        <f>IF($D481="","",SUMIF('[3]TK DETHI'!$C:$C,$D481,'[3]TK DETHI'!$D:$D))</f>
        <v/>
      </c>
      <c r="G481" s="147" t="str">
        <f>IF($D481="","",SUMIF('[3]TK DETHI'!$E:$E,$D481,'[3]TK DETHI'!$F:$F))</f>
        <v/>
      </c>
      <c r="H481" s="147" t="str">
        <f>IF($D481="","",SUMIF('[3]TK DETHI'!$G:$G,$D481,'[3]TK DETHI'!$H:$H))</f>
        <v/>
      </c>
      <c r="I481" s="147" t="str">
        <f>IF($D481="","",SUMIF('[3]TK DETHI'!$I:$I,$D481,'[3]TK DETHI'!$J:$J))</f>
        <v/>
      </c>
      <c r="J481" s="147" t="str">
        <f>IF($D481="","",SUMIF('[3]TK DETHI'!$K:$K,$D481,'[3]TK DETHI'!$L:$L))</f>
        <v/>
      </c>
      <c r="K481" s="147" t="str">
        <f>IF($D481="","",SUMIF('[3]TK DETHI'!$M:$M,$D481,'[3]TK DETHI'!$N:$N))</f>
        <v/>
      </c>
      <c r="L481" s="147" t="str">
        <f>IF($D481="","",SUMIF('[3]TK DETHI'!$O:$O,$D481,'[3]TK DETHI'!$P:$P))</f>
        <v/>
      </c>
      <c r="M481" s="148" t="str">
        <f t="shared" si="75"/>
        <v/>
      </c>
      <c r="N481" s="49" t="str">
        <f>IF($D481="","",SUMIF('[3]TK COITHI KTHP va Thi TN'!$A:$A,$D481,'[3]TK COITHI KTHP va Thi TN'!$D:$D))</f>
        <v/>
      </c>
      <c r="O481" s="49" t="str">
        <f>IF($D481="","",SUMIF('[3]TK COITHI KTHP va Thi TN'!$B:$B,$D481,'[3]TK COITHI KTHP va Thi TN'!$D:$D))</f>
        <v/>
      </c>
      <c r="P481" s="49" t="str">
        <f>IF($D481="","",SUMIF('[3]TK COITHI KTHP va Thi TN'!$E:$E,$D481,'[3]TK COITHI KTHP va Thi TN'!$H:$H))</f>
        <v/>
      </c>
      <c r="Q481" s="49" t="str">
        <f>IF($D481="","",SUMIF('[3]TK COITHI KTHP va Thi TN'!$F:$F,$D481,'[3]TK COITHI KTHP va Thi TN'!$H:$H))</f>
        <v/>
      </c>
      <c r="R481" s="149" t="str">
        <f t="shared" si="76"/>
        <v/>
      </c>
      <c r="S481" s="49" t="str">
        <f>IF($D481="","",SUMIF('[3]TK CHAMTHI'!$A:$A,$D481,'[3]TK CHAMTHI'!$C:$C))</f>
        <v/>
      </c>
      <c r="T481" s="49" t="str">
        <f>IF($D481="","",SUMIF('[3]TK CHAMTHI'!$B:$B,$D481,'[3]TK CHAMTHI'!$C:$C))</f>
        <v/>
      </c>
      <c r="U481" s="49" t="str">
        <f>IF(D481="","",SUMIF('[3]CHAM NV'!B:B,D481,'[3]CHAM NV'!C:C))</f>
        <v/>
      </c>
      <c r="V481" s="50" t="str">
        <f t="shared" si="77"/>
        <v/>
      </c>
      <c r="W481" s="49" t="str">
        <f>IF($D481="","",SUMIF('[3]TK CHAMTHI'!$D:$D,$D481,'[3]TK CHAMTHI'!$F:$F))</f>
        <v/>
      </c>
      <c r="X481" s="49" t="str">
        <f>IF($D481="","",SUMIF('[3]TK CHAMTHI'!$E:$E,$D481,'[3]TK CHAMTHI'!$F:$F))</f>
        <v/>
      </c>
      <c r="Y481" s="49" t="str">
        <f>IF(D481="","",SUMIF('[3]CHAM NV'!G:G,D481,'[3]CHAM NV'!H:H))</f>
        <v/>
      </c>
      <c r="Z481" s="50" t="str">
        <f t="shared" si="78"/>
        <v/>
      </c>
      <c r="AA481" s="49" t="str">
        <f>IF($D481="","",SUMIF('[3]TK CHAMTHI'!$G:$G,$D481,'[3]TK CHAMTHI'!$I:$I))</f>
        <v/>
      </c>
      <c r="AB481" s="49" t="str">
        <f>IF($D481="","",SUMIF('[3]TK CHAMTHI'!$H:$H,$D481,'[3]TK CHAMTHI'!$I:$I))</f>
        <v/>
      </c>
      <c r="AC481" s="49" t="str">
        <f>IF(D481="","",SUMIF('[3]CHAM NV'!E:E,D481,'[3]CHAM NV'!F:F))</f>
        <v/>
      </c>
      <c r="AD481" s="50" t="str">
        <f t="shared" si="79"/>
        <v/>
      </c>
      <c r="AE481" s="49" t="str">
        <f>IF($D481="","",SUMIF('[3]TK CHAMTHI'!$J:$J,$D481,'[3]TK CHAMTHI'!$L:$L))</f>
        <v/>
      </c>
      <c r="AF481" s="49" t="str">
        <f>IF($D481="","",SUMIF('[3]TK CHAMTHI'!$K:$K,$D481,'[3]TK CHAMTHI'!$L:$L))</f>
        <v/>
      </c>
      <c r="AG481" s="49" t="str">
        <f>IF(D481="","",SUMIF('[3]CHAM NV'!I:I,D481,'[3]CHAM NV'!J:J))</f>
        <v/>
      </c>
      <c r="AH481" s="50" t="str">
        <f t="shared" si="80"/>
        <v/>
      </c>
      <c r="AI481" s="49" t="str">
        <f>IF($D481="","",SUMIF('[3]TK CHAMTHI'!$M:$M,$D481,'[3]TK CHAMTHI'!$O:$O))</f>
        <v/>
      </c>
      <c r="AJ481" s="49" t="str">
        <f>IF($D481="","",SUMIF('[3]TK CHAMTHI'!$N:$N,$D481,'[3]TK CHAMTHI'!$O:$O))</f>
        <v/>
      </c>
      <c r="AK481" s="50" t="str">
        <f t="shared" si="72"/>
        <v/>
      </c>
      <c r="AL481" s="49" t="str">
        <f>IF($D481="","",SUMIF('[3]TK CHAMTHI'!$P:$P,$D481,'[3]TK CHAMTHI'!$R:$R))</f>
        <v/>
      </c>
      <c r="AM481" s="49" t="str">
        <f>IF($D481="","",SUMIF('[3]TK CHAMTHI'!$Q:$Q,$D481,'[3]TK CHAMTHI'!$R:$R))</f>
        <v/>
      </c>
      <c r="AN481" s="50" t="str">
        <f t="shared" si="73"/>
        <v/>
      </c>
      <c r="AO481" s="49" t="str">
        <f>IF(D481="","",SUMIF('[3]TK CHAMTHI'!S:S,D481,'[3]TK CHAMTHI'!U:U))</f>
        <v/>
      </c>
      <c r="AP481" s="49" t="str">
        <f>IF(D481="","",SUMIF('[3]TK CHAMTHI'!T:T,D481,'[3]TK CHAMTHI'!U:U))</f>
        <v/>
      </c>
      <c r="AQ481" s="50" t="str">
        <f t="shared" si="81"/>
        <v/>
      </c>
      <c r="AR481" s="50" t="str">
        <f>IF(D481="","",ROUND(SUMIF('[3]QL THI'!G:G,D481,'[3]QL THI'!H:H),1))</f>
        <v/>
      </c>
      <c r="AS481" s="50" t="str">
        <f>IF(D481="","",ROUND(SUMIF('[3]QL THI'!E:E,D481,'[3]QL THI'!F:F),1))</f>
        <v/>
      </c>
      <c r="AT481" s="149" t="str">
        <f t="shared" si="74"/>
        <v/>
      </c>
    </row>
    <row r="482" spans="1:46" s="135" customFormat="1">
      <c r="A482" s="145" t="str">
        <f>IF(D482="","",SUBTOTAL(3,$D$5:D482))</f>
        <v/>
      </c>
      <c r="B482" s="170"/>
      <c r="C482" s="171"/>
      <c r="D482" s="172"/>
      <c r="E482" s="147" t="str">
        <f>IF($D482="","",SUMIF('[3]TK DETHI'!$A:$A,$D482,'[3]TK DETHI'!$B:$B))</f>
        <v/>
      </c>
      <c r="F482" s="147" t="str">
        <f>IF($D482="","",SUMIF('[3]TK DETHI'!$C:$C,$D482,'[3]TK DETHI'!$D:$D))</f>
        <v/>
      </c>
      <c r="G482" s="147" t="str">
        <f>IF($D482="","",SUMIF('[3]TK DETHI'!$E:$E,$D482,'[3]TK DETHI'!$F:$F))</f>
        <v/>
      </c>
      <c r="H482" s="147" t="str">
        <f>IF($D482="","",SUMIF('[3]TK DETHI'!$G:$G,$D482,'[3]TK DETHI'!$H:$H))</f>
        <v/>
      </c>
      <c r="I482" s="147" t="str">
        <f>IF($D482="","",SUMIF('[3]TK DETHI'!$I:$I,$D482,'[3]TK DETHI'!$J:$J))</f>
        <v/>
      </c>
      <c r="J482" s="147" t="str">
        <f>IF($D482="","",SUMIF('[3]TK DETHI'!$K:$K,$D482,'[3]TK DETHI'!$L:$L))</f>
        <v/>
      </c>
      <c r="K482" s="147" t="str">
        <f>IF($D482="","",SUMIF('[3]TK DETHI'!$M:$M,$D482,'[3]TK DETHI'!$N:$N))</f>
        <v/>
      </c>
      <c r="L482" s="147" t="str">
        <f>IF($D482="","",SUMIF('[3]TK DETHI'!$O:$O,$D482,'[3]TK DETHI'!$P:$P))</f>
        <v/>
      </c>
      <c r="M482" s="148" t="str">
        <f t="shared" si="75"/>
        <v/>
      </c>
      <c r="N482" s="49" t="str">
        <f>IF($D482="","",SUMIF('[3]TK COITHI KTHP va Thi TN'!$A:$A,$D482,'[3]TK COITHI KTHP va Thi TN'!$D:$D))</f>
        <v/>
      </c>
      <c r="O482" s="49" t="str">
        <f>IF($D482="","",SUMIF('[3]TK COITHI KTHP va Thi TN'!$B:$B,$D482,'[3]TK COITHI KTHP va Thi TN'!$D:$D))</f>
        <v/>
      </c>
      <c r="P482" s="49" t="str">
        <f>IF($D482="","",SUMIF('[3]TK COITHI KTHP va Thi TN'!$E:$E,$D482,'[3]TK COITHI KTHP va Thi TN'!$H:$H))</f>
        <v/>
      </c>
      <c r="Q482" s="49" t="str">
        <f>IF($D482="","",SUMIF('[3]TK COITHI KTHP va Thi TN'!$F:$F,$D482,'[3]TK COITHI KTHP va Thi TN'!$H:$H))</f>
        <v/>
      </c>
      <c r="R482" s="149" t="str">
        <f t="shared" si="76"/>
        <v/>
      </c>
      <c r="S482" s="49" t="str">
        <f>IF($D482="","",SUMIF('[3]TK CHAMTHI'!$A:$A,$D482,'[3]TK CHAMTHI'!$C:$C))</f>
        <v/>
      </c>
      <c r="T482" s="49" t="str">
        <f>IF($D482="","",SUMIF('[3]TK CHAMTHI'!$B:$B,$D482,'[3]TK CHAMTHI'!$C:$C))</f>
        <v/>
      </c>
      <c r="U482" s="49" t="str">
        <f>IF(D482="","",SUMIF('[3]CHAM NV'!B:B,D482,'[3]CHAM NV'!C:C))</f>
        <v/>
      </c>
      <c r="V482" s="50" t="str">
        <f t="shared" si="77"/>
        <v/>
      </c>
      <c r="W482" s="49" t="str">
        <f>IF($D482="","",SUMIF('[3]TK CHAMTHI'!$D:$D,$D482,'[3]TK CHAMTHI'!$F:$F))</f>
        <v/>
      </c>
      <c r="X482" s="49" t="str">
        <f>IF($D482="","",SUMIF('[3]TK CHAMTHI'!$E:$E,$D482,'[3]TK CHAMTHI'!$F:$F))</f>
        <v/>
      </c>
      <c r="Y482" s="49" t="str">
        <f>IF(D482="","",SUMIF('[3]CHAM NV'!G:G,D482,'[3]CHAM NV'!H:H))</f>
        <v/>
      </c>
      <c r="Z482" s="50" t="str">
        <f t="shared" si="78"/>
        <v/>
      </c>
      <c r="AA482" s="49" t="str">
        <f>IF($D482="","",SUMIF('[3]TK CHAMTHI'!$G:$G,$D482,'[3]TK CHAMTHI'!$I:$I))</f>
        <v/>
      </c>
      <c r="AB482" s="49" t="str">
        <f>IF($D482="","",SUMIF('[3]TK CHAMTHI'!$H:$H,$D482,'[3]TK CHAMTHI'!$I:$I))</f>
        <v/>
      </c>
      <c r="AC482" s="49" t="str">
        <f>IF(D482="","",SUMIF('[3]CHAM NV'!E:E,D482,'[3]CHAM NV'!F:F))</f>
        <v/>
      </c>
      <c r="AD482" s="50" t="str">
        <f t="shared" si="79"/>
        <v/>
      </c>
      <c r="AE482" s="49" t="str">
        <f>IF($D482="","",SUMIF('[3]TK CHAMTHI'!$J:$J,$D482,'[3]TK CHAMTHI'!$L:$L))</f>
        <v/>
      </c>
      <c r="AF482" s="49" t="str">
        <f>IF($D482="","",SUMIF('[3]TK CHAMTHI'!$K:$K,$D482,'[3]TK CHAMTHI'!$L:$L))</f>
        <v/>
      </c>
      <c r="AG482" s="49" t="str">
        <f>IF(D482="","",SUMIF('[3]CHAM NV'!I:I,D482,'[3]CHAM NV'!J:J))</f>
        <v/>
      </c>
      <c r="AH482" s="50" t="str">
        <f t="shared" si="80"/>
        <v/>
      </c>
      <c r="AI482" s="49" t="str">
        <f>IF($D482="","",SUMIF('[3]TK CHAMTHI'!$M:$M,$D482,'[3]TK CHAMTHI'!$O:$O))</f>
        <v/>
      </c>
      <c r="AJ482" s="49" t="str">
        <f>IF($D482="","",SUMIF('[3]TK CHAMTHI'!$N:$N,$D482,'[3]TK CHAMTHI'!$O:$O))</f>
        <v/>
      </c>
      <c r="AK482" s="50" t="str">
        <f t="shared" si="72"/>
        <v/>
      </c>
      <c r="AL482" s="49" t="str">
        <f>IF($D482="","",SUMIF('[3]TK CHAMTHI'!$P:$P,$D482,'[3]TK CHAMTHI'!$R:$R))</f>
        <v/>
      </c>
      <c r="AM482" s="49" t="str">
        <f>IF($D482="","",SUMIF('[3]TK CHAMTHI'!$Q:$Q,$D482,'[3]TK CHAMTHI'!$R:$R))</f>
        <v/>
      </c>
      <c r="AN482" s="50" t="str">
        <f t="shared" si="73"/>
        <v/>
      </c>
      <c r="AO482" s="49" t="str">
        <f>IF(D482="","",SUMIF('[3]TK CHAMTHI'!S:S,D482,'[3]TK CHAMTHI'!U:U))</f>
        <v/>
      </c>
      <c r="AP482" s="49" t="str">
        <f>IF(D482="","",SUMIF('[3]TK CHAMTHI'!T:T,D482,'[3]TK CHAMTHI'!U:U))</f>
        <v/>
      </c>
      <c r="AQ482" s="50" t="str">
        <f t="shared" si="81"/>
        <v/>
      </c>
      <c r="AR482" s="50" t="str">
        <f>IF(D482="","",ROUND(SUMIF('[3]QL THI'!G:G,D482,'[3]QL THI'!H:H),1))</f>
        <v/>
      </c>
      <c r="AS482" s="50" t="str">
        <f>IF(D482="","",ROUND(SUMIF('[3]QL THI'!E:E,D482,'[3]QL THI'!F:F),1))</f>
        <v/>
      </c>
      <c r="AT482" s="149" t="str">
        <f t="shared" si="74"/>
        <v/>
      </c>
    </row>
    <row r="483" spans="1:46" s="135" customFormat="1">
      <c r="A483" s="145" t="str">
        <f>IF(D483="","",SUBTOTAL(3,$D$5:D483))</f>
        <v/>
      </c>
      <c r="B483" s="170"/>
      <c r="C483" s="171"/>
      <c r="D483" s="172"/>
      <c r="E483" s="147" t="str">
        <f>IF($D483="","",SUMIF('[3]TK DETHI'!$A:$A,$D483,'[3]TK DETHI'!$B:$B))</f>
        <v/>
      </c>
      <c r="F483" s="147" t="str">
        <f>IF($D483="","",SUMIF('[3]TK DETHI'!$C:$C,$D483,'[3]TK DETHI'!$D:$D))</f>
        <v/>
      </c>
      <c r="G483" s="147" t="str">
        <f>IF($D483="","",SUMIF('[3]TK DETHI'!$E:$E,$D483,'[3]TK DETHI'!$F:$F))</f>
        <v/>
      </c>
      <c r="H483" s="147" t="str">
        <f>IF($D483="","",SUMIF('[3]TK DETHI'!$G:$G,$D483,'[3]TK DETHI'!$H:$H))</f>
        <v/>
      </c>
      <c r="I483" s="147" t="str">
        <f>IF($D483="","",SUMIF('[3]TK DETHI'!$I:$I,$D483,'[3]TK DETHI'!$J:$J))</f>
        <v/>
      </c>
      <c r="J483" s="147" t="str">
        <f>IF($D483="","",SUMIF('[3]TK DETHI'!$K:$K,$D483,'[3]TK DETHI'!$L:$L))</f>
        <v/>
      </c>
      <c r="K483" s="147" t="str">
        <f>IF($D483="","",SUMIF('[3]TK DETHI'!$M:$M,$D483,'[3]TK DETHI'!$N:$N))</f>
        <v/>
      </c>
      <c r="L483" s="147" t="str">
        <f>IF($D483="","",SUMIF('[3]TK DETHI'!$O:$O,$D483,'[3]TK DETHI'!$P:$P))</f>
        <v/>
      </c>
      <c r="M483" s="148" t="str">
        <f t="shared" si="75"/>
        <v/>
      </c>
      <c r="N483" s="49" t="str">
        <f>IF($D483="","",SUMIF('[3]TK COITHI KTHP va Thi TN'!$A:$A,$D483,'[3]TK COITHI KTHP va Thi TN'!$D:$D))</f>
        <v/>
      </c>
      <c r="O483" s="49" t="str">
        <f>IF($D483="","",SUMIF('[3]TK COITHI KTHP va Thi TN'!$B:$B,$D483,'[3]TK COITHI KTHP va Thi TN'!$D:$D))</f>
        <v/>
      </c>
      <c r="P483" s="49" t="str">
        <f>IF($D483="","",SUMIF('[3]TK COITHI KTHP va Thi TN'!$E:$E,$D483,'[3]TK COITHI KTHP va Thi TN'!$H:$H))</f>
        <v/>
      </c>
      <c r="Q483" s="49" t="str">
        <f>IF($D483="","",SUMIF('[3]TK COITHI KTHP va Thi TN'!$F:$F,$D483,'[3]TK COITHI KTHP va Thi TN'!$H:$H))</f>
        <v/>
      </c>
      <c r="R483" s="149" t="str">
        <f t="shared" si="76"/>
        <v/>
      </c>
      <c r="S483" s="49" t="str">
        <f>IF($D483="","",SUMIF('[3]TK CHAMTHI'!$A:$A,$D483,'[3]TK CHAMTHI'!$C:$C))</f>
        <v/>
      </c>
      <c r="T483" s="49" t="str">
        <f>IF($D483="","",SUMIF('[3]TK CHAMTHI'!$B:$B,$D483,'[3]TK CHAMTHI'!$C:$C))</f>
        <v/>
      </c>
      <c r="U483" s="49" t="str">
        <f>IF(D483="","",SUMIF('[3]CHAM NV'!B:B,D483,'[3]CHAM NV'!C:C))</f>
        <v/>
      </c>
      <c r="V483" s="50" t="str">
        <f t="shared" si="77"/>
        <v/>
      </c>
      <c r="W483" s="49" t="str">
        <f>IF($D483="","",SUMIF('[3]TK CHAMTHI'!$D:$D,$D483,'[3]TK CHAMTHI'!$F:$F))</f>
        <v/>
      </c>
      <c r="X483" s="49" t="str">
        <f>IF($D483="","",SUMIF('[3]TK CHAMTHI'!$E:$E,$D483,'[3]TK CHAMTHI'!$F:$F))</f>
        <v/>
      </c>
      <c r="Y483" s="49" t="str">
        <f>IF(D483="","",SUMIF('[3]CHAM NV'!G:G,D483,'[3]CHAM NV'!H:H))</f>
        <v/>
      </c>
      <c r="Z483" s="50" t="str">
        <f t="shared" si="78"/>
        <v/>
      </c>
      <c r="AA483" s="49" t="str">
        <f>IF($D483="","",SUMIF('[3]TK CHAMTHI'!$G:$G,$D483,'[3]TK CHAMTHI'!$I:$I))</f>
        <v/>
      </c>
      <c r="AB483" s="49" t="str">
        <f>IF($D483="","",SUMIF('[3]TK CHAMTHI'!$H:$H,$D483,'[3]TK CHAMTHI'!$I:$I))</f>
        <v/>
      </c>
      <c r="AC483" s="49" t="str">
        <f>IF(D483="","",SUMIF('[3]CHAM NV'!E:E,D483,'[3]CHAM NV'!F:F))</f>
        <v/>
      </c>
      <c r="AD483" s="50" t="str">
        <f t="shared" si="79"/>
        <v/>
      </c>
      <c r="AE483" s="49" t="str">
        <f>IF($D483="","",SUMIF('[3]TK CHAMTHI'!$J:$J,$D483,'[3]TK CHAMTHI'!$L:$L))</f>
        <v/>
      </c>
      <c r="AF483" s="49" t="str">
        <f>IF($D483="","",SUMIF('[3]TK CHAMTHI'!$K:$K,$D483,'[3]TK CHAMTHI'!$L:$L))</f>
        <v/>
      </c>
      <c r="AG483" s="49" t="str">
        <f>IF(D483="","",SUMIF('[3]CHAM NV'!I:I,D483,'[3]CHAM NV'!J:J))</f>
        <v/>
      </c>
      <c r="AH483" s="50" t="str">
        <f t="shared" si="80"/>
        <v/>
      </c>
      <c r="AI483" s="49" t="str">
        <f>IF($D483="","",SUMIF('[3]TK CHAMTHI'!$M:$M,$D483,'[3]TK CHAMTHI'!$O:$O))</f>
        <v/>
      </c>
      <c r="AJ483" s="49" t="str">
        <f>IF($D483="","",SUMIF('[3]TK CHAMTHI'!$N:$N,$D483,'[3]TK CHAMTHI'!$O:$O))</f>
        <v/>
      </c>
      <c r="AK483" s="50" t="str">
        <f t="shared" si="72"/>
        <v/>
      </c>
      <c r="AL483" s="49" t="str">
        <f>IF($D483="","",SUMIF('[3]TK CHAMTHI'!$P:$P,$D483,'[3]TK CHAMTHI'!$R:$R))</f>
        <v/>
      </c>
      <c r="AM483" s="49" t="str">
        <f>IF($D483="","",SUMIF('[3]TK CHAMTHI'!$Q:$Q,$D483,'[3]TK CHAMTHI'!$R:$R))</f>
        <v/>
      </c>
      <c r="AN483" s="50" t="str">
        <f t="shared" si="73"/>
        <v/>
      </c>
      <c r="AO483" s="49" t="str">
        <f>IF(D483="","",SUMIF('[3]TK CHAMTHI'!S:S,D483,'[3]TK CHAMTHI'!U:U))</f>
        <v/>
      </c>
      <c r="AP483" s="49" t="str">
        <f>IF(D483="","",SUMIF('[3]TK CHAMTHI'!T:T,D483,'[3]TK CHAMTHI'!U:U))</f>
        <v/>
      </c>
      <c r="AQ483" s="50" t="str">
        <f t="shared" si="81"/>
        <v/>
      </c>
      <c r="AR483" s="50" t="str">
        <f>IF(D483="","",ROUND(SUMIF('[3]QL THI'!G:G,D483,'[3]QL THI'!H:H),1))</f>
        <v/>
      </c>
      <c r="AS483" s="50" t="str">
        <f>IF(D483="","",ROUND(SUMIF('[3]QL THI'!E:E,D483,'[3]QL THI'!F:F),1))</f>
        <v/>
      </c>
      <c r="AT483" s="149" t="str">
        <f t="shared" si="74"/>
        <v/>
      </c>
    </row>
    <row r="484" spans="1:46" s="135" customFormat="1">
      <c r="A484" s="145" t="str">
        <f>IF(D484="","",SUBTOTAL(3,$D$5:D484))</f>
        <v/>
      </c>
      <c r="B484" s="170"/>
      <c r="C484" s="171"/>
      <c r="D484" s="172"/>
      <c r="E484" s="147" t="str">
        <f>IF($D484="","",SUMIF('[3]TK DETHI'!$A:$A,$D484,'[3]TK DETHI'!$B:$B))</f>
        <v/>
      </c>
      <c r="F484" s="147" t="str">
        <f>IF($D484="","",SUMIF('[3]TK DETHI'!$C:$C,$D484,'[3]TK DETHI'!$D:$D))</f>
        <v/>
      </c>
      <c r="G484" s="147" t="str">
        <f>IF($D484="","",SUMIF('[3]TK DETHI'!$E:$E,$D484,'[3]TK DETHI'!$F:$F))</f>
        <v/>
      </c>
      <c r="H484" s="147" t="str">
        <f>IF($D484="","",SUMIF('[3]TK DETHI'!$G:$G,$D484,'[3]TK DETHI'!$H:$H))</f>
        <v/>
      </c>
      <c r="I484" s="147" t="str">
        <f>IF($D484="","",SUMIF('[3]TK DETHI'!$I:$I,$D484,'[3]TK DETHI'!$J:$J))</f>
        <v/>
      </c>
      <c r="J484" s="147" t="str">
        <f>IF($D484="","",SUMIF('[3]TK DETHI'!$K:$K,$D484,'[3]TK DETHI'!$L:$L))</f>
        <v/>
      </c>
      <c r="K484" s="147" t="str">
        <f>IF($D484="","",SUMIF('[3]TK DETHI'!$M:$M,$D484,'[3]TK DETHI'!$N:$N))</f>
        <v/>
      </c>
      <c r="L484" s="147" t="str">
        <f>IF($D484="","",SUMIF('[3]TK DETHI'!$O:$O,$D484,'[3]TK DETHI'!$P:$P))</f>
        <v/>
      </c>
      <c r="M484" s="148" t="str">
        <f t="shared" si="75"/>
        <v/>
      </c>
      <c r="N484" s="49" t="str">
        <f>IF($D484="","",SUMIF('[3]TK COITHI KTHP va Thi TN'!$A:$A,$D484,'[3]TK COITHI KTHP va Thi TN'!$D:$D))</f>
        <v/>
      </c>
      <c r="O484" s="49" t="str">
        <f>IF($D484="","",SUMIF('[3]TK COITHI KTHP va Thi TN'!$B:$B,$D484,'[3]TK COITHI KTHP va Thi TN'!$D:$D))</f>
        <v/>
      </c>
      <c r="P484" s="49" t="str">
        <f>IF($D484="","",SUMIF('[3]TK COITHI KTHP va Thi TN'!$E:$E,$D484,'[3]TK COITHI KTHP va Thi TN'!$H:$H))</f>
        <v/>
      </c>
      <c r="Q484" s="49" t="str">
        <f>IF($D484="","",SUMIF('[3]TK COITHI KTHP va Thi TN'!$F:$F,$D484,'[3]TK COITHI KTHP va Thi TN'!$H:$H))</f>
        <v/>
      </c>
      <c r="R484" s="149" t="str">
        <f t="shared" si="76"/>
        <v/>
      </c>
      <c r="S484" s="49" t="str">
        <f>IF($D484="","",SUMIF('[3]TK CHAMTHI'!$A:$A,$D484,'[3]TK CHAMTHI'!$C:$C))</f>
        <v/>
      </c>
      <c r="T484" s="49" t="str">
        <f>IF($D484="","",SUMIF('[3]TK CHAMTHI'!$B:$B,$D484,'[3]TK CHAMTHI'!$C:$C))</f>
        <v/>
      </c>
      <c r="U484" s="49" t="str">
        <f>IF(D484="","",SUMIF('[3]CHAM NV'!B:B,D484,'[3]CHAM NV'!C:C))</f>
        <v/>
      </c>
      <c r="V484" s="50" t="str">
        <f t="shared" si="77"/>
        <v/>
      </c>
      <c r="W484" s="49" t="str">
        <f>IF($D484="","",SUMIF('[3]TK CHAMTHI'!$D:$D,$D484,'[3]TK CHAMTHI'!$F:$F))</f>
        <v/>
      </c>
      <c r="X484" s="49" t="str">
        <f>IF($D484="","",SUMIF('[3]TK CHAMTHI'!$E:$E,$D484,'[3]TK CHAMTHI'!$F:$F))</f>
        <v/>
      </c>
      <c r="Y484" s="49" t="str">
        <f>IF(D484="","",SUMIF('[3]CHAM NV'!G:G,D484,'[3]CHAM NV'!H:H))</f>
        <v/>
      </c>
      <c r="Z484" s="50" t="str">
        <f t="shared" si="78"/>
        <v/>
      </c>
      <c r="AA484" s="49" t="str">
        <f>IF($D484="","",SUMIF('[3]TK CHAMTHI'!$G:$G,$D484,'[3]TK CHAMTHI'!$I:$I))</f>
        <v/>
      </c>
      <c r="AB484" s="49" t="str">
        <f>IF($D484="","",SUMIF('[3]TK CHAMTHI'!$H:$H,$D484,'[3]TK CHAMTHI'!$I:$I))</f>
        <v/>
      </c>
      <c r="AC484" s="49" t="str">
        <f>IF(D484="","",SUMIF('[3]CHAM NV'!E:E,D484,'[3]CHAM NV'!F:F))</f>
        <v/>
      </c>
      <c r="AD484" s="50" t="str">
        <f t="shared" si="79"/>
        <v/>
      </c>
      <c r="AE484" s="49" t="str">
        <f>IF($D484="","",SUMIF('[3]TK CHAMTHI'!$J:$J,$D484,'[3]TK CHAMTHI'!$L:$L))</f>
        <v/>
      </c>
      <c r="AF484" s="49" t="str">
        <f>IF($D484="","",SUMIF('[3]TK CHAMTHI'!$K:$K,$D484,'[3]TK CHAMTHI'!$L:$L))</f>
        <v/>
      </c>
      <c r="AG484" s="49" t="str">
        <f>IF(D484="","",SUMIF('[3]CHAM NV'!I:I,D484,'[3]CHAM NV'!J:J))</f>
        <v/>
      </c>
      <c r="AH484" s="50" t="str">
        <f t="shared" si="80"/>
        <v/>
      </c>
      <c r="AI484" s="49" t="str">
        <f>IF($D484="","",SUMIF('[3]TK CHAMTHI'!$M:$M,$D484,'[3]TK CHAMTHI'!$O:$O))</f>
        <v/>
      </c>
      <c r="AJ484" s="49" t="str">
        <f>IF($D484="","",SUMIF('[3]TK CHAMTHI'!$N:$N,$D484,'[3]TK CHAMTHI'!$O:$O))</f>
        <v/>
      </c>
      <c r="AK484" s="50" t="str">
        <f t="shared" si="72"/>
        <v/>
      </c>
      <c r="AL484" s="49" t="str">
        <f>IF($D484="","",SUMIF('[3]TK CHAMTHI'!$P:$P,$D484,'[3]TK CHAMTHI'!$R:$R))</f>
        <v/>
      </c>
      <c r="AM484" s="49" t="str">
        <f>IF($D484="","",SUMIF('[3]TK CHAMTHI'!$Q:$Q,$D484,'[3]TK CHAMTHI'!$R:$R))</f>
        <v/>
      </c>
      <c r="AN484" s="50" t="str">
        <f t="shared" si="73"/>
        <v/>
      </c>
      <c r="AO484" s="49" t="str">
        <f>IF(D484="","",SUMIF('[3]TK CHAMTHI'!S:S,D484,'[3]TK CHAMTHI'!U:U))</f>
        <v/>
      </c>
      <c r="AP484" s="49" t="str">
        <f>IF(D484="","",SUMIF('[3]TK CHAMTHI'!T:T,D484,'[3]TK CHAMTHI'!U:U))</f>
        <v/>
      </c>
      <c r="AQ484" s="50" t="str">
        <f t="shared" si="81"/>
        <v/>
      </c>
      <c r="AR484" s="50" t="str">
        <f>IF(D484="","",ROUND(SUMIF('[3]QL THI'!G:G,D484,'[3]QL THI'!H:H),1))</f>
        <v/>
      </c>
      <c r="AS484" s="50" t="str">
        <f>IF(D484="","",ROUND(SUMIF('[3]QL THI'!E:E,D484,'[3]QL THI'!F:F),1))</f>
        <v/>
      </c>
      <c r="AT484" s="149" t="str">
        <f t="shared" si="74"/>
        <v/>
      </c>
    </row>
    <row r="485" spans="1:46" s="135" customFormat="1">
      <c r="A485" s="145" t="str">
        <f>IF(D485="","",SUBTOTAL(3,$D$5:D485))</f>
        <v/>
      </c>
      <c r="B485" s="170"/>
      <c r="C485" s="171"/>
      <c r="D485" s="172"/>
      <c r="E485" s="147" t="str">
        <f>IF($D485="","",SUMIF('[3]TK DETHI'!$A:$A,$D485,'[3]TK DETHI'!$B:$B))</f>
        <v/>
      </c>
      <c r="F485" s="147" t="str">
        <f>IF($D485="","",SUMIF('[3]TK DETHI'!$C:$C,$D485,'[3]TK DETHI'!$D:$D))</f>
        <v/>
      </c>
      <c r="G485" s="147" t="str">
        <f>IF($D485="","",SUMIF('[3]TK DETHI'!$E:$E,$D485,'[3]TK DETHI'!$F:$F))</f>
        <v/>
      </c>
      <c r="H485" s="147" t="str">
        <f>IF($D485="","",SUMIF('[3]TK DETHI'!$G:$G,$D485,'[3]TK DETHI'!$H:$H))</f>
        <v/>
      </c>
      <c r="I485" s="147" t="str">
        <f>IF($D485="","",SUMIF('[3]TK DETHI'!$I:$I,$D485,'[3]TK DETHI'!$J:$J))</f>
        <v/>
      </c>
      <c r="J485" s="147" t="str">
        <f>IF($D485="","",SUMIF('[3]TK DETHI'!$K:$K,$D485,'[3]TK DETHI'!$L:$L))</f>
        <v/>
      </c>
      <c r="K485" s="147" t="str">
        <f>IF($D485="","",SUMIF('[3]TK DETHI'!$M:$M,$D485,'[3]TK DETHI'!$N:$N))</f>
        <v/>
      </c>
      <c r="L485" s="147" t="str">
        <f>IF($D485="","",SUMIF('[3]TK DETHI'!$O:$O,$D485,'[3]TK DETHI'!$P:$P))</f>
        <v/>
      </c>
      <c r="M485" s="148" t="str">
        <f t="shared" si="75"/>
        <v/>
      </c>
      <c r="N485" s="49" t="str">
        <f>IF($D485="","",SUMIF('[3]TK COITHI KTHP va Thi TN'!$A:$A,$D485,'[3]TK COITHI KTHP va Thi TN'!$D:$D))</f>
        <v/>
      </c>
      <c r="O485" s="49" t="str">
        <f>IF($D485="","",SUMIF('[3]TK COITHI KTHP va Thi TN'!$B:$B,$D485,'[3]TK COITHI KTHP va Thi TN'!$D:$D))</f>
        <v/>
      </c>
      <c r="P485" s="49" t="str">
        <f>IF($D485="","",SUMIF('[3]TK COITHI KTHP va Thi TN'!$E:$E,$D485,'[3]TK COITHI KTHP va Thi TN'!$H:$H))</f>
        <v/>
      </c>
      <c r="Q485" s="49" t="str">
        <f>IF($D485="","",SUMIF('[3]TK COITHI KTHP va Thi TN'!$F:$F,$D485,'[3]TK COITHI KTHP va Thi TN'!$H:$H))</f>
        <v/>
      </c>
      <c r="R485" s="149" t="str">
        <f t="shared" si="76"/>
        <v/>
      </c>
      <c r="S485" s="49" t="str">
        <f>IF($D485="","",SUMIF('[3]TK CHAMTHI'!$A:$A,$D485,'[3]TK CHAMTHI'!$C:$C))</f>
        <v/>
      </c>
      <c r="T485" s="49" t="str">
        <f>IF($D485="","",SUMIF('[3]TK CHAMTHI'!$B:$B,$D485,'[3]TK CHAMTHI'!$C:$C))</f>
        <v/>
      </c>
      <c r="U485" s="49" t="str">
        <f>IF(D485="","",SUMIF('[3]CHAM NV'!B:B,D485,'[3]CHAM NV'!C:C))</f>
        <v/>
      </c>
      <c r="V485" s="50" t="str">
        <f t="shared" si="77"/>
        <v/>
      </c>
      <c r="W485" s="49" t="str">
        <f>IF($D485="","",SUMIF('[3]TK CHAMTHI'!$D:$D,$D485,'[3]TK CHAMTHI'!$F:$F))</f>
        <v/>
      </c>
      <c r="X485" s="49" t="str">
        <f>IF($D485="","",SUMIF('[3]TK CHAMTHI'!$E:$E,$D485,'[3]TK CHAMTHI'!$F:$F))</f>
        <v/>
      </c>
      <c r="Y485" s="49" t="str">
        <f>IF(D485="","",SUMIF('[3]CHAM NV'!G:G,D485,'[3]CHAM NV'!H:H))</f>
        <v/>
      </c>
      <c r="Z485" s="50" t="str">
        <f t="shared" si="78"/>
        <v/>
      </c>
      <c r="AA485" s="49" t="str">
        <f>IF($D485="","",SUMIF('[3]TK CHAMTHI'!$G:$G,$D485,'[3]TK CHAMTHI'!$I:$I))</f>
        <v/>
      </c>
      <c r="AB485" s="49" t="str">
        <f>IF($D485="","",SUMIF('[3]TK CHAMTHI'!$H:$H,$D485,'[3]TK CHAMTHI'!$I:$I))</f>
        <v/>
      </c>
      <c r="AC485" s="49" t="str">
        <f>IF(D485="","",SUMIF('[3]CHAM NV'!E:E,D485,'[3]CHAM NV'!F:F))</f>
        <v/>
      </c>
      <c r="AD485" s="50" t="str">
        <f t="shared" si="79"/>
        <v/>
      </c>
      <c r="AE485" s="49" t="str">
        <f>IF($D485="","",SUMIF('[3]TK CHAMTHI'!$J:$J,$D485,'[3]TK CHAMTHI'!$L:$L))</f>
        <v/>
      </c>
      <c r="AF485" s="49" t="str">
        <f>IF($D485="","",SUMIF('[3]TK CHAMTHI'!$K:$K,$D485,'[3]TK CHAMTHI'!$L:$L))</f>
        <v/>
      </c>
      <c r="AG485" s="49" t="str">
        <f>IF(D485="","",SUMIF('[3]CHAM NV'!I:I,D485,'[3]CHAM NV'!J:J))</f>
        <v/>
      </c>
      <c r="AH485" s="50" t="str">
        <f t="shared" si="80"/>
        <v/>
      </c>
      <c r="AI485" s="49" t="str">
        <f>IF($D485="","",SUMIF('[3]TK CHAMTHI'!$M:$M,$D485,'[3]TK CHAMTHI'!$O:$O))</f>
        <v/>
      </c>
      <c r="AJ485" s="49" t="str">
        <f>IF($D485="","",SUMIF('[3]TK CHAMTHI'!$N:$N,$D485,'[3]TK CHAMTHI'!$O:$O))</f>
        <v/>
      </c>
      <c r="AK485" s="50" t="str">
        <f t="shared" si="72"/>
        <v/>
      </c>
      <c r="AL485" s="49" t="str">
        <f>IF($D485="","",SUMIF('[3]TK CHAMTHI'!$P:$P,$D485,'[3]TK CHAMTHI'!$R:$R))</f>
        <v/>
      </c>
      <c r="AM485" s="49" t="str">
        <f>IF($D485="","",SUMIF('[3]TK CHAMTHI'!$Q:$Q,$D485,'[3]TK CHAMTHI'!$R:$R))</f>
        <v/>
      </c>
      <c r="AN485" s="50" t="str">
        <f t="shared" si="73"/>
        <v/>
      </c>
      <c r="AO485" s="49" t="str">
        <f>IF(D485="","",SUMIF('[3]TK CHAMTHI'!S:S,D485,'[3]TK CHAMTHI'!U:U))</f>
        <v/>
      </c>
      <c r="AP485" s="49" t="str">
        <f>IF(D485="","",SUMIF('[3]TK CHAMTHI'!T:T,D485,'[3]TK CHAMTHI'!U:U))</f>
        <v/>
      </c>
      <c r="AQ485" s="50" t="str">
        <f t="shared" si="81"/>
        <v/>
      </c>
      <c r="AR485" s="50" t="str">
        <f>IF(D485="","",ROUND(SUMIF('[3]QL THI'!G:G,D485,'[3]QL THI'!H:H),1))</f>
        <v/>
      </c>
      <c r="AS485" s="50" t="str">
        <f>IF(D485="","",ROUND(SUMIF('[3]QL THI'!E:E,D485,'[3]QL THI'!F:F),1))</f>
        <v/>
      </c>
      <c r="AT485" s="149" t="str">
        <f t="shared" si="74"/>
        <v/>
      </c>
    </row>
    <row r="486" spans="1:46" s="135" customFormat="1">
      <c r="A486" s="145" t="str">
        <f>IF(D486="","",SUBTOTAL(3,$D$5:D486))</f>
        <v/>
      </c>
      <c r="B486" s="170"/>
      <c r="C486" s="171"/>
      <c r="D486" s="172"/>
      <c r="E486" s="147" t="str">
        <f>IF($D486="","",SUMIF('[3]TK DETHI'!$A:$A,$D486,'[3]TK DETHI'!$B:$B))</f>
        <v/>
      </c>
      <c r="F486" s="147" t="str">
        <f>IF($D486="","",SUMIF('[3]TK DETHI'!$C:$C,$D486,'[3]TK DETHI'!$D:$D))</f>
        <v/>
      </c>
      <c r="G486" s="147" t="str">
        <f>IF($D486="","",SUMIF('[3]TK DETHI'!$E:$E,$D486,'[3]TK DETHI'!$F:$F))</f>
        <v/>
      </c>
      <c r="H486" s="147" t="str">
        <f>IF($D486="","",SUMIF('[3]TK DETHI'!$G:$G,$D486,'[3]TK DETHI'!$H:$H))</f>
        <v/>
      </c>
      <c r="I486" s="147" t="str">
        <f>IF($D486="","",SUMIF('[3]TK DETHI'!$I:$I,$D486,'[3]TK DETHI'!$J:$J))</f>
        <v/>
      </c>
      <c r="J486" s="147" t="str">
        <f>IF($D486="","",SUMIF('[3]TK DETHI'!$K:$K,$D486,'[3]TK DETHI'!$L:$L))</f>
        <v/>
      </c>
      <c r="K486" s="147" t="str">
        <f>IF($D486="","",SUMIF('[3]TK DETHI'!$M:$M,$D486,'[3]TK DETHI'!$N:$N))</f>
        <v/>
      </c>
      <c r="L486" s="147" t="str">
        <f>IF($D486="","",SUMIF('[3]TK DETHI'!$O:$O,$D486,'[3]TK DETHI'!$P:$P))</f>
        <v/>
      </c>
      <c r="M486" s="148" t="str">
        <f t="shared" si="75"/>
        <v/>
      </c>
      <c r="N486" s="49" t="str">
        <f>IF($D486="","",SUMIF('[3]TK COITHI KTHP va Thi TN'!$A:$A,$D486,'[3]TK COITHI KTHP va Thi TN'!$D:$D))</f>
        <v/>
      </c>
      <c r="O486" s="49" t="str">
        <f>IF($D486="","",SUMIF('[3]TK COITHI KTHP va Thi TN'!$B:$B,$D486,'[3]TK COITHI KTHP va Thi TN'!$D:$D))</f>
        <v/>
      </c>
      <c r="P486" s="49" t="str">
        <f>IF($D486="","",SUMIF('[3]TK COITHI KTHP va Thi TN'!$E:$E,$D486,'[3]TK COITHI KTHP va Thi TN'!$H:$H))</f>
        <v/>
      </c>
      <c r="Q486" s="49" t="str">
        <f>IF($D486="","",SUMIF('[3]TK COITHI KTHP va Thi TN'!$F:$F,$D486,'[3]TK COITHI KTHP va Thi TN'!$H:$H))</f>
        <v/>
      </c>
      <c r="R486" s="149" t="str">
        <f t="shared" si="76"/>
        <v/>
      </c>
      <c r="S486" s="49" t="str">
        <f>IF($D486="","",SUMIF('[3]TK CHAMTHI'!$A:$A,$D486,'[3]TK CHAMTHI'!$C:$C))</f>
        <v/>
      </c>
      <c r="T486" s="49" t="str">
        <f>IF($D486="","",SUMIF('[3]TK CHAMTHI'!$B:$B,$D486,'[3]TK CHAMTHI'!$C:$C))</f>
        <v/>
      </c>
      <c r="U486" s="49" t="str">
        <f>IF(D486="","",SUMIF('[3]CHAM NV'!B:B,D486,'[3]CHAM NV'!C:C))</f>
        <v/>
      </c>
      <c r="V486" s="50" t="str">
        <f t="shared" si="77"/>
        <v/>
      </c>
      <c r="W486" s="49" t="str">
        <f>IF($D486="","",SUMIF('[3]TK CHAMTHI'!$D:$D,$D486,'[3]TK CHAMTHI'!$F:$F))</f>
        <v/>
      </c>
      <c r="X486" s="49" t="str">
        <f>IF($D486="","",SUMIF('[3]TK CHAMTHI'!$E:$E,$D486,'[3]TK CHAMTHI'!$F:$F))</f>
        <v/>
      </c>
      <c r="Y486" s="49" t="str">
        <f>IF(D486="","",SUMIF('[3]CHAM NV'!G:G,D486,'[3]CHAM NV'!H:H))</f>
        <v/>
      </c>
      <c r="Z486" s="50" t="str">
        <f t="shared" si="78"/>
        <v/>
      </c>
      <c r="AA486" s="49" t="str">
        <f>IF($D486="","",SUMIF('[3]TK CHAMTHI'!$G:$G,$D486,'[3]TK CHAMTHI'!$I:$I))</f>
        <v/>
      </c>
      <c r="AB486" s="49" t="str">
        <f>IF($D486="","",SUMIF('[3]TK CHAMTHI'!$H:$H,$D486,'[3]TK CHAMTHI'!$I:$I))</f>
        <v/>
      </c>
      <c r="AC486" s="49" t="str">
        <f>IF(D486="","",SUMIF('[3]CHAM NV'!E:E,D486,'[3]CHAM NV'!F:F))</f>
        <v/>
      </c>
      <c r="AD486" s="50" t="str">
        <f t="shared" si="79"/>
        <v/>
      </c>
      <c r="AE486" s="49" t="str">
        <f>IF($D486="","",SUMIF('[3]TK CHAMTHI'!$J:$J,$D486,'[3]TK CHAMTHI'!$L:$L))</f>
        <v/>
      </c>
      <c r="AF486" s="49" t="str">
        <f>IF($D486="","",SUMIF('[3]TK CHAMTHI'!$K:$K,$D486,'[3]TK CHAMTHI'!$L:$L))</f>
        <v/>
      </c>
      <c r="AG486" s="49" t="str">
        <f>IF(D486="","",SUMIF('[3]CHAM NV'!I:I,D486,'[3]CHAM NV'!J:J))</f>
        <v/>
      </c>
      <c r="AH486" s="50" t="str">
        <f t="shared" si="80"/>
        <v/>
      </c>
      <c r="AI486" s="49" t="str">
        <f>IF($D486="","",SUMIF('[3]TK CHAMTHI'!$M:$M,$D486,'[3]TK CHAMTHI'!$O:$O))</f>
        <v/>
      </c>
      <c r="AJ486" s="49" t="str">
        <f>IF($D486="","",SUMIF('[3]TK CHAMTHI'!$N:$N,$D486,'[3]TK CHAMTHI'!$O:$O))</f>
        <v/>
      </c>
      <c r="AK486" s="50" t="str">
        <f t="shared" si="72"/>
        <v/>
      </c>
      <c r="AL486" s="49" t="str">
        <f>IF($D486="","",SUMIF('[3]TK CHAMTHI'!$P:$P,$D486,'[3]TK CHAMTHI'!$R:$R))</f>
        <v/>
      </c>
      <c r="AM486" s="49" t="str">
        <f>IF($D486="","",SUMIF('[3]TK CHAMTHI'!$Q:$Q,$D486,'[3]TK CHAMTHI'!$R:$R))</f>
        <v/>
      </c>
      <c r="AN486" s="50" t="str">
        <f t="shared" si="73"/>
        <v/>
      </c>
      <c r="AO486" s="49" t="str">
        <f>IF(D486="","",SUMIF('[3]TK CHAMTHI'!S:S,D486,'[3]TK CHAMTHI'!U:U))</f>
        <v/>
      </c>
      <c r="AP486" s="49" t="str">
        <f>IF(D486="","",SUMIF('[3]TK CHAMTHI'!T:T,D486,'[3]TK CHAMTHI'!U:U))</f>
        <v/>
      </c>
      <c r="AQ486" s="50" t="str">
        <f t="shared" si="81"/>
        <v/>
      </c>
      <c r="AR486" s="50" t="str">
        <f>IF(D486="","",ROUND(SUMIF('[3]QL THI'!G:G,D486,'[3]QL THI'!H:H),1))</f>
        <v/>
      </c>
      <c r="AS486" s="50" t="str">
        <f>IF(D486="","",ROUND(SUMIF('[3]QL THI'!E:E,D486,'[3]QL THI'!F:F),1))</f>
        <v/>
      </c>
      <c r="AT486" s="149" t="str">
        <f t="shared" si="74"/>
        <v/>
      </c>
    </row>
    <row r="487" spans="1:46" s="135" customFormat="1">
      <c r="A487" s="145" t="str">
        <f>IF(D487="","",SUBTOTAL(3,$D$5:D487))</f>
        <v/>
      </c>
      <c r="B487" s="170"/>
      <c r="C487" s="171"/>
      <c r="D487" s="172"/>
      <c r="E487" s="147" t="str">
        <f>IF($D487="","",SUMIF('[3]TK DETHI'!$A:$A,$D487,'[3]TK DETHI'!$B:$B))</f>
        <v/>
      </c>
      <c r="F487" s="147" t="str">
        <f>IF($D487="","",SUMIF('[3]TK DETHI'!$C:$C,$D487,'[3]TK DETHI'!$D:$D))</f>
        <v/>
      </c>
      <c r="G487" s="147" t="str">
        <f>IF($D487="","",SUMIF('[3]TK DETHI'!$E:$E,$D487,'[3]TK DETHI'!$F:$F))</f>
        <v/>
      </c>
      <c r="H487" s="147" t="str">
        <f>IF($D487="","",SUMIF('[3]TK DETHI'!$G:$G,$D487,'[3]TK DETHI'!$H:$H))</f>
        <v/>
      </c>
      <c r="I487" s="147" t="str">
        <f>IF($D487="","",SUMIF('[3]TK DETHI'!$I:$I,$D487,'[3]TK DETHI'!$J:$J))</f>
        <v/>
      </c>
      <c r="J487" s="147" t="str">
        <f>IF($D487="","",SUMIF('[3]TK DETHI'!$K:$K,$D487,'[3]TK DETHI'!$L:$L))</f>
        <v/>
      </c>
      <c r="K487" s="147" t="str">
        <f>IF($D487="","",SUMIF('[3]TK DETHI'!$M:$M,$D487,'[3]TK DETHI'!$N:$N))</f>
        <v/>
      </c>
      <c r="L487" s="147" t="str">
        <f>IF($D487="","",SUMIF('[3]TK DETHI'!$O:$O,$D487,'[3]TK DETHI'!$P:$P))</f>
        <v/>
      </c>
      <c r="M487" s="148" t="str">
        <f t="shared" si="75"/>
        <v/>
      </c>
      <c r="N487" s="49" t="str">
        <f>IF($D487="","",SUMIF('[3]TK COITHI KTHP va Thi TN'!$A:$A,$D487,'[3]TK COITHI KTHP va Thi TN'!$D:$D))</f>
        <v/>
      </c>
      <c r="O487" s="49" t="str">
        <f>IF($D487="","",SUMIF('[3]TK COITHI KTHP va Thi TN'!$B:$B,$D487,'[3]TK COITHI KTHP va Thi TN'!$D:$D))</f>
        <v/>
      </c>
      <c r="P487" s="49" t="str">
        <f>IF($D487="","",SUMIF('[3]TK COITHI KTHP va Thi TN'!$E:$E,$D487,'[3]TK COITHI KTHP va Thi TN'!$H:$H))</f>
        <v/>
      </c>
      <c r="Q487" s="49" t="str">
        <f>IF($D487="","",SUMIF('[3]TK COITHI KTHP va Thi TN'!$F:$F,$D487,'[3]TK COITHI KTHP va Thi TN'!$H:$H))</f>
        <v/>
      </c>
      <c r="R487" s="149" t="str">
        <f t="shared" si="76"/>
        <v/>
      </c>
      <c r="S487" s="49" t="str">
        <f>IF($D487="","",SUMIF('[3]TK CHAMTHI'!$A:$A,$D487,'[3]TK CHAMTHI'!$C:$C))</f>
        <v/>
      </c>
      <c r="T487" s="49" t="str">
        <f>IF($D487="","",SUMIF('[3]TK CHAMTHI'!$B:$B,$D487,'[3]TK CHAMTHI'!$C:$C))</f>
        <v/>
      </c>
      <c r="U487" s="49" t="str">
        <f>IF(D487="","",SUMIF('[3]CHAM NV'!B:B,D487,'[3]CHAM NV'!C:C))</f>
        <v/>
      </c>
      <c r="V487" s="50" t="str">
        <f t="shared" si="77"/>
        <v/>
      </c>
      <c r="W487" s="49" t="str">
        <f>IF($D487="","",SUMIF('[3]TK CHAMTHI'!$D:$D,$D487,'[3]TK CHAMTHI'!$F:$F))</f>
        <v/>
      </c>
      <c r="X487" s="49" t="str">
        <f>IF($D487="","",SUMIF('[3]TK CHAMTHI'!$E:$E,$D487,'[3]TK CHAMTHI'!$F:$F))</f>
        <v/>
      </c>
      <c r="Y487" s="49" t="str">
        <f>IF(D487="","",SUMIF('[3]CHAM NV'!G:G,D487,'[3]CHAM NV'!H:H))</f>
        <v/>
      </c>
      <c r="Z487" s="50" t="str">
        <f t="shared" si="78"/>
        <v/>
      </c>
      <c r="AA487" s="49" t="str">
        <f>IF($D487="","",SUMIF('[3]TK CHAMTHI'!$G:$G,$D487,'[3]TK CHAMTHI'!$I:$I))</f>
        <v/>
      </c>
      <c r="AB487" s="49" t="str">
        <f>IF($D487="","",SUMIF('[3]TK CHAMTHI'!$H:$H,$D487,'[3]TK CHAMTHI'!$I:$I))</f>
        <v/>
      </c>
      <c r="AC487" s="49" t="str">
        <f>IF(D487="","",SUMIF('[3]CHAM NV'!E:E,D487,'[3]CHAM NV'!F:F))</f>
        <v/>
      </c>
      <c r="AD487" s="50" t="str">
        <f t="shared" si="79"/>
        <v/>
      </c>
      <c r="AE487" s="49" t="str">
        <f>IF($D487="","",SUMIF('[3]TK CHAMTHI'!$J:$J,$D487,'[3]TK CHAMTHI'!$L:$L))</f>
        <v/>
      </c>
      <c r="AF487" s="49" t="str">
        <f>IF($D487="","",SUMIF('[3]TK CHAMTHI'!$K:$K,$D487,'[3]TK CHAMTHI'!$L:$L))</f>
        <v/>
      </c>
      <c r="AG487" s="49" t="str">
        <f>IF(D487="","",SUMIF('[3]CHAM NV'!I:I,D487,'[3]CHAM NV'!J:J))</f>
        <v/>
      </c>
      <c r="AH487" s="50" t="str">
        <f t="shared" si="80"/>
        <v/>
      </c>
      <c r="AI487" s="49" t="str">
        <f>IF($D487="","",SUMIF('[3]TK CHAMTHI'!$M:$M,$D487,'[3]TK CHAMTHI'!$O:$O))</f>
        <v/>
      </c>
      <c r="AJ487" s="49" t="str">
        <f>IF($D487="","",SUMIF('[3]TK CHAMTHI'!$N:$N,$D487,'[3]TK CHAMTHI'!$O:$O))</f>
        <v/>
      </c>
      <c r="AK487" s="50" t="str">
        <f t="shared" si="72"/>
        <v/>
      </c>
      <c r="AL487" s="49" t="str">
        <f>IF($D487="","",SUMIF('[3]TK CHAMTHI'!$P:$P,$D487,'[3]TK CHAMTHI'!$R:$R))</f>
        <v/>
      </c>
      <c r="AM487" s="49" t="str">
        <f>IF($D487="","",SUMIF('[3]TK CHAMTHI'!$Q:$Q,$D487,'[3]TK CHAMTHI'!$R:$R))</f>
        <v/>
      </c>
      <c r="AN487" s="50" t="str">
        <f t="shared" si="73"/>
        <v/>
      </c>
      <c r="AO487" s="49" t="str">
        <f>IF(D487="","",SUMIF('[3]TK CHAMTHI'!S:S,D487,'[3]TK CHAMTHI'!U:U))</f>
        <v/>
      </c>
      <c r="AP487" s="49" t="str">
        <f>IF(D487="","",SUMIF('[3]TK CHAMTHI'!T:T,D487,'[3]TK CHAMTHI'!U:U))</f>
        <v/>
      </c>
      <c r="AQ487" s="50" t="str">
        <f t="shared" si="81"/>
        <v/>
      </c>
      <c r="AR487" s="50" t="str">
        <f>IF(D487="","",ROUND(SUMIF('[3]QL THI'!G:G,D487,'[3]QL THI'!H:H),1))</f>
        <v/>
      </c>
      <c r="AS487" s="50" t="str">
        <f>IF(D487="","",ROUND(SUMIF('[3]QL THI'!E:E,D487,'[3]QL THI'!F:F),1))</f>
        <v/>
      </c>
      <c r="AT487" s="149" t="str">
        <f t="shared" si="74"/>
        <v/>
      </c>
    </row>
    <row r="488" spans="1:46" s="135" customFormat="1">
      <c r="A488" s="145" t="str">
        <f>IF(D488="","",SUBTOTAL(3,$D$5:D488))</f>
        <v/>
      </c>
      <c r="B488" s="170"/>
      <c r="C488" s="171"/>
      <c r="D488" s="172"/>
      <c r="E488" s="147" t="str">
        <f>IF($D488="","",SUMIF('[3]TK DETHI'!$A:$A,$D488,'[3]TK DETHI'!$B:$B))</f>
        <v/>
      </c>
      <c r="F488" s="147" t="str">
        <f>IF($D488="","",SUMIF('[3]TK DETHI'!$C:$C,$D488,'[3]TK DETHI'!$D:$D))</f>
        <v/>
      </c>
      <c r="G488" s="147" t="str">
        <f>IF($D488="","",SUMIF('[3]TK DETHI'!$E:$E,$D488,'[3]TK DETHI'!$F:$F))</f>
        <v/>
      </c>
      <c r="H488" s="147" t="str">
        <f>IF($D488="","",SUMIF('[3]TK DETHI'!$G:$G,$D488,'[3]TK DETHI'!$H:$H))</f>
        <v/>
      </c>
      <c r="I488" s="147" t="str">
        <f>IF($D488="","",SUMIF('[3]TK DETHI'!$I:$I,$D488,'[3]TK DETHI'!$J:$J))</f>
        <v/>
      </c>
      <c r="J488" s="147" t="str">
        <f>IF($D488="","",SUMIF('[3]TK DETHI'!$K:$K,$D488,'[3]TK DETHI'!$L:$L))</f>
        <v/>
      </c>
      <c r="K488" s="147" t="str">
        <f>IF($D488="","",SUMIF('[3]TK DETHI'!$M:$M,$D488,'[3]TK DETHI'!$N:$N))</f>
        <v/>
      </c>
      <c r="L488" s="147" t="str">
        <f>IF($D488="","",SUMIF('[3]TK DETHI'!$O:$O,$D488,'[3]TK DETHI'!$P:$P))</f>
        <v/>
      </c>
      <c r="M488" s="148" t="str">
        <f t="shared" si="75"/>
        <v/>
      </c>
      <c r="N488" s="49" t="str">
        <f>IF($D488="","",SUMIF('[3]TK COITHI KTHP va Thi TN'!$A:$A,$D488,'[3]TK COITHI KTHP va Thi TN'!$D:$D))</f>
        <v/>
      </c>
      <c r="O488" s="49" t="str">
        <f>IF($D488="","",SUMIF('[3]TK COITHI KTHP va Thi TN'!$B:$B,$D488,'[3]TK COITHI KTHP va Thi TN'!$D:$D))</f>
        <v/>
      </c>
      <c r="P488" s="49" t="str">
        <f>IF($D488="","",SUMIF('[3]TK COITHI KTHP va Thi TN'!$E:$E,$D488,'[3]TK COITHI KTHP va Thi TN'!$H:$H))</f>
        <v/>
      </c>
      <c r="Q488" s="49" t="str">
        <f>IF($D488="","",SUMIF('[3]TK COITHI KTHP va Thi TN'!$F:$F,$D488,'[3]TK COITHI KTHP va Thi TN'!$H:$H))</f>
        <v/>
      </c>
      <c r="R488" s="149" t="str">
        <f t="shared" si="76"/>
        <v/>
      </c>
      <c r="S488" s="49" t="str">
        <f>IF($D488="","",SUMIF('[3]TK CHAMTHI'!$A:$A,$D488,'[3]TK CHAMTHI'!$C:$C))</f>
        <v/>
      </c>
      <c r="T488" s="49" t="str">
        <f>IF($D488="","",SUMIF('[3]TK CHAMTHI'!$B:$B,$D488,'[3]TK CHAMTHI'!$C:$C))</f>
        <v/>
      </c>
      <c r="U488" s="49" t="str">
        <f>IF(D488="","",SUMIF('[3]CHAM NV'!B:B,D488,'[3]CHAM NV'!C:C))</f>
        <v/>
      </c>
      <c r="V488" s="50" t="str">
        <f t="shared" si="77"/>
        <v/>
      </c>
      <c r="W488" s="49" t="str">
        <f>IF($D488="","",SUMIF('[3]TK CHAMTHI'!$D:$D,$D488,'[3]TK CHAMTHI'!$F:$F))</f>
        <v/>
      </c>
      <c r="X488" s="49" t="str">
        <f>IF($D488="","",SUMIF('[3]TK CHAMTHI'!$E:$E,$D488,'[3]TK CHAMTHI'!$F:$F))</f>
        <v/>
      </c>
      <c r="Y488" s="49" t="str">
        <f>IF(D488="","",SUMIF('[3]CHAM NV'!G:G,D488,'[3]CHAM NV'!H:H))</f>
        <v/>
      </c>
      <c r="Z488" s="50" t="str">
        <f t="shared" si="78"/>
        <v/>
      </c>
      <c r="AA488" s="49" t="str">
        <f>IF($D488="","",SUMIF('[3]TK CHAMTHI'!$G:$G,$D488,'[3]TK CHAMTHI'!$I:$I))</f>
        <v/>
      </c>
      <c r="AB488" s="49" t="str">
        <f>IF($D488="","",SUMIF('[3]TK CHAMTHI'!$H:$H,$D488,'[3]TK CHAMTHI'!$I:$I))</f>
        <v/>
      </c>
      <c r="AC488" s="49" t="str">
        <f>IF(D488="","",SUMIF('[3]CHAM NV'!E:E,D488,'[3]CHAM NV'!F:F))</f>
        <v/>
      </c>
      <c r="AD488" s="50" t="str">
        <f t="shared" si="79"/>
        <v/>
      </c>
      <c r="AE488" s="49" t="str">
        <f>IF($D488="","",SUMIF('[3]TK CHAMTHI'!$J:$J,$D488,'[3]TK CHAMTHI'!$L:$L))</f>
        <v/>
      </c>
      <c r="AF488" s="49" t="str">
        <f>IF($D488="","",SUMIF('[3]TK CHAMTHI'!$K:$K,$D488,'[3]TK CHAMTHI'!$L:$L))</f>
        <v/>
      </c>
      <c r="AG488" s="49" t="str">
        <f>IF(D488="","",SUMIF('[3]CHAM NV'!I:I,D488,'[3]CHAM NV'!J:J))</f>
        <v/>
      </c>
      <c r="AH488" s="50" t="str">
        <f t="shared" si="80"/>
        <v/>
      </c>
      <c r="AI488" s="49" t="str">
        <f>IF($D488="","",SUMIF('[3]TK CHAMTHI'!$M:$M,$D488,'[3]TK CHAMTHI'!$O:$O))</f>
        <v/>
      </c>
      <c r="AJ488" s="49" t="str">
        <f>IF($D488="","",SUMIF('[3]TK CHAMTHI'!$N:$N,$D488,'[3]TK CHAMTHI'!$O:$O))</f>
        <v/>
      </c>
      <c r="AK488" s="50" t="str">
        <f t="shared" si="72"/>
        <v/>
      </c>
      <c r="AL488" s="49" t="str">
        <f>IF($D488="","",SUMIF('[3]TK CHAMTHI'!$P:$P,$D488,'[3]TK CHAMTHI'!$R:$R))</f>
        <v/>
      </c>
      <c r="AM488" s="49" t="str">
        <f>IF($D488="","",SUMIF('[3]TK CHAMTHI'!$Q:$Q,$D488,'[3]TK CHAMTHI'!$R:$R))</f>
        <v/>
      </c>
      <c r="AN488" s="50" t="str">
        <f t="shared" si="73"/>
        <v/>
      </c>
      <c r="AO488" s="49" t="str">
        <f>IF(D488="","",SUMIF('[3]TK CHAMTHI'!S:S,D488,'[3]TK CHAMTHI'!U:U))</f>
        <v/>
      </c>
      <c r="AP488" s="49" t="str">
        <f>IF(D488="","",SUMIF('[3]TK CHAMTHI'!T:T,D488,'[3]TK CHAMTHI'!U:U))</f>
        <v/>
      </c>
      <c r="AQ488" s="50" t="str">
        <f t="shared" si="81"/>
        <v/>
      </c>
      <c r="AR488" s="50" t="str">
        <f>IF(D488="","",ROUND(SUMIF('[3]QL THI'!G:G,D488,'[3]QL THI'!H:H),1))</f>
        <v/>
      </c>
      <c r="AS488" s="50" t="str">
        <f>IF(D488="","",ROUND(SUMIF('[3]QL THI'!E:E,D488,'[3]QL THI'!F:F),1))</f>
        <v/>
      </c>
      <c r="AT488" s="149" t="str">
        <f t="shared" si="74"/>
        <v/>
      </c>
    </row>
    <row r="489" spans="1:46" s="135" customFormat="1">
      <c r="A489" s="145" t="str">
        <f>IF(D489="","",SUBTOTAL(3,$D$5:D489))</f>
        <v/>
      </c>
      <c r="B489" s="170"/>
      <c r="C489" s="171"/>
      <c r="D489" s="172"/>
      <c r="E489" s="147" t="str">
        <f>IF($D489="","",SUMIF('[3]TK DETHI'!$A:$A,$D489,'[3]TK DETHI'!$B:$B))</f>
        <v/>
      </c>
      <c r="F489" s="147" t="str">
        <f>IF($D489="","",SUMIF('[3]TK DETHI'!$C:$C,$D489,'[3]TK DETHI'!$D:$D))</f>
        <v/>
      </c>
      <c r="G489" s="147" t="str">
        <f>IF($D489="","",SUMIF('[3]TK DETHI'!$E:$E,$D489,'[3]TK DETHI'!$F:$F))</f>
        <v/>
      </c>
      <c r="H489" s="147" t="str">
        <f>IF($D489="","",SUMIF('[3]TK DETHI'!$G:$G,$D489,'[3]TK DETHI'!$H:$H))</f>
        <v/>
      </c>
      <c r="I489" s="147" t="str">
        <f>IF($D489="","",SUMIF('[3]TK DETHI'!$I:$I,$D489,'[3]TK DETHI'!$J:$J))</f>
        <v/>
      </c>
      <c r="J489" s="147" t="str">
        <f>IF($D489="","",SUMIF('[3]TK DETHI'!$K:$K,$D489,'[3]TK DETHI'!$L:$L))</f>
        <v/>
      </c>
      <c r="K489" s="147" t="str">
        <f>IF($D489="","",SUMIF('[3]TK DETHI'!$M:$M,$D489,'[3]TK DETHI'!$N:$N))</f>
        <v/>
      </c>
      <c r="L489" s="147" t="str">
        <f>IF($D489="","",SUMIF('[3]TK DETHI'!$O:$O,$D489,'[3]TK DETHI'!$P:$P))</f>
        <v/>
      </c>
      <c r="M489" s="148" t="str">
        <f t="shared" si="75"/>
        <v/>
      </c>
      <c r="N489" s="49" t="str">
        <f>IF($D489="","",SUMIF('[3]TK COITHI KTHP va Thi TN'!$A:$A,$D489,'[3]TK COITHI KTHP va Thi TN'!$D:$D))</f>
        <v/>
      </c>
      <c r="O489" s="49" t="str">
        <f>IF($D489="","",SUMIF('[3]TK COITHI KTHP va Thi TN'!$B:$B,$D489,'[3]TK COITHI KTHP va Thi TN'!$D:$D))</f>
        <v/>
      </c>
      <c r="P489" s="49" t="str">
        <f>IF($D489="","",SUMIF('[3]TK COITHI KTHP va Thi TN'!$E:$E,$D489,'[3]TK COITHI KTHP va Thi TN'!$H:$H))</f>
        <v/>
      </c>
      <c r="Q489" s="49" t="str">
        <f>IF($D489="","",SUMIF('[3]TK COITHI KTHP va Thi TN'!$F:$F,$D489,'[3]TK COITHI KTHP va Thi TN'!$H:$H))</f>
        <v/>
      </c>
      <c r="R489" s="149" t="str">
        <f t="shared" si="76"/>
        <v/>
      </c>
      <c r="S489" s="49" t="str">
        <f>IF($D489="","",SUMIF('[3]TK CHAMTHI'!$A:$A,$D489,'[3]TK CHAMTHI'!$C:$C))</f>
        <v/>
      </c>
      <c r="T489" s="49" t="str">
        <f>IF($D489="","",SUMIF('[3]TK CHAMTHI'!$B:$B,$D489,'[3]TK CHAMTHI'!$C:$C))</f>
        <v/>
      </c>
      <c r="U489" s="49" t="str">
        <f>IF(D489="","",SUMIF('[3]CHAM NV'!B:B,D489,'[3]CHAM NV'!C:C))</f>
        <v/>
      </c>
      <c r="V489" s="50" t="str">
        <f t="shared" si="77"/>
        <v/>
      </c>
      <c r="W489" s="49" t="str">
        <f>IF($D489="","",SUMIF('[3]TK CHAMTHI'!$D:$D,$D489,'[3]TK CHAMTHI'!$F:$F))</f>
        <v/>
      </c>
      <c r="X489" s="49" t="str">
        <f>IF($D489="","",SUMIF('[3]TK CHAMTHI'!$E:$E,$D489,'[3]TK CHAMTHI'!$F:$F))</f>
        <v/>
      </c>
      <c r="Y489" s="49" t="str">
        <f>IF(D489="","",SUMIF('[3]CHAM NV'!G:G,D489,'[3]CHAM NV'!H:H))</f>
        <v/>
      </c>
      <c r="Z489" s="50" t="str">
        <f t="shared" si="78"/>
        <v/>
      </c>
      <c r="AA489" s="49" t="str">
        <f>IF($D489="","",SUMIF('[3]TK CHAMTHI'!$G:$G,$D489,'[3]TK CHAMTHI'!$I:$I))</f>
        <v/>
      </c>
      <c r="AB489" s="49" t="str">
        <f>IF($D489="","",SUMIF('[3]TK CHAMTHI'!$H:$H,$D489,'[3]TK CHAMTHI'!$I:$I))</f>
        <v/>
      </c>
      <c r="AC489" s="49" t="str">
        <f>IF(D489="","",SUMIF('[3]CHAM NV'!E:E,D489,'[3]CHAM NV'!F:F))</f>
        <v/>
      </c>
      <c r="AD489" s="50" t="str">
        <f t="shared" si="79"/>
        <v/>
      </c>
      <c r="AE489" s="49" t="str">
        <f>IF($D489="","",SUMIF('[3]TK CHAMTHI'!$J:$J,$D489,'[3]TK CHAMTHI'!$L:$L))</f>
        <v/>
      </c>
      <c r="AF489" s="49" t="str">
        <f>IF($D489="","",SUMIF('[3]TK CHAMTHI'!$K:$K,$D489,'[3]TK CHAMTHI'!$L:$L))</f>
        <v/>
      </c>
      <c r="AG489" s="49" t="str">
        <f>IF(D489="","",SUMIF('[3]CHAM NV'!I:I,D489,'[3]CHAM NV'!J:J))</f>
        <v/>
      </c>
      <c r="AH489" s="50" t="str">
        <f t="shared" si="80"/>
        <v/>
      </c>
      <c r="AI489" s="49" t="str">
        <f>IF($D489="","",SUMIF('[3]TK CHAMTHI'!$M:$M,$D489,'[3]TK CHAMTHI'!$O:$O))</f>
        <v/>
      </c>
      <c r="AJ489" s="49" t="str">
        <f>IF($D489="","",SUMIF('[3]TK CHAMTHI'!$N:$N,$D489,'[3]TK CHAMTHI'!$O:$O))</f>
        <v/>
      </c>
      <c r="AK489" s="50" t="str">
        <f t="shared" si="72"/>
        <v/>
      </c>
      <c r="AL489" s="49" t="str">
        <f>IF($D489="","",SUMIF('[3]TK CHAMTHI'!$P:$P,$D489,'[3]TK CHAMTHI'!$R:$R))</f>
        <v/>
      </c>
      <c r="AM489" s="49" t="str">
        <f>IF($D489="","",SUMIF('[3]TK CHAMTHI'!$Q:$Q,$D489,'[3]TK CHAMTHI'!$R:$R))</f>
        <v/>
      </c>
      <c r="AN489" s="50" t="str">
        <f t="shared" si="73"/>
        <v/>
      </c>
      <c r="AO489" s="49" t="str">
        <f>IF(D489="","",SUMIF('[3]TK CHAMTHI'!S:S,D489,'[3]TK CHAMTHI'!U:U))</f>
        <v/>
      </c>
      <c r="AP489" s="49" t="str">
        <f>IF(D489="","",SUMIF('[3]TK CHAMTHI'!T:T,D489,'[3]TK CHAMTHI'!U:U))</f>
        <v/>
      </c>
      <c r="AQ489" s="50" t="str">
        <f t="shared" si="81"/>
        <v/>
      </c>
      <c r="AR489" s="50" t="str">
        <f>IF(D489="","",ROUND(SUMIF('[3]QL THI'!G:G,D489,'[3]QL THI'!H:H),1))</f>
        <v/>
      </c>
      <c r="AS489" s="50" t="str">
        <f>IF(D489="","",ROUND(SUMIF('[3]QL THI'!E:E,D489,'[3]QL THI'!F:F),1))</f>
        <v/>
      </c>
      <c r="AT489" s="149" t="str">
        <f t="shared" si="74"/>
        <v/>
      </c>
    </row>
    <row r="490" spans="1:46" s="135" customFormat="1">
      <c r="A490" s="145" t="str">
        <f>IF(D490="","",SUBTOTAL(3,$D$5:D490))</f>
        <v/>
      </c>
      <c r="B490" s="170"/>
      <c r="C490" s="171"/>
      <c r="D490" s="172"/>
      <c r="E490" s="147" t="str">
        <f>IF($D490="","",SUMIF('[3]TK DETHI'!$A:$A,$D490,'[3]TK DETHI'!$B:$B))</f>
        <v/>
      </c>
      <c r="F490" s="147" t="str">
        <f>IF($D490="","",SUMIF('[3]TK DETHI'!$C:$C,$D490,'[3]TK DETHI'!$D:$D))</f>
        <v/>
      </c>
      <c r="G490" s="147" t="str">
        <f>IF($D490="","",SUMIF('[3]TK DETHI'!$E:$E,$D490,'[3]TK DETHI'!$F:$F))</f>
        <v/>
      </c>
      <c r="H490" s="147" t="str">
        <f>IF($D490="","",SUMIF('[3]TK DETHI'!$G:$G,$D490,'[3]TK DETHI'!$H:$H))</f>
        <v/>
      </c>
      <c r="I490" s="147" t="str">
        <f>IF($D490="","",SUMIF('[3]TK DETHI'!$I:$I,$D490,'[3]TK DETHI'!$J:$J))</f>
        <v/>
      </c>
      <c r="J490" s="147" t="str">
        <f>IF($D490="","",SUMIF('[3]TK DETHI'!$K:$K,$D490,'[3]TK DETHI'!$L:$L))</f>
        <v/>
      </c>
      <c r="K490" s="147" t="str">
        <f>IF($D490="","",SUMIF('[3]TK DETHI'!$M:$M,$D490,'[3]TK DETHI'!$N:$N))</f>
        <v/>
      </c>
      <c r="L490" s="147" t="str">
        <f>IF($D490="","",SUMIF('[3]TK DETHI'!$O:$O,$D490,'[3]TK DETHI'!$P:$P))</f>
        <v/>
      </c>
      <c r="M490" s="148" t="str">
        <f t="shared" si="75"/>
        <v/>
      </c>
      <c r="N490" s="49" t="str">
        <f>IF($D490="","",SUMIF('[3]TK COITHI KTHP va Thi TN'!$A:$A,$D490,'[3]TK COITHI KTHP va Thi TN'!$D:$D))</f>
        <v/>
      </c>
      <c r="O490" s="49" t="str">
        <f>IF($D490="","",SUMIF('[3]TK COITHI KTHP va Thi TN'!$B:$B,$D490,'[3]TK COITHI KTHP va Thi TN'!$D:$D))</f>
        <v/>
      </c>
      <c r="P490" s="49" t="str">
        <f>IF($D490="","",SUMIF('[3]TK COITHI KTHP va Thi TN'!$E:$E,$D490,'[3]TK COITHI KTHP va Thi TN'!$H:$H))</f>
        <v/>
      </c>
      <c r="Q490" s="49" t="str">
        <f>IF($D490="","",SUMIF('[3]TK COITHI KTHP va Thi TN'!$F:$F,$D490,'[3]TK COITHI KTHP va Thi TN'!$H:$H))</f>
        <v/>
      </c>
      <c r="R490" s="149" t="str">
        <f t="shared" si="76"/>
        <v/>
      </c>
      <c r="S490" s="49" t="str">
        <f>IF($D490="","",SUMIF('[3]TK CHAMTHI'!$A:$A,$D490,'[3]TK CHAMTHI'!$C:$C))</f>
        <v/>
      </c>
      <c r="T490" s="49" t="str">
        <f>IF($D490="","",SUMIF('[3]TK CHAMTHI'!$B:$B,$D490,'[3]TK CHAMTHI'!$C:$C))</f>
        <v/>
      </c>
      <c r="U490" s="49" t="str">
        <f>IF(D490="","",SUMIF('[3]CHAM NV'!B:B,D490,'[3]CHAM NV'!C:C))</f>
        <v/>
      </c>
      <c r="V490" s="50" t="str">
        <f t="shared" si="77"/>
        <v/>
      </c>
      <c r="W490" s="49" t="str">
        <f>IF($D490="","",SUMIF('[3]TK CHAMTHI'!$D:$D,$D490,'[3]TK CHAMTHI'!$F:$F))</f>
        <v/>
      </c>
      <c r="X490" s="49" t="str">
        <f>IF($D490="","",SUMIF('[3]TK CHAMTHI'!$E:$E,$D490,'[3]TK CHAMTHI'!$F:$F))</f>
        <v/>
      </c>
      <c r="Y490" s="49" t="str">
        <f>IF(D490="","",SUMIF('[3]CHAM NV'!G:G,D490,'[3]CHAM NV'!H:H))</f>
        <v/>
      </c>
      <c r="Z490" s="50" t="str">
        <f t="shared" si="78"/>
        <v/>
      </c>
      <c r="AA490" s="49" t="str">
        <f>IF($D490="","",SUMIF('[3]TK CHAMTHI'!$G:$G,$D490,'[3]TK CHAMTHI'!$I:$I))</f>
        <v/>
      </c>
      <c r="AB490" s="49" t="str">
        <f>IF($D490="","",SUMIF('[3]TK CHAMTHI'!$H:$H,$D490,'[3]TK CHAMTHI'!$I:$I))</f>
        <v/>
      </c>
      <c r="AC490" s="49" t="str">
        <f>IF(D490="","",SUMIF('[3]CHAM NV'!E:E,D490,'[3]CHAM NV'!F:F))</f>
        <v/>
      </c>
      <c r="AD490" s="50" t="str">
        <f t="shared" si="79"/>
        <v/>
      </c>
      <c r="AE490" s="49" t="str">
        <f>IF($D490="","",SUMIF('[3]TK CHAMTHI'!$J:$J,$D490,'[3]TK CHAMTHI'!$L:$L))</f>
        <v/>
      </c>
      <c r="AF490" s="49" t="str">
        <f>IF($D490="","",SUMIF('[3]TK CHAMTHI'!$K:$K,$D490,'[3]TK CHAMTHI'!$L:$L))</f>
        <v/>
      </c>
      <c r="AG490" s="49" t="str">
        <f>IF(D490="","",SUMIF('[3]CHAM NV'!I:I,D490,'[3]CHAM NV'!J:J))</f>
        <v/>
      </c>
      <c r="AH490" s="50" t="str">
        <f t="shared" si="80"/>
        <v/>
      </c>
      <c r="AI490" s="49" t="str">
        <f>IF($D490="","",SUMIF('[3]TK CHAMTHI'!$M:$M,$D490,'[3]TK CHAMTHI'!$O:$O))</f>
        <v/>
      </c>
      <c r="AJ490" s="49" t="str">
        <f>IF($D490="","",SUMIF('[3]TK CHAMTHI'!$N:$N,$D490,'[3]TK CHAMTHI'!$O:$O))</f>
        <v/>
      </c>
      <c r="AK490" s="50" t="str">
        <f t="shared" si="72"/>
        <v/>
      </c>
      <c r="AL490" s="49" t="str">
        <f>IF($D490="","",SUMIF('[3]TK CHAMTHI'!$P:$P,$D490,'[3]TK CHAMTHI'!$R:$R))</f>
        <v/>
      </c>
      <c r="AM490" s="49" t="str">
        <f>IF($D490="","",SUMIF('[3]TK CHAMTHI'!$Q:$Q,$D490,'[3]TK CHAMTHI'!$R:$R))</f>
        <v/>
      </c>
      <c r="AN490" s="50" t="str">
        <f t="shared" si="73"/>
        <v/>
      </c>
      <c r="AO490" s="49" t="str">
        <f>IF(D490="","",SUMIF('[3]TK CHAMTHI'!S:S,D490,'[3]TK CHAMTHI'!U:U))</f>
        <v/>
      </c>
      <c r="AP490" s="49" t="str">
        <f>IF(D490="","",SUMIF('[3]TK CHAMTHI'!T:T,D490,'[3]TK CHAMTHI'!U:U))</f>
        <v/>
      </c>
      <c r="AQ490" s="50" t="str">
        <f t="shared" si="81"/>
        <v/>
      </c>
      <c r="AR490" s="50" t="str">
        <f>IF(D490="","",ROUND(SUMIF('[3]QL THI'!G:G,D490,'[3]QL THI'!H:H),1))</f>
        <v/>
      </c>
      <c r="AS490" s="50" t="str">
        <f>IF(D490="","",ROUND(SUMIF('[3]QL THI'!E:E,D490,'[3]QL THI'!F:F),1))</f>
        <v/>
      </c>
      <c r="AT490" s="149" t="str">
        <f t="shared" si="74"/>
        <v/>
      </c>
    </row>
    <row r="491" spans="1:46" s="135" customFormat="1">
      <c r="A491" s="145" t="str">
        <f>IF(D491="","",SUBTOTAL(3,$D$5:D491))</f>
        <v/>
      </c>
      <c r="B491" s="170"/>
      <c r="C491" s="171"/>
      <c r="D491" s="172"/>
      <c r="E491" s="147" t="str">
        <f>IF($D491="","",SUMIF('[3]TK DETHI'!$A:$A,$D491,'[3]TK DETHI'!$B:$B))</f>
        <v/>
      </c>
      <c r="F491" s="147" t="str">
        <f>IF($D491="","",SUMIF('[3]TK DETHI'!$C:$C,$D491,'[3]TK DETHI'!$D:$D))</f>
        <v/>
      </c>
      <c r="G491" s="147" t="str">
        <f>IF($D491="","",SUMIF('[3]TK DETHI'!$E:$E,$D491,'[3]TK DETHI'!$F:$F))</f>
        <v/>
      </c>
      <c r="H491" s="147" t="str">
        <f>IF($D491="","",SUMIF('[3]TK DETHI'!$G:$G,$D491,'[3]TK DETHI'!$H:$H))</f>
        <v/>
      </c>
      <c r="I491" s="147" t="str">
        <f>IF($D491="","",SUMIF('[3]TK DETHI'!$I:$I,$D491,'[3]TK DETHI'!$J:$J))</f>
        <v/>
      </c>
      <c r="J491" s="147" t="str">
        <f>IF($D491="","",SUMIF('[3]TK DETHI'!$K:$K,$D491,'[3]TK DETHI'!$L:$L))</f>
        <v/>
      </c>
      <c r="K491" s="147" t="str">
        <f>IF($D491="","",SUMIF('[3]TK DETHI'!$M:$M,$D491,'[3]TK DETHI'!$N:$N))</f>
        <v/>
      </c>
      <c r="L491" s="147" t="str">
        <f>IF($D491="","",SUMIF('[3]TK DETHI'!$O:$O,$D491,'[3]TK DETHI'!$P:$P))</f>
        <v/>
      </c>
      <c r="M491" s="148" t="str">
        <f t="shared" si="75"/>
        <v/>
      </c>
      <c r="N491" s="49" t="str">
        <f>IF($D491="","",SUMIF('[3]TK COITHI KTHP va Thi TN'!$A:$A,$D491,'[3]TK COITHI KTHP va Thi TN'!$D:$D))</f>
        <v/>
      </c>
      <c r="O491" s="49" t="str">
        <f>IF($D491="","",SUMIF('[3]TK COITHI KTHP va Thi TN'!$B:$B,$D491,'[3]TK COITHI KTHP va Thi TN'!$D:$D))</f>
        <v/>
      </c>
      <c r="P491" s="49" t="str">
        <f>IF($D491="","",SUMIF('[3]TK COITHI KTHP va Thi TN'!$E:$E,$D491,'[3]TK COITHI KTHP va Thi TN'!$H:$H))</f>
        <v/>
      </c>
      <c r="Q491" s="49" t="str">
        <f>IF($D491="","",SUMIF('[3]TK COITHI KTHP va Thi TN'!$F:$F,$D491,'[3]TK COITHI KTHP va Thi TN'!$H:$H))</f>
        <v/>
      </c>
      <c r="R491" s="149" t="str">
        <f t="shared" si="76"/>
        <v/>
      </c>
      <c r="S491" s="49" t="str">
        <f>IF($D491="","",SUMIF('[3]TK CHAMTHI'!$A:$A,$D491,'[3]TK CHAMTHI'!$C:$C))</f>
        <v/>
      </c>
      <c r="T491" s="49" t="str">
        <f>IF($D491="","",SUMIF('[3]TK CHAMTHI'!$B:$B,$D491,'[3]TK CHAMTHI'!$C:$C))</f>
        <v/>
      </c>
      <c r="U491" s="49" t="str">
        <f>IF(D491="","",SUMIF('[3]CHAM NV'!B:B,D491,'[3]CHAM NV'!C:C))</f>
        <v/>
      </c>
      <c r="V491" s="50" t="str">
        <f t="shared" si="77"/>
        <v/>
      </c>
      <c r="W491" s="49" t="str">
        <f>IF($D491="","",SUMIF('[3]TK CHAMTHI'!$D:$D,$D491,'[3]TK CHAMTHI'!$F:$F))</f>
        <v/>
      </c>
      <c r="X491" s="49" t="str">
        <f>IF($D491="","",SUMIF('[3]TK CHAMTHI'!$E:$E,$D491,'[3]TK CHAMTHI'!$F:$F))</f>
        <v/>
      </c>
      <c r="Y491" s="49" t="str">
        <f>IF(D491="","",SUMIF('[3]CHAM NV'!G:G,D491,'[3]CHAM NV'!H:H))</f>
        <v/>
      </c>
      <c r="Z491" s="50" t="str">
        <f t="shared" si="78"/>
        <v/>
      </c>
      <c r="AA491" s="49" t="str">
        <f>IF($D491="","",SUMIF('[3]TK CHAMTHI'!$G:$G,$D491,'[3]TK CHAMTHI'!$I:$I))</f>
        <v/>
      </c>
      <c r="AB491" s="49" t="str">
        <f>IF($D491="","",SUMIF('[3]TK CHAMTHI'!$H:$H,$D491,'[3]TK CHAMTHI'!$I:$I))</f>
        <v/>
      </c>
      <c r="AC491" s="49" t="str">
        <f>IF(D491="","",SUMIF('[3]CHAM NV'!E:E,D491,'[3]CHAM NV'!F:F))</f>
        <v/>
      </c>
      <c r="AD491" s="50" t="str">
        <f t="shared" si="79"/>
        <v/>
      </c>
      <c r="AE491" s="49" t="str">
        <f>IF($D491="","",SUMIF('[3]TK CHAMTHI'!$J:$J,$D491,'[3]TK CHAMTHI'!$L:$L))</f>
        <v/>
      </c>
      <c r="AF491" s="49" t="str">
        <f>IF($D491="","",SUMIF('[3]TK CHAMTHI'!$K:$K,$D491,'[3]TK CHAMTHI'!$L:$L))</f>
        <v/>
      </c>
      <c r="AG491" s="49" t="str">
        <f>IF(D491="","",SUMIF('[3]CHAM NV'!I:I,D491,'[3]CHAM NV'!J:J))</f>
        <v/>
      </c>
      <c r="AH491" s="50" t="str">
        <f t="shared" si="80"/>
        <v/>
      </c>
      <c r="AI491" s="49" t="str">
        <f>IF($D491="","",SUMIF('[3]TK CHAMTHI'!$M:$M,$D491,'[3]TK CHAMTHI'!$O:$O))</f>
        <v/>
      </c>
      <c r="AJ491" s="49" t="str">
        <f>IF($D491="","",SUMIF('[3]TK CHAMTHI'!$N:$N,$D491,'[3]TK CHAMTHI'!$O:$O))</f>
        <v/>
      </c>
      <c r="AK491" s="50" t="str">
        <f t="shared" si="72"/>
        <v/>
      </c>
      <c r="AL491" s="49" t="str">
        <f>IF($D491="","",SUMIF('[3]TK CHAMTHI'!$P:$P,$D491,'[3]TK CHAMTHI'!$R:$R))</f>
        <v/>
      </c>
      <c r="AM491" s="49" t="str">
        <f>IF($D491="","",SUMIF('[3]TK CHAMTHI'!$Q:$Q,$D491,'[3]TK CHAMTHI'!$R:$R))</f>
        <v/>
      </c>
      <c r="AN491" s="50" t="str">
        <f t="shared" si="73"/>
        <v/>
      </c>
      <c r="AO491" s="49" t="str">
        <f>IF(D491="","",SUMIF('[3]TK CHAMTHI'!S:S,D491,'[3]TK CHAMTHI'!U:U))</f>
        <v/>
      </c>
      <c r="AP491" s="49" t="str">
        <f>IF(D491="","",SUMIF('[3]TK CHAMTHI'!T:T,D491,'[3]TK CHAMTHI'!U:U))</f>
        <v/>
      </c>
      <c r="AQ491" s="50" t="str">
        <f t="shared" si="81"/>
        <v/>
      </c>
      <c r="AR491" s="50" t="str">
        <f>IF(D491="","",ROUND(SUMIF('[3]QL THI'!G:G,D491,'[3]QL THI'!H:H),1))</f>
        <v/>
      </c>
      <c r="AS491" s="50" t="str">
        <f>IF(D491="","",ROUND(SUMIF('[3]QL THI'!E:E,D491,'[3]QL THI'!F:F),1))</f>
        <v/>
      </c>
      <c r="AT491" s="149" t="str">
        <f t="shared" si="74"/>
        <v/>
      </c>
    </row>
    <row r="492" spans="1:46" s="135" customFormat="1">
      <c r="A492" s="145" t="str">
        <f>IF(D492="","",SUBTOTAL(3,$D$5:D492))</f>
        <v/>
      </c>
      <c r="B492" s="170"/>
      <c r="C492" s="171"/>
      <c r="D492" s="172"/>
      <c r="E492" s="147" t="str">
        <f>IF($D492="","",SUMIF('[3]TK DETHI'!$A:$A,$D492,'[3]TK DETHI'!$B:$B))</f>
        <v/>
      </c>
      <c r="F492" s="147" t="str">
        <f>IF($D492="","",SUMIF('[3]TK DETHI'!$C:$C,$D492,'[3]TK DETHI'!$D:$D))</f>
        <v/>
      </c>
      <c r="G492" s="147" t="str">
        <f>IF($D492="","",SUMIF('[3]TK DETHI'!$E:$E,$D492,'[3]TK DETHI'!$F:$F))</f>
        <v/>
      </c>
      <c r="H492" s="147" t="str">
        <f>IF($D492="","",SUMIF('[3]TK DETHI'!$G:$G,$D492,'[3]TK DETHI'!$H:$H))</f>
        <v/>
      </c>
      <c r="I492" s="147" t="str">
        <f>IF($D492="","",SUMIF('[3]TK DETHI'!$I:$I,$D492,'[3]TK DETHI'!$J:$J))</f>
        <v/>
      </c>
      <c r="J492" s="147" t="str">
        <f>IF($D492="","",SUMIF('[3]TK DETHI'!$K:$K,$D492,'[3]TK DETHI'!$L:$L))</f>
        <v/>
      </c>
      <c r="K492" s="147" t="str">
        <f>IF($D492="","",SUMIF('[3]TK DETHI'!$M:$M,$D492,'[3]TK DETHI'!$N:$N))</f>
        <v/>
      </c>
      <c r="L492" s="147" t="str">
        <f>IF($D492="","",SUMIF('[3]TK DETHI'!$O:$O,$D492,'[3]TK DETHI'!$P:$P))</f>
        <v/>
      </c>
      <c r="M492" s="148" t="str">
        <f t="shared" si="75"/>
        <v/>
      </c>
      <c r="N492" s="49" t="str">
        <f>IF($D492="","",SUMIF('[3]TK COITHI KTHP va Thi TN'!$A:$A,$D492,'[3]TK COITHI KTHP va Thi TN'!$D:$D))</f>
        <v/>
      </c>
      <c r="O492" s="49" t="str">
        <f>IF($D492="","",SUMIF('[3]TK COITHI KTHP va Thi TN'!$B:$B,$D492,'[3]TK COITHI KTHP va Thi TN'!$D:$D))</f>
        <v/>
      </c>
      <c r="P492" s="49" t="str">
        <f>IF($D492="","",SUMIF('[3]TK COITHI KTHP va Thi TN'!$E:$E,$D492,'[3]TK COITHI KTHP va Thi TN'!$H:$H))</f>
        <v/>
      </c>
      <c r="Q492" s="49" t="str">
        <f>IF($D492="","",SUMIF('[3]TK COITHI KTHP va Thi TN'!$F:$F,$D492,'[3]TK COITHI KTHP va Thi TN'!$H:$H))</f>
        <v/>
      </c>
      <c r="R492" s="149" t="str">
        <f t="shared" si="76"/>
        <v/>
      </c>
      <c r="S492" s="49" t="str">
        <f>IF($D492="","",SUMIF('[3]TK CHAMTHI'!$A:$A,$D492,'[3]TK CHAMTHI'!$C:$C))</f>
        <v/>
      </c>
      <c r="T492" s="49" t="str">
        <f>IF($D492="","",SUMIF('[3]TK CHAMTHI'!$B:$B,$D492,'[3]TK CHAMTHI'!$C:$C))</f>
        <v/>
      </c>
      <c r="U492" s="49" t="str">
        <f>IF(D492="","",SUMIF('[3]CHAM NV'!B:B,D492,'[3]CHAM NV'!C:C))</f>
        <v/>
      </c>
      <c r="V492" s="50" t="str">
        <f t="shared" si="77"/>
        <v/>
      </c>
      <c r="W492" s="49" t="str">
        <f>IF($D492="","",SUMIF('[3]TK CHAMTHI'!$D:$D,$D492,'[3]TK CHAMTHI'!$F:$F))</f>
        <v/>
      </c>
      <c r="X492" s="49" t="str">
        <f>IF($D492="","",SUMIF('[3]TK CHAMTHI'!$E:$E,$D492,'[3]TK CHAMTHI'!$F:$F))</f>
        <v/>
      </c>
      <c r="Y492" s="49" t="str">
        <f>IF(D492="","",SUMIF('[3]CHAM NV'!G:G,D492,'[3]CHAM NV'!H:H))</f>
        <v/>
      </c>
      <c r="Z492" s="50" t="str">
        <f t="shared" si="78"/>
        <v/>
      </c>
      <c r="AA492" s="49" t="str">
        <f>IF($D492="","",SUMIF('[3]TK CHAMTHI'!$G:$G,$D492,'[3]TK CHAMTHI'!$I:$I))</f>
        <v/>
      </c>
      <c r="AB492" s="49" t="str">
        <f>IF($D492="","",SUMIF('[3]TK CHAMTHI'!$H:$H,$D492,'[3]TK CHAMTHI'!$I:$I))</f>
        <v/>
      </c>
      <c r="AC492" s="49" t="str">
        <f>IF(D492="","",SUMIF('[3]CHAM NV'!E:E,D492,'[3]CHAM NV'!F:F))</f>
        <v/>
      </c>
      <c r="AD492" s="50" t="str">
        <f t="shared" si="79"/>
        <v/>
      </c>
      <c r="AE492" s="49" t="str">
        <f>IF($D492="","",SUMIF('[3]TK CHAMTHI'!$J:$J,$D492,'[3]TK CHAMTHI'!$L:$L))</f>
        <v/>
      </c>
      <c r="AF492" s="49" t="str">
        <f>IF($D492="","",SUMIF('[3]TK CHAMTHI'!$K:$K,$D492,'[3]TK CHAMTHI'!$L:$L))</f>
        <v/>
      </c>
      <c r="AG492" s="49" t="str">
        <f>IF(D492="","",SUMIF('[3]CHAM NV'!I:I,D492,'[3]CHAM NV'!J:J))</f>
        <v/>
      </c>
      <c r="AH492" s="50" t="str">
        <f t="shared" si="80"/>
        <v/>
      </c>
      <c r="AI492" s="49" t="str">
        <f>IF($D492="","",SUMIF('[3]TK CHAMTHI'!$M:$M,$D492,'[3]TK CHAMTHI'!$O:$O))</f>
        <v/>
      </c>
      <c r="AJ492" s="49" t="str">
        <f>IF($D492="","",SUMIF('[3]TK CHAMTHI'!$N:$N,$D492,'[3]TK CHAMTHI'!$O:$O))</f>
        <v/>
      </c>
      <c r="AK492" s="50" t="str">
        <f t="shared" si="72"/>
        <v/>
      </c>
      <c r="AL492" s="49" t="str">
        <f>IF($D492="","",SUMIF('[3]TK CHAMTHI'!$P:$P,$D492,'[3]TK CHAMTHI'!$R:$R))</f>
        <v/>
      </c>
      <c r="AM492" s="49" t="str">
        <f>IF($D492="","",SUMIF('[3]TK CHAMTHI'!$Q:$Q,$D492,'[3]TK CHAMTHI'!$R:$R))</f>
        <v/>
      </c>
      <c r="AN492" s="50" t="str">
        <f t="shared" si="73"/>
        <v/>
      </c>
      <c r="AO492" s="49" t="str">
        <f>IF(D492="","",SUMIF('[3]TK CHAMTHI'!S:S,D492,'[3]TK CHAMTHI'!U:U))</f>
        <v/>
      </c>
      <c r="AP492" s="49" t="str">
        <f>IF(D492="","",SUMIF('[3]TK CHAMTHI'!T:T,D492,'[3]TK CHAMTHI'!U:U))</f>
        <v/>
      </c>
      <c r="AQ492" s="50" t="str">
        <f t="shared" si="81"/>
        <v/>
      </c>
      <c r="AR492" s="50" t="str">
        <f>IF(D492="","",ROUND(SUMIF('[3]QL THI'!G:G,D492,'[3]QL THI'!H:H),1))</f>
        <v/>
      </c>
      <c r="AS492" s="50" t="str">
        <f>IF(D492="","",ROUND(SUMIF('[3]QL THI'!E:E,D492,'[3]QL THI'!F:F),1))</f>
        <v/>
      </c>
      <c r="AT492" s="149" t="str">
        <f t="shared" si="74"/>
        <v/>
      </c>
    </row>
    <row r="493" spans="1:46" s="135" customFormat="1">
      <c r="A493" s="145" t="str">
        <f>IF(D493="","",SUBTOTAL(3,$D$5:D493))</f>
        <v/>
      </c>
      <c r="B493" s="170"/>
      <c r="C493" s="171"/>
      <c r="D493" s="172"/>
      <c r="E493" s="147" t="str">
        <f>IF($D493="","",SUMIF('[3]TK DETHI'!$A:$A,$D493,'[3]TK DETHI'!$B:$B))</f>
        <v/>
      </c>
      <c r="F493" s="147" t="str">
        <f>IF($D493="","",SUMIF('[3]TK DETHI'!$C:$C,$D493,'[3]TK DETHI'!$D:$D))</f>
        <v/>
      </c>
      <c r="G493" s="147" t="str">
        <f>IF($D493="","",SUMIF('[3]TK DETHI'!$E:$E,$D493,'[3]TK DETHI'!$F:$F))</f>
        <v/>
      </c>
      <c r="H493" s="147" t="str">
        <f>IF($D493="","",SUMIF('[3]TK DETHI'!$G:$G,$D493,'[3]TK DETHI'!$H:$H))</f>
        <v/>
      </c>
      <c r="I493" s="147" t="str">
        <f>IF($D493="","",SUMIF('[3]TK DETHI'!$I:$I,$D493,'[3]TK DETHI'!$J:$J))</f>
        <v/>
      </c>
      <c r="J493" s="147" t="str">
        <f>IF($D493="","",SUMIF('[3]TK DETHI'!$K:$K,$D493,'[3]TK DETHI'!$L:$L))</f>
        <v/>
      </c>
      <c r="K493" s="147" t="str">
        <f>IF($D493="","",SUMIF('[3]TK DETHI'!$M:$M,$D493,'[3]TK DETHI'!$N:$N))</f>
        <v/>
      </c>
      <c r="L493" s="147" t="str">
        <f>IF($D493="","",SUMIF('[3]TK DETHI'!$O:$O,$D493,'[3]TK DETHI'!$P:$P))</f>
        <v/>
      </c>
      <c r="M493" s="148" t="str">
        <f t="shared" si="75"/>
        <v/>
      </c>
      <c r="N493" s="49" t="str">
        <f>IF($D493="","",SUMIF('[3]TK COITHI KTHP va Thi TN'!$A:$A,$D493,'[3]TK COITHI KTHP va Thi TN'!$D:$D))</f>
        <v/>
      </c>
      <c r="O493" s="49" t="str">
        <f>IF($D493="","",SUMIF('[3]TK COITHI KTHP va Thi TN'!$B:$B,$D493,'[3]TK COITHI KTHP va Thi TN'!$D:$D))</f>
        <v/>
      </c>
      <c r="P493" s="49" t="str">
        <f>IF($D493="","",SUMIF('[3]TK COITHI KTHP va Thi TN'!$E:$E,$D493,'[3]TK COITHI KTHP va Thi TN'!$H:$H))</f>
        <v/>
      </c>
      <c r="Q493" s="49" t="str">
        <f>IF($D493="","",SUMIF('[3]TK COITHI KTHP va Thi TN'!$F:$F,$D493,'[3]TK COITHI KTHP va Thi TN'!$H:$H))</f>
        <v/>
      </c>
      <c r="R493" s="149" t="str">
        <f t="shared" si="76"/>
        <v/>
      </c>
      <c r="S493" s="49" t="str">
        <f>IF($D493="","",SUMIF('[3]TK CHAMTHI'!$A:$A,$D493,'[3]TK CHAMTHI'!$C:$C))</f>
        <v/>
      </c>
      <c r="T493" s="49" t="str">
        <f>IF($D493="","",SUMIF('[3]TK CHAMTHI'!$B:$B,$D493,'[3]TK CHAMTHI'!$C:$C))</f>
        <v/>
      </c>
      <c r="U493" s="49" t="str">
        <f>IF(D493="","",SUMIF('[3]CHAM NV'!B:B,D493,'[3]CHAM NV'!C:C))</f>
        <v/>
      </c>
      <c r="V493" s="50" t="str">
        <f t="shared" si="77"/>
        <v/>
      </c>
      <c r="W493" s="49" t="str">
        <f>IF($D493="","",SUMIF('[3]TK CHAMTHI'!$D:$D,$D493,'[3]TK CHAMTHI'!$F:$F))</f>
        <v/>
      </c>
      <c r="X493" s="49" t="str">
        <f>IF($D493="","",SUMIF('[3]TK CHAMTHI'!$E:$E,$D493,'[3]TK CHAMTHI'!$F:$F))</f>
        <v/>
      </c>
      <c r="Y493" s="49" t="str">
        <f>IF(D493="","",SUMIF('[3]CHAM NV'!G:G,D493,'[3]CHAM NV'!H:H))</f>
        <v/>
      </c>
      <c r="Z493" s="50" t="str">
        <f t="shared" si="78"/>
        <v/>
      </c>
      <c r="AA493" s="49" t="str">
        <f>IF($D493="","",SUMIF('[3]TK CHAMTHI'!$G:$G,$D493,'[3]TK CHAMTHI'!$I:$I))</f>
        <v/>
      </c>
      <c r="AB493" s="49" t="str">
        <f>IF($D493="","",SUMIF('[3]TK CHAMTHI'!$H:$H,$D493,'[3]TK CHAMTHI'!$I:$I))</f>
        <v/>
      </c>
      <c r="AC493" s="49" t="str">
        <f>IF(D493="","",SUMIF('[3]CHAM NV'!E:E,D493,'[3]CHAM NV'!F:F))</f>
        <v/>
      </c>
      <c r="AD493" s="50" t="str">
        <f t="shared" si="79"/>
        <v/>
      </c>
      <c r="AE493" s="49" t="str">
        <f>IF($D493="","",SUMIF('[3]TK CHAMTHI'!$J:$J,$D493,'[3]TK CHAMTHI'!$L:$L))</f>
        <v/>
      </c>
      <c r="AF493" s="49" t="str">
        <f>IF($D493="","",SUMIF('[3]TK CHAMTHI'!$K:$K,$D493,'[3]TK CHAMTHI'!$L:$L))</f>
        <v/>
      </c>
      <c r="AG493" s="49" t="str">
        <f>IF(D493="","",SUMIF('[3]CHAM NV'!I:I,D493,'[3]CHAM NV'!J:J))</f>
        <v/>
      </c>
      <c r="AH493" s="50" t="str">
        <f t="shared" si="80"/>
        <v/>
      </c>
      <c r="AI493" s="49" t="str">
        <f>IF($D493="","",SUMIF('[3]TK CHAMTHI'!$M:$M,$D493,'[3]TK CHAMTHI'!$O:$O))</f>
        <v/>
      </c>
      <c r="AJ493" s="49" t="str">
        <f>IF($D493="","",SUMIF('[3]TK CHAMTHI'!$N:$N,$D493,'[3]TK CHAMTHI'!$O:$O))</f>
        <v/>
      </c>
      <c r="AK493" s="50" t="str">
        <f t="shared" si="72"/>
        <v/>
      </c>
      <c r="AL493" s="49" t="str">
        <f>IF($D493="","",SUMIF('[3]TK CHAMTHI'!$P:$P,$D493,'[3]TK CHAMTHI'!$R:$R))</f>
        <v/>
      </c>
      <c r="AM493" s="49" t="str">
        <f>IF($D493="","",SUMIF('[3]TK CHAMTHI'!$Q:$Q,$D493,'[3]TK CHAMTHI'!$R:$R))</f>
        <v/>
      </c>
      <c r="AN493" s="50" t="str">
        <f t="shared" si="73"/>
        <v/>
      </c>
      <c r="AO493" s="49" t="str">
        <f>IF(D493="","",SUMIF('[3]TK CHAMTHI'!S:S,D493,'[3]TK CHAMTHI'!U:U))</f>
        <v/>
      </c>
      <c r="AP493" s="49" t="str">
        <f>IF(D493="","",SUMIF('[3]TK CHAMTHI'!T:T,D493,'[3]TK CHAMTHI'!U:U))</f>
        <v/>
      </c>
      <c r="AQ493" s="50" t="str">
        <f t="shared" si="81"/>
        <v/>
      </c>
      <c r="AR493" s="50" t="str">
        <f>IF(D493="","",ROUND(SUMIF('[3]QL THI'!G:G,D493,'[3]QL THI'!H:H),1))</f>
        <v/>
      </c>
      <c r="AS493" s="50" t="str">
        <f>IF(D493="","",ROUND(SUMIF('[3]QL THI'!E:E,D493,'[3]QL THI'!F:F),1))</f>
        <v/>
      </c>
      <c r="AT493" s="149" t="str">
        <f t="shared" si="74"/>
        <v/>
      </c>
    </row>
    <row r="494" spans="1:46" s="135" customFormat="1">
      <c r="A494" s="145" t="str">
        <f>IF(D494="","",SUBTOTAL(3,$D$5:D494))</f>
        <v/>
      </c>
      <c r="B494" s="170"/>
      <c r="C494" s="171"/>
      <c r="D494" s="172"/>
      <c r="E494" s="147" t="str">
        <f>IF($D494="","",SUMIF('[3]TK DETHI'!$A:$A,$D494,'[3]TK DETHI'!$B:$B))</f>
        <v/>
      </c>
      <c r="F494" s="147" t="str">
        <f>IF($D494="","",SUMIF('[3]TK DETHI'!$C:$C,$D494,'[3]TK DETHI'!$D:$D))</f>
        <v/>
      </c>
      <c r="G494" s="147" t="str">
        <f>IF($D494="","",SUMIF('[3]TK DETHI'!$E:$E,$D494,'[3]TK DETHI'!$F:$F))</f>
        <v/>
      </c>
      <c r="H494" s="147" t="str">
        <f>IF($D494="","",SUMIF('[3]TK DETHI'!$G:$G,$D494,'[3]TK DETHI'!$H:$H))</f>
        <v/>
      </c>
      <c r="I494" s="147" t="str">
        <f>IF($D494="","",SUMIF('[3]TK DETHI'!$I:$I,$D494,'[3]TK DETHI'!$J:$J))</f>
        <v/>
      </c>
      <c r="J494" s="147" t="str">
        <f>IF($D494="","",SUMIF('[3]TK DETHI'!$K:$K,$D494,'[3]TK DETHI'!$L:$L))</f>
        <v/>
      </c>
      <c r="K494" s="147" t="str">
        <f>IF($D494="","",SUMIF('[3]TK DETHI'!$M:$M,$D494,'[3]TK DETHI'!$N:$N))</f>
        <v/>
      </c>
      <c r="L494" s="147" t="str">
        <f>IF($D494="","",SUMIF('[3]TK DETHI'!$O:$O,$D494,'[3]TK DETHI'!$P:$P))</f>
        <v/>
      </c>
      <c r="M494" s="148" t="str">
        <f t="shared" si="75"/>
        <v/>
      </c>
      <c r="N494" s="49" t="str">
        <f>IF($D494="","",SUMIF('[3]TK COITHI KTHP va Thi TN'!$A:$A,$D494,'[3]TK COITHI KTHP va Thi TN'!$D:$D))</f>
        <v/>
      </c>
      <c r="O494" s="49" t="str">
        <f>IF($D494="","",SUMIF('[3]TK COITHI KTHP va Thi TN'!$B:$B,$D494,'[3]TK COITHI KTHP va Thi TN'!$D:$D))</f>
        <v/>
      </c>
      <c r="P494" s="49" t="str">
        <f>IF($D494="","",SUMIF('[3]TK COITHI KTHP va Thi TN'!$E:$E,$D494,'[3]TK COITHI KTHP va Thi TN'!$H:$H))</f>
        <v/>
      </c>
      <c r="Q494" s="49" t="str">
        <f>IF($D494="","",SUMIF('[3]TK COITHI KTHP va Thi TN'!$F:$F,$D494,'[3]TK COITHI KTHP va Thi TN'!$H:$H))</f>
        <v/>
      </c>
      <c r="R494" s="149" t="str">
        <f t="shared" si="76"/>
        <v/>
      </c>
      <c r="S494" s="49" t="str">
        <f>IF($D494="","",SUMIF('[3]TK CHAMTHI'!$A:$A,$D494,'[3]TK CHAMTHI'!$C:$C))</f>
        <v/>
      </c>
      <c r="T494" s="49" t="str">
        <f>IF($D494="","",SUMIF('[3]TK CHAMTHI'!$B:$B,$D494,'[3]TK CHAMTHI'!$C:$C))</f>
        <v/>
      </c>
      <c r="U494" s="49" t="str">
        <f>IF(D494="","",SUMIF('[3]CHAM NV'!B:B,D494,'[3]CHAM NV'!C:C))</f>
        <v/>
      </c>
      <c r="V494" s="50" t="str">
        <f t="shared" si="77"/>
        <v/>
      </c>
      <c r="W494" s="49" t="str">
        <f>IF($D494="","",SUMIF('[3]TK CHAMTHI'!$D:$D,$D494,'[3]TK CHAMTHI'!$F:$F))</f>
        <v/>
      </c>
      <c r="X494" s="49" t="str">
        <f>IF($D494="","",SUMIF('[3]TK CHAMTHI'!$E:$E,$D494,'[3]TK CHAMTHI'!$F:$F))</f>
        <v/>
      </c>
      <c r="Y494" s="49" t="str">
        <f>IF(D494="","",SUMIF('[3]CHAM NV'!G:G,D494,'[3]CHAM NV'!H:H))</f>
        <v/>
      </c>
      <c r="Z494" s="50" t="str">
        <f t="shared" si="78"/>
        <v/>
      </c>
      <c r="AA494" s="49" t="str">
        <f>IF($D494="","",SUMIF('[3]TK CHAMTHI'!$G:$G,$D494,'[3]TK CHAMTHI'!$I:$I))</f>
        <v/>
      </c>
      <c r="AB494" s="49" t="str">
        <f>IF($D494="","",SUMIF('[3]TK CHAMTHI'!$H:$H,$D494,'[3]TK CHAMTHI'!$I:$I))</f>
        <v/>
      </c>
      <c r="AC494" s="49" t="str">
        <f>IF(D494="","",SUMIF('[3]CHAM NV'!E:E,D494,'[3]CHAM NV'!F:F))</f>
        <v/>
      </c>
      <c r="AD494" s="50" t="str">
        <f t="shared" si="79"/>
        <v/>
      </c>
      <c r="AE494" s="49" t="str">
        <f>IF($D494="","",SUMIF('[3]TK CHAMTHI'!$J:$J,$D494,'[3]TK CHAMTHI'!$L:$L))</f>
        <v/>
      </c>
      <c r="AF494" s="49" t="str">
        <f>IF($D494="","",SUMIF('[3]TK CHAMTHI'!$K:$K,$D494,'[3]TK CHAMTHI'!$L:$L))</f>
        <v/>
      </c>
      <c r="AG494" s="49" t="str">
        <f>IF(D494="","",SUMIF('[3]CHAM NV'!I:I,D494,'[3]CHAM NV'!J:J))</f>
        <v/>
      </c>
      <c r="AH494" s="50" t="str">
        <f t="shared" si="80"/>
        <v/>
      </c>
      <c r="AI494" s="49" t="str">
        <f>IF($D494="","",SUMIF('[3]TK CHAMTHI'!$M:$M,$D494,'[3]TK CHAMTHI'!$O:$O))</f>
        <v/>
      </c>
      <c r="AJ494" s="49" t="str">
        <f>IF($D494="","",SUMIF('[3]TK CHAMTHI'!$N:$N,$D494,'[3]TK CHAMTHI'!$O:$O))</f>
        <v/>
      </c>
      <c r="AK494" s="50" t="str">
        <f t="shared" si="72"/>
        <v/>
      </c>
      <c r="AL494" s="49" t="str">
        <f>IF($D494="","",SUMIF('[3]TK CHAMTHI'!$P:$P,$D494,'[3]TK CHAMTHI'!$R:$R))</f>
        <v/>
      </c>
      <c r="AM494" s="49" t="str">
        <f>IF($D494="","",SUMIF('[3]TK CHAMTHI'!$Q:$Q,$D494,'[3]TK CHAMTHI'!$R:$R))</f>
        <v/>
      </c>
      <c r="AN494" s="50" t="str">
        <f t="shared" si="73"/>
        <v/>
      </c>
      <c r="AO494" s="49" t="str">
        <f>IF(D494="","",SUMIF('[3]TK CHAMTHI'!S:S,D494,'[3]TK CHAMTHI'!U:U))</f>
        <v/>
      </c>
      <c r="AP494" s="49" t="str">
        <f>IF(D494="","",SUMIF('[3]TK CHAMTHI'!T:T,D494,'[3]TK CHAMTHI'!U:U))</f>
        <v/>
      </c>
      <c r="AQ494" s="50" t="str">
        <f t="shared" si="81"/>
        <v/>
      </c>
      <c r="AR494" s="50" t="str">
        <f>IF(D494="","",ROUND(SUMIF('[3]QL THI'!G:G,D494,'[3]QL THI'!H:H),1))</f>
        <v/>
      </c>
      <c r="AS494" s="50" t="str">
        <f>IF(D494="","",ROUND(SUMIF('[3]QL THI'!E:E,D494,'[3]QL THI'!F:F),1))</f>
        <v/>
      </c>
      <c r="AT494" s="149" t="str">
        <f t="shared" si="74"/>
        <v/>
      </c>
    </row>
    <row r="495" spans="1:46" s="135" customFormat="1">
      <c r="A495" s="145" t="str">
        <f>IF(D495="","",SUBTOTAL(3,$D$5:D495))</f>
        <v/>
      </c>
      <c r="B495" s="170"/>
      <c r="C495" s="171"/>
      <c r="D495" s="172"/>
      <c r="E495" s="147" t="str">
        <f>IF($D495="","",SUMIF('[3]TK DETHI'!$A:$A,$D495,'[3]TK DETHI'!$B:$B))</f>
        <v/>
      </c>
      <c r="F495" s="147" t="str">
        <f>IF($D495="","",SUMIF('[3]TK DETHI'!$C:$C,$D495,'[3]TK DETHI'!$D:$D))</f>
        <v/>
      </c>
      <c r="G495" s="147" t="str">
        <f>IF($D495="","",SUMIF('[3]TK DETHI'!$E:$E,$D495,'[3]TK DETHI'!$F:$F))</f>
        <v/>
      </c>
      <c r="H495" s="147" t="str">
        <f>IF($D495="","",SUMIF('[3]TK DETHI'!$G:$G,$D495,'[3]TK DETHI'!$H:$H))</f>
        <v/>
      </c>
      <c r="I495" s="147" t="str">
        <f>IF($D495="","",SUMIF('[3]TK DETHI'!$I:$I,$D495,'[3]TK DETHI'!$J:$J))</f>
        <v/>
      </c>
      <c r="J495" s="147" t="str">
        <f>IF($D495="","",SUMIF('[3]TK DETHI'!$K:$K,$D495,'[3]TK DETHI'!$L:$L))</f>
        <v/>
      </c>
      <c r="K495" s="147" t="str">
        <f>IF($D495="","",SUMIF('[3]TK DETHI'!$M:$M,$D495,'[3]TK DETHI'!$N:$N))</f>
        <v/>
      </c>
      <c r="L495" s="147" t="str">
        <f>IF($D495="","",SUMIF('[3]TK DETHI'!$O:$O,$D495,'[3]TK DETHI'!$P:$P))</f>
        <v/>
      </c>
      <c r="M495" s="148" t="str">
        <f t="shared" si="75"/>
        <v/>
      </c>
      <c r="N495" s="49" t="str">
        <f>IF($D495="","",SUMIF('[3]TK COITHI KTHP va Thi TN'!$A:$A,$D495,'[3]TK COITHI KTHP va Thi TN'!$D:$D))</f>
        <v/>
      </c>
      <c r="O495" s="49" t="str">
        <f>IF($D495="","",SUMIF('[3]TK COITHI KTHP va Thi TN'!$B:$B,$D495,'[3]TK COITHI KTHP va Thi TN'!$D:$D))</f>
        <v/>
      </c>
      <c r="P495" s="49" t="str">
        <f>IF($D495="","",SUMIF('[3]TK COITHI KTHP va Thi TN'!$E:$E,$D495,'[3]TK COITHI KTHP va Thi TN'!$H:$H))</f>
        <v/>
      </c>
      <c r="Q495" s="49" t="str">
        <f>IF($D495="","",SUMIF('[3]TK COITHI KTHP va Thi TN'!$F:$F,$D495,'[3]TK COITHI KTHP va Thi TN'!$H:$H))</f>
        <v/>
      </c>
      <c r="R495" s="149" t="str">
        <f t="shared" si="76"/>
        <v/>
      </c>
      <c r="S495" s="49" t="str">
        <f>IF($D495="","",SUMIF('[3]TK CHAMTHI'!$A:$A,$D495,'[3]TK CHAMTHI'!$C:$C))</f>
        <v/>
      </c>
      <c r="T495" s="49" t="str">
        <f>IF($D495="","",SUMIF('[3]TK CHAMTHI'!$B:$B,$D495,'[3]TK CHAMTHI'!$C:$C))</f>
        <v/>
      </c>
      <c r="U495" s="49" t="str">
        <f>IF(D495="","",SUMIF('[3]CHAM NV'!B:B,D495,'[3]CHAM NV'!C:C))</f>
        <v/>
      </c>
      <c r="V495" s="50" t="str">
        <f t="shared" si="77"/>
        <v/>
      </c>
      <c r="W495" s="49" t="str">
        <f>IF($D495="","",SUMIF('[3]TK CHAMTHI'!$D:$D,$D495,'[3]TK CHAMTHI'!$F:$F))</f>
        <v/>
      </c>
      <c r="X495" s="49" t="str">
        <f>IF($D495="","",SUMIF('[3]TK CHAMTHI'!$E:$E,$D495,'[3]TK CHAMTHI'!$F:$F))</f>
        <v/>
      </c>
      <c r="Y495" s="49" t="str">
        <f>IF(D495="","",SUMIF('[3]CHAM NV'!G:G,D495,'[3]CHAM NV'!H:H))</f>
        <v/>
      </c>
      <c r="Z495" s="50" t="str">
        <f t="shared" si="78"/>
        <v/>
      </c>
      <c r="AA495" s="49" t="str">
        <f>IF($D495="","",SUMIF('[3]TK CHAMTHI'!$G:$G,$D495,'[3]TK CHAMTHI'!$I:$I))</f>
        <v/>
      </c>
      <c r="AB495" s="49" t="str">
        <f>IF($D495="","",SUMIF('[3]TK CHAMTHI'!$H:$H,$D495,'[3]TK CHAMTHI'!$I:$I))</f>
        <v/>
      </c>
      <c r="AC495" s="49" t="str">
        <f>IF(D495="","",SUMIF('[3]CHAM NV'!E:E,D495,'[3]CHAM NV'!F:F))</f>
        <v/>
      </c>
      <c r="AD495" s="50" t="str">
        <f t="shared" si="79"/>
        <v/>
      </c>
      <c r="AE495" s="49" t="str">
        <f>IF($D495="","",SUMIF('[3]TK CHAMTHI'!$J:$J,$D495,'[3]TK CHAMTHI'!$L:$L))</f>
        <v/>
      </c>
      <c r="AF495" s="49" t="str">
        <f>IF($D495="","",SUMIF('[3]TK CHAMTHI'!$K:$K,$D495,'[3]TK CHAMTHI'!$L:$L))</f>
        <v/>
      </c>
      <c r="AG495" s="49" t="str">
        <f>IF(D495="","",SUMIF('[3]CHAM NV'!I:I,D495,'[3]CHAM NV'!J:J))</f>
        <v/>
      </c>
      <c r="AH495" s="50" t="str">
        <f t="shared" si="80"/>
        <v/>
      </c>
      <c r="AI495" s="49" t="str">
        <f>IF($D495="","",SUMIF('[3]TK CHAMTHI'!$M:$M,$D495,'[3]TK CHAMTHI'!$O:$O))</f>
        <v/>
      </c>
      <c r="AJ495" s="49" t="str">
        <f>IF($D495="","",SUMIF('[3]TK CHAMTHI'!$N:$N,$D495,'[3]TK CHAMTHI'!$O:$O))</f>
        <v/>
      </c>
      <c r="AK495" s="50" t="str">
        <f t="shared" si="72"/>
        <v/>
      </c>
      <c r="AL495" s="49" t="str">
        <f>IF($D495="","",SUMIF('[3]TK CHAMTHI'!$P:$P,$D495,'[3]TK CHAMTHI'!$R:$R))</f>
        <v/>
      </c>
      <c r="AM495" s="49" t="str">
        <f>IF($D495="","",SUMIF('[3]TK CHAMTHI'!$Q:$Q,$D495,'[3]TK CHAMTHI'!$R:$R))</f>
        <v/>
      </c>
      <c r="AN495" s="50" t="str">
        <f t="shared" si="73"/>
        <v/>
      </c>
      <c r="AO495" s="49" t="str">
        <f>IF(D495="","",SUMIF('[3]TK CHAMTHI'!S:S,D495,'[3]TK CHAMTHI'!U:U))</f>
        <v/>
      </c>
      <c r="AP495" s="49" t="str">
        <f>IF(D495="","",SUMIF('[3]TK CHAMTHI'!T:T,D495,'[3]TK CHAMTHI'!U:U))</f>
        <v/>
      </c>
      <c r="AQ495" s="50" t="str">
        <f t="shared" si="81"/>
        <v/>
      </c>
      <c r="AR495" s="50" t="str">
        <f>IF(D495="","",ROUND(SUMIF('[3]QL THI'!G:G,D495,'[3]QL THI'!H:H),1))</f>
        <v/>
      </c>
      <c r="AS495" s="50" t="str">
        <f>IF(D495="","",ROUND(SUMIF('[3]QL THI'!E:E,D495,'[3]QL THI'!F:F),1))</f>
        <v/>
      </c>
      <c r="AT495" s="149" t="str">
        <f t="shared" si="74"/>
        <v/>
      </c>
    </row>
    <row r="496" spans="1:46" s="135" customFormat="1">
      <c r="A496" s="145" t="str">
        <f>IF(D496="","",SUBTOTAL(3,$D$5:D496))</f>
        <v/>
      </c>
      <c r="B496" s="170"/>
      <c r="C496" s="171"/>
      <c r="D496" s="172"/>
      <c r="E496" s="147" t="str">
        <f>IF($D496="","",SUMIF('[3]TK DETHI'!$A:$A,$D496,'[3]TK DETHI'!$B:$B))</f>
        <v/>
      </c>
      <c r="F496" s="147" t="str">
        <f>IF($D496="","",SUMIF('[3]TK DETHI'!$C:$C,$D496,'[3]TK DETHI'!$D:$D))</f>
        <v/>
      </c>
      <c r="G496" s="147" t="str">
        <f>IF($D496="","",SUMIF('[3]TK DETHI'!$E:$E,$D496,'[3]TK DETHI'!$F:$F))</f>
        <v/>
      </c>
      <c r="H496" s="147" t="str">
        <f>IF($D496="","",SUMIF('[3]TK DETHI'!$G:$G,$D496,'[3]TK DETHI'!$H:$H))</f>
        <v/>
      </c>
      <c r="I496" s="147" t="str">
        <f>IF($D496="","",SUMIF('[3]TK DETHI'!$I:$I,$D496,'[3]TK DETHI'!$J:$J))</f>
        <v/>
      </c>
      <c r="J496" s="147" t="str">
        <f>IF($D496="","",SUMIF('[3]TK DETHI'!$K:$K,$D496,'[3]TK DETHI'!$L:$L))</f>
        <v/>
      </c>
      <c r="K496" s="147" t="str">
        <f>IF($D496="","",SUMIF('[3]TK DETHI'!$M:$M,$D496,'[3]TK DETHI'!$N:$N))</f>
        <v/>
      </c>
      <c r="L496" s="147" t="str">
        <f>IF($D496="","",SUMIF('[3]TK DETHI'!$O:$O,$D496,'[3]TK DETHI'!$P:$P))</f>
        <v/>
      </c>
      <c r="M496" s="148" t="str">
        <f t="shared" si="75"/>
        <v/>
      </c>
      <c r="N496" s="49" t="str">
        <f>IF($D496="","",SUMIF('[3]TK COITHI KTHP va Thi TN'!$A:$A,$D496,'[3]TK COITHI KTHP va Thi TN'!$D:$D))</f>
        <v/>
      </c>
      <c r="O496" s="49" t="str">
        <f>IF($D496="","",SUMIF('[3]TK COITHI KTHP va Thi TN'!$B:$B,$D496,'[3]TK COITHI KTHP va Thi TN'!$D:$D))</f>
        <v/>
      </c>
      <c r="P496" s="49" t="str">
        <f>IF($D496="","",SUMIF('[3]TK COITHI KTHP va Thi TN'!$E:$E,$D496,'[3]TK COITHI KTHP va Thi TN'!$H:$H))</f>
        <v/>
      </c>
      <c r="Q496" s="49" t="str">
        <f>IF($D496="","",SUMIF('[3]TK COITHI KTHP va Thi TN'!$F:$F,$D496,'[3]TK COITHI KTHP va Thi TN'!$H:$H))</f>
        <v/>
      </c>
      <c r="R496" s="149" t="str">
        <f t="shared" si="76"/>
        <v/>
      </c>
      <c r="S496" s="49" t="str">
        <f>IF($D496="","",SUMIF('[3]TK CHAMTHI'!$A:$A,$D496,'[3]TK CHAMTHI'!$C:$C))</f>
        <v/>
      </c>
      <c r="T496" s="49" t="str">
        <f>IF($D496="","",SUMIF('[3]TK CHAMTHI'!$B:$B,$D496,'[3]TK CHAMTHI'!$C:$C))</f>
        <v/>
      </c>
      <c r="U496" s="49" t="str">
        <f>IF(D496="","",SUMIF('[3]CHAM NV'!B:B,D496,'[3]CHAM NV'!C:C))</f>
        <v/>
      </c>
      <c r="V496" s="50" t="str">
        <f t="shared" si="77"/>
        <v/>
      </c>
      <c r="W496" s="49" t="str">
        <f>IF($D496="","",SUMIF('[3]TK CHAMTHI'!$D:$D,$D496,'[3]TK CHAMTHI'!$F:$F))</f>
        <v/>
      </c>
      <c r="X496" s="49" t="str">
        <f>IF($D496="","",SUMIF('[3]TK CHAMTHI'!$E:$E,$D496,'[3]TK CHAMTHI'!$F:$F))</f>
        <v/>
      </c>
      <c r="Y496" s="49" t="str">
        <f>IF(D496="","",SUMIF('[3]CHAM NV'!G:G,D496,'[3]CHAM NV'!H:H))</f>
        <v/>
      </c>
      <c r="Z496" s="50" t="str">
        <f t="shared" si="78"/>
        <v/>
      </c>
      <c r="AA496" s="49" t="str">
        <f>IF($D496="","",SUMIF('[3]TK CHAMTHI'!$G:$G,$D496,'[3]TK CHAMTHI'!$I:$I))</f>
        <v/>
      </c>
      <c r="AB496" s="49" t="str">
        <f>IF($D496="","",SUMIF('[3]TK CHAMTHI'!$H:$H,$D496,'[3]TK CHAMTHI'!$I:$I))</f>
        <v/>
      </c>
      <c r="AC496" s="49" t="str">
        <f>IF(D496="","",SUMIF('[3]CHAM NV'!E:E,D496,'[3]CHAM NV'!F:F))</f>
        <v/>
      </c>
      <c r="AD496" s="50" t="str">
        <f t="shared" si="79"/>
        <v/>
      </c>
      <c r="AE496" s="49" t="str">
        <f>IF($D496="","",SUMIF('[3]TK CHAMTHI'!$J:$J,$D496,'[3]TK CHAMTHI'!$L:$L))</f>
        <v/>
      </c>
      <c r="AF496" s="49" t="str">
        <f>IF($D496="","",SUMIF('[3]TK CHAMTHI'!$K:$K,$D496,'[3]TK CHAMTHI'!$L:$L))</f>
        <v/>
      </c>
      <c r="AG496" s="49" t="str">
        <f>IF(D496="","",SUMIF('[3]CHAM NV'!I:I,D496,'[3]CHAM NV'!J:J))</f>
        <v/>
      </c>
      <c r="AH496" s="50" t="str">
        <f t="shared" si="80"/>
        <v/>
      </c>
      <c r="AI496" s="49" t="str">
        <f>IF($D496="","",SUMIF('[3]TK CHAMTHI'!$M:$M,$D496,'[3]TK CHAMTHI'!$O:$O))</f>
        <v/>
      </c>
      <c r="AJ496" s="49" t="str">
        <f>IF($D496="","",SUMIF('[3]TK CHAMTHI'!$N:$N,$D496,'[3]TK CHAMTHI'!$O:$O))</f>
        <v/>
      </c>
      <c r="AK496" s="50" t="str">
        <f t="shared" si="72"/>
        <v/>
      </c>
      <c r="AL496" s="49" t="str">
        <f>IF($D496="","",SUMIF('[3]TK CHAMTHI'!$P:$P,$D496,'[3]TK CHAMTHI'!$R:$R))</f>
        <v/>
      </c>
      <c r="AM496" s="49" t="str">
        <f>IF($D496="","",SUMIF('[3]TK CHAMTHI'!$Q:$Q,$D496,'[3]TK CHAMTHI'!$R:$R))</f>
        <v/>
      </c>
      <c r="AN496" s="50" t="str">
        <f t="shared" si="73"/>
        <v/>
      </c>
      <c r="AO496" s="49" t="str">
        <f>IF(D496="","",SUMIF('[3]TK CHAMTHI'!S:S,D496,'[3]TK CHAMTHI'!U:U))</f>
        <v/>
      </c>
      <c r="AP496" s="49" t="str">
        <f>IF(D496="","",SUMIF('[3]TK CHAMTHI'!T:T,D496,'[3]TK CHAMTHI'!U:U))</f>
        <v/>
      </c>
      <c r="AQ496" s="50" t="str">
        <f t="shared" si="81"/>
        <v/>
      </c>
      <c r="AR496" s="50" t="str">
        <f>IF(D496="","",ROUND(SUMIF('[3]QL THI'!G:G,D496,'[3]QL THI'!H:H),1))</f>
        <v/>
      </c>
      <c r="AS496" s="50" t="str">
        <f>IF(D496="","",ROUND(SUMIF('[3]QL THI'!E:E,D496,'[3]QL THI'!F:F),1))</f>
        <v/>
      </c>
      <c r="AT496" s="149" t="str">
        <f t="shared" si="74"/>
        <v/>
      </c>
    </row>
    <row r="497" spans="1:46" s="135" customFormat="1">
      <c r="A497" s="145" t="str">
        <f>IF(D497="","",SUBTOTAL(3,$D$5:D497))</f>
        <v/>
      </c>
      <c r="B497" s="170"/>
      <c r="C497" s="171"/>
      <c r="D497" s="172"/>
      <c r="E497" s="147" t="str">
        <f>IF($D497="","",SUMIF('[3]TK DETHI'!$A:$A,$D497,'[3]TK DETHI'!$B:$B))</f>
        <v/>
      </c>
      <c r="F497" s="147" t="str">
        <f>IF($D497="","",SUMIF('[3]TK DETHI'!$C:$C,$D497,'[3]TK DETHI'!$D:$D))</f>
        <v/>
      </c>
      <c r="G497" s="147" t="str">
        <f>IF($D497="","",SUMIF('[3]TK DETHI'!$E:$E,$D497,'[3]TK DETHI'!$F:$F))</f>
        <v/>
      </c>
      <c r="H497" s="147" t="str">
        <f>IF($D497="","",SUMIF('[3]TK DETHI'!$G:$G,$D497,'[3]TK DETHI'!$H:$H))</f>
        <v/>
      </c>
      <c r="I497" s="147" t="str">
        <f>IF($D497="","",SUMIF('[3]TK DETHI'!$I:$I,$D497,'[3]TK DETHI'!$J:$J))</f>
        <v/>
      </c>
      <c r="J497" s="147" t="str">
        <f>IF($D497="","",SUMIF('[3]TK DETHI'!$K:$K,$D497,'[3]TK DETHI'!$L:$L))</f>
        <v/>
      </c>
      <c r="K497" s="147" t="str">
        <f>IF($D497="","",SUMIF('[3]TK DETHI'!$M:$M,$D497,'[3]TK DETHI'!$N:$N))</f>
        <v/>
      </c>
      <c r="L497" s="147" t="str">
        <f>IF($D497="","",SUMIF('[3]TK DETHI'!$O:$O,$D497,'[3]TK DETHI'!$P:$P))</f>
        <v/>
      </c>
      <c r="M497" s="148" t="str">
        <f t="shared" si="75"/>
        <v/>
      </c>
      <c r="N497" s="49" t="str">
        <f>IF($D497="","",SUMIF('[3]TK COITHI KTHP va Thi TN'!$A:$A,$D497,'[3]TK COITHI KTHP va Thi TN'!$D:$D))</f>
        <v/>
      </c>
      <c r="O497" s="49" t="str">
        <f>IF($D497="","",SUMIF('[3]TK COITHI KTHP va Thi TN'!$B:$B,$D497,'[3]TK COITHI KTHP va Thi TN'!$D:$D))</f>
        <v/>
      </c>
      <c r="P497" s="49" t="str">
        <f>IF($D497="","",SUMIF('[3]TK COITHI KTHP va Thi TN'!$E:$E,$D497,'[3]TK COITHI KTHP va Thi TN'!$H:$H))</f>
        <v/>
      </c>
      <c r="Q497" s="49" t="str">
        <f>IF($D497="","",SUMIF('[3]TK COITHI KTHP va Thi TN'!$F:$F,$D497,'[3]TK COITHI KTHP va Thi TN'!$H:$H))</f>
        <v/>
      </c>
      <c r="R497" s="149" t="str">
        <f t="shared" si="76"/>
        <v/>
      </c>
      <c r="S497" s="49" t="str">
        <f>IF($D497="","",SUMIF('[3]TK CHAMTHI'!$A:$A,$D497,'[3]TK CHAMTHI'!$C:$C))</f>
        <v/>
      </c>
      <c r="T497" s="49" t="str">
        <f>IF($D497="","",SUMIF('[3]TK CHAMTHI'!$B:$B,$D497,'[3]TK CHAMTHI'!$C:$C))</f>
        <v/>
      </c>
      <c r="U497" s="49" t="str">
        <f>IF(D497="","",SUMIF('[3]CHAM NV'!B:B,D497,'[3]CHAM NV'!C:C))</f>
        <v/>
      </c>
      <c r="V497" s="50" t="str">
        <f t="shared" si="77"/>
        <v/>
      </c>
      <c r="W497" s="49" t="str">
        <f>IF($D497="","",SUMIF('[3]TK CHAMTHI'!$D:$D,$D497,'[3]TK CHAMTHI'!$F:$F))</f>
        <v/>
      </c>
      <c r="X497" s="49" t="str">
        <f>IF($D497="","",SUMIF('[3]TK CHAMTHI'!$E:$E,$D497,'[3]TK CHAMTHI'!$F:$F))</f>
        <v/>
      </c>
      <c r="Y497" s="49" t="str">
        <f>IF(D497="","",SUMIF('[3]CHAM NV'!G:G,D497,'[3]CHAM NV'!H:H))</f>
        <v/>
      </c>
      <c r="Z497" s="50" t="str">
        <f t="shared" si="78"/>
        <v/>
      </c>
      <c r="AA497" s="49" t="str">
        <f>IF($D497="","",SUMIF('[3]TK CHAMTHI'!$G:$G,$D497,'[3]TK CHAMTHI'!$I:$I))</f>
        <v/>
      </c>
      <c r="AB497" s="49" t="str">
        <f>IF($D497="","",SUMIF('[3]TK CHAMTHI'!$H:$H,$D497,'[3]TK CHAMTHI'!$I:$I))</f>
        <v/>
      </c>
      <c r="AC497" s="49" t="str">
        <f>IF(D497="","",SUMIF('[3]CHAM NV'!E:E,D497,'[3]CHAM NV'!F:F))</f>
        <v/>
      </c>
      <c r="AD497" s="50" t="str">
        <f t="shared" si="79"/>
        <v/>
      </c>
      <c r="AE497" s="49" t="str">
        <f>IF($D497="","",SUMIF('[3]TK CHAMTHI'!$J:$J,$D497,'[3]TK CHAMTHI'!$L:$L))</f>
        <v/>
      </c>
      <c r="AF497" s="49" t="str">
        <f>IF($D497="","",SUMIF('[3]TK CHAMTHI'!$K:$K,$D497,'[3]TK CHAMTHI'!$L:$L))</f>
        <v/>
      </c>
      <c r="AG497" s="49" t="str">
        <f>IF(D497="","",SUMIF('[3]CHAM NV'!I:I,D497,'[3]CHAM NV'!J:J))</f>
        <v/>
      </c>
      <c r="AH497" s="50" t="str">
        <f t="shared" si="80"/>
        <v/>
      </c>
      <c r="AI497" s="49" t="str">
        <f>IF($D497="","",SUMIF('[3]TK CHAMTHI'!$M:$M,$D497,'[3]TK CHAMTHI'!$O:$O))</f>
        <v/>
      </c>
      <c r="AJ497" s="49" t="str">
        <f>IF($D497="","",SUMIF('[3]TK CHAMTHI'!$N:$N,$D497,'[3]TK CHAMTHI'!$O:$O))</f>
        <v/>
      </c>
      <c r="AK497" s="50" t="str">
        <f t="shared" si="72"/>
        <v/>
      </c>
      <c r="AL497" s="49" t="str">
        <f>IF($D497="","",SUMIF('[3]TK CHAMTHI'!$P:$P,$D497,'[3]TK CHAMTHI'!$R:$R))</f>
        <v/>
      </c>
      <c r="AM497" s="49" t="str">
        <f>IF($D497="","",SUMIF('[3]TK CHAMTHI'!$Q:$Q,$D497,'[3]TK CHAMTHI'!$R:$R))</f>
        <v/>
      </c>
      <c r="AN497" s="50" t="str">
        <f t="shared" si="73"/>
        <v/>
      </c>
      <c r="AO497" s="49" t="str">
        <f>IF(D497="","",SUMIF('[3]TK CHAMTHI'!S:S,D497,'[3]TK CHAMTHI'!U:U))</f>
        <v/>
      </c>
      <c r="AP497" s="49" t="str">
        <f>IF(D497="","",SUMIF('[3]TK CHAMTHI'!T:T,D497,'[3]TK CHAMTHI'!U:U))</f>
        <v/>
      </c>
      <c r="AQ497" s="50" t="str">
        <f t="shared" si="81"/>
        <v/>
      </c>
      <c r="AR497" s="50" t="str">
        <f>IF(D497="","",ROUND(SUMIF('[3]QL THI'!G:G,D497,'[3]QL THI'!H:H),1))</f>
        <v/>
      </c>
      <c r="AS497" s="50" t="str">
        <f>IF(D497="","",ROUND(SUMIF('[3]QL THI'!E:E,D497,'[3]QL THI'!F:F),1))</f>
        <v/>
      </c>
      <c r="AT497" s="149" t="str">
        <f t="shared" si="74"/>
        <v/>
      </c>
    </row>
    <row r="498" spans="1:46" s="135" customFormat="1">
      <c r="A498" s="145" t="str">
        <f>IF(D498="","",SUBTOTAL(3,$D$5:D498))</f>
        <v/>
      </c>
      <c r="B498" s="170"/>
      <c r="C498" s="171"/>
      <c r="D498" s="172"/>
      <c r="E498" s="147" t="str">
        <f>IF($D498="","",SUMIF('[3]TK DETHI'!$A:$A,$D498,'[3]TK DETHI'!$B:$B))</f>
        <v/>
      </c>
      <c r="F498" s="147" t="str">
        <f>IF($D498="","",SUMIF('[3]TK DETHI'!$C:$C,$D498,'[3]TK DETHI'!$D:$D))</f>
        <v/>
      </c>
      <c r="G498" s="147" t="str">
        <f>IF($D498="","",SUMIF('[3]TK DETHI'!$E:$E,$D498,'[3]TK DETHI'!$F:$F))</f>
        <v/>
      </c>
      <c r="H498" s="147" t="str">
        <f>IF($D498="","",SUMIF('[3]TK DETHI'!$G:$G,$D498,'[3]TK DETHI'!$H:$H))</f>
        <v/>
      </c>
      <c r="I498" s="147" t="str">
        <f>IF($D498="","",SUMIF('[3]TK DETHI'!$I:$I,$D498,'[3]TK DETHI'!$J:$J))</f>
        <v/>
      </c>
      <c r="J498" s="147" t="str">
        <f>IF($D498="","",SUMIF('[3]TK DETHI'!$K:$K,$D498,'[3]TK DETHI'!$L:$L))</f>
        <v/>
      </c>
      <c r="K498" s="147" t="str">
        <f>IF($D498="","",SUMIF('[3]TK DETHI'!$M:$M,$D498,'[3]TK DETHI'!$N:$N))</f>
        <v/>
      </c>
      <c r="L498" s="147" t="str">
        <f>IF($D498="","",SUMIF('[3]TK DETHI'!$O:$O,$D498,'[3]TK DETHI'!$P:$P))</f>
        <v/>
      </c>
      <c r="M498" s="148" t="str">
        <f t="shared" si="75"/>
        <v/>
      </c>
      <c r="N498" s="49" t="str">
        <f>IF($D498="","",SUMIF('[3]TK COITHI KTHP va Thi TN'!$A:$A,$D498,'[3]TK COITHI KTHP va Thi TN'!$D:$D))</f>
        <v/>
      </c>
      <c r="O498" s="49" t="str">
        <f>IF($D498="","",SUMIF('[3]TK COITHI KTHP va Thi TN'!$B:$B,$D498,'[3]TK COITHI KTHP va Thi TN'!$D:$D))</f>
        <v/>
      </c>
      <c r="P498" s="49" t="str">
        <f>IF($D498="","",SUMIF('[3]TK COITHI KTHP va Thi TN'!$E:$E,$D498,'[3]TK COITHI KTHP va Thi TN'!$H:$H))</f>
        <v/>
      </c>
      <c r="Q498" s="49" t="str">
        <f>IF($D498="","",SUMIF('[3]TK COITHI KTHP va Thi TN'!$F:$F,$D498,'[3]TK COITHI KTHP va Thi TN'!$H:$H))</f>
        <v/>
      </c>
      <c r="R498" s="149" t="str">
        <f t="shared" si="76"/>
        <v/>
      </c>
      <c r="S498" s="49" t="str">
        <f>IF($D498="","",SUMIF('[3]TK CHAMTHI'!$A:$A,$D498,'[3]TK CHAMTHI'!$C:$C))</f>
        <v/>
      </c>
      <c r="T498" s="49" t="str">
        <f>IF($D498="","",SUMIF('[3]TK CHAMTHI'!$B:$B,$D498,'[3]TK CHAMTHI'!$C:$C))</f>
        <v/>
      </c>
      <c r="U498" s="49" t="str">
        <f>IF(D498="","",SUMIF('[3]CHAM NV'!B:B,D498,'[3]CHAM NV'!C:C))</f>
        <v/>
      </c>
      <c r="V498" s="50" t="str">
        <f t="shared" si="77"/>
        <v/>
      </c>
      <c r="W498" s="49" t="str">
        <f>IF($D498="","",SUMIF('[3]TK CHAMTHI'!$D:$D,$D498,'[3]TK CHAMTHI'!$F:$F))</f>
        <v/>
      </c>
      <c r="X498" s="49" t="str">
        <f>IF($D498="","",SUMIF('[3]TK CHAMTHI'!$E:$E,$D498,'[3]TK CHAMTHI'!$F:$F))</f>
        <v/>
      </c>
      <c r="Y498" s="49" t="str">
        <f>IF(D498="","",SUMIF('[3]CHAM NV'!G:G,D498,'[3]CHAM NV'!H:H))</f>
        <v/>
      </c>
      <c r="Z498" s="50" t="str">
        <f t="shared" si="78"/>
        <v/>
      </c>
      <c r="AA498" s="49" t="str">
        <f>IF($D498="","",SUMIF('[3]TK CHAMTHI'!$G:$G,$D498,'[3]TK CHAMTHI'!$I:$I))</f>
        <v/>
      </c>
      <c r="AB498" s="49" t="str">
        <f>IF($D498="","",SUMIF('[3]TK CHAMTHI'!$H:$H,$D498,'[3]TK CHAMTHI'!$I:$I))</f>
        <v/>
      </c>
      <c r="AC498" s="49" t="str">
        <f>IF(D498="","",SUMIF('[3]CHAM NV'!E:E,D498,'[3]CHAM NV'!F:F))</f>
        <v/>
      </c>
      <c r="AD498" s="50" t="str">
        <f t="shared" si="79"/>
        <v/>
      </c>
      <c r="AE498" s="49" t="str">
        <f>IF($D498="","",SUMIF('[3]TK CHAMTHI'!$J:$J,$D498,'[3]TK CHAMTHI'!$L:$L))</f>
        <v/>
      </c>
      <c r="AF498" s="49" t="str">
        <f>IF($D498="","",SUMIF('[3]TK CHAMTHI'!$K:$K,$D498,'[3]TK CHAMTHI'!$L:$L))</f>
        <v/>
      </c>
      <c r="AG498" s="49" t="str">
        <f>IF(D498="","",SUMIF('[3]CHAM NV'!I:I,D498,'[3]CHAM NV'!J:J))</f>
        <v/>
      </c>
      <c r="AH498" s="50" t="str">
        <f t="shared" si="80"/>
        <v/>
      </c>
      <c r="AI498" s="49" t="str">
        <f>IF($D498="","",SUMIF('[3]TK CHAMTHI'!$M:$M,$D498,'[3]TK CHAMTHI'!$O:$O))</f>
        <v/>
      </c>
      <c r="AJ498" s="49" t="str">
        <f>IF($D498="","",SUMIF('[3]TK CHAMTHI'!$N:$N,$D498,'[3]TK CHAMTHI'!$O:$O))</f>
        <v/>
      </c>
      <c r="AK498" s="50" t="str">
        <f t="shared" si="72"/>
        <v/>
      </c>
      <c r="AL498" s="49" t="str">
        <f>IF($D498="","",SUMIF('[3]TK CHAMTHI'!$P:$P,$D498,'[3]TK CHAMTHI'!$R:$R))</f>
        <v/>
      </c>
      <c r="AM498" s="49" t="str">
        <f>IF($D498="","",SUMIF('[3]TK CHAMTHI'!$Q:$Q,$D498,'[3]TK CHAMTHI'!$R:$R))</f>
        <v/>
      </c>
      <c r="AN498" s="50" t="str">
        <f t="shared" si="73"/>
        <v/>
      </c>
      <c r="AO498" s="49" t="str">
        <f>IF(D498="","",SUMIF('[3]TK CHAMTHI'!S:S,D498,'[3]TK CHAMTHI'!U:U))</f>
        <v/>
      </c>
      <c r="AP498" s="49" t="str">
        <f>IF(D498="","",SUMIF('[3]TK CHAMTHI'!T:T,D498,'[3]TK CHAMTHI'!U:U))</f>
        <v/>
      </c>
      <c r="AQ498" s="50" t="str">
        <f t="shared" si="81"/>
        <v/>
      </c>
      <c r="AR498" s="50" t="str">
        <f>IF(D498="","",ROUND(SUMIF('[3]QL THI'!G:G,D498,'[3]QL THI'!H:H),1))</f>
        <v/>
      </c>
      <c r="AS498" s="50" t="str">
        <f>IF(D498="","",ROUND(SUMIF('[3]QL THI'!E:E,D498,'[3]QL THI'!F:F),1))</f>
        <v/>
      </c>
      <c r="AT498" s="149" t="str">
        <f t="shared" si="74"/>
        <v/>
      </c>
    </row>
    <row r="499" spans="1:46" s="135" customFormat="1">
      <c r="A499" s="145" t="str">
        <f>IF(D499="","",SUBTOTAL(3,$D$5:D499))</f>
        <v/>
      </c>
      <c r="B499" s="170"/>
      <c r="C499" s="171"/>
      <c r="D499" s="172"/>
      <c r="E499" s="147" t="str">
        <f>IF($D499="","",SUMIF('[3]TK DETHI'!$A:$A,$D499,'[3]TK DETHI'!$B:$B))</f>
        <v/>
      </c>
      <c r="F499" s="147" t="str">
        <f>IF($D499="","",SUMIF('[3]TK DETHI'!$C:$C,$D499,'[3]TK DETHI'!$D:$D))</f>
        <v/>
      </c>
      <c r="G499" s="147" t="str">
        <f>IF($D499="","",SUMIF('[3]TK DETHI'!$E:$E,$D499,'[3]TK DETHI'!$F:$F))</f>
        <v/>
      </c>
      <c r="H499" s="147" t="str">
        <f>IF($D499="","",SUMIF('[3]TK DETHI'!$G:$G,$D499,'[3]TK DETHI'!$H:$H))</f>
        <v/>
      </c>
      <c r="I499" s="147" t="str">
        <f>IF($D499="","",SUMIF('[3]TK DETHI'!$I:$I,$D499,'[3]TK DETHI'!$J:$J))</f>
        <v/>
      </c>
      <c r="J499" s="147" t="str">
        <f>IF($D499="","",SUMIF('[3]TK DETHI'!$K:$K,$D499,'[3]TK DETHI'!$L:$L))</f>
        <v/>
      </c>
      <c r="K499" s="147" t="str">
        <f>IF($D499="","",SUMIF('[3]TK DETHI'!$M:$M,$D499,'[3]TK DETHI'!$N:$N))</f>
        <v/>
      </c>
      <c r="L499" s="147" t="str">
        <f>IF($D499="","",SUMIF('[3]TK DETHI'!$O:$O,$D499,'[3]TK DETHI'!$P:$P))</f>
        <v/>
      </c>
      <c r="M499" s="148" t="str">
        <f t="shared" si="75"/>
        <v/>
      </c>
      <c r="N499" s="49" t="str">
        <f>IF($D499="","",SUMIF('[3]TK COITHI KTHP va Thi TN'!$A:$A,$D499,'[3]TK COITHI KTHP va Thi TN'!$D:$D))</f>
        <v/>
      </c>
      <c r="O499" s="49" t="str">
        <f>IF($D499="","",SUMIF('[3]TK COITHI KTHP va Thi TN'!$B:$B,$D499,'[3]TK COITHI KTHP va Thi TN'!$D:$D))</f>
        <v/>
      </c>
      <c r="P499" s="49" t="str">
        <f>IF($D499="","",SUMIF('[3]TK COITHI KTHP va Thi TN'!$E:$E,$D499,'[3]TK COITHI KTHP va Thi TN'!$H:$H))</f>
        <v/>
      </c>
      <c r="Q499" s="49" t="str">
        <f>IF($D499="","",SUMIF('[3]TK COITHI KTHP va Thi TN'!$F:$F,$D499,'[3]TK COITHI KTHP va Thi TN'!$H:$H))</f>
        <v/>
      </c>
      <c r="R499" s="149" t="str">
        <f t="shared" si="76"/>
        <v/>
      </c>
      <c r="S499" s="49" t="str">
        <f>IF($D499="","",SUMIF('[3]TK CHAMTHI'!$A:$A,$D499,'[3]TK CHAMTHI'!$C:$C))</f>
        <v/>
      </c>
      <c r="T499" s="49" t="str">
        <f>IF($D499="","",SUMIF('[3]TK CHAMTHI'!$B:$B,$D499,'[3]TK CHAMTHI'!$C:$C))</f>
        <v/>
      </c>
      <c r="U499" s="49" t="str">
        <f>IF(D499="","",SUMIF('[3]CHAM NV'!B:B,D499,'[3]CHAM NV'!C:C))</f>
        <v/>
      </c>
      <c r="V499" s="50" t="str">
        <f t="shared" si="77"/>
        <v/>
      </c>
      <c r="W499" s="49" t="str">
        <f>IF($D499="","",SUMIF('[3]TK CHAMTHI'!$D:$D,$D499,'[3]TK CHAMTHI'!$F:$F))</f>
        <v/>
      </c>
      <c r="X499" s="49" t="str">
        <f>IF($D499="","",SUMIF('[3]TK CHAMTHI'!$E:$E,$D499,'[3]TK CHAMTHI'!$F:$F))</f>
        <v/>
      </c>
      <c r="Y499" s="49" t="str">
        <f>IF(D499="","",SUMIF('[3]CHAM NV'!G:G,D499,'[3]CHAM NV'!H:H))</f>
        <v/>
      </c>
      <c r="Z499" s="50" t="str">
        <f t="shared" si="78"/>
        <v/>
      </c>
      <c r="AA499" s="49" t="str">
        <f>IF($D499="","",SUMIF('[3]TK CHAMTHI'!$G:$G,$D499,'[3]TK CHAMTHI'!$I:$I))</f>
        <v/>
      </c>
      <c r="AB499" s="49" t="str">
        <f>IF($D499="","",SUMIF('[3]TK CHAMTHI'!$H:$H,$D499,'[3]TK CHAMTHI'!$I:$I))</f>
        <v/>
      </c>
      <c r="AC499" s="49" t="str">
        <f>IF(D499="","",SUMIF('[3]CHAM NV'!E:E,D499,'[3]CHAM NV'!F:F))</f>
        <v/>
      </c>
      <c r="AD499" s="50" t="str">
        <f t="shared" si="79"/>
        <v/>
      </c>
      <c r="AE499" s="49" t="str">
        <f>IF($D499="","",SUMIF('[3]TK CHAMTHI'!$J:$J,$D499,'[3]TK CHAMTHI'!$L:$L))</f>
        <v/>
      </c>
      <c r="AF499" s="49" t="str">
        <f>IF($D499="","",SUMIF('[3]TK CHAMTHI'!$K:$K,$D499,'[3]TK CHAMTHI'!$L:$L))</f>
        <v/>
      </c>
      <c r="AG499" s="49" t="str">
        <f>IF(D499="","",SUMIF('[3]CHAM NV'!I:I,D499,'[3]CHAM NV'!J:J))</f>
        <v/>
      </c>
      <c r="AH499" s="50" t="str">
        <f t="shared" si="80"/>
        <v/>
      </c>
      <c r="AI499" s="49" t="str">
        <f>IF($D499="","",SUMIF('[3]TK CHAMTHI'!$M:$M,$D499,'[3]TK CHAMTHI'!$O:$O))</f>
        <v/>
      </c>
      <c r="AJ499" s="49" t="str">
        <f>IF($D499="","",SUMIF('[3]TK CHAMTHI'!$N:$N,$D499,'[3]TK CHAMTHI'!$O:$O))</f>
        <v/>
      </c>
      <c r="AK499" s="50" t="str">
        <f t="shared" si="72"/>
        <v/>
      </c>
      <c r="AL499" s="49" t="str">
        <f>IF($D499="","",SUMIF('[3]TK CHAMTHI'!$P:$P,$D499,'[3]TK CHAMTHI'!$R:$R))</f>
        <v/>
      </c>
      <c r="AM499" s="49" t="str">
        <f>IF($D499="","",SUMIF('[3]TK CHAMTHI'!$Q:$Q,$D499,'[3]TK CHAMTHI'!$R:$R))</f>
        <v/>
      </c>
      <c r="AN499" s="50" t="str">
        <f t="shared" si="73"/>
        <v/>
      </c>
      <c r="AO499" s="49" t="str">
        <f>IF(D499="","",SUMIF('[3]TK CHAMTHI'!S:S,D499,'[3]TK CHAMTHI'!U:U))</f>
        <v/>
      </c>
      <c r="AP499" s="49" t="str">
        <f>IF(D499="","",SUMIF('[3]TK CHAMTHI'!T:T,D499,'[3]TK CHAMTHI'!U:U))</f>
        <v/>
      </c>
      <c r="AQ499" s="50" t="str">
        <f t="shared" si="81"/>
        <v/>
      </c>
      <c r="AR499" s="50" t="str">
        <f>IF(D499="","",ROUND(SUMIF('[3]QL THI'!G:G,D499,'[3]QL THI'!H:H),1))</f>
        <v/>
      </c>
      <c r="AS499" s="50" t="str">
        <f>IF(D499="","",ROUND(SUMIF('[3]QL THI'!E:E,D499,'[3]QL THI'!F:F),1))</f>
        <v/>
      </c>
      <c r="AT499" s="149" t="str">
        <f t="shared" si="74"/>
        <v/>
      </c>
    </row>
    <row r="500" spans="1:46" s="135" customFormat="1">
      <c r="A500" s="145" t="str">
        <f>IF(D500="","",SUBTOTAL(3,$D$5:D500))</f>
        <v/>
      </c>
      <c r="B500" s="170"/>
      <c r="C500" s="171"/>
      <c r="D500" s="172"/>
      <c r="E500" s="147" t="str">
        <f>IF($D500="","",SUMIF('[3]TK DETHI'!$A:$A,$D500,'[3]TK DETHI'!$B:$B))</f>
        <v/>
      </c>
      <c r="F500" s="147" t="str">
        <f>IF($D500="","",SUMIF('[3]TK DETHI'!$C:$C,$D500,'[3]TK DETHI'!$D:$D))</f>
        <v/>
      </c>
      <c r="G500" s="147" t="str">
        <f>IF($D500="","",SUMIF('[3]TK DETHI'!$E:$E,$D500,'[3]TK DETHI'!$F:$F))</f>
        <v/>
      </c>
      <c r="H500" s="147" t="str">
        <f>IF($D500="","",SUMIF('[3]TK DETHI'!$G:$G,$D500,'[3]TK DETHI'!$H:$H))</f>
        <v/>
      </c>
      <c r="I500" s="147" t="str">
        <f>IF($D500="","",SUMIF('[3]TK DETHI'!$I:$I,$D500,'[3]TK DETHI'!$J:$J))</f>
        <v/>
      </c>
      <c r="J500" s="147" t="str">
        <f>IF($D500="","",SUMIF('[3]TK DETHI'!$K:$K,$D500,'[3]TK DETHI'!$L:$L))</f>
        <v/>
      </c>
      <c r="K500" s="147" t="str">
        <f>IF($D500="","",SUMIF('[3]TK DETHI'!$M:$M,$D500,'[3]TK DETHI'!$N:$N))</f>
        <v/>
      </c>
      <c r="L500" s="147" t="str">
        <f>IF($D500="","",SUMIF('[3]TK DETHI'!$O:$O,$D500,'[3]TK DETHI'!$P:$P))</f>
        <v/>
      </c>
      <c r="M500" s="148" t="str">
        <f t="shared" si="75"/>
        <v/>
      </c>
      <c r="N500" s="49" t="str">
        <f>IF($D500="","",SUMIF('[3]TK COITHI KTHP va Thi TN'!$A:$A,$D500,'[3]TK COITHI KTHP va Thi TN'!$D:$D))</f>
        <v/>
      </c>
      <c r="O500" s="49" t="str">
        <f>IF($D500="","",SUMIF('[3]TK COITHI KTHP va Thi TN'!$B:$B,$D500,'[3]TK COITHI KTHP va Thi TN'!$D:$D))</f>
        <v/>
      </c>
      <c r="P500" s="49" t="str">
        <f>IF($D500="","",SUMIF('[3]TK COITHI KTHP va Thi TN'!$E:$E,$D500,'[3]TK COITHI KTHP va Thi TN'!$H:$H))</f>
        <v/>
      </c>
      <c r="Q500" s="49" t="str">
        <f>IF($D500="","",SUMIF('[3]TK COITHI KTHP va Thi TN'!$F:$F,$D500,'[3]TK COITHI KTHP va Thi TN'!$H:$H))</f>
        <v/>
      </c>
      <c r="R500" s="149" t="str">
        <f t="shared" si="76"/>
        <v/>
      </c>
      <c r="S500" s="49" t="str">
        <f>IF($D500="","",SUMIF('[3]TK CHAMTHI'!$A:$A,$D500,'[3]TK CHAMTHI'!$C:$C))</f>
        <v/>
      </c>
      <c r="T500" s="49" t="str">
        <f>IF($D500="","",SUMIF('[3]TK CHAMTHI'!$B:$B,$D500,'[3]TK CHAMTHI'!$C:$C))</f>
        <v/>
      </c>
      <c r="U500" s="49" t="str">
        <f>IF(D500="","",SUMIF('[3]CHAM NV'!B:B,D500,'[3]CHAM NV'!C:C))</f>
        <v/>
      </c>
      <c r="V500" s="50" t="str">
        <f t="shared" si="77"/>
        <v/>
      </c>
      <c r="W500" s="49" t="str">
        <f>IF($D500="","",SUMIF('[3]TK CHAMTHI'!$D:$D,$D500,'[3]TK CHAMTHI'!$F:$F))</f>
        <v/>
      </c>
      <c r="X500" s="49" t="str">
        <f>IF($D500="","",SUMIF('[3]TK CHAMTHI'!$E:$E,$D500,'[3]TK CHAMTHI'!$F:$F))</f>
        <v/>
      </c>
      <c r="Y500" s="49" t="str">
        <f>IF(D500="","",SUMIF('[3]CHAM NV'!G:G,D500,'[3]CHAM NV'!H:H))</f>
        <v/>
      </c>
      <c r="Z500" s="50" t="str">
        <f t="shared" si="78"/>
        <v/>
      </c>
      <c r="AA500" s="49" t="str">
        <f>IF($D500="","",SUMIF('[3]TK CHAMTHI'!$G:$G,$D500,'[3]TK CHAMTHI'!$I:$I))</f>
        <v/>
      </c>
      <c r="AB500" s="49" t="str">
        <f>IF($D500="","",SUMIF('[3]TK CHAMTHI'!$H:$H,$D500,'[3]TK CHAMTHI'!$I:$I))</f>
        <v/>
      </c>
      <c r="AC500" s="49" t="str">
        <f>IF(D500="","",SUMIF('[3]CHAM NV'!E:E,D500,'[3]CHAM NV'!F:F))</f>
        <v/>
      </c>
      <c r="AD500" s="50" t="str">
        <f t="shared" si="79"/>
        <v/>
      </c>
      <c r="AE500" s="49" t="str">
        <f>IF($D500="","",SUMIF('[3]TK CHAMTHI'!$J:$J,$D500,'[3]TK CHAMTHI'!$L:$L))</f>
        <v/>
      </c>
      <c r="AF500" s="49" t="str">
        <f>IF($D500="","",SUMIF('[3]TK CHAMTHI'!$K:$K,$D500,'[3]TK CHAMTHI'!$L:$L))</f>
        <v/>
      </c>
      <c r="AG500" s="49" t="str">
        <f>IF(D500="","",SUMIF('[3]CHAM NV'!I:I,D500,'[3]CHAM NV'!J:J))</f>
        <v/>
      </c>
      <c r="AH500" s="50" t="str">
        <f t="shared" si="80"/>
        <v/>
      </c>
      <c r="AI500" s="49" t="str">
        <f>IF($D500="","",SUMIF('[3]TK CHAMTHI'!$M:$M,$D500,'[3]TK CHAMTHI'!$O:$O))</f>
        <v/>
      </c>
      <c r="AJ500" s="49" t="str">
        <f>IF($D500="","",SUMIF('[3]TK CHAMTHI'!$N:$N,$D500,'[3]TK CHAMTHI'!$O:$O))</f>
        <v/>
      </c>
      <c r="AK500" s="50" t="str">
        <f t="shared" si="72"/>
        <v/>
      </c>
      <c r="AL500" s="49" t="str">
        <f>IF($D500="","",SUMIF('[3]TK CHAMTHI'!$P:$P,$D500,'[3]TK CHAMTHI'!$R:$R))</f>
        <v/>
      </c>
      <c r="AM500" s="49" t="str">
        <f>IF($D500="","",SUMIF('[3]TK CHAMTHI'!$Q:$Q,$D500,'[3]TK CHAMTHI'!$R:$R))</f>
        <v/>
      </c>
      <c r="AN500" s="50" t="str">
        <f t="shared" si="73"/>
        <v/>
      </c>
      <c r="AO500" s="49" t="str">
        <f>IF(D500="","",SUMIF('[3]TK CHAMTHI'!S:S,D500,'[3]TK CHAMTHI'!U:U))</f>
        <v/>
      </c>
      <c r="AP500" s="49" t="str">
        <f>IF(D500="","",SUMIF('[3]TK CHAMTHI'!T:T,D500,'[3]TK CHAMTHI'!U:U))</f>
        <v/>
      </c>
      <c r="AQ500" s="50" t="str">
        <f t="shared" si="81"/>
        <v/>
      </c>
      <c r="AR500" s="50" t="str">
        <f>IF(D500="","",ROUND(SUMIF('[3]QL THI'!G:G,D500,'[3]QL THI'!H:H),1))</f>
        <v/>
      </c>
      <c r="AS500" s="50" t="str">
        <f>IF(D500="","",ROUND(SUMIF('[3]QL THI'!E:E,D500,'[3]QL THI'!F:F),1))</f>
        <v/>
      </c>
      <c r="AT500" s="149" t="str">
        <f t="shared" si="74"/>
        <v/>
      </c>
    </row>
    <row r="501" spans="1:46" s="135" customFormat="1">
      <c r="A501" s="145" t="str">
        <f>IF(D501="","",SUBTOTAL(3,$D$5:D501))</f>
        <v/>
      </c>
      <c r="B501" s="170"/>
      <c r="C501" s="171"/>
      <c r="D501" s="172"/>
      <c r="E501" s="147" t="str">
        <f>IF($D501="","",SUMIF('[3]TK DETHI'!$A:$A,$D501,'[3]TK DETHI'!$B:$B))</f>
        <v/>
      </c>
      <c r="F501" s="147" t="str">
        <f>IF($D501="","",SUMIF('[3]TK DETHI'!$C:$C,$D501,'[3]TK DETHI'!$D:$D))</f>
        <v/>
      </c>
      <c r="G501" s="147" t="str">
        <f>IF($D501="","",SUMIF('[3]TK DETHI'!$E:$E,$D501,'[3]TK DETHI'!$F:$F))</f>
        <v/>
      </c>
      <c r="H501" s="147" t="str">
        <f>IF($D501="","",SUMIF('[3]TK DETHI'!$G:$G,$D501,'[3]TK DETHI'!$H:$H))</f>
        <v/>
      </c>
      <c r="I501" s="147" t="str">
        <f>IF($D501="","",SUMIF('[3]TK DETHI'!$I:$I,$D501,'[3]TK DETHI'!$J:$J))</f>
        <v/>
      </c>
      <c r="J501" s="147" t="str">
        <f>IF($D501="","",SUMIF('[3]TK DETHI'!$K:$K,$D501,'[3]TK DETHI'!$L:$L))</f>
        <v/>
      </c>
      <c r="K501" s="147" t="str">
        <f>IF($D501="","",SUMIF('[3]TK DETHI'!$M:$M,$D501,'[3]TK DETHI'!$N:$N))</f>
        <v/>
      </c>
      <c r="L501" s="147" t="str">
        <f>IF($D501="","",SUMIF('[3]TK DETHI'!$O:$O,$D501,'[3]TK DETHI'!$P:$P))</f>
        <v/>
      </c>
      <c r="M501" s="148" t="str">
        <f t="shared" si="75"/>
        <v/>
      </c>
      <c r="N501" s="49" t="str">
        <f>IF($D501="","",SUMIF('[3]TK COITHI KTHP va Thi TN'!$A:$A,$D501,'[3]TK COITHI KTHP va Thi TN'!$D:$D))</f>
        <v/>
      </c>
      <c r="O501" s="49" t="str">
        <f>IF($D501="","",SUMIF('[3]TK COITHI KTHP va Thi TN'!$B:$B,$D501,'[3]TK COITHI KTHP va Thi TN'!$D:$D))</f>
        <v/>
      </c>
      <c r="P501" s="49" t="str">
        <f>IF($D501="","",SUMIF('[3]TK COITHI KTHP va Thi TN'!$E:$E,$D501,'[3]TK COITHI KTHP va Thi TN'!$H:$H))</f>
        <v/>
      </c>
      <c r="Q501" s="49" t="str">
        <f>IF($D501="","",SUMIF('[3]TK COITHI KTHP va Thi TN'!$F:$F,$D501,'[3]TK COITHI KTHP va Thi TN'!$H:$H))</f>
        <v/>
      </c>
      <c r="R501" s="149" t="str">
        <f t="shared" si="76"/>
        <v/>
      </c>
      <c r="S501" s="49" t="str">
        <f>IF($D501="","",SUMIF('[3]TK CHAMTHI'!$A:$A,$D501,'[3]TK CHAMTHI'!$C:$C))</f>
        <v/>
      </c>
      <c r="T501" s="49" t="str">
        <f>IF($D501="","",SUMIF('[3]TK CHAMTHI'!$B:$B,$D501,'[3]TK CHAMTHI'!$C:$C))</f>
        <v/>
      </c>
      <c r="U501" s="49" t="str">
        <f>IF(D501="","",SUMIF('[3]CHAM NV'!B:B,D501,'[3]CHAM NV'!C:C))</f>
        <v/>
      </c>
      <c r="V501" s="50" t="str">
        <f t="shared" si="77"/>
        <v/>
      </c>
      <c r="W501" s="49" t="str">
        <f>IF($D501="","",SUMIF('[3]TK CHAMTHI'!$D:$D,$D501,'[3]TK CHAMTHI'!$F:$F))</f>
        <v/>
      </c>
      <c r="X501" s="49" t="str">
        <f>IF($D501="","",SUMIF('[3]TK CHAMTHI'!$E:$E,$D501,'[3]TK CHAMTHI'!$F:$F))</f>
        <v/>
      </c>
      <c r="Y501" s="49" t="str">
        <f>IF(D501="","",SUMIF('[3]CHAM NV'!G:G,D501,'[3]CHAM NV'!H:H))</f>
        <v/>
      </c>
      <c r="Z501" s="50" t="str">
        <f t="shared" si="78"/>
        <v/>
      </c>
      <c r="AA501" s="49" t="str">
        <f>IF($D501="","",SUMIF('[3]TK CHAMTHI'!$G:$G,$D501,'[3]TK CHAMTHI'!$I:$I))</f>
        <v/>
      </c>
      <c r="AB501" s="49" t="str">
        <f>IF($D501="","",SUMIF('[3]TK CHAMTHI'!$H:$H,$D501,'[3]TK CHAMTHI'!$I:$I))</f>
        <v/>
      </c>
      <c r="AC501" s="49" t="str">
        <f>IF(D501="","",SUMIF('[3]CHAM NV'!E:E,D501,'[3]CHAM NV'!F:F))</f>
        <v/>
      </c>
      <c r="AD501" s="50" t="str">
        <f t="shared" si="79"/>
        <v/>
      </c>
      <c r="AE501" s="49" t="str">
        <f>IF($D501="","",SUMIF('[3]TK CHAMTHI'!$J:$J,$D501,'[3]TK CHAMTHI'!$L:$L))</f>
        <v/>
      </c>
      <c r="AF501" s="49" t="str">
        <f>IF($D501="","",SUMIF('[3]TK CHAMTHI'!$K:$K,$D501,'[3]TK CHAMTHI'!$L:$L))</f>
        <v/>
      </c>
      <c r="AG501" s="49" t="str">
        <f>IF(D501="","",SUMIF('[3]CHAM NV'!I:I,D501,'[3]CHAM NV'!J:J))</f>
        <v/>
      </c>
      <c r="AH501" s="50" t="str">
        <f t="shared" si="80"/>
        <v/>
      </c>
      <c r="AI501" s="49" t="str">
        <f>IF($D501="","",SUMIF('[3]TK CHAMTHI'!$M:$M,$D501,'[3]TK CHAMTHI'!$O:$O))</f>
        <v/>
      </c>
      <c r="AJ501" s="49" t="str">
        <f>IF($D501="","",SUMIF('[3]TK CHAMTHI'!$N:$N,$D501,'[3]TK CHAMTHI'!$O:$O))</f>
        <v/>
      </c>
      <c r="AK501" s="50" t="str">
        <f t="shared" si="72"/>
        <v/>
      </c>
      <c r="AL501" s="49" t="str">
        <f>IF($D501="","",SUMIF('[3]TK CHAMTHI'!$P:$P,$D501,'[3]TK CHAMTHI'!$R:$R))</f>
        <v/>
      </c>
      <c r="AM501" s="49" t="str">
        <f>IF($D501="","",SUMIF('[3]TK CHAMTHI'!$Q:$Q,$D501,'[3]TK CHAMTHI'!$R:$R))</f>
        <v/>
      </c>
      <c r="AN501" s="50" t="str">
        <f t="shared" si="73"/>
        <v/>
      </c>
      <c r="AO501" s="49" t="str">
        <f>IF(D501="","",SUMIF('[3]TK CHAMTHI'!S:S,D501,'[3]TK CHAMTHI'!U:U))</f>
        <v/>
      </c>
      <c r="AP501" s="49" t="str">
        <f>IF(D501="","",SUMIF('[3]TK CHAMTHI'!T:T,D501,'[3]TK CHAMTHI'!U:U))</f>
        <v/>
      </c>
      <c r="AQ501" s="50" t="str">
        <f t="shared" si="81"/>
        <v/>
      </c>
      <c r="AR501" s="50" t="str">
        <f>IF(D501="","",ROUND(SUMIF('[3]QL THI'!G:G,D501,'[3]QL THI'!H:H),1))</f>
        <v/>
      </c>
      <c r="AS501" s="50" t="str">
        <f>IF(D501="","",ROUND(SUMIF('[3]QL THI'!E:E,D501,'[3]QL THI'!F:F),1))</f>
        <v/>
      </c>
      <c r="AT501" s="149" t="str">
        <f t="shared" si="74"/>
        <v/>
      </c>
    </row>
    <row r="502" spans="1:46" s="135" customFormat="1">
      <c r="A502" s="134"/>
      <c r="B502" s="134"/>
      <c r="D502" s="136"/>
      <c r="E502" s="137">
        <f t="shared" ref="E502:AQ502" si="82">SUBTOTAL(9,E3:E501)</f>
        <v>0</v>
      </c>
      <c r="F502" s="137">
        <f t="shared" si="82"/>
        <v>0</v>
      </c>
      <c r="G502" s="137">
        <f t="shared" si="82"/>
        <v>0</v>
      </c>
      <c r="H502" s="137">
        <f t="shared" si="82"/>
        <v>0</v>
      </c>
      <c r="I502" s="137">
        <f t="shared" si="82"/>
        <v>46</v>
      </c>
      <c r="J502" s="137">
        <f t="shared" si="82"/>
        <v>0</v>
      </c>
      <c r="K502" s="137">
        <f t="shared" si="82"/>
        <v>0</v>
      </c>
      <c r="L502" s="137">
        <f t="shared" si="82"/>
        <v>119</v>
      </c>
      <c r="M502" s="137">
        <f t="shared" si="82"/>
        <v>270.5</v>
      </c>
      <c r="N502" s="137">
        <f t="shared" si="82"/>
        <v>0</v>
      </c>
      <c r="O502" s="137">
        <f t="shared" si="82"/>
        <v>0</v>
      </c>
      <c r="P502" s="137">
        <f t="shared" si="82"/>
        <v>27</v>
      </c>
      <c r="Q502" s="137">
        <f t="shared" si="82"/>
        <v>27</v>
      </c>
      <c r="R502" s="137">
        <f t="shared" si="82"/>
        <v>54</v>
      </c>
      <c r="S502" s="137">
        <f t="shared" si="82"/>
        <v>0</v>
      </c>
      <c r="T502" s="137">
        <f t="shared" si="82"/>
        <v>0</v>
      </c>
      <c r="U502" s="137"/>
      <c r="V502" s="137">
        <f t="shared" si="82"/>
        <v>0</v>
      </c>
      <c r="W502" s="137">
        <f t="shared" si="82"/>
        <v>0</v>
      </c>
      <c r="X502" s="137">
        <f t="shared" si="82"/>
        <v>0</v>
      </c>
      <c r="Y502" s="137"/>
      <c r="Z502" s="137">
        <f t="shared" si="82"/>
        <v>0</v>
      </c>
      <c r="AA502" s="137">
        <f t="shared" si="82"/>
        <v>0</v>
      </c>
      <c r="AB502" s="137">
        <f t="shared" si="82"/>
        <v>0</v>
      </c>
      <c r="AC502" s="137"/>
      <c r="AD502" s="137">
        <f t="shared" si="82"/>
        <v>0</v>
      </c>
      <c r="AE502" s="137">
        <f t="shared" si="82"/>
        <v>0</v>
      </c>
      <c r="AF502" s="137">
        <f t="shared" si="82"/>
        <v>0</v>
      </c>
      <c r="AG502" s="137"/>
      <c r="AH502" s="137">
        <f t="shared" si="82"/>
        <v>0</v>
      </c>
      <c r="AI502" s="137">
        <f t="shared" si="82"/>
        <v>230</v>
      </c>
      <c r="AJ502" s="137">
        <f t="shared" si="82"/>
        <v>230</v>
      </c>
      <c r="AK502" s="137">
        <f t="shared" si="82"/>
        <v>92</v>
      </c>
      <c r="AL502" s="137">
        <f t="shared" si="82"/>
        <v>0</v>
      </c>
      <c r="AM502" s="137">
        <f t="shared" si="82"/>
        <v>0</v>
      </c>
      <c r="AN502" s="137">
        <f t="shared" si="82"/>
        <v>0</v>
      </c>
      <c r="AO502" s="137">
        <f t="shared" si="82"/>
        <v>119</v>
      </c>
      <c r="AP502" s="137">
        <f t="shared" si="82"/>
        <v>119</v>
      </c>
      <c r="AQ502" s="137">
        <f t="shared" si="82"/>
        <v>95.2</v>
      </c>
      <c r="AR502" s="137">
        <f>SUBTOTAL(9,AR3:AR501)</f>
        <v>0</v>
      </c>
      <c r="AS502" s="137">
        <f>SUBTOTAL(9,AS3:AS501)</f>
        <v>0</v>
      </c>
      <c r="AT502" s="137">
        <f>SUBTOTAL(9,AT3:AT501)</f>
        <v>512.20000000000005</v>
      </c>
    </row>
    <row r="503" spans="1:46" s="135" customFormat="1">
      <c r="A503" s="134"/>
      <c r="B503" s="134"/>
      <c r="D503" s="136"/>
      <c r="R503" s="137"/>
      <c r="AT503" s="137"/>
    </row>
    <row r="504" spans="1:46" s="135" customFormat="1">
      <c r="A504" s="134"/>
      <c r="B504" s="134"/>
      <c r="D504" s="136"/>
      <c r="R504" s="137"/>
      <c r="AT504" s="137"/>
    </row>
    <row r="505" spans="1:46" s="135" customFormat="1">
      <c r="A505" s="134"/>
      <c r="B505" s="134"/>
      <c r="D505" s="136"/>
      <c r="R505" s="137"/>
      <c r="AT505" s="137"/>
    </row>
  </sheetData>
  <autoFilter ref="A4:AU501"/>
  <mergeCells count="18">
    <mergeCell ref="AL3:AN3"/>
    <mergeCell ref="AO3:AQ3"/>
    <mergeCell ref="S2:AH2"/>
    <mergeCell ref="AI2:AQ2"/>
    <mergeCell ref="AR2:AR4"/>
    <mergeCell ref="AS2:AS4"/>
    <mergeCell ref="AT2:AT4"/>
    <mergeCell ref="S3:V3"/>
    <mergeCell ref="W3:Z3"/>
    <mergeCell ref="AA3:AD3"/>
    <mergeCell ref="AE3:AH3"/>
    <mergeCell ref="AI3:AK3"/>
    <mergeCell ref="A2:A4"/>
    <mergeCell ref="B2:B4"/>
    <mergeCell ref="C2:C4"/>
    <mergeCell ref="D2:D4"/>
    <mergeCell ref="E2:M3"/>
    <mergeCell ref="N2:R3"/>
  </mergeCells>
  <conditionalFormatting sqref="F5:F501 H2:I1048576 AE502:AK1048576 AE1:AK3 E2:E1048576 L502:V1048576 AE4:AF4 AH4:AK4 M5:V501 L1:V4 AO1:AT1048576">
    <cfRule type="cellIs" dxfId="29" priority="22" stopIfTrue="1" operator="lessThan">
      <formula>0</formula>
    </cfRule>
  </conditionalFormatting>
  <conditionalFormatting sqref="E1 H1:I1">
    <cfRule type="cellIs" dxfId="28" priority="21" stopIfTrue="1" operator="lessThan">
      <formula>0</formula>
    </cfRule>
  </conditionalFormatting>
  <conditionalFormatting sqref="F2:F4 F502:F1048576">
    <cfRule type="cellIs" dxfId="27" priority="20" stopIfTrue="1" operator="lessThan">
      <formula>0</formula>
    </cfRule>
  </conditionalFormatting>
  <conditionalFormatting sqref="F1">
    <cfRule type="cellIs" dxfId="26" priority="19" stopIfTrue="1" operator="lessThan">
      <formula>0</formula>
    </cfRule>
  </conditionalFormatting>
  <conditionalFormatting sqref="G2:G1048576">
    <cfRule type="cellIs" dxfId="25" priority="18" stopIfTrue="1" operator="lessThan">
      <formula>0</formula>
    </cfRule>
  </conditionalFormatting>
  <conditionalFormatting sqref="G1">
    <cfRule type="cellIs" dxfId="24" priority="17" stopIfTrue="1" operator="lessThan">
      <formula>0</formula>
    </cfRule>
  </conditionalFormatting>
  <conditionalFormatting sqref="J2:J1048576">
    <cfRule type="cellIs" dxfId="23" priority="16" stopIfTrue="1" operator="lessThan">
      <formula>0</formula>
    </cfRule>
  </conditionalFormatting>
  <conditionalFormatting sqref="J1">
    <cfRule type="cellIs" dxfId="22" priority="15" stopIfTrue="1" operator="lessThan">
      <formula>0</formula>
    </cfRule>
  </conditionalFormatting>
  <conditionalFormatting sqref="K2:K1048576 L5:L501">
    <cfRule type="cellIs" dxfId="21" priority="14" stopIfTrue="1" operator="lessThan">
      <formula>0</formula>
    </cfRule>
  </conditionalFormatting>
  <conditionalFormatting sqref="K1">
    <cfRule type="cellIs" dxfId="20" priority="13" stopIfTrue="1" operator="lessThan">
      <formula>0</formula>
    </cfRule>
  </conditionalFormatting>
  <conditionalFormatting sqref="AA502:AD1048576 AA4:AB4 AD4 AA1:AD3">
    <cfRule type="cellIs" dxfId="19" priority="12" stopIfTrue="1" operator="lessThan">
      <formula>0</formula>
    </cfRule>
  </conditionalFormatting>
  <conditionalFormatting sqref="W1:Z3 W502:Z1048576 W4:X4 Z4">
    <cfRule type="cellIs" dxfId="18" priority="11" stopIfTrue="1" operator="lessThan">
      <formula>0</formula>
    </cfRule>
  </conditionalFormatting>
  <conditionalFormatting sqref="W5:Z501">
    <cfRule type="cellIs" dxfId="17" priority="10" stopIfTrue="1" operator="lessThan">
      <formula>0</formula>
    </cfRule>
  </conditionalFormatting>
  <conditionalFormatting sqref="AA5:AD501">
    <cfRule type="cellIs" dxfId="16" priority="9" stopIfTrue="1" operator="lessThan">
      <formula>0</formula>
    </cfRule>
  </conditionalFormatting>
  <conditionalFormatting sqref="AE5:AH501">
    <cfRule type="cellIs" dxfId="15" priority="8" stopIfTrue="1" operator="lessThan">
      <formula>0</formula>
    </cfRule>
  </conditionalFormatting>
  <conditionalFormatting sqref="AI5:AK501">
    <cfRule type="cellIs" dxfId="14" priority="7" stopIfTrue="1" operator="lessThan">
      <formula>0</formula>
    </cfRule>
  </conditionalFormatting>
  <conditionalFormatting sqref="AL502:AN1048576 AL1:AN2 AL4:AN4">
    <cfRule type="cellIs" dxfId="13" priority="6" stopIfTrue="1" operator="lessThan">
      <formula>0</formula>
    </cfRule>
  </conditionalFormatting>
  <conditionalFormatting sqref="AL5:AN501">
    <cfRule type="cellIs" dxfId="12" priority="5" stopIfTrue="1" operator="lessThan">
      <formula>0</formula>
    </cfRule>
  </conditionalFormatting>
  <conditionalFormatting sqref="AL3:AN3">
    <cfRule type="cellIs" dxfId="11" priority="4" stopIfTrue="1" operator="lessThan">
      <formula>0</formula>
    </cfRule>
  </conditionalFormatting>
  <conditionalFormatting sqref="Y4">
    <cfRule type="cellIs" dxfId="10" priority="3" stopIfTrue="1" operator="lessThan">
      <formula>0</formula>
    </cfRule>
  </conditionalFormatting>
  <conditionalFormatting sqref="AC4">
    <cfRule type="cellIs" dxfId="9" priority="2" stopIfTrue="1" operator="lessThan">
      <formula>0</formula>
    </cfRule>
  </conditionalFormatting>
  <conditionalFormatting sqref="AG4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9"/>
  <sheetViews>
    <sheetView tabSelected="1" topLeftCell="D1" workbookViewId="0">
      <pane xSplit="1" ySplit="4" topLeftCell="E5" activePane="bottomRight" state="frozen"/>
      <selection activeCell="D1" sqref="D1"/>
      <selection pane="topRight" activeCell="E1" sqref="E1"/>
      <selection pane="bottomLeft" activeCell="D5" sqref="D5"/>
      <selection pane="bottomRight" activeCell="Y17" sqref="Y17"/>
    </sheetView>
  </sheetViews>
  <sheetFormatPr defaultRowHeight="15"/>
  <cols>
    <col min="1" max="1" width="8" style="9" customWidth="1"/>
    <col min="2" max="2" width="11.42578125" style="9" customWidth="1"/>
    <col min="3" max="3" width="20" style="9" customWidth="1"/>
    <col min="4" max="4" width="26.85546875" style="9" customWidth="1"/>
    <col min="5" max="5" width="12.7109375" style="9" customWidth="1"/>
    <col min="6" max="18" width="5" style="9" customWidth="1"/>
    <col min="19" max="21" width="6.28515625" style="9" customWidth="1"/>
    <col min="22" max="22" width="10.28515625" style="9" customWidth="1"/>
    <col min="23" max="33" width="5" style="9" customWidth="1"/>
    <col min="34" max="34" width="7.5703125" style="9" customWidth="1"/>
    <col min="35" max="43" width="5" style="9" customWidth="1"/>
    <col min="44" max="44" width="9.140625" style="36"/>
    <col min="45" max="45" width="9.140625" style="36" customWidth="1"/>
    <col min="46" max="16384" width="9.140625" style="9"/>
  </cols>
  <sheetData>
    <row r="1" spans="1:47" ht="26.25" customHeight="1">
      <c r="A1" s="7"/>
      <c r="B1" s="7"/>
      <c r="C1" s="6"/>
      <c r="D1" s="8"/>
      <c r="E1" s="5">
        <f>SUBTOTAL(9,E5:E473)</f>
        <v>1111</v>
      </c>
      <c r="F1" s="5">
        <f t="shared" ref="F1:Q1" si="0">SUBTOTAL(9,F3:F474)</f>
        <v>351</v>
      </c>
      <c r="G1" s="5">
        <f t="shared" si="0"/>
        <v>0</v>
      </c>
      <c r="H1" s="5">
        <f t="shared" si="0"/>
        <v>9</v>
      </c>
      <c r="I1" s="5">
        <f t="shared" si="0"/>
        <v>0</v>
      </c>
      <c r="J1" s="5">
        <f t="shared" si="0"/>
        <v>0</v>
      </c>
      <c r="K1" s="5">
        <f t="shared" si="0"/>
        <v>0</v>
      </c>
      <c r="L1" s="5">
        <f t="shared" si="0"/>
        <v>0</v>
      </c>
      <c r="M1" s="5">
        <f t="shared" si="0"/>
        <v>1783</v>
      </c>
      <c r="N1" s="5">
        <f t="shared" si="0"/>
        <v>1273.9499999999989</v>
      </c>
      <c r="O1" s="5">
        <f t="shared" si="0"/>
        <v>1276.4999999999993</v>
      </c>
      <c r="P1" s="5">
        <f t="shared" si="0"/>
        <v>0</v>
      </c>
      <c r="Q1" s="5">
        <f t="shared" si="0"/>
        <v>0</v>
      </c>
      <c r="R1" s="5">
        <f t="shared" ref="R1:AT1" si="1">SUBTOTAL(9,R3:R498)</f>
        <v>2713.25</v>
      </c>
      <c r="S1" s="5">
        <f t="shared" si="1"/>
        <v>57332</v>
      </c>
      <c r="T1" s="5">
        <f t="shared" si="1"/>
        <v>57324</v>
      </c>
      <c r="U1" s="5">
        <f t="shared" si="1"/>
        <v>57332</v>
      </c>
      <c r="V1" s="5">
        <f t="shared" si="1"/>
        <v>5800.5499999999984</v>
      </c>
      <c r="W1" s="5">
        <f t="shared" si="1"/>
        <v>46</v>
      </c>
      <c r="X1" s="5">
        <f t="shared" si="1"/>
        <v>46</v>
      </c>
      <c r="Y1" s="5">
        <f t="shared" si="1"/>
        <v>46</v>
      </c>
      <c r="Z1" s="5">
        <f t="shared" si="1"/>
        <v>9.2000000000000011</v>
      </c>
      <c r="AA1" s="5">
        <f t="shared" si="1"/>
        <v>3900</v>
      </c>
      <c r="AB1" s="5">
        <f t="shared" si="1"/>
        <v>3279</v>
      </c>
      <c r="AC1" s="5">
        <f t="shared" si="1"/>
        <v>3900</v>
      </c>
      <c r="AD1" s="5">
        <f t="shared" si="1"/>
        <v>327.89999999999992</v>
      </c>
      <c r="AE1" s="5">
        <f t="shared" si="1"/>
        <v>340</v>
      </c>
      <c r="AF1" s="5">
        <f t="shared" si="1"/>
        <v>340</v>
      </c>
      <c r="AG1" s="5">
        <f t="shared" si="1"/>
        <v>340</v>
      </c>
      <c r="AH1" s="5">
        <f t="shared" si="1"/>
        <v>68</v>
      </c>
      <c r="AI1" s="5">
        <f t="shared" si="1"/>
        <v>230</v>
      </c>
      <c r="AJ1" s="5">
        <f t="shared" si="1"/>
        <v>230</v>
      </c>
      <c r="AK1" s="5" t="e">
        <f t="shared" si="1"/>
        <v>#VALUE!</v>
      </c>
      <c r="AL1" s="5">
        <f t="shared" si="1"/>
        <v>0</v>
      </c>
      <c r="AM1" s="5">
        <f t="shared" si="1"/>
        <v>0</v>
      </c>
      <c r="AN1" s="5">
        <f t="shared" si="1"/>
        <v>0</v>
      </c>
      <c r="AO1" s="5">
        <f t="shared" si="1"/>
        <v>119</v>
      </c>
      <c r="AP1" s="5">
        <f t="shared" si="1"/>
        <v>119</v>
      </c>
      <c r="AQ1" s="5" t="e">
        <f t="shared" si="1"/>
        <v>#VALUE!</v>
      </c>
      <c r="AR1" s="35">
        <f t="shared" si="1"/>
        <v>2.2999999999999998</v>
      </c>
      <c r="AS1" s="35">
        <f t="shared" si="1"/>
        <v>257</v>
      </c>
      <c r="AT1" s="5">
        <f t="shared" si="1"/>
        <v>11182.400000000005</v>
      </c>
      <c r="AU1" s="5"/>
    </row>
    <row r="2" spans="1:47">
      <c r="A2" s="52" t="s">
        <v>0</v>
      </c>
      <c r="B2" s="51" t="s">
        <v>1</v>
      </c>
      <c r="C2" s="53" t="s">
        <v>2</v>
      </c>
      <c r="D2" s="54" t="s">
        <v>3</v>
      </c>
      <c r="E2" s="51" t="s">
        <v>4</v>
      </c>
      <c r="F2" s="51"/>
      <c r="G2" s="51"/>
      <c r="H2" s="51"/>
      <c r="I2" s="51"/>
      <c r="J2" s="51"/>
      <c r="K2" s="51"/>
      <c r="L2" s="51"/>
      <c r="M2" s="51"/>
      <c r="N2" s="51" t="s">
        <v>5</v>
      </c>
      <c r="O2" s="51"/>
      <c r="P2" s="51"/>
      <c r="Q2" s="51"/>
      <c r="R2" s="51"/>
      <c r="S2" s="51" t="s">
        <v>6</v>
      </c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 t="s">
        <v>7</v>
      </c>
      <c r="AJ2" s="51"/>
      <c r="AK2" s="51"/>
      <c r="AL2" s="51"/>
      <c r="AM2" s="51"/>
      <c r="AN2" s="51"/>
      <c r="AO2" s="51"/>
      <c r="AP2" s="51"/>
      <c r="AQ2" s="51"/>
      <c r="AR2" s="55" t="s">
        <v>8</v>
      </c>
      <c r="AS2" s="55" t="s">
        <v>9</v>
      </c>
      <c r="AT2" s="56" t="s">
        <v>10</v>
      </c>
      <c r="AU2" s="11">
        <f>SUBTOTAL(9,AT:AT)</f>
        <v>11182.400000000005</v>
      </c>
    </row>
    <row r="3" spans="1:47">
      <c r="A3" s="52"/>
      <c r="B3" s="52"/>
      <c r="C3" s="53"/>
      <c r="D3" s="54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 t="s">
        <v>11</v>
      </c>
      <c r="T3" s="51"/>
      <c r="U3" s="51"/>
      <c r="V3" s="51"/>
      <c r="W3" s="51" t="s">
        <v>12</v>
      </c>
      <c r="X3" s="51"/>
      <c r="Y3" s="51"/>
      <c r="Z3" s="51"/>
      <c r="AA3" s="51" t="s">
        <v>13</v>
      </c>
      <c r="AB3" s="51"/>
      <c r="AC3" s="51"/>
      <c r="AD3" s="51"/>
      <c r="AE3" s="51" t="s">
        <v>14</v>
      </c>
      <c r="AF3" s="51"/>
      <c r="AG3" s="51"/>
      <c r="AH3" s="51"/>
      <c r="AI3" s="51" t="s">
        <v>11</v>
      </c>
      <c r="AJ3" s="51"/>
      <c r="AK3" s="51"/>
      <c r="AL3" s="51" t="s">
        <v>12</v>
      </c>
      <c r="AM3" s="51"/>
      <c r="AN3" s="51"/>
      <c r="AO3" s="51" t="s">
        <v>14</v>
      </c>
      <c r="AP3" s="51"/>
      <c r="AQ3" s="51"/>
      <c r="AR3" s="55"/>
      <c r="AS3" s="55"/>
      <c r="AT3" s="56"/>
      <c r="AU3" s="11"/>
    </row>
    <row r="4" spans="1:47" ht="75.75" customHeight="1">
      <c r="A4" s="52"/>
      <c r="B4" s="52"/>
      <c r="C4" s="53"/>
      <c r="D4" s="54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10" t="s">
        <v>23</v>
      </c>
      <c r="N4" s="1" t="s">
        <v>1024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10" t="s">
        <v>32</v>
      </c>
      <c r="W4" s="1" t="s">
        <v>33</v>
      </c>
      <c r="X4" s="1" t="s">
        <v>34</v>
      </c>
      <c r="Y4" s="4" t="s">
        <v>31</v>
      </c>
      <c r="Z4" s="10" t="s">
        <v>35</v>
      </c>
      <c r="AA4" s="1" t="s">
        <v>33</v>
      </c>
      <c r="AB4" s="1" t="s">
        <v>34</v>
      </c>
      <c r="AC4" s="4" t="s">
        <v>31</v>
      </c>
      <c r="AD4" s="10" t="s">
        <v>35</v>
      </c>
      <c r="AE4" s="1" t="s">
        <v>33</v>
      </c>
      <c r="AF4" s="1" t="s">
        <v>34</v>
      </c>
      <c r="AG4" s="4" t="s">
        <v>31</v>
      </c>
      <c r="AH4" s="10" t="s">
        <v>35</v>
      </c>
      <c r="AI4" s="1" t="s">
        <v>36</v>
      </c>
      <c r="AJ4" s="1" t="s">
        <v>37</v>
      </c>
      <c r="AK4" s="10" t="s">
        <v>32</v>
      </c>
      <c r="AL4" s="1" t="s">
        <v>38</v>
      </c>
      <c r="AM4" s="1" t="s">
        <v>39</v>
      </c>
      <c r="AN4" s="10" t="s">
        <v>40</v>
      </c>
      <c r="AO4" s="1" t="s">
        <v>41</v>
      </c>
      <c r="AP4" s="1" t="s">
        <v>42</v>
      </c>
      <c r="AQ4" s="10" t="s">
        <v>35</v>
      </c>
      <c r="AR4" s="55"/>
      <c r="AS4" s="55"/>
      <c r="AT4" s="56"/>
      <c r="AU4" s="5"/>
    </row>
    <row r="5" spans="1:47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>
        <f>IF($D5="","",HKI!E5+HKII!E5)</f>
        <v>0</v>
      </c>
      <c r="F5" s="16">
        <f>IF($D5="","",HKI!F5+HKII!F5)</f>
        <v>0</v>
      </c>
      <c r="G5" s="16">
        <f>IF($D5="","",HKI!G5+HKII!G5)</f>
        <v>0</v>
      </c>
      <c r="H5" s="16">
        <f>IF($D5="","",HKI!H5+HKII!H5)</f>
        <v>0</v>
      </c>
      <c r="I5" s="16">
        <f>IF($D5="","",HKI!I5+HKII!I5)</f>
        <v>0</v>
      </c>
      <c r="J5" s="16">
        <f>IF($D5="","",HKI!J5+HKII!J5)</f>
        <v>0</v>
      </c>
      <c r="K5" s="16">
        <f>IF($D5="","",HKI!K5+HKII!K5)</f>
        <v>0</v>
      </c>
      <c r="L5" s="16">
        <f>IF($D5="","",HKI!L5+HKII!L5)</f>
        <v>0</v>
      </c>
      <c r="M5" s="34">
        <f>IF($D5="","",($E5+$F5*1.5+$G5*0.25+$H5*0.5+$I5*2+$J5*2.5+$K5*0.5+$L5*1.5)+'HK HE 16-17'!I11)</f>
        <v>0</v>
      </c>
      <c r="N5" s="16">
        <f>IF($D5="","",HKI!N5+HKII!N5)</f>
        <v>0</v>
      </c>
      <c r="O5" s="16">
        <f>IF($D5="","",HKI!O5+HKII!O5)</f>
        <v>0</v>
      </c>
      <c r="P5" s="16">
        <f>IF($D5="","",HKI!P5+HKII!P5)</f>
        <v>0</v>
      </c>
      <c r="Q5" s="16">
        <f>IF($D5="","",HKI!Q5+HKII!Q5)</f>
        <v>0</v>
      </c>
      <c r="R5" s="34">
        <f>IF($D5="","",SUM($N5:$Q5)+'HK HE 16-17'!N11)</f>
        <v>0</v>
      </c>
      <c r="S5" s="16">
        <f>IF($D5="","",HKI!S5+HKII!S5)</f>
        <v>0</v>
      </c>
      <c r="T5" s="16">
        <f>IF($D5="","",HKI!T5+HKII!T5)</f>
        <v>0</v>
      </c>
      <c r="U5" s="16">
        <f>IF($D5="","",HKI!U5+HKII!U5)</f>
        <v>0</v>
      </c>
      <c r="V5" s="34">
        <f>IF($D5="","",((SUM($S5:$T5))-U5)*0.1)+'HK HE 16-17'!R11</f>
        <v>0</v>
      </c>
      <c r="W5" s="16">
        <f>IF($D5="","",HKI!W5+HKII!W5)</f>
        <v>0</v>
      </c>
      <c r="X5" s="16">
        <f>IF($D5="","",HKI!X5+HKII!X5)</f>
        <v>0</v>
      </c>
      <c r="Y5" s="16">
        <f>IF($D5="","",HKI!Y5+HKII!Y5)</f>
        <v>0</v>
      </c>
      <c r="Z5" s="34">
        <f>IF($D5="","",((SUM($W5:$X5))-Y5)*0.2)</f>
        <v>0</v>
      </c>
      <c r="AA5" s="16">
        <f>IF($D5="","",HKI!AA5+HKII!AA5)</f>
        <v>0</v>
      </c>
      <c r="AB5" s="16">
        <f>IF($D5="","",HKI!AB5+HKII!AB5)</f>
        <v>0</v>
      </c>
      <c r="AC5" s="16">
        <f>IF($D5="","",HKI!AC5+HKII!AC5)</f>
        <v>0</v>
      </c>
      <c r="AD5" s="34">
        <f>IF($D5="","",((SUM($AA5:$AB5))-AC5)*0.1)</f>
        <v>0</v>
      </c>
      <c r="AE5" s="16">
        <f>IF($D5="","",HKI!AE5+HKII!AE5)</f>
        <v>0</v>
      </c>
      <c r="AF5" s="16">
        <f>IF($D5="","",HKI!AF5+HKII!AF5)</f>
        <v>0</v>
      </c>
      <c r="AG5" s="16">
        <f>IF($D5="","",HKI!AG5+HKII!AG5)</f>
        <v>0</v>
      </c>
      <c r="AH5" s="34">
        <f>IF($D5="","",HKI!AH5+HKII!AH5)</f>
        <v>0</v>
      </c>
      <c r="AI5" s="16">
        <f>IF($D5="","",HKI!AI5+HKII!AI5+'COI - CHAM THI TN 17-18'!AI5)</f>
        <v>0</v>
      </c>
      <c r="AJ5" s="16">
        <f>IF($D5="","",HKI!AJ5+HKII!AJ5+'COI - CHAM THI TN 17-18'!AJ5)</f>
        <v>0</v>
      </c>
      <c r="AK5" s="34">
        <f>IF($D5="","",(SUM($AI5:$AJ5))*0.2)+'HK HE 16-17'!Y11</f>
        <v>0</v>
      </c>
      <c r="AL5" s="16">
        <f>IF($D5="","",HKI!AL5+HKII!AL5)</f>
        <v>0</v>
      </c>
      <c r="AM5" s="16">
        <f>IF($D5="","",HKI!AM5+HKII!AM5)</f>
        <v>0</v>
      </c>
      <c r="AN5" s="34">
        <f>IF($D5="","",HKI!AN5+HKII!AN5)</f>
        <v>0</v>
      </c>
      <c r="AO5" s="16">
        <f>IF($D5="","",HKI!AO5+HKII!AO5+'COI - CHAM THI TN 17-18'!AO5)</f>
        <v>0</v>
      </c>
      <c r="AP5" s="16">
        <f>IF($D5="","",HKI!AP5+HKII!AP5+'COI - CHAM THI TN 17-18'!AP5)</f>
        <v>0</v>
      </c>
      <c r="AQ5" s="16">
        <f>IF(D5="","",SUM(AO5:AP5)*0.4)+'HK HE 16-17'!AB11</f>
        <v>0</v>
      </c>
      <c r="AR5" s="34">
        <f>IF($D5="","",HKI!AR5+HKII!AR5+'COI - CHAM THI TN 17-18'!AR5+'HK HE 16-17'!AF11)</f>
        <v>0</v>
      </c>
      <c r="AS5" s="34">
        <f>IF($D5="","",HKI!AS5+HKII!AS5+'COI - CHAM THI TN 17-18'!AS5+'HK HE 16-17'!AG11)</f>
        <v>0</v>
      </c>
      <c r="AT5" s="17">
        <f>IF(D5="","",ROUND(M5+R5+V5+Z5+AD5+AH5+AK5+AN5+AQ5+SUM(AR5:AS5),1))</f>
        <v>0</v>
      </c>
      <c r="AU5" s="5"/>
    </row>
    <row r="6" spans="1:47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>
        <f>IF($D6="","",HKI!E6+HKII!E6)</f>
        <v>4</v>
      </c>
      <c r="F6" s="16">
        <f>IF($D6="","",HKI!F6+HKII!F6)</f>
        <v>0</v>
      </c>
      <c r="G6" s="16">
        <f>IF($D6="","",HKI!G6+HKII!G6)</f>
        <v>0</v>
      </c>
      <c r="H6" s="16">
        <f>IF($D6="","",HKI!H6+HKII!H6)</f>
        <v>0</v>
      </c>
      <c r="I6" s="16">
        <f>IF($D6="","",HKI!I6+HKII!I6)</f>
        <v>0</v>
      </c>
      <c r="J6" s="16">
        <f>IF($D6="","",HKI!J6+HKII!J6)</f>
        <v>0</v>
      </c>
      <c r="K6" s="16">
        <f>IF($D6="","",HKI!K6+HKII!K6)</f>
        <v>0</v>
      </c>
      <c r="L6" s="16">
        <f>IF($D6="","",HKI!L6+HKII!L6)</f>
        <v>0</v>
      </c>
      <c r="M6" s="34">
        <f>IF($D6="","",($E6+$F6*1.5+$G6*0.25+$H6*0.5+$I6*2+$J6*2.5+$K6*0.5+$L6*1.5)+'HK HE 16-17'!I12)</f>
        <v>4</v>
      </c>
      <c r="N6" s="16">
        <f>IF($D6="","",HKI!N6+HKII!N6)</f>
        <v>0</v>
      </c>
      <c r="O6" s="16">
        <f>IF($D6="","",HKI!O6+HKII!O6)</f>
        <v>0</v>
      </c>
      <c r="P6" s="16">
        <f>IF($D6="","",HKI!P6+HKII!P6)</f>
        <v>0</v>
      </c>
      <c r="Q6" s="16">
        <f>IF($D6="","",HKI!Q6+HKII!Q6)</f>
        <v>0</v>
      </c>
      <c r="R6" s="34">
        <f>IF($D6="","",SUM($N6:$Q6)+'HK HE 16-17'!N12)</f>
        <v>0</v>
      </c>
      <c r="S6" s="16">
        <f>IF($D6="","",HKI!S6+HKII!S6)</f>
        <v>119</v>
      </c>
      <c r="T6" s="16">
        <f>IF($D6="","",HKI!T6+HKII!T6)</f>
        <v>0</v>
      </c>
      <c r="U6" s="16">
        <f>IF($D6="","",HKI!U6+HKII!U6)</f>
        <v>218</v>
      </c>
      <c r="V6" s="34">
        <f>IF($D6="","",((SUM($S6:$T6))-U6)*0.1)+'HK HE 16-17'!R12</f>
        <v>-9.9</v>
      </c>
      <c r="W6" s="16">
        <f>IF($D6="","",HKI!W6+HKII!W6)</f>
        <v>0</v>
      </c>
      <c r="X6" s="16">
        <f>IF($D6="","",HKI!X6+HKII!X6)</f>
        <v>0</v>
      </c>
      <c r="Y6" s="16">
        <f>IF($D6="","",HKI!Y6+HKII!Y6)</f>
        <v>0</v>
      </c>
      <c r="Z6" s="34">
        <f t="shared" ref="Z6:Z69" si="2">IF($D6="","",((SUM($W6:$X6))-Y6)*0.2)</f>
        <v>0</v>
      </c>
      <c r="AA6" s="16">
        <f>IF($D6="","",HKI!AA6+HKII!AA6)</f>
        <v>0</v>
      </c>
      <c r="AB6" s="16">
        <f>IF($D6="","",HKI!AB6+HKII!AB6)</f>
        <v>0</v>
      </c>
      <c r="AC6" s="16">
        <f>IF($D6="","",HKI!AC6+HKII!AC6)</f>
        <v>0</v>
      </c>
      <c r="AD6" s="34">
        <f t="shared" ref="AD6:AD69" si="3">IF($D6="","",((SUM($AA6:$AB6))-AC6)*0.1)</f>
        <v>0</v>
      </c>
      <c r="AE6" s="16">
        <f>IF($D6="","",HKI!AE6+HKII!AE6)</f>
        <v>0</v>
      </c>
      <c r="AF6" s="16">
        <f>IF($D6="","",HKI!AF6+HKII!AF6)</f>
        <v>0</v>
      </c>
      <c r="AG6" s="16">
        <f>IF($D6="","",HKI!AG6+HKII!AG6)</f>
        <v>0</v>
      </c>
      <c r="AH6" s="34">
        <f>IF($D6="","",HKI!AH6+HKII!AH6)</f>
        <v>0</v>
      </c>
      <c r="AI6" s="16">
        <f>IF($D6="","",HKI!AI6+HKII!AI6+'COI - CHAM THI TN 17-18'!AI6)</f>
        <v>0</v>
      </c>
      <c r="AJ6" s="16">
        <f>IF($D6="","",HKI!AJ6+HKII!AJ6+'COI - CHAM THI TN 17-18'!AJ6)</f>
        <v>0</v>
      </c>
      <c r="AK6" s="34">
        <f>IF($D6="","",(SUM($AI6:$AJ6))*0.2)+'HK HE 16-17'!Y12</f>
        <v>0</v>
      </c>
      <c r="AL6" s="16">
        <f>IF($D6="","",HKI!AL6+HKII!AL6)</f>
        <v>0</v>
      </c>
      <c r="AM6" s="16">
        <f>IF($D6="","",HKI!AM6+HKII!AM6)</f>
        <v>0</v>
      </c>
      <c r="AN6" s="34">
        <f>IF($D6="","",HKI!AN6+HKII!AN6)</f>
        <v>0</v>
      </c>
      <c r="AO6" s="16">
        <f>IF($D6="","",HKI!AO6+HKII!AO6+'COI - CHAM THI TN 17-18'!AO6)</f>
        <v>0</v>
      </c>
      <c r="AP6" s="16">
        <f>IF($D6="","",HKI!AP6+HKII!AP6+'COI - CHAM THI TN 17-18'!AP6)</f>
        <v>0</v>
      </c>
      <c r="AQ6" s="16">
        <f>IF(D6="","",SUM(AO6:AP6)*0.4)+'HK HE 16-17'!AB12</f>
        <v>0</v>
      </c>
      <c r="AR6" s="34">
        <f>IF($D6="","",HKI!AR6+HKII!AR6+'COI - CHAM THI TN 17-18'!AR6+'HK HE 16-17'!AF12)</f>
        <v>0</v>
      </c>
      <c r="AS6" s="34">
        <f>IF($D6="","",HKI!AS6+HKII!AS6+'COI - CHAM THI TN 17-18'!AS6+'HK HE 16-17'!AG12)</f>
        <v>0</v>
      </c>
      <c r="AT6" s="17">
        <f t="shared" ref="AT6:AT69" si="4">IF(D6="","",ROUND(M6+R6+V6+Z6+AD6+AH6+AK6+AN6+AQ6+SUM(AR6:AS6),1))</f>
        <v>-5.9</v>
      </c>
      <c r="AU6" s="5"/>
    </row>
    <row r="7" spans="1:47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>
        <f>IF($D7="","",HKI!E7+HKII!E7)</f>
        <v>0</v>
      </c>
      <c r="F7" s="16">
        <f>IF($D7="","",HKI!F7+HKII!F7)</f>
        <v>0</v>
      </c>
      <c r="G7" s="16">
        <f>IF($D7="","",HKI!G7+HKII!G7)</f>
        <v>0</v>
      </c>
      <c r="H7" s="16">
        <f>IF($D7="","",HKI!H7+HKII!H7)</f>
        <v>0</v>
      </c>
      <c r="I7" s="16">
        <f>IF($D7="","",HKI!I7+HKII!I7)</f>
        <v>0</v>
      </c>
      <c r="J7" s="16">
        <f>IF($D7="","",HKI!J7+HKII!J7)</f>
        <v>0</v>
      </c>
      <c r="K7" s="16">
        <f>IF($D7="","",HKI!K7+HKII!K7)</f>
        <v>0</v>
      </c>
      <c r="L7" s="16">
        <f>IF($D7="","",HKI!L7+HKII!L7)</f>
        <v>0</v>
      </c>
      <c r="M7" s="34">
        <f>IF($D7="","",($E7+$F7*1.5+$G7*0.25+$H7*0.5+$I7*2+$J7*2.5+$K7*0.5+$L7*1.5)+'HK HE 16-17'!I13)</f>
        <v>0</v>
      </c>
      <c r="N7" s="16">
        <f>IF($D7="","",HKI!N7+HKII!N7)</f>
        <v>0</v>
      </c>
      <c r="O7" s="16">
        <f>IF($D7="","",HKI!O7+HKII!O7)</f>
        <v>0</v>
      </c>
      <c r="P7" s="16">
        <f>IF($D7="","",HKI!P7+HKII!P7)</f>
        <v>0</v>
      </c>
      <c r="Q7" s="16">
        <f>IF($D7="","",HKI!Q7+HKII!Q7)</f>
        <v>0</v>
      </c>
      <c r="R7" s="34">
        <f>IF($D7="","",SUM($N7:$Q7)+'HK HE 16-17'!N13)</f>
        <v>0</v>
      </c>
      <c r="S7" s="16">
        <f>IF($D7="","",HKI!S7+HKII!S7)</f>
        <v>0</v>
      </c>
      <c r="T7" s="16">
        <f>IF($D7="","",HKI!T7+HKII!T7)</f>
        <v>0</v>
      </c>
      <c r="U7" s="16">
        <f>IF($D7="","",HKI!U7+HKII!U7)</f>
        <v>0</v>
      </c>
      <c r="V7" s="34">
        <f>IF($D7="","",((SUM($S7:$T7))-U7)*0.1)+'HK HE 16-17'!R13</f>
        <v>0</v>
      </c>
      <c r="W7" s="16">
        <f>IF($D7="","",HKI!W7+HKII!W7)</f>
        <v>0</v>
      </c>
      <c r="X7" s="16">
        <f>IF($D7="","",HKI!X7+HKII!X7)</f>
        <v>0</v>
      </c>
      <c r="Y7" s="16">
        <f>IF($D7="","",HKI!Y7+HKII!Y7)</f>
        <v>0</v>
      </c>
      <c r="Z7" s="34">
        <f t="shared" si="2"/>
        <v>0</v>
      </c>
      <c r="AA7" s="16">
        <f>IF($D7="","",HKI!AA7+HKII!AA7)</f>
        <v>0</v>
      </c>
      <c r="AB7" s="16">
        <f>IF($D7="","",HKI!AB7+HKII!AB7)</f>
        <v>0</v>
      </c>
      <c r="AC7" s="16">
        <f>IF($D7="","",HKI!AC7+HKII!AC7)</f>
        <v>0</v>
      </c>
      <c r="AD7" s="34">
        <f t="shared" si="3"/>
        <v>0</v>
      </c>
      <c r="AE7" s="16">
        <f>IF($D7="","",HKI!AE7+HKII!AE7)</f>
        <v>0</v>
      </c>
      <c r="AF7" s="16">
        <f>IF($D7="","",HKI!AF7+HKII!AF7)</f>
        <v>0</v>
      </c>
      <c r="AG7" s="16">
        <f>IF($D7="","",HKI!AG7+HKII!AG7)</f>
        <v>0</v>
      </c>
      <c r="AH7" s="34">
        <f>IF($D7="","",HKI!AH7+HKII!AH7)</f>
        <v>0</v>
      </c>
      <c r="AI7" s="16">
        <f>IF($D7="","",HKI!AI7+HKII!AI7+'COI - CHAM THI TN 17-18'!AI7)</f>
        <v>0</v>
      </c>
      <c r="AJ7" s="16">
        <f>IF($D7="","",HKI!AJ7+HKII!AJ7+'COI - CHAM THI TN 17-18'!AJ7)</f>
        <v>0</v>
      </c>
      <c r="AK7" s="34">
        <f>IF($D7="","",(SUM($AI7:$AJ7))*0.2)+'HK HE 16-17'!Y13</f>
        <v>0</v>
      </c>
      <c r="AL7" s="16">
        <f>IF($D7="","",HKI!AL7+HKII!AL7)</f>
        <v>0</v>
      </c>
      <c r="AM7" s="16">
        <f>IF($D7="","",HKI!AM7+HKII!AM7)</f>
        <v>0</v>
      </c>
      <c r="AN7" s="34">
        <f>IF($D7="","",HKI!AN7+HKII!AN7)</f>
        <v>0</v>
      </c>
      <c r="AO7" s="16">
        <f>IF($D7="","",HKI!AO7+HKII!AO7+'COI - CHAM THI TN 17-18'!AO7)</f>
        <v>0</v>
      </c>
      <c r="AP7" s="16">
        <f>IF($D7="","",HKI!AP7+HKII!AP7+'COI - CHAM THI TN 17-18'!AP7)</f>
        <v>0</v>
      </c>
      <c r="AQ7" s="16">
        <f>IF(D7="","",SUM(AO7:AP7)*0.4)+'HK HE 16-17'!AB13</f>
        <v>0</v>
      </c>
      <c r="AR7" s="34">
        <f>IF($D7="","",HKI!AR7+HKII!AR7+'COI - CHAM THI TN 17-18'!AR7+'HK HE 16-17'!AF13)</f>
        <v>0</v>
      </c>
      <c r="AS7" s="34">
        <f>IF($D7="","",HKI!AS7+HKII!AS7+'COI - CHAM THI TN 17-18'!AS7+'HK HE 16-17'!AG13)</f>
        <v>0</v>
      </c>
      <c r="AT7" s="17">
        <f t="shared" si="4"/>
        <v>0</v>
      </c>
      <c r="AU7" s="5"/>
    </row>
    <row r="8" spans="1:47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>
        <f>IF($D8="","",HKI!E8+HKII!E8)</f>
        <v>0</v>
      </c>
      <c r="F8" s="16">
        <f>IF($D8="","",HKI!F8+HKII!F8)</f>
        <v>0</v>
      </c>
      <c r="G8" s="16">
        <f>IF($D8="","",HKI!G8+HKII!G8)</f>
        <v>0</v>
      </c>
      <c r="H8" s="16">
        <f>IF($D8="","",HKI!H8+HKII!H8)</f>
        <v>0</v>
      </c>
      <c r="I8" s="16">
        <f>IF($D8="","",HKI!I8+HKII!I8)</f>
        <v>0</v>
      </c>
      <c r="J8" s="16">
        <f>IF($D8="","",HKI!J8+HKII!J8)</f>
        <v>0</v>
      </c>
      <c r="K8" s="16">
        <f>IF($D8="","",HKI!K8+HKII!K8)</f>
        <v>0</v>
      </c>
      <c r="L8" s="16">
        <f>IF($D8="","",HKI!L8+HKII!L8)</f>
        <v>0</v>
      </c>
      <c r="M8" s="34">
        <f>IF($D8="","",($E8+$F8*1.5+$G8*0.25+$H8*0.5+$I8*2+$J8*2.5+$K8*0.5+$L8*1.5)+'HK HE 16-17'!I14)</f>
        <v>0</v>
      </c>
      <c r="N8" s="16">
        <f>IF($D8="","",HKI!N8+HKII!N8)</f>
        <v>0</v>
      </c>
      <c r="O8" s="16">
        <f>IF($D8="","",HKI!O8+HKII!O8)</f>
        <v>0</v>
      </c>
      <c r="P8" s="16">
        <f>IF($D8="","",HKI!P8+HKII!P8)</f>
        <v>0</v>
      </c>
      <c r="Q8" s="16">
        <f>IF($D8="","",HKI!Q8+HKII!Q8)</f>
        <v>0</v>
      </c>
      <c r="R8" s="34">
        <f>IF($D8="","",SUM($N8:$Q8)+'HK HE 16-17'!N14)</f>
        <v>0</v>
      </c>
      <c r="S8" s="16">
        <f>IF($D8="","",HKI!S8+HKII!S8)</f>
        <v>0</v>
      </c>
      <c r="T8" s="16">
        <f>IF($D8="","",HKI!T8+HKII!T8)</f>
        <v>0</v>
      </c>
      <c r="U8" s="16">
        <f>IF($D8="","",HKI!U8+HKII!U8)</f>
        <v>0</v>
      </c>
      <c r="V8" s="34">
        <f>IF($D8="","",((SUM($S8:$T8))-U8)*0.1)+'HK HE 16-17'!R14</f>
        <v>0</v>
      </c>
      <c r="W8" s="16">
        <f>IF($D8="","",HKI!W8+HKII!W8)</f>
        <v>0</v>
      </c>
      <c r="X8" s="16">
        <f>IF($D8="","",HKI!X8+HKII!X8)</f>
        <v>0</v>
      </c>
      <c r="Y8" s="16">
        <f>IF($D8="","",HKI!Y8+HKII!Y8)</f>
        <v>0</v>
      </c>
      <c r="Z8" s="34">
        <f t="shared" si="2"/>
        <v>0</v>
      </c>
      <c r="AA8" s="16">
        <f>IF($D8="","",HKI!AA8+HKII!AA8)</f>
        <v>0</v>
      </c>
      <c r="AB8" s="16">
        <f>IF($D8="","",HKI!AB8+HKII!AB8)</f>
        <v>0</v>
      </c>
      <c r="AC8" s="16">
        <f>IF($D8="","",HKI!AC8+HKII!AC8)</f>
        <v>0</v>
      </c>
      <c r="AD8" s="34">
        <f t="shared" si="3"/>
        <v>0</v>
      </c>
      <c r="AE8" s="16">
        <f>IF($D8="","",HKI!AE8+HKII!AE8)</f>
        <v>0</v>
      </c>
      <c r="AF8" s="16">
        <f>IF($D8="","",HKI!AF8+HKII!AF8)</f>
        <v>0</v>
      </c>
      <c r="AG8" s="16">
        <f>IF($D8="","",HKI!AG8+HKII!AG8)</f>
        <v>0</v>
      </c>
      <c r="AH8" s="34">
        <f>IF($D8="","",HKI!AH8+HKII!AH8)</f>
        <v>0</v>
      </c>
      <c r="AI8" s="16">
        <f>IF($D8="","",HKI!AI8+HKII!AI8+'COI - CHAM THI TN 17-18'!AI8)</f>
        <v>0</v>
      </c>
      <c r="AJ8" s="16">
        <f>IF($D8="","",HKI!AJ8+HKII!AJ8+'COI - CHAM THI TN 17-18'!AJ8)</f>
        <v>0</v>
      </c>
      <c r="AK8" s="34">
        <f>IF($D8="","",(SUM($AI8:$AJ8))*0.2)+'HK HE 16-17'!Y14</f>
        <v>0</v>
      </c>
      <c r="AL8" s="16">
        <f>IF($D8="","",HKI!AL8+HKII!AL8)</f>
        <v>0</v>
      </c>
      <c r="AM8" s="16">
        <f>IF($D8="","",HKI!AM8+HKII!AM8)</f>
        <v>0</v>
      </c>
      <c r="AN8" s="34">
        <f>IF($D8="","",HKI!AN8+HKII!AN8)</f>
        <v>0</v>
      </c>
      <c r="AO8" s="16">
        <f>IF($D8="","",HKI!AO8+HKII!AO8+'COI - CHAM THI TN 17-18'!AO8)</f>
        <v>0</v>
      </c>
      <c r="AP8" s="16">
        <f>IF($D8="","",HKI!AP8+HKII!AP8+'COI - CHAM THI TN 17-18'!AP8)</f>
        <v>0</v>
      </c>
      <c r="AQ8" s="16">
        <f>IF(D8="","",SUM(AO8:AP8)*0.4)+'HK HE 16-17'!AB14</f>
        <v>0</v>
      </c>
      <c r="AR8" s="34">
        <f>IF($D8="","",HKI!AR8+HKII!AR8+'COI - CHAM THI TN 17-18'!AR8+'HK HE 16-17'!AF14)</f>
        <v>0</v>
      </c>
      <c r="AS8" s="34">
        <f>IF($D8="","",HKI!AS8+HKII!AS8+'COI - CHAM THI TN 17-18'!AS8+'HK HE 16-17'!AG14)</f>
        <v>0</v>
      </c>
      <c r="AT8" s="17">
        <f t="shared" si="4"/>
        <v>0</v>
      </c>
      <c r="AU8" s="5"/>
    </row>
    <row r="9" spans="1:47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>
        <f>IF($D9="","",HKI!E9+HKII!E9)</f>
        <v>6</v>
      </c>
      <c r="F9" s="16">
        <f>IF($D9="","",HKI!F9+HKII!F9)</f>
        <v>0</v>
      </c>
      <c r="G9" s="16">
        <f>IF($D9="","",HKI!G9+HKII!G9)</f>
        <v>0</v>
      </c>
      <c r="H9" s="16">
        <f>IF($D9="","",HKI!H9+HKII!H9)</f>
        <v>0</v>
      </c>
      <c r="I9" s="16">
        <f>IF($D9="","",HKI!I9+HKII!I9)</f>
        <v>0</v>
      </c>
      <c r="J9" s="16">
        <f>IF($D9="","",HKI!J9+HKII!J9)</f>
        <v>0</v>
      </c>
      <c r="K9" s="16">
        <f>IF($D9="","",HKI!K9+HKII!K9)</f>
        <v>0</v>
      </c>
      <c r="L9" s="16">
        <f>IF($D9="","",HKI!L9+HKII!L9)</f>
        <v>0</v>
      </c>
      <c r="M9" s="34">
        <f>IF($D9="","",($E9+$F9*1.5+$G9*0.25+$H9*0.5+$I9*2+$J9*2.5+$K9*0.5+$L9*1.5)+'HK HE 16-17'!I15)</f>
        <v>8</v>
      </c>
      <c r="N9" s="16">
        <f>IF($D9="","",HKI!N9+HKII!N9)</f>
        <v>5.3999999999999995</v>
      </c>
      <c r="O9" s="16">
        <f>IF($D9="","",HKI!O9+HKII!O9)</f>
        <v>9.2999999999999989</v>
      </c>
      <c r="P9" s="16">
        <f>IF($D9="","",HKI!P9+HKII!P9)</f>
        <v>0</v>
      </c>
      <c r="Q9" s="16">
        <f>IF($D9="","",HKI!Q9+HKII!Q9)</f>
        <v>0</v>
      </c>
      <c r="R9" s="34">
        <f>IF($D9="","",SUM($N9:$Q9)+'HK HE 16-17'!N15)</f>
        <v>19.100000000000001</v>
      </c>
      <c r="S9" s="16">
        <f>IF($D9="","",HKI!S9+HKII!S9)</f>
        <v>150</v>
      </c>
      <c r="T9" s="16">
        <f>IF($D9="","",HKI!T9+HKII!T9)</f>
        <v>320</v>
      </c>
      <c r="U9" s="16">
        <f>IF($D9="","",HKI!U9+HKII!U9)</f>
        <v>329</v>
      </c>
      <c r="V9" s="34">
        <f>IF($D9="","",((SUM($S9:$T9))-U9)*0.1)+'HK HE 16-17'!R15</f>
        <v>14.8</v>
      </c>
      <c r="W9" s="16">
        <f>IF($D9="","",HKI!W9+HKII!W9)</f>
        <v>0</v>
      </c>
      <c r="X9" s="16">
        <f>IF($D9="","",HKI!X9+HKII!X9)</f>
        <v>0</v>
      </c>
      <c r="Y9" s="16">
        <f>IF($D9="","",HKI!Y9+HKII!Y9)</f>
        <v>0</v>
      </c>
      <c r="Z9" s="34">
        <f t="shared" si="2"/>
        <v>0</v>
      </c>
      <c r="AA9" s="16">
        <f>IF($D9="","",HKI!AA9+HKII!AA9)</f>
        <v>0</v>
      </c>
      <c r="AB9" s="16">
        <f>IF($D9="","",HKI!AB9+HKII!AB9)</f>
        <v>49</v>
      </c>
      <c r="AC9" s="16">
        <f>IF($D9="","",HKI!AC9+HKII!AC9)</f>
        <v>0</v>
      </c>
      <c r="AD9" s="34">
        <f t="shared" si="3"/>
        <v>4.9000000000000004</v>
      </c>
      <c r="AE9" s="16">
        <f>IF($D9="","",HKI!AE9+HKII!AE9)</f>
        <v>50</v>
      </c>
      <c r="AF9" s="16">
        <f>IF($D9="","",HKI!AF9+HKII!AF9)</f>
        <v>64</v>
      </c>
      <c r="AG9" s="16">
        <f>IF($D9="","",HKI!AG9+HKII!AG9)</f>
        <v>50</v>
      </c>
      <c r="AH9" s="34">
        <f>IF($D9="","",HKI!AH9+HKII!AH9)</f>
        <v>12.8</v>
      </c>
      <c r="AI9" s="16">
        <f>IF($D9="","",HKI!AI9+HKII!AI9+'COI - CHAM THI TN 17-18'!AI9)</f>
        <v>0</v>
      </c>
      <c r="AJ9" s="16">
        <f>IF($D9="","",HKI!AJ9+HKII!AJ9+'COI - CHAM THI TN 17-18'!AJ9)</f>
        <v>0</v>
      </c>
      <c r="AK9" s="34">
        <f>IF($D9="","",(SUM($AI9:$AJ9))*0.2)+'HK HE 16-17'!Y15</f>
        <v>0</v>
      </c>
      <c r="AL9" s="16">
        <f>IF($D9="","",HKI!AL9+HKII!AL9)</f>
        <v>0</v>
      </c>
      <c r="AM9" s="16">
        <f>IF($D9="","",HKI!AM9+HKII!AM9)</f>
        <v>0</v>
      </c>
      <c r="AN9" s="34">
        <f>IF($D9="","",HKI!AN9+HKII!AN9)</f>
        <v>0</v>
      </c>
      <c r="AO9" s="16">
        <f>IF($D9="","",HKI!AO9+HKII!AO9+'COI - CHAM THI TN 17-18'!AO9)</f>
        <v>0</v>
      </c>
      <c r="AP9" s="16">
        <f>IF($D9="","",HKI!AP9+HKII!AP9+'COI - CHAM THI TN 17-18'!AP9)</f>
        <v>0</v>
      </c>
      <c r="AQ9" s="16">
        <f>IF(D9="","",SUM(AO9:AP9)*0.4)+'HK HE 16-17'!AB15</f>
        <v>0</v>
      </c>
      <c r="AR9" s="34">
        <f>IF($D9="","",HKI!AR9+HKII!AR9+'COI - CHAM THI TN 17-18'!AR9+'HK HE 16-17'!AF15)</f>
        <v>0</v>
      </c>
      <c r="AS9" s="34">
        <f>IF($D9="","",HKI!AS9+HKII!AS9+'COI - CHAM THI TN 17-18'!AS9+'HK HE 16-17'!AG15)</f>
        <v>1.7</v>
      </c>
      <c r="AT9" s="17">
        <f t="shared" si="4"/>
        <v>61.3</v>
      </c>
      <c r="AU9" s="5"/>
    </row>
    <row r="10" spans="1:47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>
        <f>IF($D10="","",HKI!E10+HKII!E10)</f>
        <v>2</v>
      </c>
      <c r="F10" s="16">
        <f>IF($D10="","",HKI!F10+HKII!F10)</f>
        <v>0</v>
      </c>
      <c r="G10" s="16">
        <f>IF($D10="","",HKI!G10+HKII!G10)</f>
        <v>0</v>
      </c>
      <c r="H10" s="16">
        <f>IF($D10="","",HKI!H10+HKII!H10)</f>
        <v>3</v>
      </c>
      <c r="I10" s="16">
        <f>IF($D10="","",HKI!I10+HKII!I10)</f>
        <v>0</v>
      </c>
      <c r="J10" s="16">
        <f>IF($D10="","",HKI!J10+HKII!J10)</f>
        <v>0</v>
      </c>
      <c r="K10" s="16">
        <f>IF($D10="","",HKI!K10+HKII!K10)</f>
        <v>0</v>
      </c>
      <c r="L10" s="16">
        <f>IF($D10="","",HKI!L10+HKII!L10)</f>
        <v>0</v>
      </c>
      <c r="M10" s="34">
        <f>IF($D10="","",($E10+$F10*1.5+$G10*0.25+$H10*0.5+$I10*2+$J10*2.5+$K10*0.5+$L10*1.5)+'HK HE 16-17'!I16)</f>
        <v>13.5</v>
      </c>
      <c r="N10" s="16">
        <f>IF($D10="","",HKI!N10+HKII!N10)</f>
        <v>1.35</v>
      </c>
      <c r="O10" s="16">
        <f>IF($D10="","",HKI!O10+HKII!O10)</f>
        <v>2.85</v>
      </c>
      <c r="P10" s="16">
        <f>IF($D10="","",HKI!P10+HKII!P10)</f>
        <v>0</v>
      </c>
      <c r="Q10" s="16">
        <f>IF($D10="","",HKI!Q10+HKII!Q10)</f>
        <v>0</v>
      </c>
      <c r="R10" s="34">
        <f>IF($D10="","",SUM($N10:$Q10)+'HK HE 16-17'!N16)</f>
        <v>4.2</v>
      </c>
      <c r="S10" s="16">
        <f>IF($D10="","",HKI!S10+HKII!S10)</f>
        <v>141</v>
      </c>
      <c r="T10" s="16">
        <f>IF($D10="","",HKI!T10+HKII!T10)</f>
        <v>329</v>
      </c>
      <c r="U10" s="16">
        <f>IF($D10="","",HKI!U10+HKII!U10)</f>
        <v>314</v>
      </c>
      <c r="V10" s="34">
        <f>IF($D10="","",((SUM($S10:$T10))-U10)*0.1)+'HK HE 16-17'!R16</f>
        <v>19.900000000000002</v>
      </c>
      <c r="W10" s="16">
        <f>IF($D10="","",HKI!W10+HKII!W10)</f>
        <v>0</v>
      </c>
      <c r="X10" s="16">
        <f>IF($D10="","",HKI!X10+HKII!X10)</f>
        <v>0</v>
      </c>
      <c r="Y10" s="16">
        <f>IF($D10="","",HKI!Y10+HKII!Y10)</f>
        <v>0</v>
      </c>
      <c r="Z10" s="34">
        <f t="shared" si="2"/>
        <v>0</v>
      </c>
      <c r="AA10" s="16">
        <f>IF($D10="","",HKI!AA10+HKII!AA10)</f>
        <v>49</v>
      </c>
      <c r="AB10" s="16">
        <f>IF($D10="","",HKI!AB10+HKII!AB10)</f>
        <v>90</v>
      </c>
      <c r="AC10" s="16">
        <f>IF($D10="","",HKI!AC10+HKII!AC10)</f>
        <v>49</v>
      </c>
      <c r="AD10" s="34">
        <f t="shared" si="3"/>
        <v>9</v>
      </c>
      <c r="AE10" s="16">
        <f>IF($D10="","",HKI!AE10+HKII!AE10)</f>
        <v>64</v>
      </c>
      <c r="AF10" s="16">
        <f>IF($D10="","",HKI!AF10+HKII!AF10)</f>
        <v>34</v>
      </c>
      <c r="AG10" s="16">
        <f>IF($D10="","",HKI!AG10+HKII!AG10)</f>
        <v>48</v>
      </c>
      <c r="AH10" s="34">
        <f>IF($D10="","",HKI!AH10+HKII!AH10)</f>
        <v>10</v>
      </c>
      <c r="AI10" s="16">
        <f>IF($D10="","",HKI!AI10+HKII!AI10+'COI - CHAM THI TN 17-18'!AI10)</f>
        <v>0</v>
      </c>
      <c r="AJ10" s="16">
        <f>IF($D10="","",HKI!AJ10+HKII!AJ10+'COI - CHAM THI TN 17-18'!AJ10)</f>
        <v>0</v>
      </c>
      <c r="AK10" s="34">
        <f>IF($D10="","",(SUM($AI10:$AJ10))*0.2)+'HK HE 16-17'!Y16</f>
        <v>0</v>
      </c>
      <c r="AL10" s="16">
        <f>IF($D10="","",HKI!AL10+HKII!AL10)</f>
        <v>0</v>
      </c>
      <c r="AM10" s="16">
        <f>IF($D10="","",HKI!AM10+HKII!AM10)</f>
        <v>0</v>
      </c>
      <c r="AN10" s="34">
        <f>IF($D10="","",HKI!AN10+HKII!AN10)</f>
        <v>0</v>
      </c>
      <c r="AO10" s="16">
        <f>IF($D10="","",HKI!AO10+HKII!AO10+'COI - CHAM THI TN 17-18'!AO10)</f>
        <v>0</v>
      </c>
      <c r="AP10" s="16">
        <f>IF($D10="","",HKI!AP10+HKII!AP10+'COI - CHAM THI TN 17-18'!AP10)</f>
        <v>0</v>
      </c>
      <c r="AQ10" s="16">
        <f>IF(D10="","",SUM(AO10:AP10)*0.4)+'HK HE 16-17'!AB16</f>
        <v>0</v>
      </c>
      <c r="AR10" s="34">
        <f>IF($D10="","",HKI!AR10+HKII!AR10+'COI - CHAM THI TN 17-18'!AR10+'HK HE 16-17'!AF16)</f>
        <v>0</v>
      </c>
      <c r="AS10" s="34">
        <f>IF($D10="","",HKI!AS10+HKII!AS10+'COI - CHAM THI TN 17-18'!AS10+'HK HE 16-17'!AG16)</f>
        <v>3.4</v>
      </c>
      <c r="AT10" s="17">
        <f t="shared" si="4"/>
        <v>60</v>
      </c>
      <c r="AU10" s="5"/>
    </row>
    <row r="11" spans="1:47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>
        <f>IF($D11="","",HKI!E11+HKII!E11)</f>
        <v>2</v>
      </c>
      <c r="F11" s="16">
        <f>IF($D11="","",HKI!F11+HKII!F11)</f>
        <v>10</v>
      </c>
      <c r="G11" s="16">
        <f>IF($D11="","",HKI!G11+HKII!G11)</f>
        <v>0</v>
      </c>
      <c r="H11" s="16">
        <f>IF($D11="","",HKI!H11+HKII!H11)</f>
        <v>2</v>
      </c>
      <c r="I11" s="16">
        <f>IF($D11="","",HKI!I11+HKII!I11)</f>
        <v>0</v>
      </c>
      <c r="J11" s="16">
        <f>IF($D11="","",HKI!J11+HKII!J11)</f>
        <v>0</v>
      </c>
      <c r="K11" s="16">
        <f>IF($D11="","",HKI!K11+HKII!K11)</f>
        <v>0</v>
      </c>
      <c r="L11" s="16">
        <f>IF($D11="","",HKI!L11+HKII!L11)</f>
        <v>0</v>
      </c>
      <c r="M11" s="34">
        <f>IF($D11="","",($E11+$F11*1.5+$G11*0.25+$H11*0.5+$I11*2+$J11*2.5+$K11*0.5+$L11*1.5)+'HK HE 16-17'!I17)</f>
        <v>18</v>
      </c>
      <c r="N11" s="16">
        <f>IF($D11="","",HKI!N11+HKII!N11)</f>
        <v>3.45</v>
      </c>
      <c r="O11" s="16">
        <f>IF($D11="","",HKI!O11+HKII!O11)</f>
        <v>2.4</v>
      </c>
      <c r="P11" s="16">
        <f>IF($D11="","",HKI!P11+HKII!P11)</f>
        <v>0</v>
      </c>
      <c r="Q11" s="16">
        <f>IF($D11="","",HKI!Q11+HKII!Q11)</f>
        <v>0</v>
      </c>
      <c r="R11" s="34">
        <f>IF($D11="","",SUM($N11:$Q11)+'HK HE 16-17'!N17)</f>
        <v>5.85</v>
      </c>
      <c r="S11" s="16">
        <f>IF($D11="","",HKI!S11+HKII!S11)</f>
        <v>34</v>
      </c>
      <c r="T11" s="16">
        <f>IF($D11="","",HKI!T11+HKII!T11)</f>
        <v>150</v>
      </c>
      <c r="U11" s="16">
        <f>IF($D11="","",HKI!U11+HKII!U11)</f>
        <v>202</v>
      </c>
      <c r="V11" s="34">
        <f>IF($D11="","",((SUM($S11:$T11))-U11)*0.1)+'HK HE 16-17'!R17</f>
        <v>-1.8</v>
      </c>
      <c r="W11" s="16">
        <f>IF($D11="","",HKI!W11+HKII!W11)</f>
        <v>0</v>
      </c>
      <c r="X11" s="16">
        <f>IF($D11="","",HKI!X11+HKII!X11)</f>
        <v>0</v>
      </c>
      <c r="Y11" s="16">
        <f>IF($D11="","",HKI!Y11+HKII!Y11)</f>
        <v>0</v>
      </c>
      <c r="Z11" s="34">
        <f t="shared" si="2"/>
        <v>0</v>
      </c>
      <c r="AA11" s="16">
        <f>IF($D11="","",HKI!AA11+HKII!AA11)</f>
        <v>0</v>
      </c>
      <c r="AB11" s="16">
        <f>IF($D11="","",HKI!AB11+HKII!AB11)</f>
        <v>0</v>
      </c>
      <c r="AC11" s="16">
        <f>IF($D11="","",HKI!AC11+HKII!AC11)</f>
        <v>0</v>
      </c>
      <c r="AD11" s="34">
        <f t="shared" si="3"/>
        <v>0</v>
      </c>
      <c r="AE11" s="16">
        <f>IF($D11="","",HKI!AE11+HKII!AE11)</f>
        <v>54</v>
      </c>
      <c r="AF11" s="16">
        <f>IF($D11="","",HKI!AF11+HKII!AF11)</f>
        <v>0</v>
      </c>
      <c r="AG11" s="16">
        <f>IF($D11="","",HKI!AG11+HKII!AG11)</f>
        <v>106</v>
      </c>
      <c r="AH11" s="34">
        <f>IF($D11="","",HKI!AH11+HKII!AH11)</f>
        <v>-10.4</v>
      </c>
      <c r="AI11" s="16">
        <f>IF($D11="","",HKI!AI11+HKII!AI11+'COI - CHAM THI TN 17-18'!AI11)</f>
        <v>0</v>
      </c>
      <c r="AJ11" s="16">
        <f>IF($D11="","",HKI!AJ11+HKII!AJ11+'COI - CHAM THI TN 17-18'!AJ11)</f>
        <v>0</v>
      </c>
      <c r="AK11" s="34">
        <f>IF($D11="","",(SUM($AI11:$AJ11))*0.2)+'HK HE 16-17'!Y17</f>
        <v>0</v>
      </c>
      <c r="AL11" s="16">
        <f>IF($D11="","",HKI!AL11+HKII!AL11)</f>
        <v>0</v>
      </c>
      <c r="AM11" s="16">
        <f>IF($D11="","",HKI!AM11+HKII!AM11)</f>
        <v>0</v>
      </c>
      <c r="AN11" s="34">
        <f>IF($D11="","",HKI!AN11+HKII!AN11)</f>
        <v>0</v>
      </c>
      <c r="AO11" s="16">
        <f>IF($D11="","",HKI!AO11+HKII!AO11+'COI - CHAM THI TN 17-18'!AO11)</f>
        <v>0</v>
      </c>
      <c r="AP11" s="16">
        <f>IF($D11="","",HKI!AP11+HKII!AP11+'COI - CHAM THI TN 17-18'!AP11)</f>
        <v>0</v>
      </c>
      <c r="AQ11" s="16">
        <f>IF(D11="","",SUM(AO11:AP11)*0.4)+'HK HE 16-17'!AB17</f>
        <v>0</v>
      </c>
      <c r="AR11" s="34">
        <f>IF($D11="","",HKI!AR11+HKII!AR11+'COI - CHAM THI TN 17-18'!AR11+'HK HE 16-17'!AF17)</f>
        <v>0</v>
      </c>
      <c r="AS11" s="34">
        <f>IF($D11="","",HKI!AS11+HKII!AS11+'COI - CHAM THI TN 17-18'!AS11+'HK HE 16-17'!AG17)</f>
        <v>0.6</v>
      </c>
      <c r="AT11" s="17">
        <f t="shared" si="4"/>
        <v>12.3</v>
      </c>
      <c r="AU11" s="5"/>
    </row>
    <row r="12" spans="1:47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>
        <f>IF($D12="","",HKI!E12+HKII!E12)</f>
        <v>10</v>
      </c>
      <c r="F12" s="16">
        <f>IF($D12="","",HKI!F12+HKII!F12)</f>
        <v>0</v>
      </c>
      <c r="G12" s="16">
        <f>IF($D12="","",HKI!G12+HKII!G12)</f>
        <v>0</v>
      </c>
      <c r="H12" s="16">
        <f>IF($D12="","",HKI!H12+HKII!H12)</f>
        <v>0</v>
      </c>
      <c r="I12" s="16">
        <f>IF($D12="","",HKI!I12+HKII!I12)</f>
        <v>0</v>
      </c>
      <c r="J12" s="16">
        <f>IF($D12="","",HKI!J12+HKII!J12)</f>
        <v>0</v>
      </c>
      <c r="K12" s="16">
        <f>IF($D12="","",HKI!K12+HKII!K12)</f>
        <v>0</v>
      </c>
      <c r="L12" s="16">
        <f>IF($D12="","",HKI!L12+HKII!L12)</f>
        <v>0</v>
      </c>
      <c r="M12" s="34">
        <f>IF($D12="","",($E12+$F12*1.5+$G12*0.25+$H12*0.5+$I12*2+$J12*2.5+$K12*0.5+$L12*1.5)+'HK HE 16-17'!I18)</f>
        <v>10</v>
      </c>
      <c r="N12" s="16">
        <f>IF($D12="","",HKI!N12+HKII!N12)</f>
        <v>2.7</v>
      </c>
      <c r="O12" s="16">
        <f>IF($D12="","",HKI!O12+HKII!O12)</f>
        <v>5.9999999999999991</v>
      </c>
      <c r="P12" s="16">
        <f>IF($D12="","",HKI!P12+HKII!P12)</f>
        <v>0</v>
      </c>
      <c r="Q12" s="16">
        <f>IF($D12="","",HKI!Q12+HKII!Q12)</f>
        <v>0</v>
      </c>
      <c r="R12" s="34">
        <f>IF($D12="","",SUM($N12:$Q12)+'HK HE 16-17'!N18)</f>
        <v>11.1</v>
      </c>
      <c r="S12" s="16">
        <f>IF($D12="","",HKI!S12+HKII!S12)</f>
        <v>368</v>
      </c>
      <c r="T12" s="16">
        <f>IF($D12="","",HKI!T12+HKII!T12)</f>
        <v>324</v>
      </c>
      <c r="U12" s="16">
        <f>IF($D12="","",HKI!U12+HKII!U12)</f>
        <v>414</v>
      </c>
      <c r="V12" s="34">
        <f>IF($D12="","",((SUM($S12:$T12))-U12)*0.1)+'HK HE 16-17'!R18</f>
        <v>27.8</v>
      </c>
      <c r="W12" s="16">
        <f>IF($D12="","",HKI!W12+HKII!W12)</f>
        <v>0</v>
      </c>
      <c r="X12" s="16">
        <f>IF($D12="","",HKI!X12+HKII!X12)</f>
        <v>0</v>
      </c>
      <c r="Y12" s="16">
        <f>IF($D12="","",HKI!Y12+HKII!Y12)</f>
        <v>0</v>
      </c>
      <c r="Z12" s="34">
        <f t="shared" si="2"/>
        <v>0</v>
      </c>
      <c r="AA12" s="16">
        <f>IF($D12="","",HKI!AA12+HKII!AA12)</f>
        <v>0</v>
      </c>
      <c r="AB12" s="16">
        <f>IF($D12="","",HKI!AB12+HKII!AB12)</f>
        <v>0</v>
      </c>
      <c r="AC12" s="16">
        <f>IF($D12="","",HKI!AC12+HKII!AC12)</f>
        <v>0</v>
      </c>
      <c r="AD12" s="34">
        <f t="shared" si="3"/>
        <v>0</v>
      </c>
      <c r="AE12" s="16">
        <f>IF($D12="","",HKI!AE12+HKII!AE12)</f>
        <v>0</v>
      </c>
      <c r="AF12" s="16">
        <f>IF($D12="","",HKI!AF12+HKII!AF12)</f>
        <v>0</v>
      </c>
      <c r="AG12" s="16">
        <f>IF($D12="","",HKI!AG12+HKII!AG12)</f>
        <v>0</v>
      </c>
      <c r="AH12" s="34">
        <f>IF($D12="","",HKI!AH12+HKII!AH12)</f>
        <v>0</v>
      </c>
      <c r="AI12" s="16">
        <f>IF($D12="","",HKI!AI12+HKII!AI12+'COI - CHAM THI TN 17-18'!AI12)</f>
        <v>0</v>
      </c>
      <c r="AJ12" s="16">
        <f>IF($D12="","",HKI!AJ12+HKII!AJ12+'COI - CHAM THI TN 17-18'!AJ12)</f>
        <v>0</v>
      </c>
      <c r="AK12" s="34">
        <f>IF($D12="","",(SUM($AI12:$AJ12))*0.2)+'HK HE 16-17'!Y18</f>
        <v>0</v>
      </c>
      <c r="AL12" s="16">
        <f>IF($D12="","",HKI!AL12+HKII!AL12)</f>
        <v>0</v>
      </c>
      <c r="AM12" s="16">
        <f>IF($D12="","",HKI!AM12+HKII!AM12)</f>
        <v>0</v>
      </c>
      <c r="AN12" s="34">
        <f>IF($D12="","",HKI!AN12+HKII!AN12)</f>
        <v>0</v>
      </c>
      <c r="AO12" s="16">
        <f>IF($D12="","",HKI!AO12+HKII!AO12+'COI - CHAM THI TN 17-18'!AO12)</f>
        <v>0</v>
      </c>
      <c r="AP12" s="16">
        <f>IF($D12="","",HKI!AP12+HKII!AP12+'COI - CHAM THI TN 17-18'!AP12)</f>
        <v>0</v>
      </c>
      <c r="AQ12" s="16">
        <f>IF(D12="","",SUM(AO12:AP12)*0.4)+'HK HE 16-17'!AB18</f>
        <v>1.2</v>
      </c>
      <c r="AR12" s="34">
        <f>IF($D12="","",HKI!AR12+HKII!AR12+'COI - CHAM THI TN 17-18'!AR12+'HK HE 16-17'!AF18)</f>
        <v>0</v>
      </c>
      <c r="AS12" s="34">
        <f>IF($D12="","",HKI!AS12+HKII!AS12+'COI - CHAM THI TN 17-18'!AS12+'HK HE 16-17'!AG18)</f>
        <v>1.4</v>
      </c>
      <c r="AT12" s="17">
        <f t="shared" si="4"/>
        <v>51.5</v>
      </c>
      <c r="AU12" s="5"/>
    </row>
    <row r="13" spans="1:47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>
        <f>IF($D13="","",HKI!E13+HKII!E13)</f>
        <v>0</v>
      </c>
      <c r="F13" s="16">
        <f>IF($D13="","",HKI!F13+HKII!F13)</f>
        <v>0</v>
      </c>
      <c r="G13" s="16">
        <f>IF($D13="","",HKI!G13+HKII!G13)</f>
        <v>0</v>
      </c>
      <c r="H13" s="16">
        <f>IF($D13="","",HKI!H13+HKII!H13)</f>
        <v>0</v>
      </c>
      <c r="I13" s="16">
        <f>IF($D13="","",HKI!I13+HKII!I13)</f>
        <v>0</v>
      </c>
      <c r="J13" s="16">
        <f>IF($D13="","",HKI!J13+HKII!J13)</f>
        <v>0</v>
      </c>
      <c r="K13" s="16">
        <f>IF($D13="","",HKI!K13+HKII!K13)</f>
        <v>0</v>
      </c>
      <c r="L13" s="16">
        <f>IF($D13="","",HKI!L13+HKII!L13)</f>
        <v>0</v>
      </c>
      <c r="M13" s="34">
        <f>IF($D13="","",($E13+$F13*1.5+$G13*0.25+$H13*0.5+$I13*2+$J13*2.5+$K13*0.5+$L13*1.5)+'HK HE 16-17'!I19)</f>
        <v>0</v>
      </c>
      <c r="N13" s="16">
        <f>IF($D13="","",HKI!N13+HKII!N13)</f>
        <v>0</v>
      </c>
      <c r="O13" s="16">
        <f>IF($D13="","",HKI!O13+HKII!O13)</f>
        <v>0</v>
      </c>
      <c r="P13" s="16">
        <f>IF($D13="","",HKI!P13+HKII!P13)</f>
        <v>0</v>
      </c>
      <c r="Q13" s="16">
        <f>IF($D13="","",HKI!Q13+HKII!Q13)</f>
        <v>0</v>
      </c>
      <c r="R13" s="34">
        <f>IF($D13="","",SUM($N13:$Q13)+'HK HE 16-17'!N19)</f>
        <v>0</v>
      </c>
      <c r="S13" s="16">
        <f>IF($D13="","",HKI!S13+HKII!S13)</f>
        <v>0</v>
      </c>
      <c r="T13" s="16">
        <f>IF($D13="","",HKI!T13+HKII!T13)</f>
        <v>0</v>
      </c>
      <c r="U13" s="16">
        <f>IF($D13="","",HKI!U13+HKII!U13)</f>
        <v>0</v>
      </c>
      <c r="V13" s="34">
        <f>IF($D13="","",((SUM($S13:$T13))-U13)*0.1)+'HK HE 16-17'!R19</f>
        <v>0</v>
      </c>
      <c r="W13" s="16">
        <f>IF($D13="","",HKI!W13+HKII!W13)</f>
        <v>0</v>
      </c>
      <c r="X13" s="16">
        <f>IF($D13="","",HKI!X13+HKII!X13)</f>
        <v>0</v>
      </c>
      <c r="Y13" s="16">
        <f>IF($D13="","",HKI!Y13+HKII!Y13)</f>
        <v>0</v>
      </c>
      <c r="Z13" s="34">
        <f t="shared" si="2"/>
        <v>0</v>
      </c>
      <c r="AA13" s="16">
        <f>IF($D13="","",HKI!AA13+HKII!AA13)</f>
        <v>0</v>
      </c>
      <c r="AB13" s="16">
        <f>IF($D13="","",HKI!AB13+HKII!AB13)</f>
        <v>0</v>
      </c>
      <c r="AC13" s="16">
        <f>IF($D13="","",HKI!AC13+HKII!AC13)</f>
        <v>0</v>
      </c>
      <c r="AD13" s="34">
        <f t="shared" si="3"/>
        <v>0</v>
      </c>
      <c r="AE13" s="16">
        <f>IF($D13="","",HKI!AE13+HKII!AE13)</f>
        <v>0</v>
      </c>
      <c r="AF13" s="16">
        <f>IF($D13="","",HKI!AF13+HKII!AF13)</f>
        <v>0</v>
      </c>
      <c r="AG13" s="16">
        <f>IF($D13="","",HKI!AG13+HKII!AG13)</f>
        <v>0</v>
      </c>
      <c r="AH13" s="34">
        <f>IF($D13="","",HKI!AH13+HKII!AH13)</f>
        <v>0</v>
      </c>
      <c r="AI13" s="16">
        <f>IF($D13="","",HKI!AI13+HKII!AI13+'COI - CHAM THI TN 17-18'!AI13)</f>
        <v>0</v>
      </c>
      <c r="AJ13" s="16">
        <f>IF($D13="","",HKI!AJ13+HKII!AJ13+'COI - CHAM THI TN 17-18'!AJ13)</f>
        <v>0</v>
      </c>
      <c r="AK13" s="34">
        <f>IF($D13="","",(SUM($AI13:$AJ13))*0.2)+'HK HE 16-17'!Y19</f>
        <v>0</v>
      </c>
      <c r="AL13" s="16">
        <f>IF($D13="","",HKI!AL13+HKII!AL13)</f>
        <v>0</v>
      </c>
      <c r="AM13" s="16">
        <f>IF($D13="","",HKI!AM13+HKII!AM13)</f>
        <v>0</v>
      </c>
      <c r="AN13" s="34">
        <f>IF($D13="","",HKI!AN13+HKII!AN13)</f>
        <v>0</v>
      </c>
      <c r="AO13" s="16">
        <f>IF($D13="","",HKI!AO13+HKII!AO13+'COI - CHAM THI TN 17-18'!AO13)</f>
        <v>0</v>
      </c>
      <c r="AP13" s="16">
        <f>IF($D13="","",HKI!AP13+HKII!AP13+'COI - CHAM THI TN 17-18'!AP13)</f>
        <v>0</v>
      </c>
      <c r="AQ13" s="16">
        <f>IF(D13="","",SUM(AO13:AP13)*0.4)+'HK HE 16-17'!AB19</f>
        <v>0</v>
      </c>
      <c r="AR13" s="34">
        <f>IF($D13="","",HKI!AR13+HKII!AR13+'COI - CHAM THI TN 17-18'!AR13+'HK HE 16-17'!AF19)</f>
        <v>0</v>
      </c>
      <c r="AS13" s="34">
        <f>IF($D13="","",HKI!AS13+HKII!AS13+'COI - CHAM THI TN 17-18'!AS13+'HK HE 16-17'!AG19)</f>
        <v>0</v>
      </c>
      <c r="AT13" s="17">
        <f t="shared" si="4"/>
        <v>0</v>
      </c>
      <c r="AU13" s="5"/>
    </row>
    <row r="14" spans="1:47">
      <c r="A14" s="12">
        <f>IF(D14="","",SUBTOTAL(3,$D$5:D14))</f>
        <v>10</v>
      </c>
      <c r="B14" s="13" t="s">
        <v>63</v>
      </c>
      <c r="C14" s="14" t="s">
        <v>53</v>
      </c>
      <c r="D14" s="15" t="s">
        <v>64</v>
      </c>
      <c r="E14" s="16">
        <f>IF($D14="","",HKI!E14+HKII!E14)</f>
        <v>12</v>
      </c>
      <c r="F14" s="16">
        <f>IF($D14="","",HKI!F14+HKII!F14)</f>
        <v>0</v>
      </c>
      <c r="G14" s="16">
        <f>IF($D14="","",HKI!G14+HKII!G14)</f>
        <v>0</v>
      </c>
      <c r="H14" s="16">
        <f>IF($D14="","",HKI!H14+HKII!H14)</f>
        <v>0</v>
      </c>
      <c r="I14" s="16">
        <f>IF($D14="","",HKI!I14+HKII!I14)</f>
        <v>0</v>
      </c>
      <c r="J14" s="16">
        <f>IF($D14="","",HKI!J14+HKII!J14)</f>
        <v>0</v>
      </c>
      <c r="K14" s="16">
        <f>IF($D14="","",HKI!K14+HKII!K14)</f>
        <v>0</v>
      </c>
      <c r="L14" s="16">
        <f>IF($D14="","",HKI!L14+HKII!L14)</f>
        <v>0</v>
      </c>
      <c r="M14" s="34">
        <f>IF($D14="","",($E14+$F14*1.5+$G14*0.25+$H14*0.5+$I14*2+$J14*2.5+$K14*0.5+$L14*1.5)+'HK HE 16-17'!I20)</f>
        <v>12</v>
      </c>
      <c r="N14" s="16">
        <f>IF($D14="","",HKI!N14+HKII!N14)</f>
        <v>4.05</v>
      </c>
      <c r="O14" s="16">
        <f>IF($D14="","",HKI!O14+HKII!O14)</f>
        <v>4.6500000000000004</v>
      </c>
      <c r="P14" s="16">
        <f>IF($D14="","",HKI!P14+HKII!P14)</f>
        <v>0</v>
      </c>
      <c r="Q14" s="16">
        <f>IF($D14="","",HKI!Q14+HKII!Q14)</f>
        <v>0</v>
      </c>
      <c r="R14" s="34">
        <f>IF($D14="","",SUM($N14:$Q14)+'HK HE 16-17'!N20)</f>
        <v>8.6999999999999993</v>
      </c>
      <c r="S14" s="16">
        <f>IF($D14="","",HKI!S14+HKII!S14)</f>
        <v>827</v>
      </c>
      <c r="T14" s="16">
        <f>IF($D14="","",HKI!T14+HKII!T14)</f>
        <v>781</v>
      </c>
      <c r="U14" s="16">
        <f>IF($D14="","",HKI!U14+HKII!U14)</f>
        <v>880</v>
      </c>
      <c r="V14" s="34">
        <f>IF($D14="","",((SUM($S14:$T14))-U14)*0.1)+'HK HE 16-17'!R20</f>
        <v>72.8</v>
      </c>
      <c r="W14" s="16">
        <f>IF($D14="","",HKI!W14+HKII!W14)</f>
        <v>0</v>
      </c>
      <c r="X14" s="16">
        <f>IF($D14="","",HKI!X14+HKII!X14)</f>
        <v>0</v>
      </c>
      <c r="Y14" s="16">
        <f>IF($D14="","",HKI!Y14+HKII!Y14)</f>
        <v>0</v>
      </c>
      <c r="Z14" s="34">
        <f t="shared" si="2"/>
        <v>0</v>
      </c>
      <c r="AA14" s="16">
        <f>IF($D14="","",HKI!AA14+HKII!AA14)</f>
        <v>0</v>
      </c>
      <c r="AB14" s="16">
        <f>IF($D14="","",HKI!AB14+HKII!AB14)</f>
        <v>0</v>
      </c>
      <c r="AC14" s="16">
        <f>IF($D14="","",HKI!AC14+HKII!AC14)</f>
        <v>0</v>
      </c>
      <c r="AD14" s="34">
        <f t="shared" si="3"/>
        <v>0</v>
      </c>
      <c r="AE14" s="16">
        <f>IF($D14="","",HKI!AE14+HKII!AE14)</f>
        <v>0</v>
      </c>
      <c r="AF14" s="16">
        <f>IF($D14="","",HKI!AF14+HKII!AF14)</f>
        <v>0</v>
      </c>
      <c r="AG14" s="16">
        <f>IF($D14="","",HKI!AG14+HKII!AG14)</f>
        <v>0</v>
      </c>
      <c r="AH14" s="34">
        <f>IF($D14="","",HKI!AH14+HKII!AH14)</f>
        <v>0</v>
      </c>
      <c r="AI14" s="16">
        <f>IF($D14="","",HKI!AI14+HKII!AI14+'COI - CHAM THI TN 17-18'!AI14)</f>
        <v>0</v>
      </c>
      <c r="AJ14" s="16">
        <f>IF($D14="","",HKI!AJ14+HKII!AJ14+'COI - CHAM THI TN 17-18'!AJ14)</f>
        <v>0</v>
      </c>
      <c r="AK14" s="34">
        <f>IF($D14="","",(SUM($AI14:$AJ14))*0.2)+'HK HE 16-17'!Y20</f>
        <v>0</v>
      </c>
      <c r="AL14" s="16">
        <f>IF($D14="","",HKI!AL14+HKII!AL14)</f>
        <v>0</v>
      </c>
      <c r="AM14" s="16">
        <f>IF($D14="","",HKI!AM14+HKII!AM14)</f>
        <v>0</v>
      </c>
      <c r="AN14" s="34">
        <f>IF($D14="","",HKI!AN14+HKII!AN14)</f>
        <v>0</v>
      </c>
      <c r="AO14" s="16">
        <f>IF($D14="","",HKI!AO14+HKII!AO14+'COI - CHAM THI TN 17-18'!AO14)</f>
        <v>0</v>
      </c>
      <c r="AP14" s="16">
        <f>IF($D14="","",HKI!AP14+HKII!AP14+'COI - CHAM THI TN 17-18'!AP14)</f>
        <v>0</v>
      </c>
      <c r="AQ14" s="16">
        <f>IF(D14="","",SUM(AO14:AP14)*0.4)+'HK HE 16-17'!AB20</f>
        <v>0</v>
      </c>
      <c r="AR14" s="34">
        <f>IF($D14="","",HKI!AR14+HKII!AR14+'COI - CHAM THI TN 17-18'!AR14+'HK HE 16-17'!AF20)</f>
        <v>0</v>
      </c>
      <c r="AS14" s="34">
        <f>IF($D14="","",HKI!AS14+HKII!AS14+'COI - CHAM THI TN 17-18'!AS14+'HK HE 16-17'!AG20)</f>
        <v>1</v>
      </c>
      <c r="AT14" s="17">
        <f t="shared" si="4"/>
        <v>94.5</v>
      </c>
      <c r="AU14" s="5"/>
    </row>
    <row r="15" spans="1:47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>
        <f>IF($D15="","",HKI!E15+HKII!E15)</f>
        <v>2</v>
      </c>
      <c r="F15" s="16">
        <f>IF($D15="","",HKI!F15+HKII!F15)</f>
        <v>0</v>
      </c>
      <c r="G15" s="16">
        <f>IF($D15="","",HKI!G15+HKII!G15)</f>
        <v>0</v>
      </c>
      <c r="H15" s="16">
        <f>IF($D15="","",HKI!H15+HKII!H15)</f>
        <v>0</v>
      </c>
      <c r="I15" s="16">
        <f>IF($D15="","",HKI!I15+HKII!I15)</f>
        <v>0</v>
      </c>
      <c r="J15" s="16">
        <f>IF($D15="","",HKI!J15+HKII!J15)</f>
        <v>0</v>
      </c>
      <c r="K15" s="16">
        <f>IF($D15="","",HKI!K15+HKII!K15)</f>
        <v>0</v>
      </c>
      <c r="L15" s="16">
        <f>IF($D15="","",HKI!L15+HKII!L15)</f>
        <v>0</v>
      </c>
      <c r="M15" s="34">
        <f>IF($D15="","",($E15+$F15*1.5+$G15*0.25+$H15*0.5+$I15*2+$J15*2.5+$K15*0.5+$L15*1.5)+'HK HE 16-17'!I21)</f>
        <v>2</v>
      </c>
      <c r="N15" s="16">
        <f>IF($D15="","",HKI!N15+HKII!N15)</f>
        <v>4.5</v>
      </c>
      <c r="O15" s="16">
        <f>IF($D15="","",HKI!O15+HKII!O15)</f>
        <v>6.6000000000000005</v>
      </c>
      <c r="P15" s="16">
        <f>IF($D15="","",HKI!P15+HKII!P15)</f>
        <v>0</v>
      </c>
      <c r="Q15" s="16">
        <f>IF($D15="","",HKI!Q15+HKII!Q15)</f>
        <v>0</v>
      </c>
      <c r="R15" s="34">
        <f>IF($D15="","",SUM($N15:$Q15)+'HK HE 16-17'!N21)</f>
        <v>11.100000000000001</v>
      </c>
      <c r="S15" s="16">
        <f>IF($D15="","",HKI!S15+HKII!S15)</f>
        <v>504</v>
      </c>
      <c r="T15" s="16">
        <f>IF($D15="","",HKI!T15+HKII!T15)</f>
        <v>253</v>
      </c>
      <c r="U15" s="16">
        <f>IF($D15="","",HKI!U15+HKII!U15)</f>
        <v>456</v>
      </c>
      <c r="V15" s="34">
        <f>IF($D15="","",((SUM($S15:$T15))-U15)*0.1)+'HK HE 16-17'!R21</f>
        <v>30.1</v>
      </c>
      <c r="W15" s="16">
        <f>IF($D15="","",HKI!W15+HKII!W15)</f>
        <v>0</v>
      </c>
      <c r="X15" s="16">
        <f>IF($D15="","",HKI!X15+HKII!X15)</f>
        <v>0</v>
      </c>
      <c r="Y15" s="16">
        <f>IF($D15="","",HKI!Y15+HKII!Y15)</f>
        <v>0</v>
      </c>
      <c r="Z15" s="34">
        <f t="shared" si="2"/>
        <v>0</v>
      </c>
      <c r="AA15" s="16">
        <f>IF($D15="","",HKI!AA15+HKII!AA15)</f>
        <v>0</v>
      </c>
      <c r="AB15" s="16">
        <f>IF($D15="","",HKI!AB15+HKII!AB15)</f>
        <v>0</v>
      </c>
      <c r="AC15" s="16">
        <f>IF($D15="","",HKI!AC15+HKII!AC15)</f>
        <v>0</v>
      </c>
      <c r="AD15" s="34">
        <f t="shared" si="3"/>
        <v>0</v>
      </c>
      <c r="AE15" s="16">
        <f>IF($D15="","",HKI!AE15+HKII!AE15)</f>
        <v>0</v>
      </c>
      <c r="AF15" s="16">
        <f>IF($D15="","",HKI!AF15+HKII!AF15)</f>
        <v>0</v>
      </c>
      <c r="AG15" s="16">
        <f>IF($D15="","",HKI!AG15+HKII!AG15)</f>
        <v>0</v>
      </c>
      <c r="AH15" s="34">
        <f>IF($D15="","",HKI!AH15+HKII!AH15)</f>
        <v>0</v>
      </c>
      <c r="AI15" s="16">
        <f>IF($D15="","",HKI!AI15+HKII!AI15+'COI - CHAM THI TN 17-18'!AI15)</f>
        <v>0</v>
      </c>
      <c r="AJ15" s="16">
        <f>IF($D15="","",HKI!AJ15+HKII!AJ15+'COI - CHAM THI TN 17-18'!AJ15)</f>
        <v>0</v>
      </c>
      <c r="AK15" s="34">
        <f>IF($D15="","",(SUM($AI15:$AJ15))*0.2)+'HK HE 16-17'!Y21</f>
        <v>0</v>
      </c>
      <c r="AL15" s="16">
        <f>IF($D15="","",HKI!AL15+HKII!AL15)</f>
        <v>0</v>
      </c>
      <c r="AM15" s="16">
        <f>IF($D15="","",HKI!AM15+HKII!AM15)</f>
        <v>0</v>
      </c>
      <c r="AN15" s="34">
        <f>IF($D15="","",HKI!AN15+HKII!AN15)</f>
        <v>0</v>
      </c>
      <c r="AO15" s="16">
        <f>IF($D15="","",HKI!AO15+HKII!AO15+'COI - CHAM THI TN 17-18'!AO15)</f>
        <v>0</v>
      </c>
      <c r="AP15" s="16">
        <f>IF($D15="","",HKI!AP15+HKII!AP15+'COI - CHAM THI TN 17-18'!AP15)</f>
        <v>0</v>
      </c>
      <c r="AQ15" s="16">
        <f>IF(D15="","",SUM(AO15:AP15)*0.4)+'HK HE 16-17'!AB21</f>
        <v>0</v>
      </c>
      <c r="AR15" s="34">
        <f>IF($D15="","",HKI!AR15+HKII!AR15+'COI - CHAM THI TN 17-18'!AR15+'HK HE 16-17'!AF21)</f>
        <v>0</v>
      </c>
      <c r="AS15" s="34">
        <f>IF($D15="","",HKI!AS15+HKII!AS15+'COI - CHAM THI TN 17-18'!AS15+'HK HE 16-17'!AG21)</f>
        <v>2.2999999999999998</v>
      </c>
      <c r="AT15" s="17">
        <f t="shared" si="4"/>
        <v>45.5</v>
      </c>
      <c r="AU15" s="5"/>
    </row>
    <row r="16" spans="1:47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>
        <f>IF($D16="","",HKI!E16+HKII!E16)</f>
        <v>0</v>
      </c>
      <c r="F16" s="16">
        <f>IF($D16="","",HKI!F16+HKII!F16)</f>
        <v>0</v>
      </c>
      <c r="G16" s="16">
        <f>IF($D16="","",HKI!G16+HKII!G16)</f>
        <v>0</v>
      </c>
      <c r="H16" s="16">
        <f>IF($D16="","",HKI!H16+HKII!H16)</f>
        <v>0</v>
      </c>
      <c r="I16" s="16">
        <f>IF($D16="","",HKI!I16+HKII!I16)</f>
        <v>0</v>
      </c>
      <c r="J16" s="16">
        <f>IF($D16="","",HKI!J16+HKII!J16)</f>
        <v>0</v>
      </c>
      <c r="K16" s="16">
        <f>IF($D16="","",HKI!K16+HKII!K16)</f>
        <v>0</v>
      </c>
      <c r="L16" s="16">
        <f>IF($D16="","",HKI!L16+HKII!L16)</f>
        <v>0</v>
      </c>
      <c r="M16" s="34">
        <f>IF($D16="","",($E16+$F16*1.5+$G16*0.25+$H16*0.5+$I16*2+$J16*2.5+$K16*0.5+$L16*1.5)+'HK HE 16-17'!I22)</f>
        <v>0</v>
      </c>
      <c r="N16" s="16">
        <f>IF($D16="","",HKI!N16+HKII!N16)</f>
        <v>0</v>
      </c>
      <c r="O16" s="16">
        <f>IF($D16="","",HKI!O16+HKII!O16)</f>
        <v>0</v>
      </c>
      <c r="P16" s="16">
        <f>IF($D16="","",HKI!P16+HKII!P16)</f>
        <v>0</v>
      </c>
      <c r="Q16" s="16">
        <f>IF($D16="","",HKI!Q16+HKII!Q16)</f>
        <v>0</v>
      </c>
      <c r="R16" s="34">
        <f>IF($D16="","",SUM($N16:$Q16)+'HK HE 16-17'!N22)</f>
        <v>1.2</v>
      </c>
      <c r="S16" s="16">
        <f>IF($D16="","",HKI!S16+HKII!S16)</f>
        <v>218</v>
      </c>
      <c r="T16" s="16">
        <f>IF($D16="","",HKI!T16+HKII!T16)</f>
        <v>0</v>
      </c>
      <c r="U16" s="16">
        <f>IF($D16="","",HKI!U16+HKII!U16)</f>
        <v>210</v>
      </c>
      <c r="V16" s="34">
        <f>IF($D16="","",((SUM($S16:$T16))-U16)*0.1)+'HK HE 16-17'!R22</f>
        <v>0.8</v>
      </c>
      <c r="W16" s="16">
        <f>IF($D16="","",HKI!W16+HKII!W16)</f>
        <v>0</v>
      </c>
      <c r="X16" s="16">
        <f>IF($D16="","",HKI!X16+HKII!X16)</f>
        <v>0</v>
      </c>
      <c r="Y16" s="16">
        <f>IF($D16="","",HKI!Y16+HKII!Y16)</f>
        <v>0</v>
      </c>
      <c r="Z16" s="34">
        <f t="shared" si="2"/>
        <v>0</v>
      </c>
      <c r="AA16" s="16">
        <f>IF($D16="","",HKI!AA16+HKII!AA16)</f>
        <v>0</v>
      </c>
      <c r="AB16" s="16">
        <f>IF($D16="","",HKI!AB16+HKII!AB16)</f>
        <v>0</v>
      </c>
      <c r="AC16" s="16">
        <f>IF($D16="","",HKI!AC16+HKII!AC16)</f>
        <v>0</v>
      </c>
      <c r="AD16" s="34">
        <f t="shared" si="3"/>
        <v>0</v>
      </c>
      <c r="AE16" s="16">
        <f>IF($D16="","",HKI!AE16+HKII!AE16)</f>
        <v>0</v>
      </c>
      <c r="AF16" s="16">
        <f>IF($D16="","",HKI!AF16+HKII!AF16)</f>
        <v>0</v>
      </c>
      <c r="AG16" s="16">
        <f>IF($D16="","",HKI!AG16+HKII!AG16)</f>
        <v>0</v>
      </c>
      <c r="AH16" s="34">
        <f>IF($D16="","",HKI!AH16+HKII!AH16)</f>
        <v>0</v>
      </c>
      <c r="AI16" s="16">
        <f>IF($D16="","",HKI!AI16+HKII!AI16+'COI - CHAM THI TN 17-18'!AI16)</f>
        <v>0</v>
      </c>
      <c r="AJ16" s="16">
        <f>IF($D16="","",HKI!AJ16+HKII!AJ16+'COI - CHAM THI TN 17-18'!AJ16)</f>
        <v>0</v>
      </c>
      <c r="AK16" s="34">
        <f>IF($D16="","",(SUM($AI16:$AJ16))*0.2)+'HK HE 16-17'!Y22</f>
        <v>0</v>
      </c>
      <c r="AL16" s="16">
        <f>IF($D16="","",HKI!AL16+HKII!AL16)</f>
        <v>0</v>
      </c>
      <c r="AM16" s="16">
        <f>IF($D16="","",HKI!AM16+HKII!AM16)</f>
        <v>0</v>
      </c>
      <c r="AN16" s="34">
        <f>IF($D16="","",HKI!AN16+HKII!AN16)</f>
        <v>0</v>
      </c>
      <c r="AO16" s="16">
        <f>IF($D16="","",HKI!AO16+HKII!AO16+'COI - CHAM THI TN 17-18'!AO16)</f>
        <v>0</v>
      </c>
      <c r="AP16" s="16">
        <f>IF($D16="","",HKI!AP16+HKII!AP16+'COI - CHAM THI TN 17-18'!AP16)</f>
        <v>0</v>
      </c>
      <c r="AQ16" s="16">
        <f>IF(D16="","",SUM(AO16:AP16)*0.4)+'HK HE 16-17'!AB22</f>
        <v>0</v>
      </c>
      <c r="AR16" s="34">
        <f>IF($D16="","",HKI!AR16+HKII!AR16+'COI - CHAM THI TN 17-18'!AR16+'HK HE 16-17'!AF22)</f>
        <v>0</v>
      </c>
      <c r="AS16" s="34">
        <f>IF($D16="","",HKI!AS16+HKII!AS16+'COI - CHAM THI TN 17-18'!AS16+'HK HE 16-17'!AG22)</f>
        <v>0</v>
      </c>
      <c r="AT16" s="17">
        <f t="shared" si="4"/>
        <v>2</v>
      </c>
      <c r="AU16" s="5"/>
    </row>
    <row r="17" spans="1:47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>
        <f>IF($D17="","",HKI!E17+HKII!E17)</f>
        <v>4</v>
      </c>
      <c r="F17" s="16">
        <f>IF($D17="","",HKI!F17+HKII!F17)</f>
        <v>0</v>
      </c>
      <c r="G17" s="16">
        <f>IF($D17="","",HKI!G17+HKII!G17)</f>
        <v>0</v>
      </c>
      <c r="H17" s="16">
        <f>IF($D17="","",HKI!H17+HKII!H17)</f>
        <v>0</v>
      </c>
      <c r="I17" s="16">
        <f>IF($D17="","",HKI!I17+HKII!I17)</f>
        <v>0</v>
      </c>
      <c r="J17" s="16">
        <f>IF($D17="","",HKI!J17+HKII!J17)</f>
        <v>0</v>
      </c>
      <c r="K17" s="16">
        <f>IF($D17="","",HKI!K17+HKII!K17)</f>
        <v>0</v>
      </c>
      <c r="L17" s="16">
        <f>IF($D17="","",HKI!L17+HKII!L17)</f>
        <v>0</v>
      </c>
      <c r="M17" s="34">
        <f>IF($D17="","",($E17+$F17*1.5+$G17*0.25+$H17*0.5+$I17*2+$J17*2.5+$K17*0.5+$L17*1.5)+'HK HE 16-17'!I23)</f>
        <v>4</v>
      </c>
      <c r="N17" s="16">
        <f>IF($D17="","",HKI!N17+HKII!N17)</f>
        <v>0.6</v>
      </c>
      <c r="O17" s="16">
        <f>IF($D17="","",HKI!O17+HKII!O17)</f>
        <v>0</v>
      </c>
      <c r="P17" s="16">
        <f>IF($D17="","",HKI!P17+HKII!P17)</f>
        <v>0</v>
      </c>
      <c r="Q17" s="16">
        <f>IF($D17="","",HKI!Q17+HKII!Q17)</f>
        <v>0</v>
      </c>
      <c r="R17" s="34">
        <f>IF($D17="","",SUM($N17:$Q17)+'HK HE 16-17'!N23)</f>
        <v>0.6</v>
      </c>
      <c r="S17" s="16">
        <f>IF($D17="","",HKI!S17+HKII!S17)</f>
        <v>15</v>
      </c>
      <c r="T17" s="16">
        <f>IF($D17="","",HKI!T17+HKII!T17)</f>
        <v>0</v>
      </c>
      <c r="U17" s="16">
        <f>IF($D17="","",HKI!U17+HKII!U17)</f>
        <v>261</v>
      </c>
      <c r="V17" s="34">
        <f>IF($D17="","",((SUM($S17:$T17))-U17)*0.1)+'HK HE 16-17'!R23</f>
        <v>-24.6</v>
      </c>
      <c r="W17" s="16">
        <f>IF($D17="","",HKI!W17+HKII!W17)</f>
        <v>0</v>
      </c>
      <c r="X17" s="16">
        <f>IF($D17="","",HKI!X17+HKII!X17)</f>
        <v>0</v>
      </c>
      <c r="Y17" s="16">
        <f>IF($D17="","",HKI!Y17+HKII!Y17)</f>
        <v>0</v>
      </c>
      <c r="Z17" s="34">
        <f t="shared" si="2"/>
        <v>0</v>
      </c>
      <c r="AA17" s="16">
        <f>IF($D17="","",HKI!AA17+HKII!AA17)</f>
        <v>0</v>
      </c>
      <c r="AB17" s="16">
        <f>IF($D17="","",HKI!AB17+HKII!AB17)</f>
        <v>0</v>
      </c>
      <c r="AC17" s="16">
        <f>IF($D17="","",HKI!AC17+HKII!AC17)</f>
        <v>0</v>
      </c>
      <c r="AD17" s="34">
        <f t="shared" si="3"/>
        <v>0</v>
      </c>
      <c r="AE17" s="16">
        <f>IF($D17="","",HKI!AE17+HKII!AE17)</f>
        <v>0</v>
      </c>
      <c r="AF17" s="16">
        <f>IF($D17="","",HKI!AF17+HKII!AF17)</f>
        <v>0</v>
      </c>
      <c r="AG17" s="16">
        <f>IF($D17="","",HKI!AG17+HKII!AG17)</f>
        <v>0</v>
      </c>
      <c r="AH17" s="34">
        <f>IF($D17="","",HKI!AH17+HKII!AH17)</f>
        <v>0</v>
      </c>
      <c r="AI17" s="16">
        <f>IF($D17="","",HKI!AI17+HKII!AI17+'COI - CHAM THI TN 17-18'!AI17)</f>
        <v>0</v>
      </c>
      <c r="AJ17" s="16">
        <f>IF($D17="","",HKI!AJ17+HKII!AJ17+'COI - CHAM THI TN 17-18'!AJ17)</f>
        <v>0</v>
      </c>
      <c r="AK17" s="34">
        <f>IF($D17="","",(SUM($AI17:$AJ17))*0.2)+'HK HE 16-17'!Y23</f>
        <v>0</v>
      </c>
      <c r="AL17" s="16">
        <f>IF($D17="","",HKI!AL17+HKII!AL17)</f>
        <v>0</v>
      </c>
      <c r="AM17" s="16">
        <f>IF($D17="","",HKI!AM17+HKII!AM17)</f>
        <v>0</v>
      </c>
      <c r="AN17" s="34">
        <f>IF($D17="","",HKI!AN17+HKII!AN17)</f>
        <v>0</v>
      </c>
      <c r="AO17" s="16">
        <f>IF($D17="","",HKI!AO17+HKII!AO17+'COI - CHAM THI TN 17-18'!AO17)</f>
        <v>0</v>
      </c>
      <c r="AP17" s="16">
        <f>IF($D17="","",HKI!AP17+HKII!AP17+'COI - CHAM THI TN 17-18'!AP17)</f>
        <v>0</v>
      </c>
      <c r="AQ17" s="16">
        <f>IF(D17="","",SUM(AO17:AP17)*0.4)+'HK HE 16-17'!AB23</f>
        <v>0</v>
      </c>
      <c r="AR17" s="34">
        <f>IF($D17="","",HKI!AR17+HKII!AR17+'COI - CHAM THI TN 17-18'!AR17+'HK HE 16-17'!AF23)</f>
        <v>0</v>
      </c>
      <c r="AS17" s="34">
        <f>IF($D17="","",HKI!AS17+HKII!AS17+'COI - CHAM THI TN 17-18'!AS17+'HK HE 16-17'!AG23)</f>
        <v>0</v>
      </c>
      <c r="AT17" s="17">
        <f t="shared" si="4"/>
        <v>-20</v>
      </c>
      <c r="AU17" s="5"/>
    </row>
    <row r="18" spans="1:47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>
        <f>IF($D18="","",HKI!E18+HKII!E18)</f>
        <v>14</v>
      </c>
      <c r="F18" s="16">
        <f>IF($D18="","",HKI!F18+HKII!F18)</f>
        <v>8</v>
      </c>
      <c r="G18" s="16">
        <f>IF($D18="","",HKI!G18+HKII!G18)</f>
        <v>0</v>
      </c>
      <c r="H18" s="16">
        <f>IF($D18="","",HKI!H18+HKII!H18)</f>
        <v>0</v>
      </c>
      <c r="I18" s="16">
        <f>IF($D18="","",HKI!I18+HKII!I18)</f>
        <v>0</v>
      </c>
      <c r="J18" s="16">
        <f>IF($D18="","",HKI!J18+HKII!J18)</f>
        <v>0</v>
      </c>
      <c r="K18" s="16">
        <f>IF($D18="","",HKI!K18+HKII!K18)</f>
        <v>0</v>
      </c>
      <c r="L18" s="16">
        <f>IF($D18="","",HKI!L18+HKII!L18)</f>
        <v>0</v>
      </c>
      <c r="M18" s="34">
        <f>IF($D18="","",($E18+$F18*1.5+$G18*0.25+$H18*0.5+$I18*2+$J18*2.5+$K18*0.5+$L18*1.5)+'HK HE 16-17'!I24)</f>
        <v>26</v>
      </c>
      <c r="N18" s="16">
        <f>IF($D18="","",HKI!N18+HKII!N18)</f>
        <v>4.3499999999999996</v>
      </c>
      <c r="O18" s="16">
        <f>IF($D18="","",HKI!O18+HKII!O18)</f>
        <v>4.8000000000000007</v>
      </c>
      <c r="P18" s="16">
        <f>IF($D18="","",HKI!P18+HKII!P18)</f>
        <v>0</v>
      </c>
      <c r="Q18" s="16">
        <f>IF($D18="","",HKI!Q18+HKII!Q18)</f>
        <v>0</v>
      </c>
      <c r="R18" s="34">
        <f>IF($D18="","",SUM($N18:$Q18)+'HK HE 16-17'!N24)</f>
        <v>11.55</v>
      </c>
      <c r="S18" s="16">
        <f>IF($D18="","",HKI!S18+HKII!S18)</f>
        <v>184</v>
      </c>
      <c r="T18" s="16">
        <f>IF($D18="","",HKI!T18+HKII!T18)</f>
        <v>0</v>
      </c>
      <c r="U18" s="16">
        <f>IF($D18="","",HKI!U18+HKII!U18)</f>
        <v>135</v>
      </c>
      <c r="V18" s="34">
        <f>IF($D18="","",((SUM($S18:$T18))-U18)*0.1)+'HK HE 16-17'!R24</f>
        <v>4.9000000000000004</v>
      </c>
      <c r="W18" s="16">
        <f>IF($D18="","",HKI!W18+HKII!W18)</f>
        <v>0</v>
      </c>
      <c r="X18" s="16">
        <f>IF($D18="","",HKI!X18+HKII!X18)</f>
        <v>0</v>
      </c>
      <c r="Y18" s="16">
        <f>IF($D18="","",HKI!Y18+HKII!Y18)</f>
        <v>0</v>
      </c>
      <c r="Z18" s="34">
        <f t="shared" si="2"/>
        <v>0</v>
      </c>
      <c r="AA18" s="16">
        <f>IF($D18="","",HKI!AA18+HKII!AA18)</f>
        <v>428</v>
      </c>
      <c r="AB18" s="16">
        <f>IF($D18="","",HKI!AB18+HKII!AB18)</f>
        <v>0</v>
      </c>
      <c r="AC18" s="16">
        <f>IF($D18="","",HKI!AC18+HKII!AC18)</f>
        <v>428</v>
      </c>
      <c r="AD18" s="34">
        <f t="shared" si="3"/>
        <v>0</v>
      </c>
      <c r="AE18" s="16">
        <f>IF($D18="","",HKI!AE18+HKII!AE18)</f>
        <v>0</v>
      </c>
      <c r="AF18" s="16">
        <f>IF($D18="","",HKI!AF18+HKII!AF18)</f>
        <v>0</v>
      </c>
      <c r="AG18" s="16">
        <f>IF($D18="","",HKI!AG18+HKII!AG18)</f>
        <v>0</v>
      </c>
      <c r="AH18" s="34">
        <f>IF($D18="","",HKI!AH18+HKII!AH18)</f>
        <v>0</v>
      </c>
      <c r="AI18" s="16">
        <f>IF($D18="","",HKI!AI18+HKII!AI18+'COI - CHAM THI TN 17-18'!AI18)</f>
        <v>0</v>
      </c>
      <c r="AJ18" s="16">
        <f>IF($D18="","",HKI!AJ18+HKII!AJ18+'COI - CHAM THI TN 17-18'!AJ18)</f>
        <v>0</v>
      </c>
      <c r="AK18" s="34">
        <f>IF($D18="","",(SUM($AI18:$AJ18))*0.2)+'HK HE 16-17'!Y24</f>
        <v>0</v>
      </c>
      <c r="AL18" s="16">
        <f>IF($D18="","",HKI!AL18+HKII!AL18)</f>
        <v>0</v>
      </c>
      <c r="AM18" s="16">
        <f>IF($D18="","",HKI!AM18+HKII!AM18)</f>
        <v>0</v>
      </c>
      <c r="AN18" s="34">
        <f>IF($D18="","",HKI!AN18+HKII!AN18)</f>
        <v>0</v>
      </c>
      <c r="AO18" s="16">
        <f>IF($D18="","",HKI!AO18+HKII!AO18+'COI - CHAM THI TN 17-18'!AO18)</f>
        <v>0</v>
      </c>
      <c r="AP18" s="16">
        <f>IF($D18="","",HKI!AP18+HKII!AP18+'COI - CHAM THI TN 17-18'!AP18)</f>
        <v>0</v>
      </c>
      <c r="AQ18" s="16">
        <f>IF(D18="","",SUM(AO18:AP18)*0.4)+'HK HE 16-17'!AB24</f>
        <v>0</v>
      </c>
      <c r="AR18" s="34">
        <f>IF($D18="","",HKI!AR18+HKII!AR18+'COI - CHAM THI TN 17-18'!AR18+'HK HE 16-17'!AF24)</f>
        <v>0</v>
      </c>
      <c r="AS18" s="34">
        <f>IF($D18="","",HKI!AS18+HKII!AS18+'COI - CHAM THI TN 17-18'!AS18+'HK HE 16-17'!AG24)</f>
        <v>0</v>
      </c>
      <c r="AT18" s="17">
        <f t="shared" si="4"/>
        <v>42.5</v>
      </c>
      <c r="AU18" s="5"/>
    </row>
    <row r="19" spans="1:47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>
        <f>IF($D19="","",HKI!E19+HKII!E19)</f>
        <v>0</v>
      </c>
      <c r="F19" s="16">
        <f>IF($D19="","",HKI!F19+HKII!F19)</f>
        <v>0</v>
      </c>
      <c r="G19" s="16">
        <f>IF($D19="","",HKI!G19+HKII!G19)</f>
        <v>0</v>
      </c>
      <c r="H19" s="16">
        <f>IF($D19="","",HKI!H19+HKII!H19)</f>
        <v>0</v>
      </c>
      <c r="I19" s="16">
        <f>IF($D19="","",HKI!I19+HKII!I19)</f>
        <v>0</v>
      </c>
      <c r="J19" s="16">
        <f>IF($D19="","",HKI!J19+HKII!J19)</f>
        <v>0</v>
      </c>
      <c r="K19" s="16">
        <f>IF($D19="","",HKI!K19+HKII!K19)</f>
        <v>0</v>
      </c>
      <c r="L19" s="16">
        <f>IF($D19="","",HKI!L19+HKII!L19)</f>
        <v>0</v>
      </c>
      <c r="M19" s="34">
        <f>IF($D19="","",($E19+$F19*1.5+$G19*0.25+$H19*0.5+$I19*2+$J19*2.5+$K19*0.5+$L19*1.5)+'HK HE 16-17'!I25)</f>
        <v>0</v>
      </c>
      <c r="N19" s="16">
        <f>IF($D19="","",HKI!N19+HKII!N19)</f>
        <v>0</v>
      </c>
      <c r="O19" s="16">
        <f>IF($D19="","",HKI!O19+HKII!O19)</f>
        <v>0</v>
      </c>
      <c r="P19" s="16">
        <f>IF($D19="","",HKI!P19+HKII!P19)</f>
        <v>0</v>
      </c>
      <c r="Q19" s="16">
        <f>IF($D19="","",HKI!Q19+HKII!Q19)</f>
        <v>0</v>
      </c>
      <c r="R19" s="34">
        <f>IF($D19="","",SUM($N19:$Q19)+'HK HE 16-17'!N25)</f>
        <v>0</v>
      </c>
      <c r="S19" s="16">
        <f>IF($D19="","",HKI!S19+HKII!S19)</f>
        <v>126</v>
      </c>
      <c r="T19" s="16">
        <f>IF($D19="","",HKI!T19+HKII!T19)</f>
        <v>0</v>
      </c>
      <c r="U19" s="16">
        <f>IF($D19="","",HKI!U19+HKII!U19)</f>
        <v>105</v>
      </c>
      <c r="V19" s="34">
        <f>IF($D19="","",((SUM($S19:$T19))-U19)*0.1)+'HK HE 16-17'!R25</f>
        <v>2.1</v>
      </c>
      <c r="W19" s="16">
        <f>IF($D19="","",HKI!W19+HKII!W19)</f>
        <v>0</v>
      </c>
      <c r="X19" s="16">
        <f>IF($D19="","",HKI!X19+HKII!X19)</f>
        <v>0</v>
      </c>
      <c r="Y19" s="16">
        <f>IF($D19="","",HKI!Y19+HKII!Y19)</f>
        <v>0</v>
      </c>
      <c r="Z19" s="34">
        <f t="shared" si="2"/>
        <v>0</v>
      </c>
      <c r="AA19" s="16">
        <f>IF($D19="","",HKI!AA19+HKII!AA19)</f>
        <v>0</v>
      </c>
      <c r="AB19" s="16">
        <f>IF($D19="","",HKI!AB19+HKII!AB19)</f>
        <v>0</v>
      </c>
      <c r="AC19" s="16">
        <f>IF($D19="","",HKI!AC19+HKII!AC19)</f>
        <v>0</v>
      </c>
      <c r="AD19" s="34">
        <f t="shared" si="3"/>
        <v>0</v>
      </c>
      <c r="AE19" s="16">
        <f>IF($D19="","",HKI!AE19+HKII!AE19)</f>
        <v>0</v>
      </c>
      <c r="AF19" s="16">
        <f>IF($D19="","",HKI!AF19+HKII!AF19)</f>
        <v>0</v>
      </c>
      <c r="AG19" s="16">
        <f>IF($D19="","",HKI!AG19+HKII!AG19)</f>
        <v>0</v>
      </c>
      <c r="AH19" s="34">
        <f>IF($D19="","",HKI!AH19+HKII!AH19)</f>
        <v>0</v>
      </c>
      <c r="AI19" s="16">
        <f>IF($D19="","",HKI!AI19+HKII!AI19+'COI - CHAM THI TN 17-18'!AI19)</f>
        <v>0</v>
      </c>
      <c r="AJ19" s="16">
        <f>IF($D19="","",HKI!AJ19+HKII!AJ19+'COI - CHAM THI TN 17-18'!AJ19)</f>
        <v>0</v>
      </c>
      <c r="AK19" s="34">
        <f>IF($D19="","",(SUM($AI19:$AJ19))*0.2)+'HK HE 16-17'!Y25</f>
        <v>0</v>
      </c>
      <c r="AL19" s="16">
        <f>IF($D19="","",HKI!AL19+HKII!AL19)</f>
        <v>0</v>
      </c>
      <c r="AM19" s="16">
        <f>IF($D19="","",HKI!AM19+HKII!AM19)</f>
        <v>0</v>
      </c>
      <c r="AN19" s="34">
        <f>IF($D19="","",HKI!AN19+HKII!AN19)</f>
        <v>0</v>
      </c>
      <c r="AO19" s="16">
        <f>IF($D19="","",HKI!AO19+HKII!AO19+'COI - CHAM THI TN 17-18'!AO19)</f>
        <v>0</v>
      </c>
      <c r="AP19" s="16">
        <f>IF($D19="","",HKI!AP19+HKII!AP19+'COI - CHAM THI TN 17-18'!AP19)</f>
        <v>0</v>
      </c>
      <c r="AQ19" s="16">
        <f>IF(D19="","",SUM(AO19:AP19)*0.4)+'HK HE 16-17'!AB25</f>
        <v>0</v>
      </c>
      <c r="AR19" s="34">
        <f>IF($D19="","",HKI!AR19+HKII!AR19+'COI - CHAM THI TN 17-18'!AR19+'HK HE 16-17'!AF25)</f>
        <v>0</v>
      </c>
      <c r="AS19" s="34">
        <f>IF($D19="","",HKI!AS19+HKII!AS19+'COI - CHAM THI TN 17-18'!AS19+'HK HE 16-17'!AG25)</f>
        <v>0</v>
      </c>
      <c r="AT19" s="17">
        <f t="shared" si="4"/>
        <v>2.1</v>
      </c>
      <c r="AU19" s="5"/>
    </row>
    <row r="20" spans="1:47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>
        <f>IF($D20="","",HKI!E20+HKII!E20)</f>
        <v>0</v>
      </c>
      <c r="F20" s="16">
        <f>IF($D20="","",HKI!F20+HKII!F20)</f>
        <v>0</v>
      </c>
      <c r="G20" s="16">
        <f>IF($D20="","",HKI!G20+HKII!G20)</f>
        <v>0</v>
      </c>
      <c r="H20" s="16">
        <f>IF($D20="","",HKI!H20+HKII!H20)</f>
        <v>0</v>
      </c>
      <c r="I20" s="16">
        <f>IF($D20="","",HKI!I20+HKII!I20)</f>
        <v>0</v>
      </c>
      <c r="J20" s="16">
        <f>IF($D20="","",HKI!J20+HKII!J20)</f>
        <v>0</v>
      </c>
      <c r="K20" s="16">
        <f>IF($D20="","",HKI!K20+HKII!K20)</f>
        <v>0</v>
      </c>
      <c r="L20" s="16">
        <f>IF($D20="","",HKI!L20+HKII!L20)</f>
        <v>0</v>
      </c>
      <c r="M20" s="34">
        <f>IF($D20="","",($E20+$F20*1.5+$G20*0.25+$H20*0.5+$I20*2+$J20*2.5+$K20*0.5+$L20*1.5)+'HK HE 16-17'!I26)</f>
        <v>0</v>
      </c>
      <c r="N20" s="16">
        <f>IF($D20="","",HKI!N20+HKII!N20)</f>
        <v>4.6500000000000004</v>
      </c>
      <c r="O20" s="16">
        <f>IF($D20="","",HKI!O20+HKII!O20)</f>
        <v>3.75</v>
      </c>
      <c r="P20" s="16">
        <f>IF($D20="","",HKI!P20+HKII!P20)</f>
        <v>0</v>
      </c>
      <c r="Q20" s="16">
        <f>IF($D20="","",HKI!Q20+HKII!Q20)</f>
        <v>0</v>
      </c>
      <c r="R20" s="34">
        <f>IF($D20="","",SUM($N20:$Q20)+'HK HE 16-17'!N26)</f>
        <v>11.2</v>
      </c>
      <c r="S20" s="16">
        <f>IF($D20="","",HKI!S20+HKII!S20)</f>
        <v>99</v>
      </c>
      <c r="T20" s="16">
        <f>IF($D20="","",HKI!T20+HKII!T20)</f>
        <v>0</v>
      </c>
      <c r="U20" s="16">
        <f>IF($D20="","",HKI!U20+HKII!U20)</f>
        <v>89</v>
      </c>
      <c r="V20" s="34">
        <f>IF($D20="","",((SUM($S20:$T20))-U20)*0.1)+'HK HE 16-17'!R26</f>
        <v>1</v>
      </c>
      <c r="W20" s="16">
        <f>IF($D20="","",HKI!W20+HKII!W20)</f>
        <v>0</v>
      </c>
      <c r="X20" s="16">
        <f>IF($D20="","",HKI!X20+HKII!X20)</f>
        <v>0</v>
      </c>
      <c r="Y20" s="16">
        <f>IF($D20="","",HKI!Y20+HKII!Y20)</f>
        <v>0</v>
      </c>
      <c r="Z20" s="34">
        <f t="shared" si="2"/>
        <v>0</v>
      </c>
      <c r="AA20" s="16">
        <f>IF($D20="","",HKI!AA20+HKII!AA20)</f>
        <v>0</v>
      </c>
      <c r="AB20" s="16">
        <f>IF($D20="","",HKI!AB20+HKII!AB20)</f>
        <v>0</v>
      </c>
      <c r="AC20" s="16">
        <f>IF($D20="","",HKI!AC20+HKII!AC20)</f>
        <v>0</v>
      </c>
      <c r="AD20" s="34">
        <f t="shared" si="3"/>
        <v>0</v>
      </c>
      <c r="AE20" s="16">
        <f>IF($D20="","",HKI!AE20+HKII!AE20)</f>
        <v>0</v>
      </c>
      <c r="AF20" s="16">
        <f>IF($D20="","",HKI!AF20+HKII!AF20)</f>
        <v>0</v>
      </c>
      <c r="AG20" s="16">
        <f>IF($D20="","",HKI!AG20+HKII!AG20)</f>
        <v>0</v>
      </c>
      <c r="AH20" s="34">
        <f>IF($D20="","",HKI!AH20+HKII!AH20)</f>
        <v>0</v>
      </c>
      <c r="AI20" s="16">
        <f>IF($D20="","",HKI!AI20+HKII!AI20+'COI - CHAM THI TN 17-18'!AI20)</f>
        <v>0</v>
      </c>
      <c r="AJ20" s="16">
        <f>IF($D20="","",HKI!AJ20+HKII!AJ20+'COI - CHAM THI TN 17-18'!AJ20)</f>
        <v>0</v>
      </c>
      <c r="AK20" s="34">
        <f>IF($D20="","",(SUM($AI20:$AJ20))*0.2)+'HK HE 16-17'!Y26</f>
        <v>0</v>
      </c>
      <c r="AL20" s="16">
        <f>IF($D20="","",HKI!AL20+HKII!AL20)</f>
        <v>0</v>
      </c>
      <c r="AM20" s="16">
        <f>IF($D20="","",HKI!AM20+HKII!AM20)</f>
        <v>0</v>
      </c>
      <c r="AN20" s="34">
        <f>IF($D20="","",HKI!AN20+HKII!AN20)</f>
        <v>0</v>
      </c>
      <c r="AO20" s="16">
        <f>IF($D20="","",HKI!AO20+HKII!AO20+'COI - CHAM THI TN 17-18'!AO20)</f>
        <v>0</v>
      </c>
      <c r="AP20" s="16">
        <f>IF($D20="","",HKI!AP20+HKII!AP20+'COI - CHAM THI TN 17-18'!AP20)</f>
        <v>0</v>
      </c>
      <c r="AQ20" s="16">
        <f>IF(D20="","",SUM(AO20:AP20)*0.4)+'HK HE 16-17'!AB26</f>
        <v>0</v>
      </c>
      <c r="AR20" s="34">
        <f>IF($D20="","",HKI!AR20+HKII!AR20+'COI - CHAM THI TN 17-18'!AR20+'HK HE 16-17'!AF26)</f>
        <v>0</v>
      </c>
      <c r="AS20" s="34">
        <f>IF($D20="","",HKI!AS20+HKII!AS20+'COI - CHAM THI TN 17-18'!AS20+'HK HE 16-17'!AG26)</f>
        <v>0.5</v>
      </c>
      <c r="AT20" s="17">
        <f t="shared" si="4"/>
        <v>12.7</v>
      </c>
      <c r="AU20" s="5"/>
    </row>
    <row r="21" spans="1:47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>
        <f>IF($D21="","",HKI!E21+HKII!E21)</f>
        <v>0</v>
      </c>
      <c r="F21" s="16">
        <f>IF($D21="","",HKI!F21+HKII!F21)</f>
        <v>0</v>
      </c>
      <c r="G21" s="16">
        <f>IF($D21="","",HKI!G21+HKII!G21)</f>
        <v>0</v>
      </c>
      <c r="H21" s="16">
        <f>IF($D21="","",HKI!H21+HKII!H21)</f>
        <v>0</v>
      </c>
      <c r="I21" s="16">
        <f>IF($D21="","",HKI!I21+HKII!I21)</f>
        <v>0</v>
      </c>
      <c r="J21" s="16">
        <f>IF($D21="","",HKI!J21+HKII!J21)</f>
        <v>0</v>
      </c>
      <c r="K21" s="16">
        <f>IF($D21="","",HKI!K21+HKII!K21)</f>
        <v>0</v>
      </c>
      <c r="L21" s="16">
        <f>IF($D21="","",HKI!L21+HKII!L21)</f>
        <v>0</v>
      </c>
      <c r="M21" s="34">
        <f>IF($D21="","",($E21+$F21*1.5+$G21*0.25+$H21*0.5+$I21*2+$J21*2.5+$K21*0.5+$L21*1.5)+'HK HE 16-17'!I27)</f>
        <v>0</v>
      </c>
      <c r="N21" s="16">
        <f>IF($D21="","",HKI!N21+HKII!N21)</f>
        <v>0</v>
      </c>
      <c r="O21" s="16">
        <f>IF($D21="","",HKI!O21+HKII!O21)</f>
        <v>0</v>
      </c>
      <c r="P21" s="16">
        <f>IF($D21="","",HKI!P21+HKII!P21)</f>
        <v>0</v>
      </c>
      <c r="Q21" s="16">
        <f>IF($D21="","",HKI!Q21+HKII!Q21)</f>
        <v>0</v>
      </c>
      <c r="R21" s="34">
        <f>IF($D21="","",SUM($N21:$Q21)+'HK HE 16-17'!N27)</f>
        <v>2</v>
      </c>
      <c r="S21" s="16">
        <f>IF($D21="","",HKI!S21+HKII!S21)</f>
        <v>0</v>
      </c>
      <c r="T21" s="16">
        <f>IF($D21="","",HKI!T21+HKII!T21)</f>
        <v>0</v>
      </c>
      <c r="U21" s="16">
        <f>IF($D21="","",HKI!U21+HKII!U21)</f>
        <v>0</v>
      </c>
      <c r="V21" s="34">
        <f>IF($D21="","",((SUM($S21:$T21))-U21)*0.1)+'HK HE 16-17'!R27</f>
        <v>0</v>
      </c>
      <c r="W21" s="16">
        <f>IF($D21="","",HKI!W21+HKII!W21)</f>
        <v>0</v>
      </c>
      <c r="X21" s="16">
        <f>IF($D21="","",HKI!X21+HKII!X21)</f>
        <v>0</v>
      </c>
      <c r="Y21" s="16">
        <f>IF($D21="","",HKI!Y21+HKII!Y21)</f>
        <v>0</v>
      </c>
      <c r="Z21" s="34">
        <f t="shared" si="2"/>
        <v>0</v>
      </c>
      <c r="AA21" s="16">
        <f>IF($D21="","",HKI!AA21+HKII!AA21)</f>
        <v>0</v>
      </c>
      <c r="AB21" s="16">
        <f>IF($D21="","",HKI!AB21+HKII!AB21)</f>
        <v>0</v>
      </c>
      <c r="AC21" s="16">
        <f>IF($D21="","",HKI!AC21+HKII!AC21)</f>
        <v>0</v>
      </c>
      <c r="AD21" s="34">
        <f t="shared" si="3"/>
        <v>0</v>
      </c>
      <c r="AE21" s="16">
        <f>IF($D21="","",HKI!AE21+HKII!AE21)</f>
        <v>0</v>
      </c>
      <c r="AF21" s="16">
        <f>IF($D21="","",HKI!AF21+HKII!AF21)</f>
        <v>0</v>
      </c>
      <c r="AG21" s="16">
        <f>IF($D21="","",HKI!AG21+HKII!AG21)</f>
        <v>0</v>
      </c>
      <c r="AH21" s="34">
        <f>IF($D21="","",HKI!AH21+HKII!AH21)</f>
        <v>0</v>
      </c>
      <c r="AI21" s="16">
        <f>IF($D21="","",HKI!AI21+HKII!AI21+'COI - CHAM THI TN 17-18'!AI21)</f>
        <v>0</v>
      </c>
      <c r="AJ21" s="16">
        <f>IF($D21="","",HKI!AJ21+HKII!AJ21+'COI - CHAM THI TN 17-18'!AJ21)</f>
        <v>0</v>
      </c>
      <c r="AK21" s="34">
        <f>IF($D21="","",(SUM($AI21:$AJ21))*0.2)+'HK HE 16-17'!Y27</f>
        <v>0</v>
      </c>
      <c r="AL21" s="16">
        <f>IF($D21="","",HKI!AL21+HKII!AL21)</f>
        <v>0</v>
      </c>
      <c r="AM21" s="16">
        <f>IF($D21="","",HKI!AM21+HKII!AM21)</f>
        <v>0</v>
      </c>
      <c r="AN21" s="34">
        <f>IF($D21="","",HKI!AN21+HKII!AN21)</f>
        <v>0</v>
      </c>
      <c r="AO21" s="16">
        <f>IF($D21="","",HKI!AO21+HKII!AO21+'COI - CHAM THI TN 17-18'!AO21)</f>
        <v>0</v>
      </c>
      <c r="AP21" s="16">
        <f>IF($D21="","",HKI!AP21+HKII!AP21+'COI - CHAM THI TN 17-18'!AP21)</f>
        <v>0</v>
      </c>
      <c r="AQ21" s="16">
        <f>IF(D21="","",SUM(AO21:AP21)*0.4)+'HK HE 16-17'!AB27</f>
        <v>0</v>
      </c>
      <c r="AR21" s="34">
        <f>IF($D21="","",HKI!AR21+HKII!AR21+'COI - CHAM THI TN 17-18'!AR21+'HK HE 16-17'!AF27)</f>
        <v>0</v>
      </c>
      <c r="AS21" s="34">
        <f>IF($D21="","",HKI!AS21+HKII!AS21+'COI - CHAM THI TN 17-18'!AS21+'HK HE 16-17'!AG27)</f>
        <v>0</v>
      </c>
      <c r="AT21" s="17">
        <f t="shared" si="4"/>
        <v>2</v>
      </c>
      <c r="AU21" s="5"/>
    </row>
    <row r="22" spans="1:47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>
        <f>IF($D22="","",HKI!E22+HKII!E22)</f>
        <v>4</v>
      </c>
      <c r="F22" s="16">
        <f>IF($D22="","",HKI!F22+HKII!F22)</f>
        <v>0</v>
      </c>
      <c r="G22" s="16">
        <f>IF($D22="","",HKI!G22+HKII!G22)</f>
        <v>0</v>
      </c>
      <c r="H22" s="16">
        <f>IF($D22="","",HKI!H22+HKII!H22)</f>
        <v>0</v>
      </c>
      <c r="I22" s="16">
        <f>IF($D22="","",HKI!I22+HKII!I22)</f>
        <v>0</v>
      </c>
      <c r="J22" s="16">
        <f>IF($D22="","",HKI!J22+HKII!J22)</f>
        <v>0</v>
      </c>
      <c r="K22" s="16">
        <f>IF($D22="","",HKI!K22+HKII!K22)</f>
        <v>0</v>
      </c>
      <c r="L22" s="16">
        <f>IF($D22="","",HKI!L22+HKII!L22)</f>
        <v>0</v>
      </c>
      <c r="M22" s="34">
        <f>IF($D22="","",($E22+$F22*1.5+$G22*0.25+$H22*0.5+$I22*2+$J22*2.5+$K22*0.5+$L22*1.5)+'HK HE 16-17'!I28)</f>
        <v>4</v>
      </c>
      <c r="N22" s="16">
        <f>IF($D22="","",HKI!N22+HKII!N22)</f>
        <v>2.7</v>
      </c>
      <c r="O22" s="16">
        <f>IF($D22="","",HKI!O22+HKII!O22)</f>
        <v>3</v>
      </c>
      <c r="P22" s="16">
        <f>IF($D22="","",HKI!P22+HKII!P22)</f>
        <v>0</v>
      </c>
      <c r="Q22" s="16">
        <f>IF($D22="","",HKI!Q22+HKII!Q22)</f>
        <v>0</v>
      </c>
      <c r="R22" s="34">
        <f>IF($D22="","",SUM($N22:$Q22)+'HK HE 16-17'!N28)</f>
        <v>5.7</v>
      </c>
      <c r="S22" s="16">
        <f>IF($D22="","",HKI!S22+HKII!S22)</f>
        <v>120</v>
      </c>
      <c r="T22" s="16">
        <f>IF($D22="","",HKI!T22+HKII!T22)</f>
        <v>213</v>
      </c>
      <c r="U22" s="16">
        <f>IF($D22="","",HKI!U22+HKII!U22)</f>
        <v>122</v>
      </c>
      <c r="V22" s="34">
        <f>IF($D22="","",((SUM($S22:$T22))-U22)*0.1)+'HK HE 16-17'!R28</f>
        <v>21.1</v>
      </c>
      <c r="W22" s="16">
        <f>IF($D22="","",HKI!W22+HKII!W22)</f>
        <v>0</v>
      </c>
      <c r="X22" s="16">
        <f>IF($D22="","",HKI!X22+HKII!X22)</f>
        <v>0</v>
      </c>
      <c r="Y22" s="16">
        <f>IF($D22="","",HKI!Y22+HKII!Y22)</f>
        <v>0</v>
      </c>
      <c r="Z22" s="34">
        <f t="shared" si="2"/>
        <v>0</v>
      </c>
      <c r="AA22" s="16">
        <f>IF($D22="","",HKI!AA22+HKII!AA22)</f>
        <v>66</v>
      </c>
      <c r="AB22" s="16">
        <f>IF($D22="","",HKI!AB22+HKII!AB22)</f>
        <v>0</v>
      </c>
      <c r="AC22" s="16">
        <f>IF($D22="","",HKI!AC22+HKII!AC22)</f>
        <v>66</v>
      </c>
      <c r="AD22" s="34">
        <f t="shared" si="3"/>
        <v>0</v>
      </c>
      <c r="AE22" s="16">
        <f>IF($D22="","",HKI!AE22+HKII!AE22)</f>
        <v>0</v>
      </c>
      <c r="AF22" s="16">
        <f>IF($D22="","",HKI!AF22+HKII!AF22)</f>
        <v>0</v>
      </c>
      <c r="AG22" s="16">
        <f>IF($D22="","",HKI!AG22+HKII!AG22)</f>
        <v>0</v>
      </c>
      <c r="AH22" s="34">
        <f>IF($D22="","",HKI!AH22+HKII!AH22)</f>
        <v>0</v>
      </c>
      <c r="AI22" s="16">
        <f>IF($D22="","",HKI!AI22+HKII!AI22+'COI - CHAM THI TN 17-18'!AI22)</f>
        <v>0</v>
      </c>
      <c r="AJ22" s="16">
        <f>IF($D22="","",HKI!AJ22+HKII!AJ22+'COI - CHAM THI TN 17-18'!AJ22)</f>
        <v>0</v>
      </c>
      <c r="AK22" s="34">
        <f>IF($D22="","",(SUM($AI22:$AJ22))*0.2)+'HK HE 16-17'!Y28</f>
        <v>0</v>
      </c>
      <c r="AL22" s="16">
        <f>IF($D22="","",HKI!AL22+HKII!AL22)</f>
        <v>0</v>
      </c>
      <c r="AM22" s="16">
        <f>IF($D22="","",HKI!AM22+HKII!AM22)</f>
        <v>0</v>
      </c>
      <c r="AN22" s="34">
        <f>IF($D22="","",HKI!AN22+HKII!AN22)</f>
        <v>0</v>
      </c>
      <c r="AO22" s="16">
        <f>IF($D22="","",HKI!AO22+HKII!AO22+'COI - CHAM THI TN 17-18'!AO22)</f>
        <v>0</v>
      </c>
      <c r="AP22" s="16">
        <f>IF($D22="","",HKI!AP22+HKII!AP22+'COI - CHAM THI TN 17-18'!AP22)</f>
        <v>0</v>
      </c>
      <c r="AQ22" s="16">
        <f>IF(D22="","",SUM(AO22:AP22)*0.4)+'HK HE 16-17'!AB28</f>
        <v>0</v>
      </c>
      <c r="AR22" s="34">
        <f>IF($D22="","",HKI!AR22+HKII!AR22+'COI - CHAM THI TN 17-18'!AR22+'HK HE 16-17'!AF28)</f>
        <v>0</v>
      </c>
      <c r="AS22" s="34">
        <f>IF($D22="","",HKI!AS22+HKII!AS22+'COI - CHAM THI TN 17-18'!AS22+'HK HE 16-17'!AG28)</f>
        <v>1</v>
      </c>
      <c r="AT22" s="17">
        <f t="shared" si="4"/>
        <v>31.8</v>
      </c>
      <c r="AU22" s="5"/>
    </row>
    <row r="23" spans="1:47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>
        <f>IF($D23="","",HKI!E23+HKII!E23)</f>
        <v>2</v>
      </c>
      <c r="F23" s="16">
        <f>IF($D23="","",HKI!F23+HKII!F23)</f>
        <v>0</v>
      </c>
      <c r="G23" s="16">
        <f>IF($D23="","",HKI!G23+HKII!G23)</f>
        <v>0</v>
      </c>
      <c r="H23" s="16">
        <f>IF($D23="","",HKI!H23+HKII!H23)</f>
        <v>0</v>
      </c>
      <c r="I23" s="16">
        <f>IF($D23="","",HKI!I23+HKII!I23)</f>
        <v>0</v>
      </c>
      <c r="J23" s="16">
        <f>IF($D23="","",HKI!J23+HKII!J23)</f>
        <v>0</v>
      </c>
      <c r="K23" s="16">
        <f>IF($D23="","",HKI!K23+HKII!K23)</f>
        <v>0</v>
      </c>
      <c r="L23" s="16">
        <f>IF($D23="","",HKI!L23+HKII!L23)</f>
        <v>0</v>
      </c>
      <c r="M23" s="34">
        <f>IF($D23="","",($E23+$F23*1.5+$G23*0.25+$H23*0.5+$I23*2+$J23*2.5+$K23*0.5+$L23*1.5)+'HK HE 16-17'!I29)</f>
        <v>2</v>
      </c>
      <c r="N23" s="16">
        <f>IF($D23="","",HKI!N23+HKII!N23)</f>
        <v>6.75</v>
      </c>
      <c r="O23" s="16">
        <f>IF($D23="","",HKI!O23+HKII!O23)</f>
        <v>7.2000000000000011</v>
      </c>
      <c r="P23" s="16">
        <f>IF($D23="","",HKI!P23+HKII!P23)</f>
        <v>0</v>
      </c>
      <c r="Q23" s="16">
        <f>IF($D23="","",HKI!Q23+HKII!Q23)</f>
        <v>0</v>
      </c>
      <c r="R23" s="34">
        <f>IF($D23="","",SUM($N23:$Q23)+'HK HE 16-17'!N29)</f>
        <v>16.350000000000001</v>
      </c>
      <c r="S23" s="16">
        <f>IF($D23="","",HKI!S23+HKII!S23)</f>
        <v>293</v>
      </c>
      <c r="T23" s="16">
        <f>IF($D23="","",HKI!T23+HKII!T23)</f>
        <v>191</v>
      </c>
      <c r="U23" s="16">
        <f>IF($D23="","",HKI!U23+HKII!U23)</f>
        <v>143</v>
      </c>
      <c r="V23" s="34">
        <f>IF($D23="","",((SUM($S23:$T23))-U23)*0.1)+'HK HE 16-17'!R29</f>
        <v>34.1</v>
      </c>
      <c r="W23" s="16">
        <f>IF($D23="","",HKI!W23+HKII!W23)</f>
        <v>0</v>
      </c>
      <c r="X23" s="16">
        <f>IF($D23="","",HKI!X23+HKII!X23)</f>
        <v>0</v>
      </c>
      <c r="Y23" s="16">
        <f>IF($D23="","",HKI!Y23+HKII!Y23)</f>
        <v>0</v>
      </c>
      <c r="Z23" s="34">
        <f t="shared" si="2"/>
        <v>0</v>
      </c>
      <c r="AA23" s="16">
        <f>IF($D23="","",HKI!AA23+HKII!AA23)</f>
        <v>0</v>
      </c>
      <c r="AB23" s="16">
        <f>IF($D23="","",HKI!AB23+HKII!AB23)</f>
        <v>0</v>
      </c>
      <c r="AC23" s="16">
        <f>IF($D23="","",HKI!AC23+HKII!AC23)</f>
        <v>0</v>
      </c>
      <c r="AD23" s="34">
        <f t="shared" si="3"/>
        <v>0</v>
      </c>
      <c r="AE23" s="16">
        <f>IF($D23="","",HKI!AE23+HKII!AE23)</f>
        <v>0</v>
      </c>
      <c r="AF23" s="16">
        <f>IF($D23="","",HKI!AF23+HKII!AF23)</f>
        <v>0</v>
      </c>
      <c r="AG23" s="16">
        <f>IF($D23="","",HKI!AG23+HKII!AG23)</f>
        <v>0</v>
      </c>
      <c r="AH23" s="34">
        <f>IF($D23="","",HKI!AH23+HKII!AH23)</f>
        <v>0</v>
      </c>
      <c r="AI23" s="16">
        <f>IF($D23="","",HKI!AI23+HKII!AI23+'COI - CHAM THI TN 17-18'!AI23)</f>
        <v>0</v>
      </c>
      <c r="AJ23" s="16">
        <f>IF($D23="","",HKI!AJ23+HKII!AJ23+'COI - CHAM THI TN 17-18'!AJ23)</f>
        <v>0</v>
      </c>
      <c r="AK23" s="34">
        <f>IF($D23="","",(SUM($AI23:$AJ23))*0.2)+'HK HE 16-17'!Y29</f>
        <v>0</v>
      </c>
      <c r="AL23" s="16">
        <f>IF($D23="","",HKI!AL23+HKII!AL23)</f>
        <v>0</v>
      </c>
      <c r="AM23" s="16">
        <f>IF($D23="","",HKI!AM23+HKII!AM23)</f>
        <v>0</v>
      </c>
      <c r="AN23" s="34">
        <f>IF($D23="","",HKI!AN23+HKII!AN23)</f>
        <v>0</v>
      </c>
      <c r="AO23" s="16">
        <f>IF($D23="","",HKI!AO23+HKII!AO23+'COI - CHAM THI TN 17-18'!AO23)</f>
        <v>0</v>
      </c>
      <c r="AP23" s="16">
        <f>IF($D23="","",HKI!AP23+HKII!AP23+'COI - CHAM THI TN 17-18'!AP23)</f>
        <v>0</v>
      </c>
      <c r="AQ23" s="16">
        <f>IF(D23="","",SUM(AO23:AP23)*0.4)+'HK HE 16-17'!AB29</f>
        <v>0</v>
      </c>
      <c r="AR23" s="34">
        <f>IF($D23="","",HKI!AR23+HKII!AR23+'COI - CHAM THI TN 17-18'!AR23+'HK HE 16-17'!AF29)</f>
        <v>0</v>
      </c>
      <c r="AS23" s="34">
        <f>IF($D23="","",HKI!AS23+HKII!AS23+'COI - CHAM THI TN 17-18'!AS23+'HK HE 16-17'!AG29)</f>
        <v>0.5</v>
      </c>
      <c r="AT23" s="17">
        <f t="shared" si="4"/>
        <v>53</v>
      </c>
      <c r="AU23" s="5"/>
    </row>
    <row r="24" spans="1:47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>
        <f>IF($D24="","",HKI!E24+HKII!E24)</f>
        <v>0</v>
      </c>
      <c r="F24" s="16">
        <f>IF($D24="","",HKI!F24+HKII!F24)</f>
        <v>0</v>
      </c>
      <c r="G24" s="16">
        <f>IF($D24="","",HKI!G24+HKII!G24)</f>
        <v>0</v>
      </c>
      <c r="H24" s="16">
        <f>IF($D24="","",HKI!H24+HKII!H24)</f>
        <v>0</v>
      </c>
      <c r="I24" s="16">
        <f>IF($D24="","",HKI!I24+HKII!I24)</f>
        <v>0</v>
      </c>
      <c r="J24" s="16">
        <f>IF($D24="","",HKI!J24+HKII!J24)</f>
        <v>0</v>
      </c>
      <c r="K24" s="16">
        <f>IF($D24="","",HKI!K24+HKII!K24)</f>
        <v>0</v>
      </c>
      <c r="L24" s="16">
        <f>IF($D24="","",HKI!L24+HKII!L24)</f>
        <v>0</v>
      </c>
      <c r="M24" s="34">
        <f>IF($D24="","",($E24+$F24*1.5+$G24*0.25+$H24*0.5+$I24*2+$J24*2.5+$K24*0.5+$L24*1.5)+'HK HE 16-17'!I30)</f>
        <v>0</v>
      </c>
      <c r="N24" s="16">
        <f>IF($D24="","",HKI!N24+HKII!N24)</f>
        <v>6.6</v>
      </c>
      <c r="O24" s="16">
        <f>IF($D24="","",HKI!O24+HKII!O24)</f>
        <v>5.0999999999999996</v>
      </c>
      <c r="P24" s="16">
        <f>IF($D24="","",HKI!P24+HKII!P24)</f>
        <v>0</v>
      </c>
      <c r="Q24" s="16">
        <f>IF($D24="","",HKI!Q24+HKII!Q24)</f>
        <v>0</v>
      </c>
      <c r="R24" s="34">
        <f>IF($D24="","",SUM($N24:$Q24)+'HK HE 16-17'!N30)</f>
        <v>11.7</v>
      </c>
      <c r="S24" s="16">
        <f>IF($D24="","",HKI!S24+HKII!S24)</f>
        <v>0</v>
      </c>
      <c r="T24" s="16">
        <f>IF($D24="","",HKI!T24+HKII!T24)</f>
        <v>0</v>
      </c>
      <c r="U24" s="16">
        <f>IF($D24="","",HKI!U24+HKII!U24)</f>
        <v>0</v>
      </c>
      <c r="V24" s="34">
        <f>IF($D24="","",((SUM($S24:$T24))-U24)*0.1)+'HK HE 16-17'!R30</f>
        <v>0</v>
      </c>
      <c r="W24" s="16">
        <f>IF($D24="","",HKI!W24+HKII!W24)</f>
        <v>0</v>
      </c>
      <c r="X24" s="16">
        <f>IF($D24="","",HKI!X24+HKII!X24)</f>
        <v>0</v>
      </c>
      <c r="Y24" s="16">
        <f>IF($D24="","",HKI!Y24+HKII!Y24)</f>
        <v>0</v>
      </c>
      <c r="Z24" s="34">
        <f t="shared" si="2"/>
        <v>0</v>
      </c>
      <c r="AA24" s="16">
        <f>IF($D24="","",HKI!AA24+HKII!AA24)</f>
        <v>0</v>
      </c>
      <c r="AB24" s="16">
        <f>IF($D24="","",HKI!AB24+HKII!AB24)</f>
        <v>0</v>
      </c>
      <c r="AC24" s="16">
        <f>IF($D24="","",HKI!AC24+HKII!AC24)</f>
        <v>0</v>
      </c>
      <c r="AD24" s="34">
        <f t="shared" si="3"/>
        <v>0</v>
      </c>
      <c r="AE24" s="16">
        <f>IF($D24="","",HKI!AE24+HKII!AE24)</f>
        <v>0</v>
      </c>
      <c r="AF24" s="16">
        <f>IF($D24="","",HKI!AF24+HKII!AF24)</f>
        <v>0</v>
      </c>
      <c r="AG24" s="16">
        <f>IF($D24="","",HKI!AG24+HKII!AG24)</f>
        <v>0</v>
      </c>
      <c r="AH24" s="34">
        <f>IF($D24="","",HKI!AH24+HKII!AH24)</f>
        <v>0</v>
      </c>
      <c r="AI24" s="16">
        <f>IF($D24="","",HKI!AI24+HKII!AI24+'COI - CHAM THI TN 17-18'!AI24)</f>
        <v>0</v>
      </c>
      <c r="AJ24" s="16">
        <f>IF($D24="","",HKI!AJ24+HKII!AJ24+'COI - CHAM THI TN 17-18'!AJ24)</f>
        <v>0</v>
      </c>
      <c r="AK24" s="34">
        <f>IF($D24="","",(SUM($AI24:$AJ24))*0.2)+'HK HE 16-17'!Y30</f>
        <v>0</v>
      </c>
      <c r="AL24" s="16">
        <f>IF($D24="","",HKI!AL24+HKII!AL24)</f>
        <v>0</v>
      </c>
      <c r="AM24" s="16">
        <f>IF($D24="","",HKI!AM24+HKII!AM24)</f>
        <v>0</v>
      </c>
      <c r="AN24" s="34">
        <f>IF($D24="","",HKI!AN24+HKII!AN24)</f>
        <v>0</v>
      </c>
      <c r="AO24" s="16">
        <f>IF($D24="","",HKI!AO24+HKII!AO24+'COI - CHAM THI TN 17-18'!AO24)</f>
        <v>0</v>
      </c>
      <c r="AP24" s="16">
        <f>IF($D24="","",HKI!AP24+HKII!AP24+'COI - CHAM THI TN 17-18'!AP24)</f>
        <v>0</v>
      </c>
      <c r="AQ24" s="16">
        <f>IF(D24="","",SUM(AO24:AP24)*0.4)+'HK HE 16-17'!AB30</f>
        <v>0</v>
      </c>
      <c r="AR24" s="34">
        <f>IF($D24="","",HKI!AR24+HKII!AR24+'COI - CHAM THI TN 17-18'!AR24+'HK HE 16-17'!AF30)</f>
        <v>0</v>
      </c>
      <c r="AS24" s="34">
        <f>IF($D24="","",HKI!AS24+HKII!AS24+'COI - CHAM THI TN 17-18'!AS24+'HK HE 16-17'!AG30)</f>
        <v>1.2</v>
      </c>
      <c r="AT24" s="17">
        <f t="shared" si="4"/>
        <v>12.9</v>
      </c>
      <c r="AU24" s="5"/>
    </row>
    <row r="25" spans="1:47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>
        <f>IF($D25="","",HKI!E25+HKII!E25)</f>
        <v>4</v>
      </c>
      <c r="F25" s="16">
        <f>IF($D25="","",HKI!F25+HKII!F25)</f>
        <v>11</v>
      </c>
      <c r="G25" s="16">
        <f>IF($D25="","",HKI!G25+HKII!G25)</f>
        <v>0</v>
      </c>
      <c r="H25" s="16">
        <f>IF($D25="","",HKI!H25+HKII!H25)</f>
        <v>0</v>
      </c>
      <c r="I25" s="16">
        <f>IF($D25="","",HKI!I25+HKII!I25)</f>
        <v>0</v>
      </c>
      <c r="J25" s="16">
        <f>IF($D25="","",HKI!J25+HKII!J25)</f>
        <v>0</v>
      </c>
      <c r="K25" s="16">
        <f>IF($D25="","",HKI!K25+HKII!K25)</f>
        <v>0</v>
      </c>
      <c r="L25" s="16">
        <f>IF($D25="","",HKI!L25+HKII!L25)</f>
        <v>0</v>
      </c>
      <c r="M25" s="34">
        <f>IF($D25="","",($E25+$F25*1.5+$G25*0.25+$H25*0.5+$I25*2+$J25*2.5+$K25*0.5+$L25*1.5)+'HK HE 16-17'!I31)</f>
        <v>24.5</v>
      </c>
      <c r="N25" s="16">
        <f>IF($D25="","",HKI!N25+HKII!N25)</f>
        <v>3.45</v>
      </c>
      <c r="O25" s="16">
        <f>IF($D25="","",HKI!O25+HKII!O25)</f>
        <v>4.6500000000000004</v>
      </c>
      <c r="P25" s="16">
        <f>IF($D25="","",HKI!P25+HKII!P25)</f>
        <v>0</v>
      </c>
      <c r="Q25" s="16">
        <f>IF($D25="","",HKI!Q25+HKII!Q25)</f>
        <v>0</v>
      </c>
      <c r="R25" s="34">
        <f>IF($D25="","",SUM($N25:$Q25)+'HK HE 16-17'!N31)</f>
        <v>12.100000000000001</v>
      </c>
      <c r="S25" s="16">
        <f>IF($D25="","",HKI!S25+HKII!S25)</f>
        <v>742</v>
      </c>
      <c r="T25" s="16">
        <f>IF($D25="","",HKI!T25+HKII!T25)</f>
        <v>725</v>
      </c>
      <c r="U25" s="16">
        <f>IF($D25="","",HKI!U25+HKII!U25)</f>
        <v>485</v>
      </c>
      <c r="V25" s="34">
        <f>IF($D25="","",((SUM($S25:$T25))-U25)*0.1)+'HK HE 16-17'!R31</f>
        <v>102.5</v>
      </c>
      <c r="W25" s="16">
        <f>IF($D25="","",HKI!W25+HKII!W25)</f>
        <v>0</v>
      </c>
      <c r="X25" s="16">
        <f>IF($D25="","",HKI!X25+HKII!X25)</f>
        <v>0</v>
      </c>
      <c r="Y25" s="16">
        <f>IF($D25="","",HKI!Y25+HKII!Y25)</f>
        <v>0</v>
      </c>
      <c r="Z25" s="34">
        <f t="shared" si="2"/>
        <v>0</v>
      </c>
      <c r="AA25" s="16">
        <f>IF($D25="","",HKI!AA25+HKII!AA25)</f>
        <v>0</v>
      </c>
      <c r="AB25" s="16">
        <f>IF($D25="","",HKI!AB25+HKII!AB25)</f>
        <v>0</v>
      </c>
      <c r="AC25" s="16">
        <f>IF($D25="","",HKI!AC25+HKII!AC25)</f>
        <v>0</v>
      </c>
      <c r="AD25" s="34">
        <f t="shared" si="3"/>
        <v>0</v>
      </c>
      <c r="AE25" s="16">
        <f>IF($D25="","",HKI!AE25+HKII!AE25)</f>
        <v>0</v>
      </c>
      <c r="AF25" s="16">
        <f>IF($D25="","",HKI!AF25+HKII!AF25)</f>
        <v>0</v>
      </c>
      <c r="AG25" s="16">
        <f>IF($D25="","",HKI!AG25+HKII!AG25)</f>
        <v>0</v>
      </c>
      <c r="AH25" s="34">
        <f>IF($D25="","",HKI!AH25+HKII!AH25)</f>
        <v>0</v>
      </c>
      <c r="AI25" s="16">
        <f>IF($D25="","",HKI!AI25+HKII!AI25+'COI - CHAM THI TN 17-18'!AI25)</f>
        <v>0</v>
      </c>
      <c r="AJ25" s="16">
        <f>IF($D25="","",HKI!AJ25+HKII!AJ25+'COI - CHAM THI TN 17-18'!AJ25)</f>
        <v>0</v>
      </c>
      <c r="AK25" s="34">
        <f>IF($D25="","",(SUM($AI25:$AJ25))*0.2)+'HK HE 16-17'!Y31</f>
        <v>0</v>
      </c>
      <c r="AL25" s="16">
        <f>IF($D25="","",HKI!AL25+HKII!AL25)</f>
        <v>0</v>
      </c>
      <c r="AM25" s="16">
        <f>IF($D25="","",HKI!AM25+HKII!AM25)</f>
        <v>0</v>
      </c>
      <c r="AN25" s="34">
        <f>IF($D25="","",HKI!AN25+HKII!AN25)</f>
        <v>0</v>
      </c>
      <c r="AO25" s="16">
        <f>IF($D25="","",HKI!AO25+HKII!AO25+'COI - CHAM THI TN 17-18'!AO25)</f>
        <v>0</v>
      </c>
      <c r="AP25" s="16">
        <f>IF($D25="","",HKI!AP25+HKII!AP25+'COI - CHAM THI TN 17-18'!AP25)</f>
        <v>0</v>
      </c>
      <c r="AQ25" s="16">
        <f>IF(D25="","",SUM(AO25:AP25)*0.4)+'HK HE 16-17'!AB31</f>
        <v>0</v>
      </c>
      <c r="AR25" s="34">
        <f>IF($D25="","",HKI!AR25+HKII!AR25+'COI - CHAM THI TN 17-18'!AR25+'HK HE 16-17'!AF31)</f>
        <v>0</v>
      </c>
      <c r="AS25" s="34">
        <f>IF($D25="","",HKI!AS25+HKII!AS25+'COI - CHAM THI TN 17-18'!AS25+'HK HE 16-17'!AG31)</f>
        <v>0.8</v>
      </c>
      <c r="AT25" s="17">
        <f t="shared" si="4"/>
        <v>139.9</v>
      </c>
      <c r="AU25" s="5"/>
    </row>
    <row r="26" spans="1:47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>
        <f>IF($D26="","",HKI!E26+HKII!E26)</f>
        <v>2</v>
      </c>
      <c r="F26" s="16">
        <f>IF($D26="","",HKI!F26+HKII!F26)</f>
        <v>0</v>
      </c>
      <c r="G26" s="16">
        <f>IF($D26="","",HKI!G26+HKII!G26)</f>
        <v>0</v>
      </c>
      <c r="H26" s="16">
        <f>IF($D26="","",HKI!H26+HKII!H26)</f>
        <v>0</v>
      </c>
      <c r="I26" s="16">
        <f>IF($D26="","",HKI!I26+HKII!I26)</f>
        <v>0</v>
      </c>
      <c r="J26" s="16">
        <f>IF($D26="","",HKI!J26+HKII!J26)</f>
        <v>0</v>
      </c>
      <c r="K26" s="16">
        <f>IF($D26="","",HKI!K26+HKII!K26)</f>
        <v>0</v>
      </c>
      <c r="L26" s="16">
        <f>IF($D26="","",HKI!L26+HKII!L26)</f>
        <v>0</v>
      </c>
      <c r="M26" s="34">
        <f>IF($D26="","",($E26+$F26*1.5+$G26*0.25+$H26*0.5+$I26*2+$J26*2.5+$K26*0.5+$L26*1.5)+'HK HE 16-17'!I32)</f>
        <v>2</v>
      </c>
      <c r="N26" s="16">
        <f>IF($D26="","",HKI!N26+HKII!N26)</f>
        <v>11.399999999999999</v>
      </c>
      <c r="O26" s="16">
        <f>IF($D26="","",HKI!O26+HKII!O26)</f>
        <v>8.1</v>
      </c>
      <c r="P26" s="16">
        <f>IF($D26="","",HKI!P26+HKII!P26)</f>
        <v>0</v>
      </c>
      <c r="Q26" s="16">
        <f>IF($D26="","",HKI!Q26+HKII!Q26)</f>
        <v>0</v>
      </c>
      <c r="R26" s="34">
        <f>IF($D26="","",SUM($N26:$Q26)+'HK HE 16-17'!N32)</f>
        <v>22.7</v>
      </c>
      <c r="S26" s="16">
        <f>IF($D26="","",HKI!S26+HKII!S26)</f>
        <v>190</v>
      </c>
      <c r="T26" s="16">
        <f>IF($D26="","",HKI!T26+HKII!T26)</f>
        <v>390</v>
      </c>
      <c r="U26" s="16">
        <f>IF($D26="","",HKI!U26+HKII!U26)</f>
        <v>232</v>
      </c>
      <c r="V26" s="34">
        <f>IF($D26="","",((SUM($S26:$T26))-U26)*0.1)+'HK HE 16-17'!R32</f>
        <v>37.450000000000003</v>
      </c>
      <c r="W26" s="16">
        <f>IF($D26="","",HKI!W26+HKII!W26)</f>
        <v>0</v>
      </c>
      <c r="X26" s="16">
        <f>IF($D26="","",HKI!X26+HKII!X26)</f>
        <v>0</v>
      </c>
      <c r="Y26" s="16">
        <f>IF($D26="","",HKI!Y26+HKII!Y26)</f>
        <v>0</v>
      </c>
      <c r="Z26" s="34">
        <f t="shared" si="2"/>
        <v>0</v>
      </c>
      <c r="AA26" s="16">
        <f>IF($D26="","",HKI!AA26+HKII!AA26)</f>
        <v>0</v>
      </c>
      <c r="AB26" s="16">
        <f>IF($D26="","",HKI!AB26+HKII!AB26)</f>
        <v>0</v>
      </c>
      <c r="AC26" s="16">
        <f>IF($D26="","",HKI!AC26+HKII!AC26)</f>
        <v>0</v>
      </c>
      <c r="AD26" s="34">
        <f t="shared" si="3"/>
        <v>0</v>
      </c>
      <c r="AE26" s="16">
        <f>IF($D26="","",HKI!AE26+HKII!AE26)</f>
        <v>0</v>
      </c>
      <c r="AF26" s="16">
        <f>IF($D26="","",HKI!AF26+HKII!AF26)</f>
        <v>0</v>
      </c>
      <c r="AG26" s="16">
        <f>IF($D26="","",HKI!AG26+HKII!AG26)</f>
        <v>0</v>
      </c>
      <c r="AH26" s="34">
        <f>IF($D26="","",HKI!AH26+HKII!AH26)</f>
        <v>0</v>
      </c>
      <c r="AI26" s="16">
        <f>IF($D26="","",HKI!AI26+HKII!AI26+'COI - CHAM THI TN 17-18'!AI26)</f>
        <v>0</v>
      </c>
      <c r="AJ26" s="16">
        <f>IF($D26="","",HKI!AJ26+HKII!AJ26+'COI - CHAM THI TN 17-18'!AJ26)</f>
        <v>0</v>
      </c>
      <c r="AK26" s="34">
        <f>IF($D26="","",(SUM($AI26:$AJ26))*0.2)+'HK HE 16-17'!Y32</f>
        <v>0</v>
      </c>
      <c r="AL26" s="16">
        <f>IF($D26="","",HKI!AL26+HKII!AL26)</f>
        <v>0</v>
      </c>
      <c r="AM26" s="16">
        <f>IF($D26="","",HKI!AM26+HKII!AM26)</f>
        <v>0</v>
      </c>
      <c r="AN26" s="34">
        <f>IF($D26="","",HKI!AN26+HKII!AN26)</f>
        <v>0</v>
      </c>
      <c r="AO26" s="16">
        <f>IF($D26="","",HKI!AO26+HKII!AO26+'COI - CHAM THI TN 17-18'!AO26)</f>
        <v>0</v>
      </c>
      <c r="AP26" s="16">
        <f>IF($D26="","",HKI!AP26+HKII!AP26+'COI - CHAM THI TN 17-18'!AP26)</f>
        <v>0</v>
      </c>
      <c r="AQ26" s="16">
        <f>IF(D26="","",SUM(AO26:AP26)*0.4)+'HK HE 16-17'!AB32</f>
        <v>0</v>
      </c>
      <c r="AR26" s="34">
        <f>IF($D26="","",HKI!AR26+HKII!AR26+'COI - CHAM THI TN 17-18'!AR26+'HK HE 16-17'!AF32)</f>
        <v>0</v>
      </c>
      <c r="AS26" s="34">
        <f>IF($D26="","",HKI!AS26+HKII!AS26+'COI - CHAM THI TN 17-18'!AS26+'HK HE 16-17'!AG32)</f>
        <v>1.4000000000000001</v>
      </c>
      <c r="AT26" s="17">
        <f t="shared" si="4"/>
        <v>63.6</v>
      </c>
      <c r="AU26" s="5"/>
    </row>
    <row r="27" spans="1:47">
      <c r="A27" s="12">
        <f>IF(D27="","",SUBTOTAL(3,$D$5:D27))</f>
        <v>23</v>
      </c>
      <c r="B27" s="18" t="s">
        <v>89</v>
      </c>
      <c r="C27" s="14" t="s">
        <v>53</v>
      </c>
      <c r="D27" s="19" t="s">
        <v>90</v>
      </c>
      <c r="E27" s="16">
        <f>IF($D27="","",HKI!E27+HKII!E27)</f>
        <v>12</v>
      </c>
      <c r="F27" s="16">
        <f>IF($D27="","",HKI!F27+HKII!F27)</f>
        <v>0</v>
      </c>
      <c r="G27" s="16">
        <f>IF($D27="","",HKI!G27+HKII!G27)</f>
        <v>0</v>
      </c>
      <c r="H27" s="16">
        <f>IF($D27="","",HKI!H27+HKII!H27)</f>
        <v>4</v>
      </c>
      <c r="I27" s="16">
        <f>IF($D27="","",HKI!I27+HKII!I27)</f>
        <v>0</v>
      </c>
      <c r="J27" s="16">
        <f>IF($D27="","",HKI!J27+HKII!J27)</f>
        <v>0</v>
      </c>
      <c r="K27" s="16">
        <f>IF($D27="","",HKI!K27+HKII!K27)</f>
        <v>0</v>
      </c>
      <c r="L27" s="16">
        <f>IF($D27="","",HKI!L27+HKII!L27)</f>
        <v>0</v>
      </c>
      <c r="M27" s="34">
        <f>IF($D27="","",($E27+$F27*1.5+$G27*0.25+$H27*0.5+$I27*2+$J27*2.5+$K27*0.5+$L27*1.5)+'HK HE 16-17'!I33)</f>
        <v>14</v>
      </c>
      <c r="N27" s="16">
        <f>IF($D27="","",HKI!N27+HKII!N27)</f>
        <v>8.25</v>
      </c>
      <c r="O27" s="16">
        <f>IF($D27="","",HKI!O27+HKII!O27)</f>
        <v>6.3000000000000007</v>
      </c>
      <c r="P27" s="16">
        <f>IF($D27="","",HKI!P27+HKII!P27)</f>
        <v>0</v>
      </c>
      <c r="Q27" s="16">
        <f>IF($D27="","",HKI!Q27+HKII!Q27)</f>
        <v>0</v>
      </c>
      <c r="R27" s="34">
        <f>IF($D27="","",SUM($N27:$Q27)+'HK HE 16-17'!N33)</f>
        <v>14.55</v>
      </c>
      <c r="S27" s="16">
        <f>IF($D27="","",HKI!S27+HKII!S27)</f>
        <v>584</v>
      </c>
      <c r="T27" s="16">
        <f>IF($D27="","",HKI!T27+HKII!T27)</f>
        <v>502</v>
      </c>
      <c r="U27" s="16">
        <f>IF($D27="","",HKI!U27+HKII!U27)</f>
        <v>507</v>
      </c>
      <c r="V27" s="34">
        <f>IF($D27="","",((SUM($S27:$T27))-U27)*0.1)+'HK HE 16-17'!R33</f>
        <v>57.900000000000006</v>
      </c>
      <c r="W27" s="16">
        <f>IF($D27="","",HKI!W27+HKII!W27)</f>
        <v>0</v>
      </c>
      <c r="X27" s="16">
        <f>IF($D27="","",HKI!X27+HKII!X27)</f>
        <v>0</v>
      </c>
      <c r="Y27" s="16">
        <f>IF($D27="","",HKI!Y27+HKII!Y27)</f>
        <v>0</v>
      </c>
      <c r="Z27" s="34">
        <f t="shared" si="2"/>
        <v>0</v>
      </c>
      <c r="AA27" s="16">
        <f>IF($D27="","",HKI!AA27+HKII!AA27)</f>
        <v>168</v>
      </c>
      <c r="AB27" s="16">
        <f>IF($D27="","",HKI!AB27+HKII!AB27)</f>
        <v>350</v>
      </c>
      <c r="AC27" s="16">
        <f>IF($D27="","",HKI!AC27+HKII!AC27)</f>
        <v>168</v>
      </c>
      <c r="AD27" s="34">
        <f t="shared" si="3"/>
        <v>35</v>
      </c>
      <c r="AE27" s="16">
        <f>IF($D27="","",HKI!AE27+HKII!AE27)</f>
        <v>128</v>
      </c>
      <c r="AF27" s="16">
        <f>IF($D27="","",HKI!AF27+HKII!AF27)</f>
        <v>44</v>
      </c>
      <c r="AG27" s="16">
        <f>IF($D27="","",HKI!AG27+HKII!AG27)</f>
        <v>136</v>
      </c>
      <c r="AH27" s="34">
        <f>IF($D27="","",HKI!AH27+HKII!AH27)</f>
        <v>7.2</v>
      </c>
      <c r="AI27" s="16">
        <f>IF($D27="","",HKI!AI27+HKII!AI27+'COI - CHAM THI TN 17-18'!AI27)</f>
        <v>0</v>
      </c>
      <c r="AJ27" s="16">
        <f>IF($D27="","",HKI!AJ27+HKII!AJ27+'COI - CHAM THI TN 17-18'!AJ27)</f>
        <v>0</v>
      </c>
      <c r="AK27" s="34">
        <f>IF($D27="","",(SUM($AI27:$AJ27))*0.2)+'HK HE 16-17'!Y33</f>
        <v>0</v>
      </c>
      <c r="AL27" s="16">
        <f>IF($D27="","",HKI!AL27+HKII!AL27)</f>
        <v>0</v>
      </c>
      <c r="AM27" s="16">
        <f>IF($D27="","",HKI!AM27+HKII!AM27)</f>
        <v>0</v>
      </c>
      <c r="AN27" s="34">
        <f>IF($D27="","",HKI!AN27+HKII!AN27)</f>
        <v>0</v>
      </c>
      <c r="AO27" s="16">
        <f>IF($D27="","",HKI!AO27+HKII!AO27+'COI - CHAM THI TN 17-18'!AO27)</f>
        <v>0</v>
      </c>
      <c r="AP27" s="16">
        <f>IF($D27="","",HKI!AP27+HKII!AP27+'COI - CHAM THI TN 17-18'!AP27)</f>
        <v>0</v>
      </c>
      <c r="AQ27" s="16">
        <f>IF(D27="","",SUM(AO27:AP27)*0.4)+'HK HE 16-17'!AB33</f>
        <v>0</v>
      </c>
      <c r="AR27" s="34">
        <f>IF($D27="","",HKI!AR27+HKII!AR27+'COI - CHAM THI TN 17-18'!AR27+'HK HE 16-17'!AF33)</f>
        <v>0</v>
      </c>
      <c r="AS27" s="34">
        <f>IF($D27="","",HKI!AS27+HKII!AS27+'COI - CHAM THI TN 17-18'!AS27+'HK HE 16-17'!AG33)</f>
        <v>0.8</v>
      </c>
      <c r="AT27" s="17">
        <f t="shared" si="4"/>
        <v>129.5</v>
      </c>
      <c r="AU27" s="5"/>
    </row>
    <row r="28" spans="1:47">
      <c r="A28" s="12">
        <f>IF(D28="","",SUBTOTAL(3,$D$5:D28))</f>
        <v>24</v>
      </c>
      <c r="B28" s="20" t="s">
        <v>91</v>
      </c>
      <c r="C28" s="20" t="s">
        <v>53</v>
      </c>
      <c r="D28" s="21" t="s">
        <v>92</v>
      </c>
      <c r="E28" s="16">
        <f>IF($D28="","",HKI!E28+HKII!E28)</f>
        <v>0</v>
      </c>
      <c r="F28" s="16">
        <f>IF($D28="","",HKI!F28+HKII!F28)</f>
        <v>0</v>
      </c>
      <c r="G28" s="16">
        <f>IF($D28="","",HKI!G28+HKII!G28)</f>
        <v>0</v>
      </c>
      <c r="H28" s="16">
        <f>IF($D28="","",HKI!H28+HKII!H28)</f>
        <v>0</v>
      </c>
      <c r="I28" s="16">
        <f>IF($D28="","",HKI!I28+HKII!I28)</f>
        <v>0</v>
      </c>
      <c r="J28" s="16">
        <f>IF($D28="","",HKI!J28+HKII!J28)</f>
        <v>0</v>
      </c>
      <c r="K28" s="16">
        <f>IF($D28="","",HKI!K28+HKII!K28)</f>
        <v>0</v>
      </c>
      <c r="L28" s="16">
        <f>IF($D28="","",HKI!L28+HKII!L28)</f>
        <v>0</v>
      </c>
      <c r="M28" s="34">
        <f>IF($D28="","",($E28+$F28*1.5+$G28*0.25+$H28*0.5+$I28*2+$J28*2.5+$K28*0.5+$L28*1.5)+'HK HE 16-17'!I34)</f>
        <v>0</v>
      </c>
      <c r="N28" s="16">
        <f>IF($D28="","",HKI!N28+HKII!N28)</f>
        <v>0</v>
      </c>
      <c r="O28" s="16">
        <f>IF($D28="","",HKI!O28+HKII!O28)</f>
        <v>0</v>
      </c>
      <c r="P28" s="16">
        <f>IF($D28="","",HKI!P28+HKII!P28)</f>
        <v>0</v>
      </c>
      <c r="Q28" s="16">
        <f>IF($D28="","",HKI!Q28+HKII!Q28)</f>
        <v>0</v>
      </c>
      <c r="R28" s="34">
        <f>IF($D28="","",SUM($N28:$Q28)+'HK HE 16-17'!N34)</f>
        <v>0</v>
      </c>
      <c r="S28" s="16">
        <f>IF($D28="","",HKI!S28+HKII!S28)</f>
        <v>0</v>
      </c>
      <c r="T28" s="16">
        <f>IF($D28="","",HKI!T28+HKII!T28)</f>
        <v>0</v>
      </c>
      <c r="U28" s="16">
        <f>IF($D28="","",HKI!U28+HKII!U28)</f>
        <v>0</v>
      </c>
      <c r="V28" s="34">
        <f>IF($D28="","",((SUM($S28:$T28))-U28)*0.1)+'HK HE 16-17'!R34</f>
        <v>0</v>
      </c>
      <c r="W28" s="16">
        <f>IF($D28="","",HKI!W28+HKII!W28)</f>
        <v>0</v>
      </c>
      <c r="X28" s="16">
        <f>IF($D28="","",HKI!X28+HKII!X28)</f>
        <v>0</v>
      </c>
      <c r="Y28" s="16">
        <f>IF($D28="","",HKI!Y28+HKII!Y28)</f>
        <v>0</v>
      </c>
      <c r="Z28" s="34">
        <f t="shared" si="2"/>
        <v>0</v>
      </c>
      <c r="AA28" s="16">
        <f>IF($D28="","",HKI!AA28+HKII!AA28)</f>
        <v>72</v>
      </c>
      <c r="AB28" s="16">
        <f>IF($D28="","",HKI!AB28+HKII!AB28)</f>
        <v>135</v>
      </c>
      <c r="AC28" s="16">
        <f>IF($D28="","",HKI!AC28+HKII!AC28)</f>
        <v>72</v>
      </c>
      <c r="AD28" s="34">
        <f t="shared" si="3"/>
        <v>13.5</v>
      </c>
      <c r="AE28" s="16">
        <f>IF($D28="","",HKI!AE28+HKII!AE28)</f>
        <v>0</v>
      </c>
      <c r="AF28" s="16">
        <f>IF($D28="","",HKI!AF28+HKII!AF28)</f>
        <v>0</v>
      </c>
      <c r="AG28" s="16">
        <f>IF($D28="","",HKI!AG28+HKII!AG28)</f>
        <v>0</v>
      </c>
      <c r="AH28" s="34">
        <f>IF($D28="","",HKI!AH28+HKII!AH28)</f>
        <v>0</v>
      </c>
      <c r="AI28" s="16">
        <f>IF($D28="","",HKI!AI28+HKII!AI28+'COI - CHAM THI TN 17-18'!AI28)</f>
        <v>0</v>
      </c>
      <c r="AJ28" s="16">
        <f>IF($D28="","",HKI!AJ28+HKII!AJ28+'COI - CHAM THI TN 17-18'!AJ28)</f>
        <v>0</v>
      </c>
      <c r="AK28" s="34">
        <f>IF($D28="","",(SUM($AI28:$AJ28))*0.2)+'HK HE 16-17'!Y34</f>
        <v>0</v>
      </c>
      <c r="AL28" s="16">
        <f>IF($D28="","",HKI!AL28+HKII!AL28)</f>
        <v>0</v>
      </c>
      <c r="AM28" s="16">
        <f>IF($D28="","",HKI!AM28+HKII!AM28)</f>
        <v>0</v>
      </c>
      <c r="AN28" s="34">
        <f>IF($D28="","",HKI!AN28+HKII!AN28)</f>
        <v>0</v>
      </c>
      <c r="AO28" s="16">
        <f>IF($D28="","",HKI!AO28+HKII!AO28+'COI - CHAM THI TN 17-18'!AO28)</f>
        <v>0</v>
      </c>
      <c r="AP28" s="16">
        <f>IF($D28="","",HKI!AP28+HKII!AP28+'COI - CHAM THI TN 17-18'!AP28)</f>
        <v>0</v>
      </c>
      <c r="AQ28" s="16">
        <f>IF(D28="","",SUM(AO28:AP28)*0.4)+'HK HE 16-17'!AB34</f>
        <v>0</v>
      </c>
      <c r="AR28" s="34">
        <f>IF($D28="","",HKI!AR28+HKII!AR28+'COI - CHAM THI TN 17-18'!AR28+'HK HE 16-17'!AF34)</f>
        <v>0</v>
      </c>
      <c r="AS28" s="34">
        <f>IF($D28="","",HKI!AS28+HKII!AS28+'COI - CHAM THI TN 17-18'!AS28+'HK HE 16-17'!AG34)</f>
        <v>0</v>
      </c>
      <c r="AT28" s="17">
        <f t="shared" si="4"/>
        <v>13.5</v>
      </c>
      <c r="AU28" s="5"/>
    </row>
    <row r="29" spans="1:47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>
        <f>IF($D29="","",HKI!E29+HKII!E29)</f>
        <v>0</v>
      </c>
      <c r="F29" s="16">
        <f>IF($D29="","",HKI!F29+HKII!F29)</f>
        <v>0</v>
      </c>
      <c r="G29" s="16">
        <f>IF($D29="","",HKI!G29+HKII!G29)</f>
        <v>0</v>
      </c>
      <c r="H29" s="16">
        <f>IF($D29="","",HKI!H29+HKII!H29)</f>
        <v>0</v>
      </c>
      <c r="I29" s="16">
        <f>IF($D29="","",HKI!I29+HKII!I29)</f>
        <v>0</v>
      </c>
      <c r="J29" s="16">
        <f>IF($D29="","",HKI!J29+HKII!J29)</f>
        <v>0</v>
      </c>
      <c r="K29" s="16">
        <f>IF($D29="","",HKI!K29+HKII!K29)</f>
        <v>0</v>
      </c>
      <c r="L29" s="16">
        <f>IF($D29="","",HKI!L29+HKII!L29)</f>
        <v>0</v>
      </c>
      <c r="M29" s="34">
        <f>IF($D29="","",($E29+$F29*1.5+$G29*0.25+$H29*0.5+$I29*2+$J29*2.5+$K29*0.5+$L29*1.5)+'HK HE 16-17'!I35)</f>
        <v>0</v>
      </c>
      <c r="N29" s="16">
        <f>IF($D29="","",HKI!N29+HKII!N29)</f>
        <v>0.6</v>
      </c>
      <c r="O29" s="16">
        <f>IF($D29="","",HKI!O29+HKII!O29)</f>
        <v>0</v>
      </c>
      <c r="P29" s="16">
        <f>IF($D29="","",HKI!P29+HKII!P29)</f>
        <v>0</v>
      </c>
      <c r="Q29" s="16">
        <f>IF($D29="","",HKI!Q29+HKII!Q29)</f>
        <v>0</v>
      </c>
      <c r="R29" s="34">
        <f>IF($D29="","",SUM($N29:$Q29)+'HK HE 16-17'!N35)</f>
        <v>0.6</v>
      </c>
      <c r="S29" s="16">
        <f>IF($D29="","",HKI!S29+HKII!S29)</f>
        <v>283</v>
      </c>
      <c r="T29" s="16">
        <f>IF($D29="","",HKI!T29+HKII!T29)</f>
        <v>0</v>
      </c>
      <c r="U29" s="16">
        <f>IF($D29="","",HKI!U29+HKII!U29)</f>
        <v>358</v>
      </c>
      <c r="V29" s="34">
        <f>IF($D29="","",((SUM($S29:$T29))-U29)*0.1)+'HK HE 16-17'!R35</f>
        <v>-7.5</v>
      </c>
      <c r="W29" s="16">
        <f>IF($D29="","",HKI!W29+HKII!W29)</f>
        <v>0</v>
      </c>
      <c r="X29" s="16">
        <f>IF($D29="","",HKI!X29+HKII!X29)</f>
        <v>0</v>
      </c>
      <c r="Y29" s="16">
        <f>IF($D29="","",HKI!Y29+HKII!Y29)</f>
        <v>0</v>
      </c>
      <c r="Z29" s="34">
        <f t="shared" si="2"/>
        <v>0</v>
      </c>
      <c r="AA29" s="16">
        <f>IF($D29="","",HKI!AA29+HKII!AA29)</f>
        <v>135</v>
      </c>
      <c r="AB29" s="16">
        <f>IF($D29="","",HKI!AB29+HKII!AB29)</f>
        <v>72</v>
      </c>
      <c r="AC29" s="16">
        <f>IF($D29="","",HKI!AC29+HKII!AC29)</f>
        <v>135</v>
      </c>
      <c r="AD29" s="34">
        <f t="shared" si="3"/>
        <v>7.2</v>
      </c>
      <c r="AE29" s="16">
        <f>IF($D29="","",HKI!AE29+HKII!AE29)</f>
        <v>0</v>
      </c>
      <c r="AF29" s="16">
        <f>IF($D29="","",HKI!AF29+HKII!AF29)</f>
        <v>0</v>
      </c>
      <c r="AG29" s="16">
        <f>IF($D29="","",HKI!AG29+HKII!AG29)</f>
        <v>0</v>
      </c>
      <c r="AH29" s="34">
        <f>IF($D29="","",HKI!AH29+HKII!AH29)</f>
        <v>0</v>
      </c>
      <c r="AI29" s="16">
        <f>IF($D29="","",HKI!AI29+HKII!AI29+'COI - CHAM THI TN 17-18'!AI29)</f>
        <v>0</v>
      </c>
      <c r="AJ29" s="16">
        <f>IF($D29="","",HKI!AJ29+HKII!AJ29+'COI - CHAM THI TN 17-18'!AJ29)</f>
        <v>0</v>
      </c>
      <c r="AK29" s="34">
        <f>IF($D29="","",(SUM($AI29:$AJ29))*0.2)+'HK HE 16-17'!Y35</f>
        <v>0</v>
      </c>
      <c r="AL29" s="16">
        <f>IF($D29="","",HKI!AL29+HKII!AL29)</f>
        <v>0</v>
      </c>
      <c r="AM29" s="16">
        <f>IF($D29="","",HKI!AM29+HKII!AM29)</f>
        <v>0</v>
      </c>
      <c r="AN29" s="34">
        <f>IF($D29="","",HKI!AN29+HKII!AN29)</f>
        <v>0</v>
      </c>
      <c r="AO29" s="16">
        <f>IF($D29="","",HKI!AO29+HKII!AO29+'COI - CHAM THI TN 17-18'!AO29)</f>
        <v>0</v>
      </c>
      <c r="AP29" s="16">
        <f>IF($D29="","",HKI!AP29+HKII!AP29+'COI - CHAM THI TN 17-18'!AP29)</f>
        <v>0</v>
      </c>
      <c r="AQ29" s="16">
        <f>IF(D29="","",SUM(AO29:AP29)*0.4)+'HK HE 16-17'!AB35</f>
        <v>0</v>
      </c>
      <c r="AR29" s="34">
        <f>IF($D29="","",HKI!AR29+HKII!AR29+'COI - CHAM THI TN 17-18'!AR29+'HK HE 16-17'!AF35)</f>
        <v>0</v>
      </c>
      <c r="AS29" s="34">
        <f>IF($D29="","",HKI!AS29+HKII!AS29+'COI - CHAM THI TN 17-18'!AS29+'HK HE 16-17'!AG35)</f>
        <v>0</v>
      </c>
      <c r="AT29" s="17">
        <f t="shared" si="4"/>
        <v>0.3</v>
      </c>
      <c r="AU29" s="5"/>
    </row>
    <row r="30" spans="1:47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>
        <f>IF($D30="","",HKI!E30+HKII!E30)</f>
        <v>9</v>
      </c>
      <c r="F30" s="16">
        <f>IF($D30="","",HKI!F30+HKII!F30)</f>
        <v>0</v>
      </c>
      <c r="G30" s="16">
        <f>IF($D30="","",HKI!G30+HKII!G30)</f>
        <v>0</v>
      </c>
      <c r="H30" s="16">
        <f>IF($D30="","",HKI!H30+HKII!H30)</f>
        <v>0</v>
      </c>
      <c r="I30" s="16">
        <f>IF($D30="","",HKI!I30+HKII!I30)</f>
        <v>0</v>
      </c>
      <c r="J30" s="16">
        <f>IF($D30="","",HKI!J30+HKII!J30)</f>
        <v>0</v>
      </c>
      <c r="K30" s="16">
        <f>IF($D30="","",HKI!K30+HKII!K30)</f>
        <v>0</v>
      </c>
      <c r="L30" s="16">
        <f>IF($D30="","",HKI!L30+HKII!L30)</f>
        <v>0</v>
      </c>
      <c r="M30" s="34">
        <f>IF($D30="","",($E30+$F30*1.5+$G30*0.25+$H30*0.5+$I30*2+$J30*2.5+$K30*0.5+$L30*1.5)+'HK HE 16-17'!I36)</f>
        <v>9</v>
      </c>
      <c r="N30" s="16">
        <f>IF($D30="","",HKI!N30+HKII!N30)</f>
        <v>7.65</v>
      </c>
      <c r="O30" s="16">
        <f>IF($D30="","",HKI!O30+HKII!O30)</f>
        <v>2.85</v>
      </c>
      <c r="P30" s="16">
        <f>IF($D30="","",HKI!P30+HKII!P30)</f>
        <v>0</v>
      </c>
      <c r="Q30" s="16">
        <f>IF($D30="","",HKI!Q30+HKII!Q30)</f>
        <v>0</v>
      </c>
      <c r="R30" s="34">
        <f>IF($D30="","",SUM($N30:$Q30)+'HK HE 16-17'!N36)</f>
        <v>14.5</v>
      </c>
      <c r="S30" s="16">
        <f>IF($D30="","",HKI!S30+HKII!S30)</f>
        <v>1167</v>
      </c>
      <c r="T30" s="16">
        <f>IF($D30="","",HKI!T30+HKII!T30)</f>
        <v>1354</v>
      </c>
      <c r="U30" s="16">
        <f>IF($D30="","",HKI!U30+HKII!U30)</f>
        <v>951</v>
      </c>
      <c r="V30" s="34">
        <f>IF($D30="","",((SUM($S30:$T30))-U30)*0.1)+'HK HE 16-17'!R36</f>
        <v>163</v>
      </c>
      <c r="W30" s="16">
        <f>IF($D30="","",HKI!W30+HKII!W30)</f>
        <v>0</v>
      </c>
      <c r="X30" s="16">
        <f>IF($D30="","",HKI!X30+HKII!X30)</f>
        <v>0</v>
      </c>
      <c r="Y30" s="16">
        <f>IF($D30="","",HKI!Y30+HKII!Y30)</f>
        <v>0</v>
      </c>
      <c r="Z30" s="34">
        <f t="shared" si="2"/>
        <v>0</v>
      </c>
      <c r="AA30" s="16">
        <f>IF($D30="","",HKI!AA30+HKII!AA30)</f>
        <v>0</v>
      </c>
      <c r="AB30" s="16">
        <f>IF($D30="","",HKI!AB30+HKII!AB30)</f>
        <v>0</v>
      </c>
      <c r="AC30" s="16">
        <f>IF($D30="","",HKI!AC30+HKII!AC30)</f>
        <v>0</v>
      </c>
      <c r="AD30" s="34">
        <f t="shared" si="3"/>
        <v>0</v>
      </c>
      <c r="AE30" s="16">
        <f>IF($D30="","",HKI!AE30+HKII!AE30)</f>
        <v>0</v>
      </c>
      <c r="AF30" s="16">
        <f>IF($D30="","",HKI!AF30+HKII!AF30)</f>
        <v>0</v>
      </c>
      <c r="AG30" s="16">
        <f>IF($D30="","",HKI!AG30+HKII!AG30)</f>
        <v>0</v>
      </c>
      <c r="AH30" s="34">
        <f>IF($D30="","",HKI!AH30+HKII!AH30)</f>
        <v>0</v>
      </c>
      <c r="AI30" s="16">
        <f>IF($D30="","",HKI!AI30+HKII!AI30+'COI - CHAM THI TN 17-18'!AI30)</f>
        <v>0</v>
      </c>
      <c r="AJ30" s="16">
        <f>IF($D30="","",HKI!AJ30+HKII!AJ30+'COI - CHAM THI TN 17-18'!AJ30)</f>
        <v>0</v>
      </c>
      <c r="AK30" s="34">
        <f>IF($D30="","",(SUM($AI30:$AJ30))*0.2)+'HK HE 16-17'!Y36</f>
        <v>0</v>
      </c>
      <c r="AL30" s="16">
        <f>IF($D30="","",HKI!AL30+HKII!AL30)</f>
        <v>0</v>
      </c>
      <c r="AM30" s="16">
        <f>IF($D30="","",HKI!AM30+HKII!AM30)</f>
        <v>0</v>
      </c>
      <c r="AN30" s="34">
        <f>IF($D30="","",HKI!AN30+HKII!AN30)</f>
        <v>0</v>
      </c>
      <c r="AO30" s="16">
        <f>IF($D30="","",HKI!AO30+HKII!AO30+'COI - CHAM THI TN 17-18'!AO30)</f>
        <v>0</v>
      </c>
      <c r="AP30" s="16">
        <f>IF($D30="","",HKI!AP30+HKII!AP30+'COI - CHAM THI TN 17-18'!AP30)</f>
        <v>0</v>
      </c>
      <c r="AQ30" s="16">
        <f>IF(D30="","",SUM(AO30:AP30)*0.4)+'HK HE 16-17'!AB36</f>
        <v>0</v>
      </c>
      <c r="AR30" s="34">
        <f>IF($D30="","",HKI!AR30+HKII!AR30+'COI - CHAM THI TN 17-18'!AR30+'HK HE 16-17'!AF36)</f>
        <v>0</v>
      </c>
      <c r="AS30" s="34">
        <f>IF($D30="","",HKI!AS30+HKII!AS30+'COI - CHAM THI TN 17-18'!AS30+'HK HE 16-17'!AG36)</f>
        <v>0</v>
      </c>
      <c r="AT30" s="17">
        <f t="shared" si="4"/>
        <v>186.5</v>
      </c>
      <c r="AU30" s="5"/>
    </row>
    <row r="31" spans="1:47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>
        <f>IF($D31="","",HKI!E31+HKII!E31)</f>
        <v>0</v>
      </c>
      <c r="F31" s="16">
        <f>IF($D31="","",HKI!F31+HKII!F31)</f>
        <v>0</v>
      </c>
      <c r="G31" s="16">
        <f>IF($D31="","",HKI!G31+HKII!G31)</f>
        <v>0</v>
      </c>
      <c r="H31" s="16">
        <f>IF($D31="","",HKI!H31+HKII!H31)</f>
        <v>0</v>
      </c>
      <c r="I31" s="16">
        <f>IF($D31="","",HKI!I31+HKII!I31)</f>
        <v>0</v>
      </c>
      <c r="J31" s="16">
        <f>IF($D31="","",HKI!J31+HKII!J31)</f>
        <v>0</v>
      </c>
      <c r="K31" s="16">
        <f>IF($D31="","",HKI!K31+HKII!K31)</f>
        <v>0</v>
      </c>
      <c r="L31" s="16">
        <f>IF($D31="","",HKI!L31+HKII!L31)</f>
        <v>0</v>
      </c>
      <c r="M31" s="34">
        <f>IF($D31="","",($E31+$F31*1.5+$G31*0.25+$H31*0.5+$I31*2+$J31*2.5+$K31*0.5+$L31*1.5)+'HK HE 16-17'!I37)</f>
        <v>0</v>
      </c>
      <c r="N31" s="16">
        <f>IF($D31="","",HKI!N31+HKII!N31)</f>
        <v>6.75</v>
      </c>
      <c r="O31" s="16">
        <f>IF($D31="","",HKI!O31+HKII!O31)</f>
        <v>2.25</v>
      </c>
      <c r="P31" s="16">
        <f>IF($D31="","",HKI!P31+HKII!P31)</f>
        <v>0</v>
      </c>
      <c r="Q31" s="16">
        <f>IF($D31="","",HKI!Q31+HKII!Q31)</f>
        <v>0</v>
      </c>
      <c r="R31" s="34">
        <f>IF($D31="","",SUM($N31:$Q31)+'HK HE 16-17'!N37)</f>
        <v>12.6</v>
      </c>
      <c r="S31" s="16">
        <f>IF($D31="","",HKI!S31+HKII!S31)</f>
        <v>32</v>
      </c>
      <c r="T31" s="16">
        <f>IF($D31="","",HKI!T31+HKII!T31)</f>
        <v>162</v>
      </c>
      <c r="U31" s="16">
        <f>IF($D31="","",HKI!U31+HKII!U31)</f>
        <v>39</v>
      </c>
      <c r="V31" s="34">
        <f>IF($D31="","",((SUM($S31:$T31))-U31)*0.1)+'HK HE 16-17'!R37</f>
        <v>15.5</v>
      </c>
      <c r="W31" s="16">
        <f>IF($D31="","",HKI!W31+HKII!W31)</f>
        <v>0</v>
      </c>
      <c r="X31" s="16">
        <f>IF($D31="","",HKI!X31+HKII!X31)</f>
        <v>0</v>
      </c>
      <c r="Y31" s="16">
        <f>IF($D31="","",HKI!Y31+HKII!Y31)</f>
        <v>0</v>
      </c>
      <c r="Z31" s="34">
        <f t="shared" si="2"/>
        <v>0</v>
      </c>
      <c r="AA31" s="16">
        <f>IF($D31="","",HKI!AA31+HKII!AA31)</f>
        <v>0</v>
      </c>
      <c r="AB31" s="16">
        <f>IF($D31="","",HKI!AB31+HKII!AB31)</f>
        <v>0</v>
      </c>
      <c r="AC31" s="16">
        <f>IF($D31="","",HKI!AC31+HKII!AC31)</f>
        <v>0</v>
      </c>
      <c r="AD31" s="34">
        <f t="shared" si="3"/>
        <v>0</v>
      </c>
      <c r="AE31" s="16">
        <f>IF($D31="","",HKI!AE31+HKII!AE31)</f>
        <v>0</v>
      </c>
      <c r="AF31" s="16">
        <f>IF($D31="","",HKI!AF31+HKII!AF31)</f>
        <v>0</v>
      </c>
      <c r="AG31" s="16">
        <f>IF($D31="","",HKI!AG31+HKII!AG31)</f>
        <v>0</v>
      </c>
      <c r="AH31" s="34">
        <f>IF($D31="","",HKI!AH31+HKII!AH31)</f>
        <v>0</v>
      </c>
      <c r="AI31" s="16">
        <f>IF($D31="","",HKI!AI31+HKII!AI31+'COI - CHAM THI TN 17-18'!AI31)</f>
        <v>4</v>
      </c>
      <c r="AJ31" s="16">
        <f>IF($D31="","",HKI!AJ31+HKII!AJ31+'COI - CHAM THI TN 17-18'!AJ31)</f>
        <v>0</v>
      </c>
      <c r="AK31" s="34">
        <f>IF($D31="","",(SUM($AI31:$AJ31))*0.2)+'HK HE 16-17'!Y37</f>
        <v>1.8</v>
      </c>
      <c r="AL31" s="16">
        <f>IF($D31="","",HKI!AL31+HKII!AL31)</f>
        <v>0</v>
      </c>
      <c r="AM31" s="16">
        <f>IF($D31="","",HKI!AM31+HKII!AM31)</f>
        <v>0</v>
      </c>
      <c r="AN31" s="34">
        <f>IF($D31="","",HKI!AN31+HKII!AN31)</f>
        <v>0</v>
      </c>
      <c r="AO31" s="16">
        <f>IF($D31="","",HKI!AO31+HKII!AO31+'COI - CHAM THI TN 17-18'!AO31)</f>
        <v>1</v>
      </c>
      <c r="AP31" s="16">
        <f>IF($D31="","",HKI!AP31+HKII!AP31+'COI - CHAM THI TN 17-18'!AP31)</f>
        <v>0</v>
      </c>
      <c r="AQ31" s="16">
        <f>IF(D31="","",SUM(AO31:AP31)*0.4)+'HK HE 16-17'!AB37</f>
        <v>0.4</v>
      </c>
      <c r="AR31" s="34">
        <f>IF($D31="","",HKI!AR31+HKII!AR31+'COI - CHAM THI TN 17-18'!AR31+'HK HE 16-17'!AF37)</f>
        <v>0</v>
      </c>
      <c r="AS31" s="34">
        <f>IF($D31="","",HKI!AS31+HKII!AS31+'COI - CHAM THI TN 17-18'!AS31+'HK HE 16-17'!AG37)</f>
        <v>1</v>
      </c>
      <c r="AT31" s="17">
        <f t="shared" si="4"/>
        <v>31.3</v>
      </c>
      <c r="AU31" s="5"/>
    </row>
    <row r="32" spans="1:47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>
        <f>IF($D32="","",HKI!E32+HKII!E32)</f>
        <v>0</v>
      </c>
      <c r="F32" s="16">
        <f>IF($D32="","",HKI!F32+HKII!F32)</f>
        <v>0</v>
      </c>
      <c r="G32" s="16">
        <f>IF($D32="","",HKI!G32+HKII!G32)</f>
        <v>0</v>
      </c>
      <c r="H32" s="16">
        <f>IF($D32="","",HKI!H32+HKII!H32)</f>
        <v>0</v>
      </c>
      <c r="I32" s="16">
        <f>IF($D32="","",HKI!I32+HKII!I32)</f>
        <v>0</v>
      </c>
      <c r="J32" s="16">
        <f>IF($D32="","",HKI!J32+HKII!J32)</f>
        <v>0</v>
      </c>
      <c r="K32" s="16">
        <f>IF($D32="","",HKI!K32+HKII!K32)</f>
        <v>0</v>
      </c>
      <c r="L32" s="16">
        <f>IF($D32="","",HKI!L32+HKII!L32)</f>
        <v>0</v>
      </c>
      <c r="M32" s="34">
        <f>IF($D32="","",($E32+$F32*1.5+$G32*0.25+$H32*0.5+$I32*2+$J32*2.5+$K32*0.5+$L32*1.5)+'HK HE 16-17'!I38)</f>
        <v>0</v>
      </c>
      <c r="N32" s="16">
        <f>IF($D32="","",HKI!N32+HKII!N32)</f>
        <v>0</v>
      </c>
      <c r="O32" s="16">
        <f>IF($D32="","",HKI!O32+HKII!O32)</f>
        <v>0</v>
      </c>
      <c r="P32" s="16">
        <f>IF($D32="","",HKI!P32+HKII!P32)</f>
        <v>0</v>
      </c>
      <c r="Q32" s="16">
        <f>IF($D32="","",HKI!Q32+HKII!Q32)</f>
        <v>0</v>
      </c>
      <c r="R32" s="34">
        <f>IF($D32="","",SUM($N32:$Q32)+'HK HE 16-17'!N38)</f>
        <v>0</v>
      </c>
      <c r="S32" s="16">
        <f>IF($D32="","",HKI!S32+HKII!S32)</f>
        <v>0</v>
      </c>
      <c r="T32" s="16">
        <f>IF($D32="","",HKI!T32+HKII!T32)</f>
        <v>0</v>
      </c>
      <c r="U32" s="16">
        <f>IF($D32="","",HKI!U32+HKII!U32)</f>
        <v>0</v>
      </c>
      <c r="V32" s="34">
        <f>IF($D32="","",((SUM($S32:$T32))-U32)*0.1)+'HK HE 16-17'!R38</f>
        <v>0</v>
      </c>
      <c r="W32" s="16">
        <f>IF($D32="","",HKI!W32+HKII!W32)</f>
        <v>0</v>
      </c>
      <c r="X32" s="16">
        <f>IF($D32="","",HKI!X32+HKII!X32)</f>
        <v>0</v>
      </c>
      <c r="Y32" s="16">
        <f>IF($D32="","",HKI!Y32+HKII!Y32)</f>
        <v>0</v>
      </c>
      <c r="Z32" s="34">
        <f t="shared" si="2"/>
        <v>0</v>
      </c>
      <c r="AA32" s="16">
        <f>IF($D32="","",HKI!AA32+HKII!AA32)</f>
        <v>0</v>
      </c>
      <c r="AB32" s="16">
        <f>IF($D32="","",HKI!AB32+HKII!AB32)</f>
        <v>0</v>
      </c>
      <c r="AC32" s="16">
        <f>IF($D32="","",HKI!AC32+HKII!AC32)</f>
        <v>0</v>
      </c>
      <c r="AD32" s="34">
        <f t="shared" si="3"/>
        <v>0</v>
      </c>
      <c r="AE32" s="16">
        <f>IF($D32="","",HKI!AE32+HKII!AE32)</f>
        <v>0</v>
      </c>
      <c r="AF32" s="16">
        <f>IF($D32="","",HKI!AF32+HKII!AF32)</f>
        <v>0</v>
      </c>
      <c r="AG32" s="16">
        <f>IF($D32="","",HKI!AG32+HKII!AG32)</f>
        <v>0</v>
      </c>
      <c r="AH32" s="34">
        <f>IF($D32="","",HKI!AH32+HKII!AH32)</f>
        <v>0</v>
      </c>
      <c r="AI32" s="16">
        <f>IF($D32="","",HKI!AI32+HKII!AI32+'COI - CHAM THI TN 17-18'!AI32)</f>
        <v>0</v>
      </c>
      <c r="AJ32" s="16">
        <f>IF($D32="","",HKI!AJ32+HKII!AJ32+'COI - CHAM THI TN 17-18'!AJ32)</f>
        <v>0</v>
      </c>
      <c r="AK32" s="34">
        <f>IF($D32="","",(SUM($AI32:$AJ32))*0.2)+'HK HE 16-17'!Y38</f>
        <v>0</v>
      </c>
      <c r="AL32" s="16">
        <f>IF($D32="","",HKI!AL32+HKII!AL32)</f>
        <v>0</v>
      </c>
      <c r="AM32" s="16">
        <f>IF($D32="","",HKI!AM32+HKII!AM32)</f>
        <v>0</v>
      </c>
      <c r="AN32" s="34">
        <f>IF($D32="","",HKI!AN32+HKII!AN32)</f>
        <v>0</v>
      </c>
      <c r="AO32" s="16">
        <f>IF($D32="","",HKI!AO32+HKII!AO32+'COI - CHAM THI TN 17-18'!AO32)</f>
        <v>0</v>
      </c>
      <c r="AP32" s="16">
        <f>IF($D32="","",HKI!AP32+HKII!AP32+'COI - CHAM THI TN 17-18'!AP32)</f>
        <v>0</v>
      </c>
      <c r="AQ32" s="16">
        <f>IF(D32="","",SUM(AO32:AP32)*0.4)+'HK HE 16-17'!AB38</f>
        <v>0</v>
      </c>
      <c r="AR32" s="34">
        <f>IF($D32="","",HKI!AR32+HKII!AR32+'COI - CHAM THI TN 17-18'!AR32+'HK HE 16-17'!AF38)</f>
        <v>0</v>
      </c>
      <c r="AS32" s="34">
        <f>IF($D32="","",HKI!AS32+HKII!AS32+'COI - CHAM THI TN 17-18'!AS32+'HK HE 16-17'!AG38)</f>
        <v>0</v>
      </c>
      <c r="AT32" s="17">
        <f t="shared" si="4"/>
        <v>0</v>
      </c>
      <c r="AU32" s="5"/>
    </row>
    <row r="33" spans="1:47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>
        <f>IF($D33="","",HKI!E33+HKII!E33)</f>
        <v>2</v>
      </c>
      <c r="F33" s="16">
        <f>IF($D33="","",HKI!F33+HKII!F33)</f>
        <v>4</v>
      </c>
      <c r="G33" s="16">
        <f>IF($D33="","",HKI!G33+HKII!G33)</f>
        <v>0</v>
      </c>
      <c r="H33" s="16">
        <f>IF($D33="","",HKI!H33+HKII!H33)</f>
        <v>0</v>
      </c>
      <c r="I33" s="16">
        <f>IF($D33="","",HKI!I33+HKII!I33)</f>
        <v>0</v>
      </c>
      <c r="J33" s="16">
        <f>IF($D33="","",HKI!J33+HKII!J33)</f>
        <v>0</v>
      </c>
      <c r="K33" s="16">
        <f>IF($D33="","",HKI!K33+HKII!K33)</f>
        <v>0</v>
      </c>
      <c r="L33" s="16">
        <f>IF($D33="","",HKI!L33+HKII!L33)</f>
        <v>0</v>
      </c>
      <c r="M33" s="34">
        <f>IF($D33="","",($E33+$F33*1.5+$G33*0.25+$H33*0.5+$I33*2+$J33*2.5+$K33*0.5+$L33*1.5)+'HK HE 16-17'!I39)</f>
        <v>8</v>
      </c>
      <c r="N33" s="16">
        <f>IF($D33="","",HKI!N33+HKII!N33)</f>
        <v>1.2</v>
      </c>
      <c r="O33" s="16">
        <f>IF($D33="","",HKI!O33+HKII!O33)</f>
        <v>2.85</v>
      </c>
      <c r="P33" s="16">
        <f>IF($D33="","",HKI!P33+HKII!P33)</f>
        <v>0</v>
      </c>
      <c r="Q33" s="16">
        <f>IF($D33="","",HKI!Q33+HKII!Q33)</f>
        <v>0</v>
      </c>
      <c r="R33" s="34">
        <f>IF($D33="","",SUM($N33:$Q33)+'HK HE 16-17'!N39)</f>
        <v>5.25</v>
      </c>
      <c r="S33" s="16">
        <f>IF($D33="","",HKI!S33+HKII!S33)</f>
        <v>236</v>
      </c>
      <c r="T33" s="16">
        <f>IF($D33="","",HKI!T33+HKII!T33)</f>
        <v>631</v>
      </c>
      <c r="U33" s="16">
        <f>IF($D33="","",HKI!U33+HKII!U33)</f>
        <v>186</v>
      </c>
      <c r="V33" s="34">
        <f>IF($D33="","",((SUM($S33:$T33))-U33)*0.1)+'HK HE 16-17'!R39</f>
        <v>68.100000000000009</v>
      </c>
      <c r="W33" s="16">
        <f>IF($D33="","",HKI!W33+HKII!W33)</f>
        <v>0</v>
      </c>
      <c r="X33" s="16">
        <f>IF($D33="","",HKI!X33+HKII!X33)</f>
        <v>0</v>
      </c>
      <c r="Y33" s="16">
        <f>IF($D33="","",HKI!Y33+HKII!Y33)</f>
        <v>0</v>
      </c>
      <c r="Z33" s="34">
        <f t="shared" si="2"/>
        <v>0</v>
      </c>
      <c r="AA33" s="16">
        <f>IF($D33="","",HKI!AA33+HKII!AA33)</f>
        <v>0</v>
      </c>
      <c r="AB33" s="16">
        <f>IF($D33="","",HKI!AB33+HKII!AB33)</f>
        <v>19</v>
      </c>
      <c r="AC33" s="16">
        <f>IF($D33="","",HKI!AC33+HKII!AC33)</f>
        <v>0</v>
      </c>
      <c r="AD33" s="34">
        <f t="shared" si="3"/>
        <v>1.9000000000000001</v>
      </c>
      <c r="AE33" s="16">
        <f>IF($D33="","",HKI!AE33+HKII!AE33)</f>
        <v>0</v>
      </c>
      <c r="AF33" s="16">
        <f>IF($D33="","",HKI!AF33+HKII!AF33)</f>
        <v>0</v>
      </c>
      <c r="AG33" s="16">
        <f>IF($D33="","",HKI!AG33+HKII!AG33)</f>
        <v>0</v>
      </c>
      <c r="AH33" s="34">
        <f>IF($D33="","",HKI!AH33+HKII!AH33)</f>
        <v>0</v>
      </c>
      <c r="AI33" s="16">
        <f>IF($D33="","",HKI!AI33+HKII!AI33+'COI - CHAM THI TN 17-18'!AI33)</f>
        <v>0</v>
      </c>
      <c r="AJ33" s="16">
        <f>IF($D33="","",HKI!AJ33+HKII!AJ33+'COI - CHAM THI TN 17-18'!AJ33)</f>
        <v>4</v>
      </c>
      <c r="AK33" s="34">
        <f>IF($D33="","",(SUM($AI33:$AJ33))*0.2)+'HK HE 16-17'!Y39</f>
        <v>0.8</v>
      </c>
      <c r="AL33" s="16">
        <f>IF($D33="","",HKI!AL33+HKII!AL33)</f>
        <v>0</v>
      </c>
      <c r="AM33" s="16">
        <f>IF($D33="","",HKI!AM33+HKII!AM33)</f>
        <v>0</v>
      </c>
      <c r="AN33" s="34">
        <f>IF($D33="","",HKI!AN33+HKII!AN33)</f>
        <v>0</v>
      </c>
      <c r="AO33" s="16">
        <f>IF($D33="","",HKI!AO33+HKII!AO33+'COI - CHAM THI TN 17-18'!AO33)</f>
        <v>0</v>
      </c>
      <c r="AP33" s="16">
        <f>IF($D33="","",HKI!AP33+HKII!AP33+'COI - CHAM THI TN 17-18'!AP33)</f>
        <v>4</v>
      </c>
      <c r="AQ33" s="16">
        <f>IF(D33="","",SUM(AO33:AP33)*0.4)+'HK HE 16-17'!AB39</f>
        <v>1.6</v>
      </c>
      <c r="AR33" s="34">
        <f>IF($D33="","",HKI!AR33+HKII!AR33+'COI - CHAM THI TN 17-18'!AR33+'HK HE 16-17'!AF39)</f>
        <v>0</v>
      </c>
      <c r="AS33" s="34">
        <f>IF($D33="","",HKI!AS33+HKII!AS33+'COI - CHAM THI TN 17-18'!AS33+'HK HE 16-17'!AG39)</f>
        <v>0.5</v>
      </c>
      <c r="AT33" s="17">
        <f t="shared" si="4"/>
        <v>86.2</v>
      </c>
      <c r="AU33" s="5"/>
    </row>
    <row r="34" spans="1:47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>
        <f>IF($D34="","",HKI!E34+HKII!E34)</f>
        <v>8</v>
      </c>
      <c r="F34" s="16">
        <f>IF($D34="","",HKI!F34+HKII!F34)</f>
        <v>0</v>
      </c>
      <c r="G34" s="16">
        <f>IF($D34="","",HKI!G34+HKII!G34)</f>
        <v>0</v>
      </c>
      <c r="H34" s="16">
        <f>IF($D34="","",HKI!H34+HKII!H34)</f>
        <v>0</v>
      </c>
      <c r="I34" s="16">
        <f>IF($D34="","",HKI!I34+HKII!I34)</f>
        <v>0</v>
      </c>
      <c r="J34" s="16">
        <f>IF($D34="","",HKI!J34+HKII!J34)</f>
        <v>0</v>
      </c>
      <c r="K34" s="16">
        <f>IF($D34="","",HKI!K34+HKII!K34)</f>
        <v>0</v>
      </c>
      <c r="L34" s="16">
        <f>IF($D34="","",HKI!L34+HKII!L34)</f>
        <v>0</v>
      </c>
      <c r="M34" s="34">
        <f>IF($D34="","",($E34+$F34*1.5+$G34*0.25+$H34*0.5+$I34*2+$J34*2.5+$K34*0.5+$L34*1.5)+'HK HE 16-17'!I40)</f>
        <v>12</v>
      </c>
      <c r="N34" s="16">
        <f>IF($D34="","",HKI!N34+HKII!N34)</f>
        <v>5.7</v>
      </c>
      <c r="O34" s="16">
        <f>IF($D34="","",HKI!O34+HKII!O34)</f>
        <v>8.1</v>
      </c>
      <c r="P34" s="16">
        <f>IF($D34="","",HKI!P34+HKII!P34)</f>
        <v>0</v>
      </c>
      <c r="Q34" s="16">
        <f>IF($D34="","",HKI!Q34+HKII!Q34)</f>
        <v>0</v>
      </c>
      <c r="R34" s="34">
        <f>IF($D34="","",SUM($N34:$Q34)+'HK HE 16-17'!N40)</f>
        <v>15</v>
      </c>
      <c r="S34" s="16">
        <f>IF($D34="","",HKI!S34+HKII!S34)</f>
        <v>549</v>
      </c>
      <c r="T34" s="16">
        <f>IF($D34="","",HKI!T34+HKII!T34)</f>
        <v>573</v>
      </c>
      <c r="U34" s="16">
        <f>IF($D34="","",HKI!U34+HKII!U34)</f>
        <v>428</v>
      </c>
      <c r="V34" s="34">
        <f>IF($D34="","",((SUM($S34:$T34))-U34)*0.1)+'HK HE 16-17'!R40</f>
        <v>77.800000000000011</v>
      </c>
      <c r="W34" s="16">
        <f>IF($D34="","",HKI!W34+HKII!W34)</f>
        <v>0</v>
      </c>
      <c r="X34" s="16">
        <f>IF($D34="","",HKI!X34+HKII!X34)</f>
        <v>0</v>
      </c>
      <c r="Y34" s="16">
        <f>IF($D34="","",HKI!Y34+HKII!Y34)</f>
        <v>0</v>
      </c>
      <c r="Z34" s="34">
        <f t="shared" si="2"/>
        <v>0</v>
      </c>
      <c r="AA34" s="16">
        <f>IF($D34="","",HKI!AA34+HKII!AA34)</f>
        <v>118</v>
      </c>
      <c r="AB34" s="16">
        <f>IF($D34="","",HKI!AB34+HKII!AB34)</f>
        <v>181</v>
      </c>
      <c r="AC34" s="16">
        <f>IF($D34="","",HKI!AC34+HKII!AC34)</f>
        <v>128</v>
      </c>
      <c r="AD34" s="34">
        <f t="shared" si="3"/>
        <v>17.100000000000001</v>
      </c>
      <c r="AE34" s="16">
        <f>IF($D34="","",HKI!AE34+HKII!AE34)</f>
        <v>0</v>
      </c>
      <c r="AF34" s="16">
        <f>IF($D34="","",HKI!AF34+HKII!AF34)</f>
        <v>70</v>
      </c>
      <c r="AG34" s="16">
        <f>IF($D34="","",HKI!AG34+HKII!AG34)</f>
        <v>0</v>
      </c>
      <c r="AH34" s="34">
        <f>IF($D34="","",HKI!AH34+HKII!AH34)</f>
        <v>14</v>
      </c>
      <c r="AI34" s="16">
        <f>IF($D34="","",HKI!AI34+HKII!AI34+'COI - CHAM THI TN 17-18'!AI34)</f>
        <v>0</v>
      </c>
      <c r="AJ34" s="16">
        <f>IF($D34="","",HKI!AJ34+HKII!AJ34+'COI - CHAM THI TN 17-18'!AJ34)</f>
        <v>0</v>
      </c>
      <c r="AK34" s="34">
        <f>IF($D34="","",(SUM($AI34:$AJ34))*0.2)+'HK HE 16-17'!Y40</f>
        <v>0</v>
      </c>
      <c r="AL34" s="16">
        <f>IF($D34="","",HKI!AL34+HKII!AL34)</f>
        <v>0</v>
      </c>
      <c r="AM34" s="16">
        <f>IF($D34="","",HKI!AM34+HKII!AM34)</f>
        <v>0</v>
      </c>
      <c r="AN34" s="34">
        <f>IF($D34="","",HKI!AN34+HKII!AN34)</f>
        <v>0</v>
      </c>
      <c r="AO34" s="16">
        <f>IF($D34="","",HKI!AO34+HKII!AO34+'COI - CHAM THI TN 17-18'!AO34)</f>
        <v>0</v>
      </c>
      <c r="AP34" s="16">
        <f>IF($D34="","",HKI!AP34+HKII!AP34+'COI - CHAM THI TN 17-18'!AP34)</f>
        <v>0</v>
      </c>
      <c r="AQ34" s="16">
        <f>IF(D34="","",SUM(AO34:AP34)*0.4)+'HK HE 16-17'!AB40</f>
        <v>0</v>
      </c>
      <c r="AR34" s="34">
        <f>IF($D34="","",HKI!AR34+HKII!AR34+'COI - CHAM THI TN 17-18'!AR34+'HK HE 16-17'!AF40)</f>
        <v>0</v>
      </c>
      <c r="AS34" s="34">
        <f>IF($D34="","",HKI!AS34+HKII!AS34+'COI - CHAM THI TN 17-18'!AS34+'HK HE 16-17'!AG40)</f>
        <v>1.7999999999999998</v>
      </c>
      <c r="AT34" s="17">
        <f t="shared" si="4"/>
        <v>137.69999999999999</v>
      </c>
      <c r="AU34" s="5"/>
    </row>
    <row r="35" spans="1:47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>
        <f>IF($D35="","",HKI!E35+HKII!E35)</f>
        <v>0</v>
      </c>
      <c r="F35" s="16">
        <f>IF($D35="","",HKI!F35+HKII!F35)</f>
        <v>16</v>
      </c>
      <c r="G35" s="16">
        <f>IF($D35="","",HKI!G35+HKII!G35)</f>
        <v>0</v>
      </c>
      <c r="H35" s="16">
        <f>IF($D35="","",HKI!H35+HKII!H35)</f>
        <v>0</v>
      </c>
      <c r="I35" s="16">
        <f>IF($D35="","",HKI!I35+HKII!I35)</f>
        <v>0</v>
      </c>
      <c r="J35" s="16">
        <f>IF($D35="","",HKI!J35+HKII!J35)</f>
        <v>0</v>
      </c>
      <c r="K35" s="16">
        <f>IF($D35="","",HKI!K35+HKII!K35)</f>
        <v>0</v>
      </c>
      <c r="L35" s="16">
        <f>IF($D35="","",HKI!L35+HKII!L35)</f>
        <v>0</v>
      </c>
      <c r="M35" s="34">
        <f>IF($D35="","",($E35+$F35*1.5+$G35*0.25+$H35*0.5+$I35*2+$J35*2.5+$K35*0.5+$L35*1.5)+'HK HE 16-17'!I41)</f>
        <v>24</v>
      </c>
      <c r="N35" s="16">
        <f>IF($D35="","",HKI!N35+HKII!N35)</f>
        <v>7.9500000000000011</v>
      </c>
      <c r="O35" s="16">
        <f>IF($D35="","",HKI!O35+HKII!O35)</f>
        <v>5.8500000000000005</v>
      </c>
      <c r="P35" s="16">
        <f>IF($D35="","",HKI!P35+HKII!P35)</f>
        <v>0</v>
      </c>
      <c r="Q35" s="16">
        <f>IF($D35="","",HKI!Q35+HKII!Q35)</f>
        <v>0</v>
      </c>
      <c r="R35" s="34">
        <f>IF($D35="","",SUM($N35:$Q35)+'HK HE 16-17'!N41)</f>
        <v>13.8</v>
      </c>
      <c r="S35" s="16">
        <f>IF($D35="","",HKI!S35+HKII!S35)</f>
        <v>223</v>
      </c>
      <c r="T35" s="16">
        <f>IF($D35="","",HKI!T35+HKII!T35)</f>
        <v>37</v>
      </c>
      <c r="U35" s="16">
        <f>IF($D35="","",HKI!U35+HKII!U35)</f>
        <v>187</v>
      </c>
      <c r="V35" s="34">
        <f>IF($D35="","",((SUM($S35:$T35))-U35)*0.1)+'HK HE 16-17'!R41</f>
        <v>7.3000000000000007</v>
      </c>
      <c r="W35" s="16">
        <f>IF($D35="","",HKI!W35+HKII!W35)</f>
        <v>0</v>
      </c>
      <c r="X35" s="16">
        <f>IF($D35="","",HKI!X35+HKII!X35)</f>
        <v>0</v>
      </c>
      <c r="Y35" s="16">
        <f>IF($D35="","",HKI!Y35+HKII!Y35)</f>
        <v>0</v>
      </c>
      <c r="Z35" s="34">
        <f t="shared" si="2"/>
        <v>0</v>
      </c>
      <c r="AA35" s="16">
        <f>IF($D35="","",HKI!AA35+HKII!AA35)</f>
        <v>0</v>
      </c>
      <c r="AB35" s="16">
        <f>IF($D35="","",HKI!AB35+HKII!AB35)</f>
        <v>583</v>
      </c>
      <c r="AC35" s="16">
        <f>IF($D35="","",HKI!AC35+HKII!AC35)</f>
        <v>299</v>
      </c>
      <c r="AD35" s="34">
        <f t="shared" si="3"/>
        <v>28.400000000000002</v>
      </c>
      <c r="AE35" s="16">
        <f>IF($D35="","",HKI!AE35+HKII!AE35)</f>
        <v>0</v>
      </c>
      <c r="AF35" s="16">
        <f>IF($D35="","",HKI!AF35+HKII!AF35)</f>
        <v>0</v>
      </c>
      <c r="AG35" s="16">
        <f>IF($D35="","",HKI!AG35+HKII!AG35)</f>
        <v>0</v>
      </c>
      <c r="AH35" s="34">
        <f>IF($D35="","",HKI!AH35+HKII!AH35)</f>
        <v>0</v>
      </c>
      <c r="AI35" s="16">
        <f>IF($D35="","",HKI!AI35+HKII!AI35+'COI - CHAM THI TN 17-18'!AI35)</f>
        <v>0</v>
      </c>
      <c r="AJ35" s="16">
        <f>IF($D35="","",HKI!AJ35+HKII!AJ35+'COI - CHAM THI TN 17-18'!AJ35)</f>
        <v>0</v>
      </c>
      <c r="AK35" s="34">
        <f>IF($D35="","",(SUM($AI35:$AJ35))*0.2)+'HK HE 16-17'!Y41</f>
        <v>0</v>
      </c>
      <c r="AL35" s="16">
        <f>IF($D35="","",HKI!AL35+HKII!AL35)</f>
        <v>0</v>
      </c>
      <c r="AM35" s="16">
        <f>IF($D35="","",HKI!AM35+HKII!AM35)</f>
        <v>0</v>
      </c>
      <c r="AN35" s="34">
        <f>IF($D35="","",HKI!AN35+HKII!AN35)</f>
        <v>0</v>
      </c>
      <c r="AO35" s="16">
        <f>IF($D35="","",HKI!AO35+HKII!AO35+'COI - CHAM THI TN 17-18'!AO35)</f>
        <v>0</v>
      </c>
      <c r="AP35" s="16">
        <f>IF($D35="","",HKI!AP35+HKII!AP35+'COI - CHAM THI TN 17-18'!AP35)</f>
        <v>0</v>
      </c>
      <c r="AQ35" s="16">
        <f>IF(D35="","",SUM(AO35:AP35)*0.4)+'HK HE 16-17'!AB41</f>
        <v>0</v>
      </c>
      <c r="AR35" s="34">
        <f>IF($D35="","",HKI!AR35+HKII!AR35+'COI - CHAM THI TN 17-18'!AR35+'HK HE 16-17'!AF41)</f>
        <v>0</v>
      </c>
      <c r="AS35" s="34">
        <f>IF($D35="","",HKI!AS35+HKII!AS35+'COI - CHAM THI TN 17-18'!AS35+'HK HE 16-17'!AG41)</f>
        <v>1.2</v>
      </c>
      <c r="AT35" s="17">
        <f t="shared" si="4"/>
        <v>74.7</v>
      </c>
      <c r="AU35" s="5"/>
    </row>
    <row r="36" spans="1:47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>
        <f>IF($D36="","",HKI!E36+HKII!E36)</f>
        <v>10</v>
      </c>
      <c r="F36" s="16">
        <f>IF($D36="","",HKI!F36+HKII!F36)</f>
        <v>0</v>
      </c>
      <c r="G36" s="16">
        <f>IF($D36="","",HKI!G36+HKII!G36)</f>
        <v>0</v>
      </c>
      <c r="H36" s="16">
        <f>IF($D36="","",HKI!H36+HKII!H36)</f>
        <v>0</v>
      </c>
      <c r="I36" s="16">
        <f>IF($D36="","",HKI!I36+HKII!I36)</f>
        <v>0</v>
      </c>
      <c r="J36" s="16">
        <f>IF($D36="","",HKI!J36+HKII!J36)</f>
        <v>0</v>
      </c>
      <c r="K36" s="16">
        <f>IF($D36="","",HKI!K36+HKII!K36)</f>
        <v>0</v>
      </c>
      <c r="L36" s="16">
        <f>IF($D36="","",HKI!L36+HKII!L36)</f>
        <v>0</v>
      </c>
      <c r="M36" s="34">
        <f>IF($D36="","",($E36+$F36*1.5+$G36*0.25+$H36*0.5+$I36*2+$J36*2.5+$K36*0.5+$L36*1.5)+'HK HE 16-17'!I42)</f>
        <v>10</v>
      </c>
      <c r="N36" s="16">
        <f>IF($D36="","",HKI!N36+HKII!N36)</f>
        <v>6.3</v>
      </c>
      <c r="O36" s="16">
        <f>IF($D36="","",HKI!O36+HKII!O36)</f>
        <v>7.8000000000000007</v>
      </c>
      <c r="P36" s="16">
        <f>IF($D36="","",HKI!P36+HKII!P36)</f>
        <v>0</v>
      </c>
      <c r="Q36" s="16">
        <f>IF($D36="","",HKI!Q36+HKII!Q36)</f>
        <v>0</v>
      </c>
      <c r="R36" s="34">
        <f>IF($D36="","",SUM($N36:$Q36)+'HK HE 16-17'!N42)</f>
        <v>14.100000000000001</v>
      </c>
      <c r="S36" s="16">
        <f>IF($D36="","",HKI!S36+HKII!S36)</f>
        <v>185</v>
      </c>
      <c r="T36" s="16">
        <f>IF($D36="","",HKI!T36+HKII!T36)</f>
        <v>287</v>
      </c>
      <c r="U36" s="16">
        <f>IF($D36="","",HKI!U36+HKII!U36)</f>
        <v>162</v>
      </c>
      <c r="V36" s="34">
        <f>IF($D36="","",((SUM($S36:$T36))-U36)*0.1)+'HK HE 16-17'!R42</f>
        <v>31</v>
      </c>
      <c r="W36" s="16">
        <f>IF($D36="","",HKI!W36+HKII!W36)</f>
        <v>0</v>
      </c>
      <c r="X36" s="16">
        <f>IF($D36="","",HKI!X36+HKII!X36)</f>
        <v>0</v>
      </c>
      <c r="Y36" s="16">
        <f>IF($D36="","",HKI!Y36+HKII!Y36)</f>
        <v>0</v>
      </c>
      <c r="Z36" s="34">
        <f t="shared" si="2"/>
        <v>0</v>
      </c>
      <c r="AA36" s="16">
        <f>IF($D36="","",HKI!AA36+HKII!AA36)</f>
        <v>933</v>
      </c>
      <c r="AB36" s="16">
        <f>IF($D36="","",HKI!AB36+HKII!AB36)</f>
        <v>168</v>
      </c>
      <c r="AC36" s="16">
        <f>IF($D36="","",HKI!AC36+HKII!AC36)</f>
        <v>634</v>
      </c>
      <c r="AD36" s="34">
        <f t="shared" si="3"/>
        <v>46.7</v>
      </c>
      <c r="AE36" s="16">
        <f>IF($D36="","",HKI!AE36+HKII!AE36)</f>
        <v>44</v>
      </c>
      <c r="AF36" s="16">
        <f>IF($D36="","",HKI!AF36+HKII!AF36)</f>
        <v>128</v>
      </c>
      <c r="AG36" s="16">
        <f>IF($D36="","",HKI!AG36+HKII!AG36)</f>
        <v>0</v>
      </c>
      <c r="AH36" s="34">
        <f>IF($D36="","",HKI!AH36+HKII!AH36)</f>
        <v>34.4</v>
      </c>
      <c r="AI36" s="16">
        <f>IF($D36="","",HKI!AI36+HKII!AI36+'COI - CHAM THI TN 17-18'!AI36)</f>
        <v>0</v>
      </c>
      <c r="AJ36" s="16">
        <f>IF($D36="","",HKI!AJ36+HKII!AJ36+'COI - CHAM THI TN 17-18'!AJ36)</f>
        <v>0</v>
      </c>
      <c r="AK36" s="34">
        <f>IF($D36="","",(SUM($AI36:$AJ36))*0.2)+'HK HE 16-17'!Y42</f>
        <v>0</v>
      </c>
      <c r="AL36" s="16">
        <f>IF($D36="","",HKI!AL36+HKII!AL36)</f>
        <v>0</v>
      </c>
      <c r="AM36" s="16">
        <f>IF($D36="","",HKI!AM36+HKII!AM36)</f>
        <v>0</v>
      </c>
      <c r="AN36" s="34">
        <f>IF($D36="","",HKI!AN36+HKII!AN36)</f>
        <v>0</v>
      </c>
      <c r="AO36" s="16">
        <f>IF($D36="","",HKI!AO36+HKII!AO36+'COI - CHAM THI TN 17-18'!AO36)</f>
        <v>0</v>
      </c>
      <c r="AP36" s="16">
        <f>IF($D36="","",HKI!AP36+HKII!AP36+'COI - CHAM THI TN 17-18'!AP36)</f>
        <v>0</v>
      </c>
      <c r="AQ36" s="16">
        <f>IF(D36="","",SUM(AO36:AP36)*0.4)+'HK HE 16-17'!AB42</f>
        <v>0</v>
      </c>
      <c r="AR36" s="34">
        <f>IF($D36="","",HKI!AR36+HKII!AR36+'COI - CHAM THI TN 17-18'!AR36+'HK HE 16-17'!AF42)</f>
        <v>0</v>
      </c>
      <c r="AS36" s="34">
        <f>IF($D36="","",HKI!AS36+HKII!AS36+'COI - CHAM THI TN 17-18'!AS36+'HK HE 16-17'!AG42)</f>
        <v>0</v>
      </c>
      <c r="AT36" s="17">
        <f t="shared" si="4"/>
        <v>136.19999999999999</v>
      </c>
      <c r="AU36" s="5"/>
    </row>
    <row r="37" spans="1:47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>
        <f>IF($D37="","",HKI!E37+HKII!E37)</f>
        <v>0</v>
      </c>
      <c r="F37" s="16">
        <f>IF($D37="","",HKI!F37+HKII!F37)</f>
        <v>0</v>
      </c>
      <c r="G37" s="16">
        <f>IF($D37="","",HKI!G37+HKII!G37)</f>
        <v>0</v>
      </c>
      <c r="H37" s="16">
        <f>IF($D37="","",HKI!H37+HKII!H37)</f>
        <v>0</v>
      </c>
      <c r="I37" s="16">
        <f>IF($D37="","",HKI!I37+HKII!I37)</f>
        <v>0</v>
      </c>
      <c r="J37" s="16">
        <f>IF($D37="","",HKI!J37+HKII!J37)</f>
        <v>0</v>
      </c>
      <c r="K37" s="16">
        <f>IF($D37="","",HKI!K37+HKII!K37)</f>
        <v>0</v>
      </c>
      <c r="L37" s="16">
        <f>IF($D37="","",HKI!L37+HKII!L37)</f>
        <v>0</v>
      </c>
      <c r="M37" s="34">
        <f>IF($D37="","",($E37+$F37*1.5+$G37*0.25+$H37*0.5+$I37*2+$J37*2.5+$K37*0.5+$L37*1.5)+'HK HE 16-17'!I43)</f>
        <v>0</v>
      </c>
      <c r="N37" s="16">
        <f>IF($D37="","",HKI!N37+HKII!N37)</f>
        <v>3.4499999999999997</v>
      </c>
      <c r="O37" s="16">
        <f>IF($D37="","",HKI!O37+HKII!O37)</f>
        <v>7.8</v>
      </c>
      <c r="P37" s="16">
        <f>IF($D37="","",HKI!P37+HKII!P37)</f>
        <v>0</v>
      </c>
      <c r="Q37" s="16">
        <f>IF($D37="","",HKI!Q37+HKII!Q37)</f>
        <v>0</v>
      </c>
      <c r="R37" s="34">
        <f>IF($D37="","",SUM($N37:$Q37)+'HK HE 16-17'!N43)</f>
        <v>11.25</v>
      </c>
      <c r="S37" s="16">
        <f>IF($D37="","",HKI!S37+HKII!S37)</f>
        <v>0</v>
      </c>
      <c r="T37" s="16">
        <f>IF($D37="","",HKI!T37+HKII!T37)</f>
        <v>0</v>
      </c>
      <c r="U37" s="16">
        <f>IF($D37="","",HKI!U37+HKII!U37)</f>
        <v>0</v>
      </c>
      <c r="V37" s="34">
        <f>IF($D37="","",((SUM($S37:$T37))-U37)*0.1)+'HK HE 16-17'!R43</f>
        <v>0</v>
      </c>
      <c r="W37" s="16">
        <f>IF($D37="","",HKI!W37+HKII!W37)</f>
        <v>0</v>
      </c>
      <c r="X37" s="16">
        <f>IF($D37="","",HKI!X37+HKII!X37)</f>
        <v>0</v>
      </c>
      <c r="Y37" s="16">
        <f>IF($D37="","",HKI!Y37+HKII!Y37)</f>
        <v>0</v>
      </c>
      <c r="Z37" s="34">
        <f t="shared" si="2"/>
        <v>0</v>
      </c>
      <c r="AA37" s="16">
        <f>IF($D37="","",HKI!AA37+HKII!AA37)</f>
        <v>0</v>
      </c>
      <c r="AB37" s="16">
        <f>IF($D37="","",HKI!AB37+HKII!AB37)</f>
        <v>0</v>
      </c>
      <c r="AC37" s="16">
        <f>IF($D37="","",HKI!AC37+HKII!AC37)</f>
        <v>0</v>
      </c>
      <c r="AD37" s="34">
        <f t="shared" si="3"/>
        <v>0</v>
      </c>
      <c r="AE37" s="16">
        <f>IF($D37="","",HKI!AE37+HKII!AE37)</f>
        <v>0</v>
      </c>
      <c r="AF37" s="16">
        <f>IF($D37="","",HKI!AF37+HKII!AF37)</f>
        <v>0</v>
      </c>
      <c r="AG37" s="16">
        <f>IF($D37="","",HKI!AG37+HKII!AG37)</f>
        <v>0</v>
      </c>
      <c r="AH37" s="34">
        <f>IF($D37="","",HKI!AH37+HKII!AH37)</f>
        <v>0</v>
      </c>
      <c r="AI37" s="16">
        <f>IF($D37="","",HKI!AI37+HKII!AI37+'COI - CHAM THI TN 17-18'!AI37)</f>
        <v>0</v>
      </c>
      <c r="AJ37" s="16">
        <f>IF($D37="","",HKI!AJ37+HKII!AJ37+'COI - CHAM THI TN 17-18'!AJ37)</f>
        <v>0</v>
      </c>
      <c r="AK37" s="34">
        <f>IF($D37="","",(SUM($AI37:$AJ37))*0.2)+'HK HE 16-17'!Y43</f>
        <v>0</v>
      </c>
      <c r="AL37" s="16">
        <f>IF($D37="","",HKI!AL37+HKII!AL37)</f>
        <v>0</v>
      </c>
      <c r="AM37" s="16">
        <f>IF($D37="","",HKI!AM37+HKII!AM37)</f>
        <v>0</v>
      </c>
      <c r="AN37" s="34">
        <f>IF($D37="","",HKI!AN37+HKII!AN37)</f>
        <v>0</v>
      </c>
      <c r="AO37" s="16">
        <f>IF($D37="","",HKI!AO37+HKII!AO37+'COI - CHAM THI TN 17-18'!AO37)</f>
        <v>0</v>
      </c>
      <c r="AP37" s="16">
        <f>IF($D37="","",HKI!AP37+HKII!AP37+'COI - CHAM THI TN 17-18'!AP37)</f>
        <v>0</v>
      </c>
      <c r="AQ37" s="16">
        <f>IF(D37="","",SUM(AO37:AP37)*0.4)+'HK HE 16-17'!AB43</f>
        <v>0</v>
      </c>
      <c r="AR37" s="34">
        <f>IF($D37="","",HKI!AR37+HKII!AR37+'COI - CHAM THI TN 17-18'!AR37+'HK HE 16-17'!AF43)</f>
        <v>0</v>
      </c>
      <c r="AS37" s="34">
        <f>IF($D37="","",HKI!AS37+HKII!AS37+'COI - CHAM THI TN 17-18'!AS37+'HK HE 16-17'!AG43)</f>
        <v>0</v>
      </c>
      <c r="AT37" s="17">
        <f t="shared" si="4"/>
        <v>11.3</v>
      </c>
      <c r="AU37" s="5"/>
    </row>
    <row r="38" spans="1:47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>
        <f>IF($D38="","",HKI!E38+HKII!E38)</f>
        <v>0</v>
      </c>
      <c r="F38" s="16">
        <f>IF($D38="","",HKI!F38+HKII!F38)</f>
        <v>0</v>
      </c>
      <c r="G38" s="16">
        <f>IF($D38="","",HKI!G38+HKII!G38)</f>
        <v>0</v>
      </c>
      <c r="H38" s="16">
        <f>IF($D38="","",HKI!H38+HKII!H38)</f>
        <v>0</v>
      </c>
      <c r="I38" s="16">
        <f>IF($D38="","",HKI!I38+HKII!I38)</f>
        <v>0</v>
      </c>
      <c r="J38" s="16">
        <f>IF($D38="","",HKI!J38+HKII!J38)</f>
        <v>0</v>
      </c>
      <c r="K38" s="16">
        <f>IF($D38="","",HKI!K38+HKII!K38)</f>
        <v>0</v>
      </c>
      <c r="L38" s="16">
        <f>IF($D38="","",HKI!L38+HKII!L38)</f>
        <v>0</v>
      </c>
      <c r="M38" s="34">
        <f>IF($D38="","",($E38+$F38*1.5+$G38*0.25+$H38*0.5+$I38*2+$J38*2.5+$K38*0.5+$L38*1.5)+'HK HE 16-17'!I44)</f>
        <v>0</v>
      </c>
      <c r="N38" s="16">
        <f>IF($D38="","",HKI!N38+HKII!N38)</f>
        <v>0</v>
      </c>
      <c r="O38" s="16">
        <f>IF($D38="","",HKI!O38+HKII!O38)</f>
        <v>0</v>
      </c>
      <c r="P38" s="16">
        <f>IF($D38="","",HKI!P38+HKII!P38)</f>
        <v>0</v>
      </c>
      <c r="Q38" s="16">
        <f>IF($D38="","",HKI!Q38+HKII!Q38)</f>
        <v>0</v>
      </c>
      <c r="R38" s="34">
        <f>IF($D38="","",SUM($N38:$Q38)+'HK HE 16-17'!N44)</f>
        <v>0</v>
      </c>
      <c r="S38" s="16">
        <f>IF($D38="","",HKI!S38+HKII!S38)</f>
        <v>0</v>
      </c>
      <c r="T38" s="16">
        <f>IF($D38="","",HKI!T38+HKII!T38)</f>
        <v>0</v>
      </c>
      <c r="U38" s="16">
        <f>IF($D38="","",HKI!U38+HKII!U38)</f>
        <v>0</v>
      </c>
      <c r="V38" s="34">
        <f>IF($D38="","",((SUM($S38:$T38))-U38)*0.1)+'HK HE 16-17'!R44</f>
        <v>0</v>
      </c>
      <c r="W38" s="16">
        <f>IF($D38="","",HKI!W38+HKII!W38)</f>
        <v>0</v>
      </c>
      <c r="X38" s="16">
        <f>IF($D38="","",HKI!X38+HKII!X38)</f>
        <v>0</v>
      </c>
      <c r="Y38" s="16">
        <f>IF($D38="","",HKI!Y38+HKII!Y38)</f>
        <v>0</v>
      </c>
      <c r="Z38" s="34">
        <f t="shared" si="2"/>
        <v>0</v>
      </c>
      <c r="AA38" s="16">
        <f>IF($D38="","",HKI!AA38+HKII!AA38)</f>
        <v>0</v>
      </c>
      <c r="AB38" s="16">
        <f>IF($D38="","",HKI!AB38+HKII!AB38)</f>
        <v>0</v>
      </c>
      <c r="AC38" s="16">
        <f>IF($D38="","",HKI!AC38+HKII!AC38)</f>
        <v>0</v>
      </c>
      <c r="AD38" s="34">
        <f t="shared" si="3"/>
        <v>0</v>
      </c>
      <c r="AE38" s="16">
        <f>IF($D38="","",HKI!AE38+HKII!AE38)</f>
        <v>0</v>
      </c>
      <c r="AF38" s="16">
        <f>IF($D38="","",HKI!AF38+HKII!AF38)</f>
        <v>0</v>
      </c>
      <c r="AG38" s="16">
        <f>IF($D38="","",HKI!AG38+HKII!AG38)</f>
        <v>0</v>
      </c>
      <c r="AH38" s="34">
        <f>IF($D38="","",HKI!AH38+HKII!AH38)</f>
        <v>0</v>
      </c>
      <c r="AI38" s="16">
        <f>IF($D38="","",HKI!AI38+HKII!AI38+'COI - CHAM THI TN 17-18'!AI38)</f>
        <v>0</v>
      </c>
      <c r="AJ38" s="16">
        <f>IF($D38="","",HKI!AJ38+HKII!AJ38+'COI - CHAM THI TN 17-18'!AJ38)</f>
        <v>0</v>
      </c>
      <c r="AK38" s="34">
        <f>IF($D38="","",(SUM($AI38:$AJ38))*0.2)+'HK HE 16-17'!Y44</f>
        <v>0</v>
      </c>
      <c r="AL38" s="16">
        <f>IF($D38="","",HKI!AL38+HKII!AL38)</f>
        <v>0</v>
      </c>
      <c r="AM38" s="16">
        <f>IF($D38="","",HKI!AM38+HKII!AM38)</f>
        <v>0</v>
      </c>
      <c r="AN38" s="34">
        <f>IF($D38="","",HKI!AN38+HKII!AN38)</f>
        <v>0</v>
      </c>
      <c r="AO38" s="16">
        <f>IF($D38="","",HKI!AO38+HKII!AO38+'COI - CHAM THI TN 17-18'!AO38)</f>
        <v>0</v>
      </c>
      <c r="AP38" s="16">
        <f>IF($D38="","",HKI!AP38+HKII!AP38+'COI - CHAM THI TN 17-18'!AP38)</f>
        <v>0</v>
      </c>
      <c r="AQ38" s="16">
        <f>IF(D38="","",SUM(AO38:AP38)*0.4)+'HK HE 16-17'!AB44</f>
        <v>0</v>
      </c>
      <c r="AR38" s="34">
        <f>IF($D38="","",HKI!AR38+HKII!AR38+'COI - CHAM THI TN 17-18'!AR38+'HK HE 16-17'!AF44)</f>
        <v>0</v>
      </c>
      <c r="AS38" s="34">
        <f>IF($D38="","",HKI!AS38+HKII!AS38+'COI - CHAM THI TN 17-18'!AS38+'HK HE 16-17'!AG44)</f>
        <v>0</v>
      </c>
      <c r="AT38" s="17">
        <f t="shared" si="4"/>
        <v>0</v>
      </c>
      <c r="AU38" s="5"/>
    </row>
    <row r="39" spans="1:47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>
        <f>IF($D39="","",HKI!E39+HKII!E39)</f>
        <v>0</v>
      </c>
      <c r="F39" s="16">
        <f>IF($D39="","",HKI!F39+HKII!F39)</f>
        <v>0</v>
      </c>
      <c r="G39" s="16">
        <f>IF($D39="","",HKI!G39+HKII!G39)</f>
        <v>0</v>
      </c>
      <c r="H39" s="16">
        <f>IF($D39="","",HKI!H39+HKII!H39)</f>
        <v>0</v>
      </c>
      <c r="I39" s="16">
        <f>IF($D39="","",HKI!I39+HKII!I39)</f>
        <v>0</v>
      </c>
      <c r="J39" s="16">
        <f>IF($D39="","",HKI!J39+HKII!J39)</f>
        <v>0</v>
      </c>
      <c r="K39" s="16">
        <f>IF($D39="","",HKI!K39+HKII!K39)</f>
        <v>0</v>
      </c>
      <c r="L39" s="16">
        <f>IF($D39="","",HKI!L39+HKII!L39)</f>
        <v>0</v>
      </c>
      <c r="M39" s="34">
        <f>IF($D39="","",($E39+$F39*1.5+$G39*0.25+$H39*0.5+$I39*2+$J39*2.5+$K39*0.5+$L39*1.5)+'HK HE 16-17'!I45)</f>
        <v>0</v>
      </c>
      <c r="N39" s="16">
        <f>IF($D39="","",HKI!N39+HKII!N39)</f>
        <v>0</v>
      </c>
      <c r="O39" s="16">
        <f>IF($D39="","",HKI!O39+HKII!O39)</f>
        <v>0</v>
      </c>
      <c r="P39" s="16">
        <f>IF($D39="","",HKI!P39+HKII!P39)</f>
        <v>0</v>
      </c>
      <c r="Q39" s="16">
        <f>IF($D39="","",HKI!Q39+HKII!Q39)</f>
        <v>0</v>
      </c>
      <c r="R39" s="34">
        <f>IF($D39="","",SUM($N39:$Q39)+'HK HE 16-17'!N45)</f>
        <v>0</v>
      </c>
      <c r="S39" s="16">
        <f>IF($D39="","",HKI!S39+HKII!S39)</f>
        <v>131</v>
      </c>
      <c r="T39" s="16">
        <f>IF($D39="","",HKI!T39+HKII!T39)</f>
        <v>0</v>
      </c>
      <c r="U39" s="16">
        <f>IF($D39="","",HKI!U39+HKII!U39)</f>
        <v>182</v>
      </c>
      <c r="V39" s="34">
        <f>IF($D39="","",((SUM($S39:$T39))-U39)*0.1)+'HK HE 16-17'!R45</f>
        <v>-5.1000000000000005</v>
      </c>
      <c r="W39" s="16">
        <f>IF($D39="","",HKI!W39+HKII!W39)</f>
        <v>0</v>
      </c>
      <c r="X39" s="16">
        <f>IF($D39="","",HKI!X39+HKII!X39)</f>
        <v>0</v>
      </c>
      <c r="Y39" s="16">
        <f>IF($D39="","",HKI!Y39+HKII!Y39)</f>
        <v>0</v>
      </c>
      <c r="Z39" s="34">
        <f t="shared" si="2"/>
        <v>0</v>
      </c>
      <c r="AA39" s="16">
        <f>IF($D39="","",HKI!AA39+HKII!AA39)</f>
        <v>0</v>
      </c>
      <c r="AB39" s="16">
        <f>IF($D39="","",HKI!AB39+HKII!AB39)</f>
        <v>0</v>
      </c>
      <c r="AC39" s="16">
        <f>IF($D39="","",HKI!AC39+HKII!AC39)</f>
        <v>0</v>
      </c>
      <c r="AD39" s="34">
        <f t="shared" si="3"/>
        <v>0</v>
      </c>
      <c r="AE39" s="16">
        <f>IF($D39="","",HKI!AE39+HKII!AE39)</f>
        <v>0</v>
      </c>
      <c r="AF39" s="16">
        <f>IF($D39="","",HKI!AF39+HKII!AF39)</f>
        <v>0</v>
      </c>
      <c r="AG39" s="16">
        <f>IF($D39="","",HKI!AG39+HKII!AG39)</f>
        <v>0</v>
      </c>
      <c r="AH39" s="34">
        <f>IF($D39="","",HKI!AH39+HKII!AH39)</f>
        <v>0</v>
      </c>
      <c r="AI39" s="16">
        <f>IF($D39="","",HKI!AI39+HKII!AI39+'COI - CHAM THI TN 17-18'!AI39)</f>
        <v>0</v>
      </c>
      <c r="AJ39" s="16">
        <f>IF($D39="","",HKI!AJ39+HKII!AJ39+'COI - CHAM THI TN 17-18'!AJ39)</f>
        <v>0</v>
      </c>
      <c r="AK39" s="34">
        <f>IF($D39="","",(SUM($AI39:$AJ39))*0.2)+'HK HE 16-17'!Y45</f>
        <v>0</v>
      </c>
      <c r="AL39" s="16">
        <f>IF($D39="","",HKI!AL39+HKII!AL39)</f>
        <v>0</v>
      </c>
      <c r="AM39" s="16">
        <f>IF($D39="","",HKI!AM39+HKII!AM39)</f>
        <v>0</v>
      </c>
      <c r="AN39" s="34">
        <f>IF($D39="","",HKI!AN39+HKII!AN39)</f>
        <v>0</v>
      </c>
      <c r="AO39" s="16">
        <f>IF($D39="","",HKI!AO39+HKII!AO39+'COI - CHAM THI TN 17-18'!AO39)</f>
        <v>0</v>
      </c>
      <c r="AP39" s="16">
        <f>IF($D39="","",HKI!AP39+HKII!AP39+'COI - CHAM THI TN 17-18'!AP39)</f>
        <v>0</v>
      </c>
      <c r="AQ39" s="16">
        <f>IF(D39="","",SUM(AO39:AP39)*0.4)+'HK HE 16-17'!AB45</f>
        <v>0</v>
      </c>
      <c r="AR39" s="34">
        <f>IF($D39="","",HKI!AR39+HKII!AR39+'COI - CHAM THI TN 17-18'!AR39+'HK HE 16-17'!AF45)</f>
        <v>0</v>
      </c>
      <c r="AS39" s="34">
        <f>IF($D39="","",HKI!AS39+HKII!AS39+'COI - CHAM THI TN 17-18'!AS39+'HK HE 16-17'!AG45)</f>
        <v>0</v>
      </c>
      <c r="AT39" s="17">
        <f t="shared" si="4"/>
        <v>-5.0999999999999996</v>
      </c>
      <c r="AU39" s="5"/>
    </row>
    <row r="40" spans="1:47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>
        <f>IF($D40="","",HKI!E40+HKII!E40)</f>
        <v>0</v>
      </c>
      <c r="F40" s="16">
        <f>IF($D40="","",HKI!F40+HKII!F40)</f>
        <v>0</v>
      </c>
      <c r="G40" s="16">
        <f>IF($D40="","",HKI!G40+HKII!G40)</f>
        <v>0</v>
      </c>
      <c r="H40" s="16">
        <f>IF($D40="","",HKI!H40+HKII!H40)</f>
        <v>0</v>
      </c>
      <c r="I40" s="16">
        <f>IF($D40="","",HKI!I40+HKII!I40)</f>
        <v>0</v>
      </c>
      <c r="J40" s="16">
        <f>IF($D40="","",HKI!J40+HKII!J40)</f>
        <v>0</v>
      </c>
      <c r="K40" s="16">
        <f>IF($D40="","",HKI!K40+HKII!K40)</f>
        <v>0</v>
      </c>
      <c r="L40" s="16">
        <f>IF($D40="","",HKI!L40+HKII!L40)</f>
        <v>0</v>
      </c>
      <c r="M40" s="34">
        <f>IF($D40="","",($E40+$F40*1.5+$G40*0.25+$H40*0.5+$I40*2+$J40*2.5+$K40*0.5+$L40*1.5)+'HK HE 16-17'!I46)</f>
        <v>0</v>
      </c>
      <c r="N40" s="16">
        <f>IF($D40="","",HKI!N40+HKII!N40)</f>
        <v>0</v>
      </c>
      <c r="O40" s="16">
        <f>IF($D40="","",HKI!O40+HKII!O40)</f>
        <v>1.65</v>
      </c>
      <c r="P40" s="16">
        <f>IF($D40="","",HKI!P40+HKII!P40)</f>
        <v>0</v>
      </c>
      <c r="Q40" s="16">
        <f>IF($D40="","",HKI!Q40+HKII!Q40)</f>
        <v>0</v>
      </c>
      <c r="R40" s="34">
        <f>IF($D40="","",SUM($N40:$Q40)+'HK HE 16-17'!N46)</f>
        <v>4.05</v>
      </c>
      <c r="S40" s="16">
        <f>IF($D40="","",HKI!S40+HKII!S40)</f>
        <v>256</v>
      </c>
      <c r="T40" s="16">
        <f>IF($D40="","",HKI!T40+HKII!T40)</f>
        <v>272</v>
      </c>
      <c r="U40" s="16">
        <f>IF($D40="","",HKI!U40+HKII!U40)</f>
        <v>226</v>
      </c>
      <c r="V40" s="34">
        <f>IF($D40="","",((SUM($S40:$T40))-U40)*0.1)+'HK HE 16-17'!R46</f>
        <v>30.200000000000003</v>
      </c>
      <c r="W40" s="16">
        <f>IF($D40="","",HKI!W40+HKII!W40)</f>
        <v>0</v>
      </c>
      <c r="X40" s="16">
        <f>IF($D40="","",HKI!X40+HKII!X40)</f>
        <v>0</v>
      </c>
      <c r="Y40" s="16">
        <f>IF($D40="","",HKI!Y40+HKII!Y40)</f>
        <v>0</v>
      </c>
      <c r="Z40" s="34">
        <f t="shared" si="2"/>
        <v>0</v>
      </c>
      <c r="AA40" s="16">
        <f>IF($D40="","",HKI!AA40+HKII!AA40)</f>
        <v>0</v>
      </c>
      <c r="AB40" s="16">
        <f>IF($D40="","",HKI!AB40+HKII!AB40)</f>
        <v>0</v>
      </c>
      <c r="AC40" s="16">
        <f>IF($D40="","",HKI!AC40+HKII!AC40)</f>
        <v>0</v>
      </c>
      <c r="AD40" s="34">
        <f t="shared" si="3"/>
        <v>0</v>
      </c>
      <c r="AE40" s="16">
        <f>IF($D40="","",HKI!AE40+HKII!AE40)</f>
        <v>0</v>
      </c>
      <c r="AF40" s="16">
        <f>IF($D40="","",HKI!AF40+HKII!AF40)</f>
        <v>0</v>
      </c>
      <c r="AG40" s="16">
        <f>IF($D40="","",HKI!AG40+HKII!AG40)</f>
        <v>0</v>
      </c>
      <c r="AH40" s="34">
        <f>IF($D40="","",HKI!AH40+HKII!AH40)</f>
        <v>0</v>
      </c>
      <c r="AI40" s="16">
        <f>IF($D40="","",HKI!AI40+HKII!AI40+'COI - CHAM THI TN 17-18'!AI40)</f>
        <v>0</v>
      </c>
      <c r="AJ40" s="16">
        <f>IF($D40="","",HKI!AJ40+HKII!AJ40+'COI - CHAM THI TN 17-18'!AJ40)</f>
        <v>0</v>
      </c>
      <c r="AK40" s="34">
        <f>IF($D40="","",(SUM($AI40:$AJ40))*0.2)+'HK HE 16-17'!Y46</f>
        <v>1</v>
      </c>
      <c r="AL40" s="16">
        <f>IF($D40="","",HKI!AL40+HKII!AL40)</f>
        <v>0</v>
      </c>
      <c r="AM40" s="16">
        <f>IF($D40="","",HKI!AM40+HKII!AM40)</f>
        <v>0</v>
      </c>
      <c r="AN40" s="34">
        <f>IF($D40="","",HKI!AN40+HKII!AN40)</f>
        <v>0</v>
      </c>
      <c r="AO40" s="16">
        <f>IF($D40="","",HKI!AO40+HKII!AO40+'COI - CHAM THI TN 17-18'!AO40)</f>
        <v>3</v>
      </c>
      <c r="AP40" s="16">
        <f>IF($D40="","",HKI!AP40+HKII!AP40+'COI - CHAM THI TN 17-18'!AP40)</f>
        <v>0</v>
      </c>
      <c r="AQ40" s="16">
        <f>IF(D40="","",SUM(AO40:AP40)*0.4)+'HK HE 16-17'!AB46</f>
        <v>2.4000000000000004</v>
      </c>
      <c r="AR40" s="34">
        <f>IF($D40="","",HKI!AR40+HKII!AR40+'COI - CHAM THI TN 17-18'!AR40+'HK HE 16-17'!AF46)</f>
        <v>0</v>
      </c>
      <c r="AS40" s="34">
        <f>IF($D40="","",HKI!AS40+HKII!AS40+'COI - CHAM THI TN 17-18'!AS40+'HK HE 16-17'!AG46)</f>
        <v>0.5</v>
      </c>
      <c r="AT40" s="17">
        <f t="shared" si="4"/>
        <v>38.200000000000003</v>
      </c>
      <c r="AU40" s="5"/>
    </row>
    <row r="41" spans="1:47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>
        <f>IF($D41="","",HKI!E41+HKII!E41)</f>
        <v>31</v>
      </c>
      <c r="F41" s="16">
        <f>IF($D41="","",HKI!F41+HKII!F41)</f>
        <v>0</v>
      </c>
      <c r="G41" s="16">
        <f>IF($D41="","",HKI!G41+HKII!G41)</f>
        <v>0</v>
      </c>
      <c r="H41" s="16">
        <f>IF($D41="","",HKI!H41+HKII!H41)</f>
        <v>0</v>
      </c>
      <c r="I41" s="16">
        <f>IF($D41="","",HKI!I41+HKII!I41)</f>
        <v>0</v>
      </c>
      <c r="J41" s="16">
        <f>IF($D41="","",HKI!J41+HKII!J41)</f>
        <v>0</v>
      </c>
      <c r="K41" s="16">
        <f>IF($D41="","",HKI!K41+HKII!K41)</f>
        <v>0</v>
      </c>
      <c r="L41" s="16">
        <f>IF($D41="","",HKI!L41+HKII!L41)</f>
        <v>0</v>
      </c>
      <c r="M41" s="34">
        <f>IF($D41="","",($E41+$F41*1.5+$G41*0.25+$H41*0.5+$I41*2+$J41*2.5+$K41*0.5+$L41*1.5)+'HK HE 16-17'!I47)</f>
        <v>39</v>
      </c>
      <c r="N41" s="16">
        <f>IF($D41="","",HKI!N41+HKII!N41)</f>
        <v>7.7999999999999989</v>
      </c>
      <c r="O41" s="16">
        <f>IF($D41="","",HKI!O41+HKII!O41)</f>
        <v>6.15</v>
      </c>
      <c r="P41" s="16">
        <f>IF($D41="","",HKI!P41+HKII!P41)</f>
        <v>0</v>
      </c>
      <c r="Q41" s="16">
        <f>IF($D41="","",HKI!Q41+HKII!Q41)</f>
        <v>0</v>
      </c>
      <c r="R41" s="34">
        <f>IF($D41="","",SUM($N41:$Q41)+'HK HE 16-17'!N47)</f>
        <v>17.149999999999999</v>
      </c>
      <c r="S41" s="16">
        <f>IF($D41="","",HKI!S41+HKII!S41)</f>
        <v>459</v>
      </c>
      <c r="T41" s="16">
        <f>IF($D41="","",HKI!T41+HKII!T41)</f>
        <v>1224</v>
      </c>
      <c r="U41" s="16">
        <f>IF($D41="","",HKI!U41+HKII!U41)</f>
        <v>557</v>
      </c>
      <c r="V41" s="34">
        <f>IF($D41="","",((SUM($S41:$T41))-U41)*0.1)+'HK HE 16-17'!R47</f>
        <v>112.60000000000001</v>
      </c>
      <c r="W41" s="16">
        <f>IF($D41="","",HKI!W41+HKII!W41)</f>
        <v>0</v>
      </c>
      <c r="X41" s="16">
        <f>IF($D41="","",HKI!X41+HKII!X41)</f>
        <v>0</v>
      </c>
      <c r="Y41" s="16">
        <f>IF($D41="","",HKI!Y41+HKII!Y41)</f>
        <v>0</v>
      </c>
      <c r="Z41" s="34">
        <f t="shared" si="2"/>
        <v>0</v>
      </c>
      <c r="AA41" s="16">
        <f>IF($D41="","",HKI!AA41+HKII!AA41)</f>
        <v>0</v>
      </c>
      <c r="AB41" s="16">
        <f>IF($D41="","",HKI!AB41+HKII!AB41)</f>
        <v>0</v>
      </c>
      <c r="AC41" s="16">
        <f>IF($D41="","",HKI!AC41+HKII!AC41)</f>
        <v>0</v>
      </c>
      <c r="AD41" s="34">
        <f t="shared" si="3"/>
        <v>0</v>
      </c>
      <c r="AE41" s="16">
        <f>IF($D41="","",HKI!AE41+HKII!AE41)</f>
        <v>0</v>
      </c>
      <c r="AF41" s="16">
        <f>IF($D41="","",HKI!AF41+HKII!AF41)</f>
        <v>0</v>
      </c>
      <c r="AG41" s="16">
        <f>IF($D41="","",HKI!AG41+HKII!AG41)</f>
        <v>0</v>
      </c>
      <c r="AH41" s="34">
        <f>IF($D41="","",HKI!AH41+HKII!AH41)</f>
        <v>0</v>
      </c>
      <c r="AI41" s="16">
        <f>IF($D41="","",HKI!AI41+HKII!AI41+'COI - CHAM THI TN 17-18'!AI41)</f>
        <v>0</v>
      </c>
      <c r="AJ41" s="16">
        <f>IF($D41="","",HKI!AJ41+HKII!AJ41+'COI - CHAM THI TN 17-18'!AJ41)</f>
        <v>0</v>
      </c>
      <c r="AK41" s="34">
        <f>IF($D41="","",(SUM($AI41:$AJ41))*0.2)+'HK HE 16-17'!Y47</f>
        <v>0</v>
      </c>
      <c r="AL41" s="16">
        <f>IF($D41="","",HKI!AL41+HKII!AL41)</f>
        <v>0</v>
      </c>
      <c r="AM41" s="16">
        <f>IF($D41="","",HKI!AM41+HKII!AM41)</f>
        <v>0</v>
      </c>
      <c r="AN41" s="34">
        <f>IF($D41="","",HKI!AN41+HKII!AN41)</f>
        <v>0</v>
      </c>
      <c r="AO41" s="16">
        <f>IF($D41="","",HKI!AO41+HKII!AO41+'COI - CHAM THI TN 17-18'!AO41)</f>
        <v>0</v>
      </c>
      <c r="AP41" s="16">
        <f>IF($D41="","",HKI!AP41+HKII!AP41+'COI - CHAM THI TN 17-18'!AP41)</f>
        <v>0</v>
      </c>
      <c r="AQ41" s="16">
        <f>IF(D41="","",SUM(AO41:AP41)*0.4)+'HK HE 16-17'!AB47</f>
        <v>0</v>
      </c>
      <c r="AR41" s="34">
        <f>IF($D41="","",HKI!AR41+HKII!AR41+'COI - CHAM THI TN 17-18'!AR41+'HK HE 16-17'!AF47)</f>
        <v>0</v>
      </c>
      <c r="AS41" s="34">
        <f>IF($D41="","",HKI!AS41+HKII!AS41+'COI - CHAM THI TN 17-18'!AS41+'HK HE 16-17'!AG47)</f>
        <v>1.8</v>
      </c>
      <c r="AT41" s="17">
        <f t="shared" si="4"/>
        <v>170.6</v>
      </c>
      <c r="AU41" s="5"/>
    </row>
    <row r="42" spans="1:47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>
        <f>IF($D42="","",HKI!E42+HKII!E42)</f>
        <v>0</v>
      </c>
      <c r="F42" s="16">
        <f>IF($D42="","",HKI!F42+HKII!F42)</f>
        <v>0</v>
      </c>
      <c r="G42" s="16">
        <f>IF($D42="","",HKI!G42+HKII!G42)</f>
        <v>0</v>
      </c>
      <c r="H42" s="16">
        <f>IF($D42="","",HKI!H42+HKII!H42)</f>
        <v>0</v>
      </c>
      <c r="I42" s="16">
        <f>IF($D42="","",HKI!I42+HKII!I42)</f>
        <v>0</v>
      </c>
      <c r="J42" s="16">
        <f>IF($D42="","",HKI!J42+HKII!J42)</f>
        <v>0</v>
      </c>
      <c r="K42" s="16">
        <f>IF($D42="","",HKI!K42+HKII!K42)</f>
        <v>0</v>
      </c>
      <c r="L42" s="16">
        <f>IF($D42="","",HKI!L42+HKII!L42)</f>
        <v>0</v>
      </c>
      <c r="M42" s="34">
        <f>IF($D42="","",($E42+$F42*1.5+$G42*0.25+$H42*0.5+$I42*2+$J42*2.5+$K42*0.5+$L42*1.5)+'HK HE 16-17'!I48)</f>
        <v>0</v>
      </c>
      <c r="N42" s="16">
        <f>IF($D42="","",HKI!N42+HKII!N42)</f>
        <v>0</v>
      </c>
      <c r="O42" s="16">
        <f>IF($D42="","",HKI!O42+HKII!O42)</f>
        <v>0</v>
      </c>
      <c r="P42" s="16">
        <f>IF($D42="","",HKI!P42+HKII!P42)</f>
        <v>0</v>
      </c>
      <c r="Q42" s="16">
        <f>IF($D42="","",HKI!Q42+HKII!Q42)</f>
        <v>0</v>
      </c>
      <c r="R42" s="34">
        <f>IF($D42="","",SUM($N42:$Q42)+'HK HE 16-17'!N48)</f>
        <v>0</v>
      </c>
      <c r="S42" s="16">
        <f>IF($D42="","",HKI!S42+HKII!S42)</f>
        <v>74</v>
      </c>
      <c r="T42" s="16">
        <f>IF($D42="","",HKI!T42+HKII!T42)</f>
        <v>48</v>
      </c>
      <c r="U42" s="16">
        <f>IF($D42="","",HKI!U42+HKII!U42)</f>
        <v>70</v>
      </c>
      <c r="V42" s="34">
        <f>IF($D42="","",((SUM($S42:$T42))-U42)*0.1)+'HK HE 16-17'!R48</f>
        <v>5.2</v>
      </c>
      <c r="W42" s="16">
        <f>IF($D42="","",HKI!W42+HKII!W42)</f>
        <v>0</v>
      </c>
      <c r="X42" s="16">
        <f>IF($D42="","",HKI!X42+HKII!X42)</f>
        <v>0</v>
      </c>
      <c r="Y42" s="16">
        <f>IF($D42="","",HKI!Y42+HKII!Y42)</f>
        <v>0</v>
      </c>
      <c r="Z42" s="34">
        <f t="shared" si="2"/>
        <v>0</v>
      </c>
      <c r="AA42" s="16">
        <f>IF($D42="","",HKI!AA42+HKII!AA42)</f>
        <v>0</v>
      </c>
      <c r="AB42" s="16">
        <f>IF($D42="","",HKI!AB42+HKII!AB42)</f>
        <v>0</v>
      </c>
      <c r="AC42" s="16">
        <f>IF($D42="","",HKI!AC42+HKII!AC42)</f>
        <v>0</v>
      </c>
      <c r="AD42" s="34">
        <f t="shared" si="3"/>
        <v>0</v>
      </c>
      <c r="AE42" s="16">
        <f>IF($D42="","",HKI!AE42+HKII!AE42)</f>
        <v>0</v>
      </c>
      <c r="AF42" s="16">
        <f>IF($D42="","",HKI!AF42+HKII!AF42)</f>
        <v>0</v>
      </c>
      <c r="AG42" s="16">
        <f>IF($D42="","",HKI!AG42+HKII!AG42)</f>
        <v>0</v>
      </c>
      <c r="AH42" s="34">
        <f>IF($D42="","",HKI!AH42+HKII!AH42)</f>
        <v>0</v>
      </c>
      <c r="AI42" s="16">
        <f>IF($D42="","",HKI!AI42+HKII!AI42+'COI - CHAM THI TN 17-18'!AI42)</f>
        <v>0</v>
      </c>
      <c r="AJ42" s="16">
        <f>IF($D42="","",HKI!AJ42+HKII!AJ42+'COI - CHAM THI TN 17-18'!AJ42)</f>
        <v>0</v>
      </c>
      <c r="AK42" s="34">
        <f>IF($D42="","",(SUM($AI42:$AJ42))*0.2)+'HK HE 16-17'!Y48</f>
        <v>0</v>
      </c>
      <c r="AL42" s="16">
        <f>IF($D42="","",HKI!AL42+HKII!AL42)</f>
        <v>0</v>
      </c>
      <c r="AM42" s="16">
        <f>IF($D42="","",HKI!AM42+HKII!AM42)</f>
        <v>0</v>
      </c>
      <c r="AN42" s="34">
        <f>IF($D42="","",HKI!AN42+HKII!AN42)</f>
        <v>0</v>
      </c>
      <c r="AO42" s="16">
        <f>IF($D42="","",HKI!AO42+HKII!AO42+'COI - CHAM THI TN 17-18'!AO42)</f>
        <v>0</v>
      </c>
      <c r="AP42" s="16">
        <f>IF($D42="","",HKI!AP42+HKII!AP42+'COI - CHAM THI TN 17-18'!AP42)</f>
        <v>0</v>
      </c>
      <c r="AQ42" s="16">
        <f>IF(D42="","",SUM(AO42:AP42)*0.4)+'HK HE 16-17'!AB48</f>
        <v>0</v>
      </c>
      <c r="AR42" s="34">
        <f>IF($D42="","",HKI!AR42+HKII!AR42+'COI - CHAM THI TN 17-18'!AR42+'HK HE 16-17'!AF48)</f>
        <v>0</v>
      </c>
      <c r="AS42" s="34">
        <f>IF($D42="","",HKI!AS42+HKII!AS42+'COI - CHAM THI TN 17-18'!AS42+'HK HE 16-17'!AG48)</f>
        <v>0</v>
      </c>
      <c r="AT42" s="17">
        <f t="shared" si="4"/>
        <v>5.2</v>
      </c>
      <c r="AU42" s="5"/>
    </row>
    <row r="43" spans="1:47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>
        <f>IF($D43="","",HKI!E43+HKII!E43)</f>
        <v>0</v>
      </c>
      <c r="F43" s="16">
        <f>IF($D43="","",HKI!F43+HKII!F43)</f>
        <v>0</v>
      </c>
      <c r="G43" s="16">
        <f>IF($D43="","",HKI!G43+HKII!G43)</f>
        <v>0</v>
      </c>
      <c r="H43" s="16">
        <f>IF($D43="","",HKI!H43+HKII!H43)</f>
        <v>0</v>
      </c>
      <c r="I43" s="16">
        <f>IF($D43="","",HKI!I43+HKII!I43)</f>
        <v>0</v>
      </c>
      <c r="J43" s="16">
        <f>IF($D43="","",HKI!J43+HKII!J43)</f>
        <v>0</v>
      </c>
      <c r="K43" s="16">
        <f>IF($D43="","",HKI!K43+HKII!K43)</f>
        <v>0</v>
      </c>
      <c r="L43" s="16">
        <f>IF($D43="","",HKI!L43+HKII!L43)</f>
        <v>0</v>
      </c>
      <c r="M43" s="34">
        <f>IF($D43="","",($E43+$F43*1.5+$G43*0.25+$H43*0.5+$I43*2+$J43*2.5+$K43*0.5+$L43*1.5)+'HK HE 16-17'!I49)</f>
        <v>0</v>
      </c>
      <c r="N43" s="16">
        <f>IF($D43="","",HKI!N43+HKII!N43)</f>
        <v>0</v>
      </c>
      <c r="O43" s="16">
        <f>IF($D43="","",HKI!O43+HKII!O43)</f>
        <v>0</v>
      </c>
      <c r="P43" s="16">
        <f>IF($D43="","",HKI!P43+HKII!P43)</f>
        <v>0</v>
      </c>
      <c r="Q43" s="16">
        <f>IF($D43="","",HKI!Q43+HKII!Q43)</f>
        <v>0</v>
      </c>
      <c r="R43" s="34">
        <f>IF($D43="","",SUM($N43:$Q43)+'HK HE 16-17'!N49)</f>
        <v>0</v>
      </c>
      <c r="S43" s="16">
        <f>IF($D43="","",HKI!S43+HKII!S43)</f>
        <v>0</v>
      </c>
      <c r="T43" s="16">
        <f>IF($D43="","",HKI!T43+HKII!T43)</f>
        <v>0</v>
      </c>
      <c r="U43" s="16">
        <f>IF($D43="","",HKI!U43+HKII!U43)</f>
        <v>0</v>
      </c>
      <c r="V43" s="34">
        <f>IF($D43="","",((SUM($S43:$T43))-U43)*0.1)+'HK HE 16-17'!R49</f>
        <v>0</v>
      </c>
      <c r="W43" s="16">
        <f>IF($D43="","",HKI!W43+HKII!W43)</f>
        <v>0</v>
      </c>
      <c r="X43" s="16">
        <f>IF($D43="","",HKI!X43+HKII!X43)</f>
        <v>0</v>
      </c>
      <c r="Y43" s="16">
        <f>IF($D43="","",HKI!Y43+HKII!Y43)</f>
        <v>0</v>
      </c>
      <c r="Z43" s="34">
        <f t="shared" si="2"/>
        <v>0</v>
      </c>
      <c r="AA43" s="16">
        <f>IF($D43="","",HKI!AA43+HKII!AA43)</f>
        <v>0</v>
      </c>
      <c r="AB43" s="16">
        <f>IF($D43="","",HKI!AB43+HKII!AB43)</f>
        <v>0</v>
      </c>
      <c r="AC43" s="16">
        <f>IF($D43="","",HKI!AC43+HKII!AC43)</f>
        <v>0</v>
      </c>
      <c r="AD43" s="34">
        <f t="shared" si="3"/>
        <v>0</v>
      </c>
      <c r="AE43" s="16">
        <f>IF($D43="","",HKI!AE43+HKII!AE43)</f>
        <v>0</v>
      </c>
      <c r="AF43" s="16">
        <f>IF($D43="","",HKI!AF43+HKII!AF43)</f>
        <v>0</v>
      </c>
      <c r="AG43" s="16">
        <f>IF($D43="","",HKI!AG43+HKII!AG43)</f>
        <v>0</v>
      </c>
      <c r="AH43" s="34">
        <f>IF($D43="","",HKI!AH43+HKII!AH43)</f>
        <v>0</v>
      </c>
      <c r="AI43" s="16">
        <f>IF($D43="","",HKI!AI43+HKII!AI43+'COI - CHAM THI TN 17-18'!AI43)</f>
        <v>0</v>
      </c>
      <c r="AJ43" s="16">
        <f>IF($D43="","",HKI!AJ43+HKII!AJ43+'COI - CHAM THI TN 17-18'!AJ43)</f>
        <v>0</v>
      </c>
      <c r="AK43" s="34">
        <f>IF($D43="","",(SUM($AI43:$AJ43))*0.2)+'HK HE 16-17'!Y49</f>
        <v>0</v>
      </c>
      <c r="AL43" s="16">
        <f>IF($D43="","",HKI!AL43+HKII!AL43)</f>
        <v>0</v>
      </c>
      <c r="AM43" s="16">
        <f>IF($D43="","",HKI!AM43+HKII!AM43)</f>
        <v>0</v>
      </c>
      <c r="AN43" s="34">
        <f>IF($D43="","",HKI!AN43+HKII!AN43)</f>
        <v>0</v>
      </c>
      <c r="AO43" s="16">
        <f>IF($D43="","",HKI!AO43+HKII!AO43+'COI - CHAM THI TN 17-18'!AO43)</f>
        <v>0</v>
      </c>
      <c r="AP43" s="16">
        <f>IF($D43="","",HKI!AP43+HKII!AP43+'COI - CHAM THI TN 17-18'!AP43)</f>
        <v>0</v>
      </c>
      <c r="AQ43" s="16">
        <f>IF(D43="","",SUM(AO43:AP43)*0.4)+'HK HE 16-17'!AB49</f>
        <v>0</v>
      </c>
      <c r="AR43" s="34">
        <f>IF($D43="","",HKI!AR43+HKII!AR43+'COI - CHAM THI TN 17-18'!AR43+'HK HE 16-17'!AF49)</f>
        <v>0</v>
      </c>
      <c r="AS43" s="34">
        <f>IF($D43="","",HKI!AS43+HKII!AS43+'COI - CHAM THI TN 17-18'!AS43+'HK HE 16-17'!AG49)</f>
        <v>0</v>
      </c>
      <c r="AT43" s="17">
        <f t="shared" si="4"/>
        <v>0</v>
      </c>
      <c r="AU43" s="5"/>
    </row>
    <row r="44" spans="1:47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>
        <f>IF($D44="","",HKI!E44+HKII!E44)</f>
        <v>0</v>
      </c>
      <c r="F44" s="16">
        <f>IF($D44="","",HKI!F44+HKII!F44)</f>
        <v>0</v>
      </c>
      <c r="G44" s="16">
        <f>IF($D44="","",HKI!G44+HKII!G44)</f>
        <v>0</v>
      </c>
      <c r="H44" s="16">
        <f>IF($D44="","",HKI!H44+HKII!H44)</f>
        <v>0</v>
      </c>
      <c r="I44" s="16">
        <f>IF($D44="","",HKI!I44+HKII!I44)</f>
        <v>0</v>
      </c>
      <c r="J44" s="16">
        <f>IF($D44="","",HKI!J44+HKII!J44)</f>
        <v>0</v>
      </c>
      <c r="K44" s="16">
        <f>IF($D44="","",HKI!K44+HKII!K44)</f>
        <v>0</v>
      </c>
      <c r="L44" s="16">
        <f>IF($D44="","",HKI!L44+HKII!L44)</f>
        <v>0</v>
      </c>
      <c r="M44" s="34">
        <f>IF($D44="","",($E44+$F44*1.5+$G44*0.25+$H44*0.5+$I44*2+$J44*2.5+$K44*0.5+$L44*1.5)+'HK HE 16-17'!I50)</f>
        <v>0</v>
      </c>
      <c r="N44" s="16">
        <f>IF($D44="","",HKI!N44+HKII!N44)</f>
        <v>0</v>
      </c>
      <c r="O44" s="16">
        <f>IF($D44="","",HKI!O44+HKII!O44)</f>
        <v>0</v>
      </c>
      <c r="P44" s="16">
        <f>IF($D44="","",HKI!P44+HKII!P44)</f>
        <v>0</v>
      </c>
      <c r="Q44" s="16">
        <f>IF($D44="","",HKI!Q44+HKII!Q44)</f>
        <v>0</v>
      </c>
      <c r="R44" s="34">
        <f>IF($D44="","",SUM($N44:$Q44)+'HK HE 16-17'!N50)</f>
        <v>0</v>
      </c>
      <c r="S44" s="16">
        <f>IF($D44="","",HKI!S44+HKII!S44)</f>
        <v>0</v>
      </c>
      <c r="T44" s="16">
        <f>IF($D44="","",HKI!T44+HKII!T44)</f>
        <v>0</v>
      </c>
      <c r="U44" s="16">
        <f>IF($D44="","",HKI!U44+HKII!U44)</f>
        <v>0</v>
      </c>
      <c r="V44" s="34">
        <f>IF($D44="","",((SUM($S44:$T44))-U44)*0.1)+'HK HE 16-17'!R50</f>
        <v>0</v>
      </c>
      <c r="W44" s="16">
        <f>IF($D44="","",HKI!W44+HKII!W44)</f>
        <v>0</v>
      </c>
      <c r="X44" s="16">
        <f>IF($D44="","",HKI!X44+HKII!X44)</f>
        <v>0</v>
      </c>
      <c r="Y44" s="16">
        <f>IF($D44="","",HKI!Y44+HKII!Y44)</f>
        <v>0</v>
      </c>
      <c r="Z44" s="34">
        <f t="shared" si="2"/>
        <v>0</v>
      </c>
      <c r="AA44" s="16">
        <f>IF($D44="","",HKI!AA44+HKII!AA44)</f>
        <v>0</v>
      </c>
      <c r="AB44" s="16">
        <f>IF($D44="","",HKI!AB44+HKII!AB44)</f>
        <v>0</v>
      </c>
      <c r="AC44" s="16">
        <f>IF($D44="","",HKI!AC44+HKII!AC44)</f>
        <v>0</v>
      </c>
      <c r="AD44" s="34">
        <f t="shared" si="3"/>
        <v>0</v>
      </c>
      <c r="AE44" s="16">
        <f>IF($D44="","",HKI!AE44+HKII!AE44)</f>
        <v>0</v>
      </c>
      <c r="AF44" s="16">
        <f>IF($D44="","",HKI!AF44+HKII!AF44)</f>
        <v>0</v>
      </c>
      <c r="AG44" s="16">
        <f>IF($D44="","",HKI!AG44+HKII!AG44)</f>
        <v>0</v>
      </c>
      <c r="AH44" s="34">
        <f>IF($D44="","",HKI!AH44+HKII!AH44)</f>
        <v>0</v>
      </c>
      <c r="AI44" s="16">
        <f>IF($D44="","",HKI!AI44+HKII!AI44+'COI - CHAM THI TN 17-18'!AI44)</f>
        <v>0</v>
      </c>
      <c r="AJ44" s="16">
        <f>IF($D44="","",HKI!AJ44+HKII!AJ44+'COI - CHAM THI TN 17-18'!AJ44)</f>
        <v>0</v>
      </c>
      <c r="AK44" s="34">
        <f>IF($D44="","",(SUM($AI44:$AJ44))*0.2)+'HK HE 16-17'!Y50</f>
        <v>0</v>
      </c>
      <c r="AL44" s="16">
        <f>IF($D44="","",HKI!AL44+HKII!AL44)</f>
        <v>0</v>
      </c>
      <c r="AM44" s="16">
        <f>IF($D44="","",HKI!AM44+HKII!AM44)</f>
        <v>0</v>
      </c>
      <c r="AN44" s="34">
        <f>IF($D44="","",HKI!AN44+HKII!AN44)</f>
        <v>0</v>
      </c>
      <c r="AO44" s="16">
        <f>IF($D44="","",HKI!AO44+HKII!AO44+'COI - CHAM THI TN 17-18'!AO44)</f>
        <v>0</v>
      </c>
      <c r="AP44" s="16">
        <f>IF($D44="","",HKI!AP44+HKII!AP44+'COI - CHAM THI TN 17-18'!AP44)</f>
        <v>0</v>
      </c>
      <c r="AQ44" s="16">
        <f>IF(D44="","",SUM(AO44:AP44)*0.4)+'HK HE 16-17'!AB50</f>
        <v>0</v>
      </c>
      <c r="AR44" s="34">
        <f>IF($D44="","",HKI!AR44+HKII!AR44+'COI - CHAM THI TN 17-18'!AR44+'HK HE 16-17'!AF50)</f>
        <v>0</v>
      </c>
      <c r="AS44" s="34">
        <f>IF($D44="","",HKI!AS44+HKII!AS44+'COI - CHAM THI TN 17-18'!AS44+'HK HE 16-17'!AG50)</f>
        <v>0</v>
      </c>
      <c r="AT44" s="17">
        <f t="shared" si="4"/>
        <v>0</v>
      </c>
      <c r="AU44" s="5"/>
    </row>
    <row r="45" spans="1:47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>
        <f>IF($D45="","",HKI!E45+HKII!E45)</f>
        <v>2</v>
      </c>
      <c r="F45" s="16">
        <f>IF($D45="","",HKI!F45+HKII!F45)</f>
        <v>0</v>
      </c>
      <c r="G45" s="16">
        <f>IF($D45="","",HKI!G45+HKII!G45)</f>
        <v>0</v>
      </c>
      <c r="H45" s="16">
        <f>IF($D45="","",HKI!H45+HKII!H45)</f>
        <v>0</v>
      </c>
      <c r="I45" s="16">
        <f>IF($D45="","",HKI!I45+HKII!I45)</f>
        <v>0</v>
      </c>
      <c r="J45" s="16">
        <f>IF($D45="","",HKI!J45+HKII!J45)</f>
        <v>0</v>
      </c>
      <c r="K45" s="16">
        <f>IF($D45="","",HKI!K45+HKII!K45)</f>
        <v>0</v>
      </c>
      <c r="L45" s="16">
        <f>IF($D45="","",HKI!L45+HKII!L45)</f>
        <v>0</v>
      </c>
      <c r="M45" s="34">
        <f>IF($D45="","",($E45+$F45*1.5+$G45*0.25+$H45*0.5+$I45*2+$J45*2.5+$K45*0.5+$L45*1.5)+'HK HE 16-17'!I51)</f>
        <v>2</v>
      </c>
      <c r="N45" s="16">
        <f>IF($D45="","",HKI!N45+HKII!N45)</f>
        <v>0</v>
      </c>
      <c r="O45" s="16">
        <f>IF($D45="","",HKI!O45+HKII!O45)</f>
        <v>0</v>
      </c>
      <c r="P45" s="16">
        <f>IF($D45="","",HKI!P45+HKII!P45)</f>
        <v>0</v>
      </c>
      <c r="Q45" s="16">
        <f>IF($D45="","",HKI!Q45+HKII!Q45)</f>
        <v>0</v>
      </c>
      <c r="R45" s="34">
        <f>IF($D45="","",SUM($N45:$Q45)+'HK HE 16-17'!N51)</f>
        <v>0</v>
      </c>
      <c r="S45" s="16">
        <f>IF($D45="","",HKI!S45+HKII!S45)</f>
        <v>48</v>
      </c>
      <c r="T45" s="16">
        <f>IF($D45="","",HKI!T45+HKII!T45)</f>
        <v>74</v>
      </c>
      <c r="U45" s="16">
        <f>IF($D45="","",HKI!U45+HKII!U45)</f>
        <v>35</v>
      </c>
      <c r="V45" s="34">
        <f>IF($D45="","",((SUM($S45:$T45))-U45)*0.1)+'HK HE 16-17'!R51</f>
        <v>8.7000000000000011</v>
      </c>
      <c r="W45" s="16">
        <f>IF($D45="","",HKI!W45+HKII!W45)</f>
        <v>0</v>
      </c>
      <c r="X45" s="16">
        <f>IF($D45="","",HKI!X45+HKII!X45)</f>
        <v>0</v>
      </c>
      <c r="Y45" s="16">
        <f>IF($D45="","",HKI!Y45+HKII!Y45)</f>
        <v>0</v>
      </c>
      <c r="Z45" s="34">
        <f t="shared" si="2"/>
        <v>0</v>
      </c>
      <c r="AA45" s="16">
        <f>IF($D45="","",HKI!AA45+HKII!AA45)</f>
        <v>0</v>
      </c>
      <c r="AB45" s="16">
        <f>IF($D45="","",HKI!AB45+HKII!AB45)</f>
        <v>0</v>
      </c>
      <c r="AC45" s="16">
        <f>IF($D45="","",HKI!AC45+HKII!AC45)</f>
        <v>0</v>
      </c>
      <c r="AD45" s="34">
        <f t="shared" si="3"/>
        <v>0</v>
      </c>
      <c r="AE45" s="16">
        <f>IF($D45="","",HKI!AE45+HKII!AE45)</f>
        <v>0</v>
      </c>
      <c r="AF45" s="16">
        <f>IF($D45="","",HKI!AF45+HKII!AF45)</f>
        <v>0</v>
      </c>
      <c r="AG45" s="16">
        <f>IF($D45="","",HKI!AG45+HKII!AG45)</f>
        <v>0</v>
      </c>
      <c r="AH45" s="34">
        <f>IF($D45="","",HKI!AH45+HKII!AH45)</f>
        <v>0</v>
      </c>
      <c r="AI45" s="16">
        <f>IF($D45="","",HKI!AI45+HKII!AI45+'COI - CHAM THI TN 17-18'!AI45)</f>
        <v>0</v>
      </c>
      <c r="AJ45" s="16">
        <f>IF($D45="","",HKI!AJ45+HKII!AJ45+'COI - CHAM THI TN 17-18'!AJ45)</f>
        <v>0</v>
      </c>
      <c r="AK45" s="34">
        <f>IF($D45="","",(SUM($AI45:$AJ45))*0.2)+'HK HE 16-17'!Y51</f>
        <v>0</v>
      </c>
      <c r="AL45" s="16">
        <f>IF($D45="","",HKI!AL45+HKII!AL45)</f>
        <v>0</v>
      </c>
      <c r="AM45" s="16">
        <f>IF($D45="","",HKI!AM45+HKII!AM45)</f>
        <v>0</v>
      </c>
      <c r="AN45" s="34">
        <f>IF($D45="","",HKI!AN45+HKII!AN45)</f>
        <v>0</v>
      </c>
      <c r="AO45" s="16">
        <f>IF($D45="","",HKI!AO45+HKII!AO45+'COI - CHAM THI TN 17-18'!AO45)</f>
        <v>0</v>
      </c>
      <c r="AP45" s="16">
        <f>IF($D45="","",HKI!AP45+HKII!AP45+'COI - CHAM THI TN 17-18'!AP45)</f>
        <v>0</v>
      </c>
      <c r="AQ45" s="16">
        <f>IF(D45="","",SUM(AO45:AP45)*0.4)+'HK HE 16-17'!AB51</f>
        <v>0</v>
      </c>
      <c r="AR45" s="34">
        <f>IF($D45="","",HKI!AR45+HKII!AR45+'COI - CHAM THI TN 17-18'!AR45+'HK HE 16-17'!AF51)</f>
        <v>0</v>
      </c>
      <c r="AS45" s="34">
        <f>IF($D45="","",HKI!AS45+HKII!AS45+'COI - CHAM THI TN 17-18'!AS45+'HK HE 16-17'!AG51)</f>
        <v>0</v>
      </c>
      <c r="AT45" s="17">
        <f t="shared" si="4"/>
        <v>10.7</v>
      </c>
      <c r="AU45" s="5"/>
    </row>
    <row r="46" spans="1:47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>
        <f>IF($D46="","",HKI!E46+HKII!E46)</f>
        <v>0</v>
      </c>
      <c r="F46" s="16">
        <f>IF($D46="","",HKI!F46+HKII!F46)</f>
        <v>4</v>
      </c>
      <c r="G46" s="16">
        <f>IF($D46="","",HKI!G46+HKII!G46)</f>
        <v>0</v>
      </c>
      <c r="H46" s="16">
        <f>IF($D46="","",HKI!H46+HKII!H46)</f>
        <v>0</v>
      </c>
      <c r="I46" s="16">
        <f>IF($D46="","",HKI!I46+HKII!I46)</f>
        <v>0</v>
      </c>
      <c r="J46" s="16">
        <f>IF($D46="","",HKI!J46+HKII!J46)</f>
        <v>0</v>
      </c>
      <c r="K46" s="16">
        <f>IF($D46="","",HKI!K46+HKII!K46)</f>
        <v>0</v>
      </c>
      <c r="L46" s="16">
        <f>IF($D46="","",HKI!L46+HKII!L46)</f>
        <v>0</v>
      </c>
      <c r="M46" s="34">
        <f>IF($D46="","",($E46+$F46*1.5+$G46*0.25+$H46*0.5+$I46*2+$J46*2.5+$K46*0.5+$L46*1.5)+'HK HE 16-17'!I52)</f>
        <v>6</v>
      </c>
      <c r="N46" s="16">
        <f>IF($D46="","",HKI!N46+HKII!N46)</f>
        <v>7.2000000000000011</v>
      </c>
      <c r="O46" s="16">
        <f>IF($D46="","",HKI!O46+HKII!O46)</f>
        <v>5.1000000000000005</v>
      </c>
      <c r="P46" s="16">
        <f>IF($D46="","",HKI!P46+HKII!P46)</f>
        <v>0</v>
      </c>
      <c r="Q46" s="16">
        <f>IF($D46="","",HKI!Q46+HKII!Q46)</f>
        <v>0</v>
      </c>
      <c r="R46" s="34">
        <f>IF($D46="","",SUM($N46:$Q46)+'HK HE 16-17'!N52)</f>
        <v>14.700000000000001</v>
      </c>
      <c r="S46" s="16">
        <f>IF($D46="","",HKI!S46+HKII!S46)</f>
        <v>207</v>
      </c>
      <c r="T46" s="16">
        <f>IF($D46="","",HKI!T46+HKII!T46)</f>
        <v>40</v>
      </c>
      <c r="U46" s="16">
        <f>IF($D46="","",HKI!U46+HKII!U46)</f>
        <v>80</v>
      </c>
      <c r="V46" s="34">
        <f>IF($D46="","",((SUM($S46:$T46))-U46)*0.1)+'HK HE 16-17'!R52</f>
        <v>16.7</v>
      </c>
      <c r="W46" s="16">
        <f>IF($D46="","",HKI!W46+HKII!W46)</f>
        <v>0</v>
      </c>
      <c r="X46" s="16">
        <f>IF($D46="","",HKI!X46+HKII!X46)</f>
        <v>0</v>
      </c>
      <c r="Y46" s="16">
        <f>IF($D46="","",HKI!Y46+HKII!Y46)</f>
        <v>0</v>
      </c>
      <c r="Z46" s="34">
        <f t="shared" si="2"/>
        <v>0</v>
      </c>
      <c r="AA46" s="16">
        <f>IF($D46="","",HKI!AA46+HKII!AA46)</f>
        <v>304</v>
      </c>
      <c r="AB46" s="16">
        <f>IF($D46="","",HKI!AB46+HKII!AB46)</f>
        <v>626</v>
      </c>
      <c r="AC46" s="16">
        <f>IF($D46="","",HKI!AC46+HKII!AC46)</f>
        <v>294</v>
      </c>
      <c r="AD46" s="34">
        <f t="shared" si="3"/>
        <v>63.6</v>
      </c>
      <c r="AE46" s="16">
        <f>IF($D46="","",HKI!AE46+HKII!AE46)</f>
        <v>0</v>
      </c>
      <c r="AF46" s="16">
        <f>IF($D46="","",HKI!AF46+HKII!AF46)</f>
        <v>0</v>
      </c>
      <c r="AG46" s="16">
        <f>IF($D46="","",HKI!AG46+HKII!AG46)</f>
        <v>0</v>
      </c>
      <c r="AH46" s="34">
        <f>IF($D46="","",HKI!AH46+HKII!AH46)</f>
        <v>0</v>
      </c>
      <c r="AI46" s="16">
        <f>IF($D46="","",HKI!AI46+HKII!AI46+'COI - CHAM THI TN 17-18'!AI46)</f>
        <v>0</v>
      </c>
      <c r="AJ46" s="16">
        <f>IF($D46="","",HKI!AJ46+HKII!AJ46+'COI - CHAM THI TN 17-18'!AJ46)</f>
        <v>0</v>
      </c>
      <c r="AK46" s="34">
        <f>IF($D46="","",(SUM($AI46:$AJ46))*0.2)+'HK HE 16-17'!Y52</f>
        <v>0</v>
      </c>
      <c r="AL46" s="16">
        <f>IF($D46="","",HKI!AL46+HKII!AL46)</f>
        <v>0</v>
      </c>
      <c r="AM46" s="16">
        <f>IF($D46="","",HKI!AM46+HKII!AM46)</f>
        <v>0</v>
      </c>
      <c r="AN46" s="34">
        <f>IF($D46="","",HKI!AN46+HKII!AN46)</f>
        <v>0</v>
      </c>
      <c r="AO46" s="16">
        <f>IF($D46="","",HKI!AO46+HKII!AO46+'COI - CHAM THI TN 17-18'!AO46)</f>
        <v>0</v>
      </c>
      <c r="AP46" s="16">
        <f>IF($D46="","",HKI!AP46+HKII!AP46+'COI - CHAM THI TN 17-18'!AP46)</f>
        <v>0</v>
      </c>
      <c r="AQ46" s="16">
        <f>IF(D46="","",SUM(AO46:AP46)*0.4)+'HK HE 16-17'!AB52</f>
        <v>0</v>
      </c>
      <c r="AR46" s="34">
        <f>IF($D46="","",HKI!AR46+HKII!AR46+'COI - CHAM THI TN 17-18'!AR46+'HK HE 16-17'!AF52)</f>
        <v>0</v>
      </c>
      <c r="AS46" s="34">
        <f>IF($D46="","",HKI!AS46+HKII!AS46+'COI - CHAM THI TN 17-18'!AS46+'HK HE 16-17'!AG52)</f>
        <v>0.5</v>
      </c>
      <c r="AT46" s="17">
        <f t="shared" si="4"/>
        <v>101.5</v>
      </c>
      <c r="AU46" s="5"/>
    </row>
    <row r="47" spans="1:47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>
        <f>IF($D47="","",HKI!E47+HKII!E47)</f>
        <v>9</v>
      </c>
      <c r="F47" s="16">
        <f>IF($D47="","",HKI!F47+HKII!F47)</f>
        <v>0</v>
      </c>
      <c r="G47" s="16">
        <f>IF($D47="","",HKI!G47+HKII!G47)</f>
        <v>0</v>
      </c>
      <c r="H47" s="16">
        <f>IF($D47="","",HKI!H47+HKII!H47)</f>
        <v>0</v>
      </c>
      <c r="I47" s="16">
        <f>IF($D47="","",HKI!I47+HKII!I47)</f>
        <v>0</v>
      </c>
      <c r="J47" s="16">
        <f>IF($D47="","",HKI!J47+HKII!J47)</f>
        <v>0</v>
      </c>
      <c r="K47" s="16">
        <f>IF($D47="","",HKI!K47+HKII!K47)</f>
        <v>0</v>
      </c>
      <c r="L47" s="16">
        <f>IF($D47="","",HKI!L47+HKII!L47)</f>
        <v>0</v>
      </c>
      <c r="M47" s="34">
        <f>IF($D47="","",($E47+$F47*1.5+$G47*0.25+$H47*0.5+$I47*2+$J47*2.5+$K47*0.5+$L47*1.5)+'HK HE 16-17'!I53)</f>
        <v>9</v>
      </c>
      <c r="N47" s="16">
        <f>IF($D47="","",HKI!N47+HKII!N47)</f>
        <v>3.4500000000000006</v>
      </c>
      <c r="O47" s="16">
        <f>IF($D47="","",HKI!O47+HKII!O47)</f>
        <v>5.55</v>
      </c>
      <c r="P47" s="16">
        <f>IF($D47="","",HKI!P47+HKII!P47)</f>
        <v>0</v>
      </c>
      <c r="Q47" s="16">
        <f>IF($D47="","",HKI!Q47+HKII!Q47)</f>
        <v>0</v>
      </c>
      <c r="R47" s="34">
        <f>IF($D47="","",SUM($N47:$Q47)+'HK HE 16-17'!N53)</f>
        <v>9</v>
      </c>
      <c r="S47" s="16">
        <f>IF($D47="","",HKI!S47+HKII!S47)</f>
        <v>117</v>
      </c>
      <c r="T47" s="16">
        <f>IF($D47="","",HKI!T47+HKII!T47)</f>
        <v>80</v>
      </c>
      <c r="U47" s="16">
        <f>IF($D47="","",HKI!U47+HKII!U47)</f>
        <v>134</v>
      </c>
      <c r="V47" s="34">
        <f>IF($D47="","",((SUM($S47:$T47))-U47)*0.1)+'HK HE 16-17'!R53</f>
        <v>6.3000000000000007</v>
      </c>
      <c r="W47" s="16">
        <f>IF($D47="","",HKI!W47+HKII!W47)</f>
        <v>0</v>
      </c>
      <c r="X47" s="16">
        <f>IF($D47="","",HKI!X47+HKII!X47)</f>
        <v>0</v>
      </c>
      <c r="Y47" s="16">
        <f>IF($D47="","",HKI!Y47+HKII!Y47)</f>
        <v>0</v>
      </c>
      <c r="Z47" s="34">
        <f t="shared" si="2"/>
        <v>0</v>
      </c>
      <c r="AA47" s="16">
        <f>IF($D47="","",HKI!AA47+HKII!AA47)</f>
        <v>0</v>
      </c>
      <c r="AB47" s="16">
        <f>IF($D47="","",HKI!AB47+HKII!AB47)</f>
        <v>0</v>
      </c>
      <c r="AC47" s="16">
        <f>IF($D47="","",HKI!AC47+HKII!AC47)</f>
        <v>0</v>
      </c>
      <c r="AD47" s="34">
        <f t="shared" si="3"/>
        <v>0</v>
      </c>
      <c r="AE47" s="16">
        <f>IF($D47="","",HKI!AE47+HKII!AE47)</f>
        <v>0</v>
      </c>
      <c r="AF47" s="16">
        <f>IF($D47="","",HKI!AF47+HKII!AF47)</f>
        <v>0</v>
      </c>
      <c r="AG47" s="16">
        <f>IF($D47="","",HKI!AG47+HKII!AG47)</f>
        <v>0</v>
      </c>
      <c r="AH47" s="34">
        <f>IF($D47="","",HKI!AH47+HKII!AH47)</f>
        <v>0</v>
      </c>
      <c r="AI47" s="16">
        <f>IF($D47="","",HKI!AI47+HKII!AI47+'COI - CHAM THI TN 17-18'!AI47)</f>
        <v>0</v>
      </c>
      <c r="AJ47" s="16">
        <f>IF($D47="","",HKI!AJ47+HKII!AJ47+'COI - CHAM THI TN 17-18'!AJ47)</f>
        <v>0</v>
      </c>
      <c r="AK47" s="34">
        <f>IF($D47="","",(SUM($AI47:$AJ47))*0.2)+'HK HE 16-17'!Y53</f>
        <v>0</v>
      </c>
      <c r="AL47" s="16">
        <f>IF($D47="","",HKI!AL47+HKII!AL47)</f>
        <v>0</v>
      </c>
      <c r="AM47" s="16">
        <f>IF($D47="","",HKI!AM47+HKII!AM47)</f>
        <v>0</v>
      </c>
      <c r="AN47" s="34">
        <f>IF($D47="","",HKI!AN47+HKII!AN47)</f>
        <v>0</v>
      </c>
      <c r="AO47" s="16">
        <f>IF($D47="","",HKI!AO47+HKII!AO47+'COI - CHAM THI TN 17-18'!AO47)</f>
        <v>0</v>
      </c>
      <c r="AP47" s="16">
        <f>IF($D47="","",HKI!AP47+HKII!AP47+'COI - CHAM THI TN 17-18'!AP47)</f>
        <v>0</v>
      </c>
      <c r="AQ47" s="16">
        <f>IF(D47="","",SUM(AO47:AP47)*0.4)+'HK HE 16-17'!AB53</f>
        <v>0</v>
      </c>
      <c r="AR47" s="34">
        <f>IF($D47="","",HKI!AR47+HKII!AR47+'COI - CHAM THI TN 17-18'!AR47+'HK HE 16-17'!AF53)</f>
        <v>0</v>
      </c>
      <c r="AS47" s="34">
        <f>IF($D47="","",HKI!AS47+HKII!AS47+'COI - CHAM THI TN 17-18'!AS47+'HK HE 16-17'!AG53)</f>
        <v>1.4</v>
      </c>
      <c r="AT47" s="17">
        <f t="shared" si="4"/>
        <v>25.7</v>
      </c>
      <c r="AU47" s="5"/>
    </row>
    <row r="48" spans="1:47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>
        <f>IF($D48="","",HKI!E48+HKII!E48)</f>
        <v>0</v>
      </c>
      <c r="F48" s="16">
        <f>IF($D48="","",HKI!F48+HKII!F48)</f>
        <v>0</v>
      </c>
      <c r="G48" s="16">
        <f>IF($D48="","",HKI!G48+HKII!G48)</f>
        <v>0</v>
      </c>
      <c r="H48" s="16">
        <f>IF($D48="","",HKI!H48+HKII!H48)</f>
        <v>0</v>
      </c>
      <c r="I48" s="16">
        <f>IF($D48="","",HKI!I48+HKII!I48)</f>
        <v>0</v>
      </c>
      <c r="J48" s="16">
        <f>IF($D48="","",HKI!J48+HKII!J48)</f>
        <v>0</v>
      </c>
      <c r="K48" s="16">
        <f>IF($D48="","",HKI!K48+HKII!K48)</f>
        <v>0</v>
      </c>
      <c r="L48" s="16">
        <f>IF($D48="","",HKI!L48+HKII!L48)</f>
        <v>0</v>
      </c>
      <c r="M48" s="34">
        <f>IF($D48="","",($E48+$F48*1.5+$G48*0.25+$H48*0.5+$I48*2+$J48*2.5+$K48*0.5+$L48*1.5)+'HK HE 16-17'!I54)</f>
        <v>0</v>
      </c>
      <c r="N48" s="16">
        <f>IF($D48="","",HKI!N48+HKII!N48)</f>
        <v>0</v>
      </c>
      <c r="O48" s="16">
        <f>IF($D48="","",HKI!O48+HKII!O48)</f>
        <v>0</v>
      </c>
      <c r="P48" s="16">
        <f>IF($D48="","",HKI!P48+HKII!P48)</f>
        <v>0</v>
      </c>
      <c r="Q48" s="16">
        <f>IF($D48="","",HKI!Q48+HKII!Q48)</f>
        <v>0</v>
      </c>
      <c r="R48" s="34">
        <f>IF($D48="","",SUM($N48:$Q48)+'HK HE 16-17'!N54)</f>
        <v>0</v>
      </c>
      <c r="S48" s="16">
        <f>IF($D48="","",HKI!S48+HKII!S48)</f>
        <v>209</v>
      </c>
      <c r="T48" s="16">
        <f>IF($D48="","",HKI!T48+HKII!T48)</f>
        <v>0</v>
      </c>
      <c r="U48" s="16">
        <f>IF($D48="","",HKI!U48+HKII!U48)</f>
        <v>192</v>
      </c>
      <c r="V48" s="34">
        <f>IF($D48="","",((SUM($S48:$T48))-U48)*0.1)+'HK HE 16-17'!R54</f>
        <v>1.7000000000000002</v>
      </c>
      <c r="W48" s="16">
        <f>IF($D48="","",HKI!W48+HKII!W48)</f>
        <v>0</v>
      </c>
      <c r="X48" s="16">
        <f>IF($D48="","",HKI!X48+HKII!X48)</f>
        <v>0</v>
      </c>
      <c r="Y48" s="16">
        <f>IF($D48="","",HKI!Y48+HKII!Y48)</f>
        <v>0</v>
      </c>
      <c r="Z48" s="34">
        <f t="shared" si="2"/>
        <v>0</v>
      </c>
      <c r="AA48" s="16">
        <f>IF($D48="","",HKI!AA48+HKII!AA48)</f>
        <v>0</v>
      </c>
      <c r="AB48" s="16">
        <f>IF($D48="","",HKI!AB48+HKII!AB48)</f>
        <v>0</v>
      </c>
      <c r="AC48" s="16">
        <f>IF($D48="","",HKI!AC48+HKII!AC48)</f>
        <v>0</v>
      </c>
      <c r="AD48" s="34">
        <f t="shared" si="3"/>
        <v>0</v>
      </c>
      <c r="AE48" s="16">
        <f>IF($D48="","",HKI!AE48+HKII!AE48)</f>
        <v>0</v>
      </c>
      <c r="AF48" s="16">
        <f>IF($D48="","",HKI!AF48+HKII!AF48)</f>
        <v>0</v>
      </c>
      <c r="AG48" s="16">
        <f>IF($D48="","",HKI!AG48+HKII!AG48)</f>
        <v>0</v>
      </c>
      <c r="AH48" s="34">
        <f>IF($D48="","",HKI!AH48+HKII!AH48)</f>
        <v>0</v>
      </c>
      <c r="AI48" s="16">
        <f>IF($D48="","",HKI!AI48+HKII!AI48+'COI - CHAM THI TN 17-18'!AI48)</f>
        <v>0</v>
      </c>
      <c r="AJ48" s="16">
        <f>IF($D48="","",HKI!AJ48+HKII!AJ48+'COI - CHAM THI TN 17-18'!AJ48)</f>
        <v>0</v>
      </c>
      <c r="AK48" s="34">
        <f>IF($D48="","",(SUM($AI48:$AJ48))*0.2)+'HK HE 16-17'!Y54</f>
        <v>0</v>
      </c>
      <c r="AL48" s="16">
        <f>IF($D48="","",HKI!AL48+HKII!AL48)</f>
        <v>0</v>
      </c>
      <c r="AM48" s="16">
        <f>IF($D48="","",HKI!AM48+HKII!AM48)</f>
        <v>0</v>
      </c>
      <c r="AN48" s="34">
        <f>IF($D48="","",HKI!AN48+HKII!AN48)</f>
        <v>0</v>
      </c>
      <c r="AO48" s="16">
        <f>IF($D48="","",HKI!AO48+HKII!AO48+'COI - CHAM THI TN 17-18'!AO48)</f>
        <v>0</v>
      </c>
      <c r="AP48" s="16">
        <f>IF($D48="","",HKI!AP48+HKII!AP48+'COI - CHAM THI TN 17-18'!AP48)</f>
        <v>0</v>
      </c>
      <c r="AQ48" s="16">
        <f>IF(D48="","",SUM(AO48:AP48)*0.4)+'HK HE 16-17'!AB54</f>
        <v>0</v>
      </c>
      <c r="AR48" s="34">
        <f>IF($D48="","",HKI!AR48+HKII!AR48+'COI - CHAM THI TN 17-18'!AR48+'HK HE 16-17'!AF54)</f>
        <v>0</v>
      </c>
      <c r="AS48" s="34">
        <f>IF($D48="","",HKI!AS48+HKII!AS48+'COI - CHAM THI TN 17-18'!AS48+'HK HE 16-17'!AG54)</f>
        <v>0</v>
      </c>
      <c r="AT48" s="17">
        <f t="shared" si="4"/>
        <v>1.7</v>
      </c>
      <c r="AU48" s="5"/>
    </row>
    <row r="49" spans="1:47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>
        <f>IF($D49="","",HKI!E49+HKII!E49)</f>
        <v>0</v>
      </c>
      <c r="F49" s="16">
        <f>IF($D49="","",HKI!F49+HKII!F49)</f>
        <v>0</v>
      </c>
      <c r="G49" s="16">
        <f>IF($D49="","",HKI!G49+HKII!G49)</f>
        <v>0</v>
      </c>
      <c r="H49" s="16">
        <f>IF($D49="","",HKI!H49+HKII!H49)</f>
        <v>0</v>
      </c>
      <c r="I49" s="16">
        <f>IF($D49="","",HKI!I49+HKII!I49)</f>
        <v>0</v>
      </c>
      <c r="J49" s="16">
        <f>IF($D49="","",HKI!J49+HKII!J49)</f>
        <v>0</v>
      </c>
      <c r="K49" s="16">
        <f>IF($D49="","",HKI!K49+HKII!K49)</f>
        <v>0</v>
      </c>
      <c r="L49" s="16">
        <f>IF($D49="","",HKI!L49+HKII!L49)</f>
        <v>0</v>
      </c>
      <c r="M49" s="34">
        <f>IF($D49="","",($E49+$F49*1.5+$G49*0.25+$H49*0.5+$I49*2+$J49*2.5+$K49*0.5+$L49*1.5)+'HK HE 16-17'!I55)</f>
        <v>0</v>
      </c>
      <c r="N49" s="16">
        <f>IF($D49="","",HKI!N49+HKII!N49)</f>
        <v>0</v>
      </c>
      <c r="O49" s="16">
        <f>IF($D49="","",HKI!O49+HKII!O49)</f>
        <v>0</v>
      </c>
      <c r="P49" s="16">
        <f>IF($D49="","",HKI!P49+HKII!P49)</f>
        <v>0</v>
      </c>
      <c r="Q49" s="16">
        <f>IF($D49="","",HKI!Q49+HKII!Q49)</f>
        <v>0</v>
      </c>
      <c r="R49" s="34">
        <f>IF($D49="","",SUM($N49:$Q49)+'HK HE 16-17'!N55)</f>
        <v>0</v>
      </c>
      <c r="S49" s="16">
        <f>IF($D49="","",HKI!S49+HKII!S49)</f>
        <v>0</v>
      </c>
      <c r="T49" s="16">
        <f>IF($D49="","",HKI!T49+HKII!T49)</f>
        <v>0</v>
      </c>
      <c r="U49" s="16">
        <f>IF($D49="","",HKI!U49+HKII!U49)</f>
        <v>0</v>
      </c>
      <c r="V49" s="34">
        <f>IF($D49="","",((SUM($S49:$T49))-U49)*0.1)+'HK HE 16-17'!R55</f>
        <v>0</v>
      </c>
      <c r="W49" s="16">
        <f>IF($D49="","",HKI!W49+HKII!W49)</f>
        <v>0</v>
      </c>
      <c r="X49" s="16">
        <f>IF($D49="","",HKI!X49+HKII!X49)</f>
        <v>0</v>
      </c>
      <c r="Y49" s="16">
        <f>IF($D49="","",HKI!Y49+HKII!Y49)</f>
        <v>0</v>
      </c>
      <c r="Z49" s="34">
        <f t="shared" si="2"/>
        <v>0</v>
      </c>
      <c r="AA49" s="16">
        <f>IF($D49="","",HKI!AA49+HKII!AA49)</f>
        <v>0</v>
      </c>
      <c r="AB49" s="16">
        <f>IF($D49="","",HKI!AB49+HKII!AB49)</f>
        <v>0</v>
      </c>
      <c r="AC49" s="16">
        <f>IF($D49="","",HKI!AC49+HKII!AC49)</f>
        <v>0</v>
      </c>
      <c r="AD49" s="34">
        <f t="shared" si="3"/>
        <v>0</v>
      </c>
      <c r="AE49" s="16">
        <f>IF($D49="","",HKI!AE49+HKII!AE49)</f>
        <v>0</v>
      </c>
      <c r="AF49" s="16">
        <f>IF($D49="","",HKI!AF49+HKII!AF49)</f>
        <v>0</v>
      </c>
      <c r="AG49" s="16">
        <f>IF($D49="","",HKI!AG49+HKII!AG49)</f>
        <v>0</v>
      </c>
      <c r="AH49" s="34">
        <f>IF($D49="","",HKI!AH49+HKII!AH49)</f>
        <v>0</v>
      </c>
      <c r="AI49" s="16">
        <f>IF($D49="","",HKI!AI49+HKII!AI49+'COI - CHAM THI TN 17-18'!AI49)</f>
        <v>0</v>
      </c>
      <c r="AJ49" s="16">
        <f>IF($D49="","",HKI!AJ49+HKII!AJ49+'COI - CHAM THI TN 17-18'!AJ49)</f>
        <v>0</v>
      </c>
      <c r="AK49" s="34">
        <f>IF($D49="","",(SUM($AI49:$AJ49))*0.2)+'HK HE 16-17'!Y55</f>
        <v>0</v>
      </c>
      <c r="AL49" s="16">
        <f>IF($D49="","",HKI!AL49+HKII!AL49)</f>
        <v>0</v>
      </c>
      <c r="AM49" s="16">
        <f>IF($D49="","",HKI!AM49+HKII!AM49)</f>
        <v>0</v>
      </c>
      <c r="AN49" s="34">
        <f>IF($D49="","",HKI!AN49+HKII!AN49)</f>
        <v>0</v>
      </c>
      <c r="AO49" s="16">
        <f>IF($D49="","",HKI!AO49+HKII!AO49+'COI - CHAM THI TN 17-18'!AO49)</f>
        <v>0</v>
      </c>
      <c r="AP49" s="16">
        <f>IF($D49="","",HKI!AP49+HKII!AP49+'COI - CHAM THI TN 17-18'!AP49)</f>
        <v>0</v>
      </c>
      <c r="AQ49" s="16">
        <f>IF(D49="","",SUM(AO49:AP49)*0.4)+'HK HE 16-17'!AB55</f>
        <v>0</v>
      </c>
      <c r="AR49" s="34">
        <f>IF($D49="","",HKI!AR49+HKII!AR49+'COI - CHAM THI TN 17-18'!AR49+'HK HE 16-17'!AF55)</f>
        <v>0</v>
      </c>
      <c r="AS49" s="34">
        <f>IF($D49="","",HKI!AS49+HKII!AS49+'COI - CHAM THI TN 17-18'!AS49+'HK HE 16-17'!AG55)</f>
        <v>0</v>
      </c>
      <c r="AT49" s="17">
        <f t="shared" si="4"/>
        <v>0</v>
      </c>
      <c r="AU49" s="5"/>
    </row>
    <row r="50" spans="1:47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>
        <f>IF($D50="","",HKI!E50+HKII!E50)</f>
        <v>14</v>
      </c>
      <c r="F50" s="16">
        <f>IF($D50="","",HKI!F50+HKII!F50)</f>
        <v>0</v>
      </c>
      <c r="G50" s="16">
        <f>IF($D50="","",HKI!G50+HKII!G50)</f>
        <v>0</v>
      </c>
      <c r="H50" s="16">
        <f>IF($D50="","",HKI!H50+HKII!H50)</f>
        <v>0</v>
      </c>
      <c r="I50" s="16">
        <f>IF($D50="","",HKI!I50+HKII!I50)</f>
        <v>0</v>
      </c>
      <c r="J50" s="16">
        <f>IF($D50="","",HKI!J50+HKII!J50)</f>
        <v>0</v>
      </c>
      <c r="K50" s="16">
        <f>IF($D50="","",HKI!K50+HKII!K50)</f>
        <v>0</v>
      </c>
      <c r="L50" s="16">
        <f>IF($D50="","",HKI!L50+HKII!L50)</f>
        <v>0</v>
      </c>
      <c r="M50" s="34">
        <f>IF($D50="","",($E50+$F50*1.5+$G50*0.25+$H50*0.5+$I50*2+$J50*2.5+$K50*0.5+$L50*1.5)+'HK HE 16-17'!I56)</f>
        <v>14</v>
      </c>
      <c r="N50" s="16">
        <f>IF($D50="","",HKI!N50+HKII!N50)</f>
        <v>7.35</v>
      </c>
      <c r="O50" s="16">
        <f>IF($D50="","",HKI!O50+HKII!O50)</f>
        <v>6.45</v>
      </c>
      <c r="P50" s="16">
        <f>IF($D50="","",HKI!P50+HKII!P50)</f>
        <v>0</v>
      </c>
      <c r="Q50" s="16">
        <f>IF($D50="","",HKI!Q50+HKII!Q50)</f>
        <v>0</v>
      </c>
      <c r="R50" s="34">
        <f>IF($D50="","",SUM($N50:$Q50)+'HK HE 16-17'!N56)</f>
        <v>18.600000000000001</v>
      </c>
      <c r="S50" s="16">
        <f>IF($D50="","",HKI!S50+HKII!S50)</f>
        <v>330</v>
      </c>
      <c r="T50" s="16">
        <f>IF($D50="","",HKI!T50+HKII!T50)</f>
        <v>311</v>
      </c>
      <c r="U50" s="16">
        <f>IF($D50="","",HKI!U50+HKII!U50)</f>
        <v>321</v>
      </c>
      <c r="V50" s="34">
        <f>IF($D50="","",((SUM($S50:$T50))-U50)*0.1)+'HK HE 16-17'!R56</f>
        <v>32.75</v>
      </c>
      <c r="W50" s="16">
        <f>IF($D50="","",HKI!W50+HKII!W50)</f>
        <v>0</v>
      </c>
      <c r="X50" s="16">
        <f>IF($D50="","",HKI!X50+HKII!X50)</f>
        <v>0</v>
      </c>
      <c r="Y50" s="16">
        <f>IF($D50="","",HKI!Y50+HKII!Y50)</f>
        <v>0</v>
      </c>
      <c r="Z50" s="34">
        <f t="shared" si="2"/>
        <v>0</v>
      </c>
      <c r="AA50" s="16">
        <f>IF($D50="","",HKI!AA50+HKII!AA50)</f>
        <v>0</v>
      </c>
      <c r="AB50" s="16">
        <f>IF($D50="","",HKI!AB50+HKII!AB50)</f>
        <v>0</v>
      </c>
      <c r="AC50" s="16">
        <f>IF($D50="","",HKI!AC50+HKII!AC50)</f>
        <v>0</v>
      </c>
      <c r="AD50" s="34">
        <f t="shared" si="3"/>
        <v>0</v>
      </c>
      <c r="AE50" s="16">
        <f>IF($D50="","",HKI!AE50+HKII!AE50)</f>
        <v>0</v>
      </c>
      <c r="AF50" s="16">
        <f>IF($D50="","",HKI!AF50+HKII!AF50)</f>
        <v>0</v>
      </c>
      <c r="AG50" s="16">
        <f>IF($D50="","",HKI!AG50+HKII!AG50)</f>
        <v>0</v>
      </c>
      <c r="AH50" s="34">
        <f>IF($D50="","",HKI!AH50+HKII!AH50)</f>
        <v>0</v>
      </c>
      <c r="AI50" s="16">
        <f>IF($D50="","",HKI!AI50+HKII!AI50+'COI - CHAM THI TN 17-18'!AI50)</f>
        <v>0</v>
      </c>
      <c r="AJ50" s="16">
        <f>IF($D50="","",HKI!AJ50+HKII!AJ50+'COI - CHAM THI TN 17-18'!AJ50)</f>
        <v>0</v>
      </c>
      <c r="AK50" s="34">
        <f>IF($D50="","",(SUM($AI50:$AJ50))*0.2)+'HK HE 16-17'!Y56</f>
        <v>0</v>
      </c>
      <c r="AL50" s="16">
        <f>IF($D50="","",HKI!AL50+HKII!AL50)</f>
        <v>0</v>
      </c>
      <c r="AM50" s="16">
        <f>IF($D50="","",HKI!AM50+HKII!AM50)</f>
        <v>0</v>
      </c>
      <c r="AN50" s="34">
        <f>IF($D50="","",HKI!AN50+HKII!AN50)</f>
        <v>0</v>
      </c>
      <c r="AO50" s="16">
        <f>IF($D50="","",HKI!AO50+HKII!AO50+'COI - CHAM THI TN 17-18'!AO50)</f>
        <v>0</v>
      </c>
      <c r="AP50" s="16">
        <f>IF($D50="","",HKI!AP50+HKII!AP50+'COI - CHAM THI TN 17-18'!AP50)</f>
        <v>7</v>
      </c>
      <c r="AQ50" s="16">
        <f>IF(D50="","",SUM(AO50:AP50)*0.4)+'HK HE 16-17'!AB56</f>
        <v>2.8000000000000003</v>
      </c>
      <c r="AR50" s="34">
        <f>IF($D50="","",HKI!AR50+HKII!AR50+'COI - CHAM THI TN 17-18'!AR50+'HK HE 16-17'!AF56)</f>
        <v>0</v>
      </c>
      <c r="AS50" s="34">
        <f>IF($D50="","",HKI!AS50+HKII!AS50+'COI - CHAM THI TN 17-18'!AS50+'HK HE 16-17'!AG56)</f>
        <v>0.9</v>
      </c>
      <c r="AT50" s="17">
        <f t="shared" si="4"/>
        <v>69.099999999999994</v>
      </c>
      <c r="AU50" s="5"/>
    </row>
    <row r="51" spans="1:47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>
        <f>IF($D51="","",HKI!E51+HKII!E51)</f>
        <v>6</v>
      </c>
      <c r="F51" s="16">
        <f>IF($D51="","",HKI!F51+HKII!F51)</f>
        <v>0</v>
      </c>
      <c r="G51" s="16">
        <f>IF($D51="","",HKI!G51+HKII!G51)</f>
        <v>0</v>
      </c>
      <c r="H51" s="16">
        <f>IF($D51="","",HKI!H51+HKII!H51)</f>
        <v>0</v>
      </c>
      <c r="I51" s="16">
        <f>IF($D51="","",HKI!I51+HKII!I51)</f>
        <v>0</v>
      </c>
      <c r="J51" s="16">
        <f>IF($D51="","",HKI!J51+HKII!J51)</f>
        <v>0</v>
      </c>
      <c r="K51" s="16">
        <f>IF($D51="","",HKI!K51+HKII!K51)</f>
        <v>0</v>
      </c>
      <c r="L51" s="16">
        <f>IF($D51="","",HKI!L51+HKII!L51)</f>
        <v>0</v>
      </c>
      <c r="M51" s="34">
        <f>IF($D51="","",($E51+$F51*1.5+$G51*0.25+$H51*0.5+$I51*2+$J51*2.5+$K51*0.5+$L51*1.5)+'HK HE 16-17'!I57)</f>
        <v>14</v>
      </c>
      <c r="N51" s="16">
        <f>IF($D51="","",HKI!N51+HKII!N51)</f>
        <v>0</v>
      </c>
      <c r="O51" s="16">
        <f>IF($D51="","",HKI!O51+HKII!O51)</f>
        <v>0</v>
      </c>
      <c r="P51" s="16">
        <f>IF($D51="","",HKI!P51+HKII!P51)</f>
        <v>0</v>
      </c>
      <c r="Q51" s="16">
        <f>IF($D51="","",HKI!Q51+HKII!Q51)</f>
        <v>0</v>
      </c>
      <c r="R51" s="34">
        <f>IF($D51="","",SUM($N51:$Q51)+'HK HE 16-17'!N57)</f>
        <v>0</v>
      </c>
      <c r="S51" s="16">
        <f>IF($D51="","",HKI!S51+HKII!S51)</f>
        <v>402</v>
      </c>
      <c r="T51" s="16">
        <f>IF($D51="","",HKI!T51+HKII!T51)</f>
        <v>402</v>
      </c>
      <c r="U51" s="16">
        <f>IF($D51="","",HKI!U51+HKII!U51)</f>
        <v>379</v>
      </c>
      <c r="V51" s="34">
        <f>IF($D51="","",((SUM($S51:$T51))-U51)*0.1)+'HK HE 16-17'!R57</f>
        <v>42.5</v>
      </c>
      <c r="W51" s="16">
        <f>IF($D51="","",HKI!W51+HKII!W51)</f>
        <v>0</v>
      </c>
      <c r="X51" s="16">
        <f>IF($D51="","",HKI!X51+HKII!X51)</f>
        <v>0</v>
      </c>
      <c r="Y51" s="16">
        <f>IF($D51="","",HKI!Y51+HKII!Y51)</f>
        <v>0</v>
      </c>
      <c r="Z51" s="34">
        <f t="shared" si="2"/>
        <v>0</v>
      </c>
      <c r="AA51" s="16">
        <f>IF($D51="","",HKI!AA51+HKII!AA51)</f>
        <v>0</v>
      </c>
      <c r="AB51" s="16">
        <f>IF($D51="","",HKI!AB51+HKII!AB51)</f>
        <v>0</v>
      </c>
      <c r="AC51" s="16">
        <f>IF($D51="","",HKI!AC51+HKII!AC51)</f>
        <v>0</v>
      </c>
      <c r="AD51" s="34">
        <f t="shared" si="3"/>
        <v>0</v>
      </c>
      <c r="AE51" s="16">
        <f>IF($D51="","",HKI!AE51+HKII!AE51)</f>
        <v>0</v>
      </c>
      <c r="AF51" s="16">
        <f>IF($D51="","",HKI!AF51+HKII!AF51)</f>
        <v>0</v>
      </c>
      <c r="AG51" s="16">
        <f>IF($D51="","",HKI!AG51+HKII!AG51)</f>
        <v>0</v>
      </c>
      <c r="AH51" s="34">
        <f>IF($D51="","",HKI!AH51+HKII!AH51)</f>
        <v>0</v>
      </c>
      <c r="AI51" s="16">
        <f>IF($D51="","",HKI!AI51+HKII!AI51+'COI - CHAM THI TN 17-18'!AI51)</f>
        <v>0</v>
      </c>
      <c r="AJ51" s="16">
        <f>IF($D51="","",HKI!AJ51+HKII!AJ51+'COI - CHAM THI TN 17-18'!AJ51)</f>
        <v>0</v>
      </c>
      <c r="AK51" s="34">
        <f>IF($D51="","",(SUM($AI51:$AJ51))*0.2)+'HK HE 16-17'!Y57</f>
        <v>0</v>
      </c>
      <c r="AL51" s="16">
        <f>IF($D51="","",HKI!AL51+HKII!AL51)</f>
        <v>0</v>
      </c>
      <c r="AM51" s="16">
        <f>IF($D51="","",HKI!AM51+HKII!AM51)</f>
        <v>0</v>
      </c>
      <c r="AN51" s="34">
        <f>IF($D51="","",HKI!AN51+HKII!AN51)</f>
        <v>0</v>
      </c>
      <c r="AO51" s="16">
        <f>IF($D51="","",HKI!AO51+HKII!AO51+'COI - CHAM THI TN 17-18'!AO51)</f>
        <v>0</v>
      </c>
      <c r="AP51" s="16">
        <f>IF($D51="","",HKI!AP51+HKII!AP51+'COI - CHAM THI TN 17-18'!AP51)</f>
        <v>0</v>
      </c>
      <c r="AQ51" s="16">
        <f>IF(D51="","",SUM(AO51:AP51)*0.4)+'HK HE 16-17'!AB57</f>
        <v>0</v>
      </c>
      <c r="AR51" s="34">
        <f>IF($D51="","",HKI!AR51+HKII!AR51+'COI - CHAM THI TN 17-18'!AR51+'HK HE 16-17'!AF57)</f>
        <v>0</v>
      </c>
      <c r="AS51" s="34">
        <f>IF($D51="","",HKI!AS51+HKII!AS51+'COI - CHAM THI TN 17-18'!AS51+'HK HE 16-17'!AG57)</f>
        <v>0</v>
      </c>
      <c r="AT51" s="17">
        <f t="shared" si="4"/>
        <v>56.5</v>
      </c>
      <c r="AU51" s="5"/>
    </row>
    <row r="52" spans="1:47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>
        <f>IF($D52="","",HKI!E52+HKII!E52)</f>
        <v>0</v>
      </c>
      <c r="F52" s="16">
        <f>IF($D52="","",HKI!F52+HKII!F52)</f>
        <v>0</v>
      </c>
      <c r="G52" s="16">
        <f>IF($D52="","",HKI!G52+HKII!G52)</f>
        <v>0</v>
      </c>
      <c r="H52" s="16">
        <f>IF($D52="","",HKI!H52+HKII!H52)</f>
        <v>0</v>
      </c>
      <c r="I52" s="16">
        <f>IF($D52="","",HKI!I52+HKII!I52)</f>
        <v>0</v>
      </c>
      <c r="J52" s="16">
        <f>IF($D52="","",HKI!J52+HKII!J52)</f>
        <v>0</v>
      </c>
      <c r="K52" s="16">
        <f>IF($D52="","",HKI!K52+HKII!K52)</f>
        <v>0</v>
      </c>
      <c r="L52" s="16">
        <f>IF($D52="","",HKI!L52+HKII!L52)</f>
        <v>0</v>
      </c>
      <c r="M52" s="34">
        <f>IF($D52="","",($E52+$F52*1.5+$G52*0.25+$H52*0.5+$I52*2+$J52*2.5+$K52*0.5+$L52*1.5)+'HK HE 16-17'!I58)</f>
        <v>0</v>
      </c>
      <c r="N52" s="16">
        <f>IF($D52="","",HKI!N52+HKII!N52)</f>
        <v>6.9</v>
      </c>
      <c r="O52" s="16">
        <f>IF($D52="","",HKI!O52+HKII!O52)</f>
        <v>3.6</v>
      </c>
      <c r="P52" s="16">
        <f>IF($D52="","",HKI!P52+HKII!P52)</f>
        <v>0</v>
      </c>
      <c r="Q52" s="16">
        <f>IF($D52="","",HKI!Q52+HKII!Q52)</f>
        <v>0</v>
      </c>
      <c r="R52" s="34">
        <f>IF($D52="","",SUM($N52:$Q52)+'HK HE 16-17'!N58)</f>
        <v>10.5</v>
      </c>
      <c r="S52" s="16">
        <f>IF($D52="","",HKI!S52+HKII!S52)</f>
        <v>219</v>
      </c>
      <c r="T52" s="16">
        <f>IF($D52="","",HKI!T52+HKII!T52)</f>
        <v>151</v>
      </c>
      <c r="U52" s="16">
        <f>IF($D52="","",HKI!U52+HKII!U52)</f>
        <v>193</v>
      </c>
      <c r="V52" s="34">
        <f>IF($D52="","",((SUM($S52:$T52))-U52)*0.1)+'HK HE 16-17'!R58</f>
        <v>17.7</v>
      </c>
      <c r="W52" s="16">
        <f>IF($D52="","",HKI!W52+HKII!W52)</f>
        <v>0</v>
      </c>
      <c r="X52" s="16">
        <f>IF($D52="","",HKI!X52+HKII!X52)</f>
        <v>0</v>
      </c>
      <c r="Y52" s="16">
        <f>IF($D52="","",HKI!Y52+HKII!Y52)</f>
        <v>0</v>
      </c>
      <c r="Z52" s="34">
        <f t="shared" si="2"/>
        <v>0</v>
      </c>
      <c r="AA52" s="16">
        <f>IF($D52="","",HKI!AA52+HKII!AA52)</f>
        <v>0</v>
      </c>
      <c r="AB52" s="16">
        <f>IF($D52="","",HKI!AB52+HKII!AB52)</f>
        <v>0</v>
      </c>
      <c r="AC52" s="16">
        <f>IF($D52="","",HKI!AC52+HKII!AC52)</f>
        <v>0</v>
      </c>
      <c r="AD52" s="34">
        <f t="shared" si="3"/>
        <v>0</v>
      </c>
      <c r="AE52" s="16">
        <f>IF($D52="","",HKI!AE52+HKII!AE52)</f>
        <v>0</v>
      </c>
      <c r="AF52" s="16">
        <f>IF($D52="","",HKI!AF52+HKII!AF52)</f>
        <v>0</v>
      </c>
      <c r="AG52" s="16">
        <f>IF($D52="","",HKI!AG52+HKII!AG52)</f>
        <v>0</v>
      </c>
      <c r="AH52" s="34">
        <f>IF($D52="","",HKI!AH52+HKII!AH52)</f>
        <v>0</v>
      </c>
      <c r="AI52" s="16">
        <f>IF($D52="","",HKI!AI52+HKII!AI52+'COI - CHAM THI TN 17-18'!AI52)</f>
        <v>0</v>
      </c>
      <c r="AJ52" s="16">
        <f>IF($D52="","",HKI!AJ52+HKII!AJ52+'COI - CHAM THI TN 17-18'!AJ52)</f>
        <v>0</v>
      </c>
      <c r="AK52" s="34">
        <f>IF($D52="","",(SUM($AI52:$AJ52))*0.2)+'HK HE 16-17'!Y58</f>
        <v>0</v>
      </c>
      <c r="AL52" s="16">
        <f>IF($D52="","",HKI!AL52+HKII!AL52)</f>
        <v>0</v>
      </c>
      <c r="AM52" s="16">
        <f>IF($D52="","",HKI!AM52+HKII!AM52)</f>
        <v>0</v>
      </c>
      <c r="AN52" s="34">
        <f>IF($D52="","",HKI!AN52+HKII!AN52)</f>
        <v>0</v>
      </c>
      <c r="AO52" s="16">
        <f>IF($D52="","",HKI!AO52+HKII!AO52+'COI - CHAM THI TN 17-18'!AO52)</f>
        <v>0</v>
      </c>
      <c r="AP52" s="16">
        <f>IF($D52="","",HKI!AP52+HKII!AP52+'COI - CHAM THI TN 17-18'!AP52)</f>
        <v>0</v>
      </c>
      <c r="AQ52" s="16">
        <f>IF(D52="","",SUM(AO52:AP52)*0.4)+'HK HE 16-17'!AB58</f>
        <v>0</v>
      </c>
      <c r="AR52" s="34">
        <f>IF($D52="","",HKI!AR52+HKII!AR52+'COI - CHAM THI TN 17-18'!AR52+'HK HE 16-17'!AF58)</f>
        <v>0</v>
      </c>
      <c r="AS52" s="34">
        <f>IF($D52="","",HKI!AS52+HKII!AS52+'COI - CHAM THI TN 17-18'!AS52+'HK HE 16-17'!AG58)</f>
        <v>1.2</v>
      </c>
      <c r="AT52" s="17">
        <f t="shared" si="4"/>
        <v>29.4</v>
      </c>
      <c r="AU52" s="5"/>
    </row>
    <row r="53" spans="1:47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>
        <f>IF($D53="","",HKI!E53+HKII!E53)</f>
        <v>4</v>
      </c>
      <c r="F53" s="16">
        <f>IF($D53="","",HKI!F53+HKII!F53)</f>
        <v>0</v>
      </c>
      <c r="G53" s="16">
        <f>IF($D53="","",HKI!G53+HKII!G53)</f>
        <v>0</v>
      </c>
      <c r="H53" s="16">
        <f>IF($D53="","",HKI!H53+HKII!H53)</f>
        <v>0</v>
      </c>
      <c r="I53" s="16">
        <f>IF($D53="","",HKI!I53+HKII!I53)</f>
        <v>0</v>
      </c>
      <c r="J53" s="16">
        <f>IF($D53="","",HKI!J53+HKII!J53)</f>
        <v>0</v>
      </c>
      <c r="K53" s="16">
        <f>IF($D53="","",HKI!K53+HKII!K53)</f>
        <v>0</v>
      </c>
      <c r="L53" s="16">
        <f>IF($D53="","",HKI!L53+HKII!L53)</f>
        <v>0</v>
      </c>
      <c r="M53" s="34">
        <f>IF($D53="","",($E53+$F53*1.5+$G53*0.25+$H53*0.5+$I53*2+$J53*2.5+$K53*0.5+$L53*1.5)+'HK HE 16-17'!I59)</f>
        <v>4</v>
      </c>
      <c r="N53" s="16">
        <f>IF($D53="","",HKI!N53+HKII!N53)</f>
        <v>4.6500000000000004</v>
      </c>
      <c r="O53" s="16">
        <f>IF($D53="","",HKI!O53+HKII!O53)</f>
        <v>4.05</v>
      </c>
      <c r="P53" s="16">
        <f>IF($D53="","",HKI!P53+HKII!P53)</f>
        <v>0</v>
      </c>
      <c r="Q53" s="16">
        <f>IF($D53="","",HKI!Q53+HKII!Q53)</f>
        <v>0</v>
      </c>
      <c r="R53" s="34">
        <f>IF($D53="","",SUM($N53:$Q53)+'HK HE 16-17'!N59)</f>
        <v>10.299999999999999</v>
      </c>
      <c r="S53" s="16">
        <f>IF($D53="","",HKI!S53+HKII!S53)</f>
        <v>369</v>
      </c>
      <c r="T53" s="16">
        <f>IF($D53="","",HKI!T53+HKII!T53)</f>
        <v>381</v>
      </c>
      <c r="U53" s="16">
        <f>IF($D53="","",HKI!U53+HKII!U53)</f>
        <v>254</v>
      </c>
      <c r="V53" s="34">
        <f>IF($D53="","",((SUM($S53:$T53))-U53)*0.1)+'HK HE 16-17'!R59</f>
        <v>50.45</v>
      </c>
      <c r="W53" s="16">
        <f>IF($D53="","",HKI!W53+HKII!W53)</f>
        <v>0</v>
      </c>
      <c r="X53" s="16">
        <f>IF($D53="","",HKI!X53+HKII!X53)</f>
        <v>0</v>
      </c>
      <c r="Y53" s="16">
        <f>IF($D53="","",HKI!Y53+HKII!Y53)</f>
        <v>0</v>
      </c>
      <c r="Z53" s="34">
        <f t="shared" si="2"/>
        <v>0</v>
      </c>
      <c r="AA53" s="16">
        <f>IF($D53="","",HKI!AA53+HKII!AA53)</f>
        <v>0</v>
      </c>
      <c r="AB53" s="16">
        <f>IF($D53="","",HKI!AB53+HKII!AB53)</f>
        <v>0</v>
      </c>
      <c r="AC53" s="16">
        <f>IF($D53="","",HKI!AC53+HKII!AC53)</f>
        <v>0</v>
      </c>
      <c r="AD53" s="34">
        <f t="shared" si="3"/>
        <v>0</v>
      </c>
      <c r="AE53" s="16">
        <f>IF($D53="","",HKI!AE53+HKII!AE53)</f>
        <v>0</v>
      </c>
      <c r="AF53" s="16">
        <f>IF($D53="","",HKI!AF53+HKII!AF53)</f>
        <v>0</v>
      </c>
      <c r="AG53" s="16">
        <f>IF($D53="","",HKI!AG53+HKII!AG53)</f>
        <v>0</v>
      </c>
      <c r="AH53" s="34">
        <f>IF($D53="","",HKI!AH53+HKII!AH53)</f>
        <v>0</v>
      </c>
      <c r="AI53" s="16">
        <f>IF($D53="","",HKI!AI53+HKII!AI53+'COI - CHAM THI TN 17-18'!AI53)</f>
        <v>0</v>
      </c>
      <c r="AJ53" s="16">
        <f>IF($D53="","",HKI!AJ53+HKII!AJ53+'COI - CHAM THI TN 17-18'!AJ53)</f>
        <v>0</v>
      </c>
      <c r="AK53" s="34">
        <f>IF($D53="","",(SUM($AI53:$AJ53))*0.2)+'HK HE 16-17'!Y59</f>
        <v>0.92857142857142905</v>
      </c>
      <c r="AL53" s="16">
        <f>IF($D53="","",HKI!AL53+HKII!AL53)</f>
        <v>0</v>
      </c>
      <c r="AM53" s="16">
        <f>IF($D53="","",HKI!AM53+HKII!AM53)</f>
        <v>0</v>
      </c>
      <c r="AN53" s="34">
        <f>IF($D53="","",HKI!AN53+HKII!AN53)</f>
        <v>0</v>
      </c>
      <c r="AO53" s="16">
        <f>IF($D53="","",HKI!AO53+HKII!AO53+'COI - CHAM THI TN 17-18'!AO53)</f>
        <v>0</v>
      </c>
      <c r="AP53" s="16">
        <f>IF($D53="","",HKI!AP53+HKII!AP53+'COI - CHAM THI TN 17-18'!AP53)</f>
        <v>0</v>
      </c>
      <c r="AQ53" s="16">
        <f>IF(D53="","",SUM(AO53:AP53)*0.4)+'HK HE 16-17'!AB59</f>
        <v>0</v>
      </c>
      <c r="AR53" s="34">
        <f>IF($D53="","",HKI!AR53+HKII!AR53+'COI - CHAM THI TN 17-18'!AR53+'HK HE 16-17'!AF59)</f>
        <v>0</v>
      </c>
      <c r="AS53" s="34">
        <f>IF($D53="","",HKI!AS53+HKII!AS53+'COI - CHAM THI TN 17-18'!AS53+'HK HE 16-17'!AG59)</f>
        <v>0.5</v>
      </c>
      <c r="AT53" s="17">
        <f t="shared" si="4"/>
        <v>66.2</v>
      </c>
      <c r="AU53" s="5"/>
    </row>
    <row r="54" spans="1:47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>
        <f>IF($D54="","",HKI!E54+HKII!E54)</f>
        <v>16</v>
      </c>
      <c r="F54" s="16">
        <f>IF($D54="","",HKI!F54+HKII!F54)</f>
        <v>0</v>
      </c>
      <c r="G54" s="16">
        <f>IF($D54="","",HKI!G54+HKII!G54)</f>
        <v>0</v>
      </c>
      <c r="H54" s="16">
        <f>IF($D54="","",HKI!H54+HKII!H54)</f>
        <v>0</v>
      </c>
      <c r="I54" s="16">
        <f>IF($D54="","",HKI!I54+HKII!I54)</f>
        <v>0</v>
      </c>
      <c r="J54" s="16">
        <f>IF($D54="","",HKI!J54+HKII!J54)</f>
        <v>0</v>
      </c>
      <c r="K54" s="16">
        <f>IF($D54="","",HKI!K54+HKII!K54)</f>
        <v>0</v>
      </c>
      <c r="L54" s="16">
        <f>IF($D54="","",HKI!L54+HKII!L54)</f>
        <v>0</v>
      </c>
      <c r="M54" s="34">
        <f>IF($D54="","",($E54+$F54*1.5+$G54*0.25+$H54*0.5+$I54*2+$J54*2.5+$K54*0.5+$L54*1.5)+'HK HE 16-17'!I60)</f>
        <v>16</v>
      </c>
      <c r="N54" s="16">
        <f>IF($D54="","",HKI!N54+HKII!N54)</f>
        <v>6.45</v>
      </c>
      <c r="O54" s="16">
        <f>IF($D54="","",HKI!O54+HKII!O54)</f>
        <v>5.25</v>
      </c>
      <c r="P54" s="16">
        <f>IF($D54="","",HKI!P54+HKII!P54)</f>
        <v>0</v>
      </c>
      <c r="Q54" s="16">
        <f>IF($D54="","",HKI!Q54+HKII!Q54)</f>
        <v>0</v>
      </c>
      <c r="R54" s="34">
        <f>IF($D54="","",SUM($N54:$Q54)+'HK HE 16-17'!N60)</f>
        <v>11.7</v>
      </c>
      <c r="S54" s="16">
        <f>IF($D54="","",HKI!S54+HKII!S54)</f>
        <v>120</v>
      </c>
      <c r="T54" s="16">
        <f>IF($D54="","",HKI!T54+HKII!T54)</f>
        <v>358</v>
      </c>
      <c r="U54" s="16">
        <f>IF($D54="","",HKI!U54+HKII!U54)</f>
        <v>137</v>
      </c>
      <c r="V54" s="34">
        <f>IF($D54="","",((SUM($S54:$T54))-U54)*0.1)+'HK HE 16-17'!R60</f>
        <v>34.1</v>
      </c>
      <c r="W54" s="16">
        <f>IF($D54="","",HKI!W54+HKII!W54)</f>
        <v>0</v>
      </c>
      <c r="X54" s="16">
        <f>IF($D54="","",HKI!X54+HKII!X54)</f>
        <v>0</v>
      </c>
      <c r="Y54" s="16">
        <f>IF($D54="","",HKI!Y54+HKII!Y54)</f>
        <v>0</v>
      </c>
      <c r="Z54" s="34">
        <f t="shared" si="2"/>
        <v>0</v>
      </c>
      <c r="AA54" s="16">
        <f>IF($D54="","",HKI!AA54+HKII!AA54)</f>
        <v>0</v>
      </c>
      <c r="AB54" s="16">
        <f>IF($D54="","",HKI!AB54+HKII!AB54)</f>
        <v>0</v>
      </c>
      <c r="AC54" s="16">
        <f>IF($D54="","",HKI!AC54+HKII!AC54)</f>
        <v>0</v>
      </c>
      <c r="AD54" s="34">
        <f t="shared" si="3"/>
        <v>0</v>
      </c>
      <c r="AE54" s="16">
        <f>IF($D54="","",HKI!AE54+HKII!AE54)</f>
        <v>0</v>
      </c>
      <c r="AF54" s="16">
        <f>IF($D54="","",HKI!AF54+HKII!AF54)</f>
        <v>0</v>
      </c>
      <c r="AG54" s="16">
        <f>IF($D54="","",HKI!AG54+HKII!AG54)</f>
        <v>0</v>
      </c>
      <c r="AH54" s="34">
        <f>IF($D54="","",HKI!AH54+HKII!AH54)</f>
        <v>0</v>
      </c>
      <c r="AI54" s="16">
        <f>IF($D54="","",HKI!AI54+HKII!AI54+'COI - CHAM THI TN 17-18'!AI54)</f>
        <v>0</v>
      </c>
      <c r="AJ54" s="16">
        <f>IF($D54="","",HKI!AJ54+HKII!AJ54+'COI - CHAM THI TN 17-18'!AJ54)</f>
        <v>0</v>
      </c>
      <c r="AK54" s="34">
        <f>IF($D54="","",(SUM($AI54:$AJ54))*0.2)+'HK HE 16-17'!Y60</f>
        <v>0</v>
      </c>
      <c r="AL54" s="16">
        <f>IF($D54="","",HKI!AL54+HKII!AL54)</f>
        <v>0</v>
      </c>
      <c r="AM54" s="16">
        <f>IF($D54="","",HKI!AM54+HKII!AM54)</f>
        <v>0</v>
      </c>
      <c r="AN54" s="34">
        <f>IF($D54="","",HKI!AN54+HKII!AN54)</f>
        <v>0</v>
      </c>
      <c r="AO54" s="16">
        <f>IF($D54="","",HKI!AO54+HKII!AO54+'COI - CHAM THI TN 17-18'!AO54)</f>
        <v>7</v>
      </c>
      <c r="AP54" s="16">
        <f>IF($D54="","",HKI!AP54+HKII!AP54+'COI - CHAM THI TN 17-18'!AP54)</f>
        <v>0</v>
      </c>
      <c r="AQ54" s="16">
        <f>IF(D54="","",SUM(AO54:AP54)*0.4)+'HK HE 16-17'!AB60</f>
        <v>2.8000000000000003</v>
      </c>
      <c r="AR54" s="34">
        <f>IF($D54="","",HKI!AR54+HKII!AR54+'COI - CHAM THI TN 17-18'!AR54+'HK HE 16-17'!AF60)</f>
        <v>0</v>
      </c>
      <c r="AS54" s="34">
        <f>IF($D54="","",HKI!AS54+HKII!AS54+'COI - CHAM THI TN 17-18'!AS54+'HK HE 16-17'!AG60)</f>
        <v>0</v>
      </c>
      <c r="AT54" s="17">
        <f t="shared" si="4"/>
        <v>64.599999999999994</v>
      </c>
      <c r="AU54" s="5"/>
    </row>
    <row r="55" spans="1:47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>
        <f>IF($D55="","",HKI!E55+HKII!E55)</f>
        <v>0</v>
      </c>
      <c r="F55" s="16">
        <f>IF($D55="","",HKI!F55+HKII!F55)</f>
        <v>0</v>
      </c>
      <c r="G55" s="16">
        <f>IF($D55="","",HKI!G55+HKII!G55)</f>
        <v>0</v>
      </c>
      <c r="H55" s="16">
        <f>IF($D55="","",HKI!H55+HKII!H55)</f>
        <v>0</v>
      </c>
      <c r="I55" s="16">
        <f>IF($D55="","",HKI!I55+HKII!I55)</f>
        <v>0</v>
      </c>
      <c r="J55" s="16">
        <f>IF($D55="","",HKI!J55+HKII!J55)</f>
        <v>0</v>
      </c>
      <c r="K55" s="16">
        <f>IF($D55="","",HKI!K55+HKII!K55)</f>
        <v>0</v>
      </c>
      <c r="L55" s="16">
        <f>IF($D55="","",HKI!L55+HKII!L55)</f>
        <v>0</v>
      </c>
      <c r="M55" s="34">
        <f>IF($D55="","",($E55+$F55*1.5+$G55*0.25+$H55*0.5+$I55*2+$J55*2.5+$K55*0.5+$L55*1.5)+'HK HE 16-17'!I61)</f>
        <v>0</v>
      </c>
      <c r="N55" s="16">
        <f>IF($D55="","",HKI!N55+HKII!N55)</f>
        <v>0</v>
      </c>
      <c r="O55" s="16">
        <f>IF($D55="","",HKI!O55+HKII!O55)</f>
        <v>0</v>
      </c>
      <c r="P55" s="16">
        <f>IF($D55="","",HKI!P55+HKII!P55)</f>
        <v>0</v>
      </c>
      <c r="Q55" s="16">
        <f>IF($D55="","",HKI!Q55+HKII!Q55)</f>
        <v>0</v>
      </c>
      <c r="R55" s="34">
        <f>IF($D55="","",SUM($N55:$Q55)+'HK HE 16-17'!N61)</f>
        <v>0</v>
      </c>
      <c r="S55" s="16">
        <f>IF($D55="","",HKI!S55+HKII!S55)</f>
        <v>134</v>
      </c>
      <c r="T55" s="16">
        <f>IF($D55="","",HKI!T55+HKII!T55)</f>
        <v>69</v>
      </c>
      <c r="U55" s="16">
        <f>IF($D55="","",HKI!U55+HKII!U55)</f>
        <v>125</v>
      </c>
      <c r="V55" s="34">
        <f>IF($D55="","",((SUM($S55:$T55))-U55)*0.1)+'HK HE 16-17'!R61</f>
        <v>7.8000000000000007</v>
      </c>
      <c r="W55" s="16">
        <f>IF($D55="","",HKI!W55+HKII!W55)</f>
        <v>0</v>
      </c>
      <c r="X55" s="16">
        <f>IF($D55="","",HKI!X55+HKII!X55)</f>
        <v>0</v>
      </c>
      <c r="Y55" s="16">
        <f>IF($D55="","",HKI!Y55+HKII!Y55)</f>
        <v>0</v>
      </c>
      <c r="Z55" s="34">
        <f t="shared" si="2"/>
        <v>0</v>
      </c>
      <c r="AA55" s="16">
        <f>IF($D55="","",HKI!AA55+HKII!AA55)</f>
        <v>0</v>
      </c>
      <c r="AB55" s="16">
        <f>IF($D55="","",HKI!AB55+HKII!AB55)</f>
        <v>0</v>
      </c>
      <c r="AC55" s="16">
        <f>IF($D55="","",HKI!AC55+HKII!AC55)</f>
        <v>0</v>
      </c>
      <c r="AD55" s="34">
        <f t="shared" si="3"/>
        <v>0</v>
      </c>
      <c r="AE55" s="16">
        <f>IF($D55="","",HKI!AE55+HKII!AE55)</f>
        <v>0</v>
      </c>
      <c r="AF55" s="16">
        <f>IF($D55="","",HKI!AF55+HKII!AF55)</f>
        <v>0</v>
      </c>
      <c r="AG55" s="16">
        <f>IF($D55="","",HKI!AG55+HKII!AG55)</f>
        <v>0</v>
      </c>
      <c r="AH55" s="34">
        <f>IF($D55="","",HKI!AH55+HKII!AH55)</f>
        <v>0</v>
      </c>
      <c r="AI55" s="16">
        <f>IF($D55="","",HKI!AI55+HKII!AI55+'COI - CHAM THI TN 17-18'!AI55)</f>
        <v>0</v>
      </c>
      <c r="AJ55" s="16">
        <f>IF($D55="","",HKI!AJ55+HKII!AJ55+'COI - CHAM THI TN 17-18'!AJ55)</f>
        <v>0</v>
      </c>
      <c r="AK55" s="34">
        <f>IF($D55="","",(SUM($AI55:$AJ55))*0.2)+'HK HE 16-17'!Y61</f>
        <v>0</v>
      </c>
      <c r="AL55" s="16">
        <f>IF($D55="","",HKI!AL55+HKII!AL55)</f>
        <v>0</v>
      </c>
      <c r="AM55" s="16">
        <f>IF($D55="","",HKI!AM55+HKII!AM55)</f>
        <v>0</v>
      </c>
      <c r="AN55" s="34">
        <f>IF($D55="","",HKI!AN55+HKII!AN55)</f>
        <v>0</v>
      </c>
      <c r="AO55" s="16">
        <f>IF($D55="","",HKI!AO55+HKII!AO55+'COI - CHAM THI TN 17-18'!AO55)</f>
        <v>0</v>
      </c>
      <c r="AP55" s="16">
        <f>IF($D55="","",HKI!AP55+HKII!AP55+'COI - CHAM THI TN 17-18'!AP55)</f>
        <v>0</v>
      </c>
      <c r="AQ55" s="16">
        <f>IF(D55="","",SUM(AO55:AP55)*0.4)+'HK HE 16-17'!AB61</f>
        <v>0</v>
      </c>
      <c r="AR55" s="34">
        <f>IF($D55="","",HKI!AR55+HKII!AR55+'COI - CHAM THI TN 17-18'!AR55+'HK HE 16-17'!AF61)</f>
        <v>0</v>
      </c>
      <c r="AS55" s="34">
        <f>IF($D55="","",HKI!AS55+HKII!AS55+'COI - CHAM THI TN 17-18'!AS55+'HK HE 16-17'!AG61)</f>
        <v>0</v>
      </c>
      <c r="AT55" s="17">
        <f t="shared" si="4"/>
        <v>7.8</v>
      </c>
      <c r="AU55" s="5"/>
    </row>
    <row r="56" spans="1:47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>
        <f>IF($D56="","",HKI!E56+HKII!E56)</f>
        <v>10</v>
      </c>
      <c r="F56" s="16">
        <f>IF($D56="","",HKI!F56+HKII!F56)</f>
        <v>0</v>
      </c>
      <c r="G56" s="16">
        <f>IF($D56="","",HKI!G56+HKII!G56)</f>
        <v>0</v>
      </c>
      <c r="H56" s="16">
        <f>IF($D56="","",HKI!H56+HKII!H56)</f>
        <v>0</v>
      </c>
      <c r="I56" s="16">
        <f>IF($D56="","",HKI!I56+HKII!I56)</f>
        <v>0</v>
      </c>
      <c r="J56" s="16">
        <f>IF($D56="","",HKI!J56+HKII!J56)</f>
        <v>0</v>
      </c>
      <c r="K56" s="16">
        <f>IF($D56="","",HKI!K56+HKII!K56)</f>
        <v>0</v>
      </c>
      <c r="L56" s="16">
        <f>IF($D56="","",HKI!L56+HKII!L56)</f>
        <v>0</v>
      </c>
      <c r="M56" s="34">
        <f>IF($D56="","",($E56+$F56*1.5+$G56*0.25+$H56*0.5+$I56*2+$J56*2.5+$K56*0.5+$L56*1.5)+'HK HE 16-17'!I62)</f>
        <v>12</v>
      </c>
      <c r="N56" s="16">
        <f>IF($D56="","",HKI!N56+HKII!N56)</f>
        <v>7.8000000000000007</v>
      </c>
      <c r="O56" s="16">
        <f>IF($D56="","",HKI!O56+HKII!O56)</f>
        <v>6</v>
      </c>
      <c r="P56" s="16">
        <f>IF($D56="","",HKI!P56+HKII!P56)</f>
        <v>0</v>
      </c>
      <c r="Q56" s="16">
        <f>IF($D56="","",HKI!Q56+HKII!Q56)</f>
        <v>0</v>
      </c>
      <c r="R56" s="34">
        <f>IF($D56="","",SUM($N56:$Q56)+'HK HE 16-17'!N62)</f>
        <v>16.2</v>
      </c>
      <c r="S56" s="16">
        <f>IF($D56="","",HKI!S56+HKII!S56)</f>
        <v>415</v>
      </c>
      <c r="T56" s="16">
        <f>IF($D56="","",HKI!T56+HKII!T56)</f>
        <v>355</v>
      </c>
      <c r="U56" s="16">
        <f>IF($D56="","",HKI!U56+HKII!U56)</f>
        <v>476</v>
      </c>
      <c r="V56" s="34">
        <f>IF($D56="","",((SUM($S56:$T56))-U56)*0.1)+'HK HE 16-17'!R62</f>
        <v>30.200000000000003</v>
      </c>
      <c r="W56" s="16">
        <f>IF($D56="","",HKI!W56+HKII!W56)</f>
        <v>0</v>
      </c>
      <c r="X56" s="16">
        <f>IF($D56="","",HKI!X56+HKII!X56)</f>
        <v>0</v>
      </c>
      <c r="Y56" s="16">
        <f>IF($D56="","",HKI!Y56+HKII!Y56)</f>
        <v>0</v>
      </c>
      <c r="Z56" s="34">
        <f t="shared" si="2"/>
        <v>0</v>
      </c>
      <c r="AA56" s="16">
        <f>IF($D56="","",HKI!AA56+HKII!AA56)</f>
        <v>0</v>
      </c>
      <c r="AB56" s="16">
        <f>IF($D56="","",HKI!AB56+HKII!AB56)</f>
        <v>0</v>
      </c>
      <c r="AC56" s="16">
        <f>IF($D56="","",HKI!AC56+HKII!AC56)</f>
        <v>0</v>
      </c>
      <c r="AD56" s="34">
        <f t="shared" si="3"/>
        <v>0</v>
      </c>
      <c r="AE56" s="16">
        <f>IF($D56="","",HKI!AE56+HKII!AE56)</f>
        <v>0</v>
      </c>
      <c r="AF56" s="16">
        <f>IF($D56="","",HKI!AF56+HKII!AF56)</f>
        <v>0</v>
      </c>
      <c r="AG56" s="16">
        <f>IF($D56="","",HKI!AG56+HKII!AG56)</f>
        <v>0</v>
      </c>
      <c r="AH56" s="34">
        <f>IF($D56="","",HKI!AH56+HKII!AH56)</f>
        <v>0</v>
      </c>
      <c r="AI56" s="16">
        <f>IF($D56="","",HKI!AI56+HKII!AI56+'COI - CHAM THI TN 17-18'!AI56)</f>
        <v>0</v>
      </c>
      <c r="AJ56" s="16">
        <f>IF($D56="","",HKI!AJ56+HKII!AJ56+'COI - CHAM THI TN 17-18'!AJ56)</f>
        <v>2</v>
      </c>
      <c r="AK56" s="34">
        <f>IF($D56="","",(SUM($AI56:$AJ56))*0.2)+'HK HE 16-17'!Y62</f>
        <v>0.4</v>
      </c>
      <c r="AL56" s="16">
        <f>IF($D56="","",HKI!AL56+HKII!AL56)</f>
        <v>0</v>
      </c>
      <c r="AM56" s="16">
        <f>IF($D56="","",HKI!AM56+HKII!AM56)</f>
        <v>0</v>
      </c>
      <c r="AN56" s="34">
        <f>IF($D56="","",HKI!AN56+HKII!AN56)</f>
        <v>0</v>
      </c>
      <c r="AO56" s="16">
        <f>IF($D56="","",HKI!AO56+HKII!AO56+'COI - CHAM THI TN 17-18'!AO56)</f>
        <v>0</v>
      </c>
      <c r="AP56" s="16">
        <f>IF($D56="","",HKI!AP56+HKII!AP56+'COI - CHAM THI TN 17-18'!AP56)</f>
        <v>0</v>
      </c>
      <c r="AQ56" s="16">
        <f>IF(D56="","",SUM(AO56:AP56)*0.4)+'HK HE 16-17'!AB62</f>
        <v>0</v>
      </c>
      <c r="AR56" s="34">
        <f>IF($D56="","",HKI!AR56+HKII!AR56+'COI - CHAM THI TN 17-18'!AR56+'HK HE 16-17'!AF62)</f>
        <v>0</v>
      </c>
      <c r="AS56" s="34">
        <f>IF($D56="","",HKI!AS56+HKII!AS56+'COI - CHAM THI TN 17-18'!AS56+'HK HE 16-17'!AG62)</f>
        <v>0.3</v>
      </c>
      <c r="AT56" s="17">
        <f t="shared" si="4"/>
        <v>59.1</v>
      </c>
      <c r="AU56" s="5"/>
    </row>
    <row r="57" spans="1:47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>
        <f>IF($D57="","",HKI!E57+HKII!E57)</f>
        <v>0</v>
      </c>
      <c r="F57" s="16">
        <f>IF($D57="","",HKI!F57+HKII!F57)</f>
        <v>0</v>
      </c>
      <c r="G57" s="16">
        <f>IF($D57="","",HKI!G57+HKII!G57)</f>
        <v>0</v>
      </c>
      <c r="H57" s="16">
        <f>IF($D57="","",HKI!H57+HKII!H57)</f>
        <v>0</v>
      </c>
      <c r="I57" s="16">
        <f>IF($D57="","",HKI!I57+HKII!I57)</f>
        <v>0</v>
      </c>
      <c r="J57" s="16">
        <f>IF($D57="","",HKI!J57+HKII!J57)</f>
        <v>0</v>
      </c>
      <c r="K57" s="16">
        <f>IF($D57="","",HKI!K57+HKII!K57)</f>
        <v>0</v>
      </c>
      <c r="L57" s="16">
        <f>IF($D57="","",HKI!L57+HKII!L57)</f>
        <v>0</v>
      </c>
      <c r="M57" s="34">
        <f>IF($D57="","",($E57+$F57*1.5+$G57*0.25+$H57*0.5+$I57*2+$J57*2.5+$K57*0.5+$L57*1.5)+'HK HE 16-17'!I63)</f>
        <v>0</v>
      </c>
      <c r="N57" s="16">
        <f>IF($D57="","",HKI!N57+HKII!N57)</f>
        <v>7.35</v>
      </c>
      <c r="O57" s="16">
        <f>IF($D57="","",HKI!O57+HKII!O57)</f>
        <v>6.75</v>
      </c>
      <c r="P57" s="16">
        <f>IF($D57="","",HKI!P57+HKII!P57)</f>
        <v>0</v>
      </c>
      <c r="Q57" s="16">
        <f>IF($D57="","",HKI!Q57+HKII!Q57)</f>
        <v>0</v>
      </c>
      <c r="R57" s="34">
        <f>IF($D57="","",SUM($N57:$Q57)+'HK HE 16-17'!N63)</f>
        <v>14.1</v>
      </c>
      <c r="S57" s="16">
        <f>IF($D57="","",HKI!S57+HKII!S57)</f>
        <v>109</v>
      </c>
      <c r="T57" s="16">
        <f>IF($D57="","",HKI!T57+HKII!T57)</f>
        <v>111</v>
      </c>
      <c r="U57" s="16">
        <f>IF($D57="","",HKI!U57+HKII!U57)</f>
        <v>108</v>
      </c>
      <c r="V57" s="34">
        <f>IF($D57="","",((SUM($S57:$T57))-U57)*0.1)+'HK HE 16-17'!R63</f>
        <v>11.200000000000001</v>
      </c>
      <c r="W57" s="16">
        <f>IF($D57="","",HKI!W57+HKII!W57)</f>
        <v>0</v>
      </c>
      <c r="X57" s="16">
        <f>IF($D57="","",HKI!X57+HKII!X57)</f>
        <v>0</v>
      </c>
      <c r="Y57" s="16">
        <f>IF($D57="","",HKI!Y57+HKII!Y57)</f>
        <v>0</v>
      </c>
      <c r="Z57" s="34">
        <f t="shared" si="2"/>
        <v>0</v>
      </c>
      <c r="AA57" s="16">
        <f>IF($D57="","",HKI!AA57+HKII!AA57)</f>
        <v>0</v>
      </c>
      <c r="AB57" s="16">
        <f>IF($D57="","",HKI!AB57+HKII!AB57)</f>
        <v>0</v>
      </c>
      <c r="AC57" s="16">
        <f>IF($D57="","",HKI!AC57+HKII!AC57)</f>
        <v>0</v>
      </c>
      <c r="AD57" s="34">
        <f t="shared" si="3"/>
        <v>0</v>
      </c>
      <c r="AE57" s="16">
        <f>IF($D57="","",HKI!AE57+HKII!AE57)</f>
        <v>0</v>
      </c>
      <c r="AF57" s="16">
        <f>IF($D57="","",HKI!AF57+HKII!AF57)</f>
        <v>0</v>
      </c>
      <c r="AG57" s="16">
        <f>IF($D57="","",HKI!AG57+HKII!AG57)</f>
        <v>0</v>
      </c>
      <c r="AH57" s="34">
        <f>IF($D57="","",HKI!AH57+HKII!AH57)</f>
        <v>0</v>
      </c>
      <c r="AI57" s="16">
        <f>IF($D57="","",HKI!AI57+HKII!AI57+'COI - CHAM THI TN 17-18'!AI57)</f>
        <v>0</v>
      </c>
      <c r="AJ57" s="16">
        <f>IF($D57="","",HKI!AJ57+HKII!AJ57+'COI - CHAM THI TN 17-18'!AJ57)</f>
        <v>0</v>
      </c>
      <c r="AK57" s="34">
        <f>IF($D57="","",(SUM($AI57:$AJ57))*0.2)+'HK HE 16-17'!Y63</f>
        <v>0</v>
      </c>
      <c r="AL57" s="16">
        <f>IF($D57="","",HKI!AL57+HKII!AL57)</f>
        <v>0</v>
      </c>
      <c r="AM57" s="16">
        <f>IF($D57="","",HKI!AM57+HKII!AM57)</f>
        <v>0</v>
      </c>
      <c r="AN57" s="34">
        <f>IF($D57="","",HKI!AN57+HKII!AN57)</f>
        <v>0</v>
      </c>
      <c r="AO57" s="16">
        <f>IF($D57="","",HKI!AO57+HKII!AO57+'COI - CHAM THI TN 17-18'!AO57)</f>
        <v>0</v>
      </c>
      <c r="AP57" s="16">
        <f>IF($D57="","",HKI!AP57+HKII!AP57+'COI - CHAM THI TN 17-18'!AP57)</f>
        <v>0</v>
      </c>
      <c r="AQ57" s="16">
        <f>IF(D57="","",SUM(AO57:AP57)*0.4)+'HK HE 16-17'!AB63</f>
        <v>0</v>
      </c>
      <c r="AR57" s="34">
        <f>IF($D57="","",HKI!AR57+HKII!AR57+'COI - CHAM THI TN 17-18'!AR57+'HK HE 16-17'!AF63)</f>
        <v>0</v>
      </c>
      <c r="AS57" s="34">
        <f>IF($D57="","",HKI!AS57+HKII!AS57+'COI - CHAM THI TN 17-18'!AS57+'HK HE 16-17'!AG63)</f>
        <v>1.5</v>
      </c>
      <c r="AT57" s="17">
        <f t="shared" si="4"/>
        <v>26.8</v>
      </c>
      <c r="AU57" s="5"/>
    </row>
    <row r="58" spans="1:47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>
        <f>IF($D58="","",HKI!E58+HKII!E58)</f>
        <v>14</v>
      </c>
      <c r="F58" s="16">
        <f>IF($D58="","",HKI!F58+HKII!F58)</f>
        <v>0</v>
      </c>
      <c r="G58" s="16">
        <f>IF($D58="","",HKI!G58+HKII!G58)</f>
        <v>0</v>
      </c>
      <c r="H58" s="16">
        <f>IF($D58="","",HKI!H58+HKII!H58)</f>
        <v>0</v>
      </c>
      <c r="I58" s="16">
        <f>IF($D58="","",HKI!I58+HKII!I58)</f>
        <v>0</v>
      </c>
      <c r="J58" s="16">
        <f>IF($D58="","",HKI!J58+HKII!J58)</f>
        <v>0</v>
      </c>
      <c r="K58" s="16">
        <f>IF($D58="","",HKI!K58+HKII!K58)</f>
        <v>0</v>
      </c>
      <c r="L58" s="16">
        <f>IF($D58="","",HKI!L58+HKII!L58)</f>
        <v>0</v>
      </c>
      <c r="M58" s="34">
        <f>IF($D58="","",($E58+$F58*1.5+$G58*0.25+$H58*0.5+$I58*2+$J58*2.5+$K58*0.5+$L58*1.5)+'HK HE 16-17'!I64)</f>
        <v>14</v>
      </c>
      <c r="N58" s="16">
        <f>IF($D58="","",HKI!N58+HKII!N58)</f>
        <v>5.7</v>
      </c>
      <c r="O58" s="16">
        <f>IF($D58="","",HKI!O58+HKII!O58)</f>
        <v>7.3500000000000005</v>
      </c>
      <c r="P58" s="16">
        <f>IF($D58="","",HKI!P58+HKII!P58)</f>
        <v>0</v>
      </c>
      <c r="Q58" s="16">
        <f>IF($D58="","",HKI!Q58+HKII!Q58)</f>
        <v>0</v>
      </c>
      <c r="R58" s="34">
        <f>IF($D58="","",SUM($N58:$Q58)+'HK HE 16-17'!N64)</f>
        <v>13.05</v>
      </c>
      <c r="S58" s="16">
        <f>IF($D58="","",HKI!S58+HKII!S58)</f>
        <v>114</v>
      </c>
      <c r="T58" s="16">
        <f>IF($D58="","",HKI!T58+HKII!T58)</f>
        <v>18</v>
      </c>
      <c r="U58" s="16">
        <f>IF($D58="","",HKI!U58+HKII!U58)</f>
        <v>132</v>
      </c>
      <c r="V58" s="34">
        <f>IF($D58="","",((SUM($S58:$T58))-U58)*0.1)+'HK HE 16-17'!R64</f>
        <v>0</v>
      </c>
      <c r="W58" s="16">
        <f>IF($D58="","",HKI!W58+HKII!W58)</f>
        <v>0</v>
      </c>
      <c r="X58" s="16">
        <f>IF($D58="","",HKI!X58+HKII!X58)</f>
        <v>0</v>
      </c>
      <c r="Y58" s="16">
        <f>IF($D58="","",HKI!Y58+HKII!Y58)</f>
        <v>0</v>
      </c>
      <c r="Z58" s="34">
        <f t="shared" si="2"/>
        <v>0</v>
      </c>
      <c r="AA58" s="16">
        <f>IF($D58="","",HKI!AA58+HKII!AA58)</f>
        <v>0</v>
      </c>
      <c r="AB58" s="16">
        <f>IF($D58="","",HKI!AB58+HKII!AB58)</f>
        <v>0</v>
      </c>
      <c r="AC58" s="16">
        <f>IF($D58="","",HKI!AC58+HKII!AC58)</f>
        <v>0</v>
      </c>
      <c r="AD58" s="34">
        <f t="shared" si="3"/>
        <v>0</v>
      </c>
      <c r="AE58" s="16">
        <f>IF($D58="","",HKI!AE58+HKII!AE58)</f>
        <v>0</v>
      </c>
      <c r="AF58" s="16">
        <f>IF($D58="","",HKI!AF58+HKII!AF58)</f>
        <v>0</v>
      </c>
      <c r="AG58" s="16">
        <f>IF($D58="","",HKI!AG58+HKII!AG58)</f>
        <v>0</v>
      </c>
      <c r="AH58" s="34">
        <f>IF($D58="","",HKI!AH58+HKII!AH58)</f>
        <v>0</v>
      </c>
      <c r="AI58" s="16">
        <f>IF($D58="","",HKI!AI58+HKII!AI58+'COI - CHAM THI TN 17-18'!AI58)</f>
        <v>0</v>
      </c>
      <c r="AJ58" s="16">
        <f>IF($D58="","",HKI!AJ58+HKII!AJ58+'COI - CHAM THI TN 17-18'!AJ58)</f>
        <v>0</v>
      </c>
      <c r="AK58" s="34">
        <f>IF($D58="","",(SUM($AI58:$AJ58))*0.2)+'HK HE 16-17'!Y64</f>
        <v>0</v>
      </c>
      <c r="AL58" s="16">
        <f>IF($D58="","",HKI!AL58+HKII!AL58)</f>
        <v>0</v>
      </c>
      <c r="AM58" s="16">
        <f>IF($D58="","",HKI!AM58+HKII!AM58)</f>
        <v>0</v>
      </c>
      <c r="AN58" s="34">
        <f>IF($D58="","",HKI!AN58+HKII!AN58)</f>
        <v>0</v>
      </c>
      <c r="AO58" s="16">
        <f>IF($D58="","",HKI!AO58+HKII!AO58+'COI - CHAM THI TN 17-18'!AO58)</f>
        <v>0</v>
      </c>
      <c r="AP58" s="16">
        <f>IF($D58="","",HKI!AP58+HKII!AP58+'COI - CHAM THI TN 17-18'!AP58)</f>
        <v>0</v>
      </c>
      <c r="AQ58" s="16">
        <f>IF(D58="","",SUM(AO58:AP58)*0.4)+'HK HE 16-17'!AB64</f>
        <v>0</v>
      </c>
      <c r="AR58" s="34">
        <f>IF($D58="","",HKI!AR58+HKII!AR58+'COI - CHAM THI TN 17-18'!AR58+'HK HE 16-17'!AF64)</f>
        <v>0</v>
      </c>
      <c r="AS58" s="34">
        <f>IF($D58="","",HKI!AS58+HKII!AS58+'COI - CHAM THI TN 17-18'!AS58+'HK HE 16-17'!AG64)</f>
        <v>1</v>
      </c>
      <c r="AT58" s="17">
        <f t="shared" si="4"/>
        <v>28.1</v>
      </c>
      <c r="AU58" s="5"/>
    </row>
    <row r="59" spans="1:47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>
        <f>IF($D59="","",HKI!E59+HKII!E59)</f>
        <v>6</v>
      </c>
      <c r="F59" s="16">
        <f>IF($D59="","",HKI!F59+HKII!F59)</f>
        <v>0</v>
      </c>
      <c r="G59" s="16">
        <f>IF($D59="","",HKI!G59+HKII!G59)</f>
        <v>0</v>
      </c>
      <c r="H59" s="16">
        <f>IF($D59="","",HKI!H59+HKII!H59)</f>
        <v>0</v>
      </c>
      <c r="I59" s="16">
        <f>IF($D59="","",HKI!I59+HKII!I59)</f>
        <v>0</v>
      </c>
      <c r="J59" s="16">
        <f>IF($D59="","",HKI!J59+HKII!J59)</f>
        <v>0</v>
      </c>
      <c r="K59" s="16">
        <f>IF($D59="","",HKI!K59+HKII!K59)</f>
        <v>0</v>
      </c>
      <c r="L59" s="16">
        <f>IF($D59="","",HKI!L59+HKII!L59)</f>
        <v>0</v>
      </c>
      <c r="M59" s="34">
        <f>IF($D59="","",($E59+$F59*1.5+$G59*0.25+$H59*0.5+$I59*2+$J59*2.5+$K59*0.5+$L59*1.5)+'HK HE 16-17'!I65)</f>
        <v>6</v>
      </c>
      <c r="N59" s="16">
        <f>IF($D59="","",HKI!N59+HKII!N59)</f>
        <v>4.05</v>
      </c>
      <c r="O59" s="16">
        <f>IF($D59="","",HKI!O59+HKII!O59)</f>
        <v>5.8500000000000005</v>
      </c>
      <c r="P59" s="16">
        <f>IF($D59="","",HKI!P59+HKII!P59)</f>
        <v>0</v>
      </c>
      <c r="Q59" s="16">
        <f>IF($D59="","",HKI!Q59+HKII!Q59)</f>
        <v>0</v>
      </c>
      <c r="R59" s="34">
        <f>IF($D59="","",SUM($N59:$Q59)+'HK HE 16-17'!N65)</f>
        <v>9.9</v>
      </c>
      <c r="S59" s="16">
        <f>IF($D59="","",HKI!S59+HKII!S59)</f>
        <v>397</v>
      </c>
      <c r="T59" s="16">
        <f>IF($D59="","",HKI!T59+HKII!T59)</f>
        <v>433</v>
      </c>
      <c r="U59" s="16">
        <f>IF($D59="","",HKI!U59+HKII!U59)</f>
        <v>294</v>
      </c>
      <c r="V59" s="34">
        <f>IF($D59="","",((SUM($S59:$T59))-U59)*0.1)+'HK HE 16-17'!R65</f>
        <v>53.6</v>
      </c>
      <c r="W59" s="16">
        <f>IF($D59="","",HKI!W59+HKII!W59)</f>
        <v>0</v>
      </c>
      <c r="X59" s="16">
        <f>IF($D59="","",HKI!X59+HKII!X59)</f>
        <v>0</v>
      </c>
      <c r="Y59" s="16">
        <f>IF($D59="","",HKI!Y59+HKII!Y59)</f>
        <v>0</v>
      </c>
      <c r="Z59" s="34">
        <f t="shared" si="2"/>
        <v>0</v>
      </c>
      <c r="AA59" s="16">
        <f>IF($D59="","",HKI!AA59+HKII!AA59)</f>
        <v>0</v>
      </c>
      <c r="AB59" s="16">
        <f>IF($D59="","",HKI!AB59+HKII!AB59)</f>
        <v>0</v>
      </c>
      <c r="AC59" s="16">
        <f>IF($D59="","",HKI!AC59+HKII!AC59)</f>
        <v>0</v>
      </c>
      <c r="AD59" s="34">
        <f t="shared" si="3"/>
        <v>0</v>
      </c>
      <c r="AE59" s="16">
        <f>IF($D59="","",HKI!AE59+HKII!AE59)</f>
        <v>0</v>
      </c>
      <c r="AF59" s="16">
        <f>IF($D59="","",HKI!AF59+HKII!AF59)</f>
        <v>0</v>
      </c>
      <c r="AG59" s="16">
        <f>IF($D59="","",HKI!AG59+HKII!AG59)</f>
        <v>0</v>
      </c>
      <c r="AH59" s="34">
        <f>IF($D59="","",HKI!AH59+HKII!AH59)</f>
        <v>0</v>
      </c>
      <c r="AI59" s="16">
        <f>IF($D59="","",HKI!AI59+HKII!AI59+'COI - CHAM THI TN 17-18'!AI59)</f>
        <v>0</v>
      </c>
      <c r="AJ59" s="16">
        <f>IF($D59="","",HKI!AJ59+HKII!AJ59+'COI - CHAM THI TN 17-18'!AJ59)</f>
        <v>0</v>
      </c>
      <c r="AK59" s="34">
        <f>IF($D59="","",(SUM($AI59:$AJ59))*0.2)+'HK HE 16-17'!Y65</f>
        <v>0</v>
      </c>
      <c r="AL59" s="16">
        <f>IF($D59="","",HKI!AL59+HKII!AL59)</f>
        <v>0</v>
      </c>
      <c r="AM59" s="16">
        <f>IF($D59="","",HKI!AM59+HKII!AM59)</f>
        <v>0</v>
      </c>
      <c r="AN59" s="34">
        <f>IF($D59="","",HKI!AN59+HKII!AN59)</f>
        <v>0</v>
      </c>
      <c r="AO59" s="16">
        <f>IF($D59="","",HKI!AO59+HKII!AO59+'COI - CHAM THI TN 17-18'!AO59)</f>
        <v>0</v>
      </c>
      <c r="AP59" s="16">
        <f>IF($D59="","",HKI!AP59+HKII!AP59+'COI - CHAM THI TN 17-18'!AP59)</f>
        <v>11</v>
      </c>
      <c r="AQ59" s="16">
        <f>IF(D59="","",SUM(AO59:AP59)*0.4)+'HK HE 16-17'!AB65</f>
        <v>4.4000000000000004</v>
      </c>
      <c r="AR59" s="34">
        <f>IF($D59="","",HKI!AR59+HKII!AR59+'COI - CHAM THI TN 17-18'!AR59+'HK HE 16-17'!AF65)</f>
        <v>0</v>
      </c>
      <c r="AS59" s="34">
        <f>IF($D59="","",HKI!AS59+HKII!AS59+'COI - CHAM THI TN 17-18'!AS59+'HK HE 16-17'!AG65)</f>
        <v>0.3</v>
      </c>
      <c r="AT59" s="17">
        <f t="shared" si="4"/>
        <v>74.2</v>
      </c>
      <c r="AU59" s="5"/>
    </row>
    <row r="60" spans="1:47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>
        <f>IF($D60="","",HKI!E60+HKII!E60)</f>
        <v>0</v>
      </c>
      <c r="F60" s="16">
        <f>IF($D60="","",HKI!F60+HKII!F60)</f>
        <v>0</v>
      </c>
      <c r="G60" s="16">
        <f>IF($D60="","",HKI!G60+HKII!G60)</f>
        <v>0</v>
      </c>
      <c r="H60" s="16">
        <f>IF($D60="","",HKI!H60+HKII!H60)</f>
        <v>0</v>
      </c>
      <c r="I60" s="16">
        <f>IF($D60="","",HKI!I60+HKII!I60)</f>
        <v>0</v>
      </c>
      <c r="J60" s="16">
        <f>IF($D60="","",HKI!J60+HKII!J60)</f>
        <v>0</v>
      </c>
      <c r="K60" s="16">
        <f>IF($D60="","",HKI!K60+HKII!K60)</f>
        <v>0</v>
      </c>
      <c r="L60" s="16">
        <f>IF($D60="","",HKI!L60+HKII!L60)</f>
        <v>0</v>
      </c>
      <c r="M60" s="34">
        <f>IF($D60="","",($E60+$F60*1.5+$G60*0.25+$H60*0.5+$I60*2+$J60*2.5+$K60*0.5+$L60*1.5)+'HK HE 16-17'!I66)</f>
        <v>0</v>
      </c>
      <c r="N60" s="16">
        <f>IF($D60="","",HKI!N60+HKII!N60)</f>
        <v>4.6500000000000004</v>
      </c>
      <c r="O60" s="16">
        <f>IF($D60="","",HKI!O60+HKII!O60)</f>
        <v>4.8</v>
      </c>
      <c r="P60" s="16">
        <f>IF($D60="","",HKI!P60+HKII!P60)</f>
        <v>0</v>
      </c>
      <c r="Q60" s="16">
        <f>IF($D60="","",HKI!Q60+HKII!Q60)</f>
        <v>0</v>
      </c>
      <c r="R60" s="34">
        <f>IF($D60="","",SUM($N60:$Q60)+'HK HE 16-17'!N66)</f>
        <v>9.4499999999999993</v>
      </c>
      <c r="S60" s="16">
        <f>IF($D60="","",HKI!S60+HKII!S60)</f>
        <v>318</v>
      </c>
      <c r="T60" s="16">
        <f>IF($D60="","",HKI!T60+HKII!T60)</f>
        <v>317</v>
      </c>
      <c r="U60" s="16">
        <f>IF($D60="","",HKI!U60+HKII!U60)</f>
        <v>258</v>
      </c>
      <c r="V60" s="34">
        <f>IF($D60="","",((SUM($S60:$T60))-U60)*0.1)+'HK HE 16-17'!R66</f>
        <v>37.700000000000003</v>
      </c>
      <c r="W60" s="16">
        <f>IF($D60="","",HKI!W60+HKII!W60)</f>
        <v>0</v>
      </c>
      <c r="X60" s="16">
        <f>IF($D60="","",HKI!X60+HKII!X60)</f>
        <v>0</v>
      </c>
      <c r="Y60" s="16">
        <f>IF($D60="","",HKI!Y60+HKII!Y60)</f>
        <v>0</v>
      </c>
      <c r="Z60" s="34">
        <f t="shared" si="2"/>
        <v>0</v>
      </c>
      <c r="AA60" s="16">
        <f>IF($D60="","",HKI!AA60+HKII!AA60)</f>
        <v>0</v>
      </c>
      <c r="AB60" s="16">
        <f>IF($D60="","",HKI!AB60+HKII!AB60)</f>
        <v>0</v>
      </c>
      <c r="AC60" s="16">
        <f>IF($D60="","",HKI!AC60+HKII!AC60)</f>
        <v>0</v>
      </c>
      <c r="AD60" s="34">
        <f t="shared" si="3"/>
        <v>0</v>
      </c>
      <c r="AE60" s="16">
        <f>IF($D60="","",HKI!AE60+HKII!AE60)</f>
        <v>0</v>
      </c>
      <c r="AF60" s="16">
        <f>IF($D60="","",HKI!AF60+HKII!AF60)</f>
        <v>0</v>
      </c>
      <c r="AG60" s="16">
        <f>IF($D60="","",HKI!AG60+HKII!AG60)</f>
        <v>0</v>
      </c>
      <c r="AH60" s="34">
        <f>IF($D60="","",HKI!AH60+HKII!AH60)</f>
        <v>0</v>
      </c>
      <c r="AI60" s="16">
        <f>IF($D60="","",HKI!AI60+HKII!AI60+'COI - CHAM THI TN 17-18'!AI60)</f>
        <v>0</v>
      </c>
      <c r="AJ60" s="16">
        <f>IF($D60="","",HKI!AJ60+HKII!AJ60+'COI - CHAM THI TN 17-18'!AJ60)</f>
        <v>0</v>
      </c>
      <c r="AK60" s="34">
        <f>IF($D60="","",(SUM($AI60:$AJ60))*0.2)+'HK HE 16-17'!Y66</f>
        <v>0</v>
      </c>
      <c r="AL60" s="16">
        <f>IF($D60="","",HKI!AL60+HKII!AL60)</f>
        <v>0</v>
      </c>
      <c r="AM60" s="16">
        <f>IF($D60="","",HKI!AM60+HKII!AM60)</f>
        <v>0</v>
      </c>
      <c r="AN60" s="34">
        <f>IF($D60="","",HKI!AN60+HKII!AN60)</f>
        <v>0</v>
      </c>
      <c r="AO60" s="16">
        <f>IF($D60="","",HKI!AO60+HKII!AO60+'COI - CHAM THI TN 17-18'!AO60)</f>
        <v>0</v>
      </c>
      <c r="AP60" s="16">
        <f>IF($D60="","",HKI!AP60+HKII!AP60+'COI - CHAM THI TN 17-18'!AP60)</f>
        <v>0</v>
      </c>
      <c r="AQ60" s="16">
        <f>IF(D60="","",SUM(AO60:AP60)*0.4)+'HK HE 16-17'!AB66</f>
        <v>0</v>
      </c>
      <c r="AR60" s="34">
        <f>IF($D60="","",HKI!AR60+HKII!AR60+'COI - CHAM THI TN 17-18'!AR60+'HK HE 16-17'!AF66)</f>
        <v>0</v>
      </c>
      <c r="AS60" s="34">
        <f>IF($D60="","",HKI!AS60+HKII!AS60+'COI - CHAM THI TN 17-18'!AS60+'HK HE 16-17'!AG66)</f>
        <v>1.2</v>
      </c>
      <c r="AT60" s="17">
        <f t="shared" si="4"/>
        <v>48.4</v>
      </c>
      <c r="AU60" s="5"/>
    </row>
    <row r="61" spans="1:47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>
        <f>IF($D61="","",HKI!E61+HKII!E61)</f>
        <v>14</v>
      </c>
      <c r="F61" s="16">
        <f>IF($D61="","",HKI!F61+HKII!F61)</f>
        <v>0</v>
      </c>
      <c r="G61" s="16">
        <f>IF($D61="","",HKI!G61+HKII!G61)</f>
        <v>0</v>
      </c>
      <c r="H61" s="16">
        <f>IF($D61="","",HKI!H61+HKII!H61)</f>
        <v>0</v>
      </c>
      <c r="I61" s="16">
        <f>IF($D61="","",HKI!I61+HKII!I61)</f>
        <v>0</v>
      </c>
      <c r="J61" s="16">
        <f>IF($D61="","",HKI!J61+HKII!J61)</f>
        <v>0</v>
      </c>
      <c r="K61" s="16">
        <f>IF($D61="","",HKI!K61+HKII!K61)</f>
        <v>0</v>
      </c>
      <c r="L61" s="16">
        <f>IF($D61="","",HKI!L61+HKII!L61)</f>
        <v>0</v>
      </c>
      <c r="M61" s="34">
        <f>IF($D61="","",($E61+$F61*1.5+$G61*0.25+$H61*0.5+$I61*2+$J61*2.5+$K61*0.5+$L61*1.5)+'HK HE 16-17'!I67)</f>
        <v>14</v>
      </c>
      <c r="N61" s="16">
        <f>IF($D61="","",HKI!N61+HKII!N61)</f>
        <v>6.15</v>
      </c>
      <c r="O61" s="16">
        <f>IF($D61="","",HKI!O61+HKII!O61)</f>
        <v>4.2</v>
      </c>
      <c r="P61" s="16">
        <f>IF($D61="","",HKI!P61+HKII!P61)</f>
        <v>0</v>
      </c>
      <c r="Q61" s="16">
        <f>IF($D61="","",HKI!Q61+HKII!Q61)</f>
        <v>0</v>
      </c>
      <c r="R61" s="34">
        <f>IF($D61="","",SUM($N61:$Q61)+'HK HE 16-17'!N67)</f>
        <v>10.350000000000001</v>
      </c>
      <c r="S61" s="16">
        <f>IF($D61="","",HKI!S61+HKII!S61)</f>
        <v>352</v>
      </c>
      <c r="T61" s="16">
        <f>IF($D61="","",HKI!T61+HKII!T61)</f>
        <v>266</v>
      </c>
      <c r="U61" s="16">
        <f>IF($D61="","",HKI!U61+HKII!U61)</f>
        <v>443</v>
      </c>
      <c r="V61" s="34">
        <f>IF($D61="","",((SUM($S61:$T61))-U61)*0.1)+'HK HE 16-17'!R67</f>
        <v>17.5</v>
      </c>
      <c r="W61" s="16">
        <f>IF($D61="","",HKI!W61+HKII!W61)</f>
        <v>0</v>
      </c>
      <c r="X61" s="16">
        <f>IF($D61="","",HKI!X61+HKII!X61)</f>
        <v>0</v>
      </c>
      <c r="Y61" s="16">
        <f>IF($D61="","",HKI!Y61+HKII!Y61)</f>
        <v>0</v>
      </c>
      <c r="Z61" s="34">
        <f t="shared" si="2"/>
        <v>0</v>
      </c>
      <c r="AA61" s="16">
        <f>IF($D61="","",HKI!AA61+HKII!AA61)</f>
        <v>0</v>
      </c>
      <c r="AB61" s="16">
        <f>IF($D61="","",HKI!AB61+HKII!AB61)</f>
        <v>0</v>
      </c>
      <c r="AC61" s="16">
        <f>IF($D61="","",HKI!AC61+HKII!AC61)</f>
        <v>0</v>
      </c>
      <c r="AD61" s="34">
        <f t="shared" si="3"/>
        <v>0</v>
      </c>
      <c r="AE61" s="16">
        <f>IF($D61="","",HKI!AE61+HKII!AE61)</f>
        <v>0</v>
      </c>
      <c r="AF61" s="16">
        <f>IF($D61="","",HKI!AF61+HKII!AF61)</f>
        <v>0</v>
      </c>
      <c r="AG61" s="16">
        <f>IF($D61="","",HKI!AG61+HKII!AG61)</f>
        <v>0</v>
      </c>
      <c r="AH61" s="34">
        <f>IF($D61="","",HKI!AH61+HKII!AH61)</f>
        <v>0</v>
      </c>
      <c r="AI61" s="16">
        <f>IF($D61="","",HKI!AI61+HKII!AI61+'COI - CHAM THI TN 17-18'!AI61)</f>
        <v>13</v>
      </c>
      <c r="AJ61" s="16">
        <f>IF($D61="","",HKI!AJ61+HKII!AJ61+'COI - CHAM THI TN 17-18'!AJ61)</f>
        <v>0</v>
      </c>
      <c r="AK61" s="34">
        <f>IF($D61="","",(SUM($AI61:$AJ61))*0.2)+'HK HE 16-17'!Y67</f>
        <v>2.6</v>
      </c>
      <c r="AL61" s="16">
        <f>IF($D61="","",HKI!AL61+HKII!AL61)</f>
        <v>0</v>
      </c>
      <c r="AM61" s="16">
        <f>IF($D61="","",HKI!AM61+HKII!AM61)</f>
        <v>0</v>
      </c>
      <c r="AN61" s="34">
        <f>IF($D61="","",HKI!AN61+HKII!AN61)</f>
        <v>0</v>
      </c>
      <c r="AO61" s="16">
        <f>IF($D61="","",HKI!AO61+HKII!AO61+'COI - CHAM THI TN 17-18'!AO61)</f>
        <v>0</v>
      </c>
      <c r="AP61" s="16">
        <f>IF($D61="","",HKI!AP61+HKII!AP61+'COI - CHAM THI TN 17-18'!AP61)</f>
        <v>0</v>
      </c>
      <c r="AQ61" s="16">
        <f>IF(D61="","",SUM(AO61:AP61)*0.4)+'HK HE 16-17'!AB67</f>
        <v>0</v>
      </c>
      <c r="AR61" s="34">
        <f>IF($D61="","",HKI!AR61+HKII!AR61+'COI - CHAM THI TN 17-18'!AR61+'HK HE 16-17'!AF67)</f>
        <v>0</v>
      </c>
      <c r="AS61" s="34">
        <f>IF($D61="","",HKI!AS61+HKII!AS61+'COI - CHAM THI TN 17-18'!AS61+'HK HE 16-17'!AG67)</f>
        <v>0.9</v>
      </c>
      <c r="AT61" s="17">
        <f t="shared" si="4"/>
        <v>45.4</v>
      </c>
      <c r="AU61" s="5"/>
    </row>
    <row r="62" spans="1:47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>
        <f>IF($D62="","",HKI!E62+HKII!E62)</f>
        <v>0</v>
      </c>
      <c r="F62" s="16">
        <f>IF($D62="","",HKI!F62+HKII!F62)</f>
        <v>0</v>
      </c>
      <c r="G62" s="16">
        <f>IF($D62="","",HKI!G62+HKII!G62)</f>
        <v>0</v>
      </c>
      <c r="H62" s="16">
        <f>IF($D62="","",HKI!H62+HKII!H62)</f>
        <v>0</v>
      </c>
      <c r="I62" s="16">
        <f>IF($D62="","",HKI!I62+HKII!I62)</f>
        <v>0</v>
      </c>
      <c r="J62" s="16">
        <f>IF($D62="","",HKI!J62+HKII!J62)</f>
        <v>0</v>
      </c>
      <c r="K62" s="16">
        <f>IF($D62="","",HKI!K62+HKII!K62)</f>
        <v>0</v>
      </c>
      <c r="L62" s="16">
        <f>IF($D62="","",HKI!L62+HKII!L62)</f>
        <v>0</v>
      </c>
      <c r="M62" s="34">
        <f>IF($D62="","",($E62+$F62*1.5+$G62*0.25+$H62*0.5+$I62*2+$J62*2.5+$K62*0.5+$L62*1.5)+'HK HE 16-17'!I68)</f>
        <v>0</v>
      </c>
      <c r="N62" s="16">
        <f>IF($D62="","",HKI!N62+HKII!N62)</f>
        <v>7.7249999999999996</v>
      </c>
      <c r="O62" s="16">
        <f>IF($D62="","",HKI!O62+HKII!O62)</f>
        <v>3.9000000000000004</v>
      </c>
      <c r="P62" s="16">
        <f>IF($D62="","",HKI!P62+HKII!P62)</f>
        <v>0</v>
      </c>
      <c r="Q62" s="16">
        <f>IF($D62="","",HKI!Q62+HKII!Q62)</f>
        <v>0</v>
      </c>
      <c r="R62" s="34">
        <f>IF($D62="","",SUM($N62:$Q62)+'HK HE 16-17'!N68)</f>
        <v>11.625</v>
      </c>
      <c r="S62" s="16">
        <f>IF($D62="","",HKI!S62+HKII!S62)</f>
        <v>74</v>
      </c>
      <c r="T62" s="16">
        <f>IF($D62="","",HKI!T62+HKII!T62)</f>
        <v>74</v>
      </c>
      <c r="U62" s="16">
        <f>IF($D62="","",HKI!U62+HKII!U62)</f>
        <v>60</v>
      </c>
      <c r="V62" s="34">
        <f>IF($D62="","",((SUM($S62:$T62))-U62)*0.1)+'HK HE 16-17'!R68</f>
        <v>8.8000000000000007</v>
      </c>
      <c r="W62" s="16">
        <f>IF($D62="","",HKI!W62+HKII!W62)</f>
        <v>0</v>
      </c>
      <c r="X62" s="16">
        <f>IF($D62="","",HKI!X62+HKII!X62)</f>
        <v>0</v>
      </c>
      <c r="Y62" s="16">
        <f>IF($D62="","",HKI!Y62+HKII!Y62)</f>
        <v>0</v>
      </c>
      <c r="Z62" s="34">
        <f t="shared" si="2"/>
        <v>0</v>
      </c>
      <c r="AA62" s="16">
        <f>IF($D62="","",HKI!AA62+HKII!AA62)</f>
        <v>0</v>
      </c>
      <c r="AB62" s="16">
        <f>IF($D62="","",HKI!AB62+HKII!AB62)</f>
        <v>0</v>
      </c>
      <c r="AC62" s="16">
        <f>IF($D62="","",HKI!AC62+HKII!AC62)</f>
        <v>0</v>
      </c>
      <c r="AD62" s="34">
        <f t="shared" si="3"/>
        <v>0</v>
      </c>
      <c r="AE62" s="16">
        <f>IF($D62="","",HKI!AE62+HKII!AE62)</f>
        <v>0</v>
      </c>
      <c r="AF62" s="16">
        <f>IF($D62="","",HKI!AF62+HKII!AF62)</f>
        <v>0</v>
      </c>
      <c r="AG62" s="16">
        <f>IF($D62="","",HKI!AG62+HKII!AG62)</f>
        <v>0</v>
      </c>
      <c r="AH62" s="34">
        <f>IF($D62="","",HKI!AH62+HKII!AH62)</f>
        <v>0</v>
      </c>
      <c r="AI62" s="16">
        <f>IF($D62="","",HKI!AI62+HKII!AI62+'COI - CHAM THI TN 17-18'!AI62)</f>
        <v>0</v>
      </c>
      <c r="AJ62" s="16">
        <f>IF($D62="","",HKI!AJ62+HKII!AJ62+'COI - CHAM THI TN 17-18'!AJ62)</f>
        <v>0</v>
      </c>
      <c r="AK62" s="34">
        <f>IF($D62="","",(SUM($AI62:$AJ62))*0.2)+'HK HE 16-17'!Y68</f>
        <v>0</v>
      </c>
      <c r="AL62" s="16">
        <f>IF($D62="","",HKI!AL62+HKII!AL62)</f>
        <v>0</v>
      </c>
      <c r="AM62" s="16">
        <f>IF($D62="","",HKI!AM62+HKII!AM62)</f>
        <v>0</v>
      </c>
      <c r="AN62" s="34">
        <f>IF($D62="","",HKI!AN62+HKII!AN62)</f>
        <v>0</v>
      </c>
      <c r="AO62" s="16">
        <f>IF($D62="","",HKI!AO62+HKII!AO62+'COI - CHAM THI TN 17-18'!AO62)</f>
        <v>0</v>
      </c>
      <c r="AP62" s="16">
        <f>IF($D62="","",HKI!AP62+HKII!AP62+'COI - CHAM THI TN 17-18'!AP62)</f>
        <v>0</v>
      </c>
      <c r="AQ62" s="16">
        <f>IF(D62="","",SUM(AO62:AP62)*0.4)+'HK HE 16-17'!AB68</f>
        <v>0</v>
      </c>
      <c r="AR62" s="34">
        <f>IF($D62="","",HKI!AR62+HKII!AR62+'COI - CHAM THI TN 17-18'!AR62+'HK HE 16-17'!AF68)</f>
        <v>0</v>
      </c>
      <c r="AS62" s="34">
        <f>IF($D62="","",HKI!AS62+HKII!AS62+'COI - CHAM THI TN 17-18'!AS62+'HK HE 16-17'!AG68)</f>
        <v>0.7</v>
      </c>
      <c r="AT62" s="17">
        <f t="shared" si="4"/>
        <v>21.1</v>
      </c>
      <c r="AU62" s="5"/>
    </row>
    <row r="63" spans="1:47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>
        <f>IF($D63="","",HKI!E63+HKII!E63)</f>
        <v>8</v>
      </c>
      <c r="F63" s="16">
        <f>IF($D63="","",HKI!F63+HKII!F63)</f>
        <v>0</v>
      </c>
      <c r="G63" s="16">
        <f>IF($D63="","",HKI!G63+HKII!G63)</f>
        <v>0</v>
      </c>
      <c r="H63" s="16">
        <f>IF($D63="","",HKI!H63+HKII!H63)</f>
        <v>0</v>
      </c>
      <c r="I63" s="16">
        <f>IF($D63="","",HKI!I63+HKII!I63)</f>
        <v>0</v>
      </c>
      <c r="J63" s="16">
        <f>IF($D63="","",HKI!J63+HKII!J63)</f>
        <v>0</v>
      </c>
      <c r="K63" s="16">
        <f>IF($D63="","",HKI!K63+HKII!K63)</f>
        <v>0</v>
      </c>
      <c r="L63" s="16">
        <f>IF($D63="","",HKI!L63+HKII!L63)</f>
        <v>0</v>
      </c>
      <c r="M63" s="34">
        <f>IF($D63="","",($E63+$F63*1.5+$G63*0.25+$H63*0.5+$I63*2+$J63*2.5+$K63*0.5+$L63*1.5)+'HK HE 16-17'!I69)</f>
        <v>8</v>
      </c>
      <c r="N63" s="16">
        <f>IF($D63="","",HKI!N63+HKII!N63)</f>
        <v>6</v>
      </c>
      <c r="O63" s="16">
        <f>IF($D63="","",HKI!O63+HKII!O63)</f>
        <v>3</v>
      </c>
      <c r="P63" s="16">
        <f>IF($D63="","",HKI!P63+HKII!P63)</f>
        <v>0</v>
      </c>
      <c r="Q63" s="16">
        <f>IF($D63="","",HKI!Q63+HKII!Q63)</f>
        <v>0</v>
      </c>
      <c r="R63" s="34">
        <f>IF($D63="","",SUM($N63:$Q63)+'HK HE 16-17'!N69)</f>
        <v>9</v>
      </c>
      <c r="S63" s="16">
        <f>IF($D63="","",HKI!S63+HKII!S63)</f>
        <v>397</v>
      </c>
      <c r="T63" s="16">
        <f>IF($D63="","",HKI!T63+HKII!T63)</f>
        <v>362</v>
      </c>
      <c r="U63" s="16">
        <f>IF($D63="","",HKI!U63+HKII!U63)</f>
        <v>421</v>
      </c>
      <c r="V63" s="34">
        <f>IF($D63="","",((SUM($S63:$T63))-U63)*0.1)+'HK HE 16-17'!R69</f>
        <v>33.900000000000006</v>
      </c>
      <c r="W63" s="16">
        <f>IF($D63="","",HKI!W63+HKII!W63)</f>
        <v>0</v>
      </c>
      <c r="X63" s="16">
        <f>IF($D63="","",HKI!X63+HKII!X63)</f>
        <v>0</v>
      </c>
      <c r="Y63" s="16">
        <f>IF($D63="","",HKI!Y63+HKII!Y63)</f>
        <v>0</v>
      </c>
      <c r="Z63" s="34">
        <f t="shared" si="2"/>
        <v>0</v>
      </c>
      <c r="AA63" s="16">
        <f>IF($D63="","",HKI!AA63+HKII!AA63)</f>
        <v>0</v>
      </c>
      <c r="AB63" s="16">
        <f>IF($D63="","",HKI!AB63+HKII!AB63)</f>
        <v>0</v>
      </c>
      <c r="AC63" s="16">
        <f>IF($D63="","",HKI!AC63+HKII!AC63)</f>
        <v>0</v>
      </c>
      <c r="AD63" s="34">
        <f t="shared" si="3"/>
        <v>0</v>
      </c>
      <c r="AE63" s="16">
        <f>IF($D63="","",HKI!AE63+HKII!AE63)</f>
        <v>0</v>
      </c>
      <c r="AF63" s="16">
        <f>IF($D63="","",HKI!AF63+HKII!AF63)</f>
        <v>0</v>
      </c>
      <c r="AG63" s="16">
        <f>IF($D63="","",HKI!AG63+HKII!AG63)</f>
        <v>0</v>
      </c>
      <c r="AH63" s="34">
        <f>IF($D63="","",HKI!AH63+HKII!AH63)</f>
        <v>0</v>
      </c>
      <c r="AI63" s="16">
        <f>IF($D63="","",HKI!AI63+HKII!AI63+'COI - CHAM THI TN 17-18'!AI63)</f>
        <v>0</v>
      </c>
      <c r="AJ63" s="16">
        <f>IF($D63="","",HKI!AJ63+HKII!AJ63+'COI - CHAM THI TN 17-18'!AJ63)</f>
        <v>6</v>
      </c>
      <c r="AK63" s="34">
        <f>IF($D63="","",(SUM($AI63:$AJ63))*0.2)+'HK HE 16-17'!Y69</f>
        <v>2.128571428571429</v>
      </c>
      <c r="AL63" s="16">
        <f>IF($D63="","",HKI!AL63+HKII!AL63)</f>
        <v>0</v>
      </c>
      <c r="AM63" s="16">
        <f>IF($D63="","",HKI!AM63+HKII!AM63)</f>
        <v>0</v>
      </c>
      <c r="AN63" s="34">
        <f>IF($D63="","",HKI!AN63+HKII!AN63)</f>
        <v>0</v>
      </c>
      <c r="AO63" s="16">
        <f>IF($D63="","",HKI!AO63+HKII!AO63+'COI - CHAM THI TN 17-18'!AO63)</f>
        <v>0</v>
      </c>
      <c r="AP63" s="16">
        <f>IF($D63="","",HKI!AP63+HKII!AP63+'COI - CHAM THI TN 17-18'!AP63)</f>
        <v>0</v>
      </c>
      <c r="AQ63" s="16">
        <f>IF(D63="","",SUM(AO63:AP63)*0.4)+'HK HE 16-17'!AB69</f>
        <v>0</v>
      </c>
      <c r="AR63" s="34">
        <f>IF($D63="","",HKI!AR63+HKII!AR63+'COI - CHAM THI TN 17-18'!AR63+'HK HE 16-17'!AF69)</f>
        <v>0</v>
      </c>
      <c r="AS63" s="34">
        <f>IF($D63="","",HKI!AS63+HKII!AS63+'COI - CHAM THI TN 17-18'!AS63+'HK HE 16-17'!AG69)</f>
        <v>0.5</v>
      </c>
      <c r="AT63" s="17">
        <f t="shared" si="4"/>
        <v>53.5</v>
      </c>
      <c r="AU63" s="5"/>
    </row>
    <row r="64" spans="1:47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>
        <f>IF($D64="","",HKI!E64+HKII!E64)</f>
        <v>0</v>
      </c>
      <c r="F64" s="16">
        <f>IF($D64="","",HKI!F64+HKII!F64)</f>
        <v>0</v>
      </c>
      <c r="G64" s="16">
        <f>IF($D64="","",HKI!G64+HKII!G64)</f>
        <v>0</v>
      </c>
      <c r="H64" s="16">
        <f>IF($D64="","",HKI!H64+HKII!H64)</f>
        <v>0</v>
      </c>
      <c r="I64" s="16">
        <f>IF($D64="","",HKI!I64+HKII!I64)</f>
        <v>0</v>
      </c>
      <c r="J64" s="16">
        <f>IF($D64="","",HKI!J64+HKII!J64)</f>
        <v>0</v>
      </c>
      <c r="K64" s="16">
        <f>IF($D64="","",HKI!K64+HKII!K64)</f>
        <v>0</v>
      </c>
      <c r="L64" s="16">
        <f>IF($D64="","",HKI!L64+HKII!L64)</f>
        <v>0</v>
      </c>
      <c r="M64" s="34">
        <f>IF($D64="","",($E64+$F64*1.5+$G64*0.25+$H64*0.5+$I64*2+$J64*2.5+$K64*0.5+$L64*1.5)+'HK HE 16-17'!I70)</f>
        <v>0</v>
      </c>
      <c r="N64" s="16">
        <f>IF($D64="","",HKI!N64+HKII!N64)</f>
        <v>5.0999999999999996</v>
      </c>
      <c r="O64" s="16">
        <f>IF($D64="","",HKI!O64+HKII!O64)</f>
        <v>6.45</v>
      </c>
      <c r="P64" s="16">
        <f>IF($D64="","",HKI!P64+HKII!P64)</f>
        <v>0</v>
      </c>
      <c r="Q64" s="16">
        <f>IF($D64="","",HKI!Q64+HKII!Q64)</f>
        <v>0</v>
      </c>
      <c r="R64" s="34">
        <f>IF($D64="","",SUM($N64:$Q64)+'HK HE 16-17'!N70)</f>
        <v>11.55</v>
      </c>
      <c r="S64" s="16">
        <f>IF($D64="","",HKI!S64+HKII!S64)</f>
        <v>0</v>
      </c>
      <c r="T64" s="16">
        <f>IF($D64="","",HKI!T64+HKII!T64)</f>
        <v>0</v>
      </c>
      <c r="U64" s="16">
        <f>IF($D64="","",HKI!U64+HKII!U64)</f>
        <v>0</v>
      </c>
      <c r="V64" s="34">
        <f>IF($D64="","",((SUM($S64:$T64))-U64)*0.1)+'HK HE 16-17'!R70</f>
        <v>0</v>
      </c>
      <c r="W64" s="16">
        <f>IF($D64="","",HKI!W64+HKII!W64)</f>
        <v>0</v>
      </c>
      <c r="X64" s="16">
        <f>IF($D64="","",HKI!X64+HKII!X64)</f>
        <v>0</v>
      </c>
      <c r="Y64" s="16">
        <f>IF($D64="","",HKI!Y64+HKII!Y64)</f>
        <v>0</v>
      </c>
      <c r="Z64" s="34">
        <f t="shared" si="2"/>
        <v>0</v>
      </c>
      <c r="AA64" s="16">
        <f>IF($D64="","",HKI!AA64+HKII!AA64)</f>
        <v>0</v>
      </c>
      <c r="AB64" s="16">
        <f>IF($D64="","",HKI!AB64+HKII!AB64)</f>
        <v>0</v>
      </c>
      <c r="AC64" s="16">
        <f>IF($D64="","",HKI!AC64+HKII!AC64)</f>
        <v>0</v>
      </c>
      <c r="AD64" s="34">
        <f t="shared" si="3"/>
        <v>0</v>
      </c>
      <c r="AE64" s="16">
        <f>IF($D64="","",HKI!AE64+HKII!AE64)</f>
        <v>0</v>
      </c>
      <c r="AF64" s="16">
        <f>IF($D64="","",HKI!AF64+HKII!AF64)</f>
        <v>0</v>
      </c>
      <c r="AG64" s="16">
        <f>IF($D64="","",HKI!AG64+HKII!AG64)</f>
        <v>0</v>
      </c>
      <c r="AH64" s="34">
        <f>IF($D64="","",HKI!AH64+HKII!AH64)</f>
        <v>0</v>
      </c>
      <c r="AI64" s="16">
        <f>IF($D64="","",HKI!AI64+HKII!AI64+'COI - CHAM THI TN 17-18'!AI64)</f>
        <v>0</v>
      </c>
      <c r="AJ64" s="16">
        <f>IF($D64="","",HKI!AJ64+HKII!AJ64+'COI - CHAM THI TN 17-18'!AJ64)</f>
        <v>0</v>
      </c>
      <c r="AK64" s="34">
        <f>IF($D64="","",(SUM($AI64:$AJ64))*0.2)+'HK HE 16-17'!Y70</f>
        <v>0</v>
      </c>
      <c r="AL64" s="16">
        <f>IF($D64="","",HKI!AL64+HKII!AL64)</f>
        <v>0</v>
      </c>
      <c r="AM64" s="16">
        <f>IF($D64="","",HKI!AM64+HKII!AM64)</f>
        <v>0</v>
      </c>
      <c r="AN64" s="34">
        <f>IF($D64="","",HKI!AN64+HKII!AN64)</f>
        <v>0</v>
      </c>
      <c r="AO64" s="16">
        <f>IF($D64="","",HKI!AO64+HKII!AO64+'COI - CHAM THI TN 17-18'!AO64)</f>
        <v>0</v>
      </c>
      <c r="AP64" s="16">
        <f>IF($D64="","",HKI!AP64+HKII!AP64+'COI - CHAM THI TN 17-18'!AP64)</f>
        <v>0</v>
      </c>
      <c r="AQ64" s="16">
        <f>IF(D64="","",SUM(AO64:AP64)*0.4)+'HK HE 16-17'!AB70</f>
        <v>0</v>
      </c>
      <c r="AR64" s="34">
        <f>IF($D64="","",HKI!AR64+HKII!AR64+'COI - CHAM THI TN 17-18'!AR64+'HK HE 16-17'!AF70)</f>
        <v>0</v>
      </c>
      <c r="AS64" s="34">
        <f>IF($D64="","",HKI!AS64+HKII!AS64+'COI - CHAM THI TN 17-18'!AS64+'HK HE 16-17'!AG70)</f>
        <v>0.3</v>
      </c>
      <c r="AT64" s="17">
        <f t="shared" si="4"/>
        <v>11.9</v>
      </c>
      <c r="AU64" s="5"/>
    </row>
    <row r="65" spans="1:47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>
        <f>IF($D65="","",HKI!E65+HKII!E65)</f>
        <v>8</v>
      </c>
      <c r="F65" s="16">
        <f>IF($D65="","",HKI!F65+HKII!F65)</f>
        <v>0</v>
      </c>
      <c r="G65" s="16">
        <f>IF($D65="","",HKI!G65+HKII!G65)</f>
        <v>0</v>
      </c>
      <c r="H65" s="16">
        <f>IF($D65="","",HKI!H65+HKII!H65)</f>
        <v>0</v>
      </c>
      <c r="I65" s="16">
        <f>IF($D65="","",HKI!I65+HKII!I65)</f>
        <v>0</v>
      </c>
      <c r="J65" s="16">
        <f>IF($D65="","",HKI!J65+HKII!J65)</f>
        <v>0</v>
      </c>
      <c r="K65" s="16">
        <f>IF($D65="","",HKI!K65+HKII!K65)</f>
        <v>0</v>
      </c>
      <c r="L65" s="16">
        <f>IF($D65="","",HKI!L65+HKII!L65)</f>
        <v>0</v>
      </c>
      <c r="M65" s="34">
        <f>IF($D65="","",($E65+$F65*1.5+$G65*0.25+$H65*0.5+$I65*2+$J65*2.5+$K65*0.5+$L65*1.5)+'HK HE 16-17'!I71)</f>
        <v>8</v>
      </c>
      <c r="N65" s="16">
        <f>IF($D65="","",HKI!N65+HKII!N65)</f>
        <v>5.2499999999999991</v>
      </c>
      <c r="O65" s="16">
        <f>IF($D65="","",HKI!O65+HKII!O65)</f>
        <v>3.75</v>
      </c>
      <c r="P65" s="16">
        <f>IF($D65="","",HKI!P65+HKII!P65)</f>
        <v>0</v>
      </c>
      <c r="Q65" s="16">
        <f>IF($D65="","",HKI!Q65+HKII!Q65)</f>
        <v>0</v>
      </c>
      <c r="R65" s="34">
        <f>IF($D65="","",SUM($N65:$Q65)+'HK HE 16-17'!N71)</f>
        <v>9</v>
      </c>
      <c r="S65" s="16">
        <f>IF($D65="","",HKI!S65+HKII!S65)</f>
        <v>430</v>
      </c>
      <c r="T65" s="16">
        <f>IF($D65="","",HKI!T65+HKII!T65)</f>
        <v>314</v>
      </c>
      <c r="U65" s="16">
        <f>IF($D65="","",HKI!U65+HKII!U65)</f>
        <v>425</v>
      </c>
      <c r="V65" s="34">
        <f>IF($D65="","",((SUM($S65:$T65))-U65)*0.1)+'HK HE 16-17'!R71</f>
        <v>31.900000000000002</v>
      </c>
      <c r="W65" s="16">
        <f>IF($D65="","",HKI!W65+HKII!W65)</f>
        <v>0</v>
      </c>
      <c r="X65" s="16">
        <f>IF($D65="","",HKI!X65+HKII!X65)</f>
        <v>0</v>
      </c>
      <c r="Y65" s="16">
        <f>IF($D65="","",HKI!Y65+HKII!Y65)</f>
        <v>0</v>
      </c>
      <c r="Z65" s="34">
        <f t="shared" si="2"/>
        <v>0</v>
      </c>
      <c r="AA65" s="16">
        <f>IF($D65="","",HKI!AA65+HKII!AA65)</f>
        <v>0</v>
      </c>
      <c r="AB65" s="16">
        <f>IF($D65="","",HKI!AB65+HKII!AB65)</f>
        <v>0</v>
      </c>
      <c r="AC65" s="16">
        <f>IF($D65="","",HKI!AC65+HKII!AC65)</f>
        <v>0</v>
      </c>
      <c r="AD65" s="34">
        <f t="shared" si="3"/>
        <v>0</v>
      </c>
      <c r="AE65" s="16">
        <f>IF($D65="","",HKI!AE65+HKII!AE65)</f>
        <v>0</v>
      </c>
      <c r="AF65" s="16">
        <f>IF($D65="","",HKI!AF65+HKII!AF65)</f>
        <v>0</v>
      </c>
      <c r="AG65" s="16">
        <f>IF($D65="","",HKI!AG65+HKII!AG65)</f>
        <v>0</v>
      </c>
      <c r="AH65" s="34">
        <f>IF($D65="","",HKI!AH65+HKII!AH65)</f>
        <v>0</v>
      </c>
      <c r="AI65" s="16">
        <f>IF($D65="","",HKI!AI65+HKII!AI65+'COI - CHAM THI TN 17-18'!AI65)</f>
        <v>0</v>
      </c>
      <c r="AJ65" s="16">
        <f>IF($D65="","",HKI!AJ65+HKII!AJ65+'COI - CHAM THI TN 17-18'!AJ65)</f>
        <v>0</v>
      </c>
      <c r="AK65" s="34">
        <f>IF($D65="","",(SUM($AI65:$AJ65))*0.2)+'HK HE 16-17'!Y71</f>
        <v>0</v>
      </c>
      <c r="AL65" s="16">
        <f>IF($D65="","",HKI!AL65+HKII!AL65)</f>
        <v>0</v>
      </c>
      <c r="AM65" s="16">
        <f>IF($D65="","",HKI!AM65+HKII!AM65)</f>
        <v>0</v>
      </c>
      <c r="AN65" s="34">
        <f>IF($D65="","",HKI!AN65+HKII!AN65)</f>
        <v>0</v>
      </c>
      <c r="AO65" s="16">
        <f>IF($D65="","",HKI!AO65+HKII!AO65+'COI - CHAM THI TN 17-18'!AO65)</f>
        <v>0</v>
      </c>
      <c r="AP65" s="16">
        <f>IF($D65="","",HKI!AP65+HKII!AP65+'COI - CHAM THI TN 17-18'!AP65)</f>
        <v>0</v>
      </c>
      <c r="AQ65" s="16">
        <f>IF(D65="","",SUM(AO65:AP65)*0.4)+'HK HE 16-17'!AB71</f>
        <v>0</v>
      </c>
      <c r="AR65" s="34">
        <f>IF($D65="","",HKI!AR65+HKII!AR65+'COI - CHAM THI TN 17-18'!AR65+'HK HE 16-17'!AF71)</f>
        <v>0</v>
      </c>
      <c r="AS65" s="34">
        <f>IF($D65="","",HKI!AS65+HKII!AS65+'COI - CHAM THI TN 17-18'!AS65+'HK HE 16-17'!AG71)</f>
        <v>0.5</v>
      </c>
      <c r="AT65" s="17">
        <f t="shared" si="4"/>
        <v>49.4</v>
      </c>
      <c r="AU65" s="5"/>
    </row>
    <row r="66" spans="1:47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>
        <f>IF($D66="","",HKI!E66+HKII!E66)</f>
        <v>0</v>
      </c>
      <c r="F66" s="16">
        <f>IF($D66="","",HKI!F66+HKII!F66)</f>
        <v>0</v>
      </c>
      <c r="G66" s="16">
        <f>IF($D66="","",HKI!G66+HKII!G66)</f>
        <v>0</v>
      </c>
      <c r="H66" s="16">
        <f>IF($D66="","",HKI!H66+HKII!H66)</f>
        <v>0</v>
      </c>
      <c r="I66" s="16">
        <f>IF($D66="","",HKI!I66+HKII!I66)</f>
        <v>0</v>
      </c>
      <c r="J66" s="16">
        <f>IF($D66="","",HKI!J66+HKII!J66)</f>
        <v>0</v>
      </c>
      <c r="K66" s="16">
        <f>IF($D66="","",HKI!K66+HKII!K66)</f>
        <v>0</v>
      </c>
      <c r="L66" s="16">
        <f>IF($D66="","",HKI!L66+HKII!L66)</f>
        <v>0</v>
      </c>
      <c r="M66" s="34">
        <f>IF($D66="","",($E66+$F66*1.5+$G66*0.25+$H66*0.5+$I66*2+$J66*2.5+$K66*0.5+$L66*1.5)+'HK HE 16-17'!I72)</f>
        <v>0</v>
      </c>
      <c r="N66" s="16">
        <f>IF($D66="","",HKI!N66+HKII!N66)</f>
        <v>0</v>
      </c>
      <c r="O66" s="16">
        <f>IF($D66="","",HKI!O66+HKII!O66)</f>
        <v>0</v>
      </c>
      <c r="P66" s="16">
        <f>IF($D66="","",HKI!P66+HKII!P66)</f>
        <v>0</v>
      </c>
      <c r="Q66" s="16">
        <f>IF($D66="","",HKI!Q66+HKII!Q66)</f>
        <v>0</v>
      </c>
      <c r="R66" s="34">
        <f>IF($D66="","",SUM($N66:$Q66)+'HK HE 16-17'!N72)</f>
        <v>0</v>
      </c>
      <c r="S66" s="16">
        <f>IF($D66="","",HKI!S66+HKII!S66)</f>
        <v>0</v>
      </c>
      <c r="T66" s="16">
        <f>IF($D66="","",HKI!T66+HKII!T66)</f>
        <v>0</v>
      </c>
      <c r="U66" s="16">
        <f>IF($D66="","",HKI!U66+HKII!U66)</f>
        <v>0</v>
      </c>
      <c r="V66" s="34">
        <f>IF($D66="","",((SUM($S66:$T66))-U66)*0.1)+'HK HE 16-17'!R72</f>
        <v>0</v>
      </c>
      <c r="W66" s="16">
        <f>IF($D66="","",HKI!W66+HKII!W66)</f>
        <v>0</v>
      </c>
      <c r="X66" s="16">
        <f>IF($D66="","",HKI!X66+HKII!X66)</f>
        <v>0</v>
      </c>
      <c r="Y66" s="16">
        <f>IF($D66="","",HKI!Y66+HKII!Y66)</f>
        <v>0</v>
      </c>
      <c r="Z66" s="34">
        <f t="shared" si="2"/>
        <v>0</v>
      </c>
      <c r="AA66" s="16">
        <f>IF($D66="","",HKI!AA66+HKII!AA66)</f>
        <v>0</v>
      </c>
      <c r="AB66" s="16">
        <f>IF($D66="","",HKI!AB66+HKII!AB66)</f>
        <v>0</v>
      </c>
      <c r="AC66" s="16">
        <f>IF($D66="","",HKI!AC66+HKII!AC66)</f>
        <v>0</v>
      </c>
      <c r="AD66" s="34">
        <f t="shared" si="3"/>
        <v>0</v>
      </c>
      <c r="AE66" s="16">
        <f>IF($D66="","",HKI!AE66+HKII!AE66)</f>
        <v>0</v>
      </c>
      <c r="AF66" s="16">
        <f>IF($D66="","",HKI!AF66+HKII!AF66)</f>
        <v>0</v>
      </c>
      <c r="AG66" s="16">
        <f>IF($D66="","",HKI!AG66+HKII!AG66)</f>
        <v>0</v>
      </c>
      <c r="AH66" s="34">
        <f>IF($D66="","",HKI!AH66+HKII!AH66)</f>
        <v>0</v>
      </c>
      <c r="AI66" s="16">
        <f>IF($D66="","",HKI!AI66+HKII!AI66+'COI - CHAM THI TN 17-18'!AI66)</f>
        <v>0</v>
      </c>
      <c r="AJ66" s="16">
        <f>IF($D66="","",HKI!AJ66+HKII!AJ66+'COI - CHAM THI TN 17-18'!AJ66)</f>
        <v>0</v>
      </c>
      <c r="AK66" s="34">
        <f>IF($D66="","",(SUM($AI66:$AJ66))*0.2)+'HK HE 16-17'!Y72</f>
        <v>0</v>
      </c>
      <c r="AL66" s="16">
        <f>IF($D66="","",HKI!AL66+HKII!AL66)</f>
        <v>0</v>
      </c>
      <c r="AM66" s="16">
        <f>IF($D66="","",HKI!AM66+HKII!AM66)</f>
        <v>0</v>
      </c>
      <c r="AN66" s="34">
        <f>IF($D66="","",HKI!AN66+HKII!AN66)</f>
        <v>0</v>
      </c>
      <c r="AO66" s="16">
        <f>IF($D66="","",HKI!AO66+HKII!AO66+'COI - CHAM THI TN 17-18'!AO66)</f>
        <v>0</v>
      </c>
      <c r="AP66" s="16">
        <f>IF($D66="","",HKI!AP66+HKII!AP66+'COI - CHAM THI TN 17-18'!AP66)</f>
        <v>0</v>
      </c>
      <c r="AQ66" s="16">
        <f>IF(D66="","",SUM(AO66:AP66)*0.4)+'HK HE 16-17'!AB72</f>
        <v>0</v>
      </c>
      <c r="AR66" s="34">
        <f>IF($D66="","",HKI!AR66+HKII!AR66+'COI - CHAM THI TN 17-18'!AR66+'HK HE 16-17'!AF72)</f>
        <v>0</v>
      </c>
      <c r="AS66" s="34">
        <f>IF($D66="","",HKI!AS66+HKII!AS66+'COI - CHAM THI TN 17-18'!AS66+'HK HE 16-17'!AG72)</f>
        <v>0</v>
      </c>
      <c r="AT66" s="17">
        <f t="shared" si="4"/>
        <v>0</v>
      </c>
      <c r="AU66" s="5"/>
    </row>
    <row r="67" spans="1:47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>
        <f>IF($D67="","",HKI!E67+HKII!E67)</f>
        <v>0</v>
      </c>
      <c r="F67" s="16">
        <f>IF($D67="","",HKI!F67+HKII!F67)</f>
        <v>4</v>
      </c>
      <c r="G67" s="16">
        <f>IF($D67="","",HKI!G67+HKII!G67)</f>
        <v>0</v>
      </c>
      <c r="H67" s="16">
        <f>IF($D67="","",HKI!H67+HKII!H67)</f>
        <v>0</v>
      </c>
      <c r="I67" s="16">
        <f>IF($D67="","",HKI!I67+HKII!I67)</f>
        <v>0</v>
      </c>
      <c r="J67" s="16">
        <f>IF($D67="","",HKI!J67+HKII!J67)</f>
        <v>0</v>
      </c>
      <c r="K67" s="16">
        <f>IF($D67="","",HKI!K67+HKII!K67)</f>
        <v>0</v>
      </c>
      <c r="L67" s="16">
        <f>IF($D67="","",HKI!L67+HKII!L67)</f>
        <v>0</v>
      </c>
      <c r="M67" s="34">
        <f>IF($D67="","",($E67+$F67*1.5+$G67*0.25+$H67*0.5+$I67*2+$J67*2.5+$K67*0.5+$L67*1.5)+'HK HE 16-17'!I73)</f>
        <v>6</v>
      </c>
      <c r="N67" s="16">
        <f>IF($D67="","",HKI!N67+HKII!N67)</f>
        <v>3.9</v>
      </c>
      <c r="O67" s="16">
        <f>IF($D67="","",HKI!O67+HKII!O67)</f>
        <v>9.15</v>
      </c>
      <c r="P67" s="16">
        <f>IF($D67="","",HKI!P67+HKII!P67)</f>
        <v>0</v>
      </c>
      <c r="Q67" s="16">
        <f>IF($D67="","",HKI!Q67+HKII!Q67)</f>
        <v>0</v>
      </c>
      <c r="R67" s="34">
        <f>IF($D67="","",SUM($N67:$Q67)+'HK HE 16-17'!N73)</f>
        <v>13.05</v>
      </c>
      <c r="S67" s="16">
        <f>IF($D67="","",HKI!S67+HKII!S67)</f>
        <v>226</v>
      </c>
      <c r="T67" s="16">
        <f>IF($D67="","",HKI!T67+HKII!T67)</f>
        <v>219</v>
      </c>
      <c r="U67" s="16">
        <f>IF($D67="","",HKI!U67+HKII!U67)</f>
        <v>183</v>
      </c>
      <c r="V67" s="34">
        <f>IF($D67="","",((SUM($S67:$T67))-U67)*0.1)+'HK HE 16-17'!R73</f>
        <v>26.200000000000003</v>
      </c>
      <c r="W67" s="16">
        <f>IF($D67="","",HKI!W67+HKII!W67)</f>
        <v>0</v>
      </c>
      <c r="X67" s="16">
        <f>IF($D67="","",HKI!X67+HKII!X67)</f>
        <v>0</v>
      </c>
      <c r="Y67" s="16">
        <f>IF($D67="","",HKI!Y67+HKII!Y67)</f>
        <v>0</v>
      </c>
      <c r="Z67" s="34">
        <f t="shared" si="2"/>
        <v>0</v>
      </c>
      <c r="AA67" s="16">
        <f>IF($D67="","",HKI!AA67+HKII!AA67)</f>
        <v>0</v>
      </c>
      <c r="AB67" s="16">
        <f>IF($D67="","",HKI!AB67+HKII!AB67)</f>
        <v>0</v>
      </c>
      <c r="AC67" s="16">
        <f>IF($D67="","",HKI!AC67+HKII!AC67)</f>
        <v>0</v>
      </c>
      <c r="AD67" s="34">
        <f t="shared" si="3"/>
        <v>0</v>
      </c>
      <c r="AE67" s="16">
        <f>IF($D67="","",HKI!AE67+HKII!AE67)</f>
        <v>0</v>
      </c>
      <c r="AF67" s="16">
        <f>IF($D67="","",HKI!AF67+HKII!AF67)</f>
        <v>0</v>
      </c>
      <c r="AG67" s="16">
        <f>IF($D67="","",HKI!AG67+HKII!AG67)</f>
        <v>0</v>
      </c>
      <c r="AH67" s="34">
        <f>IF($D67="","",HKI!AH67+HKII!AH67)</f>
        <v>0</v>
      </c>
      <c r="AI67" s="16">
        <f>IF($D67="","",HKI!AI67+HKII!AI67+'COI - CHAM THI TN 17-18'!AI67)</f>
        <v>0</v>
      </c>
      <c r="AJ67" s="16">
        <f>IF($D67="","",HKI!AJ67+HKII!AJ67+'COI - CHAM THI TN 17-18'!AJ67)</f>
        <v>0</v>
      </c>
      <c r="AK67" s="34">
        <f>IF($D67="","",(SUM($AI67:$AJ67))*0.2)+'HK HE 16-17'!Y73</f>
        <v>0</v>
      </c>
      <c r="AL67" s="16">
        <f>IF($D67="","",HKI!AL67+HKII!AL67)</f>
        <v>0</v>
      </c>
      <c r="AM67" s="16">
        <f>IF($D67="","",HKI!AM67+HKII!AM67)</f>
        <v>0</v>
      </c>
      <c r="AN67" s="34">
        <f>IF($D67="","",HKI!AN67+HKII!AN67)</f>
        <v>0</v>
      </c>
      <c r="AO67" s="16">
        <f>IF($D67="","",HKI!AO67+HKII!AO67+'COI - CHAM THI TN 17-18'!AO67)</f>
        <v>0</v>
      </c>
      <c r="AP67" s="16">
        <f>IF($D67="","",HKI!AP67+HKII!AP67+'COI - CHAM THI TN 17-18'!AP67)</f>
        <v>0</v>
      </c>
      <c r="AQ67" s="16">
        <f>IF(D67="","",SUM(AO67:AP67)*0.4)+'HK HE 16-17'!AB73</f>
        <v>0</v>
      </c>
      <c r="AR67" s="34">
        <f>IF($D67="","",HKI!AR67+HKII!AR67+'COI - CHAM THI TN 17-18'!AR67+'HK HE 16-17'!AF73)</f>
        <v>0</v>
      </c>
      <c r="AS67" s="34">
        <f>IF($D67="","",HKI!AS67+HKII!AS67+'COI - CHAM THI TN 17-18'!AS67+'HK HE 16-17'!AG73)</f>
        <v>0</v>
      </c>
      <c r="AT67" s="17">
        <f t="shared" si="4"/>
        <v>45.3</v>
      </c>
      <c r="AU67" s="5"/>
    </row>
    <row r="68" spans="1:47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>
        <f>IF($D68="","",HKI!E68+HKII!E68)</f>
        <v>6</v>
      </c>
      <c r="F68" s="16">
        <f>IF($D68="","",HKI!F68+HKII!F68)</f>
        <v>0</v>
      </c>
      <c r="G68" s="16">
        <f>IF($D68="","",HKI!G68+HKII!G68)</f>
        <v>0</v>
      </c>
      <c r="H68" s="16">
        <f>IF($D68="","",HKI!H68+HKII!H68)</f>
        <v>0</v>
      </c>
      <c r="I68" s="16">
        <f>IF($D68="","",HKI!I68+HKII!I68)</f>
        <v>0</v>
      </c>
      <c r="J68" s="16">
        <f>IF($D68="","",HKI!J68+HKII!J68)</f>
        <v>0</v>
      </c>
      <c r="K68" s="16">
        <f>IF($D68="","",HKI!K68+HKII!K68)</f>
        <v>0</v>
      </c>
      <c r="L68" s="16">
        <f>IF($D68="","",HKI!L68+HKII!L68)</f>
        <v>0</v>
      </c>
      <c r="M68" s="34">
        <f>IF($D68="","",($E68+$F68*1.5+$G68*0.25+$H68*0.5+$I68*2+$J68*2.5+$K68*0.5+$L68*1.5)+'HK HE 16-17'!I74)</f>
        <v>6</v>
      </c>
      <c r="N68" s="16">
        <f>IF($D68="","",HKI!N68+HKII!N68)</f>
        <v>5.85</v>
      </c>
      <c r="O68" s="16">
        <f>IF($D68="","",HKI!O68+HKII!O68)</f>
        <v>2.85</v>
      </c>
      <c r="P68" s="16">
        <f>IF($D68="","",HKI!P68+HKII!P68)</f>
        <v>0</v>
      </c>
      <c r="Q68" s="16">
        <f>IF($D68="","",HKI!Q68+HKII!Q68)</f>
        <v>0</v>
      </c>
      <c r="R68" s="34">
        <f>IF($D68="","",SUM($N68:$Q68)+'HK HE 16-17'!N74)</f>
        <v>8.6999999999999993</v>
      </c>
      <c r="S68" s="16">
        <f>IF($D68="","",HKI!S68+HKII!S68)</f>
        <v>417</v>
      </c>
      <c r="T68" s="16">
        <f>IF($D68="","",HKI!T68+HKII!T68)</f>
        <v>514</v>
      </c>
      <c r="U68" s="16">
        <f>IF($D68="","",HKI!U68+HKII!U68)</f>
        <v>405</v>
      </c>
      <c r="V68" s="34">
        <f>IF($D68="","",((SUM($S68:$T68))-U68)*0.1)+'HK HE 16-17'!R74</f>
        <v>52.6</v>
      </c>
      <c r="W68" s="16">
        <f>IF($D68="","",HKI!W68+HKII!W68)</f>
        <v>0</v>
      </c>
      <c r="X68" s="16">
        <f>IF($D68="","",HKI!X68+HKII!X68)</f>
        <v>0</v>
      </c>
      <c r="Y68" s="16">
        <f>IF($D68="","",HKI!Y68+HKII!Y68)</f>
        <v>0</v>
      </c>
      <c r="Z68" s="34">
        <f t="shared" si="2"/>
        <v>0</v>
      </c>
      <c r="AA68" s="16">
        <f>IF($D68="","",HKI!AA68+HKII!AA68)</f>
        <v>0</v>
      </c>
      <c r="AB68" s="16">
        <f>IF($D68="","",HKI!AB68+HKII!AB68)</f>
        <v>0</v>
      </c>
      <c r="AC68" s="16">
        <f>IF($D68="","",HKI!AC68+HKII!AC68)</f>
        <v>0</v>
      </c>
      <c r="AD68" s="34">
        <f t="shared" si="3"/>
        <v>0</v>
      </c>
      <c r="AE68" s="16">
        <f>IF($D68="","",HKI!AE68+HKII!AE68)</f>
        <v>0</v>
      </c>
      <c r="AF68" s="16">
        <f>IF($D68="","",HKI!AF68+HKII!AF68)</f>
        <v>0</v>
      </c>
      <c r="AG68" s="16">
        <f>IF($D68="","",HKI!AG68+HKII!AG68)</f>
        <v>0</v>
      </c>
      <c r="AH68" s="34">
        <f>IF($D68="","",HKI!AH68+HKII!AH68)</f>
        <v>0</v>
      </c>
      <c r="AI68" s="16">
        <f>IF($D68="","",HKI!AI68+HKII!AI68+'COI - CHAM THI TN 17-18'!AI68)</f>
        <v>0</v>
      </c>
      <c r="AJ68" s="16">
        <f>IF($D68="","",HKI!AJ68+HKII!AJ68+'COI - CHAM THI TN 17-18'!AJ68)</f>
        <v>0</v>
      </c>
      <c r="AK68" s="34">
        <f>IF($D68="","",(SUM($AI68:$AJ68))*0.2)+'HK HE 16-17'!Y74</f>
        <v>0</v>
      </c>
      <c r="AL68" s="16">
        <f>IF($D68="","",HKI!AL68+HKII!AL68)</f>
        <v>0</v>
      </c>
      <c r="AM68" s="16">
        <f>IF($D68="","",HKI!AM68+HKII!AM68)</f>
        <v>0</v>
      </c>
      <c r="AN68" s="34">
        <f>IF($D68="","",HKI!AN68+HKII!AN68)</f>
        <v>0</v>
      </c>
      <c r="AO68" s="16">
        <f>IF($D68="","",HKI!AO68+HKII!AO68+'COI - CHAM THI TN 17-18'!AO68)</f>
        <v>0</v>
      </c>
      <c r="AP68" s="16">
        <f>IF($D68="","",HKI!AP68+HKII!AP68+'COI - CHAM THI TN 17-18'!AP68)</f>
        <v>0</v>
      </c>
      <c r="AQ68" s="16">
        <f>IF(D68="","",SUM(AO68:AP68)*0.4)+'HK HE 16-17'!AB74</f>
        <v>0</v>
      </c>
      <c r="AR68" s="34">
        <f>IF($D68="","",HKI!AR68+HKII!AR68+'COI - CHAM THI TN 17-18'!AR68+'HK HE 16-17'!AF74)</f>
        <v>0</v>
      </c>
      <c r="AS68" s="34">
        <f>IF($D68="","",HKI!AS68+HKII!AS68+'COI - CHAM THI TN 17-18'!AS68+'HK HE 16-17'!AG74)</f>
        <v>0.9</v>
      </c>
      <c r="AT68" s="17">
        <f t="shared" si="4"/>
        <v>68.2</v>
      </c>
      <c r="AU68" s="5"/>
    </row>
    <row r="69" spans="1:47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>
        <f>IF($D69="","",HKI!E69+HKII!E69)</f>
        <v>4</v>
      </c>
      <c r="F69" s="16">
        <f>IF($D69="","",HKI!F69+HKII!F69)</f>
        <v>0</v>
      </c>
      <c r="G69" s="16">
        <f>IF($D69="","",HKI!G69+HKII!G69)</f>
        <v>0</v>
      </c>
      <c r="H69" s="16">
        <f>IF($D69="","",HKI!H69+HKII!H69)</f>
        <v>0</v>
      </c>
      <c r="I69" s="16">
        <f>IF($D69="","",HKI!I69+HKII!I69)</f>
        <v>0</v>
      </c>
      <c r="J69" s="16">
        <f>IF($D69="","",HKI!J69+HKII!J69)</f>
        <v>0</v>
      </c>
      <c r="K69" s="16">
        <f>IF($D69="","",HKI!K69+HKII!K69)</f>
        <v>0</v>
      </c>
      <c r="L69" s="16">
        <f>IF($D69="","",HKI!L69+HKII!L69)</f>
        <v>0</v>
      </c>
      <c r="M69" s="34">
        <f>IF($D69="","",($E69+$F69*1.5+$G69*0.25+$H69*0.5+$I69*2+$J69*2.5+$K69*0.5+$L69*1.5)+'HK HE 16-17'!I75)</f>
        <v>4</v>
      </c>
      <c r="N69" s="16">
        <f>IF($D69="","",HKI!N69+HKII!N69)</f>
        <v>7.05</v>
      </c>
      <c r="O69" s="16">
        <f>IF($D69="","",HKI!O69+HKII!O69)</f>
        <v>5.7</v>
      </c>
      <c r="P69" s="16">
        <f>IF($D69="","",HKI!P69+HKII!P69)</f>
        <v>0</v>
      </c>
      <c r="Q69" s="16">
        <f>IF($D69="","",HKI!Q69+HKII!Q69)</f>
        <v>0</v>
      </c>
      <c r="R69" s="34">
        <f>IF($D69="","",SUM($N69:$Q69)+'HK HE 16-17'!N75)</f>
        <v>12.75</v>
      </c>
      <c r="S69" s="16">
        <f>IF($D69="","",HKI!S69+HKII!S69)</f>
        <v>404</v>
      </c>
      <c r="T69" s="16">
        <f>IF($D69="","",HKI!T69+HKII!T69)</f>
        <v>293</v>
      </c>
      <c r="U69" s="16">
        <f>IF($D69="","",HKI!U69+HKII!U69)</f>
        <v>438</v>
      </c>
      <c r="V69" s="34">
        <f>IF($D69="","",((SUM($S69:$T69))-U69)*0.1)+'HK HE 16-17'!R75</f>
        <v>25.900000000000002</v>
      </c>
      <c r="W69" s="16">
        <f>IF($D69="","",HKI!W69+HKII!W69)</f>
        <v>0</v>
      </c>
      <c r="X69" s="16">
        <f>IF($D69="","",HKI!X69+HKII!X69)</f>
        <v>0</v>
      </c>
      <c r="Y69" s="16">
        <f>IF($D69="","",HKI!Y69+HKII!Y69)</f>
        <v>0</v>
      </c>
      <c r="Z69" s="34">
        <f t="shared" si="2"/>
        <v>0</v>
      </c>
      <c r="AA69" s="16">
        <f>IF($D69="","",HKI!AA69+HKII!AA69)</f>
        <v>0</v>
      </c>
      <c r="AB69" s="16">
        <f>IF($D69="","",HKI!AB69+HKII!AB69)</f>
        <v>0</v>
      </c>
      <c r="AC69" s="16">
        <f>IF($D69="","",HKI!AC69+HKII!AC69)</f>
        <v>0</v>
      </c>
      <c r="AD69" s="34">
        <f t="shared" si="3"/>
        <v>0</v>
      </c>
      <c r="AE69" s="16">
        <f>IF($D69="","",HKI!AE69+HKII!AE69)</f>
        <v>0</v>
      </c>
      <c r="AF69" s="16">
        <f>IF($D69="","",HKI!AF69+HKII!AF69)</f>
        <v>0</v>
      </c>
      <c r="AG69" s="16">
        <f>IF($D69="","",HKI!AG69+HKII!AG69)</f>
        <v>0</v>
      </c>
      <c r="AH69" s="34">
        <f>IF($D69="","",HKI!AH69+HKII!AH69)</f>
        <v>0</v>
      </c>
      <c r="AI69" s="16">
        <f>IF($D69="","",HKI!AI69+HKII!AI69+'COI - CHAM THI TN 17-18'!AI69)</f>
        <v>0</v>
      </c>
      <c r="AJ69" s="16">
        <f>IF($D69="","",HKI!AJ69+HKII!AJ69+'COI - CHAM THI TN 17-18'!AJ69)</f>
        <v>0</v>
      </c>
      <c r="AK69" s="34">
        <f>IF($D69="","",(SUM($AI69:$AJ69))*0.2)+'HK HE 16-17'!Y75</f>
        <v>0</v>
      </c>
      <c r="AL69" s="16">
        <f>IF($D69="","",HKI!AL69+HKII!AL69)</f>
        <v>0</v>
      </c>
      <c r="AM69" s="16">
        <f>IF($D69="","",HKI!AM69+HKII!AM69)</f>
        <v>0</v>
      </c>
      <c r="AN69" s="34">
        <f>IF($D69="","",HKI!AN69+HKII!AN69)</f>
        <v>0</v>
      </c>
      <c r="AO69" s="16">
        <f>IF($D69="","",HKI!AO69+HKII!AO69+'COI - CHAM THI TN 17-18'!AO69)</f>
        <v>0</v>
      </c>
      <c r="AP69" s="16">
        <f>IF($D69="","",HKI!AP69+HKII!AP69+'COI - CHAM THI TN 17-18'!AP69)</f>
        <v>0</v>
      </c>
      <c r="AQ69" s="16">
        <f>IF(D69="","",SUM(AO69:AP69)*0.4)+'HK HE 16-17'!AB75</f>
        <v>0</v>
      </c>
      <c r="AR69" s="34">
        <f>IF($D69="","",HKI!AR69+HKII!AR69+'COI - CHAM THI TN 17-18'!AR69+'HK HE 16-17'!AF75)</f>
        <v>0</v>
      </c>
      <c r="AS69" s="34">
        <f>IF($D69="","",HKI!AS69+HKII!AS69+'COI - CHAM THI TN 17-18'!AS69+'HK HE 16-17'!AG75)</f>
        <v>1.4000000000000001</v>
      </c>
      <c r="AT69" s="17">
        <f t="shared" si="4"/>
        <v>44.1</v>
      </c>
      <c r="AU69" s="5"/>
    </row>
    <row r="70" spans="1:47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>
        <f>IF($D70="","",HKI!E70+HKII!E70)</f>
        <v>0</v>
      </c>
      <c r="F70" s="16">
        <f>IF($D70="","",HKI!F70+HKII!F70)</f>
        <v>0</v>
      </c>
      <c r="G70" s="16">
        <f>IF($D70="","",HKI!G70+HKII!G70)</f>
        <v>0</v>
      </c>
      <c r="H70" s="16">
        <f>IF($D70="","",HKI!H70+HKII!H70)</f>
        <v>0</v>
      </c>
      <c r="I70" s="16">
        <f>IF($D70="","",HKI!I70+HKII!I70)</f>
        <v>0</v>
      </c>
      <c r="J70" s="16">
        <f>IF($D70="","",HKI!J70+HKII!J70)</f>
        <v>0</v>
      </c>
      <c r="K70" s="16">
        <f>IF($D70="","",HKI!K70+HKII!K70)</f>
        <v>0</v>
      </c>
      <c r="L70" s="16">
        <f>IF($D70="","",HKI!L70+HKII!L70)</f>
        <v>0</v>
      </c>
      <c r="M70" s="34">
        <f>IF($D70="","",($E70+$F70*1.5+$G70*0.25+$H70*0.5+$I70*2+$J70*2.5+$K70*0.5+$L70*1.5)+'HK HE 16-17'!I76)</f>
        <v>0</v>
      </c>
      <c r="N70" s="16">
        <f>IF($D70="","",HKI!N70+HKII!N70)</f>
        <v>0</v>
      </c>
      <c r="O70" s="16">
        <f>IF($D70="","",HKI!O70+HKII!O70)</f>
        <v>0</v>
      </c>
      <c r="P70" s="16">
        <f>IF($D70="","",HKI!P70+HKII!P70)</f>
        <v>0</v>
      </c>
      <c r="Q70" s="16">
        <f>IF($D70="","",HKI!Q70+HKII!Q70)</f>
        <v>0</v>
      </c>
      <c r="R70" s="34">
        <f>IF($D70="","",SUM($N70:$Q70)+'HK HE 16-17'!N76)</f>
        <v>1.6</v>
      </c>
      <c r="S70" s="16">
        <f>IF($D70="","",HKI!S70+HKII!S70)</f>
        <v>0</v>
      </c>
      <c r="T70" s="16">
        <f>IF($D70="","",HKI!T70+HKII!T70)</f>
        <v>33</v>
      </c>
      <c r="U70" s="16">
        <f>IF($D70="","",HKI!U70+HKII!U70)</f>
        <v>0</v>
      </c>
      <c r="V70" s="34">
        <f>IF($D70="","",((SUM($S70:$T70))-U70)*0.1)+'HK HE 16-17'!R76</f>
        <v>3.3000000000000003</v>
      </c>
      <c r="W70" s="16">
        <f>IF($D70="","",HKI!W70+HKII!W70)</f>
        <v>0</v>
      </c>
      <c r="X70" s="16">
        <f>IF($D70="","",HKI!X70+HKII!X70)</f>
        <v>0</v>
      </c>
      <c r="Y70" s="16">
        <f>IF($D70="","",HKI!Y70+HKII!Y70)</f>
        <v>0</v>
      </c>
      <c r="Z70" s="34">
        <f t="shared" ref="Z70:Z133" si="5">IF($D70="","",((SUM($W70:$X70))-Y70)*0.2)</f>
        <v>0</v>
      </c>
      <c r="AA70" s="16">
        <f>IF($D70="","",HKI!AA70+HKII!AA70)</f>
        <v>0</v>
      </c>
      <c r="AB70" s="16">
        <f>IF($D70="","",HKI!AB70+HKII!AB70)</f>
        <v>0</v>
      </c>
      <c r="AC70" s="16">
        <f>IF($D70="","",HKI!AC70+HKII!AC70)</f>
        <v>0</v>
      </c>
      <c r="AD70" s="34">
        <f t="shared" ref="AD70:AD133" si="6">IF($D70="","",((SUM($AA70:$AB70))-AC70)*0.1)</f>
        <v>0</v>
      </c>
      <c r="AE70" s="16">
        <f>IF($D70="","",HKI!AE70+HKII!AE70)</f>
        <v>0</v>
      </c>
      <c r="AF70" s="16">
        <f>IF($D70="","",HKI!AF70+HKII!AF70)</f>
        <v>0</v>
      </c>
      <c r="AG70" s="16">
        <f>IF($D70="","",HKI!AG70+HKII!AG70)</f>
        <v>0</v>
      </c>
      <c r="AH70" s="34">
        <f>IF($D70="","",HKI!AH70+HKII!AH70)</f>
        <v>0</v>
      </c>
      <c r="AI70" s="16">
        <f>IF($D70="","",HKI!AI70+HKII!AI70+'COI - CHAM THI TN 17-18'!AI70)</f>
        <v>0</v>
      </c>
      <c r="AJ70" s="16">
        <f>IF($D70="","",HKI!AJ70+HKII!AJ70+'COI - CHAM THI TN 17-18'!AJ70)</f>
        <v>0</v>
      </c>
      <c r="AK70" s="34">
        <f>IF($D70="","",(SUM($AI70:$AJ70))*0.2)+'HK HE 16-17'!Y76</f>
        <v>0</v>
      </c>
      <c r="AL70" s="16">
        <f>IF($D70="","",HKI!AL70+HKII!AL70)</f>
        <v>0</v>
      </c>
      <c r="AM70" s="16">
        <f>IF($D70="","",HKI!AM70+HKII!AM70)</f>
        <v>0</v>
      </c>
      <c r="AN70" s="34">
        <f>IF($D70="","",HKI!AN70+HKII!AN70)</f>
        <v>0</v>
      </c>
      <c r="AO70" s="16">
        <f>IF($D70="","",HKI!AO70+HKII!AO70+'COI - CHAM THI TN 17-18'!AO70)</f>
        <v>0</v>
      </c>
      <c r="AP70" s="16">
        <f>IF($D70="","",HKI!AP70+HKII!AP70+'COI - CHAM THI TN 17-18'!AP70)</f>
        <v>0</v>
      </c>
      <c r="AQ70" s="16">
        <f>IF(D70="","",SUM(AO70:AP70)*0.4)+'HK HE 16-17'!AB76</f>
        <v>0</v>
      </c>
      <c r="AR70" s="34">
        <f>IF($D70="","",HKI!AR70+HKII!AR70+'COI - CHAM THI TN 17-18'!AR70+'HK HE 16-17'!AF76)</f>
        <v>0</v>
      </c>
      <c r="AS70" s="34">
        <f>IF($D70="","",HKI!AS70+HKII!AS70+'COI - CHAM THI TN 17-18'!AS70+'HK HE 16-17'!AG76)</f>
        <v>0</v>
      </c>
      <c r="AT70" s="17">
        <f t="shared" ref="AT70:AT133" si="7">IF(D70="","",ROUND(M70+R70+V70+Z70+AD70+AH70+AK70+AN70+AQ70+SUM(AR70:AS70),1))</f>
        <v>4.9000000000000004</v>
      </c>
      <c r="AU70" s="5"/>
    </row>
    <row r="71" spans="1:47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>
        <f>IF($D71="","",HKI!E71+HKII!E71)</f>
        <v>6</v>
      </c>
      <c r="F71" s="16">
        <f>IF($D71="","",HKI!F71+HKII!F71)</f>
        <v>0</v>
      </c>
      <c r="G71" s="16">
        <f>IF($D71="","",HKI!G71+HKII!G71)</f>
        <v>0</v>
      </c>
      <c r="H71" s="16">
        <f>IF($D71="","",HKI!H71+HKII!H71)</f>
        <v>0</v>
      </c>
      <c r="I71" s="16">
        <f>IF($D71="","",HKI!I71+HKII!I71)</f>
        <v>0</v>
      </c>
      <c r="J71" s="16">
        <f>IF($D71="","",HKI!J71+HKII!J71)</f>
        <v>0</v>
      </c>
      <c r="K71" s="16">
        <f>IF($D71="","",HKI!K71+HKII!K71)</f>
        <v>0</v>
      </c>
      <c r="L71" s="16">
        <f>IF($D71="","",HKI!L71+HKII!L71)</f>
        <v>0</v>
      </c>
      <c r="M71" s="34">
        <f>IF($D71="","",($E71+$F71*1.5+$G71*0.25+$H71*0.5+$I71*2+$J71*2.5+$K71*0.5+$L71*1.5)+'HK HE 16-17'!I77)</f>
        <v>6</v>
      </c>
      <c r="N71" s="16">
        <f>IF($D71="","",HKI!N71+HKII!N71)</f>
        <v>5.25</v>
      </c>
      <c r="O71" s="16">
        <f>IF($D71="","",HKI!O71+HKII!O71)</f>
        <v>3.3</v>
      </c>
      <c r="P71" s="16">
        <f>IF($D71="","",HKI!P71+HKII!P71)</f>
        <v>0</v>
      </c>
      <c r="Q71" s="16">
        <f>IF($D71="","",HKI!Q71+HKII!Q71)</f>
        <v>0</v>
      </c>
      <c r="R71" s="34">
        <f>IF($D71="","",SUM($N71:$Q71)+'HK HE 16-17'!N77)</f>
        <v>8.5500000000000007</v>
      </c>
      <c r="S71" s="16">
        <f>IF($D71="","",HKI!S71+HKII!S71)</f>
        <v>344</v>
      </c>
      <c r="T71" s="16">
        <f>IF($D71="","",HKI!T71+HKII!T71)</f>
        <v>182</v>
      </c>
      <c r="U71" s="16">
        <f>IF($D71="","",HKI!U71+HKII!U71)</f>
        <v>442</v>
      </c>
      <c r="V71" s="34">
        <f>IF($D71="","",((SUM($S71:$T71))-U71)*0.1)+'HK HE 16-17'!R77</f>
        <v>8.4</v>
      </c>
      <c r="W71" s="16">
        <f>IF($D71="","",HKI!W71+HKII!W71)</f>
        <v>0</v>
      </c>
      <c r="X71" s="16">
        <f>IF($D71="","",HKI!X71+HKII!X71)</f>
        <v>0</v>
      </c>
      <c r="Y71" s="16">
        <f>IF($D71="","",HKI!Y71+HKII!Y71)</f>
        <v>0</v>
      </c>
      <c r="Z71" s="34">
        <f t="shared" si="5"/>
        <v>0</v>
      </c>
      <c r="AA71" s="16">
        <f>IF($D71="","",HKI!AA71+HKII!AA71)</f>
        <v>0</v>
      </c>
      <c r="AB71" s="16">
        <f>IF($D71="","",HKI!AB71+HKII!AB71)</f>
        <v>0</v>
      </c>
      <c r="AC71" s="16">
        <f>IF($D71="","",HKI!AC71+HKII!AC71)</f>
        <v>0</v>
      </c>
      <c r="AD71" s="34">
        <f t="shared" si="6"/>
        <v>0</v>
      </c>
      <c r="AE71" s="16">
        <f>IF($D71="","",HKI!AE71+HKII!AE71)</f>
        <v>0</v>
      </c>
      <c r="AF71" s="16">
        <f>IF($D71="","",HKI!AF71+HKII!AF71)</f>
        <v>0</v>
      </c>
      <c r="AG71" s="16">
        <f>IF($D71="","",HKI!AG71+HKII!AG71)</f>
        <v>0</v>
      </c>
      <c r="AH71" s="34">
        <f>IF($D71="","",HKI!AH71+HKII!AH71)</f>
        <v>0</v>
      </c>
      <c r="AI71" s="16">
        <f>IF($D71="","",HKI!AI71+HKII!AI71+'COI - CHAM THI TN 17-18'!AI71)</f>
        <v>0</v>
      </c>
      <c r="AJ71" s="16">
        <f>IF($D71="","",HKI!AJ71+HKII!AJ71+'COI - CHAM THI TN 17-18'!AJ71)</f>
        <v>0</v>
      </c>
      <c r="AK71" s="34">
        <f>IF($D71="","",(SUM($AI71:$AJ71))*0.2)+'HK HE 16-17'!Y77</f>
        <v>0</v>
      </c>
      <c r="AL71" s="16">
        <f>IF($D71="","",HKI!AL71+HKII!AL71)</f>
        <v>0</v>
      </c>
      <c r="AM71" s="16">
        <f>IF($D71="","",HKI!AM71+HKII!AM71)</f>
        <v>0</v>
      </c>
      <c r="AN71" s="34">
        <f>IF($D71="","",HKI!AN71+HKII!AN71)</f>
        <v>0</v>
      </c>
      <c r="AO71" s="16">
        <f>IF($D71="","",HKI!AO71+HKII!AO71+'COI - CHAM THI TN 17-18'!AO71)</f>
        <v>0</v>
      </c>
      <c r="AP71" s="16">
        <f>IF($D71="","",HKI!AP71+HKII!AP71+'COI - CHAM THI TN 17-18'!AP71)</f>
        <v>0</v>
      </c>
      <c r="AQ71" s="16">
        <f>IF(D71="","",SUM(AO71:AP71)*0.4)+'HK HE 16-17'!AB77</f>
        <v>0</v>
      </c>
      <c r="AR71" s="34">
        <f>IF($D71="","",HKI!AR71+HKII!AR71+'COI - CHAM THI TN 17-18'!AR71+'HK HE 16-17'!AF77)</f>
        <v>0</v>
      </c>
      <c r="AS71" s="34">
        <f>IF($D71="","",HKI!AS71+HKII!AS71+'COI - CHAM THI TN 17-18'!AS71+'HK HE 16-17'!AG77)</f>
        <v>0.5</v>
      </c>
      <c r="AT71" s="17">
        <f t="shared" si="7"/>
        <v>23.5</v>
      </c>
      <c r="AU71" s="5"/>
    </row>
    <row r="72" spans="1:47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>
        <f>IF($D72="","",HKI!E72+HKII!E72)</f>
        <v>0</v>
      </c>
      <c r="F72" s="16">
        <f>IF($D72="","",HKI!F72+HKII!F72)</f>
        <v>0</v>
      </c>
      <c r="G72" s="16">
        <f>IF($D72="","",HKI!G72+HKII!G72)</f>
        <v>0</v>
      </c>
      <c r="H72" s="16">
        <f>IF($D72="","",HKI!H72+HKII!H72)</f>
        <v>0</v>
      </c>
      <c r="I72" s="16">
        <f>IF($D72="","",HKI!I72+HKII!I72)</f>
        <v>0</v>
      </c>
      <c r="J72" s="16">
        <f>IF($D72="","",HKI!J72+HKII!J72)</f>
        <v>0</v>
      </c>
      <c r="K72" s="16">
        <f>IF($D72="","",HKI!K72+HKII!K72)</f>
        <v>0</v>
      </c>
      <c r="L72" s="16">
        <f>IF($D72="","",HKI!L72+HKII!L72)</f>
        <v>0</v>
      </c>
      <c r="M72" s="34">
        <f>IF($D72="","",($E72+$F72*1.5+$G72*0.25+$H72*0.5+$I72*2+$J72*2.5+$K72*0.5+$L72*1.5)+'HK HE 16-17'!I78)</f>
        <v>0</v>
      </c>
      <c r="N72" s="16">
        <f>IF($D72="","",HKI!N72+HKII!N72)</f>
        <v>0</v>
      </c>
      <c r="O72" s="16">
        <f>IF($D72="","",HKI!O72+HKII!O72)</f>
        <v>0</v>
      </c>
      <c r="P72" s="16">
        <f>IF($D72="","",HKI!P72+HKII!P72)</f>
        <v>0</v>
      </c>
      <c r="Q72" s="16">
        <f>IF($D72="","",HKI!Q72+HKII!Q72)</f>
        <v>0</v>
      </c>
      <c r="R72" s="34">
        <f>IF($D72="","",SUM($N72:$Q72)+'HK HE 16-17'!N78)</f>
        <v>0</v>
      </c>
      <c r="S72" s="16">
        <f>IF($D72="","",HKI!S72+HKII!S72)</f>
        <v>0</v>
      </c>
      <c r="T72" s="16">
        <f>IF($D72="","",HKI!T72+HKII!T72)</f>
        <v>0</v>
      </c>
      <c r="U72" s="16">
        <f>IF($D72="","",HKI!U72+HKII!U72)</f>
        <v>45</v>
      </c>
      <c r="V72" s="34">
        <f>IF($D72="","",((SUM($S72:$T72))-U72)*0.1)+'HK HE 16-17'!R78</f>
        <v>-4.5</v>
      </c>
      <c r="W72" s="16">
        <f>IF($D72="","",HKI!W72+HKII!W72)</f>
        <v>0</v>
      </c>
      <c r="X72" s="16">
        <f>IF($D72="","",HKI!X72+HKII!X72)</f>
        <v>0</v>
      </c>
      <c r="Y72" s="16">
        <f>IF($D72="","",HKI!Y72+HKII!Y72)</f>
        <v>0</v>
      </c>
      <c r="Z72" s="34">
        <f t="shared" si="5"/>
        <v>0</v>
      </c>
      <c r="AA72" s="16">
        <f>IF($D72="","",HKI!AA72+HKII!AA72)</f>
        <v>0</v>
      </c>
      <c r="AB72" s="16">
        <f>IF($D72="","",HKI!AB72+HKII!AB72)</f>
        <v>0</v>
      </c>
      <c r="AC72" s="16">
        <f>IF($D72="","",HKI!AC72+HKII!AC72)</f>
        <v>0</v>
      </c>
      <c r="AD72" s="34">
        <f t="shared" si="6"/>
        <v>0</v>
      </c>
      <c r="AE72" s="16">
        <f>IF($D72="","",HKI!AE72+HKII!AE72)</f>
        <v>0</v>
      </c>
      <c r="AF72" s="16">
        <f>IF($D72="","",HKI!AF72+HKII!AF72)</f>
        <v>0</v>
      </c>
      <c r="AG72" s="16">
        <f>IF($D72="","",HKI!AG72+HKII!AG72)</f>
        <v>0</v>
      </c>
      <c r="AH72" s="34">
        <f>IF($D72="","",HKI!AH72+HKII!AH72)</f>
        <v>0</v>
      </c>
      <c r="AI72" s="16">
        <f>IF($D72="","",HKI!AI72+HKII!AI72+'COI - CHAM THI TN 17-18'!AI72)</f>
        <v>0</v>
      </c>
      <c r="AJ72" s="16">
        <f>IF($D72="","",HKI!AJ72+HKII!AJ72+'COI - CHAM THI TN 17-18'!AJ72)</f>
        <v>0</v>
      </c>
      <c r="AK72" s="34">
        <f>IF($D72="","",(SUM($AI72:$AJ72))*0.2)+'HK HE 16-17'!Y78</f>
        <v>0</v>
      </c>
      <c r="AL72" s="16">
        <f>IF($D72="","",HKI!AL72+HKII!AL72)</f>
        <v>0</v>
      </c>
      <c r="AM72" s="16">
        <f>IF($D72="","",HKI!AM72+HKII!AM72)</f>
        <v>0</v>
      </c>
      <c r="AN72" s="34">
        <f>IF($D72="","",HKI!AN72+HKII!AN72)</f>
        <v>0</v>
      </c>
      <c r="AO72" s="16">
        <f>IF($D72="","",HKI!AO72+HKII!AO72+'COI - CHAM THI TN 17-18'!AO72)</f>
        <v>0</v>
      </c>
      <c r="AP72" s="16">
        <f>IF($D72="","",HKI!AP72+HKII!AP72+'COI - CHAM THI TN 17-18'!AP72)</f>
        <v>0</v>
      </c>
      <c r="AQ72" s="16">
        <f>IF(D72="","",SUM(AO72:AP72)*0.4)+'HK HE 16-17'!AB78</f>
        <v>0</v>
      </c>
      <c r="AR72" s="34">
        <f>IF($D72="","",HKI!AR72+HKII!AR72+'COI - CHAM THI TN 17-18'!AR72+'HK HE 16-17'!AF78)</f>
        <v>0</v>
      </c>
      <c r="AS72" s="34">
        <f>IF($D72="","",HKI!AS72+HKII!AS72+'COI - CHAM THI TN 17-18'!AS72+'HK HE 16-17'!AG78)</f>
        <v>0</v>
      </c>
      <c r="AT72" s="17">
        <f t="shared" si="7"/>
        <v>-4.5</v>
      </c>
      <c r="AU72" s="5"/>
    </row>
    <row r="73" spans="1:47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>
        <f>IF($D73="","",HKI!E73+HKII!E73)</f>
        <v>6</v>
      </c>
      <c r="F73" s="16">
        <f>IF($D73="","",HKI!F73+HKII!F73)</f>
        <v>0</v>
      </c>
      <c r="G73" s="16">
        <f>IF($D73="","",HKI!G73+HKII!G73)</f>
        <v>0</v>
      </c>
      <c r="H73" s="16">
        <f>IF($D73="","",HKI!H73+HKII!H73)</f>
        <v>0</v>
      </c>
      <c r="I73" s="16">
        <f>IF($D73="","",HKI!I73+HKII!I73)</f>
        <v>0</v>
      </c>
      <c r="J73" s="16">
        <f>IF($D73="","",HKI!J73+HKII!J73)</f>
        <v>0</v>
      </c>
      <c r="K73" s="16">
        <f>IF($D73="","",HKI!K73+HKII!K73)</f>
        <v>0</v>
      </c>
      <c r="L73" s="16">
        <f>IF($D73="","",HKI!L73+HKII!L73)</f>
        <v>0</v>
      </c>
      <c r="M73" s="34">
        <f>IF($D73="","",($E73+$F73*1.5+$G73*0.25+$H73*0.5+$I73*2+$J73*2.5+$K73*0.5+$L73*1.5)+'HK HE 16-17'!I79)</f>
        <v>8</v>
      </c>
      <c r="N73" s="16">
        <f>IF($D73="","",HKI!N73+HKII!N73)</f>
        <v>2.1</v>
      </c>
      <c r="O73" s="16">
        <f>IF($D73="","",HKI!O73+HKII!O73)</f>
        <v>4.5</v>
      </c>
      <c r="P73" s="16">
        <f>IF($D73="","",HKI!P73+HKII!P73)</f>
        <v>0</v>
      </c>
      <c r="Q73" s="16">
        <f>IF($D73="","",HKI!Q73+HKII!Q73)</f>
        <v>0</v>
      </c>
      <c r="R73" s="34">
        <f>IF($D73="","",SUM($N73:$Q73)+'HK HE 16-17'!N79)</f>
        <v>9</v>
      </c>
      <c r="S73" s="16">
        <f>IF($D73="","",HKI!S73+HKII!S73)</f>
        <v>197</v>
      </c>
      <c r="T73" s="16">
        <f>IF($D73="","",HKI!T73+HKII!T73)</f>
        <v>107</v>
      </c>
      <c r="U73" s="16">
        <f>IF($D73="","",HKI!U73+HKII!U73)</f>
        <v>204</v>
      </c>
      <c r="V73" s="34">
        <f>IF($D73="","",((SUM($S73:$T73))-U73)*0.1)+'HK HE 16-17'!R79</f>
        <v>10.6</v>
      </c>
      <c r="W73" s="16">
        <f>IF($D73="","",HKI!W73+HKII!W73)</f>
        <v>0</v>
      </c>
      <c r="X73" s="16">
        <f>IF($D73="","",HKI!X73+HKII!X73)</f>
        <v>0</v>
      </c>
      <c r="Y73" s="16">
        <f>IF($D73="","",HKI!Y73+HKII!Y73)</f>
        <v>0</v>
      </c>
      <c r="Z73" s="34">
        <f t="shared" si="5"/>
        <v>0</v>
      </c>
      <c r="AA73" s="16">
        <f>IF($D73="","",HKI!AA73+HKII!AA73)</f>
        <v>0</v>
      </c>
      <c r="AB73" s="16">
        <f>IF($D73="","",HKI!AB73+HKII!AB73)</f>
        <v>0</v>
      </c>
      <c r="AC73" s="16">
        <f>IF($D73="","",HKI!AC73+HKII!AC73)</f>
        <v>0</v>
      </c>
      <c r="AD73" s="34">
        <f t="shared" si="6"/>
        <v>0</v>
      </c>
      <c r="AE73" s="16">
        <f>IF($D73="","",HKI!AE73+HKII!AE73)</f>
        <v>0</v>
      </c>
      <c r="AF73" s="16">
        <f>IF($D73="","",HKI!AF73+HKII!AF73)</f>
        <v>0</v>
      </c>
      <c r="AG73" s="16">
        <f>IF($D73="","",HKI!AG73+HKII!AG73)</f>
        <v>0</v>
      </c>
      <c r="AH73" s="34">
        <f>IF($D73="","",HKI!AH73+HKII!AH73)</f>
        <v>0</v>
      </c>
      <c r="AI73" s="16">
        <f>IF($D73="","",HKI!AI73+HKII!AI73+'COI - CHAM THI TN 17-18'!AI73)</f>
        <v>6</v>
      </c>
      <c r="AJ73" s="16">
        <f>IF($D73="","",HKI!AJ73+HKII!AJ73+'COI - CHAM THI TN 17-18'!AJ73)</f>
        <v>0</v>
      </c>
      <c r="AK73" s="34">
        <f>IF($D73="","",(SUM($AI73:$AJ73))*0.2)+'HK HE 16-17'!Y79</f>
        <v>1.2000000000000002</v>
      </c>
      <c r="AL73" s="16">
        <f>IF($D73="","",HKI!AL73+HKII!AL73)</f>
        <v>0</v>
      </c>
      <c r="AM73" s="16">
        <f>IF($D73="","",HKI!AM73+HKII!AM73)</f>
        <v>0</v>
      </c>
      <c r="AN73" s="34">
        <f>IF($D73="","",HKI!AN73+HKII!AN73)</f>
        <v>0</v>
      </c>
      <c r="AO73" s="16">
        <f>IF($D73="","",HKI!AO73+HKII!AO73+'COI - CHAM THI TN 17-18'!AO73)</f>
        <v>6</v>
      </c>
      <c r="AP73" s="16">
        <f>IF($D73="","",HKI!AP73+HKII!AP73+'COI - CHAM THI TN 17-18'!AP73)</f>
        <v>0</v>
      </c>
      <c r="AQ73" s="16">
        <f>IF(D73="","",SUM(AO73:AP73)*0.4)+'HK HE 16-17'!AB79</f>
        <v>2.4000000000000004</v>
      </c>
      <c r="AR73" s="34">
        <f>IF($D73="","",HKI!AR73+HKII!AR73+'COI - CHAM THI TN 17-18'!AR73+'HK HE 16-17'!AF79)</f>
        <v>0</v>
      </c>
      <c r="AS73" s="34">
        <f>IF($D73="","",HKI!AS73+HKII!AS73+'COI - CHAM THI TN 17-18'!AS73+'HK HE 16-17'!AG79)</f>
        <v>0.9</v>
      </c>
      <c r="AT73" s="17">
        <f t="shared" si="7"/>
        <v>32.1</v>
      </c>
      <c r="AU73" s="5"/>
    </row>
    <row r="74" spans="1:47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>
        <f>IF($D74="","",HKI!E74+HKII!E74)</f>
        <v>0</v>
      </c>
      <c r="F74" s="16">
        <f>IF($D74="","",HKI!F74+HKII!F74)</f>
        <v>0</v>
      </c>
      <c r="G74" s="16">
        <f>IF($D74="","",HKI!G74+HKII!G74)</f>
        <v>0</v>
      </c>
      <c r="H74" s="16">
        <f>IF($D74="","",HKI!H74+HKII!H74)</f>
        <v>0</v>
      </c>
      <c r="I74" s="16">
        <f>IF($D74="","",HKI!I74+HKII!I74)</f>
        <v>0</v>
      </c>
      <c r="J74" s="16">
        <f>IF($D74="","",HKI!J74+HKII!J74)</f>
        <v>0</v>
      </c>
      <c r="K74" s="16">
        <f>IF($D74="","",HKI!K74+HKII!K74)</f>
        <v>0</v>
      </c>
      <c r="L74" s="16">
        <f>IF($D74="","",HKI!L74+HKII!L74)</f>
        <v>0</v>
      </c>
      <c r="M74" s="34">
        <f>IF($D74="","",($E74+$F74*1.5+$G74*0.25+$H74*0.5+$I74*2+$J74*2.5+$K74*0.5+$L74*1.5)+'HK HE 16-17'!I80)</f>
        <v>0</v>
      </c>
      <c r="N74" s="16">
        <f>IF($D74="","",HKI!N74+HKII!N74)</f>
        <v>0</v>
      </c>
      <c r="O74" s="16">
        <f>IF($D74="","",HKI!O74+HKII!O74)</f>
        <v>0</v>
      </c>
      <c r="P74" s="16">
        <f>IF($D74="","",HKI!P74+HKII!P74)</f>
        <v>0</v>
      </c>
      <c r="Q74" s="16">
        <f>IF($D74="","",HKI!Q74+HKII!Q74)</f>
        <v>0</v>
      </c>
      <c r="R74" s="34">
        <f>IF($D74="","",SUM($N74:$Q74)+'HK HE 16-17'!N80)</f>
        <v>0</v>
      </c>
      <c r="S74" s="16">
        <f>IF($D74="","",HKI!S74+HKII!S74)</f>
        <v>89</v>
      </c>
      <c r="T74" s="16">
        <f>IF($D74="","",HKI!T74+HKII!T74)</f>
        <v>0</v>
      </c>
      <c r="U74" s="16">
        <f>IF($D74="","",HKI!U74+HKII!U74)</f>
        <v>84</v>
      </c>
      <c r="V74" s="34">
        <f>IF($D74="","",((SUM($S74:$T74))-U74)*0.1)+'HK HE 16-17'!R80</f>
        <v>0.5</v>
      </c>
      <c r="W74" s="16">
        <f>IF($D74="","",HKI!W74+HKII!W74)</f>
        <v>0</v>
      </c>
      <c r="X74" s="16">
        <f>IF($D74="","",HKI!X74+HKII!X74)</f>
        <v>0</v>
      </c>
      <c r="Y74" s="16">
        <f>IF($D74="","",HKI!Y74+HKII!Y74)</f>
        <v>0</v>
      </c>
      <c r="Z74" s="34">
        <f t="shared" si="5"/>
        <v>0</v>
      </c>
      <c r="AA74" s="16">
        <f>IF($D74="","",HKI!AA74+HKII!AA74)</f>
        <v>0</v>
      </c>
      <c r="AB74" s="16">
        <f>IF($D74="","",HKI!AB74+HKII!AB74)</f>
        <v>0</v>
      </c>
      <c r="AC74" s="16">
        <f>IF($D74="","",HKI!AC74+HKII!AC74)</f>
        <v>0</v>
      </c>
      <c r="AD74" s="34">
        <f t="shared" si="6"/>
        <v>0</v>
      </c>
      <c r="AE74" s="16">
        <f>IF($D74="","",HKI!AE74+HKII!AE74)</f>
        <v>0</v>
      </c>
      <c r="AF74" s="16">
        <f>IF($D74="","",HKI!AF74+HKII!AF74)</f>
        <v>0</v>
      </c>
      <c r="AG74" s="16">
        <f>IF($D74="","",HKI!AG74+HKII!AG74)</f>
        <v>0</v>
      </c>
      <c r="AH74" s="34">
        <f>IF($D74="","",HKI!AH74+HKII!AH74)</f>
        <v>0</v>
      </c>
      <c r="AI74" s="16">
        <f>IF($D74="","",HKI!AI74+HKII!AI74+'COI - CHAM THI TN 17-18'!AI74)</f>
        <v>0</v>
      </c>
      <c r="AJ74" s="16">
        <f>IF($D74="","",HKI!AJ74+HKII!AJ74+'COI - CHAM THI TN 17-18'!AJ74)</f>
        <v>0</v>
      </c>
      <c r="AK74" s="34">
        <f>IF($D74="","",(SUM($AI74:$AJ74))*0.2)+'HK HE 16-17'!Y80</f>
        <v>0</v>
      </c>
      <c r="AL74" s="16">
        <f>IF($D74="","",HKI!AL74+HKII!AL74)</f>
        <v>0</v>
      </c>
      <c r="AM74" s="16">
        <f>IF($D74="","",HKI!AM74+HKII!AM74)</f>
        <v>0</v>
      </c>
      <c r="AN74" s="34">
        <f>IF($D74="","",HKI!AN74+HKII!AN74)</f>
        <v>0</v>
      </c>
      <c r="AO74" s="16">
        <f>IF($D74="","",HKI!AO74+HKII!AO74+'COI - CHAM THI TN 17-18'!AO74)</f>
        <v>0</v>
      </c>
      <c r="AP74" s="16">
        <f>IF($D74="","",HKI!AP74+HKII!AP74+'COI - CHAM THI TN 17-18'!AP74)</f>
        <v>0</v>
      </c>
      <c r="AQ74" s="16">
        <f>IF(D74="","",SUM(AO74:AP74)*0.4)+'HK HE 16-17'!AB80</f>
        <v>0</v>
      </c>
      <c r="AR74" s="34">
        <f>IF($D74="","",HKI!AR74+HKII!AR74+'COI - CHAM THI TN 17-18'!AR74+'HK HE 16-17'!AF80)</f>
        <v>0</v>
      </c>
      <c r="AS74" s="34">
        <f>IF($D74="","",HKI!AS74+HKII!AS74+'COI - CHAM THI TN 17-18'!AS74+'HK HE 16-17'!AG80)</f>
        <v>0</v>
      </c>
      <c r="AT74" s="17">
        <f t="shared" si="7"/>
        <v>0.5</v>
      </c>
      <c r="AU74" s="5"/>
    </row>
    <row r="75" spans="1:47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>
        <f>IF($D75="","",HKI!E75+HKII!E75)</f>
        <v>14</v>
      </c>
      <c r="F75" s="16">
        <f>IF($D75="","",HKI!F75+HKII!F75)</f>
        <v>0</v>
      </c>
      <c r="G75" s="16">
        <f>IF($D75="","",HKI!G75+HKII!G75)</f>
        <v>0</v>
      </c>
      <c r="H75" s="16">
        <f>IF($D75="","",HKI!H75+HKII!H75)</f>
        <v>0</v>
      </c>
      <c r="I75" s="16">
        <f>IF($D75="","",HKI!I75+HKII!I75)</f>
        <v>0</v>
      </c>
      <c r="J75" s="16">
        <f>IF($D75="","",HKI!J75+HKII!J75)</f>
        <v>0</v>
      </c>
      <c r="K75" s="16">
        <f>IF($D75="","",HKI!K75+HKII!K75)</f>
        <v>0</v>
      </c>
      <c r="L75" s="16">
        <f>IF($D75="","",HKI!L75+HKII!L75)</f>
        <v>0</v>
      </c>
      <c r="M75" s="34">
        <f>IF($D75="","",($E75+$F75*1.5+$G75*0.25+$H75*0.5+$I75*2+$J75*2.5+$K75*0.5+$L75*1.5)+'HK HE 16-17'!I81)</f>
        <v>18</v>
      </c>
      <c r="N75" s="16">
        <f>IF($D75="","",HKI!N75+HKII!N75)</f>
        <v>1.2</v>
      </c>
      <c r="O75" s="16">
        <f>IF($D75="","",HKI!O75+HKII!O75)</f>
        <v>3.9</v>
      </c>
      <c r="P75" s="16">
        <f>IF($D75="","",HKI!P75+HKII!P75)</f>
        <v>0</v>
      </c>
      <c r="Q75" s="16">
        <f>IF($D75="","",HKI!Q75+HKII!Q75)</f>
        <v>0</v>
      </c>
      <c r="R75" s="34">
        <f>IF($D75="","",SUM($N75:$Q75)+'HK HE 16-17'!N81)</f>
        <v>7.5</v>
      </c>
      <c r="S75" s="16">
        <f>IF($D75="","",HKI!S75+HKII!S75)</f>
        <v>210</v>
      </c>
      <c r="T75" s="16">
        <f>IF($D75="","",HKI!T75+HKII!T75)</f>
        <v>697</v>
      </c>
      <c r="U75" s="16">
        <f>IF($D75="","",HKI!U75+HKII!U75)</f>
        <v>160</v>
      </c>
      <c r="V75" s="34">
        <f>IF($D75="","",((SUM($S75:$T75))-U75)*0.1)+'HK HE 16-17'!R81</f>
        <v>74.7</v>
      </c>
      <c r="W75" s="16">
        <f>IF($D75="","",HKI!W75+HKII!W75)</f>
        <v>0</v>
      </c>
      <c r="X75" s="16">
        <f>IF($D75="","",HKI!X75+HKII!X75)</f>
        <v>0</v>
      </c>
      <c r="Y75" s="16">
        <f>IF($D75="","",HKI!Y75+HKII!Y75)</f>
        <v>0</v>
      </c>
      <c r="Z75" s="34">
        <f t="shared" si="5"/>
        <v>0</v>
      </c>
      <c r="AA75" s="16">
        <f>IF($D75="","",HKI!AA75+HKII!AA75)</f>
        <v>0</v>
      </c>
      <c r="AB75" s="16">
        <f>IF($D75="","",HKI!AB75+HKII!AB75)</f>
        <v>0</v>
      </c>
      <c r="AC75" s="16">
        <f>IF($D75="","",HKI!AC75+HKII!AC75)</f>
        <v>0</v>
      </c>
      <c r="AD75" s="34">
        <f t="shared" si="6"/>
        <v>0</v>
      </c>
      <c r="AE75" s="16">
        <f>IF($D75="","",HKI!AE75+HKII!AE75)</f>
        <v>0</v>
      </c>
      <c r="AF75" s="16">
        <f>IF($D75="","",HKI!AF75+HKII!AF75)</f>
        <v>0</v>
      </c>
      <c r="AG75" s="16">
        <f>IF($D75="","",HKI!AG75+HKII!AG75)</f>
        <v>0</v>
      </c>
      <c r="AH75" s="34">
        <f>IF($D75="","",HKI!AH75+HKII!AH75)</f>
        <v>0</v>
      </c>
      <c r="AI75" s="16">
        <f>IF($D75="","",HKI!AI75+HKII!AI75+'COI - CHAM THI TN 17-18'!AI75)</f>
        <v>0</v>
      </c>
      <c r="AJ75" s="16">
        <f>IF($D75="","",HKI!AJ75+HKII!AJ75+'COI - CHAM THI TN 17-18'!AJ75)</f>
        <v>11</v>
      </c>
      <c r="AK75" s="34">
        <f>IF($D75="","",(SUM($AI75:$AJ75))*0.2)+'HK HE 16-17'!Y81</f>
        <v>2.2000000000000002</v>
      </c>
      <c r="AL75" s="16">
        <f>IF($D75="","",HKI!AL75+HKII!AL75)</f>
        <v>0</v>
      </c>
      <c r="AM75" s="16">
        <f>IF($D75="","",HKI!AM75+HKII!AM75)</f>
        <v>0</v>
      </c>
      <c r="AN75" s="34">
        <f>IF($D75="","",HKI!AN75+HKII!AN75)</f>
        <v>0</v>
      </c>
      <c r="AO75" s="16">
        <f>IF($D75="","",HKI!AO75+HKII!AO75+'COI - CHAM THI TN 17-18'!AO75)</f>
        <v>13</v>
      </c>
      <c r="AP75" s="16">
        <f>IF($D75="","",HKI!AP75+HKII!AP75+'COI - CHAM THI TN 17-18'!AP75)</f>
        <v>6</v>
      </c>
      <c r="AQ75" s="16">
        <f>IF(D75="","",SUM(AO75:AP75)*0.4)+'HK HE 16-17'!AB81</f>
        <v>8.9</v>
      </c>
      <c r="AR75" s="34">
        <f>IF($D75="","",HKI!AR75+HKII!AR75+'COI - CHAM THI TN 17-18'!AR75+'HK HE 16-17'!AF81)</f>
        <v>0</v>
      </c>
      <c r="AS75" s="34">
        <f>IF($D75="","",HKI!AS75+HKII!AS75+'COI - CHAM THI TN 17-18'!AS75+'HK HE 16-17'!AG81)</f>
        <v>1.1000000000000001</v>
      </c>
      <c r="AT75" s="17">
        <f t="shared" si="7"/>
        <v>112.4</v>
      </c>
      <c r="AU75" s="5"/>
    </row>
    <row r="76" spans="1:47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>
        <f>IF($D76="","",HKI!E76+HKII!E76)</f>
        <v>2</v>
      </c>
      <c r="F76" s="16">
        <f>IF($D76="","",HKI!F76+HKII!F76)</f>
        <v>0</v>
      </c>
      <c r="G76" s="16">
        <f>IF($D76="","",HKI!G76+HKII!G76)</f>
        <v>0</v>
      </c>
      <c r="H76" s="16">
        <f>IF($D76="","",HKI!H76+HKII!H76)</f>
        <v>0</v>
      </c>
      <c r="I76" s="16">
        <f>IF($D76="","",HKI!I76+HKII!I76)</f>
        <v>0</v>
      </c>
      <c r="J76" s="16">
        <f>IF($D76="","",HKI!J76+HKII!J76)</f>
        <v>0</v>
      </c>
      <c r="K76" s="16">
        <f>IF($D76="","",HKI!K76+HKII!K76)</f>
        <v>0</v>
      </c>
      <c r="L76" s="16">
        <f>IF($D76="","",HKI!L76+HKII!L76)</f>
        <v>0</v>
      </c>
      <c r="M76" s="34">
        <f>IF($D76="","",($E76+$F76*1.5+$G76*0.25+$H76*0.5+$I76*2+$J76*2.5+$K76*0.5+$L76*1.5)+'HK HE 16-17'!I82)</f>
        <v>8</v>
      </c>
      <c r="N76" s="16">
        <f>IF($D76="","",HKI!N76+HKII!N76)</f>
        <v>3</v>
      </c>
      <c r="O76" s="16">
        <f>IF($D76="","",HKI!O76+HKII!O76)</f>
        <v>1.7999999999999998</v>
      </c>
      <c r="P76" s="16">
        <f>IF($D76="","",HKI!P76+HKII!P76)</f>
        <v>0</v>
      </c>
      <c r="Q76" s="16">
        <f>IF($D76="","",HKI!Q76+HKII!Q76)</f>
        <v>0</v>
      </c>
      <c r="R76" s="34">
        <f>IF($D76="","",SUM($N76:$Q76)+'HK HE 16-17'!N82)</f>
        <v>7.1999999999999993</v>
      </c>
      <c r="S76" s="16">
        <f>IF($D76="","",HKI!S76+HKII!S76)</f>
        <v>181</v>
      </c>
      <c r="T76" s="16">
        <f>IF($D76="","",HKI!T76+HKII!T76)</f>
        <v>170</v>
      </c>
      <c r="U76" s="16">
        <f>IF($D76="","",HKI!U76+HKII!U76)</f>
        <v>151</v>
      </c>
      <c r="V76" s="34">
        <f>IF($D76="","",((SUM($S76:$T76))-U76)*0.1)+'HK HE 16-17'!R82</f>
        <v>20</v>
      </c>
      <c r="W76" s="16">
        <f>IF($D76="","",HKI!W76+HKII!W76)</f>
        <v>0</v>
      </c>
      <c r="X76" s="16">
        <f>IF($D76="","",HKI!X76+HKII!X76)</f>
        <v>0</v>
      </c>
      <c r="Y76" s="16">
        <f>IF($D76="","",HKI!Y76+HKII!Y76)</f>
        <v>0</v>
      </c>
      <c r="Z76" s="34">
        <f t="shared" si="5"/>
        <v>0</v>
      </c>
      <c r="AA76" s="16">
        <f>IF($D76="","",HKI!AA76+HKII!AA76)</f>
        <v>22</v>
      </c>
      <c r="AB76" s="16">
        <f>IF($D76="","",HKI!AB76+HKII!AB76)</f>
        <v>0</v>
      </c>
      <c r="AC76" s="16">
        <f>IF($D76="","",HKI!AC76+HKII!AC76)</f>
        <v>22</v>
      </c>
      <c r="AD76" s="34">
        <f t="shared" si="6"/>
        <v>0</v>
      </c>
      <c r="AE76" s="16">
        <f>IF($D76="","",HKI!AE76+HKII!AE76)</f>
        <v>0</v>
      </c>
      <c r="AF76" s="16">
        <f>IF($D76="","",HKI!AF76+HKII!AF76)</f>
        <v>0</v>
      </c>
      <c r="AG76" s="16">
        <f>IF($D76="","",HKI!AG76+HKII!AG76)</f>
        <v>0</v>
      </c>
      <c r="AH76" s="34">
        <f>IF($D76="","",HKI!AH76+HKII!AH76)</f>
        <v>0</v>
      </c>
      <c r="AI76" s="16">
        <f>IF($D76="","",HKI!AI76+HKII!AI76+'COI - CHAM THI TN 17-18'!AI76)</f>
        <v>0</v>
      </c>
      <c r="AJ76" s="16">
        <f>IF($D76="","",HKI!AJ76+HKII!AJ76+'COI - CHAM THI TN 17-18'!AJ76)</f>
        <v>0</v>
      </c>
      <c r="AK76" s="34">
        <f>IF($D76="","",(SUM($AI76:$AJ76))*0.2)+'HK HE 16-17'!Y82</f>
        <v>0</v>
      </c>
      <c r="AL76" s="16">
        <f>IF($D76="","",HKI!AL76+HKII!AL76)</f>
        <v>0</v>
      </c>
      <c r="AM76" s="16">
        <f>IF($D76="","",HKI!AM76+HKII!AM76)</f>
        <v>0</v>
      </c>
      <c r="AN76" s="34">
        <f>IF($D76="","",HKI!AN76+HKII!AN76)</f>
        <v>0</v>
      </c>
      <c r="AO76" s="16">
        <f>IF($D76="","",HKI!AO76+HKII!AO76+'COI - CHAM THI TN 17-18'!AO76)</f>
        <v>0</v>
      </c>
      <c r="AP76" s="16">
        <f>IF($D76="","",HKI!AP76+HKII!AP76+'COI - CHAM THI TN 17-18'!AP76)</f>
        <v>0</v>
      </c>
      <c r="AQ76" s="16">
        <f>IF(D76="","",SUM(AO76:AP76)*0.4)+'HK HE 16-17'!AB82</f>
        <v>0</v>
      </c>
      <c r="AR76" s="34">
        <f>IF($D76="","",HKI!AR76+HKII!AR76+'COI - CHAM THI TN 17-18'!AR76+'HK HE 16-17'!AF82)</f>
        <v>0</v>
      </c>
      <c r="AS76" s="34">
        <f>IF($D76="","",HKI!AS76+HKII!AS76+'COI - CHAM THI TN 17-18'!AS76+'HK HE 16-17'!AG82)</f>
        <v>0.5</v>
      </c>
      <c r="AT76" s="17">
        <f t="shared" si="7"/>
        <v>35.700000000000003</v>
      </c>
      <c r="AU76" s="5"/>
    </row>
    <row r="77" spans="1:47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>
        <f>IF($D77="","",HKI!E77+HKII!E77)</f>
        <v>6</v>
      </c>
      <c r="F77" s="16">
        <f>IF($D77="","",HKI!F77+HKII!F77)</f>
        <v>4</v>
      </c>
      <c r="G77" s="16">
        <f>IF($D77="","",HKI!G77+HKII!G77)</f>
        <v>0</v>
      </c>
      <c r="H77" s="16">
        <f>IF($D77="","",HKI!H77+HKII!H77)</f>
        <v>0</v>
      </c>
      <c r="I77" s="16">
        <f>IF($D77="","",HKI!I77+HKII!I77)</f>
        <v>0</v>
      </c>
      <c r="J77" s="16">
        <f>IF($D77="","",HKI!J77+HKII!J77)</f>
        <v>0</v>
      </c>
      <c r="K77" s="16">
        <f>IF($D77="","",HKI!K77+HKII!K77)</f>
        <v>0</v>
      </c>
      <c r="L77" s="16">
        <f>IF($D77="","",HKI!L77+HKII!L77)</f>
        <v>0</v>
      </c>
      <c r="M77" s="34">
        <f>IF($D77="","",($E77+$F77*1.5+$G77*0.25+$H77*0.5+$I77*2+$J77*2.5+$K77*0.5+$L77*1.5)+'HK HE 16-17'!I83)</f>
        <v>14</v>
      </c>
      <c r="N77" s="16">
        <f>IF($D77="","",HKI!N77+HKII!N77)</f>
        <v>7.35</v>
      </c>
      <c r="O77" s="16">
        <f>IF($D77="","",HKI!O77+HKII!O77)</f>
        <v>6.75</v>
      </c>
      <c r="P77" s="16">
        <f>IF($D77="","",HKI!P77+HKII!P77)</f>
        <v>0</v>
      </c>
      <c r="Q77" s="16">
        <f>IF($D77="","",HKI!Q77+HKII!Q77)</f>
        <v>0</v>
      </c>
      <c r="R77" s="34">
        <f>IF($D77="","",SUM($N77:$Q77)+'HK HE 16-17'!N83)</f>
        <v>16.5</v>
      </c>
      <c r="S77" s="16">
        <f>IF($D77="","",HKI!S77+HKII!S77)</f>
        <v>412</v>
      </c>
      <c r="T77" s="16">
        <f>IF($D77="","",HKI!T77+HKII!T77)</f>
        <v>557</v>
      </c>
      <c r="U77" s="16">
        <f>IF($D77="","",HKI!U77+HKII!U77)</f>
        <v>474</v>
      </c>
      <c r="V77" s="34">
        <f>IF($D77="","",((SUM($S77:$T77))-U77)*0.1)+'HK HE 16-17'!R83</f>
        <v>51.2</v>
      </c>
      <c r="W77" s="16">
        <f>IF($D77="","",HKI!W77+HKII!W77)</f>
        <v>0</v>
      </c>
      <c r="X77" s="16">
        <f>IF($D77="","",HKI!X77+HKII!X77)</f>
        <v>0</v>
      </c>
      <c r="Y77" s="16">
        <f>IF($D77="","",HKI!Y77+HKII!Y77)</f>
        <v>0</v>
      </c>
      <c r="Z77" s="34">
        <f t="shared" si="5"/>
        <v>0</v>
      </c>
      <c r="AA77" s="16">
        <f>IF($D77="","",HKI!AA77+HKII!AA77)</f>
        <v>0</v>
      </c>
      <c r="AB77" s="16">
        <f>IF($D77="","",HKI!AB77+HKII!AB77)</f>
        <v>0</v>
      </c>
      <c r="AC77" s="16">
        <f>IF($D77="","",HKI!AC77+HKII!AC77)</f>
        <v>0</v>
      </c>
      <c r="AD77" s="34">
        <f t="shared" si="6"/>
        <v>0</v>
      </c>
      <c r="AE77" s="16">
        <f>IF($D77="","",HKI!AE77+HKII!AE77)</f>
        <v>0</v>
      </c>
      <c r="AF77" s="16">
        <f>IF($D77="","",HKI!AF77+HKII!AF77)</f>
        <v>0</v>
      </c>
      <c r="AG77" s="16">
        <f>IF($D77="","",HKI!AG77+HKII!AG77)</f>
        <v>0</v>
      </c>
      <c r="AH77" s="34">
        <f>IF($D77="","",HKI!AH77+HKII!AH77)</f>
        <v>0</v>
      </c>
      <c r="AI77" s="16">
        <f>IF($D77="","",HKI!AI77+HKII!AI77+'COI - CHAM THI TN 17-18'!AI77)</f>
        <v>0</v>
      </c>
      <c r="AJ77" s="16">
        <f>IF($D77="","",HKI!AJ77+HKII!AJ77+'COI - CHAM THI TN 17-18'!AJ77)</f>
        <v>0</v>
      </c>
      <c r="AK77" s="34">
        <f>IF($D77="","",(SUM($AI77:$AJ77))*0.2)+'HK HE 16-17'!Y83</f>
        <v>0</v>
      </c>
      <c r="AL77" s="16">
        <f>IF($D77="","",HKI!AL77+HKII!AL77)</f>
        <v>0</v>
      </c>
      <c r="AM77" s="16">
        <f>IF($D77="","",HKI!AM77+HKII!AM77)</f>
        <v>0</v>
      </c>
      <c r="AN77" s="34">
        <f>IF($D77="","",HKI!AN77+HKII!AN77)</f>
        <v>0</v>
      </c>
      <c r="AO77" s="16">
        <f>IF($D77="","",HKI!AO77+HKII!AO77+'COI - CHAM THI TN 17-18'!AO77)</f>
        <v>0</v>
      </c>
      <c r="AP77" s="16">
        <f>IF($D77="","",HKI!AP77+HKII!AP77+'COI - CHAM THI TN 17-18'!AP77)</f>
        <v>0</v>
      </c>
      <c r="AQ77" s="16">
        <f>IF(D77="","",SUM(AO77:AP77)*0.4)+'HK HE 16-17'!AB83</f>
        <v>0</v>
      </c>
      <c r="AR77" s="34">
        <f>IF($D77="","",HKI!AR77+HKII!AR77+'COI - CHAM THI TN 17-18'!AR77+'HK HE 16-17'!AF83)</f>
        <v>0</v>
      </c>
      <c r="AS77" s="34">
        <f>IF($D77="","",HKI!AS77+HKII!AS77+'COI - CHAM THI TN 17-18'!AS77+'HK HE 16-17'!AG83)</f>
        <v>0.3</v>
      </c>
      <c r="AT77" s="17">
        <f t="shared" si="7"/>
        <v>82</v>
      </c>
      <c r="AU77" s="5"/>
    </row>
    <row r="78" spans="1:47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>
        <f>IF($D78="","",HKI!E78+HKII!E78)</f>
        <v>0</v>
      </c>
      <c r="F78" s="16">
        <f>IF($D78="","",HKI!F78+HKII!F78)</f>
        <v>0</v>
      </c>
      <c r="G78" s="16">
        <f>IF($D78="","",HKI!G78+HKII!G78)</f>
        <v>0</v>
      </c>
      <c r="H78" s="16">
        <f>IF($D78="","",HKI!H78+HKII!H78)</f>
        <v>0</v>
      </c>
      <c r="I78" s="16">
        <f>IF($D78="","",HKI!I78+HKII!I78)</f>
        <v>0</v>
      </c>
      <c r="J78" s="16">
        <f>IF($D78="","",HKI!J78+HKII!J78)</f>
        <v>0</v>
      </c>
      <c r="K78" s="16">
        <f>IF($D78="","",HKI!K78+HKII!K78)</f>
        <v>0</v>
      </c>
      <c r="L78" s="16">
        <f>IF($D78="","",HKI!L78+HKII!L78)</f>
        <v>0</v>
      </c>
      <c r="M78" s="34">
        <f>IF($D78="","",($E78+$F78*1.5+$G78*0.25+$H78*0.5+$I78*2+$J78*2.5+$K78*0.5+$L78*1.5)+'HK HE 16-17'!I84)</f>
        <v>0</v>
      </c>
      <c r="N78" s="16">
        <f>IF($D78="","",HKI!N78+HKII!N78)</f>
        <v>2.25</v>
      </c>
      <c r="O78" s="16">
        <f>IF($D78="","",HKI!O78+HKII!O78)</f>
        <v>5.25</v>
      </c>
      <c r="P78" s="16">
        <f>IF($D78="","",HKI!P78+HKII!P78)</f>
        <v>0</v>
      </c>
      <c r="Q78" s="16">
        <f>IF($D78="","",HKI!Q78+HKII!Q78)</f>
        <v>0</v>
      </c>
      <c r="R78" s="34">
        <f>IF($D78="","",SUM($N78:$Q78)+'HK HE 16-17'!N84)</f>
        <v>7.5</v>
      </c>
      <c r="S78" s="16">
        <f>IF($D78="","",HKI!S78+HKII!S78)</f>
        <v>72</v>
      </c>
      <c r="T78" s="16">
        <f>IF($D78="","",HKI!T78+HKII!T78)</f>
        <v>84</v>
      </c>
      <c r="U78" s="16">
        <f>IF($D78="","",HKI!U78+HKII!U78)</f>
        <v>78</v>
      </c>
      <c r="V78" s="34">
        <f>IF($D78="","",((SUM($S78:$T78))-U78)*0.1)+'HK HE 16-17'!R84</f>
        <v>7.8000000000000007</v>
      </c>
      <c r="W78" s="16">
        <f>IF($D78="","",HKI!W78+HKII!W78)</f>
        <v>0</v>
      </c>
      <c r="X78" s="16">
        <f>IF($D78="","",HKI!X78+HKII!X78)</f>
        <v>0</v>
      </c>
      <c r="Y78" s="16">
        <f>IF($D78="","",HKI!Y78+HKII!Y78)</f>
        <v>0</v>
      </c>
      <c r="Z78" s="34">
        <f t="shared" si="5"/>
        <v>0</v>
      </c>
      <c r="AA78" s="16">
        <f>IF($D78="","",HKI!AA78+HKII!AA78)</f>
        <v>0</v>
      </c>
      <c r="AB78" s="16">
        <f>IF($D78="","",HKI!AB78+HKII!AB78)</f>
        <v>0</v>
      </c>
      <c r="AC78" s="16">
        <f>IF($D78="","",HKI!AC78+HKII!AC78)</f>
        <v>0</v>
      </c>
      <c r="AD78" s="34">
        <f t="shared" si="6"/>
        <v>0</v>
      </c>
      <c r="AE78" s="16">
        <f>IF($D78="","",HKI!AE78+HKII!AE78)</f>
        <v>0</v>
      </c>
      <c r="AF78" s="16">
        <f>IF($D78="","",HKI!AF78+HKII!AF78)</f>
        <v>0</v>
      </c>
      <c r="AG78" s="16">
        <f>IF($D78="","",HKI!AG78+HKII!AG78)</f>
        <v>0</v>
      </c>
      <c r="AH78" s="34">
        <f>IF($D78="","",HKI!AH78+HKII!AH78)</f>
        <v>0</v>
      </c>
      <c r="AI78" s="16">
        <f>IF($D78="","",HKI!AI78+HKII!AI78+'COI - CHAM THI TN 17-18'!AI78)</f>
        <v>7</v>
      </c>
      <c r="AJ78" s="16">
        <f>IF($D78="","",HKI!AJ78+HKII!AJ78+'COI - CHAM THI TN 17-18'!AJ78)</f>
        <v>0</v>
      </c>
      <c r="AK78" s="34">
        <f>IF($D78="","",(SUM($AI78:$AJ78))*0.2)+'HK HE 16-17'!Y84</f>
        <v>1.4000000000000001</v>
      </c>
      <c r="AL78" s="16">
        <f>IF($D78="","",HKI!AL78+HKII!AL78)</f>
        <v>0</v>
      </c>
      <c r="AM78" s="16">
        <f>IF($D78="","",HKI!AM78+HKII!AM78)</f>
        <v>0</v>
      </c>
      <c r="AN78" s="34">
        <f>IF($D78="","",HKI!AN78+HKII!AN78)</f>
        <v>0</v>
      </c>
      <c r="AO78" s="16">
        <f>IF($D78="","",HKI!AO78+HKII!AO78+'COI - CHAM THI TN 17-18'!AO78)</f>
        <v>0</v>
      </c>
      <c r="AP78" s="16">
        <f>IF($D78="","",HKI!AP78+HKII!AP78+'COI - CHAM THI TN 17-18'!AP78)</f>
        <v>0</v>
      </c>
      <c r="AQ78" s="16">
        <f>IF(D78="","",SUM(AO78:AP78)*0.4)+'HK HE 16-17'!AB84</f>
        <v>0</v>
      </c>
      <c r="AR78" s="34">
        <f>IF($D78="","",HKI!AR78+HKII!AR78+'COI - CHAM THI TN 17-18'!AR78+'HK HE 16-17'!AF84)</f>
        <v>0</v>
      </c>
      <c r="AS78" s="34">
        <f>IF($D78="","",HKI!AS78+HKII!AS78+'COI - CHAM THI TN 17-18'!AS78+'HK HE 16-17'!AG84)</f>
        <v>0.5</v>
      </c>
      <c r="AT78" s="17">
        <f t="shared" si="7"/>
        <v>17.2</v>
      </c>
      <c r="AU78" s="5"/>
    </row>
    <row r="79" spans="1:47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>
        <f>IF($D79="","",HKI!E79+HKII!E79)</f>
        <v>10</v>
      </c>
      <c r="F79" s="16">
        <f>IF($D79="","",HKI!F79+HKII!F79)</f>
        <v>0</v>
      </c>
      <c r="G79" s="16">
        <f>IF($D79="","",HKI!G79+HKII!G79)</f>
        <v>0</v>
      </c>
      <c r="H79" s="16">
        <f>IF($D79="","",HKI!H79+HKII!H79)</f>
        <v>0</v>
      </c>
      <c r="I79" s="16">
        <f>IF($D79="","",HKI!I79+HKII!I79)</f>
        <v>0</v>
      </c>
      <c r="J79" s="16">
        <f>IF($D79="","",HKI!J79+HKII!J79)</f>
        <v>0</v>
      </c>
      <c r="K79" s="16">
        <f>IF($D79="","",HKI!K79+HKII!K79)</f>
        <v>0</v>
      </c>
      <c r="L79" s="16">
        <f>IF($D79="","",HKI!L79+HKII!L79)</f>
        <v>0</v>
      </c>
      <c r="M79" s="34">
        <f>IF($D79="","",($E79+$F79*1.5+$G79*0.25+$H79*0.5+$I79*2+$J79*2.5+$K79*0.5+$L79*1.5)+'HK HE 16-17'!I85)</f>
        <v>12</v>
      </c>
      <c r="N79" s="16">
        <f>IF($D79="","",HKI!N79+HKII!N79)</f>
        <v>4.05</v>
      </c>
      <c r="O79" s="16">
        <f>IF($D79="","",HKI!O79+HKII!O79)</f>
        <v>5.7</v>
      </c>
      <c r="P79" s="16">
        <f>IF($D79="","",HKI!P79+HKII!P79)</f>
        <v>0</v>
      </c>
      <c r="Q79" s="16">
        <f>IF($D79="","",HKI!Q79+HKII!Q79)</f>
        <v>0</v>
      </c>
      <c r="R79" s="34">
        <f>IF($D79="","",SUM($N79:$Q79)+'HK HE 16-17'!N85)</f>
        <v>12.15</v>
      </c>
      <c r="S79" s="16">
        <f>IF($D79="","",HKI!S79+HKII!S79)</f>
        <v>446</v>
      </c>
      <c r="T79" s="16">
        <f>IF($D79="","",HKI!T79+HKII!T79)</f>
        <v>487</v>
      </c>
      <c r="U79" s="16">
        <f>IF($D79="","",HKI!U79+HKII!U79)</f>
        <v>401</v>
      </c>
      <c r="V79" s="34">
        <f>IF($D79="","",((SUM($S79:$T79))-U79)*0.1)+'HK HE 16-17'!R85</f>
        <v>54.150000000000006</v>
      </c>
      <c r="W79" s="16">
        <f>IF($D79="","",HKI!W79+HKII!W79)</f>
        <v>0</v>
      </c>
      <c r="X79" s="16">
        <f>IF($D79="","",HKI!X79+HKII!X79)</f>
        <v>0</v>
      </c>
      <c r="Y79" s="16">
        <f>IF($D79="","",HKI!Y79+HKII!Y79)</f>
        <v>0</v>
      </c>
      <c r="Z79" s="34">
        <f t="shared" si="5"/>
        <v>0</v>
      </c>
      <c r="AA79" s="16">
        <f>IF($D79="","",HKI!AA79+HKII!AA79)</f>
        <v>0</v>
      </c>
      <c r="AB79" s="16">
        <f>IF($D79="","",HKI!AB79+HKII!AB79)</f>
        <v>0</v>
      </c>
      <c r="AC79" s="16">
        <f>IF($D79="","",HKI!AC79+HKII!AC79)</f>
        <v>0</v>
      </c>
      <c r="AD79" s="34">
        <f t="shared" si="6"/>
        <v>0</v>
      </c>
      <c r="AE79" s="16">
        <f>IF($D79="","",HKI!AE79+HKII!AE79)</f>
        <v>0</v>
      </c>
      <c r="AF79" s="16">
        <f>IF($D79="","",HKI!AF79+HKII!AF79)</f>
        <v>0</v>
      </c>
      <c r="AG79" s="16">
        <f>IF($D79="","",HKI!AG79+HKII!AG79)</f>
        <v>0</v>
      </c>
      <c r="AH79" s="34">
        <f>IF($D79="","",HKI!AH79+HKII!AH79)</f>
        <v>0</v>
      </c>
      <c r="AI79" s="16">
        <f>IF($D79="","",HKI!AI79+HKII!AI79+'COI - CHAM THI TN 17-18'!AI79)</f>
        <v>0</v>
      </c>
      <c r="AJ79" s="16">
        <f>IF($D79="","",HKI!AJ79+HKII!AJ79+'COI - CHAM THI TN 17-18'!AJ79)</f>
        <v>0</v>
      </c>
      <c r="AK79" s="34">
        <f>IF($D79="","",(SUM($AI79:$AJ79))*0.2)+'HK HE 16-17'!Y85</f>
        <v>0</v>
      </c>
      <c r="AL79" s="16">
        <f>IF($D79="","",HKI!AL79+HKII!AL79)</f>
        <v>0</v>
      </c>
      <c r="AM79" s="16">
        <f>IF($D79="","",HKI!AM79+HKII!AM79)</f>
        <v>0</v>
      </c>
      <c r="AN79" s="34">
        <f>IF($D79="","",HKI!AN79+HKII!AN79)</f>
        <v>0</v>
      </c>
      <c r="AO79" s="16">
        <f>IF($D79="","",HKI!AO79+HKII!AO79+'COI - CHAM THI TN 17-18'!AO79)</f>
        <v>0</v>
      </c>
      <c r="AP79" s="16">
        <f>IF($D79="","",HKI!AP79+HKII!AP79+'COI - CHAM THI TN 17-18'!AP79)</f>
        <v>0</v>
      </c>
      <c r="AQ79" s="16">
        <f>IF(D79="","",SUM(AO79:AP79)*0.4)+'HK HE 16-17'!AB85</f>
        <v>0</v>
      </c>
      <c r="AR79" s="34">
        <f>IF($D79="","",HKI!AR79+HKII!AR79+'COI - CHAM THI TN 17-18'!AR79+'HK HE 16-17'!AF85)</f>
        <v>0</v>
      </c>
      <c r="AS79" s="34">
        <f>IF($D79="","",HKI!AS79+HKII!AS79+'COI - CHAM THI TN 17-18'!AS79+'HK HE 16-17'!AG85)</f>
        <v>1.3</v>
      </c>
      <c r="AT79" s="17">
        <f t="shared" si="7"/>
        <v>79.599999999999994</v>
      </c>
      <c r="AU79" s="5"/>
    </row>
    <row r="80" spans="1:47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>
        <f>IF($D80="","",HKI!E80+HKII!E80)</f>
        <v>8</v>
      </c>
      <c r="F80" s="16">
        <f>IF($D80="","",HKI!F80+HKII!F80)</f>
        <v>0</v>
      </c>
      <c r="G80" s="16">
        <f>IF($D80="","",HKI!G80+HKII!G80)</f>
        <v>0</v>
      </c>
      <c r="H80" s="16">
        <f>IF($D80="","",HKI!H80+HKII!H80)</f>
        <v>0</v>
      </c>
      <c r="I80" s="16">
        <f>IF($D80="","",HKI!I80+HKII!I80)</f>
        <v>0</v>
      </c>
      <c r="J80" s="16">
        <f>IF($D80="","",HKI!J80+HKII!J80)</f>
        <v>0</v>
      </c>
      <c r="K80" s="16">
        <f>IF($D80="","",HKI!K80+HKII!K80)</f>
        <v>0</v>
      </c>
      <c r="L80" s="16">
        <f>IF($D80="","",HKI!L80+HKII!L80)</f>
        <v>0</v>
      </c>
      <c r="M80" s="34">
        <f>IF($D80="","",($E80+$F80*1.5+$G80*0.25+$H80*0.5+$I80*2+$J80*2.5+$K80*0.5+$L80*1.5)+'HK HE 16-17'!I86)</f>
        <v>8</v>
      </c>
      <c r="N80" s="16">
        <f>IF($D80="","",HKI!N80+HKII!N80)</f>
        <v>2.8499999999999996</v>
      </c>
      <c r="O80" s="16">
        <f>IF($D80="","",HKI!O80+HKII!O80)</f>
        <v>4.5</v>
      </c>
      <c r="P80" s="16">
        <f>IF($D80="","",HKI!P80+HKII!P80)</f>
        <v>0</v>
      </c>
      <c r="Q80" s="16">
        <f>IF($D80="","",HKI!Q80+HKII!Q80)</f>
        <v>0</v>
      </c>
      <c r="R80" s="34">
        <f>IF($D80="","",SUM($N80:$Q80)+'HK HE 16-17'!N86)</f>
        <v>7.35</v>
      </c>
      <c r="S80" s="16">
        <f>IF($D80="","",HKI!S80+HKII!S80)</f>
        <v>234</v>
      </c>
      <c r="T80" s="16">
        <f>IF($D80="","",HKI!T80+HKII!T80)</f>
        <v>147</v>
      </c>
      <c r="U80" s="16">
        <f>IF($D80="","",HKI!U80+HKII!U80)</f>
        <v>236</v>
      </c>
      <c r="V80" s="34">
        <f>IF($D80="","",((SUM($S80:$T80))-U80)*0.1)+'HK HE 16-17'!R86</f>
        <v>14.5</v>
      </c>
      <c r="W80" s="16">
        <f>IF($D80="","",HKI!W80+HKII!W80)</f>
        <v>0</v>
      </c>
      <c r="X80" s="16">
        <f>IF($D80="","",HKI!X80+HKII!X80)</f>
        <v>0</v>
      </c>
      <c r="Y80" s="16">
        <f>IF($D80="","",HKI!Y80+HKII!Y80)</f>
        <v>0</v>
      </c>
      <c r="Z80" s="34">
        <f t="shared" si="5"/>
        <v>0</v>
      </c>
      <c r="AA80" s="16">
        <f>IF($D80="","",HKI!AA80+HKII!AA80)</f>
        <v>0</v>
      </c>
      <c r="AB80" s="16">
        <f>IF($D80="","",HKI!AB80+HKII!AB80)</f>
        <v>0</v>
      </c>
      <c r="AC80" s="16">
        <f>IF($D80="","",HKI!AC80+HKII!AC80)</f>
        <v>0</v>
      </c>
      <c r="AD80" s="34">
        <f t="shared" si="6"/>
        <v>0</v>
      </c>
      <c r="AE80" s="16">
        <f>IF($D80="","",HKI!AE80+HKII!AE80)</f>
        <v>0</v>
      </c>
      <c r="AF80" s="16">
        <f>IF($D80="","",HKI!AF80+HKII!AF80)</f>
        <v>0</v>
      </c>
      <c r="AG80" s="16">
        <f>IF($D80="","",HKI!AG80+HKII!AG80)</f>
        <v>0</v>
      </c>
      <c r="AH80" s="34">
        <f>IF($D80="","",HKI!AH80+HKII!AH80)</f>
        <v>0</v>
      </c>
      <c r="AI80" s="16">
        <f>IF($D80="","",HKI!AI80+HKII!AI80+'COI - CHAM THI TN 17-18'!AI80)</f>
        <v>0</v>
      </c>
      <c r="AJ80" s="16">
        <f>IF($D80="","",HKI!AJ80+HKII!AJ80+'COI - CHAM THI TN 17-18'!AJ80)</f>
        <v>7</v>
      </c>
      <c r="AK80" s="34">
        <f>IF($D80="","",(SUM($AI80:$AJ80))*0.2)+'HK HE 16-17'!Y86</f>
        <v>1.4000000000000001</v>
      </c>
      <c r="AL80" s="16">
        <f>IF($D80="","",HKI!AL80+HKII!AL80)</f>
        <v>0</v>
      </c>
      <c r="AM80" s="16">
        <f>IF($D80="","",HKI!AM80+HKII!AM80)</f>
        <v>0</v>
      </c>
      <c r="AN80" s="34">
        <f>IF($D80="","",HKI!AN80+HKII!AN80)</f>
        <v>0</v>
      </c>
      <c r="AO80" s="16">
        <f>IF($D80="","",HKI!AO80+HKII!AO80+'COI - CHAM THI TN 17-18'!AO80)</f>
        <v>0</v>
      </c>
      <c r="AP80" s="16">
        <f>IF($D80="","",HKI!AP80+HKII!AP80+'COI - CHAM THI TN 17-18'!AP80)</f>
        <v>0</v>
      </c>
      <c r="AQ80" s="16">
        <f>IF(D80="","",SUM(AO80:AP80)*0.4)+'HK HE 16-17'!AB86</f>
        <v>0</v>
      </c>
      <c r="AR80" s="34">
        <f>IF($D80="","",HKI!AR80+HKII!AR80+'COI - CHAM THI TN 17-18'!AR80+'HK HE 16-17'!AF86)</f>
        <v>0</v>
      </c>
      <c r="AS80" s="34">
        <f>IF($D80="","",HKI!AS80+HKII!AS80+'COI - CHAM THI TN 17-18'!AS80+'HK HE 16-17'!AG86)</f>
        <v>0</v>
      </c>
      <c r="AT80" s="17">
        <f t="shared" si="7"/>
        <v>31.3</v>
      </c>
      <c r="AU80" s="5"/>
    </row>
    <row r="81" spans="1:47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>
        <f>IF($D81="","",HKI!E81+HKII!E81)</f>
        <v>0</v>
      </c>
      <c r="F81" s="16">
        <f>IF($D81="","",HKI!F81+HKII!F81)</f>
        <v>0</v>
      </c>
      <c r="G81" s="16">
        <f>IF($D81="","",HKI!G81+HKII!G81)</f>
        <v>0</v>
      </c>
      <c r="H81" s="16">
        <f>IF($D81="","",HKI!H81+HKII!H81)</f>
        <v>0</v>
      </c>
      <c r="I81" s="16">
        <f>IF($D81="","",HKI!I81+HKII!I81)</f>
        <v>0</v>
      </c>
      <c r="J81" s="16">
        <f>IF($D81="","",HKI!J81+HKII!J81)</f>
        <v>0</v>
      </c>
      <c r="K81" s="16">
        <f>IF($D81="","",HKI!K81+HKII!K81)</f>
        <v>0</v>
      </c>
      <c r="L81" s="16">
        <f>IF($D81="","",HKI!L81+HKII!L81)</f>
        <v>0</v>
      </c>
      <c r="M81" s="34">
        <f>IF($D81="","",($E81+$F81*1.5+$G81*0.25+$H81*0.5+$I81*2+$J81*2.5+$K81*0.5+$L81*1.5)+'HK HE 16-17'!I87)</f>
        <v>0</v>
      </c>
      <c r="N81" s="16">
        <f>IF($D81="","",HKI!N81+HKII!N81)</f>
        <v>6</v>
      </c>
      <c r="O81" s="16">
        <f>IF($D81="","",HKI!O81+HKII!O81)</f>
        <v>6.15</v>
      </c>
      <c r="P81" s="16">
        <f>IF($D81="","",HKI!P81+HKII!P81)</f>
        <v>0</v>
      </c>
      <c r="Q81" s="16">
        <f>IF($D81="","",HKI!Q81+HKII!Q81)</f>
        <v>0</v>
      </c>
      <c r="R81" s="34">
        <f>IF($D81="","",SUM($N81:$Q81)+'HK HE 16-17'!N87)</f>
        <v>13.75</v>
      </c>
      <c r="S81" s="16">
        <f>IF($D81="","",HKI!S81+HKII!S81)</f>
        <v>0</v>
      </c>
      <c r="T81" s="16">
        <f>IF($D81="","",HKI!T81+HKII!T81)</f>
        <v>0</v>
      </c>
      <c r="U81" s="16">
        <f>IF($D81="","",HKI!U81+HKII!U81)</f>
        <v>38</v>
      </c>
      <c r="V81" s="34">
        <f>IF($D81="","",((SUM($S81:$T81))-U81)*0.1)+'HK HE 16-17'!R87</f>
        <v>-3.8000000000000003</v>
      </c>
      <c r="W81" s="16">
        <f>IF($D81="","",HKI!W81+HKII!W81)</f>
        <v>0</v>
      </c>
      <c r="X81" s="16">
        <f>IF($D81="","",HKI!X81+HKII!X81)</f>
        <v>0</v>
      </c>
      <c r="Y81" s="16">
        <f>IF($D81="","",HKI!Y81+HKII!Y81)</f>
        <v>0</v>
      </c>
      <c r="Z81" s="34">
        <f t="shared" si="5"/>
        <v>0</v>
      </c>
      <c r="AA81" s="16">
        <f>IF($D81="","",HKI!AA81+HKII!AA81)</f>
        <v>0</v>
      </c>
      <c r="AB81" s="16">
        <f>IF($D81="","",HKI!AB81+HKII!AB81)</f>
        <v>0</v>
      </c>
      <c r="AC81" s="16">
        <f>IF($D81="","",HKI!AC81+HKII!AC81)</f>
        <v>0</v>
      </c>
      <c r="AD81" s="34">
        <f t="shared" si="6"/>
        <v>0</v>
      </c>
      <c r="AE81" s="16">
        <f>IF($D81="","",HKI!AE81+HKII!AE81)</f>
        <v>0</v>
      </c>
      <c r="AF81" s="16">
        <f>IF($D81="","",HKI!AF81+HKII!AF81)</f>
        <v>0</v>
      </c>
      <c r="AG81" s="16">
        <f>IF($D81="","",HKI!AG81+HKII!AG81)</f>
        <v>0</v>
      </c>
      <c r="AH81" s="34">
        <f>IF($D81="","",HKI!AH81+HKII!AH81)</f>
        <v>0</v>
      </c>
      <c r="AI81" s="16">
        <f>IF($D81="","",HKI!AI81+HKII!AI81+'COI - CHAM THI TN 17-18'!AI81)</f>
        <v>0</v>
      </c>
      <c r="AJ81" s="16">
        <f>IF($D81="","",HKI!AJ81+HKII!AJ81+'COI - CHAM THI TN 17-18'!AJ81)</f>
        <v>0</v>
      </c>
      <c r="AK81" s="34">
        <f>IF($D81="","",(SUM($AI81:$AJ81))*0.2)+'HK HE 16-17'!Y87</f>
        <v>0</v>
      </c>
      <c r="AL81" s="16">
        <f>IF($D81="","",HKI!AL81+HKII!AL81)</f>
        <v>0</v>
      </c>
      <c r="AM81" s="16">
        <f>IF($D81="","",HKI!AM81+HKII!AM81)</f>
        <v>0</v>
      </c>
      <c r="AN81" s="34">
        <f>IF($D81="","",HKI!AN81+HKII!AN81)</f>
        <v>0</v>
      </c>
      <c r="AO81" s="16">
        <f>IF($D81="","",HKI!AO81+HKII!AO81+'COI - CHAM THI TN 17-18'!AO81)</f>
        <v>0</v>
      </c>
      <c r="AP81" s="16">
        <f>IF($D81="","",HKI!AP81+HKII!AP81+'COI - CHAM THI TN 17-18'!AP81)</f>
        <v>2</v>
      </c>
      <c r="AQ81" s="16">
        <f>IF(D81="","",SUM(AO81:AP81)*0.4)+'HK HE 16-17'!AB87</f>
        <v>2.1</v>
      </c>
      <c r="AR81" s="34">
        <f>IF($D81="","",HKI!AR81+HKII!AR81+'COI - CHAM THI TN 17-18'!AR81+'HK HE 16-17'!AF87)</f>
        <v>0</v>
      </c>
      <c r="AS81" s="34">
        <f>IF($D81="","",HKI!AS81+HKII!AS81+'COI - CHAM THI TN 17-18'!AS81+'HK HE 16-17'!AG87)</f>
        <v>1.7</v>
      </c>
      <c r="AT81" s="17">
        <f t="shared" si="7"/>
        <v>13.8</v>
      </c>
      <c r="AU81" s="5"/>
    </row>
    <row r="82" spans="1:47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>
        <f>IF($D82="","",HKI!E82+HKII!E82)</f>
        <v>10</v>
      </c>
      <c r="F82" s="16">
        <f>IF($D82="","",HKI!F82+HKII!F82)</f>
        <v>0</v>
      </c>
      <c r="G82" s="16">
        <f>IF($D82="","",HKI!G82+HKII!G82)</f>
        <v>0</v>
      </c>
      <c r="H82" s="16">
        <f>IF($D82="","",HKI!H82+HKII!H82)</f>
        <v>0</v>
      </c>
      <c r="I82" s="16">
        <f>IF($D82="","",HKI!I82+HKII!I82)</f>
        <v>0</v>
      </c>
      <c r="J82" s="16">
        <f>IF($D82="","",HKI!J82+HKII!J82)</f>
        <v>0</v>
      </c>
      <c r="K82" s="16">
        <f>IF($D82="","",HKI!K82+HKII!K82)</f>
        <v>0</v>
      </c>
      <c r="L82" s="16">
        <f>IF($D82="","",HKI!L82+HKII!L82)</f>
        <v>0</v>
      </c>
      <c r="M82" s="34">
        <f>IF($D82="","",($E82+$F82*1.5+$G82*0.25+$H82*0.5+$I82*2+$J82*2.5+$K82*0.5+$L82*1.5)+'HK HE 16-17'!I88)</f>
        <v>10</v>
      </c>
      <c r="N82" s="16">
        <f>IF($D82="","",HKI!N82+HKII!N82)</f>
        <v>5.85</v>
      </c>
      <c r="O82" s="16">
        <f>IF($D82="","",HKI!O82+HKII!O82)</f>
        <v>1.5</v>
      </c>
      <c r="P82" s="16">
        <f>IF($D82="","",HKI!P82+HKII!P82)</f>
        <v>0</v>
      </c>
      <c r="Q82" s="16">
        <f>IF($D82="","",HKI!Q82+HKII!Q82)</f>
        <v>0</v>
      </c>
      <c r="R82" s="34">
        <f>IF($D82="","",SUM($N82:$Q82)+'HK HE 16-17'!N88)</f>
        <v>7.35</v>
      </c>
      <c r="S82" s="16">
        <f>IF($D82="","",HKI!S82+HKII!S82)</f>
        <v>4</v>
      </c>
      <c r="T82" s="16">
        <f>IF($D82="","",HKI!T82+HKII!T82)</f>
        <v>178</v>
      </c>
      <c r="U82" s="16">
        <f>IF($D82="","",HKI!U82+HKII!U82)</f>
        <v>4</v>
      </c>
      <c r="V82" s="34">
        <f>IF($D82="","",((SUM($S82:$T82))-U82)*0.1)+'HK HE 16-17'!R88</f>
        <v>17.8</v>
      </c>
      <c r="W82" s="16">
        <f>IF($D82="","",HKI!W82+HKII!W82)</f>
        <v>0</v>
      </c>
      <c r="X82" s="16">
        <f>IF($D82="","",HKI!X82+HKII!X82)</f>
        <v>0</v>
      </c>
      <c r="Y82" s="16">
        <f>IF($D82="","",HKI!Y82+HKII!Y82)</f>
        <v>0</v>
      </c>
      <c r="Z82" s="34">
        <f t="shared" si="5"/>
        <v>0</v>
      </c>
      <c r="AA82" s="16">
        <f>IF($D82="","",HKI!AA82+HKII!AA82)</f>
        <v>0</v>
      </c>
      <c r="AB82" s="16">
        <f>IF($D82="","",HKI!AB82+HKII!AB82)</f>
        <v>22</v>
      </c>
      <c r="AC82" s="16">
        <f>IF($D82="","",HKI!AC82+HKII!AC82)</f>
        <v>0</v>
      </c>
      <c r="AD82" s="34">
        <f t="shared" si="6"/>
        <v>2.2000000000000002</v>
      </c>
      <c r="AE82" s="16">
        <f>IF($D82="","",HKI!AE82+HKII!AE82)</f>
        <v>0</v>
      </c>
      <c r="AF82" s="16">
        <f>IF($D82="","",HKI!AF82+HKII!AF82)</f>
        <v>0</v>
      </c>
      <c r="AG82" s="16">
        <f>IF($D82="","",HKI!AG82+HKII!AG82)</f>
        <v>0</v>
      </c>
      <c r="AH82" s="34">
        <f>IF($D82="","",HKI!AH82+HKII!AH82)</f>
        <v>0</v>
      </c>
      <c r="AI82" s="16">
        <f>IF($D82="","",HKI!AI82+HKII!AI82+'COI - CHAM THI TN 17-18'!AI82)</f>
        <v>0</v>
      </c>
      <c r="AJ82" s="16">
        <f>IF($D82="","",HKI!AJ82+HKII!AJ82+'COI - CHAM THI TN 17-18'!AJ82)</f>
        <v>0</v>
      </c>
      <c r="AK82" s="34">
        <f>IF($D82="","",(SUM($AI82:$AJ82))*0.2)+'HK HE 16-17'!Y88</f>
        <v>0</v>
      </c>
      <c r="AL82" s="16">
        <f>IF($D82="","",HKI!AL82+HKII!AL82)</f>
        <v>0</v>
      </c>
      <c r="AM82" s="16">
        <f>IF($D82="","",HKI!AM82+HKII!AM82)</f>
        <v>0</v>
      </c>
      <c r="AN82" s="34">
        <f>IF($D82="","",HKI!AN82+HKII!AN82)</f>
        <v>0</v>
      </c>
      <c r="AO82" s="16">
        <f>IF($D82="","",HKI!AO82+HKII!AO82+'COI - CHAM THI TN 17-18'!AO82)</f>
        <v>0</v>
      </c>
      <c r="AP82" s="16">
        <f>IF($D82="","",HKI!AP82+HKII!AP82+'COI - CHAM THI TN 17-18'!AP82)</f>
        <v>0</v>
      </c>
      <c r="AQ82" s="16">
        <f>IF(D82="","",SUM(AO82:AP82)*0.4)+'HK HE 16-17'!AB88</f>
        <v>0</v>
      </c>
      <c r="AR82" s="34">
        <f>IF($D82="","",HKI!AR82+HKII!AR82+'COI - CHAM THI TN 17-18'!AR82+'HK HE 16-17'!AF88)</f>
        <v>0</v>
      </c>
      <c r="AS82" s="34">
        <f>IF($D82="","",HKI!AS82+HKII!AS82+'COI - CHAM THI TN 17-18'!AS82+'HK HE 16-17'!AG88)</f>
        <v>0.9</v>
      </c>
      <c r="AT82" s="17">
        <f t="shared" si="7"/>
        <v>38.299999999999997</v>
      </c>
      <c r="AU82" s="5"/>
    </row>
    <row r="83" spans="1:47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>
        <f>IF($D83="","",HKI!E83+HKII!E83)</f>
        <v>8</v>
      </c>
      <c r="F83" s="16">
        <f>IF($D83="","",HKI!F83+HKII!F83)</f>
        <v>8</v>
      </c>
      <c r="G83" s="16">
        <f>IF($D83="","",HKI!G83+HKII!G83)</f>
        <v>0</v>
      </c>
      <c r="H83" s="16">
        <f>IF($D83="","",HKI!H83+HKII!H83)</f>
        <v>0</v>
      </c>
      <c r="I83" s="16">
        <f>IF($D83="","",HKI!I83+HKII!I83)</f>
        <v>0</v>
      </c>
      <c r="J83" s="16">
        <f>IF($D83="","",HKI!J83+HKII!J83)</f>
        <v>0</v>
      </c>
      <c r="K83" s="16">
        <f>IF($D83="","",HKI!K83+HKII!K83)</f>
        <v>0</v>
      </c>
      <c r="L83" s="16">
        <f>IF($D83="","",HKI!L83+HKII!L83)</f>
        <v>0</v>
      </c>
      <c r="M83" s="34">
        <f>IF($D83="","",($E83+$F83*1.5+$G83*0.25+$H83*0.5+$I83*2+$J83*2.5+$K83*0.5+$L83*1.5)+'HK HE 16-17'!I89)</f>
        <v>20</v>
      </c>
      <c r="N83" s="16">
        <f>IF($D83="","",HKI!N83+HKII!N83)</f>
        <v>6.9</v>
      </c>
      <c r="O83" s="16">
        <f>IF($D83="","",HKI!O83+HKII!O83)</f>
        <v>4.6500000000000004</v>
      </c>
      <c r="P83" s="16">
        <f>IF($D83="","",HKI!P83+HKII!P83)</f>
        <v>0</v>
      </c>
      <c r="Q83" s="16">
        <f>IF($D83="","",HKI!Q83+HKII!Q83)</f>
        <v>0</v>
      </c>
      <c r="R83" s="34">
        <f>IF($D83="","",SUM($N83:$Q83)+'HK HE 16-17'!N89)</f>
        <v>11.55</v>
      </c>
      <c r="S83" s="16">
        <f>IF($D83="","",HKI!S83+HKII!S83)</f>
        <v>606</v>
      </c>
      <c r="T83" s="16">
        <f>IF($D83="","",HKI!T83+HKII!T83)</f>
        <v>471</v>
      </c>
      <c r="U83" s="16">
        <f>IF($D83="","",HKI!U83+HKII!U83)</f>
        <v>629</v>
      </c>
      <c r="V83" s="34">
        <f>IF($D83="","",((SUM($S83:$T83))-U83)*0.1)+'HK HE 16-17'!R89</f>
        <v>44.800000000000004</v>
      </c>
      <c r="W83" s="16">
        <f>IF($D83="","",HKI!W83+HKII!W83)</f>
        <v>0</v>
      </c>
      <c r="X83" s="16">
        <f>IF($D83="","",HKI!X83+HKII!X83)</f>
        <v>0</v>
      </c>
      <c r="Y83" s="16">
        <f>IF($D83="","",HKI!Y83+HKII!Y83)</f>
        <v>0</v>
      </c>
      <c r="Z83" s="34">
        <f t="shared" si="5"/>
        <v>0</v>
      </c>
      <c r="AA83" s="16">
        <f>IF($D83="","",HKI!AA83+HKII!AA83)</f>
        <v>0</v>
      </c>
      <c r="AB83" s="16">
        <f>IF($D83="","",HKI!AB83+HKII!AB83)</f>
        <v>0</v>
      </c>
      <c r="AC83" s="16">
        <f>IF($D83="","",HKI!AC83+HKII!AC83)</f>
        <v>0</v>
      </c>
      <c r="AD83" s="34">
        <f t="shared" si="6"/>
        <v>0</v>
      </c>
      <c r="AE83" s="16">
        <f>IF($D83="","",HKI!AE83+HKII!AE83)</f>
        <v>0</v>
      </c>
      <c r="AF83" s="16">
        <f>IF($D83="","",HKI!AF83+HKII!AF83)</f>
        <v>0</v>
      </c>
      <c r="AG83" s="16">
        <f>IF($D83="","",HKI!AG83+HKII!AG83)</f>
        <v>0</v>
      </c>
      <c r="AH83" s="34">
        <f>IF($D83="","",HKI!AH83+HKII!AH83)</f>
        <v>0</v>
      </c>
      <c r="AI83" s="16">
        <f>IF($D83="","",HKI!AI83+HKII!AI83+'COI - CHAM THI TN 17-18'!AI83)</f>
        <v>0</v>
      </c>
      <c r="AJ83" s="16">
        <f>IF($D83="","",HKI!AJ83+HKII!AJ83+'COI - CHAM THI TN 17-18'!AJ83)</f>
        <v>0</v>
      </c>
      <c r="AK83" s="34">
        <f>IF($D83="","",(SUM($AI83:$AJ83))*0.2)+'HK HE 16-17'!Y89</f>
        <v>0</v>
      </c>
      <c r="AL83" s="16">
        <f>IF($D83="","",HKI!AL83+HKII!AL83)</f>
        <v>0</v>
      </c>
      <c r="AM83" s="16">
        <f>IF($D83="","",HKI!AM83+HKII!AM83)</f>
        <v>0</v>
      </c>
      <c r="AN83" s="34">
        <f>IF($D83="","",HKI!AN83+HKII!AN83)</f>
        <v>0</v>
      </c>
      <c r="AO83" s="16">
        <f>IF($D83="","",HKI!AO83+HKII!AO83+'COI - CHAM THI TN 17-18'!AO83)</f>
        <v>0</v>
      </c>
      <c r="AP83" s="16">
        <f>IF($D83="","",HKI!AP83+HKII!AP83+'COI - CHAM THI TN 17-18'!AP83)</f>
        <v>0</v>
      </c>
      <c r="AQ83" s="16">
        <f>IF(D83="","",SUM(AO83:AP83)*0.4)+'HK HE 16-17'!AB89</f>
        <v>0</v>
      </c>
      <c r="AR83" s="34">
        <f>IF($D83="","",HKI!AR83+HKII!AR83+'COI - CHAM THI TN 17-18'!AR83+'HK HE 16-17'!AF89)</f>
        <v>0</v>
      </c>
      <c r="AS83" s="34">
        <f>IF($D83="","",HKI!AS83+HKII!AS83+'COI - CHAM THI TN 17-18'!AS83+'HK HE 16-17'!AG89)</f>
        <v>0</v>
      </c>
      <c r="AT83" s="17">
        <f t="shared" si="7"/>
        <v>76.400000000000006</v>
      </c>
      <c r="AU83" s="5"/>
    </row>
    <row r="84" spans="1:47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>
        <f>IF($D84="","",HKI!E84+HKII!E84)</f>
        <v>0</v>
      </c>
      <c r="F84" s="16">
        <f>IF($D84="","",HKI!F84+HKII!F84)</f>
        <v>0</v>
      </c>
      <c r="G84" s="16">
        <f>IF($D84="","",HKI!G84+HKII!G84)</f>
        <v>0</v>
      </c>
      <c r="H84" s="16">
        <f>IF($D84="","",HKI!H84+HKII!H84)</f>
        <v>0</v>
      </c>
      <c r="I84" s="16">
        <f>IF($D84="","",HKI!I84+HKII!I84)</f>
        <v>0</v>
      </c>
      <c r="J84" s="16">
        <f>IF($D84="","",HKI!J84+HKII!J84)</f>
        <v>0</v>
      </c>
      <c r="K84" s="16">
        <f>IF($D84="","",HKI!K84+HKII!K84)</f>
        <v>0</v>
      </c>
      <c r="L84" s="16">
        <f>IF($D84="","",HKI!L84+HKII!L84)</f>
        <v>0</v>
      </c>
      <c r="M84" s="34">
        <f>IF($D84="","",($E84+$F84*1.5+$G84*0.25+$H84*0.5+$I84*2+$J84*2.5+$K84*0.5+$L84*1.5)+'HK HE 16-17'!I90)</f>
        <v>0</v>
      </c>
      <c r="N84" s="16">
        <f>IF($D84="","",HKI!N84+HKII!N84)</f>
        <v>0</v>
      </c>
      <c r="O84" s="16">
        <f>IF($D84="","",HKI!O84+HKII!O84)</f>
        <v>0</v>
      </c>
      <c r="P84" s="16">
        <f>IF($D84="","",HKI!P84+HKII!P84)</f>
        <v>0</v>
      </c>
      <c r="Q84" s="16">
        <f>IF($D84="","",HKI!Q84+HKII!Q84)</f>
        <v>0</v>
      </c>
      <c r="R84" s="34">
        <f>IF($D84="","",SUM($N84:$Q84)+'HK HE 16-17'!N90)</f>
        <v>0</v>
      </c>
      <c r="S84" s="16">
        <f>IF($D84="","",HKI!S84+HKII!S84)</f>
        <v>75</v>
      </c>
      <c r="T84" s="16">
        <f>IF($D84="","",HKI!T84+HKII!T84)</f>
        <v>0</v>
      </c>
      <c r="U84" s="16">
        <f>IF($D84="","",HKI!U84+HKII!U84)</f>
        <v>86</v>
      </c>
      <c r="V84" s="34">
        <f>IF($D84="","",((SUM($S84:$T84))-U84)*0.1)+'HK HE 16-17'!R90</f>
        <v>-1.1000000000000001</v>
      </c>
      <c r="W84" s="16">
        <f>IF($D84="","",HKI!W84+HKII!W84)</f>
        <v>0</v>
      </c>
      <c r="X84" s="16">
        <f>IF($D84="","",HKI!X84+HKII!X84)</f>
        <v>0</v>
      </c>
      <c r="Y84" s="16">
        <f>IF($D84="","",HKI!Y84+HKII!Y84)</f>
        <v>0</v>
      </c>
      <c r="Z84" s="34">
        <f t="shared" si="5"/>
        <v>0</v>
      </c>
      <c r="AA84" s="16">
        <f>IF($D84="","",HKI!AA84+HKII!AA84)</f>
        <v>0</v>
      </c>
      <c r="AB84" s="16">
        <f>IF($D84="","",HKI!AB84+HKII!AB84)</f>
        <v>0</v>
      </c>
      <c r="AC84" s="16">
        <f>IF($D84="","",HKI!AC84+HKII!AC84)</f>
        <v>0</v>
      </c>
      <c r="AD84" s="34">
        <f t="shared" si="6"/>
        <v>0</v>
      </c>
      <c r="AE84" s="16">
        <f>IF($D84="","",HKI!AE84+HKII!AE84)</f>
        <v>0</v>
      </c>
      <c r="AF84" s="16">
        <f>IF($D84="","",HKI!AF84+HKII!AF84)</f>
        <v>0</v>
      </c>
      <c r="AG84" s="16">
        <f>IF($D84="","",HKI!AG84+HKII!AG84)</f>
        <v>0</v>
      </c>
      <c r="AH84" s="34">
        <f>IF($D84="","",HKI!AH84+HKII!AH84)</f>
        <v>0</v>
      </c>
      <c r="AI84" s="16">
        <f>IF($D84="","",HKI!AI84+HKII!AI84+'COI - CHAM THI TN 17-18'!AI84)</f>
        <v>0</v>
      </c>
      <c r="AJ84" s="16">
        <f>IF($D84="","",HKI!AJ84+HKII!AJ84+'COI - CHAM THI TN 17-18'!AJ84)</f>
        <v>0</v>
      </c>
      <c r="AK84" s="34">
        <f>IF($D84="","",(SUM($AI84:$AJ84))*0.2)+'HK HE 16-17'!Y90</f>
        <v>0</v>
      </c>
      <c r="AL84" s="16">
        <f>IF($D84="","",HKI!AL84+HKII!AL84)</f>
        <v>0</v>
      </c>
      <c r="AM84" s="16">
        <f>IF($D84="","",HKI!AM84+HKII!AM84)</f>
        <v>0</v>
      </c>
      <c r="AN84" s="34">
        <f>IF($D84="","",HKI!AN84+HKII!AN84)</f>
        <v>0</v>
      </c>
      <c r="AO84" s="16">
        <f>IF($D84="","",HKI!AO84+HKII!AO84+'COI - CHAM THI TN 17-18'!AO84)</f>
        <v>0</v>
      </c>
      <c r="AP84" s="16">
        <f>IF($D84="","",HKI!AP84+HKII!AP84+'COI - CHAM THI TN 17-18'!AP84)</f>
        <v>0</v>
      </c>
      <c r="AQ84" s="16">
        <f>IF(D84="","",SUM(AO84:AP84)*0.4)+'HK HE 16-17'!AB90</f>
        <v>0</v>
      </c>
      <c r="AR84" s="34">
        <f>IF($D84="","",HKI!AR84+HKII!AR84+'COI - CHAM THI TN 17-18'!AR84+'HK HE 16-17'!AF90)</f>
        <v>0</v>
      </c>
      <c r="AS84" s="34">
        <f>IF($D84="","",HKI!AS84+HKII!AS84+'COI - CHAM THI TN 17-18'!AS84+'HK HE 16-17'!AG90)</f>
        <v>0</v>
      </c>
      <c r="AT84" s="17">
        <f t="shared" si="7"/>
        <v>-1.1000000000000001</v>
      </c>
      <c r="AU84" s="5"/>
    </row>
    <row r="85" spans="1:47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>
        <f>IF($D85="","",HKI!E85+HKII!E85)</f>
        <v>0</v>
      </c>
      <c r="F85" s="16">
        <f>IF($D85="","",HKI!F85+HKII!F85)</f>
        <v>0</v>
      </c>
      <c r="G85" s="16">
        <f>IF($D85="","",HKI!G85+HKII!G85)</f>
        <v>0</v>
      </c>
      <c r="H85" s="16">
        <f>IF($D85="","",HKI!H85+HKII!H85)</f>
        <v>0</v>
      </c>
      <c r="I85" s="16">
        <f>IF($D85="","",HKI!I85+HKII!I85)</f>
        <v>0</v>
      </c>
      <c r="J85" s="16">
        <f>IF($D85="","",HKI!J85+HKII!J85)</f>
        <v>0</v>
      </c>
      <c r="K85" s="16">
        <f>IF($D85="","",HKI!K85+HKII!K85)</f>
        <v>0</v>
      </c>
      <c r="L85" s="16">
        <f>IF($D85="","",HKI!L85+HKII!L85)</f>
        <v>0</v>
      </c>
      <c r="M85" s="34">
        <f>IF($D85="","",($E85+$F85*1.5+$G85*0.25+$H85*0.5+$I85*2+$J85*2.5+$K85*0.5+$L85*1.5)+'HK HE 16-17'!I91)</f>
        <v>0</v>
      </c>
      <c r="N85" s="16">
        <f>IF($D85="","",HKI!N85+HKII!N85)</f>
        <v>3.9000000000000004</v>
      </c>
      <c r="O85" s="16">
        <f>IF($D85="","",HKI!O85+HKII!O85)</f>
        <v>1.05</v>
      </c>
      <c r="P85" s="16">
        <f>IF($D85="","",HKI!P85+HKII!P85)</f>
        <v>0</v>
      </c>
      <c r="Q85" s="16">
        <f>IF($D85="","",HKI!Q85+HKII!Q85)</f>
        <v>0</v>
      </c>
      <c r="R85" s="34">
        <f>IF($D85="","",SUM($N85:$Q85)+'HK HE 16-17'!N91)</f>
        <v>4.95</v>
      </c>
      <c r="S85" s="16">
        <f>IF($D85="","",HKI!S85+HKII!S85)</f>
        <v>75</v>
      </c>
      <c r="T85" s="16">
        <f>IF($D85="","",HKI!T85+HKII!T85)</f>
        <v>75</v>
      </c>
      <c r="U85" s="16">
        <f>IF($D85="","",HKI!U85+HKII!U85)</f>
        <v>67</v>
      </c>
      <c r="V85" s="34">
        <f>IF($D85="","",((SUM($S85:$T85))-U85)*0.1)+'HK HE 16-17'!R91</f>
        <v>8.3000000000000007</v>
      </c>
      <c r="W85" s="16">
        <f>IF($D85="","",HKI!W85+HKII!W85)</f>
        <v>0</v>
      </c>
      <c r="X85" s="16">
        <f>IF($D85="","",HKI!X85+HKII!X85)</f>
        <v>0</v>
      </c>
      <c r="Y85" s="16">
        <f>IF($D85="","",HKI!Y85+HKII!Y85)</f>
        <v>0</v>
      </c>
      <c r="Z85" s="34">
        <f t="shared" si="5"/>
        <v>0</v>
      </c>
      <c r="AA85" s="16">
        <f>IF($D85="","",HKI!AA85+HKII!AA85)</f>
        <v>0</v>
      </c>
      <c r="AB85" s="16">
        <f>IF($D85="","",HKI!AB85+HKII!AB85)</f>
        <v>0</v>
      </c>
      <c r="AC85" s="16">
        <f>IF($D85="","",HKI!AC85+HKII!AC85)</f>
        <v>0</v>
      </c>
      <c r="AD85" s="34">
        <f t="shared" si="6"/>
        <v>0</v>
      </c>
      <c r="AE85" s="16">
        <f>IF($D85="","",HKI!AE85+HKII!AE85)</f>
        <v>0</v>
      </c>
      <c r="AF85" s="16">
        <f>IF($D85="","",HKI!AF85+HKII!AF85)</f>
        <v>0</v>
      </c>
      <c r="AG85" s="16">
        <f>IF($D85="","",HKI!AG85+HKII!AG85)</f>
        <v>0</v>
      </c>
      <c r="AH85" s="34">
        <f>IF($D85="","",HKI!AH85+HKII!AH85)</f>
        <v>0</v>
      </c>
      <c r="AI85" s="16">
        <f>IF($D85="","",HKI!AI85+HKII!AI85+'COI - CHAM THI TN 17-18'!AI85)</f>
        <v>0</v>
      </c>
      <c r="AJ85" s="16">
        <f>IF($D85="","",HKI!AJ85+HKII!AJ85+'COI - CHAM THI TN 17-18'!AJ85)</f>
        <v>0</v>
      </c>
      <c r="AK85" s="34">
        <f>IF($D85="","",(SUM($AI85:$AJ85))*0.2)+'HK HE 16-17'!Y91</f>
        <v>0</v>
      </c>
      <c r="AL85" s="16">
        <f>IF($D85="","",HKI!AL85+HKII!AL85)</f>
        <v>0</v>
      </c>
      <c r="AM85" s="16">
        <f>IF($D85="","",HKI!AM85+HKII!AM85)</f>
        <v>0</v>
      </c>
      <c r="AN85" s="34">
        <f>IF($D85="","",HKI!AN85+HKII!AN85)</f>
        <v>0</v>
      </c>
      <c r="AO85" s="16">
        <f>IF($D85="","",HKI!AO85+HKII!AO85+'COI - CHAM THI TN 17-18'!AO85)</f>
        <v>0</v>
      </c>
      <c r="AP85" s="16">
        <f>IF($D85="","",HKI!AP85+HKII!AP85+'COI - CHAM THI TN 17-18'!AP85)</f>
        <v>0</v>
      </c>
      <c r="AQ85" s="16">
        <f>IF(D85="","",SUM(AO85:AP85)*0.4)+'HK HE 16-17'!AB91</f>
        <v>0</v>
      </c>
      <c r="AR85" s="34">
        <f>IF($D85="","",HKI!AR85+HKII!AR85+'COI - CHAM THI TN 17-18'!AR85+'HK HE 16-17'!AF91)</f>
        <v>0</v>
      </c>
      <c r="AS85" s="34">
        <f>IF($D85="","",HKI!AS85+HKII!AS85+'COI - CHAM THI TN 17-18'!AS85+'HK HE 16-17'!AG91)</f>
        <v>1.4</v>
      </c>
      <c r="AT85" s="17">
        <f t="shared" si="7"/>
        <v>14.7</v>
      </c>
      <c r="AU85" s="5"/>
    </row>
    <row r="86" spans="1:47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>
        <f>IF($D86="","",HKI!E86+HKII!E86)</f>
        <v>0</v>
      </c>
      <c r="F86" s="16">
        <f>IF($D86="","",HKI!F86+HKII!F86)</f>
        <v>0</v>
      </c>
      <c r="G86" s="16">
        <f>IF($D86="","",HKI!G86+HKII!G86)</f>
        <v>0</v>
      </c>
      <c r="H86" s="16">
        <f>IF($D86="","",HKI!H86+HKII!H86)</f>
        <v>0</v>
      </c>
      <c r="I86" s="16">
        <f>IF($D86="","",HKI!I86+HKII!I86)</f>
        <v>0</v>
      </c>
      <c r="J86" s="16">
        <f>IF($D86="","",HKI!J86+HKII!J86)</f>
        <v>0</v>
      </c>
      <c r="K86" s="16">
        <f>IF($D86="","",HKI!K86+HKII!K86)</f>
        <v>0</v>
      </c>
      <c r="L86" s="16">
        <f>IF($D86="","",HKI!L86+HKII!L86)</f>
        <v>0</v>
      </c>
      <c r="M86" s="34">
        <f>IF($D86="","",($E86+$F86*1.5+$G86*0.25+$H86*0.5+$I86*2+$J86*2.5+$K86*0.5+$L86*1.5)+'HK HE 16-17'!I92)</f>
        <v>0</v>
      </c>
      <c r="N86" s="16">
        <f>IF($D86="","",HKI!N86+HKII!N86)</f>
        <v>0</v>
      </c>
      <c r="O86" s="16">
        <f>IF($D86="","",HKI!O86+HKII!O86)</f>
        <v>0</v>
      </c>
      <c r="P86" s="16">
        <f>IF($D86="","",HKI!P86+HKII!P86)</f>
        <v>0</v>
      </c>
      <c r="Q86" s="16">
        <f>IF($D86="","",HKI!Q86+HKII!Q86)</f>
        <v>0</v>
      </c>
      <c r="R86" s="34">
        <f>IF($D86="","",SUM($N86:$Q86)+'HK HE 16-17'!N92)</f>
        <v>0</v>
      </c>
      <c r="S86" s="16">
        <f>IF($D86="","",HKI!S86+HKII!S86)</f>
        <v>0</v>
      </c>
      <c r="T86" s="16">
        <f>IF($D86="","",HKI!T86+HKII!T86)</f>
        <v>0</v>
      </c>
      <c r="U86" s="16">
        <f>IF($D86="","",HKI!U86+HKII!U86)</f>
        <v>0</v>
      </c>
      <c r="V86" s="34">
        <f>IF($D86="","",((SUM($S86:$T86))-U86)*0.1)+'HK HE 16-17'!R92</f>
        <v>0</v>
      </c>
      <c r="W86" s="16">
        <f>IF($D86="","",HKI!W86+HKII!W86)</f>
        <v>0</v>
      </c>
      <c r="X86" s="16">
        <f>IF($D86="","",HKI!X86+HKII!X86)</f>
        <v>0</v>
      </c>
      <c r="Y86" s="16">
        <f>IF($D86="","",HKI!Y86+HKII!Y86)</f>
        <v>0</v>
      </c>
      <c r="Z86" s="34">
        <f t="shared" si="5"/>
        <v>0</v>
      </c>
      <c r="AA86" s="16">
        <f>IF($D86="","",HKI!AA86+HKII!AA86)</f>
        <v>0</v>
      </c>
      <c r="AB86" s="16">
        <f>IF($D86="","",HKI!AB86+HKII!AB86)</f>
        <v>0</v>
      </c>
      <c r="AC86" s="16">
        <f>IF($D86="","",HKI!AC86+HKII!AC86)</f>
        <v>0</v>
      </c>
      <c r="AD86" s="34">
        <f t="shared" si="6"/>
        <v>0</v>
      </c>
      <c r="AE86" s="16">
        <f>IF($D86="","",HKI!AE86+HKII!AE86)</f>
        <v>0</v>
      </c>
      <c r="AF86" s="16">
        <f>IF($D86="","",HKI!AF86+HKII!AF86)</f>
        <v>0</v>
      </c>
      <c r="AG86" s="16">
        <f>IF($D86="","",HKI!AG86+HKII!AG86)</f>
        <v>0</v>
      </c>
      <c r="AH86" s="34">
        <f>IF($D86="","",HKI!AH86+HKII!AH86)</f>
        <v>0</v>
      </c>
      <c r="AI86" s="16">
        <f>IF($D86="","",HKI!AI86+HKII!AI86+'COI - CHAM THI TN 17-18'!AI86)</f>
        <v>0</v>
      </c>
      <c r="AJ86" s="16">
        <f>IF($D86="","",HKI!AJ86+HKII!AJ86+'COI - CHAM THI TN 17-18'!AJ86)</f>
        <v>0</v>
      </c>
      <c r="AK86" s="34">
        <f>IF($D86="","",(SUM($AI86:$AJ86))*0.2)+'HK HE 16-17'!Y92</f>
        <v>0</v>
      </c>
      <c r="AL86" s="16">
        <f>IF($D86="","",HKI!AL86+HKII!AL86)</f>
        <v>0</v>
      </c>
      <c r="AM86" s="16">
        <f>IF($D86="","",HKI!AM86+HKII!AM86)</f>
        <v>0</v>
      </c>
      <c r="AN86" s="34">
        <f>IF($D86="","",HKI!AN86+HKII!AN86)</f>
        <v>0</v>
      </c>
      <c r="AO86" s="16">
        <f>IF($D86="","",HKI!AO86+HKII!AO86+'COI - CHAM THI TN 17-18'!AO86)</f>
        <v>0</v>
      </c>
      <c r="AP86" s="16">
        <f>IF($D86="","",HKI!AP86+HKII!AP86+'COI - CHAM THI TN 17-18'!AP86)</f>
        <v>0</v>
      </c>
      <c r="AQ86" s="16">
        <f>IF(D86="","",SUM(AO86:AP86)*0.4)+'HK HE 16-17'!AB92</f>
        <v>0</v>
      </c>
      <c r="AR86" s="34">
        <f>IF($D86="","",HKI!AR86+HKII!AR86+'COI - CHAM THI TN 17-18'!AR86+'HK HE 16-17'!AF92)</f>
        <v>0</v>
      </c>
      <c r="AS86" s="34">
        <f>IF($D86="","",HKI!AS86+HKII!AS86+'COI - CHAM THI TN 17-18'!AS86+'HK HE 16-17'!AG92)</f>
        <v>0</v>
      </c>
      <c r="AT86" s="17">
        <f t="shared" si="7"/>
        <v>0</v>
      </c>
      <c r="AU86" s="5"/>
    </row>
    <row r="87" spans="1:47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>
        <f>IF($D87="","",HKI!E87+HKII!E87)</f>
        <v>0</v>
      </c>
      <c r="F87" s="16">
        <f>IF($D87="","",HKI!F87+HKII!F87)</f>
        <v>0</v>
      </c>
      <c r="G87" s="16">
        <f>IF($D87="","",HKI!G87+HKII!G87)</f>
        <v>0</v>
      </c>
      <c r="H87" s="16">
        <f>IF($D87="","",HKI!H87+HKII!H87)</f>
        <v>0</v>
      </c>
      <c r="I87" s="16">
        <f>IF($D87="","",HKI!I87+HKII!I87)</f>
        <v>0</v>
      </c>
      <c r="J87" s="16">
        <f>IF($D87="","",HKI!J87+HKII!J87)</f>
        <v>0</v>
      </c>
      <c r="K87" s="16">
        <f>IF($D87="","",HKI!K87+HKII!K87)</f>
        <v>0</v>
      </c>
      <c r="L87" s="16">
        <f>IF($D87="","",HKI!L87+HKII!L87)</f>
        <v>0</v>
      </c>
      <c r="M87" s="34">
        <f>IF($D87="","",($E87+$F87*1.5+$G87*0.25+$H87*0.5+$I87*2+$J87*2.5+$K87*0.5+$L87*1.5)+'HK HE 16-17'!I93)</f>
        <v>0</v>
      </c>
      <c r="N87" s="16">
        <f>IF($D87="","",HKI!N87+HKII!N87)</f>
        <v>0</v>
      </c>
      <c r="O87" s="16">
        <f>IF($D87="","",HKI!O87+HKII!O87)</f>
        <v>0</v>
      </c>
      <c r="P87" s="16">
        <f>IF($D87="","",HKI!P87+HKII!P87)</f>
        <v>0</v>
      </c>
      <c r="Q87" s="16">
        <f>IF($D87="","",HKI!Q87+HKII!Q87)</f>
        <v>0</v>
      </c>
      <c r="R87" s="34">
        <f>IF($D87="","",SUM($N87:$Q87)+'HK HE 16-17'!N93)</f>
        <v>0</v>
      </c>
      <c r="S87" s="16">
        <f>IF($D87="","",HKI!S87+HKII!S87)</f>
        <v>0</v>
      </c>
      <c r="T87" s="16">
        <f>IF($D87="","",HKI!T87+HKII!T87)</f>
        <v>0</v>
      </c>
      <c r="U87" s="16">
        <f>IF($D87="","",HKI!U87+HKII!U87)</f>
        <v>0</v>
      </c>
      <c r="V87" s="34">
        <f>IF($D87="","",((SUM($S87:$T87))-U87)*0.1)+'HK HE 16-17'!R93</f>
        <v>0</v>
      </c>
      <c r="W87" s="16">
        <f>IF($D87="","",HKI!W87+HKII!W87)</f>
        <v>0</v>
      </c>
      <c r="X87" s="16">
        <f>IF($D87="","",HKI!X87+HKII!X87)</f>
        <v>0</v>
      </c>
      <c r="Y87" s="16">
        <f>IF($D87="","",HKI!Y87+HKII!Y87)</f>
        <v>0</v>
      </c>
      <c r="Z87" s="34">
        <f t="shared" si="5"/>
        <v>0</v>
      </c>
      <c r="AA87" s="16">
        <f>IF($D87="","",HKI!AA87+HKII!AA87)</f>
        <v>0</v>
      </c>
      <c r="AB87" s="16">
        <f>IF($D87="","",HKI!AB87+HKII!AB87)</f>
        <v>0</v>
      </c>
      <c r="AC87" s="16">
        <f>IF($D87="","",HKI!AC87+HKII!AC87)</f>
        <v>0</v>
      </c>
      <c r="AD87" s="34">
        <f t="shared" si="6"/>
        <v>0</v>
      </c>
      <c r="AE87" s="16">
        <f>IF($D87="","",HKI!AE87+HKII!AE87)</f>
        <v>0</v>
      </c>
      <c r="AF87" s="16">
        <f>IF($D87="","",HKI!AF87+HKII!AF87)</f>
        <v>0</v>
      </c>
      <c r="AG87" s="16">
        <f>IF($D87="","",HKI!AG87+HKII!AG87)</f>
        <v>0</v>
      </c>
      <c r="AH87" s="34">
        <f>IF($D87="","",HKI!AH87+HKII!AH87)</f>
        <v>0</v>
      </c>
      <c r="AI87" s="16">
        <f>IF($D87="","",HKI!AI87+HKII!AI87+'COI - CHAM THI TN 17-18'!AI87)</f>
        <v>0</v>
      </c>
      <c r="AJ87" s="16">
        <f>IF($D87="","",HKI!AJ87+HKII!AJ87+'COI - CHAM THI TN 17-18'!AJ87)</f>
        <v>0</v>
      </c>
      <c r="AK87" s="34">
        <f>IF($D87="","",(SUM($AI87:$AJ87))*0.2)+'HK HE 16-17'!Y93</f>
        <v>0</v>
      </c>
      <c r="AL87" s="16">
        <f>IF($D87="","",HKI!AL87+HKII!AL87)</f>
        <v>0</v>
      </c>
      <c r="AM87" s="16">
        <f>IF($D87="","",HKI!AM87+HKII!AM87)</f>
        <v>0</v>
      </c>
      <c r="AN87" s="34">
        <f>IF($D87="","",HKI!AN87+HKII!AN87)</f>
        <v>0</v>
      </c>
      <c r="AO87" s="16">
        <f>IF($D87="","",HKI!AO87+HKII!AO87+'COI - CHAM THI TN 17-18'!AO87)</f>
        <v>0</v>
      </c>
      <c r="AP87" s="16">
        <f>IF($D87="","",HKI!AP87+HKII!AP87+'COI - CHAM THI TN 17-18'!AP87)</f>
        <v>0</v>
      </c>
      <c r="AQ87" s="16">
        <f>IF(D87="","",SUM(AO87:AP87)*0.4)+'HK HE 16-17'!AB93</f>
        <v>0</v>
      </c>
      <c r="AR87" s="34">
        <f>IF($D87="","",HKI!AR87+HKII!AR87+'COI - CHAM THI TN 17-18'!AR87+'HK HE 16-17'!AF93)</f>
        <v>0</v>
      </c>
      <c r="AS87" s="34">
        <f>IF($D87="","",HKI!AS87+HKII!AS87+'COI - CHAM THI TN 17-18'!AS87+'HK HE 16-17'!AG93)</f>
        <v>0</v>
      </c>
      <c r="AT87" s="17">
        <f t="shared" si="7"/>
        <v>0</v>
      </c>
      <c r="AU87" s="5"/>
    </row>
    <row r="88" spans="1:47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>
        <f>IF($D88="","",HKI!E88+HKII!E88)</f>
        <v>0</v>
      </c>
      <c r="F88" s="16">
        <f>IF($D88="","",HKI!F88+HKII!F88)</f>
        <v>0</v>
      </c>
      <c r="G88" s="16">
        <f>IF($D88="","",HKI!G88+HKII!G88)</f>
        <v>0</v>
      </c>
      <c r="H88" s="16">
        <f>IF($D88="","",HKI!H88+HKII!H88)</f>
        <v>0</v>
      </c>
      <c r="I88" s="16">
        <f>IF($D88="","",HKI!I88+HKII!I88)</f>
        <v>0</v>
      </c>
      <c r="J88" s="16">
        <f>IF($D88="","",HKI!J88+HKII!J88)</f>
        <v>0</v>
      </c>
      <c r="K88" s="16">
        <f>IF($D88="","",HKI!K88+HKII!K88)</f>
        <v>0</v>
      </c>
      <c r="L88" s="16">
        <f>IF($D88="","",HKI!L88+HKII!L88)</f>
        <v>0</v>
      </c>
      <c r="M88" s="34">
        <f>IF($D88="","",($E88+$F88*1.5+$G88*0.25+$H88*0.5+$I88*2+$J88*2.5+$K88*0.5+$L88*1.5)+'HK HE 16-17'!I94)</f>
        <v>0</v>
      </c>
      <c r="N88" s="16">
        <f>IF($D88="","",HKI!N88+HKII!N88)</f>
        <v>0</v>
      </c>
      <c r="O88" s="16">
        <f>IF($D88="","",HKI!O88+HKII!O88)</f>
        <v>0</v>
      </c>
      <c r="P88" s="16">
        <f>IF($D88="","",HKI!P88+HKII!P88)</f>
        <v>0</v>
      </c>
      <c r="Q88" s="16">
        <f>IF($D88="","",HKI!Q88+HKII!Q88)</f>
        <v>0</v>
      </c>
      <c r="R88" s="34">
        <f>IF($D88="","",SUM($N88:$Q88)+'HK HE 16-17'!N94)</f>
        <v>0</v>
      </c>
      <c r="S88" s="16">
        <f>IF($D88="","",HKI!S88+HKII!S88)</f>
        <v>0</v>
      </c>
      <c r="T88" s="16">
        <f>IF($D88="","",HKI!T88+HKII!T88)</f>
        <v>0</v>
      </c>
      <c r="U88" s="16">
        <f>IF($D88="","",HKI!U88+HKII!U88)</f>
        <v>0</v>
      </c>
      <c r="V88" s="34">
        <f>IF($D88="","",((SUM($S88:$T88))-U88)*0.1)+'HK HE 16-17'!R94</f>
        <v>0</v>
      </c>
      <c r="W88" s="16">
        <f>IF($D88="","",HKI!W88+HKII!W88)</f>
        <v>0</v>
      </c>
      <c r="X88" s="16">
        <f>IF($D88="","",HKI!X88+HKII!X88)</f>
        <v>0</v>
      </c>
      <c r="Y88" s="16">
        <f>IF($D88="","",HKI!Y88+HKII!Y88)</f>
        <v>0</v>
      </c>
      <c r="Z88" s="34">
        <f t="shared" si="5"/>
        <v>0</v>
      </c>
      <c r="AA88" s="16">
        <f>IF($D88="","",HKI!AA88+HKII!AA88)</f>
        <v>0</v>
      </c>
      <c r="AB88" s="16">
        <f>IF($D88="","",HKI!AB88+HKII!AB88)</f>
        <v>0</v>
      </c>
      <c r="AC88" s="16">
        <f>IF($D88="","",HKI!AC88+HKII!AC88)</f>
        <v>0</v>
      </c>
      <c r="AD88" s="34">
        <f t="shared" si="6"/>
        <v>0</v>
      </c>
      <c r="AE88" s="16">
        <f>IF($D88="","",HKI!AE88+HKII!AE88)</f>
        <v>0</v>
      </c>
      <c r="AF88" s="16">
        <f>IF($D88="","",HKI!AF88+HKII!AF88)</f>
        <v>0</v>
      </c>
      <c r="AG88" s="16">
        <f>IF($D88="","",HKI!AG88+HKII!AG88)</f>
        <v>0</v>
      </c>
      <c r="AH88" s="34">
        <f>IF($D88="","",HKI!AH88+HKII!AH88)</f>
        <v>0</v>
      </c>
      <c r="AI88" s="16">
        <f>IF($D88="","",HKI!AI88+HKII!AI88+'COI - CHAM THI TN 17-18'!AI88)</f>
        <v>0</v>
      </c>
      <c r="AJ88" s="16">
        <f>IF($D88="","",HKI!AJ88+HKII!AJ88+'COI - CHAM THI TN 17-18'!AJ88)</f>
        <v>0</v>
      </c>
      <c r="AK88" s="34">
        <f>IF($D88="","",(SUM($AI88:$AJ88))*0.2)+'HK HE 16-17'!Y94</f>
        <v>0</v>
      </c>
      <c r="AL88" s="16">
        <f>IF($D88="","",HKI!AL88+HKII!AL88)</f>
        <v>0</v>
      </c>
      <c r="AM88" s="16">
        <f>IF($D88="","",HKI!AM88+HKII!AM88)</f>
        <v>0</v>
      </c>
      <c r="AN88" s="34">
        <f>IF($D88="","",HKI!AN88+HKII!AN88)</f>
        <v>0</v>
      </c>
      <c r="AO88" s="16">
        <f>IF($D88="","",HKI!AO88+HKII!AO88+'COI - CHAM THI TN 17-18'!AO88)</f>
        <v>0</v>
      </c>
      <c r="AP88" s="16">
        <f>IF($D88="","",HKI!AP88+HKII!AP88+'COI - CHAM THI TN 17-18'!AP88)</f>
        <v>0</v>
      </c>
      <c r="AQ88" s="16">
        <f>IF(D88="","",SUM(AO88:AP88)*0.4)+'HK HE 16-17'!AB94</f>
        <v>0</v>
      </c>
      <c r="AR88" s="34">
        <f>IF($D88="","",HKI!AR88+HKII!AR88+'COI - CHAM THI TN 17-18'!AR88+'HK HE 16-17'!AF94)</f>
        <v>0</v>
      </c>
      <c r="AS88" s="34">
        <f>IF($D88="","",HKI!AS88+HKII!AS88+'COI - CHAM THI TN 17-18'!AS88+'HK HE 16-17'!AG94)</f>
        <v>0</v>
      </c>
      <c r="AT88" s="17">
        <f t="shared" si="7"/>
        <v>0</v>
      </c>
      <c r="AU88" s="5"/>
    </row>
    <row r="89" spans="1:47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>
        <f>IF($D89="","",HKI!E89+HKII!E89)</f>
        <v>0</v>
      </c>
      <c r="F89" s="16">
        <f>IF($D89="","",HKI!F89+HKII!F89)</f>
        <v>0</v>
      </c>
      <c r="G89" s="16">
        <f>IF($D89="","",HKI!G89+HKII!G89)</f>
        <v>0</v>
      </c>
      <c r="H89" s="16">
        <f>IF($D89="","",HKI!H89+HKII!H89)</f>
        <v>0</v>
      </c>
      <c r="I89" s="16">
        <f>IF($D89="","",HKI!I89+HKII!I89)</f>
        <v>0</v>
      </c>
      <c r="J89" s="16">
        <f>IF($D89="","",HKI!J89+HKII!J89)</f>
        <v>0</v>
      </c>
      <c r="K89" s="16">
        <f>IF($D89="","",HKI!K89+HKII!K89)</f>
        <v>0</v>
      </c>
      <c r="L89" s="16">
        <f>IF($D89="","",HKI!L89+HKII!L89)</f>
        <v>0</v>
      </c>
      <c r="M89" s="34">
        <f>IF($D89="","",($E89+$F89*1.5+$G89*0.25+$H89*0.5+$I89*2+$J89*2.5+$K89*0.5+$L89*1.5)+'HK HE 16-17'!I95)</f>
        <v>0</v>
      </c>
      <c r="N89" s="16">
        <f>IF($D89="","",HKI!N89+HKII!N89)</f>
        <v>0</v>
      </c>
      <c r="O89" s="16">
        <f>IF($D89="","",HKI!O89+HKII!O89)</f>
        <v>0</v>
      </c>
      <c r="P89" s="16">
        <f>IF($D89="","",HKI!P89+HKII!P89)</f>
        <v>0</v>
      </c>
      <c r="Q89" s="16">
        <f>IF($D89="","",HKI!Q89+HKII!Q89)</f>
        <v>0</v>
      </c>
      <c r="R89" s="34">
        <f>IF($D89="","",SUM($N89:$Q89)+'HK HE 16-17'!N95)</f>
        <v>0</v>
      </c>
      <c r="S89" s="16">
        <f>IF($D89="","",HKI!S89+HKII!S89)</f>
        <v>0</v>
      </c>
      <c r="T89" s="16">
        <f>IF($D89="","",HKI!T89+HKII!T89)</f>
        <v>0</v>
      </c>
      <c r="U89" s="16">
        <f>IF($D89="","",HKI!U89+HKII!U89)</f>
        <v>0</v>
      </c>
      <c r="V89" s="34">
        <f>IF($D89="","",((SUM($S89:$T89))-U89)*0.1)+'HK HE 16-17'!R95</f>
        <v>0</v>
      </c>
      <c r="W89" s="16">
        <f>IF($D89="","",HKI!W89+HKII!W89)</f>
        <v>0</v>
      </c>
      <c r="X89" s="16">
        <f>IF($D89="","",HKI!X89+HKII!X89)</f>
        <v>0</v>
      </c>
      <c r="Y89" s="16">
        <f>IF($D89="","",HKI!Y89+HKII!Y89)</f>
        <v>0</v>
      </c>
      <c r="Z89" s="34">
        <f t="shared" si="5"/>
        <v>0</v>
      </c>
      <c r="AA89" s="16">
        <f>IF($D89="","",HKI!AA89+HKII!AA89)</f>
        <v>0</v>
      </c>
      <c r="AB89" s="16">
        <f>IF($D89="","",HKI!AB89+HKII!AB89)</f>
        <v>0</v>
      </c>
      <c r="AC89" s="16">
        <f>IF($D89="","",HKI!AC89+HKII!AC89)</f>
        <v>0</v>
      </c>
      <c r="AD89" s="34">
        <f t="shared" si="6"/>
        <v>0</v>
      </c>
      <c r="AE89" s="16">
        <f>IF($D89="","",HKI!AE89+HKII!AE89)</f>
        <v>0</v>
      </c>
      <c r="AF89" s="16">
        <f>IF($D89="","",HKI!AF89+HKII!AF89)</f>
        <v>0</v>
      </c>
      <c r="AG89" s="16">
        <f>IF($D89="","",HKI!AG89+HKII!AG89)</f>
        <v>0</v>
      </c>
      <c r="AH89" s="34">
        <f>IF($D89="","",HKI!AH89+HKII!AH89)</f>
        <v>0</v>
      </c>
      <c r="AI89" s="16">
        <f>IF($D89="","",HKI!AI89+HKII!AI89+'COI - CHAM THI TN 17-18'!AI89)</f>
        <v>0</v>
      </c>
      <c r="AJ89" s="16">
        <f>IF($D89="","",HKI!AJ89+HKII!AJ89+'COI - CHAM THI TN 17-18'!AJ89)</f>
        <v>0</v>
      </c>
      <c r="AK89" s="34">
        <f>IF($D89="","",(SUM($AI89:$AJ89))*0.2)+'HK HE 16-17'!Y95</f>
        <v>0</v>
      </c>
      <c r="AL89" s="16">
        <f>IF($D89="","",HKI!AL89+HKII!AL89)</f>
        <v>0</v>
      </c>
      <c r="AM89" s="16">
        <f>IF($D89="","",HKI!AM89+HKII!AM89)</f>
        <v>0</v>
      </c>
      <c r="AN89" s="34">
        <f>IF($D89="","",HKI!AN89+HKII!AN89)</f>
        <v>0</v>
      </c>
      <c r="AO89" s="16">
        <f>IF($D89="","",HKI!AO89+HKII!AO89+'COI - CHAM THI TN 17-18'!AO89)</f>
        <v>0</v>
      </c>
      <c r="AP89" s="16">
        <f>IF($D89="","",HKI!AP89+HKII!AP89+'COI - CHAM THI TN 17-18'!AP89)</f>
        <v>0</v>
      </c>
      <c r="AQ89" s="16">
        <f>IF(D89="","",SUM(AO89:AP89)*0.4)+'HK HE 16-17'!AB95</f>
        <v>0</v>
      </c>
      <c r="AR89" s="34">
        <f>IF($D89="","",HKI!AR89+HKII!AR89+'COI - CHAM THI TN 17-18'!AR89+'HK HE 16-17'!AF95)</f>
        <v>0</v>
      </c>
      <c r="AS89" s="34">
        <f>IF($D89="","",HKI!AS89+HKII!AS89+'COI - CHAM THI TN 17-18'!AS89+'HK HE 16-17'!AG95)</f>
        <v>0</v>
      </c>
      <c r="AT89" s="17">
        <f t="shared" si="7"/>
        <v>0</v>
      </c>
      <c r="AU89" s="5"/>
    </row>
    <row r="90" spans="1:47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>
        <f>IF($D90="","",HKI!E90+HKII!E90)</f>
        <v>0</v>
      </c>
      <c r="F90" s="16">
        <f>IF($D90="","",HKI!F90+HKII!F90)</f>
        <v>0</v>
      </c>
      <c r="G90" s="16">
        <f>IF($D90="","",HKI!G90+HKII!G90)</f>
        <v>0</v>
      </c>
      <c r="H90" s="16">
        <f>IF($D90="","",HKI!H90+HKII!H90)</f>
        <v>0</v>
      </c>
      <c r="I90" s="16">
        <f>IF($D90="","",HKI!I90+HKII!I90)</f>
        <v>0</v>
      </c>
      <c r="J90" s="16">
        <f>IF($D90="","",HKI!J90+HKII!J90)</f>
        <v>0</v>
      </c>
      <c r="K90" s="16">
        <f>IF($D90="","",HKI!K90+HKII!K90)</f>
        <v>0</v>
      </c>
      <c r="L90" s="16">
        <f>IF($D90="","",HKI!L90+HKII!L90)</f>
        <v>0</v>
      </c>
      <c r="M90" s="34">
        <f>IF($D90="","",($E90+$F90*1.5+$G90*0.25+$H90*0.5+$I90*2+$J90*2.5+$K90*0.5+$L90*1.5)+'HK HE 16-17'!I96)</f>
        <v>0</v>
      </c>
      <c r="N90" s="16">
        <f>IF($D90="","",HKI!N90+HKII!N90)</f>
        <v>0</v>
      </c>
      <c r="O90" s="16">
        <f>IF($D90="","",HKI!O90+HKII!O90)</f>
        <v>0</v>
      </c>
      <c r="P90" s="16">
        <f>IF($D90="","",HKI!P90+HKII!P90)</f>
        <v>0</v>
      </c>
      <c r="Q90" s="16">
        <f>IF($D90="","",HKI!Q90+HKII!Q90)</f>
        <v>0</v>
      </c>
      <c r="R90" s="34">
        <f>IF($D90="","",SUM($N90:$Q90)+'HK HE 16-17'!N96)</f>
        <v>0</v>
      </c>
      <c r="S90" s="16">
        <f>IF($D90="","",HKI!S90+HKII!S90)</f>
        <v>0</v>
      </c>
      <c r="T90" s="16">
        <f>IF($D90="","",HKI!T90+HKII!T90)</f>
        <v>0</v>
      </c>
      <c r="U90" s="16">
        <f>IF($D90="","",HKI!U90+HKII!U90)</f>
        <v>0</v>
      </c>
      <c r="V90" s="34">
        <f>IF($D90="","",((SUM($S90:$T90))-U90)*0.1)+'HK HE 16-17'!R96</f>
        <v>0</v>
      </c>
      <c r="W90" s="16">
        <f>IF($D90="","",HKI!W90+HKII!W90)</f>
        <v>0</v>
      </c>
      <c r="X90" s="16">
        <f>IF($D90="","",HKI!X90+HKII!X90)</f>
        <v>0</v>
      </c>
      <c r="Y90" s="16">
        <f>IF($D90="","",HKI!Y90+HKII!Y90)</f>
        <v>0</v>
      </c>
      <c r="Z90" s="34">
        <f t="shared" si="5"/>
        <v>0</v>
      </c>
      <c r="AA90" s="16">
        <f>IF($D90="","",HKI!AA90+HKII!AA90)</f>
        <v>0</v>
      </c>
      <c r="AB90" s="16">
        <f>IF($D90="","",HKI!AB90+HKII!AB90)</f>
        <v>0</v>
      </c>
      <c r="AC90" s="16">
        <f>IF($D90="","",HKI!AC90+HKII!AC90)</f>
        <v>0</v>
      </c>
      <c r="AD90" s="34">
        <f t="shared" si="6"/>
        <v>0</v>
      </c>
      <c r="AE90" s="16">
        <f>IF($D90="","",HKI!AE90+HKII!AE90)</f>
        <v>0</v>
      </c>
      <c r="AF90" s="16">
        <f>IF($D90="","",HKI!AF90+HKII!AF90)</f>
        <v>0</v>
      </c>
      <c r="AG90" s="16">
        <f>IF($D90="","",HKI!AG90+HKII!AG90)</f>
        <v>0</v>
      </c>
      <c r="AH90" s="34">
        <f>IF($D90="","",HKI!AH90+HKII!AH90)</f>
        <v>0</v>
      </c>
      <c r="AI90" s="16">
        <f>IF($D90="","",HKI!AI90+HKII!AI90+'COI - CHAM THI TN 17-18'!AI90)</f>
        <v>0</v>
      </c>
      <c r="AJ90" s="16">
        <f>IF($D90="","",HKI!AJ90+HKII!AJ90+'COI - CHAM THI TN 17-18'!AJ90)</f>
        <v>0</v>
      </c>
      <c r="AK90" s="34">
        <f>IF($D90="","",(SUM($AI90:$AJ90))*0.2)+'HK HE 16-17'!Y96</f>
        <v>0</v>
      </c>
      <c r="AL90" s="16">
        <f>IF($D90="","",HKI!AL90+HKII!AL90)</f>
        <v>0</v>
      </c>
      <c r="AM90" s="16">
        <f>IF($D90="","",HKI!AM90+HKII!AM90)</f>
        <v>0</v>
      </c>
      <c r="AN90" s="34">
        <f>IF($D90="","",HKI!AN90+HKII!AN90)</f>
        <v>0</v>
      </c>
      <c r="AO90" s="16">
        <f>IF($D90="","",HKI!AO90+HKII!AO90+'COI - CHAM THI TN 17-18'!AO90)</f>
        <v>0</v>
      </c>
      <c r="AP90" s="16">
        <f>IF($D90="","",HKI!AP90+HKII!AP90+'COI - CHAM THI TN 17-18'!AP90)</f>
        <v>0</v>
      </c>
      <c r="AQ90" s="16">
        <f>IF(D90="","",SUM(AO90:AP90)*0.4)+'HK HE 16-17'!AB96</f>
        <v>0</v>
      </c>
      <c r="AR90" s="34">
        <f>IF($D90="","",HKI!AR90+HKII!AR90+'COI - CHAM THI TN 17-18'!AR90+'HK HE 16-17'!AF96)</f>
        <v>0</v>
      </c>
      <c r="AS90" s="34">
        <f>IF($D90="","",HKI!AS90+HKII!AS90+'COI - CHAM THI TN 17-18'!AS90+'HK HE 16-17'!AG96)</f>
        <v>0</v>
      </c>
      <c r="AT90" s="17">
        <f t="shared" si="7"/>
        <v>0</v>
      </c>
      <c r="AU90" s="5"/>
    </row>
    <row r="91" spans="1:47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>
        <f>IF($D91="","",HKI!E91+HKII!E91)</f>
        <v>0</v>
      </c>
      <c r="F91" s="16">
        <f>IF($D91="","",HKI!F91+HKII!F91)</f>
        <v>0</v>
      </c>
      <c r="G91" s="16">
        <f>IF($D91="","",HKI!G91+HKII!G91)</f>
        <v>0</v>
      </c>
      <c r="H91" s="16">
        <f>IF($D91="","",HKI!H91+HKII!H91)</f>
        <v>0</v>
      </c>
      <c r="I91" s="16">
        <f>IF($D91="","",HKI!I91+HKII!I91)</f>
        <v>0</v>
      </c>
      <c r="J91" s="16">
        <f>IF($D91="","",HKI!J91+HKII!J91)</f>
        <v>0</v>
      </c>
      <c r="K91" s="16">
        <f>IF($D91="","",HKI!K91+HKII!K91)</f>
        <v>0</v>
      </c>
      <c r="L91" s="16">
        <f>IF($D91="","",HKI!L91+HKII!L91)</f>
        <v>0</v>
      </c>
      <c r="M91" s="34">
        <f>IF($D91="","",($E91+$F91*1.5+$G91*0.25+$H91*0.5+$I91*2+$J91*2.5+$K91*0.5+$L91*1.5)+'HK HE 16-17'!I97)</f>
        <v>0</v>
      </c>
      <c r="N91" s="16">
        <f>IF($D91="","",HKI!N91+HKII!N91)</f>
        <v>0.6</v>
      </c>
      <c r="O91" s="16">
        <f>IF($D91="","",HKI!O91+HKII!O91)</f>
        <v>4.5</v>
      </c>
      <c r="P91" s="16">
        <f>IF($D91="","",HKI!P91+HKII!P91)</f>
        <v>0</v>
      </c>
      <c r="Q91" s="16">
        <f>IF($D91="","",HKI!Q91+HKII!Q91)</f>
        <v>0</v>
      </c>
      <c r="R91" s="34">
        <f>IF($D91="","",SUM($N91:$Q91)+'HK HE 16-17'!N97)</f>
        <v>5.0999999999999996</v>
      </c>
      <c r="S91" s="16">
        <f>IF($D91="","",HKI!S91+HKII!S91)</f>
        <v>218</v>
      </c>
      <c r="T91" s="16">
        <f>IF($D91="","",HKI!T91+HKII!T91)</f>
        <v>254</v>
      </c>
      <c r="U91" s="16">
        <f>IF($D91="","",HKI!U91+HKII!U91)</f>
        <v>239</v>
      </c>
      <c r="V91" s="34">
        <f>IF($D91="","",((SUM($S91:$T91))-U91)*0.1)+'HK HE 16-17'!R97</f>
        <v>23.3</v>
      </c>
      <c r="W91" s="16">
        <f>IF($D91="","",HKI!W91+HKII!W91)</f>
        <v>0</v>
      </c>
      <c r="X91" s="16">
        <f>IF($D91="","",HKI!X91+HKII!X91)</f>
        <v>0</v>
      </c>
      <c r="Y91" s="16">
        <f>IF($D91="","",HKI!Y91+HKII!Y91)</f>
        <v>0</v>
      </c>
      <c r="Z91" s="34">
        <f t="shared" si="5"/>
        <v>0</v>
      </c>
      <c r="AA91" s="16">
        <f>IF($D91="","",HKI!AA91+HKII!AA91)</f>
        <v>0</v>
      </c>
      <c r="AB91" s="16">
        <f>IF($D91="","",HKI!AB91+HKII!AB91)</f>
        <v>0</v>
      </c>
      <c r="AC91" s="16">
        <f>IF($D91="","",HKI!AC91+HKII!AC91)</f>
        <v>0</v>
      </c>
      <c r="AD91" s="34">
        <f t="shared" si="6"/>
        <v>0</v>
      </c>
      <c r="AE91" s="16">
        <f>IF($D91="","",HKI!AE91+HKII!AE91)</f>
        <v>0</v>
      </c>
      <c r="AF91" s="16">
        <f>IF($D91="","",HKI!AF91+HKII!AF91)</f>
        <v>0</v>
      </c>
      <c r="AG91" s="16">
        <f>IF($D91="","",HKI!AG91+HKII!AG91)</f>
        <v>0</v>
      </c>
      <c r="AH91" s="34">
        <f>IF($D91="","",HKI!AH91+HKII!AH91)</f>
        <v>0</v>
      </c>
      <c r="AI91" s="16">
        <f>IF($D91="","",HKI!AI91+HKII!AI91+'COI - CHAM THI TN 17-18'!AI91)</f>
        <v>0</v>
      </c>
      <c r="AJ91" s="16">
        <f>IF($D91="","",HKI!AJ91+HKII!AJ91+'COI - CHAM THI TN 17-18'!AJ91)</f>
        <v>0</v>
      </c>
      <c r="AK91" s="34">
        <f>IF($D91="","",(SUM($AI91:$AJ91))*0.2)+'HK HE 16-17'!Y97</f>
        <v>0</v>
      </c>
      <c r="AL91" s="16">
        <f>IF($D91="","",HKI!AL91+HKII!AL91)</f>
        <v>0</v>
      </c>
      <c r="AM91" s="16">
        <f>IF($D91="","",HKI!AM91+HKII!AM91)</f>
        <v>0</v>
      </c>
      <c r="AN91" s="34">
        <f>IF($D91="","",HKI!AN91+HKII!AN91)</f>
        <v>0</v>
      </c>
      <c r="AO91" s="16">
        <f>IF($D91="","",HKI!AO91+HKII!AO91+'COI - CHAM THI TN 17-18'!AO91)</f>
        <v>0</v>
      </c>
      <c r="AP91" s="16">
        <f>IF($D91="","",HKI!AP91+HKII!AP91+'COI - CHAM THI TN 17-18'!AP91)</f>
        <v>0</v>
      </c>
      <c r="AQ91" s="16">
        <f>IF(D91="","",SUM(AO91:AP91)*0.4)+'HK HE 16-17'!AB97</f>
        <v>0</v>
      </c>
      <c r="AR91" s="34">
        <f>IF($D91="","",HKI!AR91+HKII!AR91+'COI - CHAM THI TN 17-18'!AR91+'HK HE 16-17'!AF97)</f>
        <v>0</v>
      </c>
      <c r="AS91" s="34">
        <f>IF($D91="","",HKI!AS91+HKII!AS91+'COI - CHAM THI TN 17-18'!AS91+'HK HE 16-17'!AG97)</f>
        <v>0.9</v>
      </c>
      <c r="AT91" s="17">
        <f t="shared" si="7"/>
        <v>29.3</v>
      </c>
      <c r="AU91" s="5"/>
    </row>
    <row r="92" spans="1:47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>
        <f>IF($D92="","",HKI!E92+HKII!E92)</f>
        <v>0</v>
      </c>
      <c r="F92" s="16">
        <f>IF($D92="","",HKI!F92+HKII!F92)</f>
        <v>0</v>
      </c>
      <c r="G92" s="16">
        <f>IF($D92="","",HKI!G92+HKII!G92)</f>
        <v>0</v>
      </c>
      <c r="H92" s="16">
        <f>IF($D92="","",HKI!H92+HKII!H92)</f>
        <v>0</v>
      </c>
      <c r="I92" s="16">
        <f>IF($D92="","",HKI!I92+HKII!I92)</f>
        <v>0</v>
      </c>
      <c r="J92" s="16">
        <f>IF($D92="","",HKI!J92+HKII!J92)</f>
        <v>0</v>
      </c>
      <c r="K92" s="16">
        <f>IF($D92="","",HKI!K92+HKII!K92)</f>
        <v>0</v>
      </c>
      <c r="L92" s="16">
        <f>IF($D92="","",HKI!L92+HKII!L92)</f>
        <v>0</v>
      </c>
      <c r="M92" s="34">
        <f>IF($D92="","",($E92+$F92*1.5+$G92*0.25+$H92*0.5+$I92*2+$J92*2.5+$K92*0.5+$L92*1.5)+'HK HE 16-17'!I98)</f>
        <v>0</v>
      </c>
      <c r="N92" s="16">
        <f>IF($D92="","",HKI!N92+HKII!N92)</f>
        <v>0</v>
      </c>
      <c r="O92" s="16">
        <f>IF($D92="","",HKI!O92+HKII!O92)</f>
        <v>0</v>
      </c>
      <c r="P92" s="16">
        <f>IF($D92="","",HKI!P92+HKII!P92)</f>
        <v>0</v>
      </c>
      <c r="Q92" s="16">
        <f>IF($D92="","",HKI!Q92+HKII!Q92)</f>
        <v>0</v>
      </c>
      <c r="R92" s="34">
        <f>IF($D92="","",SUM($N92:$Q92)+'HK HE 16-17'!N98)</f>
        <v>0</v>
      </c>
      <c r="S92" s="16">
        <f>IF($D92="","",HKI!S92+HKII!S92)</f>
        <v>0</v>
      </c>
      <c r="T92" s="16">
        <f>IF($D92="","",HKI!T92+HKII!T92)</f>
        <v>0</v>
      </c>
      <c r="U92" s="16">
        <f>IF($D92="","",HKI!U92+HKII!U92)</f>
        <v>0</v>
      </c>
      <c r="V92" s="34">
        <f>IF($D92="","",((SUM($S92:$T92))-U92)*0.1)+'HK HE 16-17'!R98</f>
        <v>0</v>
      </c>
      <c r="W92" s="16">
        <f>IF($D92="","",HKI!W92+HKII!W92)</f>
        <v>0</v>
      </c>
      <c r="X92" s="16">
        <f>IF($D92="","",HKI!X92+HKII!X92)</f>
        <v>0</v>
      </c>
      <c r="Y92" s="16">
        <f>IF($D92="","",HKI!Y92+HKII!Y92)</f>
        <v>0</v>
      </c>
      <c r="Z92" s="34">
        <f t="shared" si="5"/>
        <v>0</v>
      </c>
      <c r="AA92" s="16">
        <f>IF($D92="","",HKI!AA92+HKII!AA92)</f>
        <v>0</v>
      </c>
      <c r="AB92" s="16">
        <f>IF($D92="","",HKI!AB92+HKII!AB92)</f>
        <v>0</v>
      </c>
      <c r="AC92" s="16">
        <f>IF($D92="","",HKI!AC92+HKII!AC92)</f>
        <v>0</v>
      </c>
      <c r="AD92" s="34">
        <f t="shared" si="6"/>
        <v>0</v>
      </c>
      <c r="AE92" s="16">
        <f>IF($D92="","",HKI!AE92+HKII!AE92)</f>
        <v>0</v>
      </c>
      <c r="AF92" s="16">
        <f>IF($D92="","",HKI!AF92+HKII!AF92)</f>
        <v>0</v>
      </c>
      <c r="AG92" s="16">
        <f>IF($D92="","",HKI!AG92+HKII!AG92)</f>
        <v>0</v>
      </c>
      <c r="AH92" s="34">
        <f>IF($D92="","",HKI!AH92+HKII!AH92)</f>
        <v>0</v>
      </c>
      <c r="AI92" s="16">
        <f>IF($D92="","",HKI!AI92+HKII!AI92+'COI - CHAM THI TN 17-18'!AI92)</f>
        <v>0</v>
      </c>
      <c r="AJ92" s="16">
        <f>IF($D92="","",HKI!AJ92+HKII!AJ92+'COI - CHAM THI TN 17-18'!AJ92)</f>
        <v>0</v>
      </c>
      <c r="AK92" s="34">
        <f>IF($D92="","",(SUM($AI92:$AJ92))*0.2)+'HK HE 16-17'!Y98</f>
        <v>0</v>
      </c>
      <c r="AL92" s="16">
        <f>IF($D92="","",HKI!AL92+HKII!AL92)</f>
        <v>0</v>
      </c>
      <c r="AM92" s="16">
        <f>IF($D92="","",HKI!AM92+HKII!AM92)</f>
        <v>0</v>
      </c>
      <c r="AN92" s="34">
        <f>IF($D92="","",HKI!AN92+HKII!AN92)</f>
        <v>0</v>
      </c>
      <c r="AO92" s="16">
        <f>IF($D92="","",HKI!AO92+HKII!AO92+'COI - CHAM THI TN 17-18'!AO92)</f>
        <v>0</v>
      </c>
      <c r="AP92" s="16">
        <f>IF($D92="","",HKI!AP92+HKII!AP92+'COI - CHAM THI TN 17-18'!AP92)</f>
        <v>0</v>
      </c>
      <c r="AQ92" s="16">
        <f>IF(D92="","",SUM(AO92:AP92)*0.4)+'HK HE 16-17'!AB98</f>
        <v>0</v>
      </c>
      <c r="AR92" s="34">
        <f>IF($D92="","",HKI!AR92+HKII!AR92+'COI - CHAM THI TN 17-18'!AR92+'HK HE 16-17'!AF98)</f>
        <v>0</v>
      </c>
      <c r="AS92" s="34">
        <f>IF($D92="","",HKI!AS92+HKII!AS92+'COI - CHAM THI TN 17-18'!AS92+'HK HE 16-17'!AG98)</f>
        <v>0</v>
      </c>
      <c r="AT92" s="17">
        <f t="shared" si="7"/>
        <v>0</v>
      </c>
      <c r="AU92" s="5"/>
    </row>
    <row r="93" spans="1:47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>
        <f>IF($D93="","",HKI!E93+HKII!E93)</f>
        <v>16</v>
      </c>
      <c r="F93" s="16">
        <f>IF($D93="","",HKI!F93+HKII!F93)</f>
        <v>0</v>
      </c>
      <c r="G93" s="16">
        <f>IF($D93="","",HKI!G93+HKII!G93)</f>
        <v>0</v>
      </c>
      <c r="H93" s="16">
        <f>IF($D93="","",HKI!H93+HKII!H93)</f>
        <v>0</v>
      </c>
      <c r="I93" s="16">
        <f>IF($D93="","",HKI!I93+HKII!I93)</f>
        <v>0</v>
      </c>
      <c r="J93" s="16">
        <f>IF($D93="","",HKI!J93+HKII!J93)</f>
        <v>0</v>
      </c>
      <c r="K93" s="16">
        <f>IF($D93="","",HKI!K93+HKII!K93)</f>
        <v>0</v>
      </c>
      <c r="L93" s="16">
        <f>IF($D93="","",HKI!L93+HKII!L93)</f>
        <v>0</v>
      </c>
      <c r="M93" s="34">
        <f>IF($D93="","",($E93+$F93*1.5+$G93*0.25+$H93*0.5+$I93*2+$J93*2.5+$K93*0.5+$L93*1.5)+'HK HE 16-17'!I99)</f>
        <v>16</v>
      </c>
      <c r="N93" s="16">
        <f>IF($D93="","",HKI!N93+HKII!N93)</f>
        <v>8.1000000000000014</v>
      </c>
      <c r="O93" s="16">
        <f>IF($D93="","",HKI!O93+HKII!O93)</f>
        <v>7.1999999999999984</v>
      </c>
      <c r="P93" s="16">
        <f>IF($D93="","",HKI!P93+HKII!P93)</f>
        <v>0</v>
      </c>
      <c r="Q93" s="16">
        <f>IF($D93="","",HKI!Q93+HKII!Q93)</f>
        <v>0</v>
      </c>
      <c r="R93" s="34">
        <f>IF($D93="","",SUM($N93:$Q93)+'HK HE 16-17'!N99)</f>
        <v>15.3</v>
      </c>
      <c r="S93" s="16">
        <f>IF($D93="","",HKI!S93+HKII!S93)</f>
        <v>350</v>
      </c>
      <c r="T93" s="16">
        <f>IF($D93="","",HKI!T93+HKII!T93)</f>
        <v>975</v>
      </c>
      <c r="U93" s="16">
        <f>IF($D93="","",HKI!U93+HKII!U93)</f>
        <v>147</v>
      </c>
      <c r="V93" s="34">
        <f>IF($D93="","",((SUM($S93:$T93))-U93)*0.1)+'HK HE 16-17'!R99</f>
        <v>117.80000000000001</v>
      </c>
      <c r="W93" s="16">
        <f>IF($D93="","",HKI!W93+HKII!W93)</f>
        <v>0</v>
      </c>
      <c r="X93" s="16">
        <f>IF($D93="","",HKI!X93+HKII!X93)</f>
        <v>0</v>
      </c>
      <c r="Y93" s="16">
        <f>IF($D93="","",HKI!Y93+HKII!Y93)</f>
        <v>0</v>
      </c>
      <c r="Z93" s="34">
        <f t="shared" si="5"/>
        <v>0</v>
      </c>
      <c r="AA93" s="16">
        <f>IF($D93="","",HKI!AA93+HKII!AA93)</f>
        <v>0</v>
      </c>
      <c r="AB93" s="16">
        <f>IF($D93="","",HKI!AB93+HKII!AB93)</f>
        <v>21</v>
      </c>
      <c r="AC93" s="16">
        <f>IF($D93="","",HKI!AC93+HKII!AC93)</f>
        <v>0</v>
      </c>
      <c r="AD93" s="34">
        <f t="shared" si="6"/>
        <v>2.1</v>
      </c>
      <c r="AE93" s="16">
        <f>IF($D93="","",HKI!AE93+HKII!AE93)</f>
        <v>0</v>
      </c>
      <c r="AF93" s="16">
        <f>IF($D93="","",HKI!AF93+HKII!AF93)</f>
        <v>0</v>
      </c>
      <c r="AG93" s="16">
        <f>IF($D93="","",HKI!AG93+HKII!AG93)</f>
        <v>0</v>
      </c>
      <c r="AH93" s="34">
        <f>IF($D93="","",HKI!AH93+HKII!AH93)</f>
        <v>0</v>
      </c>
      <c r="AI93" s="16">
        <f>IF($D93="","",HKI!AI93+HKII!AI93+'COI - CHAM THI TN 17-18'!AI93)</f>
        <v>4</v>
      </c>
      <c r="AJ93" s="16">
        <f>IF($D93="","",HKI!AJ93+HKII!AJ93+'COI - CHAM THI TN 17-18'!AJ93)</f>
        <v>10</v>
      </c>
      <c r="AK93" s="34">
        <f>IF($D93="","",(SUM($AI93:$AJ93))*0.2)+'HK HE 16-17'!Y99</f>
        <v>3.8714285714285701</v>
      </c>
      <c r="AL93" s="16">
        <f>IF($D93="","",HKI!AL93+HKII!AL93)</f>
        <v>0</v>
      </c>
      <c r="AM93" s="16">
        <f>IF($D93="","",HKI!AM93+HKII!AM93)</f>
        <v>0</v>
      </c>
      <c r="AN93" s="34">
        <f>IF($D93="","",HKI!AN93+HKII!AN93)</f>
        <v>0</v>
      </c>
      <c r="AO93" s="16">
        <f>IF($D93="","",HKI!AO93+HKII!AO93+'COI - CHAM THI TN 17-18'!AO93)</f>
        <v>12</v>
      </c>
      <c r="AP93" s="16">
        <f>IF($D93="","",HKI!AP93+HKII!AP93+'COI - CHAM THI TN 17-18'!AP93)</f>
        <v>0</v>
      </c>
      <c r="AQ93" s="16">
        <f>IF(D93="","",SUM(AO93:AP93)*0.4)+'HK HE 16-17'!AB99</f>
        <v>4.8000000000000007</v>
      </c>
      <c r="AR93" s="34">
        <f>IF($D93="","",HKI!AR93+HKII!AR93+'COI - CHAM THI TN 17-18'!AR93+'HK HE 16-17'!AF99)</f>
        <v>0</v>
      </c>
      <c r="AS93" s="34">
        <f>IF($D93="","",HKI!AS93+HKII!AS93+'COI - CHAM THI TN 17-18'!AS93+'HK HE 16-17'!AG99)</f>
        <v>1.3</v>
      </c>
      <c r="AT93" s="17">
        <f t="shared" si="7"/>
        <v>161.19999999999999</v>
      </c>
      <c r="AU93" s="5"/>
    </row>
    <row r="94" spans="1:47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>
        <f>IF($D94="","",HKI!E94+HKII!E94)</f>
        <v>0</v>
      </c>
      <c r="F94" s="16">
        <f>IF($D94="","",HKI!F94+HKII!F94)</f>
        <v>0</v>
      </c>
      <c r="G94" s="16">
        <f>IF($D94="","",HKI!G94+HKII!G94)</f>
        <v>0</v>
      </c>
      <c r="H94" s="16">
        <f>IF($D94="","",HKI!H94+HKII!H94)</f>
        <v>0</v>
      </c>
      <c r="I94" s="16">
        <f>IF($D94="","",HKI!I94+HKII!I94)</f>
        <v>0</v>
      </c>
      <c r="J94" s="16">
        <f>IF($D94="","",HKI!J94+HKII!J94)</f>
        <v>0</v>
      </c>
      <c r="K94" s="16">
        <f>IF($D94="","",HKI!K94+HKII!K94)</f>
        <v>0</v>
      </c>
      <c r="L94" s="16">
        <f>IF($D94="","",HKI!L94+HKII!L94)</f>
        <v>0</v>
      </c>
      <c r="M94" s="34">
        <f>IF($D94="","",($E94+$F94*1.5+$G94*0.25+$H94*0.5+$I94*2+$J94*2.5+$K94*0.5+$L94*1.5)+'HK HE 16-17'!I100)</f>
        <v>0</v>
      </c>
      <c r="N94" s="16">
        <f>IF($D94="","",HKI!N94+HKII!N94)</f>
        <v>0</v>
      </c>
      <c r="O94" s="16">
        <f>IF($D94="","",HKI!O94+HKII!O94)</f>
        <v>0</v>
      </c>
      <c r="P94" s="16">
        <f>IF($D94="","",HKI!P94+HKII!P94)</f>
        <v>0</v>
      </c>
      <c r="Q94" s="16">
        <f>IF($D94="","",HKI!Q94+HKII!Q94)</f>
        <v>0</v>
      </c>
      <c r="R94" s="34">
        <f>IF($D94="","",SUM($N94:$Q94)+'HK HE 16-17'!N100)</f>
        <v>0</v>
      </c>
      <c r="S94" s="16">
        <f>IF($D94="","",HKI!S94+HKII!S94)</f>
        <v>0</v>
      </c>
      <c r="T94" s="16">
        <f>IF($D94="","",HKI!T94+HKII!T94)</f>
        <v>0</v>
      </c>
      <c r="U94" s="16">
        <f>IF($D94="","",HKI!U94+HKII!U94)</f>
        <v>50</v>
      </c>
      <c r="V94" s="34">
        <f>IF($D94="","",((SUM($S94:$T94))-U94)*0.1)+'HK HE 16-17'!R100</f>
        <v>-5</v>
      </c>
      <c r="W94" s="16">
        <f>IF($D94="","",HKI!W94+HKII!W94)</f>
        <v>0</v>
      </c>
      <c r="X94" s="16">
        <f>IF($D94="","",HKI!X94+HKII!X94)</f>
        <v>0</v>
      </c>
      <c r="Y94" s="16">
        <f>IF($D94="","",HKI!Y94+HKII!Y94)</f>
        <v>0</v>
      </c>
      <c r="Z94" s="34">
        <f t="shared" si="5"/>
        <v>0</v>
      </c>
      <c r="AA94" s="16">
        <f>IF($D94="","",HKI!AA94+HKII!AA94)</f>
        <v>49</v>
      </c>
      <c r="AB94" s="16">
        <f>IF($D94="","",HKI!AB94+HKII!AB94)</f>
        <v>0</v>
      </c>
      <c r="AC94" s="16">
        <f>IF($D94="","",HKI!AC94+HKII!AC94)</f>
        <v>49</v>
      </c>
      <c r="AD94" s="34">
        <f t="shared" si="6"/>
        <v>0</v>
      </c>
      <c r="AE94" s="16">
        <f>IF($D94="","",HKI!AE94+HKII!AE94)</f>
        <v>0</v>
      </c>
      <c r="AF94" s="16">
        <f>IF($D94="","",HKI!AF94+HKII!AF94)</f>
        <v>0</v>
      </c>
      <c r="AG94" s="16">
        <f>IF($D94="","",HKI!AG94+HKII!AG94)</f>
        <v>0</v>
      </c>
      <c r="AH94" s="34">
        <f>IF($D94="","",HKI!AH94+HKII!AH94)</f>
        <v>0</v>
      </c>
      <c r="AI94" s="16">
        <f>IF($D94="","",HKI!AI94+HKII!AI94+'COI - CHAM THI TN 17-18'!AI94)</f>
        <v>0</v>
      </c>
      <c r="AJ94" s="16">
        <f>IF($D94="","",HKI!AJ94+HKII!AJ94+'COI - CHAM THI TN 17-18'!AJ94)</f>
        <v>0</v>
      </c>
      <c r="AK94" s="34">
        <f>IF($D94="","",(SUM($AI94:$AJ94))*0.2)+'HK HE 16-17'!Y100</f>
        <v>0</v>
      </c>
      <c r="AL94" s="16">
        <f>IF($D94="","",HKI!AL94+HKII!AL94)</f>
        <v>0</v>
      </c>
      <c r="AM94" s="16">
        <f>IF($D94="","",HKI!AM94+HKII!AM94)</f>
        <v>0</v>
      </c>
      <c r="AN94" s="34">
        <f>IF($D94="","",HKI!AN94+HKII!AN94)</f>
        <v>0</v>
      </c>
      <c r="AO94" s="16">
        <f>IF($D94="","",HKI!AO94+HKII!AO94+'COI - CHAM THI TN 17-18'!AO94)</f>
        <v>0</v>
      </c>
      <c r="AP94" s="16">
        <f>IF($D94="","",HKI!AP94+HKII!AP94+'COI - CHAM THI TN 17-18'!AP94)</f>
        <v>0</v>
      </c>
      <c r="AQ94" s="16">
        <f>IF(D94="","",SUM(AO94:AP94)*0.4)+'HK HE 16-17'!AB100</f>
        <v>0</v>
      </c>
      <c r="AR94" s="34">
        <f>IF($D94="","",HKI!AR94+HKII!AR94+'COI - CHAM THI TN 17-18'!AR94+'HK HE 16-17'!AF100)</f>
        <v>0</v>
      </c>
      <c r="AS94" s="34">
        <f>IF($D94="","",HKI!AS94+HKII!AS94+'COI - CHAM THI TN 17-18'!AS94+'HK HE 16-17'!AG100)</f>
        <v>0</v>
      </c>
      <c r="AT94" s="17">
        <f t="shared" si="7"/>
        <v>-5</v>
      </c>
      <c r="AU94" s="5"/>
    </row>
    <row r="95" spans="1:47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>
        <f>IF($D95="","",HKI!E95+HKII!E95)</f>
        <v>16</v>
      </c>
      <c r="F95" s="16">
        <f>IF($D95="","",HKI!F95+HKII!F95)</f>
        <v>0</v>
      </c>
      <c r="G95" s="16">
        <f>IF($D95="","",HKI!G95+HKII!G95)</f>
        <v>0</v>
      </c>
      <c r="H95" s="16">
        <f>IF($D95="","",HKI!H95+HKII!H95)</f>
        <v>0</v>
      </c>
      <c r="I95" s="16">
        <f>IF($D95="","",HKI!I95+HKII!I95)</f>
        <v>0</v>
      </c>
      <c r="J95" s="16">
        <f>IF($D95="","",HKI!J95+HKII!J95)</f>
        <v>0</v>
      </c>
      <c r="K95" s="16">
        <f>IF($D95="","",HKI!K95+HKII!K95)</f>
        <v>0</v>
      </c>
      <c r="L95" s="16">
        <f>IF($D95="","",HKI!L95+HKII!L95)</f>
        <v>0</v>
      </c>
      <c r="M95" s="34">
        <f>IF($D95="","",($E95+$F95*1.5+$G95*0.25+$H95*0.5+$I95*2+$J95*2.5+$K95*0.5+$L95*1.5)+'HK HE 16-17'!I101)</f>
        <v>16</v>
      </c>
      <c r="N95" s="16">
        <f>IF($D95="","",HKI!N95+HKII!N95)</f>
        <v>7.05</v>
      </c>
      <c r="O95" s="16">
        <f>IF($D95="","",HKI!O95+HKII!O95)</f>
        <v>8.6999999999999993</v>
      </c>
      <c r="P95" s="16">
        <f>IF($D95="","",HKI!P95+HKII!P95)</f>
        <v>0</v>
      </c>
      <c r="Q95" s="16">
        <f>IF($D95="","",HKI!Q95+HKII!Q95)</f>
        <v>0</v>
      </c>
      <c r="R95" s="34">
        <f>IF($D95="","",SUM($N95:$Q95)+'HK HE 16-17'!N101)</f>
        <v>15.75</v>
      </c>
      <c r="S95" s="16">
        <f>IF($D95="","",HKI!S95+HKII!S95)</f>
        <v>339</v>
      </c>
      <c r="T95" s="16">
        <f>IF($D95="","",HKI!T95+HKII!T95)</f>
        <v>548</v>
      </c>
      <c r="U95" s="16">
        <f>IF($D95="","",HKI!U95+HKII!U95)</f>
        <v>272</v>
      </c>
      <c r="V95" s="34">
        <f>IF($D95="","",((SUM($S95:$T95))-U95)*0.1)+'HK HE 16-17'!R101</f>
        <v>61.5</v>
      </c>
      <c r="W95" s="16">
        <f>IF($D95="","",HKI!W95+HKII!W95)</f>
        <v>0</v>
      </c>
      <c r="X95" s="16">
        <f>IF($D95="","",HKI!X95+HKII!X95)</f>
        <v>0</v>
      </c>
      <c r="Y95" s="16">
        <f>IF($D95="","",HKI!Y95+HKII!Y95)</f>
        <v>0</v>
      </c>
      <c r="Z95" s="34">
        <f t="shared" si="5"/>
        <v>0</v>
      </c>
      <c r="AA95" s="16">
        <f>IF($D95="","",HKI!AA95+HKII!AA95)</f>
        <v>0</v>
      </c>
      <c r="AB95" s="16">
        <f>IF($D95="","",HKI!AB95+HKII!AB95)</f>
        <v>0</v>
      </c>
      <c r="AC95" s="16">
        <f>IF($D95="","",HKI!AC95+HKII!AC95)</f>
        <v>0</v>
      </c>
      <c r="AD95" s="34">
        <f t="shared" si="6"/>
        <v>0</v>
      </c>
      <c r="AE95" s="16">
        <f>IF($D95="","",HKI!AE95+HKII!AE95)</f>
        <v>0</v>
      </c>
      <c r="AF95" s="16">
        <f>IF($D95="","",HKI!AF95+HKII!AF95)</f>
        <v>0</v>
      </c>
      <c r="AG95" s="16">
        <f>IF($D95="","",HKI!AG95+HKII!AG95)</f>
        <v>0</v>
      </c>
      <c r="AH95" s="34">
        <f>IF($D95="","",HKI!AH95+HKII!AH95)</f>
        <v>0</v>
      </c>
      <c r="AI95" s="16">
        <f>IF($D95="","",HKI!AI95+HKII!AI95+'COI - CHAM THI TN 17-18'!AI95)</f>
        <v>0</v>
      </c>
      <c r="AJ95" s="16">
        <f>IF($D95="","",HKI!AJ95+HKII!AJ95+'COI - CHAM THI TN 17-18'!AJ95)</f>
        <v>0</v>
      </c>
      <c r="AK95" s="34">
        <f>IF($D95="","",(SUM($AI95:$AJ95))*0.2)+'HK HE 16-17'!Y101</f>
        <v>0</v>
      </c>
      <c r="AL95" s="16">
        <f>IF($D95="","",HKI!AL95+HKII!AL95)</f>
        <v>0</v>
      </c>
      <c r="AM95" s="16">
        <f>IF($D95="","",HKI!AM95+HKII!AM95)</f>
        <v>0</v>
      </c>
      <c r="AN95" s="34">
        <f>IF($D95="","",HKI!AN95+HKII!AN95)</f>
        <v>0</v>
      </c>
      <c r="AO95" s="16">
        <f>IF($D95="","",HKI!AO95+HKII!AO95+'COI - CHAM THI TN 17-18'!AO95)</f>
        <v>0</v>
      </c>
      <c r="AP95" s="16">
        <f>IF($D95="","",HKI!AP95+HKII!AP95+'COI - CHAM THI TN 17-18'!AP95)</f>
        <v>0</v>
      </c>
      <c r="AQ95" s="16">
        <f>IF(D95="","",SUM(AO95:AP95)*0.4)+'HK HE 16-17'!AB101</f>
        <v>0</v>
      </c>
      <c r="AR95" s="34">
        <f>IF($D95="","",HKI!AR95+HKII!AR95+'COI - CHAM THI TN 17-18'!AR95+'HK HE 16-17'!AF101)</f>
        <v>0</v>
      </c>
      <c r="AS95" s="34">
        <f>IF($D95="","",HKI!AS95+HKII!AS95+'COI - CHAM THI TN 17-18'!AS95+'HK HE 16-17'!AG101)</f>
        <v>0.8</v>
      </c>
      <c r="AT95" s="17">
        <f t="shared" si="7"/>
        <v>94.1</v>
      </c>
      <c r="AU95" s="5"/>
    </row>
    <row r="96" spans="1:47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>
        <f>IF($D96="","",HKI!E96+HKII!E96)</f>
        <v>0</v>
      </c>
      <c r="F96" s="16">
        <f>IF($D96="","",HKI!F96+HKII!F96)</f>
        <v>0</v>
      </c>
      <c r="G96" s="16">
        <f>IF($D96="","",HKI!G96+HKII!G96)</f>
        <v>0</v>
      </c>
      <c r="H96" s="16">
        <f>IF($D96="","",HKI!H96+HKII!H96)</f>
        <v>0</v>
      </c>
      <c r="I96" s="16">
        <f>IF($D96="","",HKI!I96+HKII!I96)</f>
        <v>0</v>
      </c>
      <c r="J96" s="16">
        <f>IF($D96="","",HKI!J96+HKII!J96)</f>
        <v>0</v>
      </c>
      <c r="K96" s="16">
        <f>IF($D96="","",HKI!K96+HKII!K96)</f>
        <v>0</v>
      </c>
      <c r="L96" s="16">
        <f>IF($D96="","",HKI!L96+HKII!L96)</f>
        <v>0</v>
      </c>
      <c r="M96" s="34">
        <f>IF($D96="","",($E96+$F96*1.5+$G96*0.25+$H96*0.5+$I96*2+$J96*2.5+$K96*0.5+$L96*1.5)+'HK HE 16-17'!I102)</f>
        <v>0</v>
      </c>
      <c r="N96" s="16">
        <f>IF($D96="","",HKI!N96+HKII!N96)</f>
        <v>9.5999999999999979</v>
      </c>
      <c r="O96" s="16">
        <f>IF($D96="","",HKI!O96+HKII!O96)</f>
        <v>9.4499999999999993</v>
      </c>
      <c r="P96" s="16">
        <f>IF($D96="","",HKI!P96+HKII!P96)</f>
        <v>0</v>
      </c>
      <c r="Q96" s="16">
        <f>IF($D96="","",HKI!Q96+HKII!Q96)</f>
        <v>0</v>
      </c>
      <c r="R96" s="34">
        <f>IF($D96="","",SUM($N96:$Q96)+'HK HE 16-17'!N102)</f>
        <v>19.049999999999997</v>
      </c>
      <c r="S96" s="16">
        <f>IF($D96="","",HKI!S96+HKII!S96)</f>
        <v>0</v>
      </c>
      <c r="T96" s="16">
        <f>IF($D96="","",HKI!T96+HKII!T96)</f>
        <v>0</v>
      </c>
      <c r="U96" s="16">
        <f>IF($D96="","",HKI!U96+HKII!U96)</f>
        <v>0</v>
      </c>
      <c r="V96" s="34">
        <f>IF($D96="","",((SUM($S96:$T96))-U96)*0.1)+'HK HE 16-17'!R102</f>
        <v>0</v>
      </c>
      <c r="W96" s="16">
        <f>IF($D96="","",HKI!W96+HKII!W96)</f>
        <v>0</v>
      </c>
      <c r="X96" s="16">
        <f>IF($D96="","",HKI!X96+HKII!X96)</f>
        <v>0</v>
      </c>
      <c r="Y96" s="16">
        <f>IF($D96="","",HKI!Y96+HKII!Y96)</f>
        <v>0</v>
      </c>
      <c r="Z96" s="34">
        <f t="shared" si="5"/>
        <v>0</v>
      </c>
      <c r="AA96" s="16">
        <f>IF($D96="","",HKI!AA96+HKII!AA96)</f>
        <v>0</v>
      </c>
      <c r="AB96" s="16">
        <f>IF($D96="","",HKI!AB96+HKII!AB96)</f>
        <v>0</v>
      </c>
      <c r="AC96" s="16">
        <f>IF($D96="","",HKI!AC96+HKII!AC96)</f>
        <v>0</v>
      </c>
      <c r="AD96" s="34">
        <f t="shared" si="6"/>
        <v>0</v>
      </c>
      <c r="AE96" s="16">
        <f>IF($D96="","",HKI!AE96+HKII!AE96)</f>
        <v>0</v>
      </c>
      <c r="AF96" s="16">
        <f>IF($D96="","",HKI!AF96+HKII!AF96)</f>
        <v>0</v>
      </c>
      <c r="AG96" s="16">
        <f>IF($D96="","",HKI!AG96+HKII!AG96)</f>
        <v>0</v>
      </c>
      <c r="AH96" s="34">
        <f>IF($D96="","",HKI!AH96+HKII!AH96)</f>
        <v>0</v>
      </c>
      <c r="AI96" s="16">
        <f>IF($D96="","",HKI!AI96+HKII!AI96+'COI - CHAM THI TN 17-18'!AI96)</f>
        <v>0</v>
      </c>
      <c r="AJ96" s="16">
        <f>IF($D96="","",HKI!AJ96+HKII!AJ96+'COI - CHAM THI TN 17-18'!AJ96)</f>
        <v>0</v>
      </c>
      <c r="AK96" s="34">
        <f>IF($D96="","",(SUM($AI96:$AJ96))*0.2)+'HK HE 16-17'!Y102</f>
        <v>0</v>
      </c>
      <c r="AL96" s="16">
        <f>IF($D96="","",HKI!AL96+HKII!AL96)</f>
        <v>0</v>
      </c>
      <c r="AM96" s="16">
        <f>IF($D96="","",HKI!AM96+HKII!AM96)</f>
        <v>0</v>
      </c>
      <c r="AN96" s="34">
        <f>IF($D96="","",HKI!AN96+HKII!AN96)</f>
        <v>0</v>
      </c>
      <c r="AO96" s="16">
        <f>IF($D96="","",HKI!AO96+HKII!AO96+'COI - CHAM THI TN 17-18'!AO96)</f>
        <v>0</v>
      </c>
      <c r="AP96" s="16">
        <f>IF($D96="","",HKI!AP96+HKII!AP96+'COI - CHAM THI TN 17-18'!AP96)</f>
        <v>0</v>
      </c>
      <c r="AQ96" s="16">
        <f>IF(D96="","",SUM(AO96:AP96)*0.4)+'HK HE 16-17'!AB102</f>
        <v>0</v>
      </c>
      <c r="AR96" s="34">
        <f>IF($D96="","",HKI!AR96+HKII!AR96+'COI - CHAM THI TN 17-18'!AR96+'HK HE 16-17'!AF102)</f>
        <v>0</v>
      </c>
      <c r="AS96" s="34">
        <f>IF($D96="","",HKI!AS96+HKII!AS96+'COI - CHAM THI TN 17-18'!AS96+'HK HE 16-17'!AG102)</f>
        <v>1</v>
      </c>
      <c r="AT96" s="17">
        <f t="shared" si="7"/>
        <v>20.100000000000001</v>
      </c>
      <c r="AU96" s="5"/>
    </row>
    <row r="97" spans="1:47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>
        <f>IF($D97="","",HKI!E97+HKII!E97)</f>
        <v>2</v>
      </c>
      <c r="F97" s="16">
        <f>IF($D97="","",HKI!F97+HKII!F97)</f>
        <v>0</v>
      </c>
      <c r="G97" s="16">
        <f>IF($D97="","",HKI!G97+HKII!G97)</f>
        <v>0</v>
      </c>
      <c r="H97" s="16">
        <f>IF($D97="","",HKI!H97+HKII!H97)</f>
        <v>0</v>
      </c>
      <c r="I97" s="16">
        <f>IF($D97="","",HKI!I97+HKII!I97)</f>
        <v>0</v>
      </c>
      <c r="J97" s="16">
        <f>IF($D97="","",HKI!J97+HKII!J97)</f>
        <v>0</v>
      </c>
      <c r="K97" s="16">
        <f>IF($D97="","",HKI!K97+HKII!K97)</f>
        <v>0</v>
      </c>
      <c r="L97" s="16">
        <f>IF($D97="","",HKI!L97+HKII!L97)</f>
        <v>0</v>
      </c>
      <c r="M97" s="34">
        <f>IF($D97="","",($E97+$F97*1.5+$G97*0.25+$H97*0.5+$I97*2+$J97*2.5+$K97*0.5+$L97*1.5)+'HK HE 16-17'!I103)</f>
        <v>2</v>
      </c>
      <c r="N97" s="16">
        <f>IF($D97="","",HKI!N97+HKII!N97)</f>
        <v>9</v>
      </c>
      <c r="O97" s="16">
        <f>IF($D97="","",HKI!O97+HKII!O97)</f>
        <v>10.5</v>
      </c>
      <c r="P97" s="16">
        <f>IF($D97="","",HKI!P97+HKII!P97)</f>
        <v>0</v>
      </c>
      <c r="Q97" s="16">
        <f>IF($D97="","",HKI!Q97+HKII!Q97)</f>
        <v>0</v>
      </c>
      <c r="R97" s="34">
        <f>IF($D97="","",SUM($N97:$Q97)+'HK HE 16-17'!N103)</f>
        <v>19.5</v>
      </c>
      <c r="S97" s="16">
        <f>IF($D97="","",HKI!S97+HKII!S97)</f>
        <v>142</v>
      </c>
      <c r="T97" s="16">
        <f>IF($D97="","",HKI!T97+HKII!T97)</f>
        <v>210</v>
      </c>
      <c r="U97" s="16">
        <f>IF($D97="","",HKI!U97+HKII!U97)</f>
        <v>170</v>
      </c>
      <c r="V97" s="34">
        <f>IF($D97="","",((SUM($S97:$T97))-U97)*0.1)+'HK HE 16-17'!R103</f>
        <v>18.2</v>
      </c>
      <c r="W97" s="16">
        <f>IF($D97="","",HKI!W97+HKII!W97)</f>
        <v>0</v>
      </c>
      <c r="X97" s="16">
        <f>IF($D97="","",HKI!X97+HKII!X97)</f>
        <v>0</v>
      </c>
      <c r="Y97" s="16">
        <f>IF($D97="","",HKI!Y97+HKII!Y97)</f>
        <v>0</v>
      </c>
      <c r="Z97" s="34">
        <f t="shared" si="5"/>
        <v>0</v>
      </c>
      <c r="AA97" s="16">
        <f>IF($D97="","",HKI!AA97+HKII!AA97)</f>
        <v>0</v>
      </c>
      <c r="AB97" s="16">
        <f>IF($D97="","",HKI!AB97+HKII!AB97)</f>
        <v>0</v>
      </c>
      <c r="AC97" s="16">
        <f>IF($D97="","",HKI!AC97+HKII!AC97)</f>
        <v>0</v>
      </c>
      <c r="AD97" s="34">
        <f t="shared" si="6"/>
        <v>0</v>
      </c>
      <c r="AE97" s="16">
        <f>IF($D97="","",HKI!AE97+HKII!AE97)</f>
        <v>0</v>
      </c>
      <c r="AF97" s="16">
        <f>IF($D97="","",HKI!AF97+HKII!AF97)</f>
        <v>0</v>
      </c>
      <c r="AG97" s="16">
        <f>IF($D97="","",HKI!AG97+HKII!AG97)</f>
        <v>0</v>
      </c>
      <c r="AH97" s="34">
        <f>IF($D97="","",HKI!AH97+HKII!AH97)</f>
        <v>0</v>
      </c>
      <c r="AI97" s="16">
        <f>IF($D97="","",HKI!AI97+HKII!AI97+'COI - CHAM THI TN 17-18'!AI97)</f>
        <v>0</v>
      </c>
      <c r="AJ97" s="16">
        <f>IF($D97="","",HKI!AJ97+HKII!AJ97+'COI - CHAM THI TN 17-18'!AJ97)</f>
        <v>0</v>
      </c>
      <c r="AK97" s="34">
        <f>IF($D97="","",(SUM($AI97:$AJ97))*0.2)+'HK HE 16-17'!Y103</f>
        <v>0</v>
      </c>
      <c r="AL97" s="16">
        <f>IF($D97="","",HKI!AL97+HKII!AL97)</f>
        <v>0</v>
      </c>
      <c r="AM97" s="16">
        <f>IF($D97="","",HKI!AM97+HKII!AM97)</f>
        <v>0</v>
      </c>
      <c r="AN97" s="34">
        <f>IF($D97="","",HKI!AN97+HKII!AN97)</f>
        <v>0</v>
      </c>
      <c r="AO97" s="16">
        <f>IF($D97="","",HKI!AO97+HKII!AO97+'COI - CHAM THI TN 17-18'!AO97)</f>
        <v>0</v>
      </c>
      <c r="AP97" s="16">
        <f>IF($D97="","",HKI!AP97+HKII!AP97+'COI - CHAM THI TN 17-18'!AP97)</f>
        <v>0</v>
      </c>
      <c r="AQ97" s="16">
        <f>IF(D97="","",SUM(AO97:AP97)*0.4)+'HK HE 16-17'!AB103</f>
        <v>0</v>
      </c>
      <c r="AR97" s="34">
        <f>IF($D97="","",HKI!AR97+HKII!AR97+'COI - CHAM THI TN 17-18'!AR97+'HK HE 16-17'!AF103)</f>
        <v>0</v>
      </c>
      <c r="AS97" s="34">
        <f>IF($D97="","",HKI!AS97+HKII!AS97+'COI - CHAM THI TN 17-18'!AS97+'HK HE 16-17'!AG103)</f>
        <v>1.7000000000000002</v>
      </c>
      <c r="AT97" s="17">
        <f t="shared" si="7"/>
        <v>41.4</v>
      </c>
      <c r="AU97" s="5"/>
    </row>
    <row r="98" spans="1:47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>
        <f>IF($D98="","",HKI!E98+HKII!E98)</f>
        <v>0</v>
      </c>
      <c r="F98" s="16">
        <f>IF($D98="","",HKI!F98+HKII!F98)</f>
        <v>0</v>
      </c>
      <c r="G98" s="16">
        <f>IF($D98="","",HKI!G98+HKII!G98)</f>
        <v>0</v>
      </c>
      <c r="H98" s="16">
        <f>IF($D98="","",HKI!H98+HKII!H98)</f>
        <v>0</v>
      </c>
      <c r="I98" s="16">
        <f>IF($D98="","",HKI!I98+HKII!I98)</f>
        <v>0</v>
      </c>
      <c r="J98" s="16">
        <f>IF($D98="","",HKI!J98+HKII!J98)</f>
        <v>0</v>
      </c>
      <c r="K98" s="16">
        <f>IF($D98="","",HKI!K98+HKII!K98)</f>
        <v>0</v>
      </c>
      <c r="L98" s="16">
        <f>IF($D98="","",HKI!L98+HKII!L98)</f>
        <v>0</v>
      </c>
      <c r="M98" s="34">
        <f>IF($D98="","",($E98+$F98*1.5+$G98*0.25+$H98*0.5+$I98*2+$J98*2.5+$K98*0.5+$L98*1.5)+'HK HE 16-17'!I104)</f>
        <v>0</v>
      </c>
      <c r="N98" s="16">
        <f>IF($D98="","",HKI!N98+HKII!N98)</f>
        <v>0</v>
      </c>
      <c r="O98" s="16">
        <f>IF($D98="","",HKI!O98+HKII!O98)</f>
        <v>0</v>
      </c>
      <c r="P98" s="16">
        <f>IF($D98="","",HKI!P98+HKII!P98)</f>
        <v>0</v>
      </c>
      <c r="Q98" s="16">
        <f>IF($D98="","",HKI!Q98+HKII!Q98)</f>
        <v>0</v>
      </c>
      <c r="R98" s="34">
        <f>IF($D98="","",SUM($N98:$Q98)+'HK HE 16-17'!N104)</f>
        <v>0</v>
      </c>
      <c r="S98" s="16">
        <f>IF($D98="","",HKI!S98+HKII!S98)</f>
        <v>0</v>
      </c>
      <c r="T98" s="16">
        <f>IF($D98="","",HKI!T98+HKII!T98)</f>
        <v>0</v>
      </c>
      <c r="U98" s="16">
        <f>IF($D98="","",HKI!U98+HKII!U98)</f>
        <v>46</v>
      </c>
      <c r="V98" s="34">
        <f>IF($D98="","",((SUM($S98:$T98))-U98)*0.1)+'HK HE 16-17'!R104</f>
        <v>-4.6000000000000005</v>
      </c>
      <c r="W98" s="16">
        <f>IF($D98="","",HKI!W98+HKII!W98)</f>
        <v>0</v>
      </c>
      <c r="X98" s="16">
        <f>IF($D98="","",HKI!X98+HKII!X98)</f>
        <v>0</v>
      </c>
      <c r="Y98" s="16">
        <f>IF($D98="","",HKI!Y98+HKII!Y98)</f>
        <v>0</v>
      </c>
      <c r="Z98" s="34">
        <f t="shared" si="5"/>
        <v>0</v>
      </c>
      <c r="AA98" s="16">
        <f>IF($D98="","",HKI!AA98+HKII!AA98)</f>
        <v>0</v>
      </c>
      <c r="AB98" s="16">
        <f>IF($D98="","",HKI!AB98+HKII!AB98)</f>
        <v>0</v>
      </c>
      <c r="AC98" s="16">
        <f>IF($D98="","",HKI!AC98+HKII!AC98)</f>
        <v>0</v>
      </c>
      <c r="AD98" s="34">
        <f t="shared" si="6"/>
        <v>0</v>
      </c>
      <c r="AE98" s="16">
        <f>IF($D98="","",HKI!AE98+HKII!AE98)</f>
        <v>0</v>
      </c>
      <c r="AF98" s="16">
        <f>IF($D98="","",HKI!AF98+HKII!AF98)</f>
        <v>0</v>
      </c>
      <c r="AG98" s="16">
        <f>IF($D98="","",HKI!AG98+HKII!AG98)</f>
        <v>0</v>
      </c>
      <c r="AH98" s="34">
        <f>IF($D98="","",HKI!AH98+HKII!AH98)</f>
        <v>0</v>
      </c>
      <c r="AI98" s="16">
        <f>IF($D98="","",HKI!AI98+HKII!AI98+'COI - CHAM THI TN 17-18'!AI98)</f>
        <v>0</v>
      </c>
      <c r="AJ98" s="16">
        <f>IF($D98="","",HKI!AJ98+HKII!AJ98+'COI - CHAM THI TN 17-18'!AJ98)</f>
        <v>0</v>
      </c>
      <c r="AK98" s="34">
        <f>IF($D98="","",(SUM($AI98:$AJ98))*0.2)+'HK HE 16-17'!Y104</f>
        <v>0</v>
      </c>
      <c r="AL98" s="16">
        <f>IF($D98="","",HKI!AL98+HKII!AL98)</f>
        <v>0</v>
      </c>
      <c r="AM98" s="16">
        <f>IF($D98="","",HKI!AM98+HKII!AM98)</f>
        <v>0</v>
      </c>
      <c r="AN98" s="34">
        <f>IF($D98="","",HKI!AN98+HKII!AN98)</f>
        <v>0</v>
      </c>
      <c r="AO98" s="16">
        <f>IF($D98="","",HKI!AO98+HKII!AO98+'COI - CHAM THI TN 17-18'!AO98)</f>
        <v>0</v>
      </c>
      <c r="AP98" s="16">
        <f>IF($D98="","",HKI!AP98+HKII!AP98+'COI - CHAM THI TN 17-18'!AP98)</f>
        <v>0</v>
      </c>
      <c r="AQ98" s="16">
        <f>IF(D98="","",SUM(AO98:AP98)*0.4)+'HK HE 16-17'!AB104</f>
        <v>0</v>
      </c>
      <c r="AR98" s="34">
        <f>IF($D98="","",HKI!AR98+HKII!AR98+'COI - CHAM THI TN 17-18'!AR98+'HK HE 16-17'!AF104)</f>
        <v>0</v>
      </c>
      <c r="AS98" s="34">
        <f>IF($D98="","",HKI!AS98+HKII!AS98+'COI - CHAM THI TN 17-18'!AS98+'HK HE 16-17'!AG104)</f>
        <v>0</v>
      </c>
      <c r="AT98" s="17">
        <f t="shared" si="7"/>
        <v>-4.5999999999999996</v>
      </c>
      <c r="AU98" s="5"/>
    </row>
    <row r="99" spans="1:47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>
        <f>IF($D99="","",HKI!E99+HKII!E99)</f>
        <v>12</v>
      </c>
      <c r="F99" s="16">
        <f>IF($D99="","",HKI!F99+HKII!F99)</f>
        <v>0</v>
      </c>
      <c r="G99" s="16">
        <f>IF($D99="","",HKI!G99+HKII!G99)</f>
        <v>0</v>
      </c>
      <c r="H99" s="16">
        <f>IF($D99="","",HKI!H99+HKII!H99)</f>
        <v>0</v>
      </c>
      <c r="I99" s="16">
        <f>IF($D99="","",HKI!I99+HKII!I99)</f>
        <v>0</v>
      </c>
      <c r="J99" s="16">
        <f>IF($D99="","",HKI!J99+HKII!J99)</f>
        <v>0</v>
      </c>
      <c r="K99" s="16">
        <f>IF($D99="","",HKI!K99+HKII!K99)</f>
        <v>0</v>
      </c>
      <c r="L99" s="16">
        <f>IF($D99="","",HKI!L99+HKII!L99)</f>
        <v>0</v>
      </c>
      <c r="M99" s="34">
        <f>IF($D99="","",($E99+$F99*1.5+$G99*0.25+$H99*0.5+$I99*2+$J99*2.5+$K99*0.5+$L99*1.5)+'HK HE 16-17'!I105)</f>
        <v>12</v>
      </c>
      <c r="N99" s="16">
        <f>IF($D99="","",HKI!N99+HKII!N99)</f>
        <v>11.55</v>
      </c>
      <c r="O99" s="16">
        <f>IF($D99="","",HKI!O99+HKII!O99)</f>
        <v>5.5500000000000007</v>
      </c>
      <c r="P99" s="16">
        <f>IF($D99="","",HKI!P99+HKII!P99)</f>
        <v>0</v>
      </c>
      <c r="Q99" s="16">
        <f>IF($D99="","",HKI!Q99+HKII!Q99)</f>
        <v>0</v>
      </c>
      <c r="R99" s="34">
        <f>IF($D99="","",SUM($N99:$Q99)+'HK HE 16-17'!N105)</f>
        <v>17.100000000000001</v>
      </c>
      <c r="S99" s="16">
        <f>IF($D99="","",HKI!S99+HKII!S99)</f>
        <v>277</v>
      </c>
      <c r="T99" s="16">
        <f>IF($D99="","",HKI!T99+HKII!T99)</f>
        <v>326</v>
      </c>
      <c r="U99" s="16">
        <f>IF($D99="","",HKI!U99+HKII!U99)</f>
        <v>228</v>
      </c>
      <c r="V99" s="34">
        <f>IF($D99="","",((SUM($S99:$T99))-U99)*0.1)+'HK HE 16-17'!R105</f>
        <v>37.5</v>
      </c>
      <c r="W99" s="16">
        <f>IF($D99="","",HKI!W99+HKII!W99)</f>
        <v>0</v>
      </c>
      <c r="X99" s="16">
        <f>IF($D99="","",HKI!X99+HKII!X99)</f>
        <v>0</v>
      </c>
      <c r="Y99" s="16">
        <f>IF($D99="","",HKI!Y99+HKII!Y99)</f>
        <v>0</v>
      </c>
      <c r="Z99" s="34">
        <f t="shared" si="5"/>
        <v>0</v>
      </c>
      <c r="AA99" s="16">
        <f>IF($D99="","",HKI!AA99+HKII!AA99)</f>
        <v>133</v>
      </c>
      <c r="AB99" s="16">
        <f>IF($D99="","",HKI!AB99+HKII!AB99)</f>
        <v>113</v>
      </c>
      <c r="AC99" s="16">
        <f>IF($D99="","",HKI!AC99+HKII!AC99)</f>
        <v>133</v>
      </c>
      <c r="AD99" s="34">
        <f t="shared" si="6"/>
        <v>11.3</v>
      </c>
      <c r="AE99" s="16">
        <f>IF($D99="","",HKI!AE99+HKII!AE99)</f>
        <v>0</v>
      </c>
      <c r="AF99" s="16">
        <f>IF($D99="","",HKI!AF99+HKII!AF99)</f>
        <v>0</v>
      </c>
      <c r="AG99" s="16">
        <f>IF($D99="","",HKI!AG99+HKII!AG99)</f>
        <v>0</v>
      </c>
      <c r="AH99" s="34">
        <f>IF($D99="","",HKI!AH99+HKII!AH99)</f>
        <v>0</v>
      </c>
      <c r="AI99" s="16">
        <f>IF($D99="","",HKI!AI99+HKII!AI99+'COI - CHAM THI TN 17-18'!AI99)</f>
        <v>0</v>
      </c>
      <c r="AJ99" s="16">
        <f>IF($D99="","",HKI!AJ99+HKII!AJ99+'COI - CHAM THI TN 17-18'!AJ99)</f>
        <v>0</v>
      </c>
      <c r="AK99" s="34">
        <f>IF($D99="","",(SUM($AI99:$AJ99))*0.2)+'HK HE 16-17'!Y105</f>
        <v>0</v>
      </c>
      <c r="AL99" s="16">
        <f>IF($D99="","",HKI!AL99+HKII!AL99)</f>
        <v>0</v>
      </c>
      <c r="AM99" s="16">
        <f>IF($D99="","",HKI!AM99+HKII!AM99)</f>
        <v>0</v>
      </c>
      <c r="AN99" s="34">
        <f>IF($D99="","",HKI!AN99+HKII!AN99)</f>
        <v>0</v>
      </c>
      <c r="AO99" s="16">
        <f>IF($D99="","",HKI!AO99+HKII!AO99+'COI - CHAM THI TN 17-18'!AO99)</f>
        <v>0</v>
      </c>
      <c r="AP99" s="16">
        <f>IF($D99="","",HKI!AP99+HKII!AP99+'COI - CHAM THI TN 17-18'!AP99)</f>
        <v>0</v>
      </c>
      <c r="AQ99" s="16">
        <f>IF(D99="","",SUM(AO99:AP99)*0.4)+'HK HE 16-17'!AB105</f>
        <v>0</v>
      </c>
      <c r="AR99" s="34">
        <f>IF($D99="","",HKI!AR99+HKII!AR99+'COI - CHAM THI TN 17-18'!AR99+'HK HE 16-17'!AF105)</f>
        <v>0</v>
      </c>
      <c r="AS99" s="34">
        <f>IF($D99="","",HKI!AS99+HKII!AS99+'COI - CHAM THI TN 17-18'!AS99+'HK HE 16-17'!AG105)</f>
        <v>0</v>
      </c>
      <c r="AT99" s="17">
        <f t="shared" si="7"/>
        <v>77.900000000000006</v>
      </c>
      <c r="AU99" s="5"/>
    </row>
    <row r="100" spans="1:47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>
        <f>IF($D100="","",HKI!E100+HKII!E100)</f>
        <v>0</v>
      </c>
      <c r="F100" s="16">
        <f>IF($D100="","",HKI!F100+HKII!F100)</f>
        <v>0</v>
      </c>
      <c r="G100" s="16">
        <f>IF($D100="","",HKI!G100+HKII!G100)</f>
        <v>0</v>
      </c>
      <c r="H100" s="16">
        <f>IF($D100="","",HKI!H100+HKII!H100)</f>
        <v>0</v>
      </c>
      <c r="I100" s="16">
        <f>IF($D100="","",HKI!I100+HKII!I100)</f>
        <v>0</v>
      </c>
      <c r="J100" s="16">
        <f>IF($D100="","",HKI!J100+HKII!J100)</f>
        <v>0</v>
      </c>
      <c r="K100" s="16">
        <f>IF($D100="","",HKI!K100+HKII!K100)</f>
        <v>0</v>
      </c>
      <c r="L100" s="16">
        <f>IF($D100="","",HKI!L100+HKII!L100)</f>
        <v>0</v>
      </c>
      <c r="M100" s="34">
        <f>IF($D100="","",($E100+$F100*1.5+$G100*0.25+$H100*0.5+$I100*2+$J100*2.5+$K100*0.5+$L100*1.5)+'HK HE 16-17'!I106)</f>
        <v>0</v>
      </c>
      <c r="N100" s="16">
        <f>IF($D100="","",HKI!N100+HKII!N100)</f>
        <v>0</v>
      </c>
      <c r="O100" s="16">
        <f>IF($D100="","",HKI!O100+HKII!O100)</f>
        <v>0</v>
      </c>
      <c r="P100" s="16">
        <f>IF($D100="","",HKI!P100+HKII!P100)</f>
        <v>0</v>
      </c>
      <c r="Q100" s="16">
        <f>IF($D100="","",HKI!Q100+HKII!Q100)</f>
        <v>0</v>
      </c>
      <c r="R100" s="34">
        <f>IF($D100="","",SUM($N100:$Q100)+'HK HE 16-17'!N106)</f>
        <v>0</v>
      </c>
      <c r="S100" s="16">
        <f>IF($D100="","",HKI!S100+HKII!S100)</f>
        <v>0</v>
      </c>
      <c r="T100" s="16">
        <f>IF($D100="","",HKI!T100+HKII!T100)</f>
        <v>0</v>
      </c>
      <c r="U100" s="16">
        <f>IF($D100="","",HKI!U100+HKII!U100)</f>
        <v>0</v>
      </c>
      <c r="V100" s="34">
        <f>IF($D100="","",((SUM($S100:$T100))-U100)*0.1)+'HK HE 16-17'!R106</f>
        <v>0</v>
      </c>
      <c r="W100" s="16">
        <f>IF($D100="","",HKI!W100+HKII!W100)</f>
        <v>0</v>
      </c>
      <c r="X100" s="16">
        <f>IF($D100="","",HKI!X100+HKII!X100)</f>
        <v>0</v>
      </c>
      <c r="Y100" s="16">
        <f>IF($D100="","",HKI!Y100+HKII!Y100)</f>
        <v>0</v>
      </c>
      <c r="Z100" s="34">
        <f t="shared" si="5"/>
        <v>0</v>
      </c>
      <c r="AA100" s="16">
        <f>IF($D100="","",HKI!AA100+HKII!AA100)</f>
        <v>0</v>
      </c>
      <c r="AB100" s="16">
        <f>IF($D100="","",HKI!AB100+HKII!AB100)</f>
        <v>0</v>
      </c>
      <c r="AC100" s="16">
        <f>IF($D100="","",HKI!AC100+HKII!AC100)</f>
        <v>0</v>
      </c>
      <c r="AD100" s="34">
        <f t="shared" si="6"/>
        <v>0</v>
      </c>
      <c r="AE100" s="16">
        <f>IF($D100="","",HKI!AE100+HKII!AE100)</f>
        <v>0</v>
      </c>
      <c r="AF100" s="16">
        <f>IF($D100="","",HKI!AF100+HKII!AF100)</f>
        <v>0</v>
      </c>
      <c r="AG100" s="16">
        <f>IF($D100="","",HKI!AG100+HKII!AG100)</f>
        <v>0</v>
      </c>
      <c r="AH100" s="34">
        <f>IF($D100="","",HKI!AH100+HKII!AH100)</f>
        <v>0</v>
      </c>
      <c r="AI100" s="16">
        <f>IF($D100="","",HKI!AI100+HKII!AI100+'COI - CHAM THI TN 17-18'!AI100)</f>
        <v>0</v>
      </c>
      <c r="AJ100" s="16">
        <f>IF($D100="","",HKI!AJ100+HKII!AJ100+'COI - CHAM THI TN 17-18'!AJ100)</f>
        <v>0</v>
      </c>
      <c r="AK100" s="34">
        <f>IF($D100="","",(SUM($AI100:$AJ100))*0.2)+'HK HE 16-17'!Y106</f>
        <v>0</v>
      </c>
      <c r="AL100" s="16">
        <f>IF($D100="","",HKI!AL100+HKII!AL100)</f>
        <v>0</v>
      </c>
      <c r="AM100" s="16">
        <f>IF($D100="","",HKI!AM100+HKII!AM100)</f>
        <v>0</v>
      </c>
      <c r="AN100" s="34">
        <f>IF($D100="","",HKI!AN100+HKII!AN100)</f>
        <v>0</v>
      </c>
      <c r="AO100" s="16">
        <f>IF($D100="","",HKI!AO100+HKII!AO100+'COI - CHAM THI TN 17-18'!AO100)</f>
        <v>0</v>
      </c>
      <c r="AP100" s="16">
        <f>IF($D100="","",HKI!AP100+HKII!AP100+'COI - CHAM THI TN 17-18'!AP100)</f>
        <v>0</v>
      </c>
      <c r="AQ100" s="16">
        <f>IF(D100="","",SUM(AO100:AP100)*0.4)+'HK HE 16-17'!AB106</f>
        <v>0</v>
      </c>
      <c r="AR100" s="34">
        <f>IF($D100="","",HKI!AR100+HKII!AR100+'COI - CHAM THI TN 17-18'!AR100+'HK HE 16-17'!AF106)</f>
        <v>0</v>
      </c>
      <c r="AS100" s="34">
        <f>IF($D100="","",HKI!AS100+HKII!AS100+'COI - CHAM THI TN 17-18'!AS100+'HK HE 16-17'!AG106)</f>
        <v>0</v>
      </c>
      <c r="AT100" s="17">
        <f t="shared" si="7"/>
        <v>0</v>
      </c>
      <c r="AU100" s="5"/>
    </row>
    <row r="101" spans="1:47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>
        <f>IF($D101="","",HKI!E101+HKII!E101)</f>
        <v>0</v>
      </c>
      <c r="F101" s="16">
        <f>IF($D101="","",HKI!F101+HKII!F101)</f>
        <v>0</v>
      </c>
      <c r="G101" s="16">
        <f>IF($D101="","",HKI!G101+HKII!G101)</f>
        <v>0</v>
      </c>
      <c r="H101" s="16">
        <f>IF($D101="","",HKI!H101+HKII!H101)</f>
        <v>0</v>
      </c>
      <c r="I101" s="16">
        <f>IF($D101="","",HKI!I101+HKII!I101)</f>
        <v>0</v>
      </c>
      <c r="J101" s="16">
        <f>IF($D101="","",HKI!J101+HKII!J101)</f>
        <v>0</v>
      </c>
      <c r="K101" s="16">
        <f>IF($D101="","",HKI!K101+HKII!K101)</f>
        <v>0</v>
      </c>
      <c r="L101" s="16">
        <f>IF($D101="","",HKI!L101+HKII!L101)</f>
        <v>0</v>
      </c>
      <c r="M101" s="34">
        <f>IF($D101="","",($E101+$F101*1.5+$G101*0.25+$H101*0.5+$I101*2+$J101*2.5+$K101*0.5+$L101*1.5)+'HK HE 16-17'!I107)</f>
        <v>8</v>
      </c>
      <c r="N101" s="16">
        <f>IF($D101="","",HKI!N101+HKII!N101)</f>
        <v>0</v>
      </c>
      <c r="O101" s="16">
        <f>IF($D101="","",HKI!O101+HKII!O101)</f>
        <v>0</v>
      </c>
      <c r="P101" s="16">
        <f>IF($D101="","",HKI!P101+HKII!P101)</f>
        <v>0</v>
      </c>
      <c r="Q101" s="16">
        <f>IF($D101="","",HKI!Q101+HKII!Q101)</f>
        <v>0</v>
      </c>
      <c r="R101" s="34">
        <f>IF($D101="","",SUM($N101:$Q101)+'HK HE 16-17'!N107)</f>
        <v>0</v>
      </c>
      <c r="S101" s="16">
        <f>IF($D101="","",HKI!S101+HKII!S101)</f>
        <v>53</v>
      </c>
      <c r="T101" s="16">
        <f>IF($D101="","",HKI!T101+HKII!T101)</f>
        <v>100</v>
      </c>
      <c r="U101" s="16">
        <f>IF($D101="","",HKI!U101+HKII!U101)</f>
        <v>159</v>
      </c>
      <c r="V101" s="34">
        <f>IF($D101="","",((SUM($S101:$T101))-U101)*0.1)+'HK HE 16-17'!R107</f>
        <v>-0.60000000000000009</v>
      </c>
      <c r="W101" s="16">
        <f>IF($D101="","",HKI!W101+HKII!W101)</f>
        <v>0</v>
      </c>
      <c r="X101" s="16">
        <f>IF($D101="","",HKI!X101+HKII!X101)</f>
        <v>0</v>
      </c>
      <c r="Y101" s="16">
        <f>IF($D101="","",HKI!Y101+HKII!Y101)</f>
        <v>0</v>
      </c>
      <c r="Z101" s="34">
        <f t="shared" si="5"/>
        <v>0</v>
      </c>
      <c r="AA101" s="16">
        <f>IF($D101="","",HKI!AA101+HKII!AA101)</f>
        <v>0</v>
      </c>
      <c r="AB101" s="16">
        <f>IF($D101="","",HKI!AB101+HKII!AB101)</f>
        <v>0</v>
      </c>
      <c r="AC101" s="16">
        <f>IF($D101="","",HKI!AC101+HKII!AC101)</f>
        <v>0</v>
      </c>
      <c r="AD101" s="34">
        <f t="shared" si="6"/>
        <v>0</v>
      </c>
      <c r="AE101" s="16">
        <f>IF($D101="","",HKI!AE101+HKII!AE101)</f>
        <v>0</v>
      </c>
      <c r="AF101" s="16">
        <f>IF($D101="","",HKI!AF101+HKII!AF101)</f>
        <v>0</v>
      </c>
      <c r="AG101" s="16">
        <f>IF($D101="","",HKI!AG101+HKII!AG101)</f>
        <v>0</v>
      </c>
      <c r="AH101" s="34">
        <f>IF($D101="","",HKI!AH101+HKII!AH101)</f>
        <v>0</v>
      </c>
      <c r="AI101" s="16">
        <f>IF($D101="","",HKI!AI101+HKII!AI101+'COI - CHAM THI TN 17-18'!AI101)</f>
        <v>0</v>
      </c>
      <c r="AJ101" s="16">
        <f>IF($D101="","",HKI!AJ101+HKII!AJ101+'COI - CHAM THI TN 17-18'!AJ101)</f>
        <v>0</v>
      </c>
      <c r="AK101" s="34">
        <f>IF($D101="","",(SUM($AI101:$AJ101))*0.2)+'HK HE 16-17'!Y107</f>
        <v>0</v>
      </c>
      <c r="AL101" s="16">
        <f>IF($D101="","",HKI!AL101+HKII!AL101)</f>
        <v>0</v>
      </c>
      <c r="AM101" s="16">
        <f>IF($D101="","",HKI!AM101+HKII!AM101)</f>
        <v>0</v>
      </c>
      <c r="AN101" s="34">
        <f>IF($D101="","",HKI!AN101+HKII!AN101)</f>
        <v>0</v>
      </c>
      <c r="AO101" s="16">
        <f>IF($D101="","",HKI!AO101+HKII!AO101+'COI - CHAM THI TN 17-18'!AO101)</f>
        <v>0</v>
      </c>
      <c r="AP101" s="16">
        <f>IF($D101="","",HKI!AP101+HKII!AP101+'COI - CHAM THI TN 17-18'!AP101)</f>
        <v>0</v>
      </c>
      <c r="AQ101" s="16">
        <f>IF(D101="","",SUM(AO101:AP101)*0.4)+'HK HE 16-17'!AB107</f>
        <v>0</v>
      </c>
      <c r="AR101" s="34">
        <f>IF($D101="","",HKI!AR101+HKII!AR101+'COI - CHAM THI TN 17-18'!AR101+'HK HE 16-17'!AF107)</f>
        <v>0</v>
      </c>
      <c r="AS101" s="34">
        <f>IF($D101="","",HKI!AS101+HKII!AS101+'COI - CHAM THI TN 17-18'!AS101+'HK HE 16-17'!AG107)</f>
        <v>0</v>
      </c>
      <c r="AT101" s="17">
        <f t="shared" si="7"/>
        <v>7.4</v>
      </c>
      <c r="AU101" s="5"/>
    </row>
    <row r="102" spans="1:47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>
        <f>IF($D102="","",HKI!E102+HKII!E102)</f>
        <v>0</v>
      </c>
      <c r="F102" s="16">
        <f>IF($D102="","",HKI!F102+HKII!F102)</f>
        <v>0</v>
      </c>
      <c r="G102" s="16">
        <f>IF($D102="","",HKI!G102+HKII!G102)</f>
        <v>0</v>
      </c>
      <c r="H102" s="16">
        <f>IF($D102="","",HKI!H102+HKII!H102)</f>
        <v>0</v>
      </c>
      <c r="I102" s="16">
        <f>IF($D102="","",HKI!I102+HKII!I102)</f>
        <v>0</v>
      </c>
      <c r="J102" s="16">
        <f>IF($D102="","",HKI!J102+HKII!J102)</f>
        <v>0</v>
      </c>
      <c r="K102" s="16">
        <f>IF($D102="","",HKI!K102+HKII!K102)</f>
        <v>0</v>
      </c>
      <c r="L102" s="16">
        <f>IF($D102="","",HKI!L102+HKII!L102)</f>
        <v>0</v>
      </c>
      <c r="M102" s="34">
        <f>IF($D102="","",($E102+$F102*1.5+$G102*0.25+$H102*0.5+$I102*2+$J102*2.5+$K102*0.5+$L102*1.5)+'HK HE 16-17'!I108)</f>
        <v>0</v>
      </c>
      <c r="N102" s="16">
        <f>IF($D102="","",HKI!N102+HKII!N102)</f>
        <v>0</v>
      </c>
      <c r="O102" s="16">
        <f>IF($D102="","",HKI!O102+HKII!O102)</f>
        <v>0</v>
      </c>
      <c r="P102" s="16">
        <f>IF($D102="","",HKI!P102+HKII!P102)</f>
        <v>0</v>
      </c>
      <c r="Q102" s="16">
        <f>IF($D102="","",HKI!Q102+HKII!Q102)</f>
        <v>0</v>
      </c>
      <c r="R102" s="34">
        <f>IF($D102="","",SUM($N102:$Q102)+'HK HE 16-17'!N108)</f>
        <v>0</v>
      </c>
      <c r="S102" s="16">
        <f>IF($D102="","",HKI!S102+HKII!S102)</f>
        <v>275</v>
      </c>
      <c r="T102" s="16">
        <f>IF($D102="","",HKI!T102+HKII!T102)</f>
        <v>0</v>
      </c>
      <c r="U102" s="16">
        <f>IF($D102="","",HKI!U102+HKII!U102)</f>
        <v>263</v>
      </c>
      <c r="V102" s="34">
        <f>IF($D102="","",((SUM($S102:$T102))-U102)*0.1)+'HK HE 16-17'!R108</f>
        <v>1.2000000000000002</v>
      </c>
      <c r="W102" s="16">
        <f>IF($D102="","",HKI!W102+HKII!W102)</f>
        <v>0</v>
      </c>
      <c r="X102" s="16">
        <f>IF($D102="","",HKI!X102+HKII!X102)</f>
        <v>0</v>
      </c>
      <c r="Y102" s="16">
        <f>IF($D102="","",HKI!Y102+HKII!Y102)</f>
        <v>0</v>
      </c>
      <c r="Z102" s="34">
        <f t="shared" si="5"/>
        <v>0</v>
      </c>
      <c r="AA102" s="16">
        <f>IF($D102="","",HKI!AA102+HKII!AA102)</f>
        <v>0</v>
      </c>
      <c r="AB102" s="16">
        <f>IF($D102="","",HKI!AB102+HKII!AB102)</f>
        <v>0</v>
      </c>
      <c r="AC102" s="16">
        <f>IF($D102="","",HKI!AC102+HKII!AC102)</f>
        <v>0</v>
      </c>
      <c r="AD102" s="34">
        <f t="shared" si="6"/>
        <v>0</v>
      </c>
      <c r="AE102" s="16">
        <f>IF($D102="","",HKI!AE102+HKII!AE102)</f>
        <v>0</v>
      </c>
      <c r="AF102" s="16">
        <f>IF($D102="","",HKI!AF102+HKII!AF102)</f>
        <v>0</v>
      </c>
      <c r="AG102" s="16">
        <f>IF($D102="","",HKI!AG102+HKII!AG102)</f>
        <v>0</v>
      </c>
      <c r="AH102" s="34">
        <f>IF($D102="","",HKI!AH102+HKII!AH102)</f>
        <v>0</v>
      </c>
      <c r="AI102" s="16">
        <f>IF($D102="","",HKI!AI102+HKII!AI102+'COI - CHAM THI TN 17-18'!AI102)</f>
        <v>0</v>
      </c>
      <c r="AJ102" s="16">
        <f>IF($D102="","",HKI!AJ102+HKII!AJ102+'COI - CHAM THI TN 17-18'!AJ102)</f>
        <v>0</v>
      </c>
      <c r="AK102" s="34">
        <f>IF($D102="","",(SUM($AI102:$AJ102))*0.2)+'HK HE 16-17'!Y108</f>
        <v>0</v>
      </c>
      <c r="AL102" s="16">
        <f>IF($D102="","",HKI!AL102+HKII!AL102)</f>
        <v>0</v>
      </c>
      <c r="AM102" s="16">
        <f>IF($D102="","",HKI!AM102+HKII!AM102)</f>
        <v>0</v>
      </c>
      <c r="AN102" s="34">
        <f>IF($D102="","",HKI!AN102+HKII!AN102)</f>
        <v>0</v>
      </c>
      <c r="AO102" s="16">
        <f>IF($D102="","",HKI!AO102+HKII!AO102+'COI - CHAM THI TN 17-18'!AO102)</f>
        <v>0</v>
      </c>
      <c r="AP102" s="16">
        <f>IF($D102="","",HKI!AP102+HKII!AP102+'COI - CHAM THI TN 17-18'!AP102)</f>
        <v>0</v>
      </c>
      <c r="AQ102" s="16">
        <f>IF(D102="","",SUM(AO102:AP102)*0.4)+'HK HE 16-17'!AB108</f>
        <v>0</v>
      </c>
      <c r="AR102" s="34">
        <f>IF($D102="","",HKI!AR102+HKII!AR102+'COI - CHAM THI TN 17-18'!AR102+'HK HE 16-17'!AF108)</f>
        <v>0</v>
      </c>
      <c r="AS102" s="34">
        <f>IF($D102="","",HKI!AS102+HKII!AS102+'COI - CHAM THI TN 17-18'!AS102+'HK HE 16-17'!AG108)</f>
        <v>0</v>
      </c>
      <c r="AT102" s="17">
        <f t="shared" si="7"/>
        <v>1.2</v>
      </c>
      <c r="AU102" s="5"/>
    </row>
    <row r="103" spans="1:47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>
        <f>IF($D103="","",HKI!E103+HKII!E103)</f>
        <v>6</v>
      </c>
      <c r="F103" s="16">
        <f>IF($D103="","",HKI!F103+HKII!F103)</f>
        <v>0</v>
      </c>
      <c r="G103" s="16">
        <f>IF($D103="","",HKI!G103+HKII!G103)</f>
        <v>0</v>
      </c>
      <c r="H103" s="16">
        <f>IF($D103="","",HKI!H103+HKII!H103)</f>
        <v>0</v>
      </c>
      <c r="I103" s="16">
        <f>IF($D103="","",HKI!I103+HKII!I103)</f>
        <v>0</v>
      </c>
      <c r="J103" s="16">
        <f>IF($D103="","",HKI!J103+HKII!J103)</f>
        <v>0</v>
      </c>
      <c r="K103" s="16">
        <f>IF($D103="","",HKI!K103+HKII!K103)</f>
        <v>0</v>
      </c>
      <c r="L103" s="16">
        <f>IF($D103="","",HKI!L103+HKII!L103)</f>
        <v>0</v>
      </c>
      <c r="M103" s="34">
        <f>IF($D103="","",($E103+$F103*1.5+$G103*0.25+$H103*0.5+$I103*2+$J103*2.5+$K103*0.5+$L103*1.5)+'HK HE 16-17'!I109)</f>
        <v>6</v>
      </c>
      <c r="N103" s="16">
        <f>IF($D103="","",HKI!N103+HKII!N103)</f>
        <v>4.05</v>
      </c>
      <c r="O103" s="16">
        <f>IF($D103="","",HKI!O103+HKII!O103)</f>
        <v>6.8999999999999986</v>
      </c>
      <c r="P103" s="16">
        <f>IF($D103="","",HKI!P103+HKII!P103)</f>
        <v>0</v>
      </c>
      <c r="Q103" s="16">
        <f>IF($D103="","",HKI!Q103+HKII!Q103)</f>
        <v>0</v>
      </c>
      <c r="R103" s="34">
        <f>IF($D103="","",SUM($N103:$Q103)+'HK HE 16-17'!N109)</f>
        <v>10.95</v>
      </c>
      <c r="S103" s="16">
        <f>IF($D103="","",HKI!S103+HKII!S103)</f>
        <v>148</v>
      </c>
      <c r="T103" s="16">
        <f>IF($D103="","",HKI!T103+HKII!T103)</f>
        <v>302</v>
      </c>
      <c r="U103" s="16">
        <f>IF($D103="","",HKI!U103+HKII!U103)</f>
        <v>128</v>
      </c>
      <c r="V103" s="34">
        <f>IF($D103="","",((SUM($S103:$T103))-U103)*0.1)+'HK HE 16-17'!R109</f>
        <v>32.200000000000003</v>
      </c>
      <c r="W103" s="16">
        <f>IF($D103="","",HKI!W103+HKII!W103)</f>
        <v>0</v>
      </c>
      <c r="X103" s="16">
        <f>IF($D103="","",HKI!X103+HKII!X103)</f>
        <v>0</v>
      </c>
      <c r="Y103" s="16">
        <f>IF($D103="","",HKI!Y103+HKII!Y103)</f>
        <v>0</v>
      </c>
      <c r="Z103" s="34">
        <f t="shared" si="5"/>
        <v>0</v>
      </c>
      <c r="AA103" s="16">
        <f>IF($D103="","",HKI!AA103+HKII!AA103)</f>
        <v>204</v>
      </c>
      <c r="AB103" s="16">
        <f>IF($D103="","",HKI!AB103+HKII!AB103)</f>
        <v>182</v>
      </c>
      <c r="AC103" s="16">
        <f>IF($D103="","",HKI!AC103+HKII!AC103)</f>
        <v>155</v>
      </c>
      <c r="AD103" s="34">
        <f t="shared" si="6"/>
        <v>23.1</v>
      </c>
      <c r="AE103" s="16">
        <f>IF($D103="","",HKI!AE103+HKII!AE103)</f>
        <v>0</v>
      </c>
      <c r="AF103" s="16">
        <f>IF($D103="","",HKI!AF103+HKII!AF103)</f>
        <v>0</v>
      </c>
      <c r="AG103" s="16">
        <f>IF($D103="","",HKI!AG103+HKII!AG103)</f>
        <v>0</v>
      </c>
      <c r="AH103" s="34">
        <f>IF($D103="","",HKI!AH103+HKII!AH103)</f>
        <v>0</v>
      </c>
      <c r="AI103" s="16">
        <f>IF($D103="","",HKI!AI103+HKII!AI103+'COI - CHAM THI TN 17-18'!AI103)</f>
        <v>0</v>
      </c>
      <c r="AJ103" s="16">
        <f>IF($D103="","",HKI!AJ103+HKII!AJ103+'COI - CHAM THI TN 17-18'!AJ103)</f>
        <v>0</v>
      </c>
      <c r="AK103" s="34">
        <f>IF($D103="","",(SUM($AI103:$AJ103))*0.2)+'HK HE 16-17'!Y109</f>
        <v>0</v>
      </c>
      <c r="AL103" s="16">
        <f>IF($D103="","",HKI!AL103+HKII!AL103)</f>
        <v>0</v>
      </c>
      <c r="AM103" s="16">
        <f>IF($D103="","",HKI!AM103+HKII!AM103)</f>
        <v>0</v>
      </c>
      <c r="AN103" s="34">
        <f>IF($D103="","",HKI!AN103+HKII!AN103)</f>
        <v>0</v>
      </c>
      <c r="AO103" s="16">
        <f>IF($D103="","",HKI!AO103+HKII!AO103+'COI - CHAM THI TN 17-18'!AO103)</f>
        <v>0</v>
      </c>
      <c r="AP103" s="16">
        <f>IF($D103="","",HKI!AP103+HKII!AP103+'COI - CHAM THI TN 17-18'!AP103)</f>
        <v>0</v>
      </c>
      <c r="AQ103" s="16">
        <f>IF(D103="","",SUM(AO103:AP103)*0.4)+'HK HE 16-17'!AB109</f>
        <v>0</v>
      </c>
      <c r="AR103" s="34">
        <f>IF($D103="","",HKI!AR103+HKII!AR103+'COI - CHAM THI TN 17-18'!AR103+'HK HE 16-17'!AF109)</f>
        <v>0</v>
      </c>
      <c r="AS103" s="34">
        <f>IF($D103="","",HKI!AS103+HKII!AS103+'COI - CHAM THI TN 17-18'!AS103+'HK HE 16-17'!AG109)</f>
        <v>1.2</v>
      </c>
      <c r="AT103" s="17">
        <f t="shared" si="7"/>
        <v>73.5</v>
      </c>
      <c r="AU103" s="5"/>
    </row>
    <row r="104" spans="1:47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>
        <f>IF($D104="","",HKI!E104+HKII!E104)</f>
        <v>0</v>
      </c>
      <c r="F104" s="16">
        <f>IF($D104="","",HKI!F104+HKII!F104)</f>
        <v>0</v>
      </c>
      <c r="G104" s="16">
        <f>IF($D104="","",HKI!G104+HKII!G104)</f>
        <v>0</v>
      </c>
      <c r="H104" s="16">
        <f>IF($D104="","",HKI!H104+HKII!H104)</f>
        <v>0</v>
      </c>
      <c r="I104" s="16">
        <f>IF($D104="","",HKI!I104+HKII!I104)</f>
        <v>0</v>
      </c>
      <c r="J104" s="16">
        <f>IF($D104="","",HKI!J104+HKII!J104)</f>
        <v>0</v>
      </c>
      <c r="K104" s="16">
        <f>IF($D104="","",HKI!K104+HKII!K104)</f>
        <v>0</v>
      </c>
      <c r="L104" s="16">
        <f>IF($D104="","",HKI!L104+HKII!L104)</f>
        <v>0</v>
      </c>
      <c r="M104" s="34">
        <f>IF($D104="","",($E104+$F104*1.5+$G104*0.25+$H104*0.5+$I104*2+$J104*2.5+$K104*0.5+$L104*1.5)+'HK HE 16-17'!I110)</f>
        <v>0</v>
      </c>
      <c r="N104" s="16">
        <f>IF($D104="","",HKI!N104+HKII!N104)</f>
        <v>7.65</v>
      </c>
      <c r="O104" s="16">
        <f>IF($D104="","",HKI!O104+HKII!O104)</f>
        <v>9.4500000000000011</v>
      </c>
      <c r="P104" s="16">
        <f>IF($D104="","",HKI!P104+HKII!P104)</f>
        <v>0</v>
      </c>
      <c r="Q104" s="16">
        <f>IF($D104="","",HKI!Q104+HKII!Q104)</f>
        <v>0</v>
      </c>
      <c r="R104" s="34">
        <f>IF($D104="","",SUM($N104:$Q104)+'HK HE 16-17'!N110)</f>
        <v>17.100000000000001</v>
      </c>
      <c r="S104" s="16">
        <f>IF($D104="","",HKI!S104+HKII!S104)</f>
        <v>69</v>
      </c>
      <c r="T104" s="16">
        <f>IF($D104="","",HKI!T104+HKII!T104)</f>
        <v>105</v>
      </c>
      <c r="U104" s="16">
        <f>IF($D104="","",HKI!U104+HKII!U104)</f>
        <v>74</v>
      </c>
      <c r="V104" s="34">
        <f>IF($D104="","",((SUM($S104:$T104))-U104)*0.1)+'HK HE 16-17'!R110</f>
        <v>10</v>
      </c>
      <c r="W104" s="16">
        <f>IF($D104="","",HKI!W104+HKII!W104)</f>
        <v>0</v>
      </c>
      <c r="X104" s="16">
        <f>IF($D104="","",HKI!X104+HKII!X104)</f>
        <v>0</v>
      </c>
      <c r="Y104" s="16">
        <f>IF($D104="","",HKI!Y104+HKII!Y104)</f>
        <v>0</v>
      </c>
      <c r="Z104" s="34">
        <f t="shared" si="5"/>
        <v>0</v>
      </c>
      <c r="AA104" s="16">
        <f>IF($D104="","",HKI!AA104+HKII!AA104)</f>
        <v>0</v>
      </c>
      <c r="AB104" s="16">
        <f>IF($D104="","",HKI!AB104+HKII!AB104)</f>
        <v>0</v>
      </c>
      <c r="AC104" s="16">
        <f>IF($D104="","",HKI!AC104+HKII!AC104)</f>
        <v>0</v>
      </c>
      <c r="AD104" s="34">
        <f t="shared" si="6"/>
        <v>0</v>
      </c>
      <c r="AE104" s="16">
        <f>IF($D104="","",HKI!AE104+HKII!AE104)</f>
        <v>0</v>
      </c>
      <c r="AF104" s="16">
        <f>IF($D104="","",HKI!AF104+HKII!AF104)</f>
        <v>0</v>
      </c>
      <c r="AG104" s="16">
        <f>IF($D104="","",HKI!AG104+HKII!AG104)</f>
        <v>0</v>
      </c>
      <c r="AH104" s="34">
        <f>IF($D104="","",HKI!AH104+HKII!AH104)</f>
        <v>0</v>
      </c>
      <c r="AI104" s="16">
        <f>IF($D104="","",HKI!AI104+HKII!AI104+'COI - CHAM THI TN 17-18'!AI104)</f>
        <v>0</v>
      </c>
      <c r="AJ104" s="16">
        <f>IF($D104="","",HKI!AJ104+HKII!AJ104+'COI - CHAM THI TN 17-18'!AJ104)</f>
        <v>0</v>
      </c>
      <c r="AK104" s="34">
        <f>IF($D104="","",(SUM($AI104:$AJ104))*0.2)+'HK HE 16-17'!Y110</f>
        <v>0</v>
      </c>
      <c r="AL104" s="16">
        <f>IF($D104="","",HKI!AL104+HKII!AL104)</f>
        <v>0</v>
      </c>
      <c r="AM104" s="16">
        <f>IF($D104="","",HKI!AM104+HKII!AM104)</f>
        <v>0</v>
      </c>
      <c r="AN104" s="34">
        <f>IF($D104="","",HKI!AN104+HKII!AN104)</f>
        <v>0</v>
      </c>
      <c r="AO104" s="16">
        <f>IF($D104="","",HKI!AO104+HKII!AO104+'COI - CHAM THI TN 17-18'!AO104)</f>
        <v>0</v>
      </c>
      <c r="AP104" s="16">
        <f>IF($D104="","",HKI!AP104+HKII!AP104+'COI - CHAM THI TN 17-18'!AP104)</f>
        <v>0</v>
      </c>
      <c r="AQ104" s="16">
        <f>IF(D104="","",SUM(AO104:AP104)*0.4)+'HK HE 16-17'!AB110</f>
        <v>0</v>
      </c>
      <c r="AR104" s="34">
        <f>IF($D104="","",HKI!AR104+HKII!AR104+'COI - CHAM THI TN 17-18'!AR104+'HK HE 16-17'!AF110)</f>
        <v>0</v>
      </c>
      <c r="AS104" s="34">
        <f>IF($D104="","",HKI!AS104+HKII!AS104+'COI - CHAM THI TN 17-18'!AS104+'HK HE 16-17'!AG110)</f>
        <v>1</v>
      </c>
      <c r="AT104" s="17">
        <f t="shared" si="7"/>
        <v>28.1</v>
      </c>
      <c r="AU104" s="5"/>
    </row>
    <row r="105" spans="1:47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>
        <f>IF($D105="","",HKI!E105+HKII!E105)</f>
        <v>0</v>
      </c>
      <c r="F105" s="16">
        <f>IF($D105="","",HKI!F105+HKII!F105)</f>
        <v>0</v>
      </c>
      <c r="G105" s="16">
        <f>IF($D105="","",HKI!G105+HKII!G105)</f>
        <v>0</v>
      </c>
      <c r="H105" s="16">
        <f>IF($D105="","",HKI!H105+HKII!H105)</f>
        <v>0</v>
      </c>
      <c r="I105" s="16">
        <f>IF($D105="","",HKI!I105+HKII!I105)</f>
        <v>0</v>
      </c>
      <c r="J105" s="16">
        <f>IF($D105="","",HKI!J105+HKII!J105)</f>
        <v>0</v>
      </c>
      <c r="K105" s="16">
        <f>IF($D105="","",HKI!K105+HKII!K105)</f>
        <v>0</v>
      </c>
      <c r="L105" s="16">
        <f>IF($D105="","",HKI!L105+HKII!L105)</f>
        <v>0</v>
      </c>
      <c r="M105" s="34">
        <f>IF($D105="","",($E105+$F105*1.5+$G105*0.25+$H105*0.5+$I105*2+$J105*2.5+$K105*0.5+$L105*1.5)+'HK HE 16-17'!I111)</f>
        <v>0</v>
      </c>
      <c r="N105" s="16">
        <f>IF($D105="","",HKI!N105+HKII!N105)</f>
        <v>0</v>
      </c>
      <c r="O105" s="16">
        <f>IF($D105="","",HKI!O105+HKII!O105)</f>
        <v>0</v>
      </c>
      <c r="P105" s="16">
        <f>IF($D105="","",HKI!P105+HKII!P105)</f>
        <v>0</v>
      </c>
      <c r="Q105" s="16">
        <f>IF($D105="","",HKI!Q105+HKII!Q105)</f>
        <v>0</v>
      </c>
      <c r="R105" s="34">
        <f>IF($D105="","",SUM($N105:$Q105)+'HK HE 16-17'!N111)</f>
        <v>0</v>
      </c>
      <c r="S105" s="16">
        <f>IF($D105="","",HKI!S105+HKII!S105)</f>
        <v>0</v>
      </c>
      <c r="T105" s="16">
        <f>IF($D105="","",HKI!T105+HKII!T105)</f>
        <v>0</v>
      </c>
      <c r="U105" s="16">
        <f>IF($D105="","",HKI!U105+HKII!U105)</f>
        <v>0</v>
      </c>
      <c r="V105" s="34">
        <f>IF($D105="","",((SUM($S105:$T105))-U105)*0.1)+'HK HE 16-17'!R111</f>
        <v>0</v>
      </c>
      <c r="W105" s="16">
        <f>IF($D105="","",HKI!W105+HKII!W105)</f>
        <v>0</v>
      </c>
      <c r="X105" s="16">
        <f>IF($D105="","",HKI!X105+HKII!X105)</f>
        <v>0</v>
      </c>
      <c r="Y105" s="16">
        <f>IF($D105="","",HKI!Y105+HKII!Y105)</f>
        <v>0</v>
      </c>
      <c r="Z105" s="34">
        <f t="shared" si="5"/>
        <v>0</v>
      </c>
      <c r="AA105" s="16">
        <f>IF($D105="","",HKI!AA105+HKII!AA105)</f>
        <v>0</v>
      </c>
      <c r="AB105" s="16">
        <f>IF($D105="","",HKI!AB105+HKII!AB105)</f>
        <v>0</v>
      </c>
      <c r="AC105" s="16">
        <f>IF($D105="","",HKI!AC105+HKII!AC105)</f>
        <v>0</v>
      </c>
      <c r="AD105" s="34">
        <f t="shared" si="6"/>
        <v>0</v>
      </c>
      <c r="AE105" s="16">
        <f>IF($D105="","",HKI!AE105+HKII!AE105)</f>
        <v>0</v>
      </c>
      <c r="AF105" s="16">
        <f>IF($D105="","",HKI!AF105+HKII!AF105)</f>
        <v>0</v>
      </c>
      <c r="AG105" s="16">
        <f>IF($D105="","",HKI!AG105+HKII!AG105)</f>
        <v>0</v>
      </c>
      <c r="AH105" s="34">
        <f>IF($D105="","",HKI!AH105+HKII!AH105)</f>
        <v>0</v>
      </c>
      <c r="AI105" s="16">
        <f>IF($D105="","",HKI!AI105+HKII!AI105+'COI - CHAM THI TN 17-18'!AI105)</f>
        <v>0</v>
      </c>
      <c r="AJ105" s="16">
        <f>IF($D105="","",HKI!AJ105+HKII!AJ105+'COI - CHAM THI TN 17-18'!AJ105)</f>
        <v>0</v>
      </c>
      <c r="AK105" s="34">
        <f>IF($D105="","",(SUM($AI105:$AJ105))*0.2)+'HK HE 16-17'!Y111</f>
        <v>0</v>
      </c>
      <c r="AL105" s="16">
        <f>IF($D105="","",HKI!AL105+HKII!AL105)</f>
        <v>0</v>
      </c>
      <c r="AM105" s="16">
        <f>IF($D105="","",HKI!AM105+HKII!AM105)</f>
        <v>0</v>
      </c>
      <c r="AN105" s="34">
        <f>IF($D105="","",HKI!AN105+HKII!AN105)</f>
        <v>0</v>
      </c>
      <c r="AO105" s="16">
        <f>IF($D105="","",HKI!AO105+HKII!AO105+'COI - CHAM THI TN 17-18'!AO105)</f>
        <v>0</v>
      </c>
      <c r="AP105" s="16">
        <f>IF($D105="","",HKI!AP105+HKII!AP105+'COI - CHAM THI TN 17-18'!AP105)</f>
        <v>0</v>
      </c>
      <c r="AQ105" s="16">
        <f>IF(D105="","",SUM(AO105:AP105)*0.4)+'HK HE 16-17'!AB111</f>
        <v>0</v>
      </c>
      <c r="AR105" s="34">
        <f>IF($D105="","",HKI!AR105+HKII!AR105+'COI - CHAM THI TN 17-18'!AR105+'HK HE 16-17'!AF111)</f>
        <v>0</v>
      </c>
      <c r="AS105" s="34">
        <f>IF($D105="","",HKI!AS105+HKII!AS105+'COI - CHAM THI TN 17-18'!AS105+'HK HE 16-17'!AG111)</f>
        <v>0</v>
      </c>
      <c r="AT105" s="17">
        <f t="shared" si="7"/>
        <v>0</v>
      </c>
      <c r="AU105" s="5"/>
    </row>
    <row r="106" spans="1:47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>
        <f>IF($D106="","",HKI!E106+HKII!E106)</f>
        <v>4</v>
      </c>
      <c r="F106" s="16">
        <f>IF($D106="","",HKI!F106+HKII!F106)</f>
        <v>0</v>
      </c>
      <c r="G106" s="16">
        <f>IF($D106="","",HKI!G106+HKII!G106)</f>
        <v>0</v>
      </c>
      <c r="H106" s="16">
        <f>IF($D106="","",HKI!H106+HKII!H106)</f>
        <v>0</v>
      </c>
      <c r="I106" s="16">
        <f>IF($D106="","",HKI!I106+HKII!I106)</f>
        <v>0</v>
      </c>
      <c r="J106" s="16">
        <f>IF($D106="","",HKI!J106+HKII!J106)</f>
        <v>0</v>
      </c>
      <c r="K106" s="16">
        <f>IF($D106="","",HKI!K106+HKII!K106)</f>
        <v>0</v>
      </c>
      <c r="L106" s="16">
        <f>IF($D106="","",HKI!L106+HKII!L106)</f>
        <v>0</v>
      </c>
      <c r="M106" s="34">
        <f>IF($D106="","",($E106+$F106*1.5+$G106*0.25+$H106*0.5+$I106*2+$J106*2.5+$K106*0.5+$L106*1.5)+'HK HE 16-17'!I112)</f>
        <v>4</v>
      </c>
      <c r="N106" s="16">
        <f>IF($D106="","",HKI!N106+HKII!N106)</f>
        <v>5.7</v>
      </c>
      <c r="O106" s="16">
        <f>IF($D106="","",HKI!O106+HKII!O106)</f>
        <v>6.45</v>
      </c>
      <c r="P106" s="16">
        <f>IF($D106="","",HKI!P106+HKII!P106)</f>
        <v>0</v>
      </c>
      <c r="Q106" s="16">
        <f>IF($D106="","",HKI!Q106+HKII!Q106)</f>
        <v>0</v>
      </c>
      <c r="R106" s="34">
        <f>IF($D106="","",SUM($N106:$Q106)+'HK HE 16-17'!N112)</f>
        <v>12.15</v>
      </c>
      <c r="S106" s="16">
        <f>IF($D106="","",HKI!S106+HKII!S106)</f>
        <v>13</v>
      </c>
      <c r="T106" s="16">
        <f>IF($D106="","",HKI!T106+HKII!T106)</f>
        <v>25</v>
      </c>
      <c r="U106" s="16">
        <f>IF($D106="","",HKI!U106+HKII!U106)</f>
        <v>68</v>
      </c>
      <c r="V106" s="34">
        <f>IF($D106="","",((SUM($S106:$T106))-U106)*0.1)+'HK HE 16-17'!R112</f>
        <v>-3</v>
      </c>
      <c r="W106" s="16">
        <f>IF($D106="","",HKI!W106+HKII!W106)</f>
        <v>0</v>
      </c>
      <c r="X106" s="16">
        <f>IF($D106="","",HKI!X106+HKII!X106)</f>
        <v>0</v>
      </c>
      <c r="Y106" s="16">
        <f>IF($D106="","",HKI!Y106+HKII!Y106)</f>
        <v>0</v>
      </c>
      <c r="Z106" s="34">
        <f t="shared" si="5"/>
        <v>0</v>
      </c>
      <c r="AA106" s="16">
        <f>IF($D106="","",HKI!AA106+HKII!AA106)</f>
        <v>0</v>
      </c>
      <c r="AB106" s="16">
        <f>IF($D106="","",HKI!AB106+HKII!AB106)</f>
        <v>91</v>
      </c>
      <c r="AC106" s="16">
        <f>IF($D106="","",HKI!AC106+HKII!AC106)</f>
        <v>49</v>
      </c>
      <c r="AD106" s="34">
        <f t="shared" si="6"/>
        <v>4.2</v>
      </c>
      <c r="AE106" s="16">
        <f>IF($D106="","",HKI!AE106+HKII!AE106)</f>
        <v>0</v>
      </c>
      <c r="AF106" s="16">
        <f>IF($D106="","",HKI!AF106+HKII!AF106)</f>
        <v>0</v>
      </c>
      <c r="AG106" s="16">
        <f>IF($D106="","",HKI!AG106+HKII!AG106)</f>
        <v>0</v>
      </c>
      <c r="AH106" s="34">
        <f>IF($D106="","",HKI!AH106+HKII!AH106)</f>
        <v>0</v>
      </c>
      <c r="AI106" s="16">
        <f>IF($D106="","",HKI!AI106+HKII!AI106+'COI - CHAM THI TN 17-18'!AI106)</f>
        <v>0</v>
      </c>
      <c r="AJ106" s="16">
        <f>IF($D106="","",HKI!AJ106+HKII!AJ106+'COI - CHAM THI TN 17-18'!AJ106)</f>
        <v>0</v>
      </c>
      <c r="AK106" s="34">
        <f>IF($D106="","",(SUM($AI106:$AJ106))*0.2)+'HK HE 16-17'!Y112</f>
        <v>0</v>
      </c>
      <c r="AL106" s="16">
        <f>IF($D106="","",HKI!AL106+HKII!AL106)</f>
        <v>0</v>
      </c>
      <c r="AM106" s="16">
        <f>IF($D106="","",HKI!AM106+HKII!AM106)</f>
        <v>0</v>
      </c>
      <c r="AN106" s="34">
        <f>IF($D106="","",HKI!AN106+HKII!AN106)</f>
        <v>0</v>
      </c>
      <c r="AO106" s="16">
        <f>IF($D106="","",HKI!AO106+HKII!AO106+'COI - CHAM THI TN 17-18'!AO106)</f>
        <v>0</v>
      </c>
      <c r="AP106" s="16">
        <f>IF($D106="","",HKI!AP106+HKII!AP106+'COI - CHAM THI TN 17-18'!AP106)</f>
        <v>0</v>
      </c>
      <c r="AQ106" s="16">
        <f>IF(D106="","",SUM(AO106:AP106)*0.4)+'HK HE 16-17'!AB112</f>
        <v>0</v>
      </c>
      <c r="AR106" s="34">
        <f>IF($D106="","",HKI!AR106+HKII!AR106+'COI - CHAM THI TN 17-18'!AR106+'HK HE 16-17'!AF112)</f>
        <v>0</v>
      </c>
      <c r="AS106" s="34">
        <f>IF($D106="","",HKI!AS106+HKII!AS106+'COI - CHAM THI TN 17-18'!AS106+'HK HE 16-17'!AG112)</f>
        <v>0.5</v>
      </c>
      <c r="AT106" s="17">
        <f t="shared" si="7"/>
        <v>17.899999999999999</v>
      </c>
      <c r="AU106" s="5"/>
    </row>
    <row r="107" spans="1:47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>
        <f>IF($D107="","",HKI!E107+HKII!E107)</f>
        <v>0</v>
      </c>
      <c r="F107" s="16">
        <f>IF($D107="","",HKI!F107+HKII!F107)</f>
        <v>0</v>
      </c>
      <c r="G107" s="16">
        <f>IF($D107="","",HKI!G107+HKII!G107)</f>
        <v>0</v>
      </c>
      <c r="H107" s="16">
        <f>IF($D107="","",HKI!H107+HKII!H107)</f>
        <v>0</v>
      </c>
      <c r="I107" s="16">
        <f>IF($D107="","",HKI!I107+HKII!I107)</f>
        <v>0</v>
      </c>
      <c r="J107" s="16">
        <f>IF($D107="","",HKI!J107+HKII!J107)</f>
        <v>0</v>
      </c>
      <c r="K107" s="16">
        <f>IF($D107="","",HKI!K107+HKII!K107)</f>
        <v>0</v>
      </c>
      <c r="L107" s="16">
        <f>IF($D107="","",HKI!L107+HKII!L107)</f>
        <v>0</v>
      </c>
      <c r="M107" s="34">
        <f>IF($D107="","",($E107+$F107*1.5+$G107*0.25+$H107*0.5+$I107*2+$J107*2.5+$K107*0.5+$L107*1.5)+'HK HE 16-17'!I113)</f>
        <v>0</v>
      </c>
      <c r="N107" s="16">
        <f>IF($D107="","",HKI!N107+HKII!N107)</f>
        <v>5.55</v>
      </c>
      <c r="O107" s="16">
        <f>IF($D107="","",HKI!O107+HKII!O107)</f>
        <v>5.0999999999999996</v>
      </c>
      <c r="P107" s="16">
        <f>IF($D107="","",HKI!P107+HKII!P107)</f>
        <v>0</v>
      </c>
      <c r="Q107" s="16">
        <f>IF($D107="","",HKI!Q107+HKII!Q107)</f>
        <v>0</v>
      </c>
      <c r="R107" s="34">
        <f>IF($D107="","",SUM($N107:$Q107)+'HK HE 16-17'!N113)</f>
        <v>10.649999999999999</v>
      </c>
      <c r="S107" s="16">
        <f>IF($D107="","",HKI!S107+HKII!S107)</f>
        <v>137</v>
      </c>
      <c r="T107" s="16">
        <f>IF($D107="","",HKI!T107+HKII!T107)</f>
        <v>247</v>
      </c>
      <c r="U107" s="16">
        <f>IF($D107="","",HKI!U107+HKII!U107)</f>
        <v>86</v>
      </c>
      <c r="V107" s="34">
        <f>IF($D107="","",((SUM($S107:$T107))-U107)*0.1)+'HK HE 16-17'!R113</f>
        <v>29.8</v>
      </c>
      <c r="W107" s="16">
        <f>IF($D107="","",HKI!W107+HKII!W107)</f>
        <v>0</v>
      </c>
      <c r="X107" s="16">
        <f>IF($D107="","",HKI!X107+HKII!X107)</f>
        <v>0</v>
      </c>
      <c r="Y107" s="16">
        <f>IF($D107="","",HKI!Y107+HKII!Y107)</f>
        <v>0</v>
      </c>
      <c r="Z107" s="34">
        <f t="shared" si="5"/>
        <v>0</v>
      </c>
      <c r="AA107" s="16">
        <f>IF($D107="","",HKI!AA107+HKII!AA107)</f>
        <v>21</v>
      </c>
      <c r="AB107" s="16">
        <f>IF($D107="","",HKI!AB107+HKII!AB107)</f>
        <v>0</v>
      </c>
      <c r="AC107" s="16">
        <f>IF($D107="","",HKI!AC107+HKII!AC107)</f>
        <v>21</v>
      </c>
      <c r="AD107" s="34">
        <f t="shared" si="6"/>
        <v>0</v>
      </c>
      <c r="AE107" s="16">
        <f>IF($D107="","",HKI!AE107+HKII!AE107)</f>
        <v>0</v>
      </c>
      <c r="AF107" s="16">
        <f>IF($D107="","",HKI!AF107+HKII!AF107)</f>
        <v>0</v>
      </c>
      <c r="AG107" s="16">
        <f>IF($D107="","",HKI!AG107+HKII!AG107)</f>
        <v>0</v>
      </c>
      <c r="AH107" s="34">
        <f>IF($D107="","",HKI!AH107+HKII!AH107)</f>
        <v>0</v>
      </c>
      <c r="AI107" s="16">
        <f>IF($D107="","",HKI!AI107+HKII!AI107+'COI - CHAM THI TN 17-18'!AI107)</f>
        <v>0</v>
      </c>
      <c r="AJ107" s="16">
        <f>IF($D107="","",HKI!AJ107+HKII!AJ107+'COI - CHAM THI TN 17-18'!AJ107)</f>
        <v>0</v>
      </c>
      <c r="AK107" s="34">
        <f>IF($D107="","",(SUM($AI107:$AJ107))*0.2)+'HK HE 16-17'!Y113</f>
        <v>0</v>
      </c>
      <c r="AL107" s="16">
        <f>IF($D107="","",HKI!AL107+HKII!AL107)</f>
        <v>0</v>
      </c>
      <c r="AM107" s="16">
        <f>IF($D107="","",HKI!AM107+HKII!AM107)</f>
        <v>0</v>
      </c>
      <c r="AN107" s="34">
        <f>IF($D107="","",HKI!AN107+HKII!AN107)</f>
        <v>0</v>
      </c>
      <c r="AO107" s="16">
        <f>IF($D107="","",HKI!AO107+HKII!AO107+'COI - CHAM THI TN 17-18'!AO107)</f>
        <v>0</v>
      </c>
      <c r="AP107" s="16">
        <f>IF($D107="","",HKI!AP107+HKII!AP107+'COI - CHAM THI TN 17-18'!AP107)</f>
        <v>0</v>
      </c>
      <c r="AQ107" s="16">
        <f>IF(D107="","",SUM(AO107:AP107)*0.4)+'HK HE 16-17'!AB113</f>
        <v>0</v>
      </c>
      <c r="AR107" s="34">
        <f>IF($D107="","",HKI!AR107+HKII!AR107+'COI - CHAM THI TN 17-18'!AR107+'HK HE 16-17'!AF113)</f>
        <v>0</v>
      </c>
      <c r="AS107" s="34">
        <f>IF($D107="","",HKI!AS107+HKII!AS107+'COI - CHAM THI TN 17-18'!AS107+'HK HE 16-17'!AG113)</f>
        <v>0.5</v>
      </c>
      <c r="AT107" s="17">
        <f t="shared" si="7"/>
        <v>41</v>
      </c>
      <c r="AU107" s="5"/>
    </row>
    <row r="108" spans="1:47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>
        <f>IF($D108="","",HKI!E108+HKII!E108)</f>
        <v>0</v>
      </c>
      <c r="F108" s="16">
        <f>IF($D108="","",HKI!F108+HKII!F108)</f>
        <v>0</v>
      </c>
      <c r="G108" s="16">
        <f>IF($D108="","",HKI!G108+HKII!G108)</f>
        <v>0</v>
      </c>
      <c r="H108" s="16">
        <f>IF($D108="","",HKI!H108+HKII!H108)</f>
        <v>0</v>
      </c>
      <c r="I108" s="16">
        <f>IF($D108="","",HKI!I108+HKII!I108)</f>
        <v>0</v>
      </c>
      <c r="J108" s="16">
        <f>IF($D108="","",HKI!J108+HKII!J108)</f>
        <v>0</v>
      </c>
      <c r="K108" s="16">
        <f>IF($D108="","",HKI!K108+HKII!K108)</f>
        <v>0</v>
      </c>
      <c r="L108" s="16">
        <f>IF($D108="","",HKI!L108+HKII!L108)</f>
        <v>0</v>
      </c>
      <c r="M108" s="34">
        <f>IF($D108="","",($E108+$F108*1.5+$G108*0.25+$H108*0.5+$I108*2+$J108*2.5+$K108*0.5+$L108*1.5)+'HK HE 16-17'!I114)</f>
        <v>0</v>
      </c>
      <c r="N108" s="16">
        <f>IF($D108="","",HKI!N108+HKII!N108)</f>
        <v>6.8999999999999986</v>
      </c>
      <c r="O108" s="16">
        <f>IF($D108="","",HKI!O108+HKII!O108)</f>
        <v>4.2</v>
      </c>
      <c r="P108" s="16">
        <f>IF($D108="","",HKI!P108+HKII!P108)</f>
        <v>0</v>
      </c>
      <c r="Q108" s="16">
        <f>IF($D108="","",HKI!Q108+HKII!Q108)</f>
        <v>0</v>
      </c>
      <c r="R108" s="34">
        <f>IF($D108="","",SUM($N108:$Q108)+'HK HE 16-17'!N114)</f>
        <v>11.099999999999998</v>
      </c>
      <c r="S108" s="16">
        <f>IF($D108="","",HKI!S108+HKII!S108)</f>
        <v>0</v>
      </c>
      <c r="T108" s="16">
        <f>IF($D108="","",HKI!T108+HKII!T108)</f>
        <v>0</v>
      </c>
      <c r="U108" s="16">
        <f>IF($D108="","",HKI!U108+HKII!U108)</f>
        <v>0</v>
      </c>
      <c r="V108" s="34">
        <f>IF($D108="","",((SUM($S108:$T108))-U108)*0.1)+'HK HE 16-17'!R114</f>
        <v>0</v>
      </c>
      <c r="W108" s="16">
        <f>IF($D108="","",HKI!W108+HKII!W108)</f>
        <v>0</v>
      </c>
      <c r="X108" s="16">
        <f>IF($D108="","",HKI!X108+HKII!X108)</f>
        <v>0</v>
      </c>
      <c r="Y108" s="16">
        <f>IF($D108="","",HKI!Y108+HKII!Y108)</f>
        <v>0</v>
      </c>
      <c r="Z108" s="34">
        <f t="shared" si="5"/>
        <v>0</v>
      </c>
      <c r="AA108" s="16">
        <f>IF($D108="","",HKI!AA108+HKII!AA108)</f>
        <v>47</v>
      </c>
      <c r="AB108" s="16">
        <f>IF($D108="","",HKI!AB108+HKII!AB108)</f>
        <v>0</v>
      </c>
      <c r="AC108" s="16">
        <f>IF($D108="","",HKI!AC108+HKII!AC108)</f>
        <v>47</v>
      </c>
      <c r="AD108" s="34">
        <f t="shared" si="6"/>
        <v>0</v>
      </c>
      <c r="AE108" s="16">
        <f>IF($D108="","",HKI!AE108+HKII!AE108)</f>
        <v>0</v>
      </c>
      <c r="AF108" s="16">
        <f>IF($D108="","",HKI!AF108+HKII!AF108)</f>
        <v>0</v>
      </c>
      <c r="AG108" s="16">
        <f>IF($D108="","",HKI!AG108+HKII!AG108)</f>
        <v>0</v>
      </c>
      <c r="AH108" s="34">
        <f>IF($D108="","",HKI!AH108+HKII!AH108)</f>
        <v>0</v>
      </c>
      <c r="AI108" s="16">
        <f>IF($D108="","",HKI!AI108+HKII!AI108+'COI - CHAM THI TN 17-18'!AI108)</f>
        <v>0</v>
      </c>
      <c r="AJ108" s="16">
        <f>IF($D108="","",HKI!AJ108+HKII!AJ108+'COI - CHAM THI TN 17-18'!AJ108)</f>
        <v>0</v>
      </c>
      <c r="AK108" s="34">
        <f>IF($D108="","",(SUM($AI108:$AJ108))*0.2)+'HK HE 16-17'!Y114</f>
        <v>0</v>
      </c>
      <c r="AL108" s="16">
        <f>IF($D108="","",HKI!AL108+HKII!AL108)</f>
        <v>0</v>
      </c>
      <c r="AM108" s="16">
        <f>IF($D108="","",HKI!AM108+HKII!AM108)</f>
        <v>0</v>
      </c>
      <c r="AN108" s="34">
        <f>IF($D108="","",HKI!AN108+HKII!AN108)</f>
        <v>0</v>
      </c>
      <c r="AO108" s="16">
        <f>IF($D108="","",HKI!AO108+HKII!AO108+'COI - CHAM THI TN 17-18'!AO108)</f>
        <v>0</v>
      </c>
      <c r="AP108" s="16">
        <f>IF($D108="","",HKI!AP108+HKII!AP108+'COI - CHAM THI TN 17-18'!AP108)</f>
        <v>0</v>
      </c>
      <c r="AQ108" s="16">
        <f>IF(D108="","",SUM(AO108:AP108)*0.4)+'HK HE 16-17'!AB114</f>
        <v>0</v>
      </c>
      <c r="AR108" s="34">
        <f>IF($D108="","",HKI!AR108+HKII!AR108+'COI - CHAM THI TN 17-18'!AR108+'HK HE 16-17'!AF114)</f>
        <v>0</v>
      </c>
      <c r="AS108" s="34">
        <f>IF($D108="","",HKI!AS108+HKII!AS108+'COI - CHAM THI TN 17-18'!AS108+'HK HE 16-17'!AG114)</f>
        <v>0.5</v>
      </c>
      <c r="AT108" s="17">
        <f t="shared" si="7"/>
        <v>11.6</v>
      </c>
      <c r="AU108" s="5"/>
    </row>
    <row r="109" spans="1:47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>
        <f>IF($D109="","",HKI!E109+HKII!E109)</f>
        <v>0</v>
      </c>
      <c r="F109" s="16">
        <f>IF($D109="","",HKI!F109+HKII!F109)</f>
        <v>0</v>
      </c>
      <c r="G109" s="16">
        <f>IF($D109="","",HKI!G109+HKII!G109)</f>
        <v>0</v>
      </c>
      <c r="H109" s="16">
        <f>IF($D109="","",HKI!H109+HKII!H109)</f>
        <v>0</v>
      </c>
      <c r="I109" s="16">
        <f>IF($D109="","",HKI!I109+HKII!I109)</f>
        <v>0</v>
      </c>
      <c r="J109" s="16">
        <f>IF($D109="","",HKI!J109+HKII!J109)</f>
        <v>0</v>
      </c>
      <c r="K109" s="16">
        <f>IF($D109="","",HKI!K109+HKII!K109)</f>
        <v>0</v>
      </c>
      <c r="L109" s="16">
        <f>IF($D109="","",HKI!L109+HKII!L109)</f>
        <v>0</v>
      </c>
      <c r="M109" s="34">
        <f>IF($D109="","",($E109+$F109*1.5+$G109*0.25+$H109*0.5+$I109*2+$J109*2.5+$K109*0.5+$L109*1.5)+'HK HE 16-17'!I115)</f>
        <v>0</v>
      </c>
      <c r="N109" s="16">
        <f>IF($D109="","",HKI!N109+HKII!N109)</f>
        <v>0</v>
      </c>
      <c r="O109" s="16">
        <f>IF($D109="","",HKI!O109+HKII!O109)</f>
        <v>0</v>
      </c>
      <c r="P109" s="16">
        <f>IF($D109="","",HKI!P109+HKII!P109)</f>
        <v>0</v>
      </c>
      <c r="Q109" s="16">
        <f>IF($D109="","",HKI!Q109+HKII!Q109)</f>
        <v>0</v>
      </c>
      <c r="R109" s="34">
        <f>IF($D109="","",SUM($N109:$Q109)+'HK HE 16-17'!N115)</f>
        <v>0</v>
      </c>
      <c r="S109" s="16">
        <f>IF($D109="","",HKI!S109+HKII!S109)</f>
        <v>514</v>
      </c>
      <c r="T109" s="16">
        <f>IF($D109="","",HKI!T109+HKII!T109)</f>
        <v>0</v>
      </c>
      <c r="U109" s="16">
        <f>IF($D109="","",HKI!U109+HKII!U109)</f>
        <v>452</v>
      </c>
      <c r="V109" s="34">
        <f>IF($D109="","",((SUM($S109:$T109))-U109)*0.1)+'HK HE 16-17'!R115</f>
        <v>6.2</v>
      </c>
      <c r="W109" s="16">
        <f>IF($D109="","",HKI!W109+HKII!W109)</f>
        <v>0</v>
      </c>
      <c r="X109" s="16">
        <f>IF($D109="","",HKI!X109+HKII!X109)</f>
        <v>0</v>
      </c>
      <c r="Y109" s="16">
        <f>IF($D109="","",HKI!Y109+HKII!Y109)</f>
        <v>0</v>
      </c>
      <c r="Z109" s="34">
        <f t="shared" si="5"/>
        <v>0</v>
      </c>
      <c r="AA109" s="16">
        <f>IF($D109="","",HKI!AA109+HKII!AA109)</f>
        <v>0</v>
      </c>
      <c r="AB109" s="16">
        <f>IF($D109="","",HKI!AB109+HKII!AB109)</f>
        <v>0</v>
      </c>
      <c r="AC109" s="16">
        <f>IF($D109="","",HKI!AC109+HKII!AC109)</f>
        <v>0</v>
      </c>
      <c r="AD109" s="34">
        <f t="shared" si="6"/>
        <v>0</v>
      </c>
      <c r="AE109" s="16">
        <f>IF($D109="","",HKI!AE109+HKII!AE109)</f>
        <v>0</v>
      </c>
      <c r="AF109" s="16">
        <f>IF($D109="","",HKI!AF109+HKII!AF109)</f>
        <v>0</v>
      </c>
      <c r="AG109" s="16">
        <f>IF($D109="","",HKI!AG109+HKII!AG109)</f>
        <v>0</v>
      </c>
      <c r="AH109" s="34">
        <f>IF($D109="","",HKI!AH109+HKII!AH109)</f>
        <v>0</v>
      </c>
      <c r="AI109" s="16">
        <f>IF($D109="","",HKI!AI109+HKII!AI109+'COI - CHAM THI TN 17-18'!AI109)</f>
        <v>0</v>
      </c>
      <c r="AJ109" s="16">
        <f>IF($D109="","",HKI!AJ109+HKII!AJ109+'COI - CHAM THI TN 17-18'!AJ109)</f>
        <v>0</v>
      </c>
      <c r="AK109" s="34">
        <f>IF($D109="","",(SUM($AI109:$AJ109))*0.2)+'HK HE 16-17'!Y115</f>
        <v>0</v>
      </c>
      <c r="AL109" s="16">
        <f>IF($D109="","",HKI!AL109+HKII!AL109)</f>
        <v>0</v>
      </c>
      <c r="AM109" s="16">
        <f>IF($D109="","",HKI!AM109+HKII!AM109)</f>
        <v>0</v>
      </c>
      <c r="AN109" s="34">
        <f>IF($D109="","",HKI!AN109+HKII!AN109)</f>
        <v>0</v>
      </c>
      <c r="AO109" s="16">
        <f>IF($D109="","",HKI!AO109+HKII!AO109+'COI - CHAM THI TN 17-18'!AO109)</f>
        <v>0</v>
      </c>
      <c r="AP109" s="16">
        <f>IF($D109="","",HKI!AP109+HKII!AP109+'COI - CHAM THI TN 17-18'!AP109)</f>
        <v>0</v>
      </c>
      <c r="AQ109" s="16">
        <f>IF(D109="","",SUM(AO109:AP109)*0.4)+'HK HE 16-17'!AB115</f>
        <v>0</v>
      </c>
      <c r="AR109" s="34">
        <f>IF($D109="","",HKI!AR109+HKII!AR109+'COI - CHAM THI TN 17-18'!AR109+'HK HE 16-17'!AF115)</f>
        <v>0</v>
      </c>
      <c r="AS109" s="34">
        <f>IF($D109="","",HKI!AS109+HKII!AS109+'COI - CHAM THI TN 17-18'!AS109+'HK HE 16-17'!AG115)</f>
        <v>0</v>
      </c>
      <c r="AT109" s="17">
        <f t="shared" si="7"/>
        <v>6.2</v>
      </c>
      <c r="AU109" s="5"/>
    </row>
    <row r="110" spans="1:47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>
        <f>IF($D110="","",HKI!E110+HKII!E110)</f>
        <v>0</v>
      </c>
      <c r="F110" s="16">
        <f>IF($D110="","",HKI!F110+HKII!F110)</f>
        <v>0</v>
      </c>
      <c r="G110" s="16">
        <f>IF($D110="","",HKI!G110+HKII!G110)</f>
        <v>0</v>
      </c>
      <c r="H110" s="16">
        <f>IF($D110="","",HKI!H110+HKII!H110)</f>
        <v>0</v>
      </c>
      <c r="I110" s="16">
        <f>IF($D110="","",HKI!I110+HKII!I110)</f>
        <v>0</v>
      </c>
      <c r="J110" s="16">
        <f>IF($D110="","",HKI!J110+HKII!J110)</f>
        <v>0</v>
      </c>
      <c r="K110" s="16">
        <f>IF($D110="","",HKI!K110+HKII!K110)</f>
        <v>0</v>
      </c>
      <c r="L110" s="16">
        <f>IF($D110="","",HKI!L110+HKII!L110)</f>
        <v>0</v>
      </c>
      <c r="M110" s="34">
        <f>IF($D110="","",($E110+$F110*1.5+$G110*0.25+$H110*0.5+$I110*2+$J110*2.5+$K110*0.5+$L110*1.5)+'HK HE 16-17'!I116)</f>
        <v>0</v>
      </c>
      <c r="N110" s="16">
        <f>IF($D110="","",HKI!N110+HKII!N110)</f>
        <v>0</v>
      </c>
      <c r="O110" s="16">
        <f>IF($D110="","",HKI!O110+HKII!O110)</f>
        <v>0</v>
      </c>
      <c r="P110" s="16">
        <f>IF($D110="","",HKI!P110+HKII!P110)</f>
        <v>0</v>
      </c>
      <c r="Q110" s="16">
        <f>IF($D110="","",HKI!Q110+HKII!Q110)</f>
        <v>0</v>
      </c>
      <c r="R110" s="34">
        <f>IF($D110="","",SUM($N110:$Q110)+'HK HE 16-17'!N116)</f>
        <v>0</v>
      </c>
      <c r="S110" s="16">
        <f>IF($D110="","",HKI!S110+HKII!S110)</f>
        <v>344</v>
      </c>
      <c r="T110" s="16">
        <f>IF($D110="","",HKI!T110+HKII!T110)</f>
        <v>0</v>
      </c>
      <c r="U110" s="16">
        <f>IF($D110="","",HKI!U110+HKII!U110)</f>
        <v>358</v>
      </c>
      <c r="V110" s="34">
        <f>IF($D110="","",((SUM($S110:$T110))-U110)*0.1)+'HK HE 16-17'!R116</f>
        <v>-1.4000000000000001</v>
      </c>
      <c r="W110" s="16">
        <f>IF($D110="","",HKI!W110+HKII!W110)</f>
        <v>0</v>
      </c>
      <c r="X110" s="16">
        <f>IF($D110="","",HKI!X110+HKII!X110)</f>
        <v>0</v>
      </c>
      <c r="Y110" s="16">
        <f>IF($D110="","",HKI!Y110+HKII!Y110)</f>
        <v>0</v>
      </c>
      <c r="Z110" s="34">
        <f t="shared" si="5"/>
        <v>0</v>
      </c>
      <c r="AA110" s="16">
        <f>IF($D110="","",HKI!AA110+HKII!AA110)</f>
        <v>0</v>
      </c>
      <c r="AB110" s="16">
        <f>IF($D110="","",HKI!AB110+HKII!AB110)</f>
        <v>0</v>
      </c>
      <c r="AC110" s="16">
        <f>IF($D110="","",HKI!AC110+HKII!AC110)</f>
        <v>0</v>
      </c>
      <c r="AD110" s="34">
        <f t="shared" si="6"/>
        <v>0</v>
      </c>
      <c r="AE110" s="16">
        <f>IF($D110="","",HKI!AE110+HKII!AE110)</f>
        <v>0</v>
      </c>
      <c r="AF110" s="16">
        <f>IF($D110="","",HKI!AF110+HKII!AF110)</f>
        <v>0</v>
      </c>
      <c r="AG110" s="16">
        <f>IF($D110="","",HKI!AG110+HKII!AG110)</f>
        <v>0</v>
      </c>
      <c r="AH110" s="34">
        <f>IF($D110="","",HKI!AH110+HKII!AH110)</f>
        <v>0</v>
      </c>
      <c r="AI110" s="16">
        <f>IF($D110="","",HKI!AI110+HKII!AI110+'COI - CHAM THI TN 17-18'!AI110)</f>
        <v>0</v>
      </c>
      <c r="AJ110" s="16">
        <f>IF($D110="","",HKI!AJ110+HKII!AJ110+'COI - CHAM THI TN 17-18'!AJ110)</f>
        <v>0</v>
      </c>
      <c r="AK110" s="34">
        <f>IF($D110="","",(SUM($AI110:$AJ110))*0.2)+'HK HE 16-17'!Y116</f>
        <v>0</v>
      </c>
      <c r="AL110" s="16">
        <f>IF($D110="","",HKI!AL110+HKII!AL110)</f>
        <v>0</v>
      </c>
      <c r="AM110" s="16">
        <f>IF($D110="","",HKI!AM110+HKII!AM110)</f>
        <v>0</v>
      </c>
      <c r="AN110" s="34">
        <f>IF($D110="","",HKI!AN110+HKII!AN110)</f>
        <v>0</v>
      </c>
      <c r="AO110" s="16">
        <f>IF($D110="","",HKI!AO110+HKII!AO110+'COI - CHAM THI TN 17-18'!AO110)</f>
        <v>0</v>
      </c>
      <c r="AP110" s="16">
        <f>IF($D110="","",HKI!AP110+HKII!AP110+'COI - CHAM THI TN 17-18'!AP110)</f>
        <v>0</v>
      </c>
      <c r="AQ110" s="16">
        <f>IF(D110="","",SUM(AO110:AP110)*0.4)+'HK HE 16-17'!AB116</f>
        <v>0</v>
      </c>
      <c r="AR110" s="34">
        <f>IF($D110="","",HKI!AR110+HKII!AR110+'COI - CHAM THI TN 17-18'!AR110+'HK HE 16-17'!AF116)</f>
        <v>0</v>
      </c>
      <c r="AS110" s="34">
        <f>IF($D110="","",HKI!AS110+HKII!AS110+'COI - CHAM THI TN 17-18'!AS110+'HK HE 16-17'!AG116)</f>
        <v>0</v>
      </c>
      <c r="AT110" s="17">
        <f t="shared" si="7"/>
        <v>-1.4</v>
      </c>
      <c r="AU110" s="5"/>
    </row>
    <row r="111" spans="1:47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>
        <f>IF($D111="","",HKI!E111+HKII!E111)</f>
        <v>0</v>
      </c>
      <c r="F111" s="16">
        <f>IF($D111="","",HKI!F111+HKII!F111)</f>
        <v>0</v>
      </c>
      <c r="G111" s="16">
        <f>IF($D111="","",HKI!G111+HKII!G111)</f>
        <v>0</v>
      </c>
      <c r="H111" s="16">
        <f>IF($D111="","",HKI!H111+HKII!H111)</f>
        <v>0</v>
      </c>
      <c r="I111" s="16">
        <f>IF($D111="","",HKI!I111+HKII!I111)</f>
        <v>0</v>
      </c>
      <c r="J111" s="16">
        <f>IF($D111="","",HKI!J111+HKII!J111)</f>
        <v>0</v>
      </c>
      <c r="K111" s="16">
        <f>IF($D111="","",HKI!K111+HKII!K111)</f>
        <v>0</v>
      </c>
      <c r="L111" s="16">
        <f>IF($D111="","",HKI!L111+HKII!L111)</f>
        <v>0</v>
      </c>
      <c r="M111" s="34">
        <f>IF($D111="","",($E111+$F111*1.5+$G111*0.25+$H111*0.5+$I111*2+$J111*2.5+$K111*0.5+$L111*1.5)+'HK HE 16-17'!I117)</f>
        <v>0</v>
      </c>
      <c r="N111" s="16">
        <f>IF($D111="","",HKI!N111+HKII!N111)</f>
        <v>0</v>
      </c>
      <c r="O111" s="16">
        <f>IF($D111="","",HKI!O111+HKII!O111)</f>
        <v>0</v>
      </c>
      <c r="P111" s="16">
        <f>IF($D111="","",HKI!P111+HKII!P111)</f>
        <v>0</v>
      </c>
      <c r="Q111" s="16">
        <f>IF($D111="","",HKI!Q111+HKII!Q111)</f>
        <v>0</v>
      </c>
      <c r="R111" s="34">
        <f>IF($D111="","",SUM($N111:$Q111)+'HK HE 16-17'!N117)</f>
        <v>0</v>
      </c>
      <c r="S111" s="16">
        <f>IF($D111="","",HKI!S111+HKII!S111)</f>
        <v>68</v>
      </c>
      <c r="T111" s="16">
        <f>IF($D111="","",HKI!T111+HKII!T111)</f>
        <v>0</v>
      </c>
      <c r="U111" s="16">
        <f>IF($D111="","",HKI!U111+HKII!U111)</f>
        <v>94</v>
      </c>
      <c r="V111" s="34">
        <f>IF($D111="","",((SUM($S111:$T111))-U111)*0.1)+'HK HE 16-17'!R117</f>
        <v>-2.6</v>
      </c>
      <c r="W111" s="16">
        <f>IF($D111="","",HKI!W111+HKII!W111)</f>
        <v>0</v>
      </c>
      <c r="X111" s="16">
        <f>IF($D111="","",HKI!X111+HKII!X111)</f>
        <v>0</v>
      </c>
      <c r="Y111" s="16">
        <f>IF($D111="","",HKI!Y111+HKII!Y111)</f>
        <v>0</v>
      </c>
      <c r="Z111" s="34">
        <f t="shared" si="5"/>
        <v>0</v>
      </c>
      <c r="AA111" s="16">
        <f>IF($D111="","",HKI!AA111+HKII!AA111)</f>
        <v>0</v>
      </c>
      <c r="AB111" s="16">
        <f>IF($D111="","",HKI!AB111+HKII!AB111)</f>
        <v>0</v>
      </c>
      <c r="AC111" s="16">
        <f>IF($D111="","",HKI!AC111+HKII!AC111)</f>
        <v>0</v>
      </c>
      <c r="AD111" s="34">
        <f t="shared" si="6"/>
        <v>0</v>
      </c>
      <c r="AE111" s="16">
        <f>IF($D111="","",HKI!AE111+HKII!AE111)</f>
        <v>0</v>
      </c>
      <c r="AF111" s="16">
        <f>IF($D111="","",HKI!AF111+HKII!AF111)</f>
        <v>0</v>
      </c>
      <c r="AG111" s="16">
        <f>IF($D111="","",HKI!AG111+HKII!AG111)</f>
        <v>0</v>
      </c>
      <c r="AH111" s="34">
        <f>IF($D111="","",HKI!AH111+HKII!AH111)</f>
        <v>0</v>
      </c>
      <c r="AI111" s="16">
        <f>IF($D111="","",HKI!AI111+HKII!AI111+'COI - CHAM THI TN 17-18'!AI111)</f>
        <v>0</v>
      </c>
      <c r="AJ111" s="16">
        <f>IF($D111="","",HKI!AJ111+HKII!AJ111+'COI - CHAM THI TN 17-18'!AJ111)</f>
        <v>0</v>
      </c>
      <c r="AK111" s="34">
        <f>IF($D111="","",(SUM($AI111:$AJ111))*0.2)+'HK HE 16-17'!Y117</f>
        <v>0</v>
      </c>
      <c r="AL111" s="16">
        <f>IF($D111="","",HKI!AL111+HKII!AL111)</f>
        <v>0</v>
      </c>
      <c r="AM111" s="16">
        <f>IF($D111="","",HKI!AM111+HKII!AM111)</f>
        <v>0</v>
      </c>
      <c r="AN111" s="34">
        <f>IF($D111="","",HKI!AN111+HKII!AN111)</f>
        <v>0</v>
      </c>
      <c r="AO111" s="16">
        <f>IF($D111="","",HKI!AO111+HKII!AO111+'COI - CHAM THI TN 17-18'!AO111)</f>
        <v>0</v>
      </c>
      <c r="AP111" s="16">
        <f>IF($D111="","",HKI!AP111+HKII!AP111+'COI - CHAM THI TN 17-18'!AP111)</f>
        <v>0</v>
      </c>
      <c r="AQ111" s="16">
        <f>IF(D111="","",SUM(AO111:AP111)*0.4)+'HK HE 16-17'!AB117</f>
        <v>0</v>
      </c>
      <c r="AR111" s="34">
        <f>IF($D111="","",HKI!AR111+HKII!AR111+'COI - CHAM THI TN 17-18'!AR111+'HK HE 16-17'!AF117)</f>
        <v>0</v>
      </c>
      <c r="AS111" s="34">
        <f>IF($D111="","",HKI!AS111+HKII!AS111+'COI - CHAM THI TN 17-18'!AS111+'HK HE 16-17'!AG117)</f>
        <v>0</v>
      </c>
      <c r="AT111" s="17">
        <f t="shared" si="7"/>
        <v>-2.6</v>
      </c>
      <c r="AU111" s="5"/>
    </row>
    <row r="112" spans="1:47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>
        <f>IF($D112="","",HKI!E112+HKII!E112)</f>
        <v>4</v>
      </c>
      <c r="F112" s="16">
        <f>IF($D112="","",HKI!F112+HKII!F112)</f>
        <v>0</v>
      </c>
      <c r="G112" s="16">
        <f>IF($D112="","",HKI!G112+HKII!G112)</f>
        <v>0</v>
      </c>
      <c r="H112" s="16">
        <f>IF($D112="","",HKI!H112+HKII!H112)</f>
        <v>0</v>
      </c>
      <c r="I112" s="16">
        <f>IF($D112="","",HKI!I112+HKII!I112)</f>
        <v>0</v>
      </c>
      <c r="J112" s="16">
        <f>IF($D112="","",HKI!J112+HKII!J112)</f>
        <v>0</v>
      </c>
      <c r="K112" s="16">
        <f>IF($D112="","",HKI!K112+HKII!K112)</f>
        <v>0</v>
      </c>
      <c r="L112" s="16">
        <f>IF($D112="","",HKI!L112+HKII!L112)</f>
        <v>0</v>
      </c>
      <c r="M112" s="34">
        <f>IF($D112="","",($E112+$F112*1.5+$G112*0.25+$H112*0.5+$I112*2+$J112*2.5+$K112*0.5+$L112*1.5)+'HK HE 16-17'!I118)</f>
        <v>4</v>
      </c>
      <c r="N112" s="16">
        <f>IF($D112="","",HKI!N112+HKII!N112)</f>
        <v>4.6500000000000004</v>
      </c>
      <c r="O112" s="16">
        <f>IF($D112="","",HKI!O112+HKII!O112)</f>
        <v>4.95</v>
      </c>
      <c r="P112" s="16">
        <f>IF($D112="","",HKI!P112+HKII!P112)</f>
        <v>0</v>
      </c>
      <c r="Q112" s="16">
        <f>IF($D112="","",HKI!Q112+HKII!Q112)</f>
        <v>0</v>
      </c>
      <c r="R112" s="34">
        <f>IF($D112="","",SUM($N112:$Q112)+'HK HE 16-17'!N118)</f>
        <v>9.6000000000000014</v>
      </c>
      <c r="S112" s="16">
        <f>IF($D112="","",HKI!S112+HKII!S112)</f>
        <v>190</v>
      </c>
      <c r="T112" s="16">
        <f>IF($D112="","",HKI!T112+HKII!T112)</f>
        <v>143</v>
      </c>
      <c r="U112" s="16">
        <f>IF($D112="","",HKI!U112+HKII!U112)</f>
        <v>70</v>
      </c>
      <c r="V112" s="34">
        <f>IF($D112="","",((SUM($S112:$T112))-U112)*0.1)+'HK HE 16-17'!R118</f>
        <v>26.3</v>
      </c>
      <c r="W112" s="16">
        <f>IF($D112="","",HKI!W112+HKII!W112)</f>
        <v>0</v>
      </c>
      <c r="X112" s="16">
        <f>IF($D112="","",HKI!X112+HKII!X112)</f>
        <v>0</v>
      </c>
      <c r="Y112" s="16">
        <f>IF($D112="","",HKI!Y112+HKII!Y112)</f>
        <v>0</v>
      </c>
      <c r="Z112" s="34">
        <f t="shared" si="5"/>
        <v>0</v>
      </c>
      <c r="AA112" s="16">
        <f>IF($D112="","",HKI!AA112+HKII!AA112)</f>
        <v>125</v>
      </c>
      <c r="AB112" s="16">
        <f>IF($D112="","",HKI!AB112+HKII!AB112)</f>
        <v>15</v>
      </c>
      <c r="AC112" s="16">
        <f>IF($D112="","",HKI!AC112+HKII!AC112)</f>
        <v>125</v>
      </c>
      <c r="AD112" s="34">
        <f t="shared" si="6"/>
        <v>1.5</v>
      </c>
      <c r="AE112" s="16">
        <f>IF($D112="","",HKI!AE112+HKII!AE112)</f>
        <v>0</v>
      </c>
      <c r="AF112" s="16">
        <f>IF($D112="","",HKI!AF112+HKII!AF112)</f>
        <v>0</v>
      </c>
      <c r="AG112" s="16">
        <f>IF($D112="","",HKI!AG112+HKII!AG112)</f>
        <v>0</v>
      </c>
      <c r="AH112" s="34">
        <f>IF($D112="","",HKI!AH112+HKII!AH112)</f>
        <v>0</v>
      </c>
      <c r="AI112" s="16">
        <f>IF($D112="","",HKI!AI112+HKII!AI112+'COI - CHAM THI TN 17-18'!AI112)</f>
        <v>0</v>
      </c>
      <c r="AJ112" s="16">
        <f>IF($D112="","",HKI!AJ112+HKII!AJ112+'COI - CHAM THI TN 17-18'!AJ112)</f>
        <v>0</v>
      </c>
      <c r="AK112" s="34">
        <f>IF($D112="","",(SUM($AI112:$AJ112))*0.2)+'HK HE 16-17'!Y118</f>
        <v>0</v>
      </c>
      <c r="AL112" s="16">
        <f>IF($D112="","",HKI!AL112+HKII!AL112)</f>
        <v>0</v>
      </c>
      <c r="AM112" s="16">
        <f>IF($D112="","",HKI!AM112+HKII!AM112)</f>
        <v>0</v>
      </c>
      <c r="AN112" s="34">
        <f>IF($D112="","",HKI!AN112+HKII!AN112)</f>
        <v>0</v>
      </c>
      <c r="AO112" s="16">
        <f>IF($D112="","",HKI!AO112+HKII!AO112+'COI - CHAM THI TN 17-18'!AO112)</f>
        <v>0</v>
      </c>
      <c r="AP112" s="16">
        <f>IF($D112="","",HKI!AP112+HKII!AP112+'COI - CHAM THI TN 17-18'!AP112)</f>
        <v>0</v>
      </c>
      <c r="AQ112" s="16">
        <f>IF(D112="","",SUM(AO112:AP112)*0.4)+'HK HE 16-17'!AB118</f>
        <v>0</v>
      </c>
      <c r="AR112" s="34">
        <f>IF($D112="","",HKI!AR112+HKII!AR112+'COI - CHAM THI TN 17-18'!AR112+'HK HE 16-17'!AF118)</f>
        <v>0</v>
      </c>
      <c r="AS112" s="34">
        <f>IF($D112="","",HKI!AS112+HKII!AS112+'COI - CHAM THI TN 17-18'!AS112+'HK HE 16-17'!AG118)</f>
        <v>4.5</v>
      </c>
      <c r="AT112" s="17">
        <f t="shared" si="7"/>
        <v>45.9</v>
      </c>
      <c r="AU112" s="5"/>
    </row>
    <row r="113" spans="1:47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>
        <f>IF($D113="","",HKI!E113+HKII!E113)</f>
        <v>0</v>
      </c>
      <c r="F113" s="16">
        <f>IF($D113="","",HKI!F113+HKII!F113)</f>
        <v>0</v>
      </c>
      <c r="G113" s="16">
        <f>IF($D113="","",HKI!G113+HKII!G113)</f>
        <v>0</v>
      </c>
      <c r="H113" s="16">
        <f>IF($D113="","",HKI!H113+HKII!H113)</f>
        <v>0</v>
      </c>
      <c r="I113" s="16">
        <f>IF($D113="","",HKI!I113+HKII!I113)</f>
        <v>0</v>
      </c>
      <c r="J113" s="16">
        <f>IF($D113="","",HKI!J113+HKII!J113)</f>
        <v>0</v>
      </c>
      <c r="K113" s="16">
        <f>IF($D113="","",HKI!K113+HKII!K113)</f>
        <v>0</v>
      </c>
      <c r="L113" s="16">
        <f>IF($D113="","",HKI!L113+HKII!L113)</f>
        <v>0</v>
      </c>
      <c r="M113" s="34">
        <f>IF($D113="","",($E113+$F113*1.5+$G113*0.25+$H113*0.5+$I113*2+$J113*2.5+$K113*0.5+$L113*1.5)+'HK HE 16-17'!I119)</f>
        <v>0</v>
      </c>
      <c r="N113" s="16">
        <f>IF($D113="","",HKI!N113+HKII!N113)</f>
        <v>7.0500000000000007</v>
      </c>
      <c r="O113" s="16">
        <f>IF($D113="","",HKI!O113+HKII!O113)</f>
        <v>6.6</v>
      </c>
      <c r="P113" s="16">
        <f>IF($D113="","",HKI!P113+HKII!P113)</f>
        <v>0</v>
      </c>
      <c r="Q113" s="16">
        <f>IF($D113="","",HKI!Q113+HKII!Q113)</f>
        <v>0</v>
      </c>
      <c r="R113" s="34">
        <f>IF($D113="","",SUM($N113:$Q113)+'HK HE 16-17'!N119)</f>
        <v>13.65</v>
      </c>
      <c r="S113" s="16">
        <f>IF($D113="","",HKI!S113+HKII!S113)</f>
        <v>0</v>
      </c>
      <c r="T113" s="16">
        <f>IF($D113="","",HKI!T113+HKII!T113)</f>
        <v>67</v>
      </c>
      <c r="U113" s="16">
        <f>IF($D113="","",HKI!U113+HKII!U113)</f>
        <v>0</v>
      </c>
      <c r="V113" s="34">
        <f>IF($D113="","",((SUM($S113:$T113))-U113)*0.1)+'HK HE 16-17'!R119</f>
        <v>6.7</v>
      </c>
      <c r="W113" s="16">
        <f>IF($D113="","",HKI!W113+HKII!W113)</f>
        <v>0</v>
      </c>
      <c r="X113" s="16">
        <f>IF($D113="","",HKI!X113+HKII!X113)</f>
        <v>0</v>
      </c>
      <c r="Y113" s="16">
        <f>IF($D113="","",HKI!Y113+HKII!Y113)</f>
        <v>0</v>
      </c>
      <c r="Z113" s="34">
        <f t="shared" si="5"/>
        <v>0</v>
      </c>
      <c r="AA113" s="16">
        <f>IF($D113="","",HKI!AA113+HKII!AA113)</f>
        <v>0</v>
      </c>
      <c r="AB113" s="16">
        <f>IF($D113="","",HKI!AB113+HKII!AB113)</f>
        <v>0</v>
      </c>
      <c r="AC113" s="16">
        <f>IF($D113="","",HKI!AC113+HKII!AC113)</f>
        <v>0</v>
      </c>
      <c r="AD113" s="34">
        <f t="shared" si="6"/>
        <v>0</v>
      </c>
      <c r="AE113" s="16">
        <f>IF($D113="","",HKI!AE113+HKII!AE113)</f>
        <v>0</v>
      </c>
      <c r="AF113" s="16">
        <f>IF($D113="","",HKI!AF113+HKII!AF113)</f>
        <v>0</v>
      </c>
      <c r="AG113" s="16">
        <f>IF($D113="","",HKI!AG113+HKII!AG113)</f>
        <v>0</v>
      </c>
      <c r="AH113" s="34">
        <f>IF($D113="","",HKI!AH113+HKII!AH113)</f>
        <v>0</v>
      </c>
      <c r="AI113" s="16">
        <f>IF($D113="","",HKI!AI113+HKII!AI113+'COI - CHAM THI TN 17-18'!AI113)</f>
        <v>0</v>
      </c>
      <c r="AJ113" s="16">
        <f>IF($D113="","",HKI!AJ113+HKII!AJ113+'COI - CHAM THI TN 17-18'!AJ113)</f>
        <v>0</v>
      </c>
      <c r="AK113" s="34">
        <f>IF($D113="","",(SUM($AI113:$AJ113))*0.2)+'HK HE 16-17'!Y119</f>
        <v>0</v>
      </c>
      <c r="AL113" s="16">
        <f>IF($D113="","",HKI!AL113+HKII!AL113)</f>
        <v>0</v>
      </c>
      <c r="AM113" s="16">
        <f>IF($D113="","",HKI!AM113+HKII!AM113)</f>
        <v>0</v>
      </c>
      <c r="AN113" s="34">
        <f>IF($D113="","",HKI!AN113+HKII!AN113)</f>
        <v>0</v>
      </c>
      <c r="AO113" s="16">
        <f>IF($D113="","",HKI!AO113+HKII!AO113+'COI - CHAM THI TN 17-18'!AO113)</f>
        <v>0</v>
      </c>
      <c r="AP113" s="16">
        <f>IF($D113="","",HKI!AP113+HKII!AP113+'COI - CHAM THI TN 17-18'!AP113)</f>
        <v>0</v>
      </c>
      <c r="AQ113" s="16">
        <f>IF(D113="","",SUM(AO113:AP113)*0.4)+'HK HE 16-17'!AB119</f>
        <v>1.3</v>
      </c>
      <c r="AR113" s="34">
        <f>IF($D113="","",HKI!AR113+HKII!AR113+'COI - CHAM THI TN 17-18'!AR113+'HK HE 16-17'!AF119)</f>
        <v>0</v>
      </c>
      <c r="AS113" s="34">
        <f>IF($D113="","",HKI!AS113+HKII!AS113+'COI - CHAM THI TN 17-18'!AS113+'HK HE 16-17'!AG119)</f>
        <v>1.5</v>
      </c>
      <c r="AT113" s="17">
        <f t="shared" si="7"/>
        <v>23.2</v>
      </c>
      <c r="AU113" s="5"/>
    </row>
    <row r="114" spans="1:47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>
        <f>IF($D114="","",HKI!E114+HKII!E114)</f>
        <v>0</v>
      </c>
      <c r="F114" s="16">
        <f>IF($D114="","",HKI!F114+HKII!F114)</f>
        <v>0</v>
      </c>
      <c r="G114" s="16">
        <f>IF($D114="","",HKI!G114+HKII!G114)</f>
        <v>0</v>
      </c>
      <c r="H114" s="16">
        <f>IF($D114="","",HKI!H114+HKII!H114)</f>
        <v>0</v>
      </c>
      <c r="I114" s="16">
        <f>IF($D114="","",HKI!I114+HKII!I114)</f>
        <v>0</v>
      </c>
      <c r="J114" s="16">
        <f>IF($D114="","",HKI!J114+HKII!J114)</f>
        <v>0</v>
      </c>
      <c r="K114" s="16">
        <f>IF($D114="","",HKI!K114+HKII!K114)</f>
        <v>0</v>
      </c>
      <c r="L114" s="16">
        <f>IF($D114="","",HKI!L114+HKII!L114)</f>
        <v>0</v>
      </c>
      <c r="M114" s="34">
        <f>IF($D114="","",($E114+$F114*1.5+$G114*0.25+$H114*0.5+$I114*2+$J114*2.5+$K114*0.5+$L114*1.5)+'HK HE 16-17'!I120)</f>
        <v>0</v>
      </c>
      <c r="N114" s="16">
        <f>IF($D114="","",HKI!N114+HKII!N114)</f>
        <v>0</v>
      </c>
      <c r="O114" s="16">
        <f>IF($D114="","",HKI!O114+HKII!O114)</f>
        <v>0</v>
      </c>
      <c r="P114" s="16">
        <f>IF($D114="","",HKI!P114+HKII!P114)</f>
        <v>0</v>
      </c>
      <c r="Q114" s="16">
        <f>IF($D114="","",HKI!Q114+HKII!Q114)</f>
        <v>0</v>
      </c>
      <c r="R114" s="34">
        <f>IF($D114="","",SUM($N114:$Q114)+'HK HE 16-17'!N120)</f>
        <v>0</v>
      </c>
      <c r="S114" s="16">
        <f>IF($D114="","",HKI!S114+HKII!S114)</f>
        <v>67</v>
      </c>
      <c r="T114" s="16">
        <f>IF($D114="","",HKI!T114+HKII!T114)</f>
        <v>0</v>
      </c>
      <c r="U114" s="16">
        <f>IF($D114="","",HKI!U114+HKII!U114)</f>
        <v>91</v>
      </c>
      <c r="V114" s="34">
        <f>IF($D114="","",((SUM($S114:$T114))-U114)*0.1)+'HK HE 16-17'!R120</f>
        <v>-2.4000000000000004</v>
      </c>
      <c r="W114" s="16">
        <f>IF($D114="","",HKI!W114+HKII!W114)</f>
        <v>0</v>
      </c>
      <c r="X114" s="16">
        <f>IF($D114="","",HKI!X114+HKII!X114)</f>
        <v>0</v>
      </c>
      <c r="Y114" s="16">
        <f>IF($D114="","",HKI!Y114+HKII!Y114)</f>
        <v>0</v>
      </c>
      <c r="Z114" s="34">
        <f t="shared" si="5"/>
        <v>0</v>
      </c>
      <c r="AA114" s="16">
        <f>IF($D114="","",HKI!AA114+HKII!AA114)</f>
        <v>0</v>
      </c>
      <c r="AB114" s="16">
        <f>IF($D114="","",HKI!AB114+HKII!AB114)</f>
        <v>0</v>
      </c>
      <c r="AC114" s="16">
        <f>IF($D114="","",HKI!AC114+HKII!AC114)</f>
        <v>0</v>
      </c>
      <c r="AD114" s="34">
        <f t="shared" si="6"/>
        <v>0</v>
      </c>
      <c r="AE114" s="16">
        <f>IF($D114="","",HKI!AE114+HKII!AE114)</f>
        <v>0</v>
      </c>
      <c r="AF114" s="16">
        <f>IF($D114="","",HKI!AF114+HKII!AF114)</f>
        <v>0</v>
      </c>
      <c r="AG114" s="16">
        <f>IF($D114="","",HKI!AG114+HKII!AG114)</f>
        <v>0</v>
      </c>
      <c r="AH114" s="34">
        <f>IF($D114="","",HKI!AH114+HKII!AH114)</f>
        <v>0</v>
      </c>
      <c r="AI114" s="16">
        <f>IF($D114="","",HKI!AI114+HKII!AI114+'COI - CHAM THI TN 17-18'!AI114)</f>
        <v>0</v>
      </c>
      <c r="AJ114" s="16">
        <f>IF($D114="","",HKI!AJ114+HKII!AJ114+'COI - CHAM THI TN 17-18'!AJ114)</f>
        <v>0</v>
      </c>
      <c r="AK114" s="34">
        <f>IF($D114="","",(SUM($AI114:$AJ114))*0.2)+'HK HE 16-17'!Y120</f>
        <v>0</v>
      </c>
      <c r="AL114" s="16">
        <f>IF($D114="","",HKI!AL114+HKII!AL114)</f>
        <v>0</v>
      </c>
      <c r="AM114" s="16">
        <f>IF($D114="","",HKI!AM114+HKII!AM114)</f>
        <v>0</v>
      </c>
      <c r="AN114" s="34">
        <f>IF($D114="","",HKI!AN114+HKII!AN114)</f>
        <v>0</v>
      </c>
      <c r="AO114" s="16">
        <f>IF($D114="","",HKI!AO114+HKII!AO114+'COI - CHAM THI TN 17-18'!AO114)</f>
        <v>0</v>
      </c>
      <c r="AP114" s="16">
        <f>IF($D114="","",HKI!AP114+HKII!AP114+'COI - CHAM THI TN 17-18'!AP114)</f>
        <v>0</v>
      </c>
      <c r="AQ114" s="16">
        <f>IF(D114="","",SUM(AO114:AP114)*0.4)+'HK HE 16-17'!AB120</f>
        <v>0</v>
      </c>
      <c r="AR114" s="34">
        <f>IF($D114="","",HKI!AR114+HKII!AR114+'COI - CHAM THI TN 17-18'!AR114+'HK HE 16-17'!AF120)</f>
        <v>0</v>
      </c>
      <c r="AS114" s="34">
        <f>IF($D114="","",HKI!AS114+HKII!AS114+'COI - CHAM THI TN 17-18'!AS114+'HK HE 16-17'!AG120)</f>
        <v>0</v>
      </c>
      <c r="AT114" s="17">
        <f t="shared" si="7"/>
        <v>-2.4</v>
      </c>
      <c r="AU114" s="5"/>
    </row>
    <row r="115" spans="1:47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>
        <f>IF($D115="","",HKI!E115+HKII!E115)</f>
        <v>0</v>
      </c>
      <c r="F115" s="16">
        <f>IF($D115="","",HKI!F115+HKII!F115)</f>
        <v>0</v>
      </c>
      <c r="G115" s="16">
        <f>IF($D115="","",HKI!G115+HKII!G115)</f>
        <v>0</v>
      </c>
      <c r="H115" s="16">
        <f>IF($D115="","",HKI!H115+HKII!H115)</f>
        <v>0</v>
      </c>
      <c r="I115" s="16">
        <f>IF($D115="","",HKI!I115+HKII!I115)</f>
        <v>0</v>
      </c>
      <c r="J115" s="16">
        <f>IF($D115="","",HKI!J115+HKII!J115)</f>
        <v>0</v>
      </c>
      <c r="K115" s="16">
        <f>IF($D115="","",HKI!K115+HKII!K115)</f>
        <v>0</v>
      </c>
      <c r="L115" s="16">
        <f>IF($D115="","",HKI!L115+HKII!L115)</f>
        <v>0</v>
      </c>
      <c r="M115" s="34">
        <f>IF($D115="","",($E115+$F115*1.5+$G115*0.25+$H115*0.5+$I115*2+$J115*2.5+$K115*0.5+$L115*1.5)+'HK HE 16-17'!I121)</f>
        <v>0</v>
      </c>
      <c r="N115" s="16">
        <f>IF($D115="","",HKI!N115+HKII!N115)</f>
        <v>0</v>
      </c>
      <c r="O115" s="16">
        <f>IF($D115="","",HKI!O115+HKII!O115)</f>
        <v>0</v>
      </c>
      <c r="P115" s="16">
        <f>IF($D115="","",HKI!P115+HKII!P115)</f>
        <v>0</v>
      </c>
      <c r="Q115" s="16">
        <f>IF($D115="","",HKI!Q115+HKII!Q115)</f>
        <v>0</v>
      </c>
      <c r="R115" s="34">
        <f>IF($D115="","",SUM($N115:$Q115)+'HK HE 16-17'!N121)</f>
        <v>0</v>
      </c>
      <c r="S115" s="16">
        <f>IF($D115="","",HKI!S115+HKII!S115)</f>
        <v>0</v>
      </c>
      <c r="T115" s="16">
        <f>IF($D115="","",HKI!T115+HKII!T115)</f>
        <v>0</v>
      </c>
      <c r="U115" s="16">
        <f>IF($D115="","",HKI!U115+HKII!U115)</f>
        <v>0</v>
      </c>
      <c r="V115" s="34">
        <f>IF($D115="","",((SUM($S115:$T115))-U115)*0.1)+'HK HE 16-17'!R121</f>
        <v>0</v>
      </c>
      <c r="W115" s="16">
        <f>IF($D115="","",HKI!W115+HKII!W115)</f>
        <v>0</v>
      </c>
      <c r="X115" s="16">
        <f>IF($D115="","",HKI!X115+HKII!X115)</f>
        <v>0</v>
      </c>
      <c r="Y115" s="16">
        <f>IF($D115="","",HKI!Y115+HKII!Y115)</f>
        <v>0</v>
      </c>
      <c r="Z115" s="34">
        <f t="shared" si="5"/>
        <v>0</v>
      </c>
      <c r="AA115" s="16">
        <f>IF($D115="","",HKI!AA115+HKII!AA115)</f>
        <v>0</v>
      </c>
      <c r="AB115" s="16">
        <f>IF($D115="","",HKI!AB115+HKII!AB115)</f>
        <v>0</v>
      </c>
      <c r="AC115" s="16">
        <f>IF($D115="","",HKI!AC115+HKII!AC115)</f>
        <v>0</v>
      </c>
      <c r="AD115" s="34">
        <f t="shared" si="6"/>
        <v>0</v>
      </c>
      <c r="AE115" s="16">
        <f>IF($D115="","",HKI!AE115+HKII!AE115)</f>
        <v>0</v>
      </c>
      <c r="AF115" s="16">
        <f>IF($D115="","",HKI!AF115+HKII!AF115)</f>
        <v>0</v>
      </c>
      <c r="AG115" s="16">
        <f>IF($D115="","",HKI!AG115+HKII!AG115)</f>
        <v>0</v>
      </c>
      <c r="AH115" s="34">
        <f>IF($D115="","",HKI!AH115+HKII!AH115)</f>
        <v>0</v>
      </c>
      <c r="AI115" s="16">
        <f>IF($D115="","",HKI!AI115+HKII!AI115+'COI - CHAM THI TN 17-18'!AI115)</f>
        <v>0</v>
      </c>
      <c r="AJ115" s="16">
        <f>IF($D115="","",HKI!AJ115+HKII!AJ115+'COI - CHAM THI TN 17-18'!AJ115)</f>
        <v>0</v>
      </c>
      <c r="AK115" s="34">
        <f>IF($D115="","",(SUM($AI115:$AJ115))*0.2)+'HK HE 16-17'!Y121</f>
        <v>0</v>
      </c>
      <c r="AL115" s="16">
        <f>IF($D115="","",HKI!AL115+HKII!AL115)</f>
        <v>0</v>
      </c>
      <c r="AM115" s="16">
        <f>IF($D115="","",HKI!AM115+HKII!AM115)</f>
        <v>0</v>
      </c>
      <c r="AN115" s="34">
        <f>IF($D115="","",HKI!AN115+HKII!AN115)</f>
        <v>0</v>
      </c>
      <c r="AO115" s="16">
        <f>IF($D115="","",HKI!AO115+HKII!AO115+'COI - CHAM THI TN 17-18'!AO115)</f>
        <v>0</v>
      </c>
      <c r="AP115" s="16">
        <f>IF($D115="","",HKI!AP115+HKII!AP115+'COI - CHAM THI TN 17-18'!AP115)</f>
        <v>0</v>
      </c>
      <c r="AQ115" s="16">
        <f>IF(D115="","",SUM(AO115:AP115)*0.4)+'HK HE 16-17'!AB121</f>
        <v>0</v>
      </c>
      <c r="AR115" s="34">
        <f>IF($D115="","",HKI!AR115+HKII!AR115+'COI - CHAM THI TN 17-18'!AR115+'HK HE 16-17'!AF121)</f>
        <v>0</v>
      </c>
      <c r="AS115" s="34">
        <f>IF($D115="","",HKI!AS115+HKII!AS115+'COI - CHAM THI TN 17-18'!AS115+'HK HE 16-17'!AG121)</f>
        <v>0</v>
      </c>
      <c r="AT115" s="17">
        <f t="shared" si="7"/>
        <v>0</v>
      </c>
      <c r="AU115" s="5"/>
    </row>
    <row r="116" spans="1:47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>
        <f>IF($D116="","",HKI!E116+HKII!E116)</f>
        <v>4</v>
      </c>
      <c r="F116" s="16">
        <f>IF($D116="","",HKI!F116+HKII!F116)</f>
        <v>0</v>
      </c>
      <c r="G116" s="16">
        <f>IF($D116="","",HKI!G116+HKII!G116)</f>
        <v>0</v>
      </c>
      <c r="H116" s="16">
        <f>IF($D116="","",HKI!H116+HKII!H116)</f>
        <v>0</v>
      </c>
      <c r="I116" s="16">
        <f>IF($D116="","",HKI!I116+HKII!I116)</f>
        <v>0</v>
      </c>
      <c r="J116" s="16">
        <f>IF($D116="","",HKI!J116+HKII!J116)</f>
        <v>0</v>
      </c>
      <c r="K116" s="16">
        <f>IF($D116="","",HKI!K116+HKII!K116)</f>
        <v>0</v>
      </c>
      <c r="L116" s="16">
        <f>IF($D116="","",HKI!L116+HKII!L116)</f>
        <v>0</v>
      </c>
      <c r="M116" s="34">
        <f>IF($D116="","",($E116+$F116*1.5+$G116*0.25+$H116*0.5+$I116*2+$J116*2.5+$K116*0.5+$L116*1.5)+'HK HE 16-17'!I122)</f>
        <v>4</v>
      </c>
      <c r="N116" s="16">
        <f>IF($D116="","",HKI!N116+HKII!N116)</f>
        <v>5.7</v>
      </c>
      <c r="O116" s="16">
        <f>IF($D116="","",HKI!O116+HKII!O116)</f>
        <v>6.15</v>
      </c>
      <c r="P116" s="16">
        <f>IF($D116="","",HKI!P116+HKII!P116)</f>
        <v>0</v>
      </c>
      <c r="Q116" s="16">
        <f>IF($D116="","",HKI!Q116+HKII!Q116)</f>
        <v>0</v>
      </c>
      <c r="R116" s="34">
        <f>IF($D116="","",SUM($N116:$Q116)+'HK HE 16-17'!N122)</f>
        <v>13.450000000000001</v>
      </c>
      <c r="S116" s="16">
        <f>IF($D116="","",HKI!S116+HKII!S116)</f>
        <v>68</v>
      </c>
      <c r="T116" s="16">
        <f>IF($D116="","",HKI!T116+HKII!T116)</f>
        <v>93</v>
      </c>
      <c r="U116" s="16">
        <f>IF($D116="","",HKI!U116+HKII!U116)</f>
        <v>187</v>
      </c>
      <c r="V116" s="34">
        <f>IF($D116="","",((SUM($S116:$T116))-U116)*0.1)+'HK HE 16-17'!R122</f>
        <v>-2.6</v>
      </c>
      <c r="W116" s="16">
        <f>IF($D116="","",HKI!W116+HKII!W116)</f>
        <v>0</v>
      </c>
      <c r="X116" s="16">
        <f>IF($D116="","",HKI!X116+HKII!X116)</f>
        <v>0</v>
      </c>
      <c r="Y116" s="16">
        <f>IF($D116="","",HKI!Y116+HKII!Y116)</f>
        <v>0</v>
      </c>
      <c r="Z116" s="34">
        <f t="shared" si="5"/>
        <v>0</v>
      </c>
      <c r="AA116" s="16">
        <f>IF($D116="","",HKI!AA116+HKII!AA116)</f>
        <v>0</v>
      </c>
      <c r="AB116" s="16">
        <f>IF($D116="","",HKI!AB116+HKII!AB116)</f>
        <v>0</v>
      </c>
      <c r="AC116" s="16">
        <f>IF($D116="","",HKI!AC116+HKII!AC116)</f>
        <v>0</v>
      </c>
      <c r="AD116" s="34">
        <f t="shared" si="6"/>
        <v>0</v>
      </c>
      <c r="AE116" s="16">
        <f>IF($D116="","",HKI!AE116+HKII!AE116)</f>
        <v>0</v>
      </c>
      <c r="AF116" s="16">
        <f>IF($D116="","",HKI!AF116+HKII!AF116)</f>
        <v>0</v>
      </c>
      <c r="AG116" s="16">
        <f>IF($D116="","",HKI!AG116+HKII!AG116)</f>
        <v>0</v>
      </c>
      <c r="AH116" s="34">
        <f>IF($D116="","",HKI!AH116+HKII!AH116)</f>
        <v>0</v>
      </c>
      <c r="AI116" s="16">
        <f>IF($D116="","",HKI!AI116+HKII!AI116+'COI - CHAM THI TN 17-18'!AI116)</f>
        <v>0</v>
      </c>
      <c r="AJ116" s="16">
        <f>IF($D116="","",HKI!AJ116+HKII!AJ116+'COI - CHAM THI TN 17-18'!AJ116)</f>
        <v>0</v>
      </c>
      <c r="AK116" s="34">
        <f>IF($D116="","",(SUM($AI116:$AJ116))*0.2)+'HK HE 16-17'!Y122</f>
        <v>0</v>
      </c>
      <c r="AL116" s="16">
        <f>IF($D116="","",HKI!AL116+HKII!AL116)</f>
        <v>0</v>
      </c>
      <c r="AM116" s="16">
        <f>IF($D116="","",HKI!AM116+HKII!AM116)</f>
        <v>0</v>
      </c>
      <c r="AN116" s="34">
        <f>IF($D116="","",HKI!AN116+HKII!AN116)</f>
        <v>0</v>
      </c>
      <c r="AO116" s="16">
        <f>IF($D116="","",HKI!AO116+HKII!AO116+'COI - CHAM THI TN 17-18'!AO116)</f>
        <v>0</v>
      </c>
      <c r="AP116" s="16">
        <f>IF($D116="","",HKI!AP116+HKII!AP116+'COI - CHAM THI TN 17-18'!AP116)</f>
        <v>0</v>
      </c>
      <c r="AQ116" s="16">
        <f>IF(D116="","",SUM(AO116:AP116)*0.4)+'HK HE 16-17'!AB122</f>
        <v>0</v>
      </c>
      <c r="AR116" s="34">
        <f>IF($D116="","",HKI!AR116+HKII!AR116+'COI - CHAM THI TN 17-18'!AR116+'HK HE 16-17'!AF122)</f>
        <v>0</v>
      </c>
      <c r="AS116" s="34">
        <f>IF($D116="","",HKI!AS116+HKII!AS116+'COI - CHAM THI TN 17-18'!AS116+'HK HE 16-17'!AG122)</f>
        <v>1.4</v>
      </c>
      <c r="AT116" s="17">
        <f t="shared" si="7"/>
        <v>16.3</v>
      </c>
      <c r="AU116" s="5"/>
    </row>
    <row r="117" spans="1:47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>
        <f>IF($D117="","",HKI!E117+HKII!E117)</f>
        <v>0</v>
      </c>
      <c r="F117" s="16">
        <f>IF($D117="","",HKI!F117+HKII!F117)</f>
        <v>0</v>
      </c>
      <c r="G117" s="16">
        <f>IF($D117="","",HKI!G117+HKII!G117)</f>
        <v>0</v>
      </c>
      <c r="H117" s="16">
        <f>IF($D117="","",HKI!H117+HKII!H117)</f>
        <v>0</v>
      </c>
      <c r="I117" s="16">
        <f>IF($D117="","",HKI!I117+HKII!I117)</f>
        <v>0</v>
      </c>
      <c r="J117" s="16">
        <f>IF($D117="","",HKI!J117+HKII!J117)</f>
        <v>0</v>
      </c>
      <c r="K117" s="16">
        <f>IF($D117="","",HKI!K117+HKII!K117)</f>
        <v>0</v>
      </c>
      <c r="L117" s="16">
        <f>IF($D117="","",HKI!L117+HKII!L117)</f>
        <v>0</v>
      </c>
      <c r="M117" s="34">
        <f>IF($D117="","",($E117+$F117*1.5+$G117*0.25+$H117*0.5+$I117*2+$J117*2.5+$K117*0.5+$L117*1.5)+'HK HE 16-17'!I123)</f>
        <v>0</v>
      </c>
      <c r="N117" s="16">
        <f>IF($D117="","",HKI!N117+HKII!N117)</f>
        <v>9</v>
      </c>
      <c r="O117" s="16">
        <f>IF($D117="","",HKI!O117+HKII!O117)</f>
        <v>7.0499999999999989</v>
      </c>
      <c r="P117" s="16">
        <f>IF($D117="","",HKI!P117+HKII!P117)</f>
        <v>0</v>
      </c>
      <c r="Q117" s="16">
        <f>IF($D117="","",HKI!Q117+HKII!Q117)</f>
        <v>0</v>
      </c>
      <c r="R117" s="34">
        <f>IF($D117="","",SUM($N117:$Q117)+'HK HE 16-17'!N123)</f>
        <v>16.049999999999997</v>
      </c>
      <c r="S117" s="16">
        <f>IF($D117="","",HKI!S117+HKII!S117)</f>
        <v>167</v>
      </c>
      <c r="T117" s="16">
        <f>IF($D117="","",HKI!T117+HKII!T117)</f>
        <v>203</v>
      </c>
      <c r="U117" s="16">
        <f>IF($D117="","",HKI!U117+HKII!U117)</f>
        <v>170</v>
      </c>
      <c r="V117" s="34">
        <f>IF($D117="","",((SUM($S117:$T117))-U117)*0.1)+'HK HE 16-17'!R123</f>
        <v>20</v>
      </c>
      <c r="W117" s="16">
        <f>IF($D117="","",HKI!W117+HKII!W117)</f>
        <v>0</v>
      </c>
      <c r="X117" s="16">
        <f>IF($D117="","",HKI!X117+HKII!X117)</f>
        <v>0</v>
      </c>
      <c r="Y117" s="16">
        <f>IF($D117="","",HKI!Y117+HKII!Y117)</f>
        <v>0</v>
      </c>
      <c r="Z117" s="34">
        <f t="shared" si="5"/>
        <v>0</v>
      </c>
      <c r="AA117" s="16">
        <f>IF($D117="","",HKI!AA117+HKII!AA117)</f>
        <v>0</v>
      </c>
      <c r="AB117" s="16">
        <f>IF($D117="","",HKI!AB117+HKII!AB117)</f>
        <v>0</v>
      </c>
      <c r="AC117" s="16">
        <f>IF($D117="","",HKI!AC117+HKII!AC117)</f>
        <v>0</v>
      </c>
      <c r="AD117" s="34">
        <f t="shared" si="6"/>
        <v>0</v>
      </c>
      <c r="AE117" s="16">
        <f>IF($D117="","",HKI!AE117+HKII!AE117)</f>
        <v>0</v>
      </c>
      <c r="AF117" s="16">
        <f>IF($D117="","",HKI!AF117+HKII!AF117)</f>
        <v>0</v>
      </c>
      <c r="AG117" s="16">
        <f>IF($D117="","",HKI!AG117+HKII!AG117)</f>
        <v>0</v>
      </c>
      <c r="AH117" s="34">
        <f>IF($D117="","",HKI!AH117+HKII!AH117)</f>
        <v>0</v>
      </c>
      <c r="AI117" s="16">
        <f>IF($D117="","",HKI!AI117+HKII!AI117+'COI - CHAM THI TN 17-18'!AI117)</f>
        <v>0</v>
      </c>
      <c r="AJ117" s="16">
        <f>IF($D117="","",HKI!AJ117+HKII!AJ117+'COI - CHAM THI TN 17-18'!AJ117)</f>
        <v>0</v>
      </c>
      <c r="AK117" s="34">
        <f>IF($D117="","",(SUM($AI117:$AJ117))*0.2)+'HK HE 16-17'!Y123</f>
        <v>0</v>
      </c>
      <c r="AL117" s="16">
        <f>IF($D117="","",HKI!AL117+HKII!AL117)</f>
        <v>0</v>
      </c>
      <c r="AM117" s="16">
        <f>IF($D117="","",HKI!AM117+HKII!AM117)</f>
        <v>0</v>
      </c>
      <c r="AN117" s="34">
        <f>IF($D117="","",HKI!AN117+HKII!AN117)</f>
        <v>0</v>
      </c>
      <c r="AO117" s="16">
        <f>IF($D117="","",HKI!AO117+HKII!AO117+'COI - CHAM THI TN 17-18'!AO117)</f>
        <v>0</v>
      </c>
      <c r="AP117" s="16">
        <f>IF($D117="","",HKI!AP117+HKII!AP117+'COI - CHAM THI TN 17-18'!AP117)</f>
        <v>0</v>
      </c>
      <c r="AQ117" s="16">
        <f>IF(D117="","",SUM(AO117:AP117)*0.4)+'HK HE 16-17'!AB123</f>
        <v>0</v>
      </c>
      <c r="AR117" s="34">
        <f>IF($D117="","",HKI!AR117+HKII!AR117+'COI - CHAM THI TN 17-18'!AR117+'HK HE 16-17'!AF123)</f>
        <v>0</v>
      </c>
      <c r="AS117" s="34">
        <f>IF($D117="","",HKI!AS117+HKII!AS117+'COI - CHAM THI TN 17-18'!AS117+'HK HE 16-17'!AG123)</f>
        <v>0.3</v>
      </c>
      <c r="AT117" s="17">
        <f t="shared" si="7"/>
        <v>36.4</v>
      </c>
      <c r="AU117" s="5"/>
    </row>
    <row r="118" spans="1:47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>
        <f>IF($D118="","",HKI!E118+HKII!E118)</f>
        <v>0</v>
      </c>
      <c r="F118" s="16">
        <f>IF($D118="","",HKI!F118+HKII!F118)</f>
        <v>0</v>
      </c>
      <c r="G118" s="16">
        <f>IF($D118="","",HKI!G118+HKII!G118)</f>
        <v>0</v>
      </c>
      <c r="H118" s="16">
        <f>IF($D118="","",HKI!H118+HKII!H118)</f>
        <v>0</v>
      </c>
      <c r="I118" s="16">
        <f>IF($D118="","",HKI!I118+HKII!I118)</f>
        <v>0</v>
      </c>
      <c r="J118" s="16">
        <f>IF($D118="","",HKI!J118+HKII!J118)</f>
        <v>0</v>
      </c>
      <c r="K118" s="16">
        <f>IF($D118="","",HKI!K118+HKII!K118)</f>
        <v>0</v>
      </c>
      <c r="L118" s="16">
        <f>IF($D118="","",HKI!L118+HKII!L118)</f>
        <v>0</v>
      </c>
      <c r="M118" s="34">
        <f>IF($D118="","",($E118+$F118*1.5+$G118*0.25+$H118*0.5+$I118*2+$J118*2.5+$K118*0.5+$L118*1.5)+'HK HE 16-17'!I124)</f>
        <v>0</v>
      </c>
      <c r="N118" s="16">
        <f>IF($D118="","",HKI!N118+HKII!N118)</f>
        <v>7.125</v>
      </c>
      <c r="O118" s="16">
        <f>IF($D118="","",HKI!O118+HKII!O118)</f>
        <v>7.5</v>
      </c>
      <c r="P118" s="16">
        <f>IF($D118="","",HKI!P118+HKII!P118)</f>
        <v>0</v>
      </c>
      <c r="Q118" s="16">
        <f>IF($D118="","",HKI!Q118+HKII!Q118)</f>
        <v>0</v>
      </c>
      <c r="R118" s="34">
        <f>IF($D118="","",SUM($N118:$Q118)+'HK HE 16-17'!N124)</f>
        <v>14.625</v>
      </c>
      <c r="S118" s="16">
        <f>IF($D118="","",HKI!S118+HKII!S118)</f>
        <v>105</v>
      </c>
      <c r="T118" s="16">
        <f>IF($D118="","",HKI!T118+HKII!T118)</f>
        <v>154</v>
      </c>
      <c r="U118" s="16">
        <f>IF($D118="","",HKI!U118+HKII!U118)</f>
        <v>94</v>
      </c>
      <c r="V118" s="34">
        <f>IF($D118="","",((SUM($S118:$T118))-U118)*0.1)+'HK HE 16-17'!R124</f>
        <v>16.5</v>
      </c>
      <c r="W118" s="16">
        <f>IF($D118="","",HKI!W118+HKII!W118)</f>
        <v>0</v>
      </c>
      <c r="X118" s="16">
        <f>IF($D118="","",HKI!X118+HKII!X118)</f>
        <v>0</v>
      </c>
      <c r="Y118" s="16">
        <f>IF($D118="","",HKI!Y118+HKII!Y118)</f>
        <v>0</v>
      </c>
      <c r="Z118" s="34">
        <f t="shared" si="5"/>
        <v>0</v>
      </c>
      <c r="AA118" s="16">
        <f>IF($D118="","",HKI!AA118+HKII!AA118)</f>
        <v>0</v>
      </c>
      <c r="AB118" s="16">
        <f>IF($D118="","",HKI!AB118+HKII!AB118)</f>
        <v>62</v>
      </c>
      <c r="AC118" s="16">
        <f>IF($D118="","",HKI!AC118+HKII!AC118)</f>
        <v>0</v>
      </c>
      <c r="AD118" s="34">
        <f t="shared" si="6"/>
        <v>6.2</v>
      </c>
      <c r="AE118" s="16">
        <f>IF($D118="","",HKI!AE118+HKII!AE118)</f>
        <v>0</v>
      </c>
      <c r="AF118" s="16">
        <f>IF($D118="","",HKI!AF118+HKII!AF118)</f>
        <v>0</v>
      </c>
      <c r="AG118" s="16">
        <f>IF($D118="","",HKI!AG118+HKII!AG118)</f>
        <v>0</v>
      </c>
      <c r="AH118" s="34">
        <f>IF($D118="","",HKI!AH118+HKII!AH118)</f>
        <v>0</v>
      </c>
      <c r="AI118" s="16">
        <f>IF($D118="","",HKI!AI118+HKII!AI118+'COI - CHAM THI TN 17-18'!AI118)</f>
        <v>0</v>
      </c>
      <c r="AJ118" s="16">
        <f>IF($D118="","",HKI!AJ118+HKII!AJ118+'COI - CHAM THI TN 17-18'!AJ118)</f>
        <v>21</v>
      </c>
      <c r="AK118" s="34">
        <f>IF($D118="","",(SUM($AI118:$AJ118))*0.2)+'HK HE 16-17'!Y124</f>
        <v>4.2</v>
      </c>
      <c r="AL118" s="16">
        <f>IF($D118="","",HKI!AL118+HKII!AL118)</f>
        <v>0</v>
      </c>
      <c r="AM118" s="16">
        <f>IF($D118="","",HKI!AM118+HKII!AM118)</f>
        <v>0</v>
      </c>
      <c r="AN118" s="34">
        <f>IF($D118="","",HKI!AN118+HKII!AN118)</f>
        <v>0</v>
      </c>
      <c r="AO118" s="16">
        <f>IF($D118="","",HKI!AO118+HKII!AO118+'COI - CHAM THI TN 17-18'!AO118)</f>
        <v>0</v>
      </c>
      <c r="AP118" s="16">
        <f>IF($D118="","",HKI!AP118+HKII!AP118+'COI - CHAM THI TN 17-18'!AP118)</f>
        <v>36</v>
      </c>
      <c r="AQ118" s="16">
        <f>IF(D118="","",SUM(AO118:AP118)*0.4)+'HK HE 16-17'!AB124</f>
        <v>14.4</v>
      </c>
      <c r="AR118" s="34">
        <f>IF($D118="","",HKI!AR118+HKII!AR118+'COI - CHAM THI TN 17-18'!AR118+'HK HE 16-17'!AF124)</f>
        <v>0</v>
      </c>
      <c r="AS118" s="34">
        <f>IF($D118="","",HKI!AS118+HKII!AS118+'COI - CHAM THI TN 17-18'!AS118+'HK HE 16-17'!AG124)</f>
        <v>2.2999999999999998</v>
      </c>
      <c r="AT118" s="17">
        <f t="shared" si="7"/>
        <v>58.2</v>
      </c>
      <c r="AU118" s="5"/>
    </row>
    <row r="119" spans="1:47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>
        <f>IF($D119="","",HKI!E119+HKII!E119)</f>
        <v>4</v>
      </c>
      <c r="F119" s="16">
        <f>IF($D119="","",HKI!F119+HKII!F119)</f>
        <v>0</v>
      </c>
      <c r="G119" s="16">
        <f>IF($D119="","",HKI!G119+HKII!G119)</f>
        <v>0</v>
      </c>
      <c r="H119" s="16">
        <f>IF($D119="","",HKI!H119+HKII!H119)</f>
        <v>0</v>
      </c>
      <c r="I119" s="16">
        <f>IF($D119="","",HKI!I119+HKII!I119)</f>
        <v>0</v>
      </c>
      <c r="J119" s="16">
        <f>IF($D119="","",HKI!J119+HKII!J119)</f>
        <v>0</v>
      </c>
      <c r="K119" s="16">
        <f>IF($D119="","",HKI!K119+HKII!K119)</f>
        <v>0</v>
      </c>
      <c r="L119" s="16">
        <f>IF($D119="","",HKI!L119+HKII!L119)</f>
        <v>0</v>
      </c>
      <c r="M119" s="34">
        <f>IF($D119="","",($E119+$F119*1.5+$G119*0.25+$H119*0.5+$I119*2+$J119*2.5+$K119*0.5+$L119*1.5)+'HK HE 16-17'!I125)</f>
        <v>4</v>
      </c>
      <c r="N119" s="16">
        <f>IF($D119="","",HKI!N119+HKII!N119)</f>
        <v>5.0999999999999996</v>
      </c>
      <c r="O119" s="16">
        <f>IF($D119="","",HKI!O119+HKII!O119)</f>
        <v>1.7999999999999998</v>
      </c>
      <c r="P119" s="16">
        <f>IF($D119="","",HKI!P119+HKII!P119)</f>
        <v>0</v>
      </c>
      <c r="Q119" s="16">
        <f>IF($D119="","",HKI!Q119+HKII!Q119)</f>
        <v>0</v>
      </c>
      <c r="R119" s="34">
        <f>IF($D119="","",SUM($N119:$Q119)+'HK HE 16-17'!N125)</f>
        <v>6.8999999999999995</v>
      </c>
      <c r="S119" s="16">
        <f>IF($D119="","",HKI!S119+HKII!S119)</f>
        <v>107</v>
      </c>
      <c r="T119" s="16">
        <f>IF($D119="","",HKI!T119+HKII!T119)</f>
        <v>296</v>
      </c>
      <c r="U119" s="16">
        <f>IF($D119="","",HKI!U119+HKII!U119)</f>
        <v>75</v>
      </c>
      <c r="V119" s="34">
        <f>IF($D119="","",((SUM($S119:$T119))-U119)*0.1)+'HK HE 16-17'!R125</f>
        <v>32.800000000000004</v>
      </c>
      <c r="W119" s="16">
        <f>IF($D119="","",HKI!W119+HKII!W119)</f>
        <v>0</v>
      </c>
      <c r="X119" s="16">
        <f>IF($D119="","",HKI!X119+HKII!X119)</f>
        <v>0</v>
      </c>
      <c r="Y119" s="16">
        <f>IF($D119="","",HKI!Y119+HKII!Y119)</f>
        <v>0</v>
      </c>
      <c r="Z119" s="34">
        <f t="shared" si="5"/>
        <v>0</v>
      </c>
      <c r="AA119" s="16">
        <f>IF($D119="","",HKI!AA119+HKII!AA119)</f>
        <v>75</v>
      </c>
      <c r="AB119" s="16">
        <f>IF($D119="","",HKI!AB119+HKII!AB119)</f>
        <v>15</v>
      </c>
      <c r="AC119" s="16">
        <f>IF($D119="","",HKI!AC119+HKII!AC119)</f>
        <v>36</v>
      </c>
      <c r="AD119" s="34">
        <f t="shared" si="6"/>
        <v>5.4</v>
      </c>
      <c r="AE119" s="16">
        <f>IF($D119="","",HKI!AE119+HKII!AE119)</f>
        <v>0</v>
      </c>
      <c r="AF119" s="16">
        <f>IF($D119="","",HKI!AF119+HKII!AF119)</f>
        <v>0</v>
      </c>
      <c r="AG119" s="16">
        <f>IF($D119="","",HKI!AG119+HKII!AG119)</f>
        <v>0</v>
      </c>
      <c r="AH119" s="34">
        <f>IF($D119="","",HKI!AH119+HKII!AH119)</f>
        <v>0</v>
      </c>
      <c r="AI119" s="16">
        <f>IF($D119="","",HKI!AI119+HKII!AI119+'COI - CHAM THI TN 17-18'!AI119)</f>
        <v>31</v>
      </c>
      <c r="AJ119" s="16">
        <f>IF($D119="","",HKI!AJ119+HKII!AJ119+'COI - CHAM THI TN 17-18'!AJ119)</f>
        <v>4</v>
      </c>
      <c r="AK119" s="34">
        <f>IF($D119="","",(SUM($AI119:$AJ119))*0.2)+'HK HE 16-17'!Y125</f>
        <v>8.0714285714285694</v>
      </c>
      <c r="AL119" s="16">
        <f>IF($D119="","",HKI!AL119+HKII!AL119)</f>
        <v>0</v>
      </c>
      <c r="AM119" s="16">
        <f>IF($D119="","",HKI!AM119+HKII!AM119)</f>
        <v>0</v>
      </c>
      <c r="AN119" s="34">
        <f>IF($D119="","",HKI!AN119+HKII!AN119)</f>
        <v>0</v>
      </c>
      <c r="AO119" s="16">
        <f>IF($D119="","",HKI!AO119+HKII!AO119+'COI - CHAM THI TN 17-18'!AO119)</f>
        <v>24</v>
      </c>
      <c r="AP119" s="16">
        <f>IF($D119="","",HKI!AP119+HKII!AP119+'COI - CHAM THI TN 17-18'!AP119)</f>
        <v>0</v>
      </c>
      <c r="AQ119" s="16">
        <f>IF(D119="","",SUM(AO119:AP119)*0.4)+'HK HE 16-17'!AB125</f>
        <v>10.900000000000002</v>
      </c>
      <c r="AR119" s="34">
        <f>IF($D119="","",HKI!AR119+HKII!AR119+'COI - CHAM THI TN 17-18'!AR119+'HK HE 16-17'!AF125)</f>
        <v>0</v>
      </c>
      <c r="AS119" s="34">
        <f>IF($D119="","",HKI!AS119+HKII!AS119+'COI - CHAM THI TN 17-18'!AS119+'HK HE 16-17'!AG125)</f>
        <v>0.5</v>
      </c>
      <c r="AT119" s="17">
        <f t="shared" si="7"/>
        <v>68.599999999999994</v>
      </c>
      <c r="AU119" s="5"/>
    </row>
    <row r="120" spans="1:47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>
        <f>IF($D120="","",HKI!E120+HKII!E120)</f>
        <v>0</v>
      </c>
      <c r="F120" s="16">
        <f>IF($D120="","",HKI!F120+HKII!F120)</f>
        <v>0</v>
      </c>
      <c r="G120" s="16">
        <f>IF($D120="","",HKI!G120+HKII!G120)</f>
        <v>0</v>
      </c>
      <c r="H120" s="16">
        <f>IF($D120="","",HKI!H120+HKII!H120)</f>
        <v>0</v>
      </c>
      <c r="I120" s="16">
        <f>IF($D120="","",HKI!I120+HKII!I120)</f>
        <v>0</v>
      </c>
      <c r="J120" s="16">
        <f>IF($D120="","",HKI!J120+HKII!J120)</f>
        <v>0</v>
      </c>
      <c r="K120" s="16">
        <f>IF($D120="","",HKI!K120+HKII!K120)</f>
        <v>0</v>
      </c>
      <c r="L120" s="16">
        <f>IF($D120="","",HKI!L120+HKII!L120)</f>
        <v>0</v>
      </c>
      <c r="M120" s="34">
        <f>IF($D120="","",($E120+$F120*1.5+$G120*0.25+$H120*0.5+$I120*2+$J120*2.5+$K120*0.5+$L120*1.5)+'HK HE 16-17'!I126)</f>
        <v>0</v>
      </c>
      <c r="N120" s="16">
        <f>IF($D120="","",HKI!N120+HKII!N120)</f>
        <v>0</v>
      </c>
      <c r="O120" s="16">
        <f>IF($D120="","",HKI!O120+HKII!O120)</f>
        <v>0</v>
      </c>
      <c r="P120" s="16">
        <f>IF($D120="","",HKI!P120+HKII!P120)</f>
        <v>0</v>
      </c>
      <c r="Q120" s="16">
        <f>IF($D120="","",HKI!Q120+HKII!Q120)</f>
        <v>0</v>
      </c>
      <c r="R120" s="34">
        <f>IF($D120="","",SUM($N120:$Q120)+'HK HE 16-17'!N126)</f>
        <v>0</v>
      </c>
      <c r="S120" s="16">
        <f>IF($D120="","",HKI!S120+HKII!S120)</f>
        <v>104</v>
      </c>
      <c r="T120" s="16">
        <f>IF($D120="","",HKI!T120+HKII!T120)</f>
        <v>0</v>
      </c>
      <c r="U120" s="16">
        <f>IF($D120="","",HKI!U120+HKII!U120)</f>
        <v>131</v>
      </c>
      <c r="V120" s="34">
        <f>IF($D120="","",((SUM($S120:$T120))-U120)*0.1)+'HK HE 16-17'!R126</f>
        <v>-2.7</v>
      </c>
      <c r="W120" s="16">
        <f>IF($D120="","",HKI!W120+HKII!W120)</f>
        <v>0</v>
      </c>
      <c r="X120" s="16">
        <f>IF($D120="","",HKI!X120+HKII!X120)</f>
        <v>0</v>
      </c>
      <c r="Y120" s="16">
        <f>IF($D120="","",HKI!Y120+HKII!Y120)</f>
        <v>0</v>
      </c>
      <c r="Z120" s="34">
        <f t="shared" si="5"/>
        <v>0</v>
      </c>
      <c r="AA120" s="16">
        <f>IF($D120="","",HKI!AA120+HKII!AA120)</f>
        <v>0</v>
      </c>
      <c r="AB120" s="16">
        <f>IF($D120="","",HKI!AB120+HKII!AB120)</f>
        <v>0</v>
      </c>
      <c r="AC120" s="16">
        <f>IF($D120="","",HKI!AC120+HKII!AC120)</f>
        <v>0</v>
      </c>
      <c r="AD120" s="34">
        <f t="shared" si="6"/>
        <v>0</v>
      </c>
      <c r="AE120" s="16">
        <f>IF($D120="","",HKI!AE120+HKII!AE120)</f>
        <v>0</v>
      </c>
      <c r="AF120" s="16">
        <f>IF($D120="","",HKI!AF120+HKII!AF120)</f>
        <v>0</v>
      </c>
      <c r="AG120" s="16">
        <f>IF($D120="","",HKI!AG120+HKII!AG120)</f>
        <v>0</v>
      </c>
      <c r="AH120" s="34">
        <f>IF($D120="","",HKI!AH120+HKII!AH120)</f>
        <v>0</v>
      </c>
      <c r="AI120" s="16">
        <f>IF($D120="","",HKI!AI120+HKII!AI120+'COI - CHAM THI TN 17-18'!AI120)</f>
        <v>0</v>
      </c>
      <c r="AJ120" s="16">
        <f>IF($D120="","",HKI!AJ120+HKII!AJ120+'COI - CHAM THI TN 17-18'!AJ120)</f>
        <v>0</v>
      </c>
      <c r="AK120" s="34">
        <f>IF($D120="","",(SUM($AI120:$AJ120))*0.2)+'HK HE 16-17'!Y126</f>
        <v>0</v>
      </c>
      <c r="AL120" s="16">
        <f>IF($D120="","",HKI!AL120+HKII!AL120)</f>
        <v>0</v>
      </c>
      <c r="AM120" s="16">
        <f>IF($D120="","",HKI!AM120+HKII!AM120)</f>
        <v>0</v>
      </c>
      <c r="AN120" s="34">
        <f>IF($D120="","",HKI!AN120+HKII!AN120)</f>
        <v>0</v>
      </c>
      <c r="AO120" s="16">
        <f>IF($D120="","",HKI!AO120+HKII!AO120+'COI - CHAM THI TN 17-18'!AO120)</f>
        <v>0</v>
      </c>
      <c r="AP120" s="16">
        <f>IF($D120="","",HKI!AP120+HKII!AP120+'COI - CHAM THI TN 17-18'!AP120)</f>
        <v>0</v>
      </c>
      <c r="AQ120" s="16">
        <f>IF(D120="","",SUM(AO120:AP120)*0.4)+'HK HE 16-17'!AB126</f>
        <v>0</v>
      </c>
      <c r="AR120" s="34">
        <f>IF($D120="","",HKI!AR120+HKII!AR120+'COI - CHAM THI TN 17-18'!AR120+'HK HE 16-17'!AF126)</f>
        <v>0</v>
      </c>
      <c r="AS120" s="34">
        <f>IF($D120="","",HKI!AS120+HKII!AS120+'COI - CHAM THI TN 17-18'!AS120+'HK HE 16-17'!AG126)</f>
        <v>0</v>
      </c>
      <c r="AT120" s="17">
        <f t="shared" si="7"/>
        <v>-2.7</v>
      </c>
      <c r="AU120" s="5"/>
    </row>
    <row r="121" spans="1:47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>
        <f>IF($D121="","",HKI!E121+HKII!E121)</f>
        <v>0</v>
      </c>
      <c r="F121" s="16">
        <f>IF($D121="","",HKI!F121+HKII!F121)</f>
        <v>0</v>
      </c>
      <c r="G121" s="16">
        <f>IF($D121="","",HKI!G121+HKII!G121)</f>
        <v>0</v>
      </c>
      <c r="H121" s="16">
        <f>IF($D121="","",HKI!H121+HKII!H121)</f>
        <v>0</v>
      </c>
      <c r="I121" s="16">
        <f>IF($D121="","",HKI!I121+HKII!I121)</f>
        <v>0</v>
      </c>
      <c r="J121" s="16">
        <f>IF($D121="","",HKI!J121+HKII!J121)</f>
        <v>0</v>
      </c>
      <c r="K121" s="16">
        <f>IF($D121="","",HKI!K121+HKII!K121)</f>
        <v>0</v>
      </c>
      <c r="L121" s="16">
        <f>IF($D121="","",HKI!L121+HKII!L121)</f>
        <v>0</v>
      </c>
      <c r="M121" s="34">
        <f>IF($D121="","",($E121+$F121*1.5+$G121*0.25+$H121*0.5+$I121*2+$J121*2.5+$K121*0.5+$L121*1.5)+'HK HE 16-17'!I127)</f>
        <v>0</v>
      </c>
      <c r="N121" s="16">
        <f>IF($D121="","",HKI!N121+HKII!N121)</f>
        <v>0</v>
      </c>
      <c r="O121" s="16">
        <f>IF($D121="","",HKI!O121+HKII!O121)</f>
        <v>0</v>
      </c>
      <c r="P121" s="16">
        <f>IF($D121="","",HKI!P121+HKII!P121)</f>
        <v>0</v>
      </c>
      <c r="Q121" s="16">
        <f>IF($D121="","",HKI!Q121+HKII!Q121)</f>
        <v>0</v>
      </c>
      <c r="R121" s="34">
        <f>IF($D121="","",SUM($N121:$Q121)+'HK HE 16-17'!N127)</f>
        <v>0</v>
      </c>
      <c r="S121" s="16">
        <f>IF($D121="","",HKI!S121+HKII!S121)</f>
        <v>0</v>
      </c>
      <c r="T121" s="16">
        <f>IF($D121="","",HKI!T121+HKII!T121)</f>
        <v>0</v>
      </c>
      <c r="U121" s="16">
        <f>IF($D121="","",HKI!U121+HKII!U121)</f>
        <v>0</v>
      </c>
      <c r="V121" s="34">
        <f>IF($D121="","",((SUM($S121:$T121))-U121)*0.1)+'HK HE 16-17'!R127</f>
        <v>0</v>
      </c>
      <c r="W121" s="16">
        <f>IF($D121="","",HKI!W121+HKII!W121)</f>
        <v>0</v>
      </c>
      <c r="X121" s="16">
        <f>IF($D121="","",HKI!X121+HKII!X121)</f>
        <v>0</v>
      </c>
      <c r="Y121" s="16">
        <f>IF($D121="","",HKI!Y121+HKII!Y121)</f>
        <v>0</v>
      </c>
      <c r="Z121" s="34">
        <f t="shared" si="5"/>
        <v>0</v>
      </c>
      <c r="AA121" s="16">
        <f>IF($D121="","",HKI!AA121+HKII!AA121)</f>
        <v>0</v>
      </c>
      <c r="AB121" s="16">
        <f>IF($D121="","",HKI!AB121+HKII!AB121)</f>
        <v>0</v>
      </c>
      <c r="AC121" s="16">
        <f>IF($D121="","",HKI!AC121+HKII!AC121)</f>
        <v>0</v>
      </c>
      <c r="AD121" s="34">
        <f t="shared" si="6"/>
        <v>0</v>
      </c>
      <c r="AE121" s="16">
        <f>IF($D121="","",HKI!AE121+HKII!AE121)</f>
        <v>0</v>
      </c>
      <c r="AF121" s="16">
        <f>IF($D121="","",HKI!AF121+HKII!AF121)</f>
        <v>0</v>
      </c>
      <c r="AG121" s="16">
        <f>IF($D121="","",HKI!AG121+HKII!AG121)</f>
        <v>0</v>
      </c>
      <c r="AH121" s="34">
        <f>IF($D121="","",HKI!AH121+HKII!AH121)</f>
        <v>0</v>
      </c>
      <c r="AI121" s="16">
        <f>IF($D121="","",HKI!AI121+HKII!AI121+'COI - CHAM THI TN 17-18'!AI121)</f>
        <v>0</v>
      </c>
      <c r="AJ121" s="16">
        <f>IF($D121="","",HKI!AJ121+HKII!AJ121+'COI - CHAM THI TN 17-18'!AJ121)</f>
        <v>0</v>
      </c>
      <c r="AK121" s="34">
        <f>IF($D121="","",(SUM($AI121:$AJ121))*0.2)+'HK HE 16-17'!Y127</f>
        <v>0</v>
      </c>
      <c r="AL121" s="16">
        <f>IF($D121="","",HKI!AL121+HKII!AL121)</f>
        <v>0</v>
      </c>
      <c r="AM121" s="16">
        <f>IF($D121="","",HKI!AM121+HKII!AM121)</f>
        <v>0</v>
      </c>
      <c r="AN121" s="34">
        <f>IF($D121="","",HKI!AN121+HKII!AN121)</f>
        <v>0</v>
      </c>
      <c r="AO121" s="16">
        <f>IF($D121="","",HKI!AO121+HKII!AO121+'COI - CHAM THI TN 17-18'!AO121)</f>
        <v>0</v>
      </c>
      <c r="AP121" s="16">
        <f>IF($D121="","",HKI!AP121+HKII!AP121+'COI - CHAM THI TN 17-18'!AP121)</f>
        <v>0</v>
      </c>
      <c r="AQ121" s="16">
        <f>IF(D121="","",SUM(AO121:AP121)*0.4)+'HK HE 16-17'!AB127</f>
        <v>0</v>
      </c>
      <c r="AR121" s="34">
        <f>IF($D121="","",HKI!AR121+HKII!AR121+'COI - CHAM THI TN 17-18'!AR121+'HK HE 16-17'!AF127)</f>
        <v>0</v>
      </c>
      <c r="AS121" s="34">
        <f>IF($D121="","",HKI!AS121+HKII!AS121+'COI - CHAM THI TN 17-18'!AS121+'HK HE 16-17'!AG127)</f>
        <v>0</v>
      </c>
      <c r="AT121" s="17">
        <f t="shared" si="7"/>
        <v>0</v>
      </c>
      <c r="AU121" s="5"/>
    </row>
    <row r="122" spans="1:47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>
        <f>IF($D122="","",HKI!E122+HKII!E122)</f>
        <v>0</v>
      </c>
      <c r="F122" s="16">
        <f>IF($D122="","",HKI!F122+HKII!F122)</f>
        <v>0</v>
      </c>
      <c r="G122" s="16">
        <f>IF($D122="","",HKI!G122+HKII!G122)</f>
        <v>0</v>
      </c>
      <c r="H122" s="16">
        <f>IF($D122="","",HKI!H122+HKII!H122)</f>
        <v>0</v>
      </c>
      <c r="I122" s="16">
        <f>IF($D122="","",HKI!I122+HKII!I122)</f>
        <v>0</v>
      </c>
      <c r="J122" s="16">
        <f>IF($D122="","",HKI!J122+HKII!J122)</f>
        <v>0</v>
      </c>
      <c r="K122" s="16">
        <f>IF($D122="","",HKI!K122+HKII!K122)</f>
        <v>0</v>
      </c>
      <c r="L122" s="16">
        <f>IF($D122="","",HKI!L122+HKII!L122)</f>
        <v>0</v>
      </c>
      <c r="M122" s="34">
        <f>IF($D122="","",($E122+$F122*1.5+$G122*0.25+$H122*0.5+$I122*2+$J122*2.5+$K122*0.5+$L122*1.5)+'HK HE 16-17'!I128)</f>
        <v>0</v>
      </c>
      <c r="N122" s="16">
        <f>IF($D122="","",HKI!N122+HKII!N122)</f>
        <v>0</v>
      </c>
      <c r="O122" s="16">
        <f>IF($D122="","",HKI!O122+HKII!O122)</f>
        <v>0</v>
      </c>
      <c r="P122" s="16">
        <f>IF($D122="","",HKI!P122+HKII!P122)</f>
        <v>0</v>
      </c>
      <c r="Q122" s="16">
        <f>IF($D122="","",HKI!Q122+HKII!Q122)</f>
        <v>0</v>
      </c>
      <c r="R122" s="34">
        <f>IF($D122="","",SUM($N122:$Q122)+'HK HE 16-17'!N128)</f>
        <v>0</v>
      </c>
      <c r="S122" s="16">
        <f>IF($D122="","",HKI!S122+HKII!S122)</f>
        <v>0</v>
      </c>
      <c r="T122" s="16">
        <f>IF($D122="","",HKI!T122+HKII!T122)</f>
        <v>0</v>
      </c>
      <c r="U122" s="16">
        <f>IF($D122="","",HKI!U122+HKII!U122)</f>
        <v>0</v>
      </c>
      <c r="V122" s="34">
        <f>IF($D122="","",((SUM($S122:$T122))-U122)*0.1)+'HK HE 16-17'!R128</f>
        <v>0</v>
      </c>
      <c r="W122" s="16">
        <f>IF($D122="","",HKI!W122+HKII!W122)</f>
        <v>0</v>
      </c>
      <c r="X122" s="16">
        <f>IF($D122="","",HKI!X122+HKII!X122)</f>
        <v>0</v>
      </c>
      <c r="Y122" s="16">
        <f>IF($D122="","",HKI!Y122+HKII!Y122)</f>
        <v>0</v>
      </c>
      <c r="Z122" s="34">
        <f t="shared" si="5"/>
        <v>0</v>
      </c>
      <c r="AA122" s="16">
        <f>IF($D122="","",HKI!AA122+HKII!AA122)</f>
        <v>0</v>
      </c>
      <c r="AB122" s="16">
        <f>IF($D122="","",HKI!AB122+HKII!AB122)</f>
        <v>0</v>
      </c>
      <c r="AC122" s="16">
        <f>IF($D122="","",HKI!AC122+HKII!AC122)</f>
        <v>0</v>
      </c>
      <c r="AD122" s="34">
        <f t="shared" si="6"/>
        <v>0</v>
      </c>
      <c r="AE122" s="16">
        <f>IF($D122="","",HKI!AE122+HKII!AE122)</f>
        <v>0</v>
      </c>
      <c r="AF122" s="16">
        <f>IF($D122="","",HKI!AF122+HKII!AF122)</f>
        <v>0</v>
      </c>
      <c r="AG122" s="16">
        <f>IF($D122="","",HKI!AG122+HKII!AG122)</f>
        <v>0</v>
      </c>
      <c r="AH122" s="34">
        <f>IF($D122="","",HKI!AH122+HKII!AH122)</f>
        <v>0</v>
      </c>
      <c r="AI122" s="16">
        <f>IF($D122="","",HKI!AI122+HKII!AI122+'COI - CHAM THI TN 17-18'!AI122)</f>
        <v>0</v>
      </c>
      <c r="AJ122" s="16">
        <f>IF($D122="","",HKI!AJ122+HKII!AJ122+'COI - CHAM THI TN 17-18'!AJ122)</f>
        <v>0</v>
      </c>
      <c r="AK122" s="34">
        <f>IF($D122="","",(SUM($AI122:$AJ122))*0.2)+'HK HE 16-17'!Y128</f>
        <v>0</v>
      </c>
      <c r="AL122" s="16">
        <f>IF($D122="","",HKI!AL122+HKII!AL122)</f>
        <v>0</v>
      </c>
      <c r="AM122" s="16">
        <f>IF($D122="","",HKI!AM122+HKII!AM122)</f>
        <v>0</v>
      </c>
      <c r="AN122" s="34">
        <f>IF($D122="","",HKI!AN122+HKII!AN122)</f>
        <v>0</v>
      </c>
      <c r="AO122" s="16">
        <f>IF($D122="","",HKI!AO122+HKII!AO122+'COI - CHAM THI TN 17-18'!AO122)</f>
        <v>0</v>
      </c>
      <c r="AP122" s="16">
        <f>IF($D122="","",HKI!AP122+HKII!AP122+'COI - CHAM THI TN 17-18'!AP122)</f>
        <v>0</v>
      </c>
      <c r="AQ122" s="16">
        <f>IF(D122="","",SUM(AO122:AP122)*0.4)+'HK HE 16-17'!AB128</f>
        <v>0</v>
      </c>
      <c r="AR122" s="34">
        <f>IF($D122="","",HKI!AR122+HKII!AR122+'COI - CHAM THI TN 17-18'!AR122+'HK HE 16-17'!AF128)</f>
        <v>0</v>
      </c>
      <c r="AS122" s="34">
        <f>IF($D122="","",HKI!AS122+HKII!AS122+'COI - CHAM THI TN 17-18'!AS122+'HK HE 16-17'!AG128)</f>
        <v>0</v>
      </c>
      <c r="AT122" s="17">
        <f t="shared" si="7"/>
        <v>0</v>
      </c>
      <c r="AU122" s="5"/>
    </row>
    <row r="123" spans="1:47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>
        <f>IF($D123="","",HKI!E123+HKII!E123)</f>
        <v>0</v>
      </c>
      <c r="F123" s="16">
        <f>IF($D123="","",HKI!F123+HKII!F123)</f>
        <v>0</v>
      </c>
      <c r="G123" s="16">
        <f>IF($D123="","",HKI!G123+HKII!G123)</f>
        <v>0</v>
      </c>
      <c r="H123" s="16">
        <f>IF($D123="","",HKI!H123+HKII!H123)</f>
        <v>0</v>
      </c>
      <c r="I123" s="16">
        <f>IF($D123="","",HKI!I123+HKII!I123)</f>
        <v>0</v>
      </c>
      <c r="J123" s="16">
        <f>IF($D123="","",HKI!J123+HKII!J123)</f>
        <v>0</v>
      </c>
      <c r="K123" s="16">
        <f>IF($D123="","",HKI!K123+HKII!K123)</f>
        <v>0</v>
      </c>
      <c r="L123" s="16">
        <f>IF($D123="","",HKI!L123+HKII!L123)</f>
        <v>0</v>
      </c>
      <c r="M123" s="34">
        <f>IF($D123="","",($E123+$F123*1.5+$G123*0.25+$H123*0.5+$I123*2+$J123*2.5+$K123*0.5+$L123*1.5)+'HK HE 16-17'!I129)</f>
        <v>0</v>
      </c>
      <c r="N123" s="16">
        <f>IF($D123="","",HKI!N123+HKII!N123)</f>
        <v>0</v>
      </c>
      <c r="O123" s="16">
        <f>IF($D123="","",HKI!O123+HKII!O123)</f>
        <v>0</v>
      </c>
      <c r="P123" s="16">
        <f>IF($D123="","",HKI!P123+HKII!P123)</f>
        <v>0</v>
      </c>
      <c r="Q123" s="16">
        <f>IF($D123="","",HKI!Q123+HKII!Q123)</f>
        <v>0</v>
      </c>
      <c r="R123" s="34">
        <f>IF($D123="","",SUM($N123:$Q123)+'HK HE 16-17'!N129)</f>
        <v>0</v>
      </c>
      <c r="S123" s="16">
        <f>IF($D123="","",HKI!S123+HKII!S123)</f>
        <v>34</v>
      </c>
      <c r="T123" s="16">
        <f>IF($D123="","",HKI!T123+HKII!T123)</f>
        <v>0</v>
      </c>
      <c r="U123" s="16">
        <f>IF($D123="","",HKI!U123+HKII!U123)</f>
        <v>48</v>
      </c>
      <c r="V123" s="34">
        <f>IF($D123="","",((SUM($S123:$T123))-U123)*0.1)+'HK HE 16-17'!R129</f>
        <v>-1.4000000000000001</v>
      </c>
      <c r="W123" s="16">
        <f>IF($D123="","",HKI!W123+HKII!W123)</f>
        <v>0</v>
      </c>
      <c r="X123" s="16">
        <f>IF($D123="","",HKI!X123+HKII!X123)</f>
        <v>0</v>
      </c>
      <c r="Y123" s="16">
        <f>IF($D123="","",HKI!Y123+HKII!Y123)</f>
        <v>0</v>
      </c>
      <c r="Z123" s="34">
        <f t="shared" si="5"/>
        <v>0</v>
      </c>
      <c r="AA123" s="16">
        <f>IF($D123="","",HKI!AA123+HKII!AA123)</f>
        <v>0</v>
      </c>
      <c r="AB123" s="16">
        <f>IF($D123="","",HKI!AB123+HKII!AB123)</f>
        <v>0</v>
      </c>
      <c r="AC123" s="16">
        <f>IF($D123="","",HKI!AC123+HKII!AC123)</f>
        <v>0</v>
      </c>
      <c r="AD123" s="34">
        <f t="shared" si="6"/>
        <v>0</v>
      </c>
      <c r="AE123" s="16">
        <f>IF($D123="","",HKI!AE123+HKII!AE123)</f>
        <v>0</v>
      </c>
      <c r="AF123" s="16">
        <f>IF($D123="","",HKI!AF123+HKII!AF123)</f>
        <v>0</v>
      </c>
      <c r="AG123" s="16">
        <f>IF($D123="","",HKI!AG123+HKII!AG123)</f>
        <v>0</v>
      </c>
      <c r="AH123" s="34">
        <f>IF($D123="","",HKI!AH123+HKII!AH123)</f>
        <v>0</v>
      </c>
      <c r="AI123" s="16">
        <f>IF($D123="","",HKI!AI123+HKII!AI123+'COI - CHAM THI TN 17-18'!AI123)</f>
        <v>0</v>
      </c>
      <c r="AJ123" s="16">
        <f>IF($D123="","",HKI!AJ123+HKII!AJ123+'COI - CHAM THI TN 17-18'!AJ123)</f>
        <v>0</v>
      </c>
      <c r="AK123" s="34">
        <f>IF($D123="","",(SUM($AI123:$AJ123))*0.2)+'HK HE 16-17'!Y129</f>
        <v>0</v>
      </c>
      <c r="AL123" s="16">
        <f>IF($D123="","",HKI!AL123+HKII!AL123)</f>
        <v>0</v>
      </c>
      <c r="AM123" s="16">
        <f>IF($D123="","",HKI!AM123+HKII!AM123)</f>
        <v>0</v>
      </c>
      <c r="AN123" s="34">
        <f>IF($D123="","",HKI!AN123+HKII!AN123)</f>
        <v>0</v>
      </c>
      <c r="AO123" s="16">
        <f>IF($D123="","",HKI!AO123+HKII!AO123+'COI - CHAM THI TN 17-18'!AO123)</f>
        <v>0</v>
      </c>
      <c r="AP123" s="16">
        <f>IF($D123="","",HKI!AP123+HKII!AP123+'COI - CHAM THI TN 17-18'!AP123)</f>
        <v>0</v>
      </c>
      <c r="AQ123" s="16">
        <f>IF(D123="","",SUM(AO123:AP123)*0.4)+'HK HE 16-17'!AB129</f>
        <v>0</v>
      </c>
      <c r="AR123" s="34">
        <f>IF($D123="","",HKI!AR123+HKII!AR123+'COI - CHAM THI TN 17-18'!AR123+'HK HE 16-17'!AF129)</f>
        <v>0</v>
      </c>
      <c r="AS123" s="34">
        <f>IF($D123="","",HKI!AS123+HKII!AS123+'COI - CHAM THI TN 17-18'!AS123+'HK HE 16-17'!AG129)</f>
        <v>0</v>
      </c>
      <c r="AT123" s="17">
        <f t="shared" si="7"/>
        <v>-1.4</v>
      </c>
      <c r="AU123" s="5"/>
    </row>
    <row r="124" spans="1:47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>
        <f>IF($D124="","",HKI!E124+HKII!E124)</f>
        <v>0</v>
      </c>
      <c r="F124" s="16">
        <f>IF($D124="","",HKI!F124+HKII!F124)</f>
        <v>0</v>
      </c>
      <c r="G124" s="16">
        <f>IF($D124="","",HKI!G124+HKII!G124)</f>
        <v>0</v>
      </c>
      <c r="H124" s="16">
        <f>IF($D124="","",HKI!H124+HKII!H124)</f>
        <v>0</v>
      </c>
      <c r="I124" s="16">
        <f>IF($D124="","",HKI!I124+HKII!I124)</f>
        <v>0</v>
      </c>
      <c r="J124" s="16">
        <f>IF($D124="","",HKI!J124+HKII!J124)</f>
        <v>0</v>
      </c>
      <c r="K124" s="16">
        <f>IF($D124="","",HKI!K124+HKII!K124)</f>
        <v>0</v>
      </c>
      <c r="L124" s="16">
        <f>IF($D124="","",HKI!L124+HKII!L124)</f>
        <v>0</v>
      </c>
      <c r="M124" s="34">
        <f>IF($D124="","",($E124+$F124*1.5+$G124*0.25+$H124*0.5+$I124*2+$J124*2.5+$K124*0.5+$L124*1.5)+'HK HE 16-17'!I130)</f>
        <v>0</v>
      </c>
      <c r="N124" s="16">
        <f>IF($D124="","",HKI!N124+HKII!N124)</f>
        <v>0</v>
      </c>
      <c r="O124" s="16">
        <f>IF($D124="","",HKI!O124+HKII!O124)</f>
        <v>0</v>
      </c>
      <c r="P124" s="16">
        <f>IF($D124="","",HKI!P124+HKII!P124)</f>
        <v>0</v>
      </c>
      <c r="Q124" s="16">
        <f>IF($D124="","",HKI!Q124+HKII!Q124)</f>
        <v>0</v>
      </c>
      <c r="R124" s="34">
        <f>IF($D124="","",SUM($N124:$Q124)+'HK HE 16-17'!N130)</f>
        <v>0</v>
      </c>
      <c r="S124" s="16">
        <f>IF($D124="","",HKI!S124+HKII!S124)</f>
        <v>0</v>
      </c>
      <c r="T124" s="16">
        <f>IF($D124="","",HKI!T124+HKII!T124)</f>
        <v>0</v>
      </c>
      <c r="U124" s="16">
        <f>IF($D124="","",HKI!U124+HKII!U124)</f>
        <v>0</v>
      </c>
      <c r="V124" s="34">
        <f>IF($D124="","",((SUM($S124:$T124))-U124)*0.1)+'HK HE 16-17'!R130</f>
        <v>0</v>
      </c>
      <c r="W124" s="16">
        <f>IF($D124="","",HKI!W124+HKII!W124)</f>
        <v>0</v>
      </c>
      <c r="X124" s="16">
        <f>IF($D124="","",HKI!X124+HKII!X124)</f>
        <v>0</v>
      </c>
      <c r="Y124" s="16">
        <f>IF($D124="","",HKI!Y124+HKII!Y124)</f>
        <v>0</v>
      </c>
      <c r="Z124" s="34">
        <f t="shared" si="5"/>
        <v>0</v>
      </c>
      <c r="AA124" s="16">
        <f>IF($D124="","",HKI!AA124+HKII!AA124)</f>
        <v>0</v>
      </c>
      <c r="AB124" s="16">
        <f>IF($D124="","",HKI!AB124+HKII!AB124)</f>
        <v>0</v>
      </c>
      <c r="AC124" s="16">
        <f>IF($D124="","",HKI!AC124+HKII!AC124)</f>
        <v>0</v>
      </c>
      <c r="AD124" s="34">
        <f t="shared" si="6"/>
        <v>0</v>
      </c>
      <c r="AE124" s="16">
        <f>IF($D124="","",HKI!AE124+HKII!AE124)</f>
        <v>0</v>
      </c>
      <c r="AF124" s="16">
        <f>IF($D124="","",HKI!AF124+HKII!AF124)</f>
        <v>0</v>
      </c>
      <c r="AG124" s="16">
        <f>IF($D124="","",HKI!AG124+HKII!AG124)</f>
        <v>0</v>
      </c>
      <c r="AH124" s="34">
        <f>IF($D124="","",HKI!AH124+HKII!AH124)</f>
        <v>0</v>
      </c>
      <c r="AI124" s="16">
        <f>IF($D124="","",HKI!AI124+HKII!AI124+'COI - CHAM THI TN 17-18'!AI124)</f>
        <v>0</v>
      </c>
      <c r="AJ124" s="16">
        <f>IF($D124="","",HKI!AJ124+HKII!AJ124+'COI - CHAM THI TN 17-18'!AJ124)</f>
        <v>0</v>
      </c>
      <c r="AK124" s="34">
        <f>IF($D124="","",(SUM($AI124:$AJ124))*0.2)+'HK HE 16-17'!Y130</f>
        <v>0</v>
      </c>
      <c r="AL124" s="16">
        <f>IF($D124="","",HKI!AL124+HKII!AL124)</f>
        <v>0</v>
      </c>
      <c r="AM124" s="16">
        <f>IF($D124="","",HKI!AM124+HKII!AM124)</f>
        <v>0</v>
      </c>
      <c r="AN124" s="34">
        <f>IF($D124="","",HKI!AN124+HKII!AN124)</f>
        <v>0</v>
      </c>
      <c r="AO124" s="16">
        <f>IF($D124="","",HKI!AO124+HKII!AO124+'COI - CHAM THI TN 17-18'!AO124)</f>
        <v>0</v>
      </c>
      <c r="AP124" s="16">
        <f>IF($D124="","",HKI!AP124+HKII!AP124+'COI - CHAM THI TN 17-18'!AP124)</f>
        <v>0</v>
      </c>
      <c r="AQ124" s="16">
        <f>IF(D124="","",SUM(AO124:AP124)*0.4)+'HK HE 16-17'!AB130</f>
        <v>0</v>
      </c>
      <c r="AR124" s="34">
        <f>IF($D124="","",HKI!AR124+HKII!AR124+'COI - CHAM THI TN 17-18'!AR124+'HK HE 16-17'!AF130)</f>
        <v>0</v>
      </c>
      <c r="AS124" s="34">
        <f>IF($D124="","",HKI!AS124+HKII!AS124+'COI - CHAM THI TN 17-18'!AS124+'HK HE 16-17'!AG130)</f>
        <v>0</v>
      </c>
      <c r="AT124" s="17">
        <f t="shared" si="7"/>
        <v>0</v>
      </c>
      <c r="AU124" s="5"/>
    </row>
    <row r="125" spans="1:47" ht="30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>
        <f>IF($D125="","",HKI!E125+HKII!E125)</f>
        <v>0</v>
      </c>
      <c r="F125" s="16">
        <f>IF($D125="","",HKI!F125+HKII!F125)</f>
        <v>0</v>
      </c>
      <c r="G125" s="16">
        <f>IF($D125="","",HKI!G125+HKII!G125)</f>
        <v>0</v>
      </c>
      <c r="H125" s="16">
        <f>IF($D125="","",HKI!H125+HKII!H125)</f>
        <v>0</v>
      </c>
      <c r="I125" s="16">
        <f>IF($D125="","",HKI!I125+HKII!I125)</f>
        <v>0</v>
      </c>
      <c r="J125" s="16">
        <f>IF($D125="","",HKI!J125+HKII!J125)</f>
        <v>0</v>
      </c>
      <c r="K125" s="16">
        <f>IF($D125="","",HKI!K125+HKII!K125)</f>
        <v>0</v>
      </c>
      <c r="L125" s="16">
        <f>IF($D125="","",HKI!L125+HKII!L125)</f>
        <v>0</v>
      </c>
      <c r="M125" s="34">
        <f>IF($D125="","",($E125+$F125*1.5+$G125*0.25+$H125*0.5+$I125*2+$J125*2.5+$K125*0.5+$L125*1.5)+'HK HE 16-17'!I131)</f>
        <v>0</v>
      </c>
      <c r="N125" s="16">
        <f>IF($D125="","",HKI!N125+HKII!N125)</f>
        <v>0</v>
      </c>
      <c r="O125" s="16">
        <f>IF($D125="","",HKI!O125+HKII!O125)</f>
        <v>0</v>
      </c>
      <c r="P125" s="16">
        <f>IF($D125="","",HKI!P125+HKII!P125)</f>
        <v>0</v>
      </c>
      <c r="Q125" s="16">
        <f>IF($D125="","",HKI!Q125+HKII!Q125)</f>
        <v>0</v>
      </c>
      <c r="R125" s="34">
        <f>IF($D125="","",SUM($N125:$Q125)+'HK HE 16-17'!N131)</f>
        <v>0</v>
      </c>
      <c r="S125" s="16">
        <f>IF($D125="","",HKI!S125+HKII!S125)</f>
        <v>0</v>
      </c>
      <c r="T125" s="16">
        <f>IF($D125="","",HKI!T125+HKII!T125)</f>
        <v>0</v>
      </c>
      <c r="U125" s="16">
        <f>IF($D125="","",HKI!U125+HKII!U125)</f>
        <v>0</v>
      </c>
      <c r="V125" s="34">
        <f>IF($D125="","",((SUM($S125:$T125))-U125)*0.1)+'HK HE 16-17'!R131</f>
        <v>0</v>
      </c>
      <c r="W125" s="16">
        <f>IF($D125="","",HKI!W125+HKII!W125)</f>
        <v>0</v>
      </c>
      <c r="X125" s="16">
        <f>IF($D125="","",HKI!X125+HKII!X125)</f>
        <v>0</v>
      </c>
      <c r="Y125" s="16">
        <f>IF($D125="","",HKI!Y125+HKII!Y125)</f>
        <v>0</v>
      </c>
      <c r="Z125" s="34">
        <f t="shared" si="5"/>
        <v>0</v>
      </c>
      <c r="AA125" s="16">
        <f>IF($D125="","",HKI!AA125+HKII!AA125)</f>
        <v>0</v>
      </c>
      <c r="AB125" s="16">
        <f>IF($D125="","",HKI!AB125+HKII!AB125)</f>
        <v>0</v>
      </c>
      <c r="AC125" s="16">
        <f>IF($D125="","",HKI!AC125+HKII!AC125)</f>
        <v>0</v>
      </c>
      <c r="AD125" s="34">
        <f t="shared" si="6"/>
        <v>0</v>
      </c>
      <c r="AE125" s="16">
        <f>IF($D125="","",HKI!AE125+HKII!AE125)</f>
        <v>0</v>
      </c>
      <c r="AF125" s="16">
        <f>IF($D125="","",HKI!AF125+HKII!AF125)</f>
        <v>0</v>
      </c>
      <c r="AG125" s="16">
        <f>IF($D125="","",HKI!AG125+HKII!AG125)</f>
        <v>0</v>
      </c>
      <c r="AH125" s="34">
        <f>IF($D125="","",HKI!AH125+HKII!AH125)</f>
        <v>0</v>
      </c>
      <c r="AI125" s="16">
        <f>IF($D125="","",HKI!AI125+HKII!AI125+'COI - CHAM THI TN 17-18'!AI125)</f>
        <v>0</v>
      </c>
      <c r="AJ125" s="16">
        <f>IF($D125="","",HKI!AJ125+HKII!AJ125+'COI - CHAM THI TN 17-18'!AJ125)</f>
        <v>0</v>
      </c>
      <c r="AK125" s="34">
        <f>IF($D125="","",(SUM($AI125:$AJ125))*0.2)+'HK HE 16-17'!Y131</f>
        <v>0</v>
      </c>
      <c r="AL125" s="16">
        <f>IF($D125="","",HKI!AL125+HKII!AL125)</f>
        <v>0</v>
      </c>
      <c r="AM125" s="16">
        <f>IF($D125="","",HKI!AM125+HKII!AM125)</f>
        <v>0</v>
      </c>
      <c r="AN125" s="34">
        <f>IF($D125="","",HKI!AN125+HKII!AN125)</f>
        <v>0</v>
      </c>
      <c r="AO125" s="16">
        <f>IF($D125="","",HKI!AO125+HKII!AO125+'COI - CHAM THI TN 17-18'!AO125)</f>
        <v>0</v>
      </c>
      <c r="AP125" s="16">
        <f>IF($D125="","",HKI!AP125+HKII!AP125+'COI - CHAM THI TN 17-18'!AP125)</f>
        <v>0</v>
      </c>
      <c r="AQ125" s="16">
        <f>IF(D125="","",SUM(AO125:AP125)*0.4)+'HK HE 16-17'!AB131</f>
        <v>0</v>
      </c>
      <c r="AR125" s="34">
        <f>IF($D125="","",HKI!AR125+HKII!AR125+'COI - CHAM THI TN 17-18'!AR125+'HK HE 16-17'!AF131)</f>
        <v>0</v>
      </c>
      <c r="AS125" s="34">
        <f>IF($D125="","",HKI!AS125+HKII!AS125+'COI - CHAM THI TN 17-18'!AS125+'HK HE 16-17'!AG131)</f>
        <v>0</v>
      </c>
      <c r="AT125" s="17">
        <f t="shared" si="7"/>
        <v>0</v>
      </c>
      <c r="AU125" s="5"/>
    </row>
    <row r="126" spans="1:47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>
        <f>IF($D126="","",HKI!E126+HKII!E126)</f>
        <v>0</v>
      </c>
      <c r="F126" s="16">
        <f>IF($D126="","",HKI!F126+HKII!F126)</f>
        <v>0</v>
      </c>
      <c r="G126" s="16">
        <f>IF($D126="","",HKI!G126+HKII!G126)</f>
        <v>0</v>
      </c>
      <c r="H126" s="16">
        <f>IF($D126="","",HKI!H126+HKII!H126)</f>
        <v>0</v>
      </c>
      <c r="I126" s="16">
        <f>IF($D126="","",HKI!I126+HKII!I126)</f>
        <v>0</v>
      </c>
      <c r="J126" s="16">
        <f>IF($D126="","",HKI!J126+HKII!J126)</f>
        <v>0</v>
      </c>
      <c r="K126" s="16">
        <f>IF($D126="","",HKI!K126+HKII!K126)</f>
        <v>0</v>
      </c>
      <c r="L126" s="16">
        <f>IF($D126="","",HKI!L126+HKII!L126)</f>
        <v>0</v>
      </c>
      <c r="M126" s="34">
        <f>IF($D126="","",($E126+$F126*1.5+$G126*0.25+$H126*0.5+$I126*2+$J126*2.5+$K126*0.5+$L126*1.5)+'HK HE 16-17'!I132)</f>
        <v>0</v>
      </c>
      <c r="N126" s="16">
        <f>IF($D126="","",HKI!N126+HKII!N126)</f>
        <v>0</v>
      </c>
      <c r="O126" s="16">
        <f>IF($D126="","",HKI!O126+HKII!O126)</f>
        <v>0</v>
      </c>
      <c r="P126" s="16">
        <f>IF($D126="","",HKI!P126+HKII!P126)</f>
        <v>0</v>
      </c>
      <c r="Q126" s="16">
        <f>IF($D126="","",HKI!Q126+HKII!Q126)</f>
        <v>0</v>
      </c>
      <c r="R126" s="34">
        <f>IF($D126="","",SUM($N126:$Q126)+'HK HE 16-17'!N132)</f>
        <v>0</v>
      </c>
      <c r="S126" s="16">
        <f>IF($D126="","",HKI!S126+HKII!S126)</f>
        <v>0</v>
      </c>
      <c r="T126" s="16">
        <f>IF($D126="","",HKI!T126+HKII!T126)</f>
        <v>0</v>
      </c>
      <c r="U126" s="16">
        <f>IF($D126="","",HKI!U126+HKII!U126)</f>
        <v>0</v>
      </c>
      <c r="V126" s="34">
        <f>IF($D126="","",((SUM($S126:$T126))-U126)*0.1)+'HK HE 16-17'!R132</f>
        <v>0</v>
      </c>
      <c r="W126" s="16">
        <f>IF($D126="","",HKI!W126+HKII!W126)</f>
        <v>0</v>
      </c>
      <c r="X126" s="16">
        <f>IF($D126="","",HKI!X126+HKII!X126)</f>
        <v>0</v>
      </c>
      <c r="Y126" s="16">
        <f>IF($D126="","",HKI!Y126+HKII!Y126)</f>
        <v>0</v>
      </c>
      <c r="Z126" s="34">
        <f t="shared" si="5"/>
        <v>0</v>
      </c>
      <c r="AA126" s="16">
        <f>IF($D126="","",HKI!AA126+HKII!AA126)</f>
        <v>0</v>
      </c>
      <c r="AB126" s="16">
        <f>IF($D126="","",HKI!AB126+HKII!AB126)</f>
        <v>0</v>
      </c>
      <c r="AC126" s="16">
        <f>IF($D126="","",HKI!AC126+HKII!AC126)</f>
        <v>0</v>
      </c>
      <c r="AD126" s="34">
        <f t="shared" si="6"/>
        <v>0</v>
      </c>
      <c r="AE126" s="16">
        <f>IF($D126="","",HKI!AE126+HKII!AE126)</f>
        <v>0</v>
      </c>
      <c r="AF126" s="16">
        <f>IF($D126="","",HKI!AF126+HKII!AF126)</f>
        <v>0</v>
      </c>
      <c r="AG126" s="16">
        <f>IF($D126="","",HKI!AG126+HKII!AG126)</f>
        <v>0</v>
      </c>
      <c r="AH126" s="34">
        <f>IF($D126="","",HKI!AH126+HKII!AH126)</f>
        <v>0</v>
      </c>
      <c r="AI126" s="16">
        <f>IF($D126="","",HKI!AI126+HKII!AI126+'COI - CHAM THI TN 17-18'!AI126)</f>
        <v>0</v>
      </c>
      <c r="AJ126" s="16">
        <f>IF($D126="","",HKI!AJ126+HKII!AJ126+'COI - CHAM THI TN 17-18'!AJ126)</f>
        <v>0</v>
      </c>
      <c r="AK126" s="34">
        <f>IF($D126="","",(SUM($AI126:$AJ126))*0.2)+'HK HE 16-17'!Y132</f>
        <v>0</v>
      </c>
      <c r="AL126" s="16">
        <f>IF($D126="","",HKI!AL126+HKII!AL126)</f>
        <v>0</v>
      </c>
      <c r="AM126" s="16">
        <f>IF($D126="","",HKI!AM126+HKII!AM126)</f>
        <v>0</v>
      </c>
      <c r="AN126" s="34">
        <f>IF($D126="","",HKI!AN126+HKII!AN126)</f>
        <v>0</v>
      </c>
      <c r="AO126" s="16">
        <f>IF($D126="","",HKI!AO126+HKII!AO126+'COI - CHAM THI TN 17-18'!AO126)</f>
        <v>0</v>
      </c>
      <c r="AP126" s="16">
        <f>IF($D126="","",HKI!AP126+HKII!AP126+'COI - CHAM THI TN 17-18'!AP126)</f>
        <v>0</v>
      </c>
      <c r="AQ126" s="16">
        <f>IF(D126="","",SUM(AO126:AP126)*0.4)+'HK HE 16-17'!AB132</f>
        <v>0</v>
      </c>
      <c r="AR126" s="34">
        <f>IF($D126="","",HKI!AR126+HKII!AR126+'COI - CHAM THI TN 17-18'!AR126+'HK HE 16-17'!AF132)</f>
        <v>0</v>
      </c>
      <c r="AS126" s="34">
        <f>IF($D126="","",HKI!AS126+HKII!AS126+'COI - CHAM THI TN 17-18'!AS126+'HK HE 16-17'!AG132)</f>
        <v>0</v>
      </c>
      <c r="AT126" s="17">
        <f t="shared" si="7"/>
        <v>0</v>
      </c>
      <c r="AU126" s="5"/>
    </row>
    <row r="127" spans="1:47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>
        <f>IF($D127="","",HKI!E127+HKII!E127)</f>
        <v>0</v>
      </c>
      <c r="F127" s="16">
        <f>IF($D127="","",HKI!F127+HKII!F127)</f>
        <v>0</v>
      </c>
      <c r="G127" s="16">
        <f>IF($D127="","",HKI!G127+HKII!G127)</f>
        <v>0</v>
      </c>
      <c r="H127" s="16">
        <f>IF($D127="","",HKI!H127+HKII!H127)</f>
        <v>0</v>
      </c>
      <c r="I127" s="16">
        <f>IF($D127="","",HKI!I127+HKII!I127)</f>
        <v>0</v>
      </c>
      <c r="J127" s="16">
        <f>IF($D127="","",HKI!J127+HKII!J127)</f>
        <v>0</v>
      </c>
      <c r="K127" s="16">
        <f>IF($D127="","",HKI!K127+HKII!K127)</f>
        <v>0</v>
      </c>
      <c r="L127" s="16">
        <f>IF($D127="","",HKI!L127+HKII!L127)</f>
        <v>0</v>
      </c>
      <c r="M127" s="34">
        <f>IF($D127="","",($E127+$F127*1.5+$G127*0.25+$H127*0.5+$I127*2+$J127*2.5+$K127*0.5+$L127*1.5)+'HK HE 16-17'!I133)</f>
        <v>0</v>
      </c>
      <c r="N127" s="16">
        <f>IF($D127="","",HKI!N127+HKII!N127)</f>
        <v>0</v>
      </c>
      <c r="O127" s="16">
        <f>IF($D127="","",HKI!O127+HKII!O127)</f>
        <v>0</v>
      </c>
      <c r="P127" s="16">
        <f>IF($D127="","",HKI!P127+HKII!P127)</f>
        <v>0</v>
      </c>
      <c r="Q127" s="16">
        <f>IF($D127="","",HKI!Q127+HKII!Q127)</f>
        <v>0</v>
      </c>
      <c r="R127" s="34">
        <f>IF($D127="","",SUM($N127:$Q127)+'HK HE 16-17'!N133)</f>
        <v>0</v>
      </c>
      <c r="S127" s="16">
        <f>IF($D127="","",HKI!S127+HKII!S127)</f>
        <v>0</v>
      </c>
      <c r="T127" s="16">
        <f>IF($D127="","",HKI!T127+HKII!T127)</f>
        <v>0</v>
      </c>
      <c r="U127" s="16">
        <f>IF($D127="","",HKI!U127+HKII!U127)</f>
        <v>0</v>
      </c>
      <c r="V127" s="34">
        <f>IF($D127="","",((SUM($S127:$T127))-U127)*0.1)+'HK HE 16-17'!R133</f>
        <v>0</v>
      </c>
      <c r="W127" s="16">
        <f>IF($D127="","",HKI!W127+HKII!W127)</f>
        <v>0</v>
      </c>
      <c r="X127" s="16">
        <f>IF($D127="","",HKI!X127+HKII!X127)</f>
        <v>0</v>
      </c>
      <c r="Y127" s="16">
        <f>IF($D127="","",HKI!Y127+HKII!Y127)</f>
        <v>0</v>
      </c>
      <c r="Z127" s="34">
        <f t="shared" si="5"/>
        <v>0</v>
      </c>
      <c r="AA127" s="16">
        <f>IF($D127="","",HKI!AA127+HKII!AA127)</f>
        <v>0</v>
      </c>
      <c r="AB127" s="16">
        <f>IF($D127="","",HKI!AB127+HKII!AB127)</f>
        <v>0</v>
      </c>
      <c r="AC127" s="16">
        <f>IF($D127="","",HKI!AC127+HKII!AC127)</f>
        <v>0</v>
      </c>
      <c r="AD127" s="34">
        <f t="shared" si="6"/>
        <v>0</v>
      </c>
      <c r="AE127" s="16">
        <f>IF($D127="","",HKI!AE127+HKII!AE127)</f>
        <v>0</v>
      </c>
      <c r="AF127" s="16">
        <f>IF($D127="","",HKI!AF127+HKII!AF127)</f>
        <v>0</v>
      </c>
      <c r="AG127" s="16">
        <f>IF($D127="","",HKI!AG127+HKII!AG127)</f>
        <v>0</v>
      </c>
      <c r="AH127" s="34">
        <f>IF($D127="","",HKI!AH127+HKII!AH127)</f>
        <v>0</v>
      </c>
      <c r="AI127" s="16">
        <f>IF($D127="","",HKI!AI127+HKII!AI127+'COI - CHAM THI TN 17-18'!AI127)</f>
        <v>0</v>
      </c>
      <c r="AJ127" s="16">
        <f>IF($D127="","",HKI!AJ127+HKII!AJ127+'COI - CHAM THI TN 17-18'!AJ127)</f>
        <v>0</v>
      </c>
      <c r="AK127" s="34">
        <f>IF($D127="","",(SUM($AI127:$AJ127))*0.2)+'HK HE 16-17'!Y133</f>
        <v>0</v>
      </c>
      <c r="AL127" s="16">
        <f>IF($D127="","",HKI!AL127+HKII!AL127)</f>
        <v>0</v>
      </c>
      <c r="AM127" s="16">
        <f>IF($D127="","",HKI!AM127+HKII!AM127)</f>
        <v>0</v>
      </c>
      <c r="AN127" s="34">
        <f>IF($D127="","",HKI!AN127+HKII!AN127)</f>
        <v>0</v>
      </c>
      <c r="AO127" s="16">
        <f>IF($D127="","",HKI!AO127+HKII!AO127+'COI - CHAM THI TN 17-18'!AO127)</f>
        <v>0</v>
      </c>
      <c r="AP127" s="16">
        <f>IF($D127="","",HKI!AP127+HKII!AP127+'COI - CHAM THI TN 17-18'!AP127)</f>
        <v>0</v>
      </c>
      <c r="AQ127" s="16">
        <f>IF(D127="","",SUM(AO127:AP127)*0.4)+'HK HE 16-17'!AB133</f>
        <v>0</v>
      </c>
      <c r="AR127" s="34">
        <f>IF($D127="","",HKI!AR127+HKII!AR127+'COI - CHAM THI TN 17-18'!AR127+'HK HE 16-17'!AF133)</f>
        <v>0</v>
      </c>
      <c r="AS127" s="34">
        <f>IF($D127="","",HKI!AS127+HKII!AS127+'COI - CHAM THI TN 17-18'!AS127+'HK HE 16-17'!AG133)</f>
        <v>0</v>
      </c>
      <c r="AT127" s="17">
        <f t="shared" si="7"/>
        <v>0</v>
      </c>
      <c r="AU127" s="5"/>
    </row>
    <row r="128" spans="1:47" ht="30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>
        <f>IF($D128="","",HKI!E128+HKII!E128)</f>
        <v>0</v>
      </c>
      <c r="F128" s="16">
        <f>IF($D128="","",HKI!F128+HKII!F128)</f>
        <v>0</v>
      </c>
      <c r="G128" s="16">
        <f>IF($D128="","",HKI!G128+HKII!G128)</f>
        <v>0</v>
      </c>
      <c r="H128" s="16">
        <f>IF($D128="","",HKI!H128+HKII!H128)</f>
        <v>0</v>
      </c>
      <c r="I128" s="16">
        <f>IF($D128="","",HKI!I128+HKII!I128)</f>
        <v>0</v>
      </c>
      <c r="J128" s="16">
        <f>IF($D128="","",HKI!J128+HKII!J128)</f>
        <v>0</v>
      </c>
      <c r="K128" s="16">
        <f>IF($D128="","",HKI!K128+HKII!K128)</f>
        <v>0</v>
      </c>
      <c r="L128" s="16">
        <f>IF($D128="","",HKI!L128+HKII!L128)</f>
        <v>0</v>
      </c>
      <c r="M128" s="34">
        <f>IF($D128="","",($E128+$F128*1.5+$G128*0.25+$H128*0.5+$I128*2+$J128*2.5+$K128*0.5+$L128*1.5)+'HK HE 16-17'!I134)</f>
        <v>0</v>
      </c>
      <c r="N128" s="16">
        <f>IF($D128="","",HKI!N128+HKII!N128)</f>
        <v>0</v>
      </c>
      <c r="O128" s="16">
        <f>IF($D128="","",HKI!O128+HKII!O128)</f>
        <v>0</v>
      </c>
      <c r="P128" s="16">
        <f>IF($D128="","",HKI!P128+HKII!P128)</f>
        <v>0</v>
      </c>
      <c r="Q128" s="16">
        <f>IF($D128="","",HKI!Q128+HKII!Q128)</f>
        <v>0</v>
      </c>
      <c r="R128" s="34">
        <f>IF($D128="","",SUM($N128:$Q128)+'HK HE 16-17'!N134)</f>
        <v>0</v>
      </c>
      <c r="S128" s="16">
        <f>IF($D128="","",HKI!S128+HKII!S128)</f>
        <v>0</v>
      </c>
      <c r="T128" s="16">
        <f>IF($D128="","",HKI!T128+HKII!T128)</f>
        <v>0</v>
      </c>
      <c r="U128" s="16">
        <f>IF($D128="","",HKI!U128+HKII!U128)</f>
        <v>0</v>
      </c>
      <c r="V128" s="34">
        <f>IF($D128="","",((SUM($S128:$T128))-U128)*0.1)+'HK HE 16-17'!R134</f>
        <v>0</v>
      </c>
      <c r="W128" s="16">
        <f>IF($D128="","",HKI!W128+HKII!W128)</f>
        <v>0</v>
      </c>
      <c r="X128" s="16">
        <f>IF($D128="","",HKI!X128+HKII!X128)</f>
        <v>0</v>
      </c>
      <c r="Y128" s="16">
        <f>IF($D128="","",HKI!Y128+HKII!Y128)</f>
        <v>0</v>
      </c>
      <c r="Z128" s="34">
        <f t="shared" si="5"/>
        <v>0</v>
      </c>
      <c r="AA128" s="16">
        <f>IF($D128="","",HKI!AA128+HKII!AA128)</f>
        <v>0</v>
      </c>
      <c r="AB128" s="16">
        <f>IF($D128="","",HKI!AB128+HKII!AB128)</f>
        <v>0</v>
      </c>
      <c r="AC128" s="16">
        <f>IF($D128="","",HKI!AC128+HKII!AC128)</f>
        <v>0</v>
      </c>
      <c r="AD128" s="34">
        <f t="shared" si="6"/>
        <v>0</v>
      </c>
      <c r="AE128" s="16">
        <f>IF($D128="","",HKI!AE128+HKII!AE128)</f>
        <v>0</v>
      </c>
      <c r="AF128" s="16">
        <f>IF($D128="","",HKI!AF128+HKII!AF128)</f>
        <v>0</v>
      </c>
      <c r="AG128" s="16">
        <f>IF($D128="","",HKI!AG128+HKII!AG128)</f>
        <v>0</v>
      </c>
      <c r="AH128" s="34">
        <f>IF($D128="","",HKI!AH128+HKII!AH128)</f>
        <v>0</v>
      </c>
      <c r="AI128" s="16">
        <f>IF($D128="","",HKI!AI128+HKII!AI128+'COI - CHAM THI TN 17-18'!AI128)</f>
        <v>0</v>
      </c>
      <c r="AJ128" s="16">
        <f>IF($D128="","",HKI!AJ128+HKII!AJ128+'COI - CHAM THI TN 17-18'!AJ128)</f>
        <v>0</v>
      </c>
      <c r="AK128" s="34">
        <f>IF($D128="","",(SUM($AI128:$AJ128))*0.2)+'HK HE 16-17'!Y134</f>
        <v>0</v>
      </c>
      <c r="AL128" s="16">
        <f>IF($D128="","",HKI!AL128+HKII!AL128)</f>
        <v>0</v>
      </c>
      <c r="AM128" s="16">
        <f>IF($D128="","",HKI!AM128+HKII!AM128)</f>
        <v>0</v>
      </c>
      <c r="AN128" s="34">
        <f>IF($D128="","",HKI!AN128+HKII!AN128)</f>
        <v>0</v>
      </c>
      <c r="AO128" s="16">
        <f>IF($D128="","",HKI!AO128+HKII!AO128+'COI - CHAM THI TN 17-18'!AO128)</f>
        <v>0</v>
      </c>
      <c r="AP128" s="16">
        <f>IF($D128="","",HKI!AP128+HKII!AP128+'COI - CHAM THI TN 17-18'!AP128)</f>
        <v>0</v>
      </c>
      <c r="AQ128" s="16">
        <f>IF(D128="","",SUM(AO128:AP128)*0.4)+'HK HE 16-17'!AB134</f>
        <v>0</v>
      </c>
      <c r="AR128" s="34">
        <f>IF($D128="","",HKI!AR128+HKII!AR128+'COI - CHAM THI TN 17-18'!AR128+'HK HE 16-17'!AF134)</f>
        <v>0</v>
      </c>
      <c r="AS128" s="34">
        <f>IF($D128="","",HKI!AS128+HKII!AS128+'COI - CHAM THI TN 17-18'!AS128+'HK HE 16-17'!AG134)</f>
        <v>0</v>
      </c>
      <c r="AT128" s="17">
        <f t="shared" si="7"/>
        <v>0</v>
      </c>
      <c r="AU128" s="5"/>
    </row>
    <row r="129" spans="1:47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>
        <f>IF($D129="","",HKI!E129+HKII!E129)</f>
        <v>0</v>
      </c>
      <c r="F129" s="16">
        <f>IF($D129="","",HKI!F129+HKII!F129)</f>
        <v>0</v>
      </c>
      <c r="G129" s="16">
        <f>IF($D129="","",HKI!G129+HKII!G129)</f>
        <v>0</v>
      </c>
      <c r="H129" s="16">
        <f>IF($D129="","",HKI!H129+HKII!H129)</f>
        <v>0</v>
      </c>
      <c r="I129" s="16">
        <f>IF($D129="","",HKI!I129+HKII!I129)</f>
        <v>0</v>
      </c>
      <c r="J129" s="16">
        <f>IF($D129="","",HKI!J129+HKII!J129)</f>
        <v>0</v>
      </c>
      <c r="K129" s="16">
        <f>IF($D129="","",HKI!K129+HKII!K129)</f>
        <v>0</v>
      </c>
      <c r="L129" s="16">
        <f>IF($D129="","",HKI!L129+HKII!L129)</f>
        <v>0</v>
      </c>
      <c r="M129" s="34">
        <f>IF($D129="","",($E129+$F129*1.5+$G129*0.25+$H129*0.5+$I129*2+$J129*2.5+$K129*0.5+$L129*1.5)+'HK HE 16-17'!I135)</f>
        <v>0</v>
      </c>
      <c r="N129" s="16">
        <f>IF($D129="","",HKI!N129+HKII!N129)</f>
        <v>0</v>
      </c>
      <c r="O129" s="16">
        <f>IF($D129="","",HKI!O129+HKII!O129)</f>
        <v>0</v>
      </c>
      <c r="P129" s="16">
        <f>IF($D129="","",HKI!P129+HKII!P129)</f>
        <v>0</v>
      </c>
      <c r="Q129" s="16">
        <f>IF($D129="","",HKI!Q129+HKII!Q129)</f>
        <v>0</v>
      </c>
      <c r="R129" s="34">
        <f>IF($D129="","",SUM($N129:$Q129)+'HK HE 16-17'!N135)</f>
        <v>0</v>
      </c>
      <c r="S129" s="16">
        <f>IF($D129="","",HKI!S129+HKII!S129)</f>
        <v>0</v>
      </c>
      <c r="T129" s="16">
        <f>IF($D129="","",HKI!T129+HKII!T129)</f>
        <v>0</v>
      </c>
      <c r="U129" s="16">
        <f>IF($D129="","",HKI!U129+HKII!U129)</f>
        <v>0</v>
      </c>
      <c r="V129" s="34">
        <f>IF($D129="","",((SUM($S129:$T129))-U129)*0.1)+'HK HE 16-17'!R135</f>
        <v>0</v>
      </c>
      <c r="W129" s="16">
        <f>IF($D129="","",HKI!W129+HKII!W129)</f>
        <v>0</v>
      </c>
      <c r="X129" s="16">
        <f>IF($D129="","",HKI!X129+HKII!X129)</f>
        <v>0</v>
      </c>
      <c r="Y129" s="16">
        <f>IF($D129="","",HKI!Y129+HKII!Y129)</f>
        <v>0</v>
      </c>
      <c r="Z129" s="34">
        <f t="shared" si="5"/>
        <v>0</v>
      </c>
      <c r="AA129" s="16">
        <f>IF($D129="","",HKI!AA129+HKII!AA129)</f>
        <v>0</v>
      </c>
      <c r="AB129" s="16">
        <f>IF($D129="","",HKI!AB129+HKII!AB129)</f>
        <v>0</v>
      </c>
      <c r="AC129" s="16">
        <f>IF($D129="","",HKI!AC129+HKII!AC129)</f>
        <v>0</v>
      </c>
      <c r="AD129" s="34">
        <f t="shared" si="6"/>
        <v>0</v>
      </c>
      <c r="AE129" s="16">
        <f>IF($D129="","",HKI!AE129+HKII!AE129)</f>
        <v>0</v>
      </c>
      <c r="AF129" s="16">
        <f>IF($D129="","",HKI!AF129+HKII!AF129)</f>
        <v>0</v>
      </c>
      <c r="AG129" s="16">
        <f>IF($D129="","",HKI!AG129+HKII!AG129)</f>
        <v>0</v>
      </c>
      <c r="AH129" s="34">
        <f>IF($D129="","",HKI!AH129+HKII!AH129)</f>
        <v>0</v>
      </c>
      <c r="AI129" s="16">
        <f>IF($D129="","",HKI!AI129+HKII!AI129+'COI - CHAM THI TN 17-18'!AI129)</f>
        <v>0</v>
      </c>
      <c r="AJ129" s="16">
        <f>IF($D129="","",HKI!AJ129+HKII!AJ129+'COI - CHAM THI TN 17-18'!AJ129)</f>
        <v>0</v>
      </c>
      <c r="AK129" s="34">
        <f>IF($D129="","",(SUM($AI129:$AJ129))*0.2)+'HK HE 16-17'!Y135</f>
        <v>0</v>
      </c>
      <c r="AL129" s="16">
        <f>IF($D129="","",HKI!AL129+HKII!AL129)</f>
        <v>0</v>
      </c>
      <c r="AM129" s="16">
        <f>IF($D129="","",HKI!AM129+HKII!AM129)</f>
        <v>0</v>
      </c>
      <c r="AN129" s="34">
        <f>IF($D129="","",HKI!AN129+HKII!AN129)</f>
        <v>0</v>
      </c>
      <c r="AO129" s="16">
        <f>IF($D129="","",HKI!AO129+HKII!AO129+'COI - CHAM THI TN 17-18'!AO129)</f>
        <v>0</v>
      </c>
      <c r="AP129" s="16">
        <f>IF($D129="","",HKI!AP129+HKII!AP129+'COI - CHAM THI TN 17-18'!AP129)</f>
        <v>0</v>
      </c>
      <c r="AQ129" s="16">
        <f>IF(D129="","",SUM(AO129:AP129)*0.4)+'HK HE 16-17'!AB135</f>
        <v>0</v>
      </c>
      <c r="AR129" s="34">
        <f>IF($D129="","",HKI!AR129+HKII!AR129+'COI - CHAM THI TN 17-18'!AR129+'HK HE 16-17'!AF135)</f>
        <v>0</v>
      </c>
      <c r="AS129" s="34">
        <f>IF($D129="","",HKI!AS129+HKII!AS129+'COI - CHAM THI TN 17-18'!AS129+'HK HE 16-17'!AG135)</f>
        <v>0</v>
      </c>
      <c r="AT129" s="17">
        <f t="shared" si="7"/>
        <v>0</v>
      </c>
      <c r="AU129" s="5"/>
    </row>
    <row r="130" spans="1:47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>
        <f>IF($D130="","",HKI!E130+HKII!E130)</f>
        <v>0</v>
      </c>
      <c r="F130" s="16">
        <f>IF($D130="","",HKI!F130+HKII!F130)</f>
        <v>0</v>
      </c>
      <c r="G130" s="16">
        <f>IF($D130="","",HKI!G130+HKII!G130)</f>
        <v>0</v>
      </c>
      <c r="H130" s="16">
        <f>IF($D130="","",HKI!H130+HKII!H130)</f>
        <v>0</v>
      </c>
      <c r="I130" s="16">
        <f>IF($D130="","",HKI!I130+HKII!I130)</f>
        <v>0</v>
      </c>
      <c r="J130" s="16">
        <f>IF($D130="","",HKI!J130+HKII!J130)</f>
        <v>0</v>
      </c>
      <c r="K130" s="16">
        <f>IF($D130="","",HKI!K130+HKII!K130)</f>
        <v>0</v>
      </c>
      <c r="L130" s="16">
        <f>IF($D130="","",HKI!L130+HKII!L130)</f>
        <v>0</v>
      </c>
      <c r="M130" s="34">
        <f>IF($D130="","",($E130+$F130*1.5+$G130*0.25+$H130*0.5+$I130*2+$J130*2.5+$K130*0.5+$L130*1.5)+'HK HE 16-17'!I136)</f>
        <v>0</v>
      </c>
      <c r="N130" s="16">
        <f>IF($D130="","",HKI!N130+HKII!N130)</f>
        <v>0</v>
      </c>
      <c r="O130" s="16">
        <f>IF($D130="","",HKI!O130+HKII!O130)</f>
        <v>0</v>
      </c>
      <c r="P130" s="16">
        <f>IF($D130="","",HKI!P130+HKII!P130)</f>
        <v>0</v>
      </c>
      <c r="Q130" s="16">
        <f>IF($D130="","",HKI!Q130+HKII!Q130)</f>
        <v>0</v>
      </c>
      <c r="R130" s="34">
        <f>IF($D130="","",SUM($N130:$Q130)+'HK HE 16-17'!N136)</f>
        <v>0</v>
      </c>
      <c r="S130" s="16">
        <f>IF($D130="","",HKI!S130+HKII!S130)</f>
        <v>0</v>
      </c>
      <c r="T130" s="16">
        <f>IF($D130="","",HKI!T130+HKII!T130)</f>
        <v>0</v>
      </c>
      <c r="U130" s="16">
        <f>IF($D130="","",HKI!U130+HKII!U130)</f>
        <v>0</v>
      </c>
      <c r="V130" s="34">
        <f>IF($D130="","",((SUM($S130:$T130))-U130)*0.1)+'HK HE 16-17'!R136</f>
        <v>0</v>
      </c>
      <c r="W130" s="16">
        <f>IF($D130="","",HKI!W130+HKII!W130)</f>
        <v>0</v>
      </c>
      <c r="X130" s="16">
        <f>IF($D130="","",HKI!X130+HKII!X130)</f>
        <v>0</v>
      </c>
      <c r="Y130" s="16">
        <f>IF($D130="","",HKI!Y130+HKII!Y130)</f>
        <v>0</v>
      </c>
      <c r="Z130" s="34">
        <f t="shared" si="5"/>
        <v>0</v>
      </c>
      <c r="AA130" s="16">
        <f>IF($D130="","",HKI!AA130+HKII!AA130)</f>
        <v>0</v>
      </c>
      <c r="AB130" s="16">
        <f>IF($D130="","",HKI!AB130+HKII!AB130)</f>
        <v>0</v>
      </c>
      <c r="AC130" s="16">
        <f>IF($D130="","",HKI!AC130+HKII!AC130)</f>
        <v>0</v>
      </c>
      <c r="AD130" s="34">
        <f t="shared" si="6"/>
        <v>0</v>
      </c>
      <c r="AE130" s="16">
        <f>IF($D130="","",HKI!AE130+HKII!AE130)</f>
        <v>0</v>
      </c>
      <c r="AF130" s="16">
        <f>IF($D130="","",HKI!AF130+HKII!AF130)</f>
        <v>0</v>
      </c>
      <c r="AG130" s="16">
        <f>IF($D130="","",HKI!AG130+HKII!AG130)</f>
        <v>0</v>
      </c>
      <c r="AH130" s="34">
        <f>IF($D130="","",HKI!AH130+HKII!AH130)</f>
        <v>0</v>
      </c>
      <c r="AI130" s="16">
        <f>IF($D130="","",HKI!AI130+HKII!AI130+'COI - CHAM THI TN 17-18'!AI130)</f>
        <v>0</v>
      </c>
      <c r="AJ130" s="16">
        <f>IF($D130="","",HKI!AJ130+HKII!AJ130+'COI - CHAM THI TN 17-18'!AJ130)</f>
        <v>0</v>
      </c>
      <c r="AK130" s="34">
        <f>IF($D130="","",(SUM($AI130:$AJ130))*0.2)+'HK HE 16-17'!Y136</f>
        <v>0</v>
      </c>
      <c r="AL130" s="16">
        <f>IF($D130="","",HKI!AL130+HKII!AL130)</f>
        <v>0</v>
      </c>
      <c r="AM130" s="16">
        <f>IF($D130="","",HKI!AM130+HKII!AM130)</f>
        <v>0</v>
      </c>
      <c r="AN130" s="34">
        <f>IF($D130="","",HKI!AN130+HKII!AN130)</f>
        <v>0</v>
      </c>
      <c r="AO130" s="16">
        <f>IF($D130="","",HKI!AO130+HKII!AO130+'COI - CHAM THI TN 17-18'!AO130)</f>
        <v>0</v>
      </c>
      <c r="AP130" s="16">
        <f>IF($D130="","",HKI!AP130+HKII!AP130+'COI - CHAM THI TN 17-18'!AP130)</f>
        <v>0</v>
      </c>
      <c r="AQ130" s="16">
        <f>IF(D130="","",SUM(AO130:AP130)*0.4)+'HK HE 16-17'!AB136</f>
        <v>0</v>
      </c>
      <c r="AR130" s="34">
        <f>IF($D130="","",HKI!AR130+HKII!AR130+'COI - CHAM THI TN 17-18'!AR130+'HK HE 16-17'!AF136)</f>
        <v>0</v>
      </c>
      <c r="AS130" s="34">
        <f>IF($D130="","",HKI!AS130+HKII!AS130+'COI - CHAM THI TN 17-18'!AS130+'HK HE 16-17'!AG136)</f>
        <v>0</v>
      </c>
      <c r="AT130" s="17">
        <f t="shared" si="7"/>
        <v>0</v>
      </c>
      <c r="AU130" s="5"/>
    </row>
    <row r="131" spans="1:47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>
        <f>IF($D131="","",HKI!E131+HKII!E131)</f>
        <v>0</v>
      </c>
      <c r="F131" s="16">
        <f>IF($D131="","",HKI!F131+HKII!F131)</f>
        <v>0</v>
      </c>
      <c r="G131" s="16">
        <f>IF($D131="","",HKI!G131+HKII!G131)</f>
        <v>0</v>
      </c>
      <c r="H131" s="16">
        <f>IF($D131="","",HKI!H131+HKII!H131)</f>
        <v>0</v>
      </c>
      <c r="I131" s="16">
        <f>IF($D131="","",HKI!I131+HKII!I131)</f>
        <v>0</v>
      </c>
      <c r="J131" s="16">
        <f>IF($D131="","",HKI!J131+HKII!J131)</f>
        <v>0</v>
      </c>
      <c r="K131" s="16">
        <f>IF($D131="","",HKI!K131+HKII!K131)</f>
        <v>0</v>
      </c>
      <c r="L131" s="16">
        <f>IF($D131="","",HKI!L131+HKII!L131)</f>
        <v>0</v>
      </c>
      <c r="M131" s="34">
        <f>IF($D131="","",($E131+$F131*1.5+$G131*0.25+$H131*0.5+$I131*2+$J131*2.5+$K131*0.5+$L131*1.5)+'HK HE 16-17'!I137)</f>
        <v>0</v>
      </c>
      <c r="N131" s="16">
        <f>IF($D131="","",HKI!N131+HKII!N131)</f>
        <v>0</v>
      </c>
      <c r="O131" s="16">
        <f>IF($D131="","",HKI!O131+HKII!O131)</f>
        <v>0</v>
      </c>
      <c r="P131" s="16">
        <f>IF($D131="","",HKI!P131+HKII!P131)</f>
        <v>0</v>
      </c>
      <c r="Q131" s="16">
        <f>IF($D131="","",HKI!Q131+HKII!Q131)</f>
        <v>0</v>
      </c>
      <c r="R131" s="34">
        <f>IF($D131="","",SUM($N131:$Q131)+'HK HE 16-17'!N137)</f>
        <v>0</v>
      </c>
      <c r="S131" s="16">
        <f>IF($D131="","",HKI!S131+HKII!S131)</f>
        <v>0</v>
      </c>
      <c r="T131" s="16">
        <f>IF($D131="","",HKI!T131+HKII!T131)</f>
        <v>0</v>
      </c>
      <c r="U131" s="16">
        <f>IF($D131="","",HKI!U131+HKII!U131)</f>
        <v>0</v>
      </c>
      <c r="V131" s="34">
        <f>IF($D131="","",((SUM($S131:$T131))-U131)*0.1)+'HK HE 16-17'!R137</f>
        <v>0</v>
      </c>
      <c r="W131" s="16">
        <f>IF($D131="","",HKI!W131+HKII!W131)</f>
        <v>0</v>
      </c>
      <c r="X131" s="16">
        <f>IF($D131="","",HKI!X131+HKII!X131)</f>
        <v>0</v>
      </c>
      <c r="Y131" s="16">
        <f>IF($D131="","",HKI!Y131+HKII!Y131)</f>
        <v>0</v>
      </c>
      <c r="Z131" s="34">
        <f t="shared" si="5"/>
        <v>0</v>
      </c>
      <c r="AA131" s="16">
        <f>IF($D131="","",HKI!AA131+HKII!AA131)</f>
        <v>103</v>
      </c>
      <c r="AB131" s="16">
        <f>IF($D131="","",HKI!AB131+HKII!AB131)</f>
        <v>48</v>
      </c>
      <c r="AC131" s="16">
        <f>IF($D131="","",HKI!AC131+HKII!AC131)</f>
        <v>142</v>
      </c>
      <c r="AD131" s="34">
        <f t="shared" si="6"/>
        <v>0.9</v>
      </c>
      <c r="AE131" s="16">
        <f>IF($D131="","",HKI!AE131+HKII!AE131)</f>
        <v>0</v>
      </c>
      <c r="AF131" s="16">
        <f>IF($D131="","",HKI!AF131+HKII!AF131)</f>
        <v>0</v>
      </c>
      <c r="AG131" s="16">
        <f>IF($D131="","",HKI!AG131+HKII!AG131)</f>
        <v>0</v>
      </c>
      <c r="AH131" s="34">
        <f>IF($D131="","",HKI!AH131+HKII!AH131)</f>
        <v>0</v>
      </c>
      <c r="AI131" s="16">
        <f>IF($D131="","",HKI!AI131+HKII!AI131+'COI - CHAM THI TN 17-18'!AI131)</f>
        <v>0</v>
      </c>
      <c r="AJ131" s="16">
        <f>IF($D131="","",HKI!AJ131+HKII!AJ131+'COI - CHAM THI TN 17-18'!AJ131)</f>
        <v>0</v>
      </c>
      <c r="AK131" s="34">
        <f>IF($D131="","",(SUM($AI131:$AJ131))*0.2)+'HK HE 16-17'!Y137</f>
        <v>0</v>
      </c>
      <c r="AL131" s="16">
        <f>IF($D131="","",HKI!AL131+HKII!AL131)</f>
        <v>0</v>
      </c>
      <c r="AM131" s="16">
        <f>IF($D131="","",HKI!AM131+HKII!AM131)</f>
        <v>0</v>
      </c>
      <c r="AN131" s="34">
        <f>IF($D131="","",HKI!AN131+HKII!AN131)</f>
        <v>0</v>
      </c>
      <c r="AO131" s="16">
        <f>IF($D131="","",HKI!AO131+HKII!AO131+'COI - CHAM THI TN 17-18'!AO131)</f>
        <v>0</v>
      </c>
      <c r="AP131" s="16">
        <f>IF($D131="","",HKI!AP131+HKII!AP131+'COI - CHAM THI TN 17-18'!AP131)</f>
        <v>0</v>
      </c>
      <c r="AQ131" s="16">
        <f>IF(D131="","",SUM(AO131:AP131)*0.4)+'HK HE 16-17'!AB137</f>
        <v>0</v>
      </c>
      <c r="AR131" s="34">
        <f>IF($D131="","",HKI!AR131+HKII!AR131+'COI - CHAM THI TN 17-18'!AR131+'HK HE 16-17'!AF137)</f>
        <v>0</v>
      </c>
      <c r="AS131" s="34">
        <f>IF($D131="","",HKI!AS131+HKII!AS131+'COI - CHAM THI TN 17-18'!AS131+'HK HE 16-17'!AG137)</f>
        <v>0</v>
      </c>
      <c r="AT131" s="17">
        <f t="shared" si="7"/>
        <v>0.9</v>
      </c>
      <c r="AU131" s="5"/>
    </row>
    <row r="132" spans="1:47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>
        <f>IF($D132="","",HKI!E132+HKII!E132)</f>
        <v>0</v>
      </c>
      <c r="F132" s="16">
        <f>IF($D132="","",HKI!F132+HKII!F132)</f>
        <v>0</v>
      </c>
      <c r="G132" s="16">
        <f>IF($D132="","",HKI!G132+HKII!G132)</f>
        <v>0</v>
      </c>
      <c r="H132" s="16">
        <f>IF($D132="","",HKI!H132+HKII!H132)</f>
        <v>0</v>
      </c>
      <c r="I132" s="16">
        <f>IF($D132="","",HKI!I132+HKII!I132)</f>
        <v>0</v>
      </c>
      <c r="J132" s="16">
        <f>IF($D132="","",HKI!J132+HKII!J132)</f>
        <v>0</v>
      </c>
      <c r="K132" s="16">
        <f>IF($D132="","",HKI!K132+HKII!K132)</f>
        <v>0</v>
      </c>
      <c r="L132" s="16">
        <f>IF($D132="","",HKI!L132+HKII!L132)</f>
        <v>0</v>
      </c>
      <c r="M132" s="34">
        <f>IF($D132="","",($E132+$F132*1.5+$G132*0.25+$H132*0.5+$I132*2+$J132*2.5+$K132*0.5+$L132*1.5)+'HK HE 16-17'!I138)</f>
        <v>0</v>
      </c>
      <c r="N132" s="16">
        <f>IF($D132="","",HKI!N132+HKII!N132)</f>
        <v>0</v>
      </c>
      <c r="O132" s="16">
        <f>IF($D132="","",HKI!O132+HKII!O132)</f>
        <v>0</v>
      </c>
      <c r="P132" s="16">
        <f>IF($D132="","",HKI!P132+HKII!P132)</f>
        <v>0</v>
      </c>
      <c r="Q132" s="16">
        <f>IF($D132="","",HKI!Q132+HKII!Q132)</f>
        <v>0</v>
      </c>
      <c r="R132" s="34">
        <f>IF($D132="","",SUM($N132:$Q132)+'HK HE 16-17'!N138)</f>
        <v>0</v>
      </c>
      <c r="S132" s="16">
        <f>IF($D132="","",HKI!S132+HKII!S132)</f>
        <v>0</v>
      </c>
      <c r="T132" s="16">
        <f>IF($D132="","",HKI!T132+HKII!T132)</f>
        <v>0</v>
      </c>
      <c r="U132" s="16">
        <f>IF($D132="","",HKI!U132+HKII!U132)</f>
        <v>0</v>
      </c>
      <c r="V132" s="34">
        <f>IF($D132="","",((SUM($S132:$T132))-U132)*0.1)+'HK HE 16-17'!R138</f>
        <v>0</v>
      </c>
      <c r="W132" s="16">
        <f>IF($D132="","",HKI!W132+HKII!W132)</f>
        <v>0</v>
      </c>
      <c r="X132" s="16">
        <f>IF($D132="","",HKI!X132+HKII!X132)</f>
        <v>0</v>
      </c>
      <c r="Y132" s="16">
        <f>IF($D132="","",HKI!Y132+HKII!Y132)</f>
        <v>0</v>
      </c>
      <c r="Z132" s="34">
        <f t="shared" si="5"/>
        <v>0</v>
      </c>
      <c r="AA132" s="16">
        <f>IF($D132="","",HKI!AA132+HKII!AA132)</f>
        <v>0</v>
      </c>
      <c r="AB132" s="16">
        <f>IF($D132="","",HKI!AB132+HKII!AB132)</f>
        <v>0</v>
      </c>
      <c r="AC132" s="16">
        <f>IF($D132="","",HKI!AC132+HKII!AC132)</f>
        <v>0</v>
      </c>
      <c r="AD132" s="34">
        <f t="shared" si="6"/>
        <v>0</v>
      </c>
      <c r="AE132" s="16">
        <f>IF($D132="","",HKI!AE132+HKII!AE132)</f>
        <v>0</v>
      </c>
      <c r="AF132" s="16">
        <f>IF($D132="","",HKI!AF132+HKII!AF132)</f>
        <v>0</v>
      </c>
      <c r="AG132" s="16">
        <f>IF($D132="","",HKI!AG132+HKII!AG132)</f>
        <v>0</v>
      </c>
      <c r="AH132" s="34">
        <f>IF($D132="","",HKI!AH132+HKII!AH132)</f>
        <v>0</v>
      </c>
      <c r="AI132" s="16">
        <f>IF($D132="","",HKI!AI132+HKII!AI132+'COI - CHAM THI TN 17-18'!AI132)</f>
        <v>0</v>
      </c>
      <c r="AJ132" s="16">
        <f>IF($D132="","",HKI!AJ132+HKII!AJ132+'COI - CHAM THI TN 17-18'!AJ132)</f>
        <v>0</v>
      </c>
      <c r="AK132" s="34">
        <f>IF($D132="","",(SUM($AI132:$AJ132))*0.2)+'HK HE 16-17'!Y138</f>
        <v>0</v>
      </c>
      <c r="AL132" s="16">
        <f>IF($D132="","",HKI!AL132+HKII!AL132)</f>
        <v>0</v>
      </c>
      <c r="AM132" s="16">
        <f>IF($D132="","",HKI!AM132+HKII!AM132)</f>
        <v>0</v>
      </c>
      <c r="AN132" s="34">
        <f>IF($D132="","",HKI!AN132+HKII!AN132)</f>
        <v>0</v>
      </c>
      <c r="AO132" s="16">
        <f>IF($D132="","",HKI!AO132+HKII!AO132+'COI - CHAM THI TN 17-18'!AO132)</f>
        <v>0</v>
      </c>
      <c r="AP132" s="16">
        <f>IF($D132="","",HKI!AP132+HKII!AP132+'COI - CHAM THI TN 17-18'!AP132)</f>
        <v>0</v>
      </c>
      <c r="AQ132" s="16">
        <f>IF(D132="","",SUM(AO132:AP132)*0.4)+'HK HE 16-17'!AB138</f>
        <v>0</v>
      </c>
      <c r="AR132" s="34">
        <f>IF($D132="","",HKI!AR132+HKII!AR132+'COI - CHAM THI TN 17-18'!AR132+'HK HE 16-17'!AF138)</f>
        <v>0</v>
      </c>
      <c r="AS132" s="34">
        <f>IF($D132="","",HKI!AS132+HKII!AS132+'COI - CHAM THI TN 17-18'!AS132+'HK HE 16-17'!AG138)</f>
        <v>0</v>
      </c>
      <c r="AT132" s="17">
        <f t="shared" si="7"/>
        <v>0</v>
      </c>
      <c r="AU132" s="5"/>
    </row>
    <row r="133" spans="1:47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>
        <f>IF($D133="","",HKI!E133+HKII!E133)</f>
        <v>0</v>
      </c>
      <c r="F133" s="16">
        <f>IF($D133="","",HKI!F133+HKII!F133)</f>
        <v>0</v>
      </c>
      <c r="G133" s="16">
        <f>IF($D133="","",HKI!G133+HKII!G133)</f>
        <v>0</v>
      </c>
      <c r="H133" s="16">
        <f>IF($D133="","",HKI!H133+HKII!H133)</f>
        <v>0</v>
      </c>
      <c r="I133" s="16">
        <f>IF($D133="","",HKI!I133+HKII!I133)</f>
        <v>0</v>
      </c>
      <c r="J133" s="16">
        <f>IF($D133="","",HKI!J133+HKII!J133)</f>
        <v>0</v>
      </c>
      <c r="K133" s="16">
        <f>IF($D133="","",HKI!K133+HKII!K133)</f>
        <v>0</v>
      </c>
      <c r="L133" s="16">
        <f>IF($D133="","",HKI!L133+HKII!L133)</f>
        <v>0</v>
      </c>
      <c r="M133" s="34">
        <f>IF($D133="","",($E133+$F133*1.5+$G133*0.25+$H133*0.5+$I133*2+$J133*2.5+$K133*0.5+$L133*1.5)+'HK HE 16-17'!I139)</f>
        <v>0</v>
      </c>
      <c r="N133" s="16">
        <f>IF($D133="","",HKI!N133+HKII!N133)</f>
        <v>0</v>
      </c>
      <c r="O133" s="16">
        <f>IF($D133="","",HKI!O133+HKII!O133)</f>
        <v>0</v>
      </c>
      <c r="P133" s="16">
        <f>IF($D133="","",HKI!P133+HKII!P133)</f>
        <v>0</v>
      </c>
      <c r="Q133" s="16">
        <f>IF($D133="","",HKI!Q133+HKII!Q133)</f>
        <v>0</v>
      </c>
      <c r="R133" s="34">
        <f>IF($D133="","",SUM($N133:$Q133)+'HK HE 16-17'!N139)</f>
        <v>0</v>
      </c>
      <c r="S133" s="16">
        <f>IF($D133="","",HKI!S133+HKII!S133)</f>
        <v>0</v>
      </c>
      <c r="T133" s="16">
        <f>IF($D133="","",HKI!T133+HKII!T133)</f>
        <v>0</v>
      </c>
      <c r="U133" s="16">
        <f>IF($D133="","",HKI!U133+HKII!U133)</f>
        <v>0</v>
      </c>
      <c r="V133" s="34">
        <f>IF($D133="","",((SUM($S133:$T133))-U133)*0.1)+'HK HE 16-17'!R139</f>
        <v>0</v>
      </c>
      <c r="W133" s="16">
        <f>IF($D133="","",HKI!W133+HKII!W133)</f>
        <v>0</v>
      </c>
      <c r="X133" s="16">
        <f>IF($D133="","",HKI!X133+HKII!X133)</f>
        <v>0</v>
      </c>
      <c r="Y133" s="16">
        <f>IF($D133="","",HKI!Y133+HKII!Y133)</f>
        <v>0</v>
      </c>
      <c r="Z133" s="34">
        <f t="shared" si="5"/>
        <v>0</v>
      </c>
      <c r="AA133" s="16">
        <f>IF($D133="","",HKI!AA133+HKII!AA133)</f>
        <v>0</v>
      </c>
      <c r="AB133" s="16">
        <f>IF($D133="","",HKI!AB133+HKII!AB133)</f>
        <v>0</v>
      </c>
      <c r="AC133" s="16">
        <f>IF($D133="","",HKI!AC133+HKII!AC133)</f>
        <v>0</v>
      </c>
      <c r="AD133" s="34">
        <f t="shared" si="6"/>
        <v>0</v>
      </c>
      <c r="AE133" s="16">
        <f>IF($D133="","",HKI!AE133+HKII!AE133)</f>
        <v>0</v>
      </c>
      <c r="AF133" s="16">
        <f>IF($D133="","",HKI!AF133+HKII!AF133)</f>
        <v>0</v>
      </c>
      <c r="AG133" s="16">
        <f>IF($D133="","",HKI!AG133+HKII!AG133)</f>
        <v>0</v>
      </c>
      <c r="AH133" s="34">
        <f>IF($D133="","",HKI!AH133+HKII!AH133)</f>
        <v>0</v>
      </c>
      <c r="AI133" s="16">
        <f>IF($D133="","",HKI!AI133+HKII!AI133+'COI - CHAM THI TN 17-18'!AI133)</f>
        <v>0</v>
      </c>
      <c r="AJ133" s="16">
        <f>IF($D133="","",HKI!AJ133+HKII!AJ133+'COI - CHAM THI TN 17-18'!AJ133)</f>
        <v>0</v>
      </c>
      <c r="AK133" s="34">
        <f>IF($D133="","",(SUM($AI133:$AJ133))*0.2)+'HK HE 16-17'!Y139</f>
        <v>0</v>
      </c>
      <c r="AL133" s="16">
        <f>IF($D133="","",HKI!AL133+HKII!AL133)</f>
        <v>0</v>
      </c>
      <c r="AM133" s="16">
        <f>IF($D133="","",HKI!AM133+HKII!AM133)</f>
        <v>0</v>
      </c>
      <c r="AN133" s="34">
        <f>IF($D133="","",HKI!AN133+HKII!AN133)</f>
        <v>0</v>
      </c>
      <c r="AO133" s="16">
        <f>IF($D133="","",HKI!AO133+HKII!AO133+'COI - CHAM THI TN 17-18'!AO133)</f>
        <v>0</v>
      </c>
      <c r="AP133" s="16">
        <f>IF($D133="","",HKI!AP133+HKII!AP133+'COI - CHAM THI TN 17-18'!AP133)</f>
        <v>0</v>
      </c>
      <c r="AQ133" s="16">
        <f>IF(D133="","",SUM(AO133:AP133)*0.4)+'HK HE 16-17'!AB139</f>
        <v>0</v>
      </c>
      <c r="AR133" s="34">
        <f>IF($D133="","",HKI!AR133+HKII!AR133+'COI - CHAM THI TN 17-18'!AR133+'HK HE 16-17'!AF139)</f>
        <v>0</v>
      </c>
      <c r="AS133" s="34">
        <f>IF($D133="","",HKI!AS133+HKII!AS133+'COI - CHAM THI TN 17-18'!AS133+'HK HE 16-17'!AG139)</f>
        <v>0</v>
      </c>
      <c r="AT133" s="17">
        <f t="shared" si="7"/>
        <v>0</v>
      </c>
      <c r="AU133" s="5"/>
    </row>
    <row r="134" spans="1:47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>
        <f>IF($D134="","",HKI!E134+HKII!E134)</f>
        <v>0</v>
      </c>
      <c r="F134" s="16">
        <f>IF($D134="","",HKI!F134+HKII!F134)</f>
        <v>0</v>
      </c>
      <c r="G134" s="16">
        <f>IF($D134="","",HKI!G134+HKII!G134)</f>
        <v>0</v>
      </c>
      <c r="H134" s="16">
        <f>IF($D134="","",HKI!H134+HKII!H134)</f>
        <v>0</v>
      </c>
      <c r="I134" s="16">
        <f>IF($D134="","",HKI!I134+HKII!I134)</f>
        <v>0</v>
      </c>
      <c r="J134" s="16">
        <f>IF($D134="","",HKI!J134+HKII!J134)</f>
        <v>0</v>
      </c>
      <c r="K134" s="16">
        <f>IF($D134="","",HKI!K134+HKII!K134)</f>
        <v>0</v>
      </c>
      <c r="L134" s="16">
        <f>IF($D134="","",HKI!L134+HKII!L134)</f>
        <v>0</v>
      </c>
      <c r="M134" s="34">
        <f>IF($D134="","",($E134+$F134*1.5+$G134*0.25+$H134*0.5+$I134*2+$J134*2.5+$K134*0.5+$L134*1.5)+'HK HE 16-17'!I140)</f>
        <v>0</v>
      </c>
      <c r="N134" s="16">
        <f>IF($D134="","",HKI!N134+HKII!N134)</f>
        <v>0</v>
      </c>
      <c r="O134" s="16">
        <f>IF($D134="","",HKI!O134+HKII!O134)</f>
        <v>0</v>
      </c>
      <c r="P134" s="16">
        <f>IF($D134="","",HKI!P134+HKII!P134)</f>
        <v>0</v>
      </c>
      <c r="Q134" s="16">
        <f>IF($D134="","",HKI!Q134+HKII!Q134)</f>
        <v>0</v>
      </c>
      <c r="R134" s="34">
        <f>IF($D134="","",SUM($N134:$Q134)+'HK HE 16-17'!N140)</f>
        <v>0</v>
      </c>
      <c r="S134" s="16">
        <f>IF($D134="","",HKI!S134+HKII!S134)</f>
        <v>0</v>
      </c>
      <c r="T134" s="16">
        <f>IF($D134="","",HKI!T134+HKII!T134)</f>
        <v>0</v>
      </c>
      <c r="U134" s="16">
        <f>IF($D134="","",HKI!U134+HKII!U134)</f>
        <v>0</v>
      </c>
      <c r="V134" s="34">
        <f>IF($D134="","",((SUM($S134:$T134))-U134)*0.1)+'HK HE 16-17'!R140</f>
        <v>0</v>
      </c>
      <c r="W134" s="16">
        <f>IF($D134="","",HKI!W134+HKII!W134)</f>
        <v>0</v>
      </c>
      <c r="X134" s="16">
        <f>IF($D134="","",HKI!X134+HKII!X134)</f>
        <v>0</v>
      </c>
      <c r="Y134" s="16">
        <f>IF($D134="","",HKI!Y134+HKII!Y134)</f>
        <v>0</v>
      </c>
      <c r="Z134" s="34">
        <f t="shared" ref="Z134:Z197" si="8">IF($D134="","",((SUM($W134:$X134))-Y134)*0.2)</f>
        <v>0</v>
      </c>
      <c r="AA134" s="16">
        <f>IF($D134="","",HKI!AA134+HKII!AA134)</f>
        <v>0</v>
      </c>
      <c r="AB134" s="16">
        <f>IF($D134="","",HKI!AB134+HKII!AB134)</f>
        <v>0</v>
      </c>
      <c r="AC134" s="16">
        <f>IF($D134="","",HKI!AC134+HKII!AC134)</f>
        <v>0</v>
      </c>
      <c r="AD134" s="34">
        <f t="shared" ref="AD134:AD197" si="9">IF($D134="","",((SUM($AA134:$AB134))-AC134)*0.1)</f>
        <v>0</v>
      </c>
      <c r="AE134" s="16">
        <f>IF($D134="","",HKI!AE134+HKII!AE134)</f>
        <v>0</v>
      </c>
      <c r="AF134" s="16">
        <f>IF($D134="","",HKI!AF134+HKII!AF134)</f>
        <v>0</v>
      </c>
      <c r="AG134" s="16">
        <f>IF($D134="","",HKI!AG134+HKII!AG134)</f>
        <v>0</v>
      </c>
      <c r="AH134" s="34">
        <f>IF($D134="","",HKI!AH134+HKII!AH134)</f>
        <v>0</v>
      </c>
      <c r="AI134" s="16">
        <f>IF($D134="","",HKI!AI134+HKII!AI134+'COI - CHAM THI TN 17-18'!AI134)</f>
        <v>0</v>
      </c>
      <c r="AJ134" s="16">
        <f>IF($D134="","",HKI!AJ134+HKII!AJ134+'COI - CHAM THI TN 17-18'!AJ134)</f>
        <v>0</v>
      </c>
      <c r="AK134" s="34">
        <f>IF($D134="","",(SUM($AI134:$AJ134))*0.2)+'HK HE 16-17'!Y140</f>
        <v>0</v>
      </c>
      <c r="AL134" s="16">
        <f>IF($D134="","",HKI!AL134+HKII!AL134)</f>
        <v>0</v>
      </c>
      <c r="AM134" s="16">
        <f>IF($D134="","",HKI!AM134+HKII!AM134)</f>
        <v>0</v>
      </c>
      <c r="AN134" s="34">
        <f>IF($D134="","",HKI!AN134+HKII!AN134)</f>
        <v>0</v>
      </c>
      <c r="AO134" s="16">
        <f>IF($D134="","",HKI!AO134+HKII!AO134+'COI - CHAM THI TN 17-18'!AO134)</f>
        <v>0</v>
      </c>
      <c r="AP134" s="16">
        <f>IF($D134="","",HKI!AP134+HKII!AP134+'COI - CHAM THI TN 17-18'!AP134)</f>
        <v>0</v>
      </c>
      <c r="AQ134" s="16">
        <f>IF(D134="","",SUM(AO134:AP134)*0.4)+'HK HE 16-17'!AB140</f>
        <v>0</v>
      </c>
      <c r="AR134" s="34">
        <f>IF($D134="","",HKI!AR134+HKII!AR134+'COI - CHAM THI TN 17-18'!AR134+'HK HE 16-17'!AF140)</f>
        <v>0</v>
      </c>
      <c r="AS134" s="34">
        <f>IF($D134="","",HKI!AS134+HKII!AS134+'COI - CHAM THI TN 17-18'!AS134+'HK HE 16-17'!AG140)</f>
        <v>0</v>
      </c>
      <c r="AT134" s="17">
        <f t="shared" ref="AT134:AT197" si="10">IF(D134="","",ROUND(M134+R134+V134+Z134+AD134+AH134+AK134+AN134+AQ134+SUM(AR134:AS134),1))</f>
        <v>0</v>
      </c>
      <c r="AU134" s="5"/>
    </row>
    <row r="135" spans="1:47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>
        <f>IF($D135="","",HKI!E135+HKII!E135)</f>
        <v>0</v>
      </c>
      <c r="F135" s="16">
        <f>IF($D135="","",HKI!F135+HKII!F135)</f>
        <v>0</v>
      </c>
      <c r="G135" s="16">
        <f>IF($D135="","",HKI!G135+HKII!G135)</f>
        <v>0</v>
      </c>
      <c r="H135" s="16">
        <f>IF($D135="","",HKI!H135+HKII!H135)</f>
        <v>0</v>
      </c>
      <c r="I135" s="16">
        <f>IF($D135="","",HKI!I135+HKII!I135)</f>
        <v>0</v>
      </c>
      <c r="J135" s="16">
        <f>IF($D135="","",HKI!J135+HKII!J135)</f>
        <v>0</v>
      </c>
      <c r="K135" s="16">
        <f>IF($D135="","",HKI!K135+HKII!K135)</f>
        <v>0</v>
      </c>
      <c r="L135" s="16">
        <f>IF($D135="","",HKI!L135+HKII!L135)</f>
        <v>0</v>
      </c>
      <c r="M135" s="34">
        <f>IF($D135="","",($E135+$F135*1.5+$G135*0.25+$H135*0.5+$I135*2+$J135*2.5+$K135*0.5+$L135*1.5)+'HK HE 16-17'!I141)</f>
        <v>0</v>
      </c>
      <c r="N135" s="16">
        <f>IF($D135="","",HKI!N135+HKII!N135)</f>
        <v>0</v>
      </c>
      <c r="O135" s="16">
        <f>IF($D135="","",HKI!O135+HKII!O135)</f>
        <v>0</v>
      </c>
      <c r="P135" s="16">
        <f>IF($D135="","",HKI!P135+HKII!P135)</f>
        <v>0</v>
      </c>
      <c r="Q135" s="16">
        <f>IF($D135="","",HKI!Q135+HKII!Q135)</f>
        <v>0</v>
      </c>
      <c r="R135" s="34">
        <f>IF($D135="","",SUM($N135:$Q135)+'HK HE 16-17'!N141)</f>
        <v>0</v>
      </c>
      <c r="S135" s="16">
        <f>IF($D135="","",HKI!S135+HKII!S135)</f>
        <v>0</v>
      </c>
      <c r="T135" s="16">
        <f>IF($D135="","",HKI!T135+HKII!T135)</f>
        <v>0</v>
      </c>
      <c r="U135" s="16">
        <f>IF($D135="","",HKI!U135+HKII!U135)</f>
        <v>0</v>
      </c>
      <c r="V135" s="34">
        <f>IF($D135="","",((SUM($S135:$T135))-U135)*0.1)+'HK HE 16-17'!R141</f>
        <v>0</v>
      </c>
      <c r="W135" s="16">
        <f>IF($D135="","",HKI!W135+HKII!W135)</f>
        <v>0</v>
      </c>
      <c r="X135" s="16">
        <f>IF($D135="","",HKI!X135+HKII!X135)</f>
        <v>0</v>
      </c>
      <c r="Y135" s="16">
        <f>IF($D135="","",HKI!Y135+HKII!Y135)</f>
        <v>0</v>
      </c>
      <c r="Z135" s="34">
        <f t="shared" si="8"/>
        <v>0</v>
      </c>
      <c r="AA135" s="16">
        <f>IF($D135="","",HKI!AA135+HKII!AA135)</f>
        <v>0</v>
      </c>
      <c r="AB135" s="16">
        <f>IF($D135="","",HKI!AB135+HKII!AB135)</f>
        <v>0</v>
      </c>
      <c r="AC135" s="16">
        <f>IF($D135="","",HKI!AC135+HKII!AC135)</f>
        <v>0</v>
      </c>
      <c r="AD135" s="34">
        <f t="shared" si="9"/>
        <v>0</v>
      </c>
      <c r="AE135" s="16">
        <f>IF($D135="","",HKI!AE135+HKII!AE135)</f>
        <v>0</v>
      </c>
      <c r="AF135" s="16">
        <f>IF($D135="","",HKI!AF135+HKII!AF135)</f>
        <v>0</v>
      </c>
      <c r="AG135" s="16">
        <f>IF($D135="","",HKI!AG135+HKII!AG135)</f>
        <v>0</v>
      </c>
      <c r="AH135" s="34">
        <f>IF($D135="","",HKI!AH135+HKII!AH135)</f>
        <v>0</v>
      </c>
      <c r="AI135" s="16">
        <f>IF($D135="","",HKI!AI135+HKII!AI135+'COI - CHAM THI TN 17-18'!AI135)</f>
        <v>0</v>
      </c>
      <c r="AJ135" s="16">
        <f>IF($D135="","",HKI!AJ135+HKII!AJ135+'COI - CHAM THI TN 17-18'!AJ135)</f>
        <v>0</v>
      </c>
      <c r="AK135" s="34">
        <f>IF($D135="","",(SUM($AI135:$AJ135))*0.2)+'HK HE 16-17'!Y141</f>
        <v>0</v>
      </c>
      <c r="AL135" s="16">
        <f>IF($D135="","",HKI!AL135+HKII!AL135)</f>
        <v>0</v>
      </c>
      <c r="AM135" s="16">
        <f>IF($D135="","",HKI!AM135+HKII!AM135)</f>
        <v>0</v>
      </c>
      <c r="AN135" s="34">
        <f>IF($D135="","",HKI!AN135+HKII!AN135)</f>
        <v>0</v>
      </c>
      <c r="AO135" s="16">
        <f>IF($D135="","",HKI!AO135+HKII!AO135+'COI - CHAM THI TN 17-18'!AO135)</f>
        <v>0</v>
      </c>
      <c r="AP135" s="16">
        <f>IF($D135="","",HKI!AP135+HKII!AP135+'COI - CHAM THI TN 17-18'!AP135)</f>
        <v>0</v>
      </c>
      <c r="AQ135" s="16">
        <f>IF(D135="","",SUM(AO135:AP135)*0.4)+'HK HE 16-17'!AB141</f>
        <v>0</v>
      </c>
      <c r="AR135" s="34">
        <f>IF($D135="","",HKI!AR135+HKII!AR135+'COI - CHAM THI TN 17-18'!AR135+'HK HE 16-17'!AF141)</f>
        <v>0</v>
      </c>
      <c r="AS135" s="34">
        <f>IF($D135="","",HKI!AS135+HKII!AS135+'COI - CHAM THI TN 17-18'!AS135+'HK HE 16-17'!AG141)</f>
        <v>0</v>
      </c>
      <c r="AT135" s="17">
        <f t="shared" si="10"/>
        <v>0</v>
      </c>
      <c r="AU135" s="5"/>
    </row>
    <row r="136" spans="1:47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>
        <f>IF($D136="","",HKI!E136+HKII!E136)</f>
        <v>0</v>
      </c>
      <c r="F136" s="16">
        <f>IF($D136="","",HKI!F136+HKII!F136)</f>
        <v>0</v>
      </c>
      <c r="G136" s="16">
        <f>IF($D136="","",HKI!G136+HKII!G136)</f>
        <v>0</v>
      </c>
      <c r="H136" s="16">
        <f>IF($D136="","",HKI!H136+HKII!H136)</f>
        <v>0</v>
      </c>
      <c r="I136" s="16">
        <f>IF($D136="","",HKI!I136+HKII!I136)</f>
        <v>0</v>
      </c>
      <c r="J136" s="16">
        <f>IF($D136="","",HKI!J136+HKII!J136)</f>
        <v>0</v>
      </c>
      <c r="K136" s="16">
        <f>IF($D136="","",HKI!K136+HKII!K136)</f>
        <v>0</v>
      </c>
      <c r="L136" s="16">
        <f>IF($D136="","",HKI!L136+HKII!L136)</f>
        <v>0</v>
      </c>
      <c r="M136" s="34">
        <f>IF($D136="","",($E136+$F136*1.5+$G136*0.25+$H136*0.5+$I136*2+$J136*2.5+$K136*0.5+$L136*1.5)+'HK HE 16-17'!I142)</f>
        <v>0</v>
      </c>
      <c r="N136" s="16">
        <f>IF($D136="","",HKI!N136+HKII!N136)</f>
        <v>0</v>
      </c>
      <c r="O136" s="16">
        <f>IF($D136="","",HKI!O136+HKII!O136)</f>
        <v>0</v>
      </c>
      <c r="P136" s="16">
        <f>IF($D136="","",HKI!P136+HKII!P136)</f>
        <v>0</v>
      </c>
      <c r="Q136" s="16">
        <f>IF($D136="","",HKI!Q136+HKII!Q136)</f>
        <v>0</v>
      </c>
      <c r="R136" s="34">
        <f>IF($D136="","",SUM($N136:$Q136)+'HK HE 16-17'!N142)</f>
        <v>0</v>
      </c>
      <c r="S136" s="16">
        <f>IF($D136="","",HKI!S136+HKII!S136)</f>
        <v>142</v>
      </c>
      <c r="T136" s="16">
        <f>IF($D136="","",HKI!T136+HKII!T136)</f>
        <v>0</v>
      </c>
      <c r="U136" s="16">
        <f>IF($D136="","",HKI!U136+HKII!U136)</f>
        <v>227</v>
      </c>
      <c r="V136" s="34">
        <f>IF($D136="","",((SUM($S136:$T136))-U136)*0.1)+'HK HE 16-17'!R142</f>
        <v>-8.5</v>
      </c>
      <c r="W136" s="16">
        <f>IF($D136="","",HKI!W136+HKII!W136)</f>
        <v>0</v>
      </c>
      <c r="X136" s="16">
        <f>IF($D136="","",HKI!X136+HKII!X136)</f>
        <v>0</v>
      </c>
      <c r="Y136" s="16">
        <f>IF($D136="","",HKI!Y136+HKII!Y136)</f>
        <v>0</v>
      </c>
      <c r="Z136" s="34">
        <f t="shared" si="8"/>
        <v>0</v>
      </c>
      <c r="AA136" s="16">
        <f>IF($D136="","",HKI!AA136+HKII!AA136)</f>
        <v>0</v>
      </c>
      <c r="AB136" s="16">
        <f>IF($D136="","",HKI!AB136+HKII!AB136)</f>
        <v>0</v>
      </c>
      <c r="AC136" s="16">
        <f>IF($D136="","",HKI!AC136+HKII!AC136)</f>
        <v>0</v>
      </c>
      <c r="AD136" s="34">
        <f t="shared" si="9"/>
        <v>0</v>
      </c>
      <c r="AE136" s="16">
        <f>IF($D136="","",HKI!AE136+HKII!AE136)</f>
        <v>0</v>
      </c>
      <c r="AF136" s="16">
        <f>IF($D136="","",HKI!AF136+HKII!AF136)</f>
        <v>0</v>
      </c>
      <c r="AG136" s="16">
        <f>IF($D136="","",HKI!AG136+HKII!AG136)</f>
        <v>0</v>
      </c>
      <c r="AH136" s="34">
        <f>IF($D136="","",HKI!AH136+HKII!AH136)</f>
        <v>0</v>
      </c>
      <c r="AI136" s="16">
        <f>IF($D136="","",HKI!AI136+HKII!AI136+'COI - CHAM THI TN 17-18'!AI136)</f>
        <v>0</v>
      </c>
      <c r="AJ136" s="16">
        <f>IF($D136="","",HKI!AJ136+HKII!AJ136+'COI - CHAM THI TN 17-18'!AJ136)</f>
        <v>0</v>
      </c>
      <c r="AK136" s="34">
        <f>IF($D136="","",(SUM($AI136:$AJ136))*0.2)+'HK HE 16-17'!Y142</f>
        <v>0</v>
      </c>
      <c r="AL136" s="16">
        <f>IF($D136="","",HKI!AL136+HKII!AL136)</f>
        <v>0</v>
      </c>
      <c r="AM136" s="16">
        <f>IF($D136="","",HKI!AM136+HKII!AM136)</f>
        <v>0</v>
      </c>
      <c r="AN136" s="34">
        <f>IF($D136="","",HKI!AN136+HKII!AN136)</f>
        <v>0</v>
      </c>
      <c r="AO136" s="16">
        <f>IF($D136="","",HKI!AO136+HKII!AO136+'COI - CHAM THI TN 17-18'!AO136)</f>
        <v>0</v>
      </c>
      <c r="AP136" s="16">
        <f>IF($D136="","",HKI!AP136+HKII!AP136+'COI - CHAM THI TN 17-18'!AP136)</f>
        <v>0</v>
      </c>
      <c r="AQ136" s="16">
        <f>IF(D136="","",SUM(AO136:AP136)*0.4)+'HK HE 16-17'!AB142</f>
        <v>0</v>
      </c>
      <c r="AR136" s="34">
        <f>IF($D136="","",HKI!AR136+HKII!AR136+'COI - CHAM THI TN 17-18'!AR136+'HK HE 16-17'!AF142)</f>
        <v>0</v>
      </c>
      <c r="AS136" s="34">
        <f>IF($D136="","",HKI!AS136+HKII!AS136+'COI - CHAM THI TN 17-18'!AS136+'HK HE 16-17'!AG142)</f>
        <v>0</v>
      </c>
      <c r="AT136" s="17">
        <f t="shared" si="10"/>
        <v>-8.5</v>
      </c>
      <c r="AU136" s="5"/>
    </row>
    <row r="137" spans="1:47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>
        <f>IF($D137="","",HKI!E137+HKII!E137)</f>
        <v>0</v>
      </c>
      <c r="F137" s="16">
        <f>IF($D137="","",HKI!F137+HKII!F137)</f>
        <v>0</v>
      </c>
      <c r="G137" s="16">
        <f>IF($D137="","",HKI!G137+HKII!G137)</f>
        <v>0</v>
      </c>
      <c r="H137" s="16">
        <f>IF($D137="","",HKI!H137+HKII!H137)</f>
        <v>0</v>
      </c>
      <c r="I137" s="16">
        <f>IF($D137="","",HKI!I137+HKII!I137)</f>
        <v>0</v>
      </c>
      <c r="J137" s="16">
        <f>IF($D137="","",HKI!J137+HKII!J137)</f>
        <v>0</v>
      </c>
      <c r="K137" s="16">
        <f>IF($D137="","",HKI!K137+HKII!K137)</f>
        <v>0</v>
      </c>
      <c r="L137" s="16">
        <f>IF($D137="","",HKI!L137+HKII!L137)</f>
        <v>0</v>
      </c>
      <c r="M137" s="34">
        <f>IF($D137="","",($E137+$F137*1.5+$G137*0.25+$H137*0.5+$I137*2+$J137*2.5+$K137*0.5+$L137*1.5)+'HK HE 16-17'!I143)</f>
        <v>0</v>
      </c>
      <c r="N137" s="16">
        <f>IF($D137="","",HKI!N137+HKII!N137)</f>
        <v>0</v>
      </c>
      <c r="O137" s="16">
        <f>IF($D137="","",HKI!O137+HKII!O137)</f>
        <v>0</v>
      </c>
      <c r="P137" s="16">
        <f>IF($D137="","",HKI!P137+HKII!P137)</f>
        <v>0</v>
      </c>
      <c r="Q137" s="16">
        <f>IF($D137="","",HKI!Q137+HKII!Q137)</f>
        <v>0</v>
      </c>
      <c r="R137" s="34">
        <f>IF($D137="","",SUM($N137:$Q137)+'HK HE 16-17'!N143)</f>
        <v>0</v>
      </c>
      <c r="S137" s="16">
        <f>IF($D137="","",HKI!S137+HKII!S137)</f>
        <v>0</v>
      </c>
      <c r="T137" s="16">
        <f>IF($D137="","",HKI!T137+HKII!T137)</f>
        <v>0</v>
      </c>
      <c r="U137" s="16">
        <f>IF($D137="","",HKI!U137+HKII!U137)</f>
        <v>0</v>
      </c>
      <c r="V137" s="34">
        <f>IF($D137="","",((SUM($S137:$T137))-U137)*0.1)+'HK HE 16-17'!R143</f>
        <v>0</v>
      </c>
      <c r="W137" s="16">
        <f>IF($D137="","",HKI!W137+HKII!W137)</f>
        <v>0</v>
      </c>
      <c r="X137" s="16">
        <f>IF($D137="","",HKI!X137+HKII!X137)</f>
        <v>0</v>
      </c>
      <c r="Y137" s="16">
        <f>IF($D137="","",HKI!Y137+HKII!Y137)</f>
        <v>0</v>
      </c>
      <c r="Z137" s="34">
        <f t="shared" si="8"/>
        <v>0</v>
      </c>
      <c r="AA137" s="16">
        <f>IF($D137="","",HKI!AA137+HKII!AA137)</f>
        <v>0</v>
      </c>
      <c r="AB137" s="16">
        <f>IF($D137="","",HKI!AB137+HKII!AB137)</f>
        <v>0</v>
      </c>
      <c r="AC137" s="16">
        <f>IF($D137="","",HKI!AC137+HKII!AC137)</f>
        <v>0</v>
      </c>
      <c r="AD137" s="34">
        <f t="shared" si="9"/>
        <v>0</v>
      </c>
      <c r="AE137" s="16">
        <f>IF($D137="","",HKI!AE137+HKII!AE137)</f>
        <v>0</v>
      </c>
      <c r="AF137" s="16">
        <f>IF($D137="","",HKI!AF137+HKII!AF137)</f>
        <v>0</v>
      </c>
      <c r="AG137" s="16">
        <f>IF($D137="","",HKI!AG137+HKII!AG137)</f>
        <v>0</v>
      </c>
      <c r="AH137" s="34">
        <f>IF($D137="","",HKI!AH137+HKII!AH137)</f>
        <v>0</v>
      </c>
      <c r="AI137" s="16">
        <f>IF($D137="","",HKI!AI137+HKII!AI137+'COI - CHAM THI TN 17-18'!AI137)</f>
        <v>0</v>
      </c>
      <c r="AJ137" s="16">
        <f>IF($D137="","",HKI!AJ137+HKII!AJ137+'COI - CHAM THI TN 17-18'!AJ137)</f>
        <v>0</v>
      </c>
      <c r="AK137" s="34">
        <f>IF($D137="","",(SUM($AI137:$AJ137))*0.2)+'HK HE 16-17'!Y143</f>
        <v>0</v>
      </c>
      <c r="AL137" s="16">
        <f>IF($D137="","",HKI!AL137+HKII!AL137)</f>
        <v>0</v>
      </c>
      <c r="AM137" s="16">
        <f>IF($D137="","",HKI!AM137+HKII!AM137)</f>
        <v>0</v>
      </c>
      <c r="AN137" s="34">
        <f>IF($D137="","",HKI!AN137+HKII!AN137)</f>
        <v>0</v>
      </c>
      <c r="AO137" s="16">
        <f>IF($D137="","",HKI!AO137+HKII!AO137+'COI - CHAM THI TN 17-18'!AO137)</f>
        <v>0</v>
      </c>
      <c r="AP137" s="16">
        <f>IF($D137="","",HKI!AP137+HKII!AP137+'COI - CHAM THI TN 17-18'!AP137)</f>
        <v>0</v>
      </c>
      <c r="AQ137" s="16">
        <f>IF(D137="","",SUM(AO137:AP137)*0.4)+'HK HE 16-17'!AB143</f>
        <v>0</v>
      </c>
      <c r="AR137" s="34">
        <f>IF($D137="","",HKI!AR137+HKII!AR137+'COI - CHAM THI TN 17-18'!AR137+'HK HE 16-17'!AF143)</f>
        <v>0</v>
      </c>
      <c r="AS137" s="34">
        <f>IF($D137="","",HKI!AS137+HKII!AS137+'COI - CHAM THI TN 17-18'!AS137+'HK HE 16-17'!AG143)</f>
        <v>0</v>
      </c>
      <c r="AT137" s="17">
        <f t="shared" si="10"/>
        <v>0</v>
      </c>
      <c r="AU137" s="5"/>
    </row>
    <row r="138" spans="1:47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>
        <f>IF($D138="","",HKI!E138+HKII!E138)</f>
        <v>0</v>
      </c>
      <c r="F138" s="16">
        <f>IF($D138="","",HKI!F138+HKII!F138)</f>
        <v>0</v>
      </c>
      <c r="G138" s="16">
        <f>IF($D138="","",HKI!G138+HKII!G138)</f>
        <v>0</v>
      </c>
      <c r="H138" s="16">
        <f>IF($D138="","",HKI!H138+HKII!H138)</f>
        <v>0</v>
      </c>
      <c r="I138" s="16">
        <f>IF($D138="","",HKI!I138+HKII!I138)</f>
        <v>0</v>
      </c>
      <c r="J138" s="16">
        <f>IF($D138="","",HKI!J138+HKII!J138)</f>
        <v>0</v>
      </c>
      <c r="K138" s="16">
        <f>IF($D138="","",HKI!K138+HKII!K138)</f>
        <v>0</v>
      </c>
      <c r="L138" s="16">
        <f>IF($D138="","",HKI!L138+HKII!L138)</f>
        <v>0</v>
      </c>
      <c r="M138" s="34">
        <f>IF($D138="","",($E138+$F138*1.5+$G138*0.25+$H138*0.5+$I138*2+$J138*2.5+$K138*0.5+$L138*1.5)+'HK HE 16-17'!I144)</f>
        <v>0</v>
      </c>
      <c r="N138" s="16">
        <f>IF($D138="","",HKI!N138+HKII!N138)</f>
        <v>0</v>
      </c>
      <c r="O138" s="16">
        <f>IF($D138="","",HKI!O138+HKII!O138)</f>
        <v>0</v>
      </c>
      <c r="P138" s="16">
        <f>IF($D138="","",HKI!P138+HKII!P138)</f>
        <v>0</v>
      </c>
      <c r="Q138" s="16">
        <f>IF($D138="","",HKI!Q138+HKII!Q138)</f>
        <v>0</v>
      </c>
      <c r="R138" s="34">
        <f>IF($D138="","",SUM($N138:$Q138)+'HK HE 16-17'!N144)</f>
        <v>0</v>
      </c>
      <c r="S138" s="16">
        <f>IF($D138="","",HKI!S138+HKII!S138)</f>
        <v>0</v>
      </c>
      <c r="T138" s="16">
        <f>IF($D138="","",HKI!T138+HKII!T138)</f>
        <v>0</v>
      </c>
      <c r="U138" s="16">
        <f>IF($D138="","",HKI!U138+HKII!U138)</f>
        <v>0</v>
      </c>
      <c r="V138" s="34">
        <f>IF($D138="","",((SUM($S138:$T138))-U138)*0.1)+'HK HE 16-17'!R144</f>
        <v>0</v>
      </c>
      <c r="W138" s="16">
        <f>IF($D138="","",HKI!W138+HKII!W138)</f>
        <v>0</v>
      </c>
      <c r="X138" s="16">
        <f>IF($D138="","",HKI!X138+HKII!X138)</f>
        <v>0</v>
      </c>
      <c r="Y138" s="16">
        <f>IF($D138="","",HKI!Y138+HKII!Y138)</f>
        <v>0</v>
      </c>
      <c r="Z138" s="34">
        <f t="shared" si="8"/>
        <v>0</v>
      </c>
      <c r="AA138" s="16">
        <f>IF($D138="","",HKI!AA138+HKII!AA138)</f>
        <v>0</v>
      </c>
      <c r="AB138" s="16">
        <f>IF($D138="","",HKI!AB138+HKII!AB138)</f>
        <v>0</v>
      </c>
      <c r="AC138" s="16">
        <f>IF($D138="","",HKI!AC138+HKII!AC138)</f>
        <v>0</v>
      </c>
      <c r="AD138" s="34">
        <f t="shared" si="9"/>
        <v>0</v>
      </c>
      <c r="AE138" s="16">
        <f>IF($D138="","",HKI!AE138+HKII!AE138)</f>
        <v>0</v>
      </c>
      <c r="AF138" s="16">
        <f>IF($D138="","",HKI!AF138+HKII!AF138)</f>
        <v>0</v>
      </c>
      <c r="AG138" s="16">
        <f>IF($D138="","",HKI!AG138+HKII!AG138)</f>
        <v>0</v>
      </c>
      <c r="AH138" s="34">
        <f>IF($D138="","",HKI!AH138+HKII!AH138)</f>
        <v>0</v>
      </c>
      <c r="AI138" s="16">
        <f>IF($D138="","",HKI!AI138+HKII!AI138+'COI - CHAM THI TN 17-18'!AI138)</f>
        <v>0</v>
      </c>
      <c r="AJ138" s="16">
        <f>IF($D138="","",HKI!AJ138+HKII!AJ138+'COI - CHAM THI TN 17-18'!AJ138)</f>
        <v>0</v>
      </c>
      <c r="AK138" s="34">
        <f>IF($D138="","",(SUM($AI138:$AJ138))*0.2)+'HK HE 16-17'!Y144</f>
        <v>0</v>
      </c>
      <c r="AL138" s="16">
        <f>IF($D138="","",HKI!AL138+HKII!AL138)</f>
        <v>0</v>
      </c>
      <c r="AM138" s="16">
        <f>IF($D138="","",HKI!AM138+HKII!AM138)</f>
        <v>0</v>
      </c>
      <c r="AN138" s="34">
        <f>IF($D138="","",HKI!AN138+HKII!AN138)</f>
        <v>0</v>
      </c>
      <c r="AO138" s="16">
        <f>IF($D138="","",HKI!AO138+HKII!AO138+'COI - CHAM THI TN 17-18'!AO138)</f>
        <v>0</v>
      </c>
      <c r="AP138" s="16">
        <f>IF($D138="","",HKI!AP138+HKII!AP138+'COI - CHAM THI TN 17-18'!AP138)</f>
        <v>0</v>
      </c>
      <c r="AQ138" s="16">
        <f>IF(D138="","",SUM(AO138:AP138)*0.4)+'HK HE 16-17'!AB144</f>
        <v>0</v>
      </c>
      <c r="AR138" s="34">
        <f>IF($D138="","",HKI!AR138+HKII!AR138+'COI - CHAM THI TN 17-18'!AR138+'HK HE 16-17'!AF144)</f>
        <v>0</v>
      </c>
      <c r="AS138" s="34">
        <f>IF($D138="","",HKI!AS138+HKII!AS138+'COI - CHAM THI TN 17-18'!AS138+'HK HE 16-17'!AG144)</f>
        <v>0</v>
      </c>
      <c r="AT138" s="17">
        <f t="shared" si="10"/>
        <v>0</v>
      </c>
      <c r="AU138" s="5"/>
    </row>
    <row r="139" spans="1:47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>
        <f>IF($D139="","",HKI!E139+HKII!E139)</f>
        <v>0</v>
      </c>
      <c r="F139" s="16">
        <f>IF($D139="","",HKI!F139+HKII!F139)</f>
        <v>0</v>
      </c>
      <c r="G139" s="16">
        <f>IF($D139="","",HKI!G139+HKII!G139)</f>
        <v>0</v>
      </c>
      <c r="H139" s="16">
        <f>IF($D139="","",HKI!H139+HKII!H139)</f>
        <v>0</v>
      </c>
      <c r="I139" s="16">
        <f>IF($D139="","",HKI!I139+HKII!I139)</f>
        <v>0</v>
      </c>
      <c r="J139" s="16">
        <f>IF($D139="","",HKI!J139+HKII!J139)</f>
        <v>0</v>
      </c>
      <c r="K139" s="16">
        <f>IF($D139="","",HKI!K139+HKII!K139)</f>
        <v>0</v>
      </c>
      <c r="L139" s="16">
        <f>IF($D139="","",HKI!L139+HKII!L139)</f>
        <v>0</v>
      </c>
      <c r="M139" s="34">
        <f>IF($D139="","",($E139+$F139*1.5+$G139*0.25+$H139*0.5+$I139*2+$J139*2.5+$K139*0.5+$L139*1.5)+'HK HE 16-17'!I145)</f>
        <v>0</v>
      </c>
      <c r="N139" s="16">
        <f>IF($D139="","",HKI!N139+HKII!N139)</f>
        <v>0</v>
      </c>
      <c r="O139" s="16">
        <f>IF($D139="","",HKI!O139+HKII!O139)</f>
        <v>0</v>
      </c>
      <c r="P139" s="16">
        <f>IF($D139="","",HKI!P139+HKII!P139)</f>
        <v>0</v>
      </c>
      <c r="Q139" s="16">
        <f>IF($D139="","",HKI!Q139+HKII!Q139)</f>
        <v>0</v>
      </c>
      <c r="R139" s="34">
        <f>IF($D139="","",SUM($N139:$Q139)+'HK HE 16-17'!N145)</f>
        <v>0</v>
      </c>
      <c r="S139" s="16">
        <f>IF($D139="","",HKI!S139+HKII!S139)</f>
        <v>0</v>
      </c>
      <c r="T139" s="16">
        <f>IF($D139="","",HKI!T139+HKII!T139)</f>
        <v>0</v>
      </c>
      <c r="U139" s="16">
        <f>IF($D139="","",HKI!U139+HKII!U139)</f>
        <v>0</v>
      </c>
      <c r="V139" s="34">
        <f>IF($D139="","",((SUM($S139:$T139))-U139)*0.1)+'HK HE 16-17'!R145</f>
        <v>0</v>
      </c>
      <c r="W139" s="16">
        <f>IF($D139="","",HKI!W139+HKII!W139)</f>
        <v>0</v>
      </c>
      <c r="X139" s="16">
        <f>IF($D139="","",HKI!X139+HKII!X139)</f>
        <v>0</v>
      </c>
      <c r="Y139" s="16">
        <f>IF($D139="","",HKI!Y139+HKII!Y139)</f>
        <v>0</v>
      </c>
      <c r="Z139" s="34">
        <f t="shared" si="8"/>
        <v>0</v>
      </c>
      <c r="AA139" s="16">
        <f>IF($D139="","",HKI!AA139+HKII!AA139)</f>
        <v>0</v>
      </c>
      <c r="AB139" s="16">
        <f>IF($D139="","",HKI!AB139+HKII!AB139)</f>
        <v>0</v>
      </c>
      <c r="AC139" s="16">
        <f>IF($D139="","",HKI!AC139+HKII!AC139)</f>
        <v>0</v>
      </c>
      <c r="AD139" s="34">
        <f t="shared" si="9"/>
        <v>0</v>
      </c>
      <c r="AE139" s="16">
        <f>IF($D139="","",HKI!AE139+HKII!AE139)</f>
        <v>0</v>
      </c>
      <c r="AF139" s="16">
        <f>IF($D139="","",HKI!AF139+HKII!AF139)</f>
        <v>0</v>
      </c>
      <c r="AG139" s="16">
        <f>IF($D139="","",HKI!AG139+HKII!AG139)</f>
        <v>0</v>
      </c>
      <c r="AH139" s="34">
        <f>IF($D139="","",HKI!AH139+HKII!AH139)</f>
        <v>0</v>
      </c>
      <c r="AI139" s="16">
        <f>IF($D139="","",HKI!AI139+HKII!AI139+'COI - CHAM THI TN 17-18'!AI139)</f>
        <v>0</v>
      </c>
      <c r="AJ139" s="16">
        <f>IF($D139="","",HKI!AJ139+HKII!AJ139+'COI - CHAM THI TN 17-18'!AJ139)</f>
        <v>0</v>
      </c>
      <c r="AK139" s="34">
        <f>IF($D139="","",(SUM($AI139:$AJ139))*0.2)+'HK HE 16-17'!Y145</f>
        <v>0</v>
      </c>
      <c r="AL139" s="16">
        <f>IF($D139="","",HKI!AL139+HKII!AL139)</f>
        <v>0</v>
      </c>
      <c r="AM139" s="16">
        <f>IF($D139="","",HKI!AM139+HKII!AM139)</f>
        <v>0</v>
      </c>
      <c r="AN139" s="34">
        <f>IF($D139="","",HKI!AN139+HKII!AN139)</f>
        <v>0</v>
      </c>
      <c r="AO139" s="16">
        <f>IF($D139="","",HKI!AO139+HKII!AO139+'COI - CHAM THI TN 17-18'!AO139)</f>
        <v>0</v>
      </c>
      <c r="AP139" s="16">
        <f>IF($D139="","",HKI!AP139+HKII!AP139+'COI - CHAM THI TN 17-18'!AP139)</f>
        <v>0</v>
      </c>
      <c r="AQ139" s="16">
        <f>IF(D139="","",SUM(AO139:AP139)*0.4)+'HK HE 16-17'!AB145</f>
        <v>0</v>
      </c>
      <c r="AR139" s="34">
        <f>IF($D139="","",HKI!AR139+HKII!AR139+'COI - CHAM THI TN 17-18'!AR139+'HK HE 16-17'!AF145)</f>
        <v>0</v>
      </c>
      <c r="AS139" s="34">
        <f>IF($D139="","",HKI!AS139+HKII!AS139+'COI - CHAM THI TN 17-18'!AS139+'HK HE 16-17'!AG145)</f>
        <v>0</v>
      </c>
      <c r="AT139" s="17">
        <f t="shared" si="10"/>
        <v>0</v>
      </c>
      <c r="AU139" s="5"/>
    </row>
    <row r="140" spans="1:47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>
        <f>IF($D140="","",HKI!E140+HKII!E140)</f>
        <v>0</v>
      </c>
      <c r="F140" s="16">
        <f>IF($D140="","",HKI!F140+HKII!F140)</f>
        <v>0</v>
      </c>
      <c r="G140" s="16">
        <f>IF($D140="","",HKI!G140+HKII!G140)</f>
        <v>0</v>
      </c>
      <c r="H140" s="16">
        <f>IF($D140="","",HKI!H140+HKII!H140)</f>
        <v>0</v>
      </c>
      <c r="I140" s="16">
        <f>IF($D140="","",HKI!I140+HKII!I140)</f>
        <v>0</v>
      </c>
      <c r="J140" s="16">
        <f>IF($D140="","",HKI!J140+HKII!J140)</f>
        <v>0</v>
      </c>
      <c r="K140" s="16">
        <f>IF($D140="","",HKI!K140+HKII!K140)</f>
        <v>0</v>
      </c>
      <c r="L140" s="16">
        <f>IF($D140="","",HKI!L140+HKII!L140)</f>
        <v>0</v>
      </c>
      <c r="M140" s="34">
        <f>IF($D140="","",($E140+$F140*1.5+$G140*0.25+$H140*0.5+$I140*2+$J140*2.5+$K140*0.5+$L140*1.5)+'HK HE 16-17'!I146)</f>
        <v>0</v>
      </c>
      <c r="N140" s="16">
        <f>IF($D140="","",HKI!N140+HKII!N140)</f>
        <v>0</v>
      </c>
      <c r="O140" s="16">
        <f>IF($D140="","",HKI!O140+HKII!O140)</f>
        <v>0</v>
      </c>
      <c r="P140" s="16">
        <f>IF($D140="","",HKI!P140+HKII!P140)</f>
        <v>0</v>
      </c>
      <c r="Q140" s="16">
        <f>IF($D140="","",HKI!Q140+HKII!Q140)</f>
        <v>0</v>
      </c>
      <c r="R140" s="34">
        <f>IF($D140="","",SUM($N140:$Q140)+'HK HE 16-17'!N146)</f>
        <v>0</v>
      </c>
      <c r="S140" s="16">
        <f>IF($D140="","",HKI!S140+HKII!S140)</f>
        <v>0</v>
      </c>
      <c r="T140" s="16">
        <f>IF($D140="","",HKI!T140+HKII!T140)</f>
        <v>0</v>
      </c>
      <c r="U140" s="16">
        <f>IF($D140="","",HKI!U140+HKII!U140)</f>
        <v>0</v>
      </c>
      <c r="V140" s="34">
        <f>IF($D140="","",((SUM($S140:$T140))-U140)*0.1)+'HK HE 16-17'!R146</f>
        <v>0</v>
      </c>
      <c r="W140" s="16">
        <f>IF($D140="","",HKI!W140+HKII!W140)</f>
        <v>0</v>
      </c>
      <c r="X140" s="16">
        <f>IF($D140="","",HKI!X140+HKII!X140)</f>
        <v>0</v>
      </c>
      <c r="Y140" s="16">
        <f>IF($D140="","",HKI!Y140+HKII!Y140)</f>
        <v>0</v>
      </c>
      <c r="Z140" s="34">
        <f t="shared" si="8"/>
        <v>0</v>
      </c>
      <c r="AA140" s="16">
        <f>IF($D140="","",HKI!AA140+HKII!AA140)</f>
        <v>0</v>
      </c>
      <c r="AB140" s="16">
        <f>IF($D140="","",HKI!AB140+HKII!AB140)</f>
        <v>0</v>
      </c>
      <c r="AC140" s="16">
        <f>IF($D140="","",HKI!AC140+HKII!AC140)</f>
        <v>0</v>
      </c>
      <c r="AD140" s="34">
        <f t="shared" si="9"/>
        <v>0</v>
      </c>
      <c r="AE140" s="16">
        <f>IF($D140="","",HKI!AE140+HKII!AE140)</f>
        <v>0</v>
      </c>
      <c r="AF140" s="16">
        <f>IF($D140="","",HKI!AF140+HKII!AF140)</f>
        <v>0</v>
      </c>
      <c r="AG140" s="16">
        <f>IF($D140="","",HKI!AG140+HKII!AG140)</f>
        <v>0</v>
      </c>
      <c r="AH140" s="34">
        <f>IF($D140="","",HKI!AH140+HKII!AH140)</f>
        <v>0</v>
      </c>
      <c r="AI140" s="16">
        <f>IF($D140="","",HKI!AI140+HKII!AI140+'COI - CHAM THI TN 17-18'!AI140)</f>
        <v>0</v>
      </c>
      <c r="AJ140" s="16">
        <f>IF($D140="","",HKI!AJ140+HKII!AJ140+'COI - CHAM THI TN 17-18'!AJ140)</f>
        <v>0</v>
      </c>
      <c r="AK140" s="34">
        <f>IF($D140="","",(SUM($AI140:$AJ140))*0.2)+'HK HE 16-17'!Y146</f>
        <v>0</v>
      </c>
      <c r="AL140" s="16">
        <f>IF($D140="","",HKI!AL140+HKII!AL140)</f>
        <v>0</v>
      </c>
      <c r="AM140" s="16">
        <f>IF($D140="","",HKI!AM140+HKII!AM140)</f>
        <v>0</v>
      </c>
      <c r="AN140" s="34">
        <f>IF($D140="","",HKI!AN140+HKII!AN140)</f>
        <v>0</v>
      </c>
      <c r="AO140" s="16">
        <f>IF($D140="","",HKI!AO140+HKII!AO140+'COI - CHAM THI TN 17-18'!AO140)</f>
        <v>0</v>
      </c>
      <c r="AP140" s="16">
        <f>IF($D140="","",HKI!AP140+HKII!AP140+'COI - CHAM THI TN 17-18'!AP140)</f>
        <v>0</v>
      </c>
      <c r="AQ140" s="16">
        <f>IF(D140="","",SUM(AO140:AP140)*0.4)+'HK HE 16-17'!AB146</f>
        <v>0</v>
      </c>
      <c r="AR140" s="34">
        <f>IF($D140="","",HKI!AR140+HKII!AR140+'COI - CHAM THI TN 17-18'!AR140+'HK HE 16-17'!AF146)</f>
        <v>0</v>
      </c>
      <c r="AS140" s="34">
        <f>IF($D140="","",HKI!AS140+HKII!AS140+'COI - CHAM THI TN 17-18'!AS140+'HK HE 16-17'!AG146)</f>
        <v>0</v>
      </c>
      <c r="AT140" s="17">
        <f t="shared" si="10"/>
        <v>0</v>
      </c>
      <c r="AU140" s="5"/>
    </row>
    <row r="141" spans="1:47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>
        <f>IF($D141="","",HKI!E141+HKII!E141)</f>
        <v>0</v>
      </c>
      <c r="F141" s="16">
        <f>IF($D141="","",HKI!F141+HKII!F141)</f>
        <v>0</v>
      </c>
      <c r="G141" s="16">
        <f>IF($D141="","",HKI!G141+HKII!G141)</f>
        <v>0</v>
      </c>
      <c r="H141" s="16">
        <f>IF($D141="","",HKI!H141+HKII!H141)</f>
        <v>0</v>
      </c>
      <c r="I141" s="16">
        <f>IF($D141="","",HKI!I141+HKII!I141)</f>
        <v>0</v>
      </c>
      <c r="J141" s="16">
        <f>IF($D141="","",HKI!J141+HKII!J141)</f>
        <v>0</v>
      </c>
      <c r="K141" s="16">
        <f>IF($D141="","",HKI!K141+HKII!K141)</f>
        <v>0</v>
      </c>
      <c r="L141" s="16">
        <f>IF($D141="","",HKI!L141+HKII!L141)</f>
        <v>0</v>
      </c>
      <c r="M141" s="34">
        <f>IF($D141="","",($E141+$F141*1.5+$G141*0.25+$H141*0.5+$I141*2+$J141*2.5+$K141*0.5+$L141*1.5)+'HK HE 16-17'!I147)</f>
        <v>0</v>
      </c>
      <c r="N141" s="16">
        <f>IF($D141="","",HKI!N141+HKII!N141)</f>
        <v>0</v>
      </c>
      <c r="O141" s="16">
        <f>IF($D141="","",HKI!O141+HKII!O141)</f>
        <v>0</v>
      </c>
      <c r="P141" s="16">
        <f>IF($D141="","",HKI!P141+HKII!P141)</f>
        <v>0</v>
      </c>
      <c r="Q141" s="16">
        <f>IF($D141="","",HKI!Q141+HKII!Q141)</f>
        <v>0</v>
      </c>
      <c r="R141" s="34">
        <f>IF($D141="","",SUM($N141:$Q141)+'HK HE 16-17'!N147)</f>
        <v>0</v>
      </c>
      <c r="S141" s="16">
        <f>IF($D141="","",HKI!S141+HKII!S141)</f>
        <v>0</v>
      </c>
      <c r="T141" s="16">
        <f>IF($D141="","",HKI!T141+HKII!T141)</f>
        <v>0</v>
      </c>
      <c r="U141" s="16">
        <f>IF($D141="","",HKI!U141+HKII!U141)</f>
        <v>0</v>
      </c>
      <c r="V141" s="34">
        <f>IF($D141="","",((SUM($S141:$T141))-U141)*0.1)+'HK HE 16-17'!R147</f>
        <v>0</v>
      </c>
      <c r="W141" s="16">
        <f>IF($D141="","",HKI!W141+HKII!W141)</f>
        <v>0</v>
      </c>
      <c r="X141" s="16">
        <f>IF($D141="","",HKI!X141+HKII!X141)</f>
        <v>0</v>
      </c>
      <c r="Y141" s="16">
        <f>IF($D141="","",HKI!Y141+HKII!Y141)</f>
        <v>0</v>
      </c>
      <c r="Z141" s="34">
        <f t="shared" si="8"/>
        <v>0</v>
      </c>
      <c r="AA141" s="16">
        <f>IF($D141="","",HKI!AA141+HKII!AA141)</f>
        <v>0</v>
      </c>
      <c r="AB141" s="16">
        <f>IF($D141="","",HKI!AB141+HKII!AB141)</f>
        <v>0</v>
      </c>
      <c r="AC141" s="16">
        <f>IF($D141="","",HKI!AC141+HKII!AC141)</f>
        <v>0</v>
      </c>
      <c r="AD141" s="34">
        <f t="shared" si="9"/>
        <v>0</v>
      </c>
      <c r="AE141" s="16">
        <f>IF($D141="","",HKI!AE141+HKII!AE141)</f>
        <v>0</v>
      </c>
      <c r="AF141" s="16">
        <f>IF($D141="","",HKI!AF141+HKII!AF141)</f>
        <v>0</v>
      </c>
      <c r="AG141" s="16">
        <f>IF($D141="","",HKI!AG141+HKII!AG141)</f>
        <v>0</v>
      </c>
      <c r="AH141" s="34">
        <f>IF($D141="","",HKI!AH141+HKII!AH141)</f>
        <v>0</v>
      </c>
      <c r="AI141" s="16">
        <f>IF($D141="","",HKI!AI141+HKII!AI141+'COI - CHAM THI TN 17-18'!AI141)</f>
        <v>0</v>
      </c>
      <c r="AJ141" s="16">
        <f>IF($D141="","",HKI!AJ141+HKII!AJ141+'COI - CHAM THI TN 17-18'!AJ141)</f>
        <v>0</v>
      </c>
      <c r="AK141" s="34">
        <f>IF($D141="","",(SUM($AI141:$AJ141))*0.2)+'HK HE 16-17'!Y147</f>
        <v>0</v>
      </c>
      <c r="AL141" s="16">
        <f>IF($D141="","",HKI!AL141+HKII!AL141)</f>
        <v>0</v>
      </c>
      <c r="AM141" s="16">
        <f>IF($D141="","",HKI!AM141+HKII!AM141)</f>
        <v>0</v>
      </c>
      <c r="AN141" s="34">
        <f>IF($D141="","",HKI!AN141+HKII!AN141)</f>
        <v>0</v>
      </c>
      <c r="AO141" s="16">
        <f>IF($D141="","",HKI!AO141+HKII!AO141+'COI - CHAM THI TN 17-18'!AO141)</f>
        <v>0</v>
      </c>
      <c r="AP141" s="16">
        <f>IF($D141="","",HKI!AP141+HKII!AP141+'COI - CHAM THI TN 17-18'!AP141)</f>
        <v>0</v>
      </c>
      <c r="AQ141" s="16">
        <f>IF(D141="","",SUM(AO141:AP141)*0.4)+'HK HE 16-17'!AB147</f>
        <v>0</v>
      </c>
      <c r="AR141" s="34">
        <f>IF($D141="","",HKI!AR141+HKII!AR141+'COI - CHAM THI TN 17-18'!AR141+'HK HE 16-17'!AF147)</f>
        <v>0</v>
      </c>
      <c r="AS141" s="34">
        <f>IF($D141="","",HKI!AS141+HKII!AS141+'COI - CHAM THI TN 17-18'!AS141+'HK HE 16-17'!AG147)</f>
        <v>0</v>
      </c>
      <c r="AT141" s="17">
        <f t="shared" si="10"/>
        <v>0</v>
      </c>
      <c r="AU141" s="5"/>
    </row>
    <row r="142" spans="1:47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>
        <f>IF($D142="","",HKI!E142+HKII!E142)</f>
        <v>0</v>
      </c>
      <c r="F142" s="16">
        <f>IF($D142="","",HKI!F142+HKII!F142)</f>
        <v>0</v>
      </c>
      <c r="G142" s="16">
        <f>IF($D142="","",HKI!G142+HKII!G142)</f>
        <v>0</v>
      </c>
      <c r="H142" s="16">
        <f>IF($D142="","",HKI!H142+HKII!H142)</f>
        <v>0</v>
      </c>
      <c r="I142" s="16">
        <f>IF($D142="","",HKI!I142+HKII!I142)</f>
        <v>0</v>
      </c>
      <c r="J142" s="16">
        <f>IF($D142="","",HKI!J142+HKII!J142)</f>
        <v>0</v>
      </c>
      <c r="K142" s="16">
        <f>IF($D142="","",HKI!K142+HKII!K142)</f>
        <v>0</v>
      </c>
      <c r="L142" s="16">
        <f>IF($D142="","",HKI!L142+HKII!L142)</f>
        <v>0</v>
      </c>
      <c r="M142" s="34">
        <f>IF($D142="","",($E142+$F142*1.5+$G142*0.25+$H142*0.5+$I142*2+$J142*2.5+$K142*0.5+$L142*1.5)+'HK HE 16-17'!I148)</f>
        <v>0</v>
      </c>
      <c r="N142" s="16">
        <f>IF($D142="","",HKI!N142+HKII!N142)</f>
        <v>0</v>
      </c>
      <c r="O142" s="16">
        <f>IF($D142="","",HKI!O142+HKII!O142)</f>
        <v>0</v>
      </c>
      <c r="P142" s="16">
        <f>IF($D142="","",HKI!P142+HKII!P142)</f>
        <v>0</v>
      </c>
      <c r="Q142" s="16">
        <f>IF($D142="","",HKI!Q142+HKII!Q142)</f>
        <v>0</v>
      </c>
      <c r="R142" s="34">
        <f>IF($D142="","",SUM($N142:$Q142)+'HK HE 16-17'!N148)</f>
        <v>0</v>
      </c>
      <c r="S142" s="16">
        <f>IF($D142="","",HKI!S142+HKII!S142)</f>
        <v>0</v>
      </c>
      <c r="T142" s="16">
        <f>IF($D142="","",HKI!T142+HKII!T142)</f>
        <v>0</v>
      </c>
      <c r="U142" s="16">
        <f>IF($D142="","",HKI!U142+HKII!U142)</f>
        <v>0</v>
      </c>
      <c r="V142" s="34">
        <f>IF($D142="","",((SUM($S142:$T142))-U142)*0.1)+'HK HE 16-17'!R148</f>
        <v>0</v>
      </c>
      <c r="W142" s="16">
        <f>IF($D142="","",HKI!W142+HKII!W142)</f>
        <v>0</v>
      </c>
      <c r="X142" s="16">
        <f>IF($D142="","",HKI!X142+HKII!X142)</f>
        <v>0</v>
      </c>
      <c r="Y142" s="16">
        <f>IF($D142="","",HKI!Y142+HKII!Y142)</f>
        <v>0</v>
      </c>
      <c r="Z142" s="34">
        <f t="shared" si="8"/>
        <v>0</v>
      </c>
      <c r="AA142" s="16">
        <f>IF($D142="","",HKI!AA142+HKII!AA142)</f>
        <v>0</v>
      </c>
      <c r="AB142" s="16">
        <f>IF($D142="","",HKI!AB142+HKII!AB142)</f>
        <v>0</v>
      </c>
      <c r="AC142" s="16">
        <f>IF($D142="","",HKI!AC142+HKII!AC142)</f>
        <v>0</v>
      </c>
      <c r="AD142" s="34">
        <f t="shared" si="9"/>
        <v>0</v>
      </c>
      <c r="AE142" s="16">
        <f>IF($D142="","",HKI!AE142+HKII!AE142)</f>
        <v>0</v>
      </c>
      <c r="AF142" s="16">
        <f>IF($D142="","",HKI!AF142+HKII!AF142)</f>
        <v>0</v>
      </c>
      <c r="AG142" s="16">
        <f>IF($D142="","",HKI!AG142+HKII!AG142)</f>
        <v>0</v>
      </c>
      <c r="AH142" s="34">
        <f>IF($D142="","",HKI!AH142+HKII!AH142)</f>
        <v>0</v>
      </c>
      <c r="AI142" s="16">
        <f>IF($D142="","",HKI!AI142+HKII!AI142+'COI - CHAM THI TN 17-18'!AI142)</f>
        <v>0</v>
      </c>
      <c r="AJ142" s="16">
        <f>IF($D142="","",HKI!AJ142+HKII!AJ142+'COI - CHAM THI TN 17-18'!AJ142)</f>
        <v>0</v>
      </c>
      <c r="AK142" s="34">
        <f>IF($D142="","",(SUM($AI142:$AJ142))*0.2)+'HK HE 16-17'!Y148</f>
        <v>0</v>
      </c>
      <c r="AL142" s="16">
        <f>IF($D142="","",HKI!AL142+HKII!AL142)</f>
        <v>0</v>
      </c>
      <c r="AM142" s="16">
        <f>IF($D142="","",HKI!AM142+HKII!AM142)</f>
        <v>0</v>
      </c>
      <c r="AN142" s="34">
        <f>IF($D142="","",HKI!AN142+HKII!AN142)</f>
        <v>0</v>
      </c>
      <c r="AO142" s="16">
        <f>IF($D142="","",HKI!AO142+HKII!AO142+'COI - CHAM THI TN 17-18'!AO142)</f>
        <v>0</v>
      </c>
      <c r="AP142" s="16">
        <f>IF($D142="","",HKI!AP142+HKII!AP142+'COI - CHAM THI TN 17-18'!AP142)</f>
        <v>0</v>
      </c>
      <c r="AQ142" s="16">
        <f>IF(D142="","",SUM(AO142:AP142)*0.4)+'HK HE 16-17'!AB148</f>
        <v>0</v>
      </c>
      <c r="AR142" s="34">
        <f>IF($D142="","",HKI!AR142+HKII!AR142+'COI - CHAM THI TN 17-18'!AR142+'HK HE 16-17'!AF148)</f>
        <v>0</v>
      </c>
      <c r="AS142" s="34">
        <f>IF($D142="","",HKI!AS142+HKII!AS142+'COI - CHAM THI TN 17-18'!AS142+'HK HE 16-17'!AG148)</f>
        <v>0</v>
      </c>
      <c r="AT142" s="17">
        <f t="shared" si="10"/>
        <v>0</v>
      </c>
      <c r="AU142" s="5"/>
    </row>
    <row r="143" spans="1:47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>
        <f>IF($D143="","",HKI!E143+HKII!E143)</f>
        <v>6</v>
      </c>
      <c r="F143" s="16">
        <f>IF($D143="","",HKI!F143+HKII!F143)</f>
        <v>0</v>
      </c>
      <c r="G143" s="16">
        <f>IF($D143="","",HKI!G143+HKII!G143)</f>
        <v>0</v>
      </c>
      <c r="H143" s="16">
        <f>IF($D143="","",HKI!H143+HKII!H143)</f>
        <v>0</v>
      </c>
      <c r="I143" s="16">
        <f>IF($D143="","",HKI!I143+HKII!I143)</f>
        <v>0</v>
      </c>
      <c r="J143" s="16">
        <f>IF($D143="","",HKI!J143+HKII!J143)</f>
        <v>0</v>
      </c>
      <c r="K143" s="16">
        <f>IF($D143="","",HKI!K143+HKII!K143)</f>
        <v>0</v>
      </c>
      <c r="L143" s="16">
        <f>IF($D143="","",HKI!L143+HKII!L143)</f>
        <v>0</v>
      </c>
      <c r="M143" s="34">
        <f>IF($D143="","",($E143+$F143*1.5+$G143*0.25+$H143*0.5+$I143*2+$J143*2.5+$K143*0.5+$L143*1.5)+'HK HE 16-17'!I149)</f>
        <v>6</v>
      </c>
      <c r="N143" s="16">
        <f>IF($D143="","",HKI!N143+HKII!N143)</f>
        <v>7.35</v>
      </c>
      <c r="O143" s="16">
        <f>IF($D143="","",HKI!O143+HKII!O143)</f>
        <v>9.6000000000000014</v>
      </c>
      <c r="P143" s="16">
        <f>IF($D143="","",HKI!P143+HKII!P143)</f>
        <v>0</v>
      </c>
      <c r="Q143" s="16">
        <f>IF($D143="","",HKI!Q143+HKII!Q143)</f>
        <v>0</v>
      </c>
      <c r="R143" s="34">
        <f>IF($D143="","",SUM($N143:$Q143)+'HK HE 16-17'!N149)</f>
        <v>16.950000000000003</v>
      </c>
      <c r="S143" s="16">
        <f>IF($D143="","",HKI!S143+HKII!S143)</f>
        <v>249</v>
      </c>
      <c r="T143" s="16">
        <f>IF($D143="","",HKI!T143+HKII!T143)</f>
        <v>221</v>
      </c>
      <c r="U143" s="16">
        <f>IF($D143="","",HKI!U143+HKII!U143)</f>
        <v>263</v>
      </c>
      <c r="V143" s="34">
        <f>IF($D143="","",((SUM($S143:$T143))-U143)*0.1)+'HK HE 16-17'!R149</f>
        <v>20.700000000000003</v>
      </c>
      <c r="W143" s="16">
        <f>IF($D143="","",HKI!W143+HKII!W143)</f>
        <v>0</v>
      </c>
      <c r="X143" s="16">
        <f>IF($D143="","",HKI!X143+HKII!X143)</f>
        <v>0</v>
      </c>
      <c r="Y143" s="16">
        <f>IF($D143="","",HKI!Y143+HKII!Y143)</f>
        <v>0</v>
      </c>
      <c r="Z143" s="34">
        <f t="shared" si="8"/>
        <v>0</v>
      </c>
      <c r="AA143" s="16">
        <f>IF($D143="","",HKI!AA143+HKII!AA143)</f>
        <v>0</v>
      </c>
      <c r="AB143" s="16">
        <f>IF($D143="","",HKI!AB143+HKII!AB143)</f>
        <v>0</v>
      </c>
      <c r="AC143" s="16">
        <f>IF($D143="","",HKI!AC143+HKII!AC143)</f>
        <v>0</v>
      </c>
      <c r="AD143" s="34">
        <f t="shared" si="9"/>
        <v>0</v>
      </c>
      <c r="AE143" s="16">
        <f>IF($D143="","",HKI!AE143+HKII!AE143)</f>
        <v>0</v>
      </c>
      <c r="AF143" s="16">
        <f>IF($D143="","",HKI!AF143+HKII!AF143)</f>
        <v>0</v>
      </c>
      <c r="AG143" s="16">
        <f>IF($D143="","",HKI!AG143+HKII!AG143)</f>
        <v>0</v>
      </c>
      <c r="AH143" s="34">
        <f>IF($D143="","",HKI!AH143+HKII!AH143)</f>
        <v>0</v>
      </c>
      <c r="AI143" s="16">
        <f>IF($D143="","",HKI!AI143+HKII!AI143+'COI - CHAM THI TN 17-18'!AI143)</f>
        <v>0</v>
      </c>
      <c r="AJ143" s="16">
        <f>IF($D143="","",HKI!AJ143+HKII!AJ143+'COI - CHAM THI TN 17-18'!AJ143)</f>
        <v>2</v>
      </c>
      <c r="AK143" s="34">
        <f>IF($D143="","",(SUM($AI143:$AJ143))*0.2)+'HK HE 16-17'!Y149</f>
        <v>0.4</v>
      </c>
      <c r="AL143" s="16">
        <f>IF($D143="","",HKI!AL143+HKII!AL143)</f>
        <v>0</v>
      </c>
      <c r="AM143" s="16">
        <f>IF($D143="","",HKI!AM143+HKII!AM143)</f>
        <v>0</v>
      </c>
      <c r="AN143" s="34">
        <f>IF($D143="","",HKI!AN143+HKII!AN143)</f>
        <v>0</v>
      </c>
      <c r="AO143" s="16">
        <f>IF($D143="","",HKI!AO143+HKII!AO143+'COI - CHAM THI TN 17-18'!AO143)</f>
        <v>0</v>
      </c>
      <c r="AP143" s="16">
        <f>IF($D143="","",HKI!AP143+HKII!AP143+'COI - CHAM THI TN 17-18'!AP143)</f>
        <v>0</v>
      </c>
      <c r="AQ143" s="16">
        <f>IF(D143="","",SUM(AO143:AP143)*0.4)+'HK HE 16-17'!AB149</f>
        <v>0.5</v>
      </c>
      <c r="AR143" s="34">
        <f>IF($D143="","",HKI!AR143+HKII!AR143+'COI - CHAM THI TN 17-18'!AR143+'HK HE 16-17'!AF149)</f>
        <v>0</v>
      </c>
      <c r="AS143" s="34">
        <f>IF($D143="","",HKI!AS143+HKII!AS143+'COI - CHAM THI TN 17-18'!AS143+'HK HE 16-17'!AG149)</f>
        <v>1.2</v>
      </c>
      <c r="AT143" s="17">
        <f t="shared" si="10"/>
        <v>45.8</v>
      </c>
      <c r="AU143" s="5"/>
    </row>
    <row r="144" spans="1:47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>
        <f>IF($D144="","",HKI!E144+HKII!E144)</f>
        <v>4</v>
      </c>
      <c r="F144" s="16">
        <f>IF($D144="","",HKI!F144+HKII!F144)</f>
        <v>0</v>
      </c>
      <c r="G144" s="16">
        <f>IF($D144="","",HKI!G144+HKII!G144)</f>
        <v>0</v>
      </c>
      <c r="H144" s="16">
        <f>IF($D144="","",HKI!H144+HKII!H144)</f>
        <v>0</v>
      </c>
      <c r="I144" s="16">
        <f>IF($D144="","",HKI!I144+HKII!I144)</f>
        <v>0</v>
      </c>
      <c r="J144" s="16">
        <f>IF($D144="","",HKI!J144+HKII!J144)</f>
        <v>0</v>
      </c>
      <c r="K144" s="16">
        <f>IF($D144="","",HKI!K144+HKII!K144)</f>
        <v>0</v>
      </c>
      <c r="L144" s="16">
        <f>IF($D144="","",HKI!L144+HKII!L144)</f>
        <v>0</v>
      </c>
      <c r="M144" s="34">
        <f>IF($D144="","",($E144+$F144*1.5+$G144*0.25+$H144*0.5+$I144*2+$J144*2.5+$K144*0.5+$L144*1.5)+'HK HE 16-17'!I150)</f>
        <v>4</v>
      </c>
      <c r="N144" s="16">
        <f>IF($D144="","",HKI!N144+HKII!N144)</f>
        <v>3</v>
      </c>
      <c r="O144" s="16">
        <f>IF($D144="","",HKI!O144+HKII!O144)</f>
        <v>3.3</v>
      </c>
      <c r="P144" s="16">
        <f>IF($D144="","",HKI!P144+HKII!P144)</f>
        <v>0</v>
      </c>
      <c r="Q144" s="16">
        <f>IF($D144="","",HKI!Q144+HKII!Q144)</f>
        <v>0</v>
      </c>
      <c r="R144" s="34">
        <f>IF($D144="","",SUM($N144:$Q144)+'HK HE 16-17'!N150)</f>
        <v>6.3</v>
      </c>
      <c r="S144" s="16">
        <f>IF($D144="","",HKI!S144+HKII!S144)</f>
        <v>126</v>
      </c>
      <c r="T144" s="16">
        <f>IF($D144="","",HKI!T144+HKII!T144)</f>
        <v>172</v>
      </c>
      <c r="U144" s="16">
        <f>IF($D144="","",HKI!U144+HKII!U144)</f>
        <v>126</v>
      </c>
      <c r="V144" s="34">
        <f>IF($D144="","",((SUM($S144:$T144))-U144)*0.1)+'HK HE 16-17'!R150</f>
        <v>17.2</v>
      </c>
      <c r="W144" s="16">
        <f>IF($D144="","",HKI!W144+HKII!W144)</f>
        <v>0</v>
      </c>
      <c r="X144" s="16">
        <f>IF($D144="","",HKI!X144+HKII!X144)</f>
        <v>0</v>
      </c>
      <c r="Y144" s="16">
        <f>IF($D144="","",HKI!Y144+HKII!Y144)</f>
        <v>0</v>
      </c>
      <c r="Z144" s="34">
        <f t="shared" si="8"/>
        <v>0</v>
      </c>
      <c r="AA144" s="16">
        <f>IF($D144="","",HKI!AA144+HKII!AA144)</f>
        <v>0</v>
      </c>
      <c r="AB144" s="16">
        <f>IF($D144="","",HKI!AB144+HKII!AB144)</f>
        <v>0</v>
      </c>
      <c r="AC144" s="16">
        <f>IF($D144="","",HKI!AC144+HKII!AC144)</f>
        <v>0</v>
      </c>
      <c r="AD144" s="34">
        <f t="shared" si="9"/>
        <v>0</v>
      </c>
      <c r="AE144" s="16">
        <f>IF($D144="","",HKI!AE144+HKII!AE144)</f>
        <v>0</v>
      </c>
      <c r="AF144" s="16">
        <f>IF($D144="","",HKI!AF144+HKII!AF144)</f>
        <v>0</v>
      </c>
      <c r="AG144" s="16">
        <f>IF($D144="","",HKI!AG144+HKII!AG144)</f>
        <v>0</v>
      </c>
      <c r="AH144" s="34">
        <f>IF($D144="","",HKI!AH144+HKII!AH144)</f>
        <v>0</v>
      </c>
      <c r="AI144" s="16">
        <f>IF($D144="","",HKI!AI144+HKII!AI144+'COI - CHAM THI TN 17-18'!AI144)</f>
        <v>0</v>
      </c>
      <c r="AJ144" s="16">
        <f>IF($D144="","",HKI!AJ144+HKII!AJ144+'COI - CHAM THI TN 17-18'!AJ144)</f>
        <v>0</v>
      </c>
      <c r="AK144" s="34">
        <f>IF($D144="","",(SUM($AI144:$AJ144))*0.2)+'HK HE 16-17'!Y150</f>
        <v>0</v>
      </c>
      <c r="AL144" s="16">
        <f>IF($D144="","",HKI!AL144+HKII!AL144)</f>
        <v>0</v>
      </c>
      <c r="AM144" s="16">
        <f>IF($D144="","",HKI!AM144+HKII!AM144)</f>
        <v>0</v>
      </c>
      <c r="AN144" s="34">
        <f>IF($D144="","",HKI!AN144+HKII!AN144)</f>
        <v>0</v>
      </c>
      <c r="AO144" s="16">
        <f>IF($D144="","",HKI!AO144+HKII!AO144+'COI - CHAM THI TN 17-18'!AO144)</f>
        <v>0</v>
      </c>
      <c r="AP144" s="16">
        <f>IF($D144="","",HKI!AP144+HKII!AP144+'COI - CHAM THI TN 17-18'!AP144)</f>
        <v>2</v>
      </c>
      <c r="AQ144" s="16">
        <f>IF(D144="","",SUM(AO144:AP144)*0.4)+'HK HE 16-17'!AB150</f>
        <v>0.8</v>
      </c>
      <c r="AR144" s="34">
        <f>IF($D144="","",HKI!AR144+HKII!AR144+'COI - CHAM THI TN 17-18'!AR144+'HK HE 16-17'!AF150)</f>
        <v>0</v>
      </c>
      <c r="AS144" s="34">
        <f>IF($D144="","",HKI!AS144+HKII!AS144+'COI - CHAM THI TN 17-18'!AS144+'HK HE 16-17'!AG150)</f>
        <v>1.7</v>
      </c>
      <c r="AT144" s="17">
        <f t="shared" si="10"/>
        <v>30</v>
      </c>
      <c r="AU144" s="5"/>
    </row>
    <row r="145" spans="1:47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>
        <f>IF($D145="","",HKI!E145+HKII!E145)</f>
        <v>12</v>
      </c>
      <c r="F145" s="16">
        <f>IF($D145="","",HKI!F145+HKII!F145)</f>
        <v>2</v>
      </c>
      <c r="G145" s="16">
        <f>IF($D145="","",HKI!G145+HKII!G145)</f>
        <v>0</v>
      </c>
      <c r="H145" s="16">
        <f>IF($D145="","",HKI!H145+HKII!H145)</f>
        <v>0</v>
      </c>
      <c r="I145" s="16">
        <f>IF($D145="","",HKI!I145+HKII!I145)</f>
        <v>0</v>
      </c>
      <c r="J145" s="16">
        <f>IF($D145="","",HKI!J145+HKII!J145)</f>
        <v>0</v>
      </c>
      <c r="K145" s="16">
        <f>IF($D145="","",HKI!K145+HKII!K145)</f>
        <v>0</v>
      </c>
      <c r="L145" s="16">
        <f>IF($D145="","",HKI!L145+HKII!L145)</f>
        <v>0</v>
      </c>
      <c r="M145" s="34">
        <f>IF($D145="","",($E145+$F145*1.5+$G145*0.25+$H145*0.5+$I145*2+$J145*2.5+$K145*0.5+$L145*1.5)+'HK HE 16-17'!I151)</f>
        <v>15</v>
      </c>
      <c r="N145" s="16">
        <f>IF($D145="","",HKI!N145+HKII!N145)</f>
        <v>8.85</v>
      </c>
      <c r="O145" s="16">
        <f>IF($D145="","",HKI!O145+HKII!O145)</f>
        <v>8.85</v>
      </c>
      <c r="P145" s="16">
        <f>IF($D145="","",HKI!P145+HKII!P145)</f>
        <v>0</v>
      </c>
      <c r="Q145" s="16">
        <f>IF($D145="","",HKI!Q145+HKII!Q145)</f>
        <v>0</v>
      </c>
      <c r="R145" s="34">
        <f>IF($D145="","",SUM($N145:$Q145)+'HK HE 16-17'!N151)</f>
        <v>17.7</v>
      </c>
      <c r="S145" s="16">
        <f>IF($D145="","",HKI!S145+HKII!S145)</f>
        <v>332</v>
      </c>
      <c r="T145" s="16">
        <f>IF($D145="","",HKI!T145+HKII!T145)</f>
        <v>394</v>
      </c>
      <c r="U145" s="16">
        <f>IF($D145="","",HKI!U145+HKII!U145)</f>
        <v>386</v>
      </c>
      <c r="V145" s="34">
        <f>IF($D145="","",((SUM($S145:$T145))-U145)*0.1)+'HK HE 16-17'!R151</f>
        <v>34</v>
      </c>
      <c r="W145" s="16">
        <f>IF($D145="","",HKI!W145+HKII!W145)</f>
        <v>0</v>
      </c>
      <c r="X145" s="16">
        <f>IF($D145="","",HKI!X145+HKII!X145)</f>
        <v>0</v>
      </c>
      <c r="Y145" s="16">
        <f>IF($D145="","",HKI!Y145+HKII!Y145)</f>
        <v>0</v>
      </c>
      <c r="Z145" s="34">
        <f t="shared" si="8"/>
        <v>0</v>
      </c>
      <c r="AA145" s="16">
        <f>IF($D145="","",HKI!AA145+HKII!AA145)</f>
        <v>0</v>
      </c>
      <c r="AB145" s="16">
        <f>IF($D145="","",HKI!AB145+HKII!AB145)</f>
        <v>0</v>
      </c>
      <c r="AC145" s="16">
        <f>IF($D145="","",HKI!AC145+HKII!AC145)</f>
        <v>0</v>
      </c>
      <c r="AD145" s="34">
        <f t="shared" si="9"/>
        <v>0</v>
      </c>
      <c r="AE145" s="16">
        <f>IF($D145="","",HKI!AE145+HKII!AE145)</f>
        <v>0</v>
      </c>
      <c r="AF145" s="16">
        <f>IF($D145="","",HKI!AF145+HKII!AF145)</f>
        <v>0</v>
      </c>
      <c r="AG145" s="16">
        <f>IF($D145="","",HKI!AG145+HKII!AG145)</f>
        <v>0</v>
      </c>
      <c r="AH145" s="34">
        <f>IF($D145="","",HKI!AH145+HKII!AH145)</f>
        <v>0</v>
      </c>
      <c r="AI145" s="16">
        <f>IF($D145="","",HKI!AI145+HKII!AI145+'COI - CHAM THI TN 17-18'!AI145)</f>
        <v>0</v>
      </c>
      <c r="AJ145" s="16">
        <f>IF($D145="","",HKI!AJ145+HKII!AJ145+'COI - CHAM THI TN 17-18'!AJ145)</f>
        <v>0</v>
      </c>
      <c r="AK145" s="34">
        <f>IF($D145="","",(SUM($AI145:$AJ145))*0.2)+'HK HE 16-17'!Y151</f>
        <v>0.35714285714285698</v>
      </c>
      <c r="AL145" s="16">
        <f>IF($D145="","",HKI!AL145+HKII!AL145)</f>
        <v>0</v>
      </c>
      <c r="AM145" s="16">
        <f>IF($D145="","",HKI!AM145+HKII!AM145)</f>
        <v>0</v>
      </c>
      <c r="AN145" s="34">
        <f>IF($D145="","",HKI!AN145+HKII!AN145)</f>
        <v>0</v>
      </c>
      <c r="AO145" s="16">
        <f>IF($D145="","",HKI!AO145+HKII!AO145+'COI - CHAM THI TN 17-18'!AO145)</f>
        <v>0</v>
      </c>
      <c r="AP145" s="16">
        <f>IF($D145="","",HKI!AP145+HKII!AP145+'COI - CHAM THI TN 17-18'!AP145)</f>
        <v>0</v>
      </c>
      <c r="AQ145" s="16">
        <f>IF(D145="","",SUM(AO145:AP145)*0.4)+'HK HE 16-17'!AB151</f>
        <v>0</v>
      </c>
      <c r="AR145" s="34">
        <f>IF($D145="","",HKI!AR145+HKII!AR145+'COI - CHAM THI TN 17-18'!AR145+'HK HE 16-17'!AF151)</f>
        <v>0</v>
      </c>
      <c r="AS145" s="34">
        <f>IF($D145="","",HKI!AS145+HKII!AS145+'COI - CHAM THI TN 17-18'!AS145+'HK HE 16-17'!AG151)</f>
        <v>1.9</v>
      </c>
      <c r="AT145" s="17">
        <f t="shared" si="10"/>
        <v>69</v>
      </c>
      <c r="AU145" s="5"/>
    </row>
    <row r="146" spans="1:47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>
        <f>IF($D146="","",HKI!E146+HKII!E146)</f>
        <v>8</v>
      </c>
      <c r="F146" s="16">
        <f>IF($D146="","",HKI!F146+HKII!F146)</f>
        <v>0</v>
      </c>
      <c r="G146" s="16">
        <f>IF($D146="","",HKI!G146+HKII!G146)</f>
        <v>0</v>
      </c>
      <c r="H146" s="16">
        <f>IF($D146="","",HKI!H146+HKII!H146)</f>
        <v>0</v>
      </c>
      <c r="I146" s="16">
        <f>IF($D146="","",HKI!I146+HKII!I146)</f>
        <v>0</v>
      </c>
      <c r="J146" s="16">
        <f>IF($D146="","",HKI!J146+HKII!J146)</f>
        <v>0</v>
      </c>
      <c r="K146" s="16">
        <f>IF($D146="","",HKI!K146+HKII!K146)</f>
        <v>0</v>
      </c>
      <c r="L146" s="16">
        <f>IF($D146="","",HKI!L146+HKII!L146)</f>
        <v>0</v>
      </c>
      <c r="M146" s="34">
        <f>IF($D146="","",($E146+$F146*1.5+$G146*0.25+$H146*0.5+$I146*2+$J146*2.5+$K146*0.5+$L146*1.5)+'HK HE 16-17'!I152)</f>
        <v>8</v>
      </c>
      <c r="N146" s="16">
        <f>IF($D146="","",HKI!N146+HKII!N146)</f>
        <v>9.6</v>
      </c>
      <c r="O146" s="16">
        <f>IF($D146="","",HKI!O146+HKII!O146)</f>
        <v>4.6500000000000004</v>
      </c>
      <c r="P146" s="16">
        <f>IF($D146="","",HKI!P146+HKII!P146)</f>
        <v>0</v>
      </c>
      <c r="Q146" s="16">
        <f>IF($D146="","",HKI!Q146+HKII!Q146)</f>
        <v>0</v>
      </c>
      <c r="R146" s="34">
        <f>IF($D146="","",SUM($N146:$Q146)+'HK HE 16-17'!N152)</f>
        <v>14.25</v>
      </c>
      <c r="S146" s="16">
        <f>IF($D146="","",HKI!S146+HKII!S146)</f>
        <v>303</v>
      </c>
      <c r="T146" s="16">
        <f>IF($D146="","",HKI!T146+HKII!T146)</f>
        <v>173</v>
      </c>
      <c r="U146" s="16">
        <f>IF($D146="","",HKI!U146+HKII!U146)</f>
        <v>220</v>
      </c>
      <c r="V146" s="34">
        <f>IF($D146="","",((SUM($S146:$T146))-U146)*0.1)+'HK HE 16-17'!R152</f>
        <v>25.6</v>
      </c>
      <c r="W146" s="16">
        <f>IF($D146="","",HKI!W146+HKII!W146)</f>
        <v>0</v>
      </c>
      <c r="X146" s="16">
        <f>IF($D146="","",HKI!X146+HKII!X146)</f>
        <v>0</v>
      </c>
      <c r="Y146" s="16">
        <f>IF($D146="","",HKI!Y146+HKII!Y146)</f>
        <v>0</v>
      </c>
      <c r="Z146" s="34">
        <f t="shared" si="8"/>
        <v>0</v>
      </c>
      <c r="AA146" s="16">
        <f>IF($D146="","",HKI!AA146+HKII!AA146)</f>
        <v>0</v>
      </c>
      <c r="AB146" s="16">
        <f>IF($D146="","",HKI!AB146+HKII!AB146)</f>
        <v>0</v>
      </c>
      <c r="AC146" s="16">
        <f>IF($D146="","",HKI!AC146+HKII!AC146)</f>
        <v>0</v>
      </c>
      <c r="AD146" s="34">
        <f t="shared" si="9"/>
        <v>0</v>
      </c>
      <c r="AE146" s="16">
        <f>IF($D146="","",HKI!AE146+HKII!AE146)</f>
        <v>0</v>
      </c>
      <c r="AF146" s="16">
        <f>IF($D146="","",HKI!AF146+HKII!AF146)</f>
        <v>0</v>
      </c>
      <c r="AG146" s="16">
        <f>IF($D146="","",HKI!AG146+HKII!AG146)</f>
        <v>0</v>
      </c>
      <c r="AH146" s="34">
        <f>IF($D146="","",HKI!AH146+HKII!AH146)</f>
        <v>0</v>
      </c>
      <c r="AI146" s="16">
        <f>IF($D146="","",HKI!AI146+HKII!AI146+'COI - CHAM THI TN 17-18'!AI146)</f>
        <v>2</v>
      </c>
      <c r="AJ146" s="16">
        <f>IF($D146="","",HKI!AJ146+HKII!AJ146+'COI - CHAM THI TN 17-18'!AJ146)</f>
        <v>0</v>
      </c>
      <c r="AK146" s="34">
        <f>IF($D146="","",(SUM($AI146:$AJ146))*0.2)+'HK HE 16-17'!Y152</f>
        <v>0.4</v>
      </c>
      <c r="AL146" s="16">
        <f>IF($D146="","",HKI!AL146+HKII!AL146)</f>
        <v>0</v>
      </c>
      <c r="AM146" s="16">
        <f>IF($D146="","",HKI!AM146+HKII!AM146)</f>
        <v>0</v>
      </c>
      <c r="AN146" s="34">
        <f>IF($D146="","",HKI!AN146+HKII!AN146)</f>
        <v>0</v>
      </c>
      <c r="AO146" s="16">
        <f>IF($D146="","",HKI!AO146+HKII!AO146+'COI - CHAM THI TN 17-18'!AO146)</f>
        <v>0</v>
      </c>
      <c r="AP146" s="16">
        <f>IF($D146="","",HKI!AP146+HKII!AP146+'COI - CHAM THI TN 17-18'!AP146)</f>
        <v>0</v>
      </c>
      <c r="AQ146" s="16">
        <f>IF(D146="","",SUM(AO146:AP146)*0.4)+'HK HE 16-17'!AB152</f>
        <v>0</v>
      </c>
      <c r="AR146" s="34">
        <f>IF($D146="","",HKI!AR146+HKII!AR146+'COI - CHAM THI TN 17-18'!AR146+'HK HE 16-17'!AF152)</f>
        <v>0</v>
      </c>
      <c r="AS146" s="34">
        <f>IF($D146="","",HKI!AS146+HKII!AS146+'COI - CHAM THI TN 17-18'!AS146+'HK HE 16-17'!AG152)</f>
        <v>0.9</v>
      </c>
      <c r="AT146" s="17">
        <f t="shared" si="10"/>
        <v>49.2</v>
      </c>
      <c r="AU146" s="5"/>
    </row>
    <row r="147" spans="1:47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>
        <f>IF($D147="","",HKI!E147+HKII!E147)</f>
        <v>13</v>
      </c>
      <c r="F147" s="16">
        <f>IF($D147="","",HKI!F147+HKII!F147)</f>
        <v>0</v>
      </c>
      <c r="G147" s="16">
        <f>IF($D147="","",HKI!G147+HKII!G147)</f>
        <v>0</v>
      </c>
      <c r="H147" s="16">
        <f>IF($D147="","",HKI!H147+HKII!H147)</f>
        <v>0</v>
      </c>
      <c r="I147" s="16">
        <f>IF($D147="","",HKI!I147+HKII!I147)</f>
        <v>0</v>
      </c>
      <c r="J147" s="16">
        <f>IF($D147="","",HKI!J147+HKII!J147)</f>
        <v>0</v>
      </c>
      <c r="K147" s="16">
        <f>IF($D147="","",HKI!K147+HKII!K147)</f>
        <v>0</v>
      </c>
      <c r="L147" s="16">
        <f>IF($D147="","",HKI!L147+HKII!L147)</f>
        <v>0</v>
      </c>
      <c r="M147" s="34">
        <f>IF($D147="","",($E147+$F147*1.5+$G147*0.25+$H147*0.5+$I147*2+$J147*2.5+$K147*0.5+$L147*1.5)+'HK HE 16-17'!I153)</f>
        <v>15</v>
      </c>
      <c r="N147" s="16">
        <f>IF($D147="","",HKI!N147+HKII!N147)</f>
        <v>7.35</v>
      </c>
      <c r="O147" s="16">
        <f>IF($D147="","",HKI!O147+HKII!O147)</f>
        <v>10.799999999999999</v>
      </c>
      <c r="P147" s="16">
        <f>IF($D147="","",HKI!P147+HKII!P147)</f>
        <v>0</v>
      </c>
      <c r="Q147" s="16">
        <f>IF($D147="","",HKI!Q147+HKII!Q147)</f>
        <v>0</v>
      </c>
      <c r="R147" s="34">
        <f>IF($D147="","",SUM($N147:$Q147)+'HK HE 16-17'!N153)</f>
        <v>19.349999999999998</v>
      </c>
      <c r="S147" s="16">
        <f>IF($D147="","",HKI!S147+HKII!S147)</f>
        <v>399</v>
      </c>
      <c r="T147" s="16">
        <f>IF($D147="","",HKI!T147+HKII!T147)</f>
        <v>0</v>
      </c>
      <c r="U147" s="16">
        <f>IF($D147="","",HKI!U147+HKII!U147)</f>
        <v>399</v>
      </c>
      <c r="V147" s="34">
        <f>IF($D147="","",((SUM($S147:$T147))-U147)*0.1)+'HK HE 16-17'!R153</f>
        <v>0</v>
      </c>
      <c r="W147" s="16">
        <f>IF($D147="","",HKI!W147+HKII!W147)</f>
        <v>0</v>
      </c>
      <c r="X147" s="16">
        <f>IF($D147="","",HKI!X147+HKII!X147)</f>
        <v>0</v>
      </c>
      <c r="Y147" s="16">
        <f>IF($D147="","",HKI!Y147+HKII!Y147)</f>
        <v>0</v>
      </c>
      <c r="Z147" s="34">
        <f t="shared" si="8"/>
        <v>0</v>
      </c>
      <c r="AA147" s="16">
        <f>IF($D147="","",HKI!AA147+HKII!AA147)</f>
        <v>0</v>
      </c>
      <c r="AB147" s="16">
        <f>IF($D147="","",HKI!AB147+HKII!AB147)</f>
        <v>0</v>
      </c>
      <c r="AC147" s="16">
        <f>IF($D147="","",HKI!AC147+HKII!AC147)</f>
        <v>0</v>
      </c>
      <c r="AD147" s="34">
        <f t="shared" si="9"/>
        <v>0</v>
      </c>
      <c r="AE147" s="16">
        <f>IF($D147="","",HKI!AE147+HKII!AE147)</f>
        <v>0</v>
      </c>
      <c r="AF147" s="16">
        <f>IF($D147="","",HKI!AF147+HKII!AF147)</f>
        <v>0</v>
      </c>
      <c r="AG147" s="16">
        <f>IF($D147="","",HKI!AG147+HKII!AG147)</f>
        <v>0</v>
      </c>
      <c r="AH147" s="34">
        <f>IF($D147="","",HKI!AH147+HKII!AH147)</f>
        <v>0</v>
      </c>
      <c r="AI147" s="16">
        <f>IF($D147="","",HKI!AI147+HKII!AI147+'COI - CHAM THI TN 17-18'!AI147)</f>
        <v>0</v>
      </c>
      <c r="AJ147" s="16">
        <f>IF($D147="","",HKI!AJ147+HKII!AJ147+'COI - CHAM THI TN 17-18'!AJ147)</f>
        <v>0</v>
      </c>
      <c r="AK147" s="34">
        <f>IF($D147="","",(SUM($AI147:$AJ147))*0.2)+'HK HE 16-17'!Y153</f>
        <v>0.35714285714285698</v>
      </c>
      <c r="AL147" s="16">
        <f>IF($D147="","",HKI!AL147+HKII!AL147)</f>
        <v>0</v>
      </c>
      <c r="AM147" s="16">
        <f>IF($D147="","",HKI!AM147+HKII!AM147)</f>
        <v>0</v>
      </c>
      <c r="AN147" s="34">
        <f>IF($D147="","",HKI!AN147+HKII!AN147)</f>
        <v>0</v>
      </c>
      <c r="AO147" s="16">
        <f>IF($D147="","",HKI!AO147+HKII!AO147+'COI - CHAM THI TN 17-18'!AO147)</f>
        <v>2</v>
      </c>
      <c r="AP147" s="16">
        <f>IF($D147="","",HKI!AP147+HKII!AP147+'COI - CHAM THI TN 17-18'!AP147)</f>
        <v>0</v>
      </c>
      <c r="AQ147" s="16">
        <f>IF(D147="","",SUM(AO147:AP147)*0.4)+'HK HE 16-17'!AB153</f>
        <v>0.8</v>
      </c>
      <c r="AR147" s="34">
        <f>IF($D147="","",HKI!AR147+HKII!AR147+'COI - CHAM THI TN 17-18'!AR147+'HK HE 16-17'!AF153)</f>
        <v>0</v>
      </c>
      <c r="AS147" s="34">
        <f>IF($D147="","",HKI!AS147+HKII!AS147+'COI - CHAM THI TN 17-18'!AS147+'HK HE 16-17'!AG153)</f>
        <v>0.5</v>
      </c>
      <c r="AT147" s="17">
        <f t="shared" si="10"/>
        <v>36</v>
      </c>
      <c r="AU147" s="5"/>
    </row>
    <row r="148" spans="1:47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>
        <f>IF($D148="","",HKI!E148+HKII!E148)</f>
        <v>4</v>
      </c>
      <c r="F148" s="16">
        <f>IF($D148="","",HKI!F148+HKII!F148)</f>
        <v>0</v>
      </c>
      <c r="G148" s="16">
        <f>IF($D148="","",HKI!G148+HKII!G148)</f>
        <v>0</v>
      </c>
      <c r="H148" s="16">
        <f>IF($D148="","",HKI!H148+HKII!H148)</f>
        <v>0</v>
      </c>
      <c r="I148" s="16">
        <f>IF($D148="","",HKI!I148+HKII!I148)</f>
        <v>0</v>
      </c>
      <c r="J148" s="16">
        <f>IF($D148="","",HKI!J148+HKII!J148)</f>
        <v>0</v>
      </c>
      <c r="K148" s="16">
        <f>IF($D148="","",HKI!K148+HKII!K148)</f>
        <v>0</v>
      </c>
      <c r="L148" s="16">
        <f>IF($D148="","",HKI!L148+HKII!L148)</f>
        <v>0</v>
      </c>
      <c r="M148" s="34">
        <f>IF($D148="","",($E148+$F148*1.5+$G148*0.25+$H148*0.5+$I148*2+$J148*2.5+$K148*0.5+$L148*1.5)+'HK HE 16-17'!I154)</f>
        <v>4</v>
      </c>
      <c r="N148" s="16">
        <f>IF($D148="","",HKI!N148+HKII!N148)</f>
        <v>2.25</v>
      </c>
      <c r="O148" s="16">
        <f>IF($D148="","",HKI!O148+HKII!O148)</f>
        <v>1.7999999999999998</v>
      </c>
      <c r="P148" s="16">
        <f>IF($D148="","",HKI!P148+HKII!P148)</f>
        <v>0</v>
      </c>
      <c r="Q148" s="16">
        <f>IF($D148="","",HKI!Q148+HKII!Q148)</f>
        <v>0</v>
      </c>
      <c r="R148" s="34">
        <f>IF($D148="","",SUM($N148:$Q148)+'HK HE 16-17'!N154)</f>
        <v>4.05</v>
      </c>
      <c r="S148" s="16">
        <f>IF($D148="","",HKI!S148+HKII!S148)</f>
        <v>77</v>
      </c>
      <c r="T148" s="16">
        <f>IF($D148="","",HKI!T148+HKII!T148)</f>
        <v>0</v>
      </c>
      <c r="U148" s="16">
        <f>IF($D148="","",HKI!U148+HKII!U148)</f>
        <v>99</v>
      </c>
      <c r="V148" s="34">
        <f>IF($D148="","",((SUM($S148:$T148))-U148)*0.1)+'HK HE 16-17'!R154</f>
        <v>-2.2000000000000002</v>
      </c>
      <c r="W148" s="16">
        <f>IF($D148="","",HKI!W148+HKII!W148)</f>
        <v>0</v>
      </c>
      <c r="X148" s="16">
        <f>IF($D148="","",HKI!X148+HKII!X148)</f>
        <v>0</v>
      </c>
      <c r="Y148" s="16">
        <f>IF($D148="","",HKI!Y148+HKII!Y148)</f>
        <v>0</v>
      </c>
      <c r="Z148" s="34">
        <f t="shared" si="8"/>
        <v>0</v>
      </c>
      <c r="AA148" s="16">
        <f>IF($D148="","",HKI!AA148+HKII!AA148)</f>
        <v>0</v>
      </c>
      <c r="AB148" s="16">
        <f>IF($D148="","",HKI!AB148+HKII!AB148)</f>
        <v>0</v>
      </c>
      <c r="AC148" s="16">
        <f>IF($D148="","",HKI!AC148+HKII!AC148)</f>
        <v>0</v>
      </c>
      <c r="AD148" s="34">
        <f t="shared" si="9"/>
        <v>0</v>
      </c>
      <c r="AE148" s="16">
        <f>IF($D148="","",HKI!AE148+HKII!AE148)</f>
        <v>0</v>
      </c>
      <c r="AF148" s="16">
        <f>IF($D148="","",HKI!AF148+HKII!AF148)</f>
        <v>0</v>
      </c>
      <c r="AG148" s="16">
        <f>IF($D148="","",HKI!AG148+HKII!AG148)</f>
        <v>0</v>
      </c>
      <c r="AH148" s="34">
        <f>IF($D148="","",HKI!AH148+HKII!AH148)</f>
        <v>0</v>
      </c>
      <c r="AI148" s="16">
        <f>IF($D148="","",HKI!AI148+HKII!AI148+'COI - CHAM THI TN 17-18'!AI148)</f>
        <v>0</v>
      </c>
      <c r="AJ148" s="16">
        <f>IF($D148="","",HKI!AJ148+HKII!AJ148+'COI - CHAM THI TN 17-18'!AJ148)</f>
        <v>0</v>
      </c>
      <c r="AK148" s="34">
        <f>IF($D148="","",(SUM($AI148:$AJ148))*0.2)+'HK HE 16-17'!Y154</f>
        <v>0</v>
      </c>
      <c r="AL148" s="16">
        <f>IF($D148="","",HKI!AL148+HKII!AL148)</f>
        <v>0</v>
      </c>
      <c r="AM148" s="16">
        <f>IF($D148="","",HKI!AM148+HKII!AM148)</f>
        <v>0</v>
      </c>
      <c r="AN148" s="34">
        <f>IF($D148="","",HKI!AN148+HKII!AN148)</f>
        <v>0</v>
      </c>
      <c r="AO148" s="16">
        <f>IF($D148="","",HKI!AO148+HKII!AO148+'COI - CHAM THI TN 17-18'!AO148)</f>
        <v>0</v>
      </c>
      <c r="AP148" s="16">
        <f>IF($D148="","",HKI!AP148+HKII!AP148+'COI - CHAM THI TN 17-18'!AP148)</f>
        <v>0</v>
      </c>
      <c r="AQ148" s="16">
        <f>IF(D148="","",SUM(AO148:AP148)*0.4)+'HK HE 16-17'!AB154</f>
        <v>0.5</v>
      </c>
      <c r="AR148" s="34">
        <f>IF($D148="","",HKI!AR148+HKII!AR148+'COI - CHAM THI TN 17-18'!AR148+'HK HE 16-17'!AF154)</f>
        <v>0</v>
      </c>
      <c r="AS148" s="34">
        <f>IF($D148="","",HKI!AS148+HKII!AS148+'COI - CHAM THI TN 17-18'!AS148+'HK HE 16-17'!AG154)</f>
        <v>0</v>
      </c>
      <c r="AT148" s="17">
        <f t="shared" si="10"/>
        <v>6.4</v>
      </c>
      <c r="AU148" s="5"/>
    </row>
    <row r="149" spans="1:47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>
        <f>IF($D149="","",HKI!E149+HKII!E149)</f>
        <v>9</v>
      </c>
      <c r="F149" s="16">
        <f>IF($D149="","",HKI!F149+HKII!F149)</f>
        <v>10</v>
      </c>
      <c r="G149" s="16">
        <f>IF($D149="","",HKI!G149+HKII!G149)</f>
        <v>0</v>
      </c>
      <c r="H149" s="16">
        <f>IF($D149="","",HKI!H149+HKII!H149)</f>
        <v>0</v>
      </c>
      <c r="I149" s="16">
        <f>IF($D149="","",HKI!I149+HKII!I149)</f>
        <v>0</v>
      </c>
      <c r="J149" s="16">
        <f>IF($D149="","",HKI!J149+HKII!J149)</f>
        <v>0</v>
      </c>
      <c r="K149" s="16">
        <f>IF($D149="","",HKI!K149+HKII!K149)</f>
        <v>0</v>
      </c>
      <c r="L149" s="16">
        <f>IF($D149="","",HKI!L149+HKII!L149)</f>
        <v>0</v>
      </c>
      <c r="M149" s="34">
        <f>IF($D149="","",($E149+$F149*1.5+$G149*0.25+$H149*0.5+$I149*2+$J149*2.5+$K149*0.5+$L149*1.5)+'HK HE 16-17'!I155)</f>
        <v>32</v>
      </c>
      <c r="N149" s="16">
        <f>IF($D149="","",HKI!N149+HKII!N149)</f>
        <v>8.6999999999999993</v>
      </c>
      <c r="O149" s="16">
        <f>IF($D149="","",HKI!O149+HKII!O149)</f>
        <v>10.95</v>
      </c>
      <c r="P149" s="16">
        <f>IF($D149="","",HKI!P149+HKII!P149)</f>
        <v>0</v>
      </c>
      <c r="Q149" s="16">
        <f>IF($D149="","",HKI!Q149+HKII!Q149)</f>
        <v>0</v>
      </c>
      <c r="R149" s="34">
        <f>IF($D149="","",SUM($N149:$Q149)+'HK HE 16-17'!N155)</f>
        <v>19.649999999999999</v>
      </c>
      <c r="S149" s="16">
        <f>IF($D149="","",HKI!S149+HKII!S149)</f>
        <v>270</v>
      </c>
      <c r="T149" s="16">
        <f>IF($D149="","",HKI!T149+HKII!T149)</f>
        <v>336</v>
      </c>
      <c r="U149" s="16">
        <f>IF($D149="","",HKI!U149+HKII!U149)</f>
        <v>238</v>
      </c>
      <c r="V149" s="34">
        <f>IF($D149="","",((SUM($S149:$T149))-U149)*0.1)+'HK HE 16-17'!R155</f>
        <v>36.85</v>
      </c>
      <c r="W149" s="16">
        <f>IF($D149="","",HKI!W149+HKII!W149)</f>
        <v>0</v>
      </c>
      <c r="X149" s="16">
        <f>IF($D149="","",HKI!X149+HKII!X149)</f>
        <v>0</v>
      </c>
      <c r="Y149" s="16">
        <f>IF($D149="","",HKI!Y149+HKII!Y149)</f>
        <v>0</v>
      </c>
      <c r="Z149" s="34">
        <f t="shared" si="8"/>
        <v>0</v>
      </c>
      <c r="AA149" s="16">
        <f>IF($D149="","",HKI!AA149+HKII!AA149)</f>
        <v>0</v>
      </c>
      <c r="AB149" s="16">
        <f>IF($D149="","",HKI!AB149+HKII!AB149)</f>
        <v>0</v>
      </c>
      <c r="AC149" s="16">
        <f>IF($D149="","",HKI!AC149+HKII!AC149)</f>
        <v>0</v>
      </c>
      <c r="AD149" s="34">
        <f t="shared" si="9"/>
        <v>0</v>
      </c>
      <c r="AE149" s="16">
        <f>IF($D149="","",HKI!AE149+HKII!AE149)</f>
        <v>0</v>
      </c>
      <c r="AF149" s="16">
        <f>IF($D149="","",HKI!AF149+HKII!AF149)</f>
        <v>0</v>
      </c>
      <c r="AG149" s="16">
        <f>IF($D149="","",HKI!AG149+HKII!AG149)</f>
        <v>0</v>
      </c>
      <c r="AH149" s="34">
        <f>IF($D149="","",HKI!AH149+HKII!AH149)</f>
        <v>0</v>
      </c>
      <c r="AI149" s="16">
        <f>IF($D149="","",HKI!AI149+HKII!AI149+'COI - CHAM THI TN 17-18'!AI149)</f>
        <v>0</v>
      </c>
      <c r="AJ149" s="16">
        <f>IF($D149="","",HKI!AJ149+HKII!AJ149+'COI - CHAM THI TN 17-18'!AJ149)</f>
        <v>0</v>
      </c>
      <c r="AK149" s="34">
        <f>IF($D149="","",(SUM($AI149:$AJ149))*0.2)+'HK HE 16-17'!Y155</f>
        <v>0</v>
      </c>
      <c r="AL149" s="16">
        <f>IF($D149="","",HKI!AL149+HKII!AL149)</f>
        <v>0</v>
      </c>
      <c r="AM149" s="16">
        <f>IF($D149="","",HKI!AM149+HKII!AM149)</f>
        <v>0</v>
      </c>
      <c r="AN149" s="34">
        <f>IF($D149="","",HKI!AN149+HKII!AN149)</f>
        <v>0</v>
      </c>
      <c r="AO149" s="16">
        <f>IF($D149="","",HKI!AO149+HKII!AO149+'COI - CHAM THI TN 17-18'!AO149)</f>
        <v>0</v>
      </c>
      <c r="AP149" s="16">
        <f>IF($D149="","",HKI!AP149+HKII!AP149+'COI - CHAM THI TN 17-18'!AP149)</f>
        <v>0</v>
      </c>
      <c r="AQ149" s="16">
        <f>IF(D149="","",SUM(AO149:AP149)*0.4)+'HK HE 16-17'!AB155</f>
        <v>0</v>
      </c>
      <c r="AR149" s="34">
        <f>IF($D149="","",HKI!AR149+HKII!AR149+'COI - CHAM THI TN 17-18'!AR149+'HK HE 16-17'!AF155)</f>
        <v>0</v>
      </c>
      <c r="AS149" s="34">
        <f>IF($D149="","",HKI!AS149+HKII!AS149+'COI - CHAM THI TN 17-18'!AS149+'HK HE 16-17'!AG155)</f>
        <v>2.1</v>
      </c>
      <c r="AT149" s="17">
        <f t="shared" si="10"/>
        <v>90.6</v>
      </c>
      <c r="AU149" s="5"/>
    </row>
    <row r="150" spans="1:47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>
        <f>IF($D150="","",HKI!E150+HKII!E150)</f>
        <v>0</v>
      </c>
      <c r="F150" s="16">
        <f>IF($D150="","",HKI!F150+HKII!F150)</f>
        <v>0</v>
      </c>
      <c r="G150" s="16">
        <f>IF($D150="","",HKI!G150+HKII!G150)</f>
        <v>0</v>
      </c>
      <c r="H150" s="16">
        <f>IF($D150="","",HKI!H150+HKII!H150)</f>
        <v>0</v>
      </c>
      <c r="I150" s="16">
        <f>IF($D150="","",HKI!I150+HKII!I150)</f>
        <v>0</v>
      </c>
      <c r="J150" s="16">
        <f>IF($D150="","",HKI!J150+HKII!J150)</f>
        <v>0</v>
      </c>
      <c r="K150" s="16">
        <f>IF($D150="","",HKI!K150+HKII!K150)</f>
        <v>0</v>
      </c>
      <c r="L150" s="16">
        <f>IF($D150="","",HKI!L150+HKII!L150)</f>
        <v>0</v>
      </c>
      <c r="M150" s="34">
        <f>IF($D150="","",($E150+$F150*1.5+$G150*0.25+$H150*0.5+$I150*2+$J150*2.5+$K150*0.5+$L150*1.5)+'HK HE 16-17'!I156)</f>
        <v>0</v>
      </c>
      <c r="N150" s="16">
        <f>IF($D150="","",HKI!N150+HKII!N150)</f>
        <v>4.2</v>
      </c>
      <c r="O150" s="16">
        <f>IF($D150="","",HKI!O150+HKII!O150)</f>
        <v>10.35</v>
      </c>
      <c r="P150" s="16">
        <f>IF($D150="","",HKI!P150+HKII!P150)</f>
        <v>0</v>
      </c>
      <c r="Q150" s="16">
        <f>IF($D150="","",HKI!Q150+HKII!Q150)</f>
        <v>0</v>
      </c>
      <c r="R150" s="34">
        <f>IF($D150="","",SUM($N150:$Q150)+'HK HE 16-17'!N156)</f>
        <v>14.55</v>
      </c>
      <c r="S150" s="16">
        <f>IF($D150="","",HKI!S150+HKII!S150)</f>
        <v>18</v>
      </c>
      <c r="T150" s="16">
        <f>IF($D150="","",HKI!T150+HKII!T150)</f>
        <v>93</v>
      </c>
      <c r="U150" s="16">
        <f>IF($D150="","",HKI!U150+HKII!U150)</f>
        <v>0</v>
      </c>
      <c r="V150" s="34">
        <f>IF($D150="","",((SUM($S150:$T150))-U150)*0.1)+'HK HE 16-17'!R156</f>
        <v>11.100000000000001</v>
      </c>
      <c r="W150" s="16">
        <f>IF($D150="","",HKI!W150+HKII!W150)</f>
        <v>0</v>
      </c>
      <c r="X150" s="16">
        <f>IF($D150="","",HKI!X150+HKII!X150)</f>
        <v>0</v>
      </c>
      <c r="Y150" s="16">
        <f>IF($D150="","",HKI!Y150+HKII!Y150)</f>
        <v>0</v>
      </c>
      <c r="Z150" s="34">
        <f t="shared" si="8"/>
        <v>0</v>
      </c>
      <c r="AA150" s="16">
        <f>IF($D150="","",HKI!AA150+HKII!AA150)</f>
        <v>0</v>
      </c>
      <c r="AB150" s="16">
        <f>IF($D150="","",HKI!AB150+HKII!AB150)</f>
        <v>0</v>
      </c>
      <c r="AC150" s="16">
        <f>IF($D150="","",HKI!AC150+HKII!AC150)</f>
        <v>0</v>
      </c>
      <c r="AD150" s="34">
        <f t="shared" si="9"/>
        <v>0</v>
      </c>
      <c r="AE150" s="16">
        <f>IF($D150="","",HKI!AE150+HKII!AE150)</f>
        <v>0</v>
      </c>
      <c r="AF150" s="16">
        <f>IF($D150="","",HKI!AF150+HKII!AF150)</f>
        <v>0</v>
      </c>
      <c r="AG150" s="16">
        <f>IF($D150="","",HKI!AG150+HKII!AG150)</f>
        <v>0</v>
      </c>
      <c r="AH150" s="34">
        <f>IF($D150="","",HKI!AH150+HKII!AH150)</f>
        <v>0</v>
      </c>
      <c r="AI150" s="16">
        <f>IF($D150="","",HKI!AI150+HKII!AI150+'COI - CHAM THI TN 17-18'!AI150)</f>
        <v>0</v>
      </c>
      <c r="AJ150" s="16">
        <f>IF($D150="","",HKI!AJ150+HKII!AJ150+'COI - CHAM THI TN 17-18'!AJ150)</f>
        <v>0</v>
      </c>
      <c r="AK150" s="34">
        <f>IF($D150="","",(SUM($AI150:$AJ150))*0.2)+'HK HE 16-17'!Y156</f>
        <v>0</v>
      </c>
      <c r="AL150" s="16">
        <f>IF($D150="","",HKI!AL150+HKII!AL150)</f>
        <v>0</v>
      </c>
      <c r="AM150" s="16">
        <f>IF($D150="","",HKI!AM150+HKII!AM150)</f>
        <v>0</v>
      </c>
      <c r="AN150" s="34">
        <f>IF($D150="","",HKI!AN150+HKII!AN150)</f>
        <v>0</v>
      </c>
      <c r="AO150" s="16">
        <f>IF($D150="","",HKI!AO150+HKII!AO150+'COI - CHAM THI TN 17-18'!AO150)</f>
        <v>0</v>
      </c>
      <c r="AP150" s="16">
        <f>IF($D150="","",HKI!AP150+HKII!AP150+'COI - CHAM THI TN 17-18'!AP150)</f>
        <v>0</v>
      </c>
      <c r="AQ150" s="16">
        <f>IF(D150="","",SUM(AO150:AP150)*0.4)+'HK HE 16-17'!AB156</f>
        <v>0</v>
      </c>
      <c r="AR150" s="34">
        <f>IF($D150="","",HKI!AR150+HKII!AR150+'COI - CHAM THI TN 17-18'!AR150+'HK HE 16-17'!AF156)</f>
        <v>0.5</v>
      </c>
      <c r="AS150" s="34">
        <f>IF($D150="","",HKI!AS150+HKII!AS150+'COI - CHAM THI TN 17-18'!AS150+'HK HE 16-17'!AG156)</f>
        <v>3.2</v>
      </c>
      <c r="AT150" s="17">
        <f t="shared" si="10"/>
        <v>29.4</v>
      </c>
      <c r="AU150" s="5"/>
    </row>
    <row r="151" spans="1:47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>
        <f>IF($D151="","",HKI!E151+HKII!E151)</f>
        <v>0</v>
      </c>
      <c r="F151" s="16">
        <f>IF($D151="","",HKI!F151+HKII!F151)</f>
        <v>0</v>
      </c>
      <c r="G151" s="16">
        <f>IF($D151="","",HKI!G151+HKII!G151)</f>
        <v>0</v>
      </c>
      <c r="H151" s="16">
        <f>IF($D151="","",HKI!H151+HKII!H151)</f>
        <v>0</v>
      </c>
      <c r="I151" s="16">
        <f>IF($D151="","",HKI!I151+HKII!I151)</f>
        <v>0</v>
      </c>
      <c r="J151" s="16">
        <f>IF($D151="","",HKI!J151+HKII!J151)</f>
        <v>0</v>
      </c>
      <c r="K151" s="16">
        <f>IF($D151="","",HKI!K151+HKII!K151)</f>
        <v>0</v>
      </c>
      <c r="L151" s="16">
        <f>IF($D151="","",HKI!L151+HKII!L151)</f>
        <v>0</v>
      </c>
      <c r="M151" s="34">
        <f>IF($D151="","",($E151+$F151*1.5+$G151*0.25+$H151*0.5+$I151*2+$J151*2.5+$K151*0.5+$L151*1.5)+'HK HE 16-17'!I157)</f>
        <v>0</v>
      </c>
      <c r="N151" s="16">
        <f>IF($D151="","",HKI!N151+HKII!N151)</f>
        <v>0</v>
      </c>
      <c r="O151" s="16">
        <f>IF($D151="","",HKI!O151+HKII!O151)</f>
        <v>0</v>
      </c>
      <c r="P151" s="16">
        <f>IF($D151="","",HKI!P151+HKII!P151)</f>
        <v>0</v>
      </c>
      <c r="Q151" s="16">
        <f>IF($D151="","",HKI!Q151+HKII!Q151)</f>
        <v>0</v>
      </c>
      <c r="R151" s="34">
        <f>IF($D151="","",SUM($N151:$Q151)+'HK HE 16-17'!N157)</f>
        <v>0</v>
      </c>
      <c r="S151" s="16">
        <f>IF($D151="","",HKI!S151+HKII!S151)</f>
        <v>0</v>
      </c>
      <c r="T151" s="16">
        <f>IF($D151="","",HKI!T151+HKII!T151)</f>
        <v>377</v>
      </c>
      <c r="U151" s="16">
        <f>IF($D151="","",HKI!U151+HKII!U151)</f>
        <v>43</v>
      </c>
      <c r="V151" s="34">
        <f>IF($D151="","",((SUM($S151:$T151))-U151)*0.1)+'HK HE 16-17'!R157</f>
        <v>33.4</v>
      </c>
      <c r="W151" s="16">
        <f>IF($D151="","",HKI!W151+HKII!W151)</f>
        <v>0</v>
      </c>
      <c r="X151" s="16">
        <f>IF($D151="","",HKI!X151+HKII!X151)</f>
        <v>0</v>
      </c>
      <c r="Y151" s="16">
        <f>IF($D151="","",HKI!Y151+HKII!Y151)</f>
        <v>0</v>
      </c>
      <c r="Z151" s="34">
        <f t="shared" si="8"/>
        <v>0</v>
      </c>
      <c r="AA151" s="16">
        <f>IF($D151="","",HKI!AA151+HKII!AA151)</f>
        <v>0</v>
      </c>
      <c r="AB151" s="16">
        <f>IF($D151="","",HKI!AB151+HKII!AB151)</f>
        <v>0</v>
      </c>
      <c r="AC151" s="16">
        <f>IF($D151="","",HKI!AC151+HKII!AC151)</f>
        <v>0</v>
      </c>
      <c r="AD151" s="34">
        <f t="shared" si="9"/>
        <v>0</v>
      </c>
      <c r="AE151" s="16">
        <f>IF($D151="","",HKI!AE151+HKII!AE151)</f>
        <v>0</v>
      </c>
      <c r="AF151" s="16">
        <f>IF($D151="","",HKI!AF151+HKII!AF151)</f>
        <v>0</v>
      </c>
      <c r="AG151" s="16">
        <f>IF($D151="","",HKI!AG151+HKII!AG151)</f>
        <v>0</v>
      </c>
      <c r="AH151" s="34">
        <f>IF($D151="","",HKI!AH151+HKII!AH151)</f>
        <v>0</v>
      </c>
      <c r="AI151" s="16">
        <f>IF($D151="","",HKI!AI151+HKII!AI151+'COI - CHAM THI TN 17-18'!AI151)</f>
        <v>0</v>
      </c>
      <c r="AJ151" s="16">
        <f>IF($D151="","",HKI!AJ151+HKII!AJ151+'COI - CHAM THI TN 17-18'!AJ151)</f>
        <v>0</v>
      </c>
      <c r="AK151" s="34">
        <f>IF($D151="","",(SUM($AI151:$AJ151))*0.2)+'HK HE 16-17'!Y157</f>
        <v>0</v>
      </c>
      <c r="AL151" s="16">
        <f>IF($D151="","",HKI!AL151+HKII!AL151)</f>
        <v>0</v>
      </c>
      <c r="AM151" s="16">
        <f>IF($D151="","",HKI!AM151+HKII!AM151)</f>
        <v>0</v>
      </c>
      <c r="AN151" s="34">
        <f>IF($D151="","",HKI!AN151+HKII!AN151)</f>
        <v>0</v>
      </c>
      <c r="AO151" s="16">
        <f>IF($D151="","",HKI!AO151+HKII!AO151+'COI - CHAM THI TN 17-18'!AO151)</f>
        <v>0</v>
      </c>
      <c r="AP151" s="16">
        <f>IF($D151="","",HKI!AP151+HKII!AP151+'COI - CHAM THI TN 17-18'!AP151)</f>
        <v>0</v>
      </c>
      <c r="AQ151" s="16">
        <f>IF(D151="","",SUM(AO151:AP151)*0.4)+'HK HE 16-17'!AB157</f>
        <v>0</v>
      </c>
      <c r="AR151" s="34">
        <f>IF($D151="","",HKI!AR151+HKII!AR151+'COI - CHAM THI TN 17-18'!AR151+'HK HE 16-17'!AF157)</f>
        <v>0</v>
      </c>
      <c r="AS151" s="34">
        <f>IF($D151="","",HKI!AS151+HKII!AS151+'COI - CHAM THI TN 17-18'!AS151+'HK HE 16-17'!AG157)</f>
        <v>0</v>
      </c>
      <c r="AT151" s="17">
        <f t="shared" si="10"/>
        <v>33.4</v>
      </c>
      <c r="AU151" s="5"/>
    </row>
    <row r="152" spans="1:47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>
        <f>IF($D152="","",HKI!E152+HKII!E152)</f>
        <v>0</v>
      </c>
      <c r="F152" s="16">
        <f>IF($D152="","",HKI!F152+HKII!F152)</f>
        <v>0</v>
      </c>
      <c r="G152" s="16">
        <f>IF($D152="","",HKI!G152+HKII!G152)</f>
        <v>0</v>
      </c>
      <c r="H152" s="16">
        <f>IF($D152="","",HKI!H152+HKII!H152)</f>
        <v>0</v>
      </c>
      <c r="I152" s="16">
        <f>IF($D152="","",HKI!I152+HKII!I152)</f>
        <v>0</v>
      </c>
      <c r="J152" s="16">
        <f>IF($D152="","",HKI!J152+HKII!J152)</f>
        <v>0</v>
      </c>
      <c r="K152" s="16">
        <f>IF($D152="","",HKI!K152+HKII!K152)</f>
        <v>0</v>
      </c>
      <c r="L152" s="16">
        <f>IF($D152="","",HKI!L152+HKII!L152)</f>
        <v>0</v>
      </c>
      <c r="M152" s="34">
        <f>IF($D152="","",($E152+$F152*1.5+$G152*0.25+$H152*0.5+$I152*2+$J152*2.5+$K152*0.5+$L152*1.5)+'HK HE 16-17'!I158)</f>
        <v>0</v>
      </c>
      <c r="N152" s="16">
        <f>IF($D152="","",HKI!N152+HKII!N152)</f>
        <v>0</v>
      </c>
      <c r="O152" s="16">
        <f>IF($D152="","",HKI!O152+HKII!O152)</f>
        <v>0</v>
      </c>
      <c r="P152" s="16">
        <f>IF($D152="","",HKI!P152+HKII!P152)</f>
        <v>0</v>
      </c>
      <c r="Q152" s="16">
        <f>IF($D152="","",HKI!Q152+HKII!Q152)</f>
        <v>0</v>
      </c>
      <c r="R152" s="34">
        <f>IF($D152="","",SUM($N152:$Q152)+'HK HE 16-17'!N158)</f>
        <v>0</v>
      </c>
      <c r="S152" s="16">
        <f>IF($D152="","",HKI!S152+HKII!S152)</f>
        <v>0</v>
      </c>
      <c r="T152" s="16">
        <f>IF($D152="","",HKI!T152+HKII!T152)</f>
        <v>0</v>
      </c>
      <c r="U152" s="16">
        <f>IF($D152="","",HKI!U152+HKII!U152)</f>
        <v>0</v>
      </c>
      <c r="V152" s="34">
        <f>IF($D152="","",((SUM($S152:$T152))-U152)*0.1)+'HK HE 16-17'!R158</f>
        <v>0</v>
      </c>
      <c r="W152" s="16">
        <f>IF($D152="","",HKI!W152+HKII!W152)</f>
        <v>0</v>
      </c>
      <c r="X152" s="16">
        <f>IF($D152="","",HKI!X152+HKII!X152)</f>
        <v>0</v>
      </c>
      <c r="Y152" s="16">
        <f>IF($D152="","",HKI!Y152+HKII!Y152)</f>
        <v>0</v>
      </c>
      <c r="Z152" s="34">
        <f t="shared" si="8"/>
        <v>0</v>
      </c>
      <c r="AA152" s="16">
        <f>IF($D152="","",HKI!AA152+HKII!AA152)</f>
        <v>0</v>
      </c>
      <c r="AB152" s="16">
        <f>IF($D152="","",HKI!AB152+HKII!AB152)</f>
        <v>0</v>
      </c>
      <c r="AC152" s="16">
        <f>IF($D152="","",HKI!AC152+HKII!AC152)</f>
        <v>0</v>
      </c>
      <c r="AD152" s="34">
        <f t="shared" si="9"/>
        <v>0</v>
      </c>
      <c r="AE152" s="16">
        <f>IF($D152="","",HKI!AE152+HKII!AE152)</f>
        <v>0</v>
      </c>
      <c r="AF152" s="16">
        <f>IF($D152="","",HKI!AF152+HKII!AF152)</f>
        <v>0</v>
      </c>
      <c r="AG152" s="16">
        <f>IF($D152="","",HKI!AG152+HKII!AG152)</f>
        <v>0</v>
      </c>
      <c r="AH152" s="34">
        <f>IF($D152="","",HKI!AH152+HKII!AH152)</f>
        <v>0</v>
      </c>
      <c r="AI152" s="16">
        <f>IF($D152="","",HKI!AI152+HKII!AI152+'COI - CHAM THI TN 17-18'!AI152)</f>
        <v>0</v>
      </c>
      <c r="AJ152" s="16">
        <f>IF($D152="","",HKI!AJ152+HKII!AJ152+'COI - CHAM THI TN 17-18'!AJ152)</f>
        <v>0</v>
      </c>
      <c r="AK152" s="34">
        <f>IF($D152="","",(SUM($AI152:$AJ152))*0.2)+'HK HE 16-17'!Y158</f>
        <v>0</v>
      </c>
      <c r="AL152" s="16">
        <f>IF($D152="","",HKI!AL152+HKII!AL152)</f>
        <v>0</v>
      </c>
      <c r="AM152" s="16">
        <f>IF($D152="","",HKI!AM152+HKII!AM152)</f>
        <v>0</v>
      </c>
      <c r="AN152" s="34">
        <f>IF($D152="","",HKI!AN152+HKII!AN152)</f>
        <v>0</v>
      </c>
      <c r="AO152" s="16">
        <f>IF($D152="","",HKI!AO152+HKII!AO152+'COI - CHAM THI TN 17-18'!AO152)</f>
        <v>0</v>
      </c>
      <c r="AP152" s="16">
        <f>IF($D152="","",HKI!AP152+HKII!AP152+'COI - CHAM THI TN 17-18'!AP152)</f>
        <v>0</v>
      </c>
      <c r="AQ152" s="16">
        <f>IF(D152="","",SUM(AO152:AP152)*0.4)+'HK HE 16-17'!AB158</f>
        <v>0</v>
      </c>
      <c r="AR152" s="34">
        <f>IF($D152="","",HKI!AR152+HKII!AR152+'COI - CHAM THI TN 17-18'!AR152+'HK HE 16-17'!AF158)</f>
        <v>0</v>
      </c>
      <c r="AS152" s="34">
        <f>IF($D152="","",HKI!AS152+HKII!AS152+'COI - CHAM THI TN 17-18'!AS152+'HK HE 16-17'!AG158)</f>
        <v>0</v>
      </c>
      <c r="AT152" s="17">
        <f t="shared" si="10"/>
        <v>0</v>
      </c>
      <c r="AU152" s="5"/>
    </row>
    <row r="153" spans="1:47" ht="30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>
        <f>IF($D153="","",HKI!E153+HKII!E153)</f>
        <v>0</v>
      </c>
      <c r="F153" s="16">
        <f>IF($D153="","",HKI!F153+HKII!F153)</f>
        <v>0</v>
      </c>
      <c r="G153" s="16">
        <f>IF($D153="","",HKI!G153+HKII!G153)</f>
        <v>0</v>
      </c>
      <c r="H153" s="16">
        <f>IF($D153="","",HKI!H153+HKII!H153)</f>
        <v>0</v>
      </c>
      <c r="I153" s="16">
        <f>IF($D153="","",HKI!I153+HKII!I153)</f>
        <v>0</v>
      </c>
      <c r="J153" s="16">
        <f>IF($D153="","",HKI!J153+HKII!J153)</f>
        <v>0</v>
      </c>
      <c r="K153" s="16">
        <f>IF($D153="","",HKI!K153+HKII!K153)</f>
        <v>0</v>
      </c>
      <c r="L153" s="16">
        <f>IF($D153="","",HKI!L153+HKII!L153)</f>
        <v>0</v>
      </c>
      <c r="M153" s="34">
        <f>IF($D153="","",($E153+$F153*1.5+$G153*0.25+$H153*0.5+$I153*2+$J153*2.5+$K153*0.5+$L153*1.5)+'HK HE 16-17'!I159)</f>
        <v>0</v>
      </c>
      <c r="N153" s="16">
        <f>IF($D153="","",HKI!N153+HKII!N153)</f>
        <v>0</v>
      </c>
      <c r="O153" s="16">
        <f>IF($D153="","",HKI!O153+HKII!O153)</f>
        <v>0</v>
      </c>
      <c r="P153" s="16">
        <f>IF($D153="","",HKI!P153+HKII!P153)</f>
        <v>0</v>
      </c>
      <c r="Q153" s="16">
        <f>IF($D153="","",HKI!Q153+HKII!Q153)</f>
        <v>0</v>
      </c>
      <c r="R153" s="34">
        <f>IF($D153="","",SUM($N153:$Q153)+'HK HE 16-17'!N159)</f>
        <v>0</v>
      </c>
      <c r="S153" s="16">
        <f>IF($D153="","",HKI!S153+HKII!S153)</f>
        <v>0</v>
      </c>
      <c r="T153" s="16">
        <f>IF($D153="","",HKI!T153+HKII!T153)</f>
        <v>0</v>
      </c>
      <c r="U153" s="16">
        <f>IF($D153="","",HKI!U153+HKII!U153)</f>
        <v>0</v>
      </c>
      <c r="V153" s="34">
        <f>IF($D153="","",((SUM($S153:$T153))-U153)*0.1)+'HK HE 16-17'!R159</f>
        <v>0</v>
      </c>
      <c r="W153" s="16">
        <f>IF($D153="","",HKI!W153+HKII!W153)</f>
        <v>0</v>
      </c>
      <c r="X153" s="16">
        <f>IF($D153="","",HKI!X153+HKII!X153)</f>
        <v>0</v>
      </c>
      <c r="Y153" s="16">
        <f>IF($D153="","",HKI!Y153+HKII!Y153)</f>
        <v>0</v>
      </c>
      <c r="Z153" s="34">
        <f t="shared" si="8"/>
        <v>0</v>
      </c>
      <c r="AA153" s="16">
        <f>IF($D153="","",HKI!AA153+HKII!AA153)</f>
        <v>0</v>
      </c>
      <c r="AB153" s="16">
        <f>IF($D153="","",HKI!AB153+HKII!AB153)</f>
        <v>0</v>
      </c>
      <c r="AC153" s="16">
        <f>IF($D153="","",HKI!AC153+HKII!AC153)</f>
        <v>0</v>
      </c>
      <c r="AD153" s="34">
        <f t="shared" si="9"/>
        <v>0</v>
      </c>
      <c r="AE153" s="16">
        <f>IF($D153="","",HKI!AE153+HKII!AE153)</f>
        <v>0</v>
      </c>
      <c r="AF153" s="16">
        <f>IF($D153="","",HKI!AF153+HKII!AF153)</f>
        <v>0</v>
      </c>
      <c r="AG153" s="16">
        <f>IF($D153="","",HKI!AG153+HKII!AG153)</f>
        <v>0</v>
      </c>
      <c r="AH153" s="34">
        <f>IF($D153="","",HKI!AH153+HKII!AH153)</f>
        <v>0</v>
      </c>
      <c r="AI153" s="16">
        <f>IF($D153="","",HKI!AI153+HKII!AI153+'COI - CHAM THI TN 17-18'!AI153)</f>
        <v>0</v>
      </c>
      <c r="AJ153" s="16">
        <f>IF($D153="","",HKI!AJ153+HKII!AJ153+'COI - CHAM THI TN 17-18'!AJ153)</f>
        <v>0</v>
      </c>
      <c r="AK153" s="34">
        <f>IF($D153="","",(SUM($AI153:$AJ153))*0.2)+'HK HE 16-17'!Y159</f>
        <v>0</v>
      </c>
      <c r="AL153" s="16">
        <f>IF($D153="","",HKI!AL153+HKII!AL153)</f>
        <v>0</v>
      </c>
      <c r="AM153" s="16">
        <f>IF($D153="","",HKI!AM153+HKII!AM153)</f>
        <v>0</v>
      </c>
      <c r="AN153" s="34">
        <f>IF($D153="","",HKI!AN153+HKII!AN153)</f>
        <v>0</v>
      </c>
      <c r="AO153" s="16">
        <f>IF($D153="","",HKI!AO153+HKII!AO153+'COI - CHAM THI TN 17-18'!AO153)</f>
        <v>0</v>
      </c>
      <c r="AP153" s="16">
        <f>IF($D153="","",HKI!AP153+HKII!AP153+'COI - CHAM THI TN 17-18'!AP153)</f>
        <v>0</v>
      </c>
      <c r="AQ153" s="16">
        <f>IF(D153="","",SUM(AO153:AP153)*0.4)+'HK HE 16-17'!AB159</f>
        <v>0</v>
      </c>
      <c r="AR153" s="34">
        <f>IF($D153="","",HKI!AR153+HKII!AR153+'COI - CHAM THI TN 17-18'!AR153+'HK HE 16-17'!AF159)</f>
        <v>0</v>
      </c>
      <c r="AS153" s="34">
        <f>IF($D153="","",HKI!AS153+HKII!AS153+'COI - CHAM THI TN 17-18'!AS153+'HK HE 16-17'!AG159)</f>
        <v>0</v>
      </c>
      <c r="AT153" s="17">
        <f t="shared" si="10"/>
        <v>0</v>
      </c>
      <c r="AU153" s="5"/>
    </row>
    <row r="154" spans="1:47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>
        <f>IF($D154="","",HKI!E154+HKII!E154)</f>
        <v>10</v>
      </c>
      <c r="F154" s="16">
        <f>IF($D154="","",HKI!F154+HKII!F154)</f>
        <v>24</v>
      </c>
      <c r="G154" s="16">
        <f>IF($D154="","",HKI!G154+HKII!G154)</f>
        <v>0</v>
      </c>
      <c r="H154" s="16">
        <f>IF($D154="","",HKI!H154+HKII!H154)</f>
        <v>0</v>
      </c>
      <c r="I154" s="16">
        <f>IF($D154="","",HKI!I154+HKII!I154)</f>
        <v>0</v>
      </c>
      <c r="J154" s="16">
        <f>IF($D154="","",HKI!J154+HKII!J154)</f>
        <v>0</v>
      </c>
      <c r="K154" s="16">
        <f>IF($D154="","",HKI!K154+HKII!K154)</f>
        <v>0</v>
      </c>
      <c r="L154" s="16">
        <f>IF($D154="","",HKI!L154+HKII!L154)</f>
        <v>0</v>
      </c>
      <c r="M154" s="34">
        <f>IF($D154="","",($E154+$F154*1.5+$G154*0.25+$H154*0.5+$I154*2+$J154*2.5+$K154*0.5+$L154*1.5)+'HK HE 16-17'!I160)</f>
        <v>46</v>
      </c>
      <c r="N154" s="16">
        <f>IF($D154="","",HKI!N154+HKII!N154)</f>
        <v>9.9</v>
      </c>
      <c r="O154" s="16">
        <f>IF($D154="","",HKI!O154+HKII!O154)</f>
        <v>8.6999999999999993</v>
      </c>
      <c r="P154" s="16">
        <f>IF($D154="","",HKI!P154+HKII!P154)</f>
        <v>0</v>
      </c>
      <c r="Q154" s="16">
        <f>IF($D154="","",HKI!Q154+HKII!Q154)</f>
        <v>0</v>
      </c>
      <c r="R154" s="34">
        <f>IF($D154="","",SUM($N154:$Q154)+'HK HE 16-17'!N160)</f>
        <v>18.600000000000001</v>
      </c>
      <c r="S154" s="16">
        <f>IF($D154="","",HKI!S154+HKII!S154)</f>
        <v>12</v>
      </c>
      <c r="T154" s="16">
        <f>IF($D154="","",HKI!T154+HKII!T154)</f>
        <v>113</v>
      </c>
      <c r="U154" s="16">
        <f>IF($D154="","",HKI!U154+HKII!U154)</f>
        <v>45</v>
      </c>
      <c r="V154" s="34">
        <f>IF($D154="","",((SUM($S154:$T154))-U154)*0.1)+'HK HE 16-17'!R160</f>
        <v>8</v>
      </c>
      <c r="W154" s="16">
        <f>IF($D154="","",HKI!W154+HKII!W154)</f>
        <v>0</v>
      </c>
      <c r="X154" s="16">
        <f>IF($D154="","",HKI!X154+HKII!X154)</f>
        <v>0</v>
      </c>
      <c r="Y154" s="16">
        <f>IF($D154="","",HKI!Y154+HKII!Y154)</f>
        <v>0</v>
      </c>
      <c r="Z154" s="34">
        <f t="shared" si="8"/>
        <v>0</v>
      </c>
      <c r="AA154" s="16">
        <f>IF($D154="","",HKI!AA154+HKII!AA154)</f>
        <v>4</v>
      </c>
      <c r="AB154" s="16">
        <f>IF($D154="","",HKI!AB154+HKII!AB154)</f>
        <v>0</v>
      </c>
      <c r="AC154" s="16">
        <f>IF($D154="","",HKI!AC154+HKII!AC154)</f>
        <v>4</v>
      </c>
      <c r="AD154" s="34">
        <f t="shared" si="9"/>
        <v>0</v>
      </c>
      <c r="AE154" s="16">
        <f>IF($D154="","",HKI!AE154+HKII!AE154)</f>
        <v>0</v>
      </c>
      <c r="AF154" s="16">
        <f>IF($D154="","",HKI!AF154+HKII!AF154)</f>
        <v>0</v>
      </c>
      <c r="AG154" s="16">
        <f>IF($D154="","",HKI!AG154+HKII!AG154)</f>
        <v>0</v>
      </c>
      <c r="AH154" s="34">
        <f>IF($D154="","",HKI!AH154+HKII!AH154)</f>
        <v>0</v>
      </c>
      <c r="AI154" s="16">
        <f>IF($D154="","",HKI!AI154+HKII!AI154+'COI - CHAM THI TN 17-18'!AI154)</f>
        <v>0</v>
      </c>
      <c r="AJ154" s="16">
        <f>IF($D154="","",HKI!AJ154+HKII!AJ154+'COI - CHAM THI TN 17-18'!AJ154)</f>
        <v>0</v>
      </c>
      <c r="AK154" s="34">
        <f>IF($D154="","",(SUM($AI154:$AJ154))*0.2)+'HK HE 16-17'!Y160</f>
        <v>0</v>
      </c>
      <c r="AL154" s="16">
        <f>IF($D154="","",HKI!AL154+HKII!AL154)</f>
        <v>0</v>
      </c>
      <c r="AM154" s="16">
        <f>IF($D154="","",HKI!AM154+HKII!AM154)</f>
        <v>0</v>
      </c>
      <c r="AN154" s="34">
        <f>IF($D154="","",HKI!AN154+HKII!AN154)</f>
        <v>0</v>
      </c>
      <c r="AO154" s="16">
        <f>IF($D154="","",HKI!AO154+HKII!AO154+'COI - CHAM THI TN 17-18'!AO154)</f>
        <v>0</v>
      </c>
      <c r="AP154" s="16">
        <f>IF($D154="","",HKI!AP154+HKII!AP154+'COI - CHAM THI TN 17-18'!AP154)</f>
        <v>0</v>
      </c>
      <c r="AQ154" s="16">
        <f>IF(D154="","",SUM(AO154:AP154)*0.4)+'HK HE 16-17'!AB160</f>
        <v>0</v>
      </c>
      <c r="AR154" s="34">
        <f>IF($D154="","",HKI!AR154+HKII!AR154+'COI - CHAM THI TN 17-18'!AR154+'HK HE 16-17'!AF160)</f>
        <v>0</v>
      </c>
      <c r="AS154" s="34">
        <f>IF($D154="","",HKI!AS154+HKII!AS154+'COI - CHAM THI TN 17-18'!AS154+'HK HE 16-17'!AG160)</f>
        <v>1.4</v>
      </c>
      <c r="AT154" s="17">
        <f t="shared" si="10"/>
        <v>74</v>
      </c>
      <c r="AU154" s="5"/>
    </row>
    <row r="155" spans="1:47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>
        <f>IF($D155="","",HKI!E155+HKII!E155)</f>
        <v>14</v>
      </c>
      <c r="F155" s="16">
        <f>IF($D155="","",HKI!F155+HKII!F155)</f>
        <v>14</v>
      </c>
      <c r="G155" s="16">
        <f>IF($D155="","",HKI!G155+HKII!G155)</f>
        <v>0</v>
      </c>
      <c r="H155" s="16">
        <f>IF($D155="","",HKI!H155+HKII!H155)</f>
        <v>0</v>
      </c>
      <c r="I155" s="16">
        <f>IF($D155="","",HKI!I155+HKII!I155)</f>
        <v>0</v>
      </c>
      <c r="J155" s="16">
        <f>IF($D155="","",HKI!J155+HKII!J155)</f>
        <v>0</v>
      </c>
      <c r="K155" s="16">
        <f>IF($D155="","",HKI!K155+HKII!K155)</f>
        <v>0</v>
      </c>
      <c r="L155" s="16">
        <f>IF($D155="","",HKI!L155+HKII!L155)</f>
        <v>0</v>
      </c>
      <c r="M155" s="34">
        <f>IF($D155="","",($E155+$F155*1.5+$G155*0.25+$H155*0.5+$I155*2+$J155*2.5+$K155*0.5+$L155*1.5)+'HK HE 16-17'!I161)</f>
        <v>43</v>
      </c>
      <c r="N155" s="16">
        <f>IF($D155="","",HKI!N155+HKII!N155)</f>
        <v>0.45</v>
      </c>
      <c r="O155" s="16">
        <f>IF($D155="","",HKI!O155+HKII!O155)</f>
        <v>0</v>
      </c>
      <c r="P155" s="16">
        <f>IF($D155="","",HKI!P155+HKII!P155)</f>
        <v>0</v>
      </c>
      <c r="Q155" s="16">
        <f>IF($D155="","",HKI!Q155+HKII!Q155)</f>
        <v>0</v>
      </c>
      <c r="R155" s="34">
        <f>IF($D155="","",SUM($N155:$Q155)+'HK HE 16-17'!N161)</f>
        <v>0.45</v>
      </c>
      <c r="S155" s="16">
        <f>IF($D155="","",HKI!S155+HKII!S155)</f>
        <v>182</v>
      </c>
      <c r="T155" s="16">
        <f>IF($D155="","",HKI!T155+HKII!T155)</f>
        <v>340</v>
      </c>
      <c r="U155" s="16">
        <f>IF($D155="","",HKI!U155+HKII!U155)</f>
        <v>233</v>
      </c>
      <c r="V155" s="34">
        <f>IF($D155="","",((SUM($S155:$T155))-U155)*0.1)+'HK HE 16-17'!R161</f>
        <v>28.900000000000002</v>
      </c>
      <c r="W155" s="16">
        <f>IF($D155="","",HKI!W155+HKII!W155)</f>
        <v>0</v>
      </c>
      <c r="X155" s="16">
        <f>IF($D155="","",HKI!X155+HKII!X155)</f>
        <v>0</v>
      </c>
      <c r="Y155" s="16">
        <f>IF($D155="","",HKI!Y155+HKII!Y155)</f>
        <v>0</v>
      </c>
      <c r="Z155" s="34">
        <f t="shared" si="8"/>
        <v>0</v>
      </c>
      <c r="AA155" s="16">
        <f>IF($D155="","",HKI!AA155+HKII!AA155)</f>
        <v>0</v>
      </c>
      <c r="AB155" s="16">
        <f>IF($D155="","",HKI!AB155+HKII!AB155)</f>
        <v>25</v>
      </c>
      <c r="AC155" s="16">
        <f>IF($D155="","",HKI!AC155+HKII!AC155)</f>
        <v>0</v>
      </c>
      <c r="AD155" s="34">
        <f t="shared" si="9"/>
        <v>2.5</v>
      </c>
      <c r="AE155" s="16">
        <f>IF($D155="","",HKI!AE155+HKII!AE155)</f>
        <v>0</v>
      </c>
      <c r="AF155" s="16">
        <f>IF($D155="","",HKI!AF155+HKII!AF155)</f>
        <v>0</v>
      </c>
      <c r="AG155" s="16">
        <f>IF($D155="","",HKI!AG155+HKII!AG155)</f>
        <v>0</v>
      </c>
      <c r="AH155" s="34">
        <f>IF($D155="","",HKI!AH155+HKII!AH155)</f>
        <v>0</v>
      </c>
      <c r="AI155" s="16">
        <f>IF($D155="","",HKI!AI155+HKII!AI155+'COI - CHAM THI TN 17-18'!AI155)</f>
        <v>0</v>
      </c>
      <c r="AJ155" s="16">
        <f>IF($D155="","",HKI!AJ155+HKII!AJ155+'COI - CHAM THI TN 17-18'!AJ155)</f>
        <v>0</v>
      </c>
      <c r="AK155" s="34">
        <f>IF($D155="","",(SUM($AI155:$AJ155))*0.2)+'HK HE 16-17'!Y161</f>
        <v>0</v>
      </c>
      <c r="AL155" s="16">
        <f>IF($D155="","",HKI!AL155+HKII!AL155)</f>
        <v>0</v>
      </c>
      <c r="AM155" s="16">
        <f>IF($D155="","",HKI!AM155+HKII!AM155)</f>
        <v>0</v>
      </c>
      <c r="AN155" s="34">
        <f>IF($D155="","",HKI!AN155+HKII!AN155)</f>
        <v>0</v>
      </c>
      <c r="AO155" s="16">
        <f>IF($D155="","",HKI!AO155+HKII!AO155+'COI - CHAM THI TN 17-18'!AO155)</f>
        <v>0</v>
      </c>
      <c r="AP155" s="16">
        <f>IF($D155="","",HKI!AP155+HKII!AP155+'COI - CHAM THI TN 17-18'!AP155)</f>
        <v>0</v>
      </c>
      <c r="AQ155" s="16">
        <f>IF(D155="","",SUM(AO155:AP155)*0.4)+'HK HE 16-17'!AB161</f>
        <v>0</v>
      </c>
      <c r="AR155" s="34">
        <f>IF($D155="","",HKI!AR155+HKII!AR155+'COI - CHAM THI TN 17-18'!AR155+'HK HE 16-17'!AF161)</f>
        <v>0</v>
      </c>
      <c r="AS155" s="34">
        <f>IF($D155="","",HKI!AS155+HKII!AS155+'COI - CHAM THI TN 17-18'!AS155+'HK HE 16-17'!AG161)</f>
        <v>0</v>
      </c>
      <c r="AT155" s="17">
        <f t="shared" si="10"/>
        <v>74.900000000000006</v>
      </c>
      <c r="AU155" s="5"/>
    </row>
    <row r="156" spans="1:47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>
        <f>IF($D156="","",HKI!E156+HKII!E156)</f>
        <v>2</v>
      </c>
      <c r="F156" s="16">
        <f>IF($D156="","",HKI!F156+HKII!F156)</f>
        <v>0</v>
      </c>
      <c r="G156" s="16">
        <f>IF($D156="","",HKI!G156+HKII!G156)</f>
        <v>0</v>
      </c>
      <c r="H156" s="16">
        <f>IF($D156="","",HKI!H156+HKII!H156)</f>
        <v>0</v>
      </c>
      <c r="I156" s="16">
        <f>IF($D156="","",HKI!I156+HKII!I156)</f>
        <v>0</v>
      </c>
      <c r="J156" s="16">
        <f>IF($D156="","",HKI!J156+HKII!J156)</f>
        <v>0</v>
      </c>
      <c r="K156" s="16">
        <f>IF($D156="","",HKI!K156+HKII!K156)</f>
        <v>0</v>
      </c>
      <c r="L156" s="16">
        <f>IF($D156="","",HKI!L156+HKII!L156)</f>
        <v>0</v>
      </c>
      <c r="M156" s="34">
        <f>IF($D156="","",($E156+$F156*1.5+$G156*0.25+$H156*0.5+$I156*2+$J156*2.5+$K156*0.5+$L156*1.5)+'HK HE 16-17'!I162)</f>
        <v>2</v>
      </c>
      <c r="N156" s="16">
        <f>IF($D156="","",HKI!N156+HKII!N156)</f>
        <v>5.4</v>
      </c>
      <c r="O156" s="16">
        <f>IF($D156="","",HKI!O156+HKII!O156)</f>
        <v>7.2</v>
      </c>
      <c r="P156" s="16">
        <f>IF($D156="","",HKI!P156+HKII!P156)</f>
        <v>0</v>
      </c>
      <c r="Q156" s="16">
        <f>IF($D156="","",HKI!Q156+HKII!Q156)</f>
        <v>0</v>
      </c>
      <c r="R156" s="34">
        <f>IF($D156="","",SUM($N156:$Q156)+'HK HE 16-17'!N162)</f>
        <v>12.600000000000001</v>
      </c>
      <c r="S156" s="16">
        <f>IF($D156="","",HKI!S156+HKII!S156)</f>
        <v>0</v>
      </c>
      <c r="T156" s="16">
        <f>IF($D156="","",HKI!T156+HKII!T156)</f>
        <v>0</v>
      </c>
      <c r="U156" s="16">
        <f>IF($D156="","",HKI!U156+HKII!U156)</f>
        <v>34</v>
      </c>
      <c r="V156" s="34">
        <f>IF($D156="","",((SUM($S156:$T156))-U156)*0.1)+'HK HE 16-17'!R162</f>
        <v>-3.4000000000000004</v>
      </c>
      <c r="W156" s="16">
        <f>IF($D156="","",HKI!W156+HKII!W156)</f>
        <v>0</v>
      </c>
      <c r="X156" s="16">
        <f>IF($D156="","",HKI!X156+HKII!X156)</f>
        <v>0</v>
      </c>
      <c r="Y156" s="16">
        <f>IF($D156="","",HKI!Y156+HKII!Y156)</f>
        <v>0</v>
      </c>
      <c r="Z156" s="34">
        <f t="shared" si="8"/>
        <v>0</v>
      </c>
      <c r="AA156" s="16">
        <f>IF($D156="","",HKI!AA156+HKII!AA156)</f>
        <v>0</v>
      </c>
      <c r="AB156" s="16">
        <f>IF($D156="","",HKI!AB156+HKII!AB156)</f>
        <v>0</v>
      </c>
      <c r="AC156" s="16">
        <f>IF($D156="","",HKI!AC156+HKII!AC156)</f>
        <v>0</v>
      </c>
      <c r="AD156" s="34">
        <f t="shared" si="9"/>
        <v>0</v>
      </c>
      <c r="AE156" s="16">
        <f>IF($D156="","",HKI!AE156+HKII!AE156)</f>
        <v>0</v>
      </c>
      <c r="AF156" s="16">
        <f>IF($D156="","",HKI!AF156+HKII!AF156)</f>
        <v>0</v>
      </c>
      <c r="AG156" s="16">
        <f>IF($D156="","",HKI!AG156+HKII!AG156)</f>
        <v>0</v>
      </c>
      <c r="AH156" s="34">
        <f>IF($D156="","",HKI!AH156+HKII!AH156)</f>
        <v>0</v>
      </c>
      <c r="AI156" s="16">
        <f>IF($D156="","",HKI!AI156+HKII!AI156+'COI - CHAM THI TN 17-18'!AI156)</f>
        <v>0</v>
      </c>
      <c r="AJ156" s="16">
        <f>IF($D156="","",HKI!AJ156+HKII!AJ156+'COI - CHAM THI TN 17-18'!AJ156)</f>
        <v>0</v>
      </c>
      <c r="AK156" s="34">
        <f>IF($D156="","",(SUM($AI156:$AJ156))*0.2)+'HK HE 16-17'!Y162</f>
        <v>0</v>
      </c>
      <c r="AL156" s="16">
        <f>IF($D156="","",HKI!AL156+HKII!AL156)</f>
        <v>0</v>
      </c>
      <c r="AM156" s="16">
        <f>IF($D156="","",HKI!AM156+HKII!AM156)</f>
        <v>0</v>
      </c>
      <c r="AN156" s="34">
        <f>IF($D156="","",HKI!AN156+HKII!AN156)</f>
        <v>0</v>
      </c>
      <c r="AO156" s="16">
        <f>IF($D156="","",HKI!AO156+HKII!AO156+'COI - CHAM THI TN 17-18'!AO156)</f>
        <v>3</v>
      </c>
      <c r="AP156" s="16">
        <f>IF($D156="","",HKI!AP156+HKII!AP156+'COI - CHAM THI TN 17-18'!AP156)</f>
        <v>1</v>
      </c>
      <c r="AQ156" s="16">
        <f>IF(D156="","",SUM(AO156:AP156)*0.4)+'HK HE 16-17'!AB162</f>
        <v>2.7</v>
      </c>
      <c r="AR156" s="34">
        <f>IF($D156="","",HKI!AR156+HKII!AR156+'COI - CHAM THI TN 17-18'!AR156+'HK HE 16-17'!AF162)</f>
        <v>0</v>
      </c>
      <c r="AS156" s="34">
        <f>IF($D156="","",HKI!AS156+HKII!AS156+'COI - CHAM THI TN 17-18'!AS156+'HK HE 16-17'!AG162)</f>
        <v>1.7</v>
      </c>
      <c r="AT156" s="17">
        <f t="shared" si="10"/>
        <v>15.6</v>
      </c>
      <c r="AU156" s="5"/>
    </row>
    <row r="157" spans="1:47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>
        <f>IF($D157="","",HKI!E157+HKII!E157)</f>
        <v>12</v>
      </c>
      <c r="F157" s="16">
        <f>IF($D157="","",HKI!F157+HKII!F157)</f>
        <v>0</v>
      </c>
      <c r="G157" s="16">
        <f>IF($D157="","",HKI!G157+HKII!G157)</f>
        <v>0</v>
      </c>
      <c r="H157" s="16">
        <f>IF($D157="","",HKI!H157+HKII!H157)</f>
        <v>0</v>
      </c>
      <c r="I157" s="16">
        <f>IF($D157="","",HKI!I157+HKII!I157)</f>
        <v>0</v>
      </c>
      <c r="J157" s="16">
        <f>IF($D157="","",HKI!J157+HKII!J157)</f>
        <v>0</v>
      </c>
      <c r="K157" s="16">
        <f>IF($D157="","",HKI!K157+HKII!K157)</f>
        <v>0</v>
      </c>
      <c r="L157" s="16">
        <f>IF($D157="","",HKI!L157+HKII!L157)</f>
        <v>0</v>
      </c>
      <c r="M157" s="34">
        <f>IF($D157="","",($E157+$F157*1.5+$G157*0.25+$H157*0.5+$I157*2+$J157*2.5+$K157*0.5+$L157*1.5)+'HK HE 16-17'!I163)</f>
        <v>12</v>
      </c>
      <c r="N157" s="16">
        <f>IF($D157="","",HKI!N157+HKII!N157)</f>
        <v>11.25</v>
      </c>
      <c r="O157" s="16">
        <f>IF($D157="","",HKI!O157+HKII!O157)</f>
        <v>8.1</v>
      </c>
      <c r="P157" s="16">
        <f>IF($D157="","",HKI!P157+HKII!P157)</f>
        <v>0</v>
      </c>
      <c r="Q157" s="16">
        <f>IF($D157="","",HKI!Q157+HKII!Q157)</f>
        <v>0</v>
      </c>
      <c r="R157" s="34">
        <f>IF($D157="","",SUM($N157:$Q157)+'HK HE 16-17'!N163)</f>
        <v>19.350000000000001</v>
      </c>
      <c r="S157" s="16">
        <f>IF($D157="","",HKI!S157+HKII!S157)</f>
        <v>400</v>
      </c>
      <c r="T157" s="16">
        <f>IF($D157="","",HKI!T157+HKII!T157)</f>
        <v>342</v>
      </c>
      <c r="U157" s="16">
        <f>IF($D157="","",HKI!U157+HKII!U157)</f>
        <v>312</v>
      </c>
      <c r="V157" s="34">
        <f>IF($D157="","",((SUM($S157:$T157))-U157)*0.1)+'HK HE 16-17'!R163</f>
        <v>43</v>
      </c>
      <c r="W157" s="16">
        <f>IF($D157="","",HKI!W157+HKII!W157)</f>
        <v>0</v>
      </c>
      <c r="X157" s="16">
        <f>IF($D157="","",HKI!X157+HKII!X157)</f>
        <v>0</v>
      </c>
      <c r="Y157" s="16">
        <f>IF($D157="","",HKI!Y157+HKII!Y157)</f>
        <v>0</v>
      </c>
      <c r="Z157" s="34">
        <f t="shared" si="8"/>
        <v>0</v>
      </c>
      <c r="AA157" s="16">
        <f>IF($D157="","",HKI!AA157+HKII!AA157)</f>
        <v>25</v>
      </c>
      <c r="AB157" s="16">
        <f>IF($D157="","",HKI!AB157+HKII!AB157)</f>
        <v>0</v>
      </c>
      <c r="AC157" s="16">
        <f>IF($D157="","",HKI!AC157+HKII!AC157)</f>
        <v>25</v>
      </c>
      <c r="AD157" s="34">
        <f t="shared" si="9"/>
        <v>0</v>
      </c>
      <c r="AE157" s="16">
        <f>IF($D157="","",HKI!AE157+HKII!AE157)</f>
        <v>0</v>
      </c>
      <c r="AF157" s="16">
        <f>IF($D157="","",HKI!AF157+HKII!AF157)</f>
        <v>0</v>
      </c>
      <c r="AG157" s="16">
        <f>IF($D157="","",HKI!AG157+HKII!AG157)</f>
        <v>0</v>
      </c>
      <c r="AH157" s="34">
        <f>IF($D157="","",HKI!AH157+HKII!AH157)</f>
        <v>0</v>
      </c>
      <c r="AI157" s="16">
        <f>IF($D157="","",HKI!AI157+HKII!AI157+'COI - CHAM THI TN 17-18'!AI157)</f>
        <v>0</v>
      </c>
      <c r="AJ157" s="16">
        <f>IF($D157="","",HKI!AJ157+HKII!AJ157+'COI - CHAM THI TN 17-18'!AJ157)</f>
        <v>4</v>
      </c>
      <c r="AK157" s="34">
        <f>IF($D157="","",(SUM($AI157:$AJ157))*0.2)+'HK HE 16-17'!Y163</f>
        <v>0.8</v>
      </c>
      <c r="AL157" s="16">
        <f>IF($D157="","",HKI!AL157+HKII!AL157)</f>
        <v>0</v>
      </c>
      <c r="AM157" s="16">
        <f>IF($D157="","",HKI!AM157+HKII!AM157)</f>
        <v>0</v>
      </c>
      <c r="AN157" s="34">
        <f>IF($D157="","",HKI!AN157+HKII!AN157)</f>
        <v>0</v>
      </c>
      <c r="AO157" s="16">
        <f>IF($D157="","",HKI!AO157+HKII!AO157+'COI - CHAM THI TN 17-18'!AO157)</f>
        <v>0</v>
      </c>
      <c r="AP157" s="16">
        <f>IF($D157="","",HKI!AP157+HKII!AP157+'COI - CHAM THI TN 17-18'!AP157)</f>
        <v>0</v>
      </c>
      <c r="AQ157" s="16">
        <f>IF(D157="","",SUM(AO157:AP157)*0.4)+'HK HE 16-17'!AB163</f>
        <v>0</v>
      </c>
      <c r="AR157" s="34">
        <f>IF($D157="","",HKI!AR157+HKII!AR157+'COI - CHAM THI TN 17-18'!AR157+'HK HE 16-17'!AF163)</f>
        <v>0</v>
      </c>
      <c r="AS157" s="34">
        <f>IF($D157="","",HKI!AS157+HKII!AS157+'COI - CHAM THI TN 17-18'!AS157+'HK HE 16-17'!AG163)</f>
        <v>1</v>
      </c>
      <c r="AT157" s="17">
        <f t="shared" si="10"/>
        <v>76.2</v>
      </c>
      <c r="AU157" s="5"/>
    </row>
    <row r="158" spans="1:47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>
        <f>IF($D158="","",HKI!E158+HKII!E158)</f>
        <v>4</v>
      </c>
      <c r="F158" s="16">
        <f>IF($D158="","",HKI!F158+HKII!F158)</f>
        <v>0</v>
      </c>
      <c r="G158" s="16">
        <f>IF($D158="","",HKI!G158+HKII!G158)</f>
        <v>0</v>
      </c>
      <c r="H158" s="16">
        <f>IF($D158="","",HKI!H158+HKII!H158)</f>
        <v>0</v>
      </c>
      <c r="I158" s="16">
        <f>IF($D158="","",HKI!I158+HKII!I158)</f>
        <v>0</v>
      </c>
      <c r="J158" s="16">
        <f>IF($D158="","",HKI!J158+HKII!J158)</f>
        <v>0</v>
      </c>
      <c r="K158" s="16">
        <f>IF($D158="","",HKI!K158+HKII!K158)</f>
        <v>0</v>
      </c>
      <c r="L158" s="16">
        <f>IF($D158="","",HKI!L158+HKII!L158)</f>
        <v>0</v>
      </c>
      <c r="M158" s="34">
        <f>IF($D158="","",($E158+$F158*1.5+$G158*0.25+$H158*0.5+$I158*2+$J158*2.5+$K158*0.5+$L158*1.5)+'HK HE 16-17'!I164)</f>
        <v>4</v>
      </c>
      <c r="N158" s="16">
        <f>IF($D158="","",HKI!N158+HKII!N158)</f>
        <v>7.35</v>
      </c>
      <c r="O158" s="16">
        <f>IF($D158="","",HKI!O158+HKII!O158)</f>
        <v>8.25</v>
      </c>
      <c r="P158" s="16">
        <f>IF($D158="","",HKI!P158+HKII!P158)</f>
        <v>0</v>
      </c>
      <c r="Q158" s="16">
        <f>IF($D158="","",HKI!Q158+HKII!Q158)</f>
        <v>0</v>
      </c>
      <c r="R158" s="34">
        <f>IF($D158="","",SUM($N158:$Q158)+'HK HE 16-17'!N164)</f>
        <v>15.6</v>
      </c>
      <c r="S158" s="16">
        <f>IF($D158="","",HKI!S158+HKII!S158)</f>
        <v>162</v>
      </c>
      <c r="T158" s="16">
        <f>IF($D158="","",HKI!T158+HKII!T158)</f>
        <v>273</v>
      </c>
      <c r="U158" s="16">
        <f>IF($D158="","",HKI!U158+HKII!U158)</f>
        <v>187</v>
      </c>
      <c r="V158" s="34">
        <f>IF($D158="","",((SUM($S158:$T158))-U158)*0.1)+'HK HE 16-17'!R164</f>
        <v>24.8</v>
      </c>
      <c r="W158" s="16">
        <f>IF($D158="","",HKI!W158+HKII!W158)</f>
        <v>0</v>
      </c>
      <c r="X158" s="16">
        <f>IF($D158="","",HKI!X158+HKII!X158)</f>
        <v>0</v>
      </c>
      <c r="Y158" s="16">
        <f>IF($D158="","",HKI!Y158+HKII!Y158)</f>
        <v>0</v>
      </c>
      <c r="Z158" s="34">
        <f t="shared" si="8"/>
        <v>0</v>
      </c>
      <c r="AA158" s="16">
        <f>IF($D158="","",HKI!AA158+HKII!AA158)</f>
        <v>0</v>
      </c>
      <c r="AB158" s="16">
        <f>IF($D158="","",HKI!AB158+HKII!AB158)</f>
        <v>0</v>
      </c>
      <c r="AC158" s="16">
        <f>IF($D158="","",HKI!AC158+HKII!AC158)</f>
        <v>0</v>
      </c>
      <c r="AD158" s="34">
        <f t="shared" si="9"/>
        <v>0</v>
      </c>
      <c r="AE158" s="16">
        <f>IF($D158="","",HKI!AE158+HKII!AE158)</f>
        <v>0</v>
      </c>
      <c r="AF158" s="16">
        <f>IF($D158="","",HKI!AF158+HKII!AF158)</f>
        <v>0</v>
      </c>
      <c r="AG158" s="16">
        <f>IF($D158="","",HKI!AG158+HKII!AG158)</f>
        <v>0</v>
      </c>
      <c r="AH158" s="34">
        <f>IF($D158="","",HKI!AH158+HKII!AH158)</f>
        <v>0</v>
      </c>
      <c r="AI158" s="16">
        <f>IF($D158="","",HKI!AI158+HKII!AI158+'COI - CHAM THI TN 17-18'!AI158)</f>
        <v>0</v>
      </c>
      <c r="AJ158" s="16">
        <f>IF($D158="","",HKI!AJ158+HKII!AJ158+'COI - CHAM THI TN 17-18'!AJ158)</f>
        <v>0</v>
      </c>
      <c r="AK158" s="34">
        <f>IF($D158="","",(SUM($AI158:$AJ158))*0.2)+'HK HE 16-17'!Y164</f>
        <v>0.85714285714285698</v>
      </c>
      <c r="AL158" s="16">
        <f>IF($D158="","",HKI!AL158+HKII!AL158)</f>
        <v>0</v>
      </c>
      <c r="AM158" s="16">
        <f>IF($D158="","",HKI!AM158+HKII!AM158)</f>
        <v>0</v>
      </c>
      <c r="AN158" s="34">
        <f>IF($D158="","",HKI!AN158+HKII!AN158)</f>
        <v>0</v>
      </c>
      <c r="AO158" s="16">
        <f>IF($D158="","",HKI!AO158+HKII!AO158+'COI - CHAM THI TN 17-18'!AO158)</f>
        <v>1</v>
      </c>
      <c r="AP158" s="16">
        <f>IF($D158="","",HKI!AP158+HKII!AP158+'COI - CHAM THI TN 17-18'!AP158)</f>
        <v>3</v>
      </c>
      <c r="AQ158" s="16">
        <f>IF(D158="","",SUM(AO158:AP158)*0.4)+'HK HE 16-17'!AB164</f>
        <v>1.6</v>
      </c>
      <c r="AR158" s="34">
        <f>IF($D158="","",HKI!AR158+HKII!AR158+'COI - CHAM THI TN 17-18'!AR158+'HK HE 16-17'!AF164)</f>
        <v>0</v>
      </c>
      <c r="AS158" s="34">
        <f>IF($D158="","",HKI!AS158+HKII!AS158+'COI - CHAM THI TN 17-18'!AS158+'HK HE 16-17'!AG164)</f>
        <v>7</v>
      </c>
      <c r="AT158" s="17">
        <f t="shared" si="10"/>
        <v>53.9</v>
      </c>
      <c r="AU158" s="5"/>
    </row>
    <row r="159" spans="1:47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>
        <f>IF($D159="","",HKI!E159+HKII!E159)</f>
        <v>4</v>
      </c>
      <c r="F159" s="16">
        <f>IF($D159="","",HKI!F159+HKII!F159)</f>
        <v>8</v>
      </c>
      <c r="G159" s="16">
        <f>IF($D159="","",HKI!G159+HKII!G159)</f>
        <v>0</v>
      </c>
      <c r="H159" s="16">
        <f>IF($D159="","",HKI!H159+HKII!H159)</f>
        <v>0</v>
      </c>
      <c r="I159" s="16">
        <f>IF($D159="","",HKI!I159+HKII!I159)</f>
        <v>0</v>
      </c>
      <c r="J159" s="16">
        <f>IF($D159="","",HKI!J159+HKII!J159)</f>
        <v>0</v>
      </c>
      <c r="K159" s="16">
        <f>IF($D159="","",HKI!K159+HKII!K159)</f>
        <v>0</v>
      </c>
      <c r="L159" s="16">
        <f>IF($D159="","",HKI!L159+HKII!L159)</f>
        <v>0</v>
      </c>
      <c r="M159" s="34">
        <f>IF($D159="","",($E159+$F159*1.5+$G159*0.25+$H159*0.5+$I159*2+$J159*2.5+$K159*0.5+$L159*1.5)+'HK HE 16-17'!I165)</f>
        <v>16</v>
      </c>
      <c r="N159" s="16">
        <f>IF($D159="","",HKI!N159+HKII!N159)</f>
        <v>11.7</v>
      </c>
      <c r="O159" s="16">
        <f>IF($D159="","",HKI!O159+HKII!O159)</f>
        <v>12.299999999999999</v>
      </c>
      <c r="P159" s="16">
        <f>IF($D159="","",HKI!P159+HKII!P159)</f>
        <v>0</v>
      </c>
      <c r="Q159" s="16">
        <f>IF($D159="","",HKI!Q159+HKII!Q159)</f>
        <v>0</v>
      </c>
      <c r="R159" s="34">
        <f>IF($D159="","",SUM($N159:$Q159)+'HK HE 16-17'!N165)</f>
        <v>24</v>
      </c>
      <c r="S159" s="16">
        <f>IF($D159="","",HKI!S159+HKII!S159)</f>
        <v>182</v>
      </c>
      <c r="T159" s="16">
        <f>IF($D159="","",HKI!T159+HKII!T159)</f>
        <v>174</v>
      </c>
      <c r="U159" s="16">
        <f>IF($D159="","",HKI!U159+HKII!U159)</f>
        <v>130</v>
      </c>
      <c r="V159" s="34">
        <f>IF($D159="","",((SUM($S159:$T159))-U159)*0.1)+'HK HE 16-17'!R165</f>
        <v>22.6</v>
      </c>
      <c r="W159" s="16">
        <f>IF($D159="","",HKI!W159+HKII!W159)</f>
        <v>0</v>
      </c>
      <c r="X159" s="16">
        <f>IF($D159="","",HKI!X159+HKII!X159)</f>
        <v>0</v>
      </c>
      <c r="Y159" s="16">
        <f>IF($D159="","",HKI!Y159+HKII!Y159)</f>
        <v>0</v>
      </c>
      <c r="Z159" s="34">
        <f t="shared" si="8"/>
        <v>0</v>
      </c>
      <c r="AA159" s="16">
        <f>IF($D159="","",HKI!AA159+HKII!AA159)</f>
        <v>0</v>
      </c>
      <c r="AB159" s="16">
        <f>IF($D159="","",HKI!AB159+HKII!AB159)</f>
        <v>0</v>
      </c>
      <c r="AC159" s="16">
        <f>IF($D159="","",HKI!AC159+HKII!AC159)</f>
        <v>0</v>
      </c>
      <c r="AD159" s="34">
        <f t="shared" si="9"/>
        <v>0</v>
      </c>
      <c r="AE159" s="16">
        <f>IF($D159="","",HKI!AE159+HKII!AE159)</f>
        <v>0</v>
      </c>
      <c r="AF159" s="16">
        <f>IF($D159="","",HKI!AF159+HKII!AF159)</f>
        <v>0</v>
      </c>
      <c r="AG159" s="16">
        <f>IF($D159="","",HKI!AG159+HKII!AG159)</f>
        <v>0</v>
      </c>
      <c r="AH159" s="34">
        <f>IF($D159="","",HKI!AH159+HKII!AH159)</f>
        <v>0</v>
      </c>
      <c r="AI159" s="16">
        <f>IF($D159="","",HKI!AI159+HKII!AI159+'COI - CHAM THI TN 17-18'!AI159)</f>
        <v>0</v>
      </c>
      <c r="AJ159" s="16">
        <f>IF($D159="","",HKI!AJ159+HKII!AJ159+'COI - CHAM THI TN 17-18'!AJ159)</f>
        <v>0</v>
      </c>
      <c r="AK159" s="34">
        <f>IF($D159="","",(SUM($AI159:$AJ159))*0.2)+'HK HE 16-17'!Y165</f>
        <v>0</v>
      </c>
      <c r="AL159" s="16">
        <f>IF($D159="","",HKI!AL159+HKII!AL159)</f>
        <v>0</v>
      </c>
      <c r="AM159" s="16">
        <f>IF($D159="","",HKI!AM159+HKII!AM159)</f>
        <v>0</v>
      </c>
      <c r="AN159" s="34">
        <f>IF($D159="","",HKI!AN159+HKII!AN159)</f>
        <v>0</v>
      </c>
      <c r="AO159" s="16">
        <f>IF($D159="","",HKI!AO159+HKII!AO159+'COI - CHAM THI TN 17-18'!AO159)</f>
        <v>0</v>
      </c>
      <c r="AP159" s="16">
        <f>IF($D159="","",HKI!AP159+HKII!AP159+'COI - CHAM THI TN 17-18'!AP159)</f>
        <v>0</v>
      </c>
      <c r="AQ159" s="16">
        <f>IF(D159="","",SUM(AO159:AP159)*0.4)+'HK HE 16-17'!AB165</f>
        <v>1.1000000000000001</v>
      </c>
      <c r="AR159" s="34">
        <f>IF($D159="","",HKI!AR159+HKII!AR159+'COI - CHAM THI TN 17-18'!AR159+'HK HE 16-17'!AF165)</f>
        <v>0</v>
      </c>
      <c r="AS159" s="34">
        <f>IF($D159="","",HKI!AS159+HKII!AS159+'COI - CHAM THI TN 17-18'!AS159+'HK HE 16-17'!AG165)</f>
        <v>2</v>
      </c>
      <c r="AT159" s="17">
        <f t="shared" si="10"/>
        <v>65.7</v>
      </c>
      <c r="AU159" s="5"/>
    </row>
    <row r="160" spans="1:47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>
        <f>IF($D160="","",HKI!E160+HKII!E160)</f>
        <v>12</v>
      </c>
      <c r="F160" s="16">
        <f>IF($D160="","",HKI!F160+HKII!F160)</f>
        <v>0</v>
      </c>
      <c r="G160" s="16">
        <f>IF($D160="","",HKI!G160+HKII!G160)</f>
        <v>0</v>
      </c>
      <c r="H160" s="16">
        <f>IF($D160="","",HKI!H160+HKII!H160)</f>
        <v>0</v>
      </c>
      <c r="I160" s="16">
        <f>IF($D160="","",HKI!I160+HKII!I160)</f>
        <v>0</v>
      </c>
      <c r="J160" s="16">
        <f>IF($D160="","",HKI!J160+HKII!J160)</f>
        <v>0</v>
      </c>
      <c r="K160" s="16">
        <f>IF($D160="","",HKI!K160+HKII!K160)</f>
        <v>0</v>
      </c>
      <c r="L160" s="16">
        <f>IF($D160="","",HKI!L160+HKII!L160)</f>
        <v>0</v>
      </c>
      <c r="M160" s="34">
        <f>IF($D160="","",($E160+$F160*1.5+$G160*0.25+$H160*0.5+$I160*2+$J160*2.5+$K160*0.5+$L160*1.5)+'HK HE 16-17'!I166)</f>
        <v>12</v>
      </c>
      <c r="N160" s="16">
        <f>IF($D160="","",HKI!N160+HKII!N160)</f>
        <v>10.199999999999999</v>
      </c>
      <c r="O160" s="16">
        <f>IF($D160="","",HKI!O160+HKII!O160)</f>
        <v>8.5500000000000007</v>
      </c>
      <c r="P160" s="16">
        <f>IF($D160="","",HKI!P160+HKII!P160)</f>
        <v>0</v>
      </c>
      <c r="Q160" s="16">
        <f>IF($D160="","",HKI!Q160+HKII!Q160)</f>
        <v>0</v>
      </c>
      <c r="R160" s="34">
        <f>IF($D160="","",SUM($N160:$Q160)+'HK HE 16-17'!N166)</f>
        <v>18.75</v>
      </c>
      <c r="S160" s="16">
        <f>IF($D160="","",HKI!S160+HKII!S160)</f>
        <v>553</v>
      </c>
      <c r="T160" s="16">
        <f>IF($D160="","",HKI!T160+HKII!T160)</f>
        <v>461</v>
      </c>
      <c r="U160" s="16">
        <f>IF($D160="","",HKI!U160+HKII!U160)</f>
        <v>542</v>
      </c>
      <c r="V160" s="34">
        <f>IF($D160="","",((SUM($S160:$T160))-U160)*0.1)+'HK HE 16-17'!R166</f>
        <v>47.2</v>
      </c>
      <c r="W160" s="16">
        <f>IF($D160="","",HKI!W160+HKII!W160)</f>
        <v>0</v>
      </c>
      <c r="X160" s="16">
        <f>IF($D160="","",HKI!X160+HKII!X160)</f>
        <v>0</v>
      </c>
      <c r="Y160" s="16">
        <f>IF($D160="","",HKI!Y160+HKII!Y160)</f>
        <v>0</v>
      </c>
      <c r="Z160" s="34">
        <f t="shared" si="8"/>
        <v>0</v>
      </c>
      <c r="AA160" s="16">
        <f>IF($D160="","",HKI!AA160+HKII!AA160)</f>
        <v>0</v>
      </c>
      <c r="AB160" s="16">
        <f>IF($D160="","",HKI!AB160+HKII!AB160)</f>
        <v>0</v>
      </c>
      <c r="AC160" s="16">
        <f>IF($D160="","",HKI!AC160+HKII!AC160)</f>
        <v>0</v>
      </c>
      <c r="AD160" s="34">
        <f t="shared" si="9"/>
        <v>0</v>
      </c>
      <c r="AE160" s="16">
        <f>IF($D160="","",HKI!AE160+HKII!AE160)</f>
        <v>0</v>
      </c>
      <c r="AF160" s="16">
        <f>IF($D160="","",HKI!AF160+HKII!AF160)</f>
        <v>0</v>
      </c>
      <c r="AG160" s="16">
        <f>IF($D160="","",HKI!AG160+HKII!AG160)</f>
        <v>0</v>
      </c>
      <c r="AH160" s="34">
        <f>IF($D160="","",HKI!AH160+HKII!AH160)</f>
        <v>0</v>
      </c>
      <c r="AI160" s="16">
        <f>IF($D160="","",HKI!AI160+HKII!AI160+'COI - CHAM THI TN 17-18'!AI160)</f>
        <v>0</v>
      </c>
      <c r="AJ160" s="16">
        <f>IF($D160="","",HKI!AJ160+HKII!AJ160+'COI - CHAM THI TN 17-18'!AJ160)</f>
        <v>0</v>
      </c>
      <c r="AK160" s="34">
        <f>IF($D160="","",(SUM($AI160:$AJ160))*0.2)+'HK HE 16-17'!Y166</f>
        <v>0</v>
      </c>
      <c r="AL160" s="16">
        <f>IF($D160="","",HKI!AL160+HKII!AL160)</f>
        <v>0</v>
      </c>
      <c r="AM160" s="16">
        <f>IF($D160="","",HKI!AM160+HKII!AM160)</f>
        <v>0</v>
      </c>
      <c r="AN160" s="34">
        <f>IF($D160="","",HKI!AN160+HKII!AN160)</f>
        <v>0</v>
      </c>
      <c r="AO160" s="16">
        <f>IF($D160="","",HKI!AO160+HKII!AO160+'COI - CHAM THI TN 17-18'!AO160)</f>
        <v>0</v>
      </c>
      <c r="AP160" s="16">
        <f>IF($D160="","",HKI!AP160+HKII!AP160+'COI - CHAM THI TN 17-18'!AP160)</f>
        <v>0</v>
      </c>
      <c r="AQ160" s="16">
        <f>IF(D160="","",SUM(AO160:AP160)*0.4)+'HK HE 16-17'!AB166</f>
        <v>0</v>
      </c>
      <c r="AR160" s="34">
        <f>IF($D160="","",HKI!AR160+HKII!AR160+'COI - CHAM THI TN 17-18'!AR160+'HK HE 16-17'!AF166)</f>
        <v>0</v>
      </c>
      <c r="AS160" s="34">
        <f>IF($D160="","",HKI!AS160+HKII!AS160+'COI - CHAM THI TN 17-18'!AS160+'HK HE 16-17'!AG166)</f>
        <v>2.9</v>
      </c>
      <c r="AT160" s="17">
        <f t="shared" si="10"/>
        <v>80.900000000000006</v>
      </c>
      <c r="AU160" s="5"/>
    </row>
    <row r="161" spans="1:47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>
        <f>IF($D161="","",HKI!E161+HKII!E161)</f>
        <v>6</v>
      </c>
      <c r="F161" s="16">
        <f>IF($D161="","",HKI!F161+HKII!F161)</f>
        <v>2</v>
      </c>
      <c r="G161" s="16">
        <f>IF($D161="","",HKI!G161+HKII!G161)</f>
        <v>0</v>
      </c>
      <c r="H161" s="16">
        <f>IF($D161="","",HKI!H161+HKII!H161)</f>
        <v>0</v>
      </c>
      <c r="I161" s="16">
        <f>IF($D161="","",HKI!I161+HKII!I161)</f>
        <v>0</v>
      </c>
      <c r="J161" s="16">
        <f>IF($D161="","",HKI!J161+HKII!J161)</f>
        <v>0</v>
      </c>
      <c r="K161" s="16">
        <f>IF($D161="","",HKI!K161+HKII!K161)</f>
        <v>0</v>
      </c>
      <c r="L161" s="16">
        <f>IF($D161="","",HKI!L161+HKII!L161)</f>
        <v>0</v>
      </c>
      <c r="M161" s="34">
        <f>IF($D161="","",($E161+$F161*1.5+$G161*0.25+$H161*0.5+$I161*2+$J161*2.5+$K161*0.5+$L161*1.5)+'HK HE 16-17'!I167)</f>
        <v>9</v>
      </c>
      <c r="N161" s="16">
        <f>IF($D161="","",HKI!N161+HKII!N161)</f>
        <v>11.1</v>
      </c>
      <c r="O161" s="16">
        <f>IF($D161="","",HKI!O161+HKII!O161)</f>
        <v>10.199999999999999</v>
      </c>
      <c r="P161" s="16">
        <f>IF($D161="","",HKI!P161+HKII!P161)</f>
        <v>0</v>
      </c>
      <c r="Q161" s="16">
        <f>IF($D161="","",HKI!Q161+HKII!Q161)</f>
        <v>0</v>
      </c>
      <c r="R161" s="34">
        <f>IF($D161="","",SUM($N161:$Q161)+'HK HE 16-17'!N167)</f>
        <v>21.299999999999997</v>
      </c>
      <c r="S161" s="16">
        <f>IF($D161="","",HKI!S161+HKII!S161)</f>
        <v>95</v>
      </c>
      <c r="T161" s="16">
        <f>IF($D161="","",HKI!T161+HKII!T161)</f>
        <v>271</v>
      </c>
      <c r="U161" s="16">
        <f>IF($D161="","",HKI!U161+HKII!U161)</f>
        <v>90</v>
      </c>
      <c r="V161" s="34">
        <f>IF($D161="","",((SUM($S161:$T161))-U161)*0.1)+'HK HE 16-17'!R167</f>
        <v>27.6</v>
      </c>
      <c r="W161" s="16">
        <f>IF($D161="","",HKI!W161+HKII!W161)</f>
        <v>0</v>
      </c>
      <c r="X161" s="16">
        <f>IF($D161="","",HKI!X161+HKII!X161)</f>
        <v>0</v>
      </c>
      <c r="Y161" s="16">
        <f>IF($D161="","",HKI!Y161+HKII!Y161)</f>
        <v>0</v>
      </c>
      <c r="Z161" s="34">
        <f t="shared" si="8"/>
        <v>0</v>
      </c>
      <c r="AA161" s="16">
        <f>IF($D161="","",HKI!AA161+HKII!AA161)</f>
        <v>0</v>
      </c>
      <c r="AB161" s="16">
        <f>IF($D161="","",HKI!AB161+HKII!AB161)</f>
        <v>0</v>
      </c>
      <c r="AC161" s="16">
        <f>IF($D161="","",HKI!AC161+HKII!AC161)</f>
        <v>0</v>
      </c>
      <c r="AD161" s="34">
        <f t="shared" si="9"/>
        <v>0</v>
      </c>
      <c r="AE161" s="16">
        <f>IF($D161="","",HKI!AE161+HKII!AE161)</f>
        <v>0</v>
      </c>
      <c r="AF161" s="16">
        <f>IF($D161="","",HKI!AF161+HKII!AF161)</f>
        <v>0</v>
      </c>
      <c r="AG161" s="16">
        <f>IF($D161="","",HKI!AG161+HKII!AG161)</f>
        <v>0</v>
      </c>
      <c r="AH161" s="34">
        <f>IF($D161="","",HKI!AH161+HKII!AH161)</f>
        <v>0</v>
      </c>
      <c r="AI161" s="16">
        <f>IF($D161="","",HKI!AI161+HKII!AI161+'COI - CHAM THI TN 17-18'!AI161)</f>
        <v>4</v>
      </c>
      <c r="AJ161" s="16">
        <f>IF($D161="","",HKI!AJ161+HKII!AJ161+'COI - CHAM THI TN 17-18'!AJ161)</f>
        <v>0</v>
      </c>
      <c r="AK161" s="34">
        <f>IF($D161="","",(SUM($AI161:$AJ161))*0.2)+'HK HE 16-17'!Y167</f>
        <v>1.657142857142857</v>
      </c>
      <c r="AL161" s="16">
        <f>IF($D161="","",HKI!AL161+HKII!AL161)</f>
        <v>0</v>
      </c>
      <c r="AM161" s="16">
        <f>IF($D161="","",HKI!AM161+HKII!AM161)</f>
        <v>0</v>
      </c>
      <c r="AN161" s="34">
        <f>IF($D161="","",HKI!AN161+HKII!AN161)</f>
        <v>0</v>
      </c>
      <c r="AO161" s="16">
        <f>IF($D161="","",HKI!AO161+HKII!AO161+'COI - CHAM THI TN 17-18'!AO161)</f>
        <v>0</v>
      </c>
      <c r="AP161" s="16">
        <f>IF($D161="","",HKI!AP161+HKII!AP161+'COI - CHAM THI TN 17-18'!AP161)</f>
        <v>0</v>
      </c>
      <c r="AQ161" s="16">
        <f>IF(D161="","",SUM(AO161:AP161)*0.4)+'HK HE 16-17'!AB167</f>
        <v>0</v>
      </c>
      <c r="AR161" s="34">
        <f>IF($D161="","",HKI!AR161+HKII!AR161+'COI - CHAM THI TN 17-18'!AR161+'HK HE 16-17'!AF167)</f>
        <v>0</v>
      </c>
      <c r="AS161" s="34">
        <f>IF($D161="","",HKI!AS161+HKII!AS161+'COI - CHAM THI TN 17-18'!AS161+'HK HE 16-17'!AG167)</f>
        <v>2.2999999999999998</v>
      </c>
      <c r="AT161" s="17">
        <f t="shared" si="10"/>
        <v>61.9</v>
      </c>
      <c r="AU161" s="5"/>
    </row>
    <row r="162" spans="1:47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>
        <f>IF($D162="","",HKI!E162+HKII!E162)</f>
        <v>2</v>
      </c>
      <c r="F162" s="16">
        <f>IF($D162="","",HKI!F162+HKII!F162)</f>
        <v>0</v>
      </c>
      <c r="G162" s="16">
        <f>IF($D162="","",HKI!G162+HKII!G162)</f>
        <v>0</v>
      </c>
      <c r="H162" s="16">
        <f>IF($D162="","",HKI!H162+HKII!H162)</f>
        <v>0</v>
      </c>
      <c r="I162" s="16">
        <f>IF($D162="","",HKI!I162+HKII!I162)</f>
        <v>0</v>
      </c>
      <c r="J162" s="16">
        <f>IF($D162="","",HKI!J162+HKII!J162)</f>
        <v>0</v>
      </c>
      <c r="K162" s="16">
        <f>IF($D162="","",HKI!K162+HKII!K162)</f>
        <v>0</v>
      </c>
      <c r="L162" s="16">
        <f>IF($D162="","",HKI!L162+HKII!L162)</f>
        <v>0</v>
      </c>
      <c r="M162" s="34">
        <f>IF($D162="","",($E162+$F162*1.5+$G162*0.25+$H162*0.5+$I162*2+$J162*2.5+$K162*0.5+$L162*1.5)+'HK HE 16-17'!I168)</f>
        <v>2</v>
      </c>
      <c r="N162" s="16">
        <f>IF($D162="","",HKI!N162+HKII!N162)</f>
        <v>12.899999999999999</v>
      </c>
      <c r="O162" s="16">
        <f>IF($D162="","",HKI!O162+HKII!O162)</f>
        <v>7.2000000000000011</v>
      </c>
      <c r="P162" s="16">
        <f>IF($D162="","",HKI!P162+HKII!P162)</f>
        <v>0</v>
      </c>
      <c r="Q162" s="16">
        <f>IF($D162="","",HKI!Q162+HKII!Q162)</f>
        <v>0</v>
      </c>
      <c r="R162" s="34">
        <f>IF($D162="","",SUM($N162:$Q162)+'HK HE 16-17'!N168)</f>
        <v>20.100000000000001</v>
      </c>
      <c r="S162" s="16">
        <f>IF($D162="","",HKI!S162+HKII!S162)</f>
        <v>437</v>
      </c>
      <c r="T162" s="16">
        <f>IF($D162="","",HKI!T162+HKII!T162)</f>
        <v>239</v>
      </c>
      <c r="U162" s="16">
        <f>IF($D162="","",HKI!U162+HKII!U162)</f>
        <v>459</v>
      </c>
      <c r="V162" s="34">
        <f>IF($D162="","",((SUM($S162:$T162))-U162)*0.1)+'HK HE 16-17'!R168</f>
        <v>21.700000000000003</v>
      </c>
      <c r="W162" s="16">
        <f>IF($D162="","",HKI!W162+HKII!W162)</f>
        <v>0</v>
      </c>
      <c r="X162" s="16">
        <f>IF($D162="","",HKI!X162+HKII!X162)</f>
        <v>0</v>
      </c>
      <c r="Y162" s="16">
        <f>IF($D162="","",HKI!Y162+HKII!Y162)</f>
        <v>0</v>
      </c>
      <c r="Z162" s="34">
        <f t="shared" si="8"/>
        <v>0</v>
      </c>
      <c r="AA162" s="16">
        <f>IF($D162="","",HKI!AA162+HKII!AA162)</f>
        <v>0</v>
      </c>
      <c r="AB162" s="16">
        <f>IF($D162="","",HKI!AB162+HKII!AB162)</f>
        <v>0</v>
      </c>
      <c r="AC162" s="16">
        <f>IF($D162="","",HKI!AC162+HKII!AC162)</f>
        <v>0</v>
      </c>
      <c r="AD162" s="34">
        <f t="shared" si="9"/>
        <v>0</v>
      </c>
      <c r="AE162" s="16">
        <f>IF($D162="","",HKI!AE162+HKII!AE162)</f>
        <v>0</v>
      </c>
      <c r="AF162" s="16">
        <f>IF($D162="","",HKI!AF162+HKII!AF162)</f>
        <v>0</v>
      </c>
      <c r="AG162" s="16">
        <f>IF($D162="","",HKI!AG162+HKII!AG162)</f>
        <v>0</v>
      </c>
      <c r="AH162" s="34">
        <f>IF($D162="","",HKI!AH162+HKII!AH162)</f>
        <v>0</v>
      </c>
      <c r="AI162" s="16">
        <f>IF($D162="","",HKI!AI162+HKII!AI162+'COI - CHAM THI TN 17-18'!AI162)</f>
        <v>0</v>
      </c>
      <c r="AJ162" s="16">
        <f>IF($D162="","",HKI!AJ162+HKII!AJ162+'COI - CHAM THI TN 17-18'!AJ162)</f>
        <v>0</v>
      </c>
      <c r="AK162" s="34">
        <f>IF($D162="","",(SUM($AI162:$AJ162))*0.2)+'HK HE 16-17'!Y168</f>
        <v>0</v>
      </c>
      <c r="AL162" s="16">
        <f>IF($D162="","",HKI!AL162+HKII!AL162)</f>
        <v>0</v>
      </c>
      <c r="AM162" s="16">
        <f>IF($D162="","",HKI!AM162+HKII!AM162)</f>
        <v>0</v>
      </c>
      <c r="AN162" s="34">
        <f>IF($D162="","",HKI!AN162+HKII!AN162)</f>
        <v>0</v>
      </c>
      <c r="AO162" s="16">
        <f>IF($D162="","",HKI!AO162+HKII!AO162+'COI - CHAM THI TN 17-18'!AO162)</f>
        <v>0</v>
      </c>
      <c r="AP162" s="16">
        <f>IF($D162="","",HKI!AP162+HKII!AP162+'COI - CHAM THI TN 17-18'!AP162)</f>
        <v>0</v>
      </c>
      <c r="AQ162" s="16">
        <f>IF(D162="","",SUM(AO162:AP162)*0.4)+'HK HE 16-17'!AB168</f>
        <v>0</v>
      </c>
      <c r="AR162" s="34">
        <f>IF($D162="","",HKI!AR162+HKII!AR162+'COI - CHAM THI TN 17-18'!AR162+'HK HE 16-17'!AF168)</f>
        <v>0</v>
      </c>
      <c r="AS162" s="34">
        <f>IF($D162="","",HKI!AS162+HKII!AS162+'COI - CHAM THI TN 17-18'!AS162+'HK HE 16-17'!AG168)</f>
        <v>3.1</v>
      </c>
      <c r="AT162" s="17">
        <f t="shared" si="10"/>
        <v>46.9</v>
      </c>
      <c r="AU162" s="5"/>
    </row>
    <row r="163" spans="1:47">
      <c r="A163" s="22">
        <f>IF(D163="","",SUBTOTAL(3,$D$5:D163))</f>
        <v>159</v>
      </c>
      <c r="B163" s="23" t="s">
        <v>364</v>
      </c>
      <c r="C163" s="24" t="s">
        <v>346</v>
      </c>
      <c r="D163" s="15" t="s">
        <v>365</v>
      </c>
      <c r="E163" s="16">
        <f>IF($D163="","",HKI!E163+HKII!E163)</f>
        <v>0</v>
      </c>
      <c r="F163" s="16">
        <f>IF($D163="","",HKI!F163+HKII!F163)</f>
        <v>0</v>
      </c>
      <c r="G163" s="16">
        <f>IF($D163="","",HKI!G163+HKII!G163)</f>
        <v>0</v>
      </c>
      <c r="H163" s="16">
        <f>IF($D163="","",HKI!H163+HKII!H163)</f>
        <v>0</v>
      </c>
      <c r="I163" s="16">
        <f>IF($D163="","",HKI!I163+HKII!I163)</f>
        <v>0</v>
      </c>
      <c r="J163" s="16">
        <f>IF($D163="","",HKI!J163+HKII!J163)</f>
        <v>0</v>
      </c>
      <c r="K163" s="16">
        <f>IF($D163="","",HKI!K163+HKII!K163)</f>
        <v>0</v>
      </c>
      <c r="L163" s="16">
        <f>IF($D163="","",HKI!L163+HKII!L163)</f>
        <v>0</v>
      </c>
      <c r="M163" s="34">
        <f>IF($D163="","",($E163+$F163*1.5+$G163*0.25+$H163*0.5+$I163*2+$J163*2.5+$K163*0.5+$L163*1.5)+'HK HE 16-17'!I169)</f>
        <v>0</v>
      </c>
      <c r="N163" s="16">
        <f>IF($D163="","",HKI!N163+HKII!N163)</f>
        <v>0</v>
      </c>
      <c r="O163" s="16">
        <f>IF($D163="","",HKI!O163+HKII!O163)</f>
        <v>0</v>
      </c>
      <c r="P163" s="16">
        <f>IF($D163="","",HKI!P163+HKII!P163)</f>
        <v>0</v>
      </c>
      <c r="Q163" s="16">
        <f>IF($D163="","",HKI!Q163+HKII!Q163)</f>
        <v>0</v>
      </c>
      <c r="R163" s="34">
        <f>IF($D163="","",SUM($N163:$Q163)+'HK HE 16-17'!N169)</f>
        <v>0</v>
      </c>
      <c r="S163" s="16">
        <f>IF($D163="","",HKI!S163+HKII!S163)</f>
        <v>0</v>
      </c>
      <c r="T163" s="16">
        <f>IF($D163="","",HKI!T163+HKII!T163)</f>
        <v>0</v>
      </c>
      <c r="U163" s="16">
        <f>IF($D163="","",HKI!U163+HKII!U163)</f>
        <v>0</v>
      </c>
      <c r="V163" s="34">
        <f>IF($D163="","",((SUM($S163:$T163))-U163)*0.1)+'HK HE 16-17'!R169</f>
        <v>0</v>
      </c>
      <c r="W163" s="16">
        <f>IF($D163="","",HKI!W163+HKII!W163)</f>
        <v>0</v>
      </c>
      <c r="X163" s="16">
        <f>IF($D163="","",HKI!X163+HKII!X163)</f>
        <v>0</v>
      </c>
      <c r="Y163" s="16">
        <f>IF($D163="","",HKI!Y163+HKII!Y163)</f>
        <v>0</v>
      </c>
      <c r="Z163" s="34">
        <f t="shared" si="8"/>
        <v>0</v>
      </c>
      <c r="AA163" s="16">
        <f>IF($D163="","",HKI!AA163+HKII!AA163)</f>
        <v>0</v>
      </c>
      <c r="AB163" s="16">
        <f>IF($D163="","",HKI!AB163+HKII!AB163)</f>
        <v>0</v>
      </c>
      <c r="AC163" s="16">
        <f>IF($D163="","",HKI!AC163+HKII!AC163)</f>
        <v>0</v>
      </c>
      <c r="AD163" s="34">
        <f t="shared" si="9"/>
        <v>0</v>
      </c>
      <c r="AE163" s="16">
        <f>IF($D163="","",HKI!AE163+HKII!AE163)</f>
        <v>0</v>
      </c>
      <c r="AF163" s="16">
        <f>IF($D163="","",HKI!AF163+HKII!AF163)</f>
        <v>0</v>
      </c>
      <c r="AG163" s="16">
        <f>IF($D163="","",HKI!AG163+HKII!AG163)</f>
        <v>0</v>
      </c>
      <c r="AH163" s="34">
        <f>IF($D163="","",HKI!AH163+HKII!AH163)</f>
        <v>0</v>
      </c>
      <c r="AI163" s="16">
        <f>IF($D163="","",HKI!AI163+HKII!AI163+'COI - CHAM THI TN 17-18'!AI163)</f>
        <v>0</v>
      </c>
      <c r="AJ163" s="16">
        <f>IF($D163="","",HKI!AJ163+HKII!AJ163+'COI - CHAM THI TN 17-18'!AJ163)</f>
        <v>0</v>
      </c>
      <c r="AK163" s="34">
        <f>IF($D163="","",(SUM($AI163:$AJ163))*0.2)+'HK HE 16-17'!Y169</f>
        <v>0</v>
      </c>
      <c r="AL163" s="16">
        <f>IF($D163="","",HKI!AL163+HKII!AL163)</f>
        <v>0</v>
      </c>
      <c r="AM163" s="16">
        <f>IF($D163="","",HKI!AM163+HKII!AM163)</f>
        <v>0</v>
      </c>
      <c r="AN163" s="34">
        <f>IF($D163="","",HKI!AN163+HKII!AN163)</f>
        <v>0</v>
      </c>
      <c r="AO163" s="16">
        <f>IF($D163="","",HKI!AO163+HKII!AO163+'COI - CHAM THI TN 17-18'!AO163)</f>
        <v>0</v>
      </c>
      <c r="AP163" s="16">
        <f>IF($D163="","",HKI!AP163+HKII!AP163+'COI - CHAM THI TN 17-18'!AP163)</f>
        <v>0</v>
      </c>
      <c r="AQ163" s="16">
        <f>IF(D163="","",SUM(AO163:AP163)*0.4)+'HK HE 16-17'!AB169</f>
        <v>0</v>
      </c>
      <c r="AR163" s="34">
        <f>IF($D163="","",HKI!AR163+HKII!AR163+'COI - CHAM THI TN 17-18'!AR163+'HK HE 16-17'!AF169)</f>
        <v>0</v>
      </c>
      <c r="AS163" s="34">
        <f>IF($D163="","",HKI!AS163+HKII!AS163+'COI - CHAM THI TN 17-18'!AS163+'HK HE 16-17'!AG169)</f>
        <v>0</v>
      </c>
      <c r="AT163" s="17">
        <f t="shared" si="10"/>
        <v>0</v>
      </c>
      <c r="AU163" s="25"/>
    </row>
    <row r="164" spans="1:47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>
        <f>IF($D164="","",HKI!E164+HKII!E164)</f>
        <v>0</v>
      </c>
      <c r="F164" s="16">
        <f>IF($D164="","",HKI!F164+HKII!F164)</f>
        <v>0</v>
      </c>
      <c r="G164" s="16">
        <f>IF($D164="","",HKI!G164+HKII!G164)</f>
        <v>0</v>
      </c>
      <c r="H164" s="16">
        <f>IF($D164="","",HKI!H164+HKII!H164)</f>
        <v>0</v>
      </c>
      <c r="I164" s="16">
        <f>IF($D164="","",HKI!I164+HKII!I164)</f>
        <v>0</v>
      </c>
      <c r="J164" s="16">
        <f>IF($D164="","",HKI!J164+HKII!J164)</f>
        <v>0</v>
      </c>
      <c r="K164" s="16">
        <f>IF($D164="","",HKI!K164+HKII!K164)</f>
        <v>0</v>
      </c>
      <c r="L164" s="16">
        <f>IF($D164="","",HKI!L164+HKII!L164)</f>
        <v>0</v>
      </c>
      <c r="M164" s="34">
        <f>IF($D164="","",($E164+$F164*1.5+$G164*0.25+$H164*0.5+$I164*2+$J164*2.5+$K164*0.5+$L164*1.5)+'HK HE 16-17'!I170)</f>
        <v>0</v>
      </c>
      <c r="N164" s="16">
        <f>IF($D164="","",HKI!N164+HKII!N164)</f>
        <v>0</v>
      </c>
      <c r="O164" s="16">
        <f>IF($D164="","",HKI!O164+HKII!O164)</f>
        <v>0</v>
      </c>
      <c r="P164" s="16">
        <f>IF($D164="","",HKI!P164+HKII!P164)</f>
        <v>0</v>
      </c>
      <c r="Q164" s="16">
        <f>IF($D164="","",HKI!Q164+HKII!Q164)</f>
        <v>0</v>
      </c>
      <c r="R164" s="34">
        <f>IF($D164="","",SUM($N164:$Q164)+'HK HE 16-17'!N170)</f>
        <v>0</v>
      </c>
      <c r="S164" s="16">
        <f>IF($D164="","",HKI!S164+HKII!S164)</f>
        <v>0</v>
      </c>
      <c r="T164" s="16">
        <f>IF($D164="","",HKI!T164+HKII!T164)</f>
        <v>0</v>
      </c>
      <c r="U164" s="16">
        <f>IF($D164="","",HKI!U164+HKII!U164)</f>
        <v>0</v>
      </c>
      <c r="V164" s="34">
        <f>IF($D164="","",((SUM($S164:$T164))-U164)*0.1)+'HK HE 16-17'!R170</f>
        <v>0</v>
      </c>
      <c r="W164" s="16">
        <f>IF($D164="","",HKI!W164+HKII!W164)</f>
        <v>0</v>
      </c>
      <c r="X164" s="16">
        <f>IF($D164="","",HKI!X164+HKII!X164)</f>
        <v>0</v>
      </c>
      <c r="Y164" s="16">
        <f>IF($D164="","",HKI!Y164+HKII!Y164)</f>
        <v>0</v>
      </c>
      <c r="Z164" s="34">
        <f t="shared" si="8"/>
        <v>0</v>
      </c>
      <c r="AA164" s="16">
        <f>IF($D164="","",HKI!AA164+HKII!AA164)</f>
        <v>0</v>
      </c>
      <c r="AB164" s="16">
        <f>IF($D164="","",HKI!AB164+HKII!AB164)</f>
        <v>0</v>
      </c>
      <c r="AC164" s="16">
        <f>IF($D164="","",HKI!AC164+HKII!AC164)</f>
        <v>0</v>
      </c>
      <c r="AD164" s="34">
        <f t="shared" si="9"/>
        <v>0</v>
      </c>
      <c r="AE164" s="16">
        <f>IF($D164="","",HKI!AE164+HKII!AE164)</f>
        <v>0</v>
      </c>
      <c r="AF164" s="16">
        <f>IF($D164="","",HKI!AF164+HKII!AF164)</f>
        <v>0</v>
      </c>
      <c r="AG164" s="16">
        <f>IF($D164="","",HKI!AG164+HKII!AG164)</f>
        <v>0</v>
      </c>
      <c r="AH164" s="34">
        <f>IF($D164="","",HKI!AH164+HKII!AH164)</f>
        <v>0</v>
      </c>
      <c r="AI164" s="16">
        <f>IF($D164="","",HKI!AI164+HKII!AI164+'COI - CHAM THI TN 17-18'!AI164)</f>
        <v>0</v>
      </c>
      <c r="AJ164" s="16">
        <f>IF($D164="","",HKI!AJ164+HKII!AJ164+'COI - CHAM THI TN 17-18'!AJ164)</f>
        <v>0</v>
      </c>
      <c r="AK164" s="34">
        <f>IF($D164="","",(SUM($AI164:$AJ164))*0.2)+'HK HE 16-17'!Y170</f>
        <v>0</v>
      </c>
      <c r="AL164" s="16">
        <f>IF($D164="","",HKI!AL164+HKII!AL164)</f>
        <v>0</v>
      </c>
      <c r="AM164" s="16">
        <f>IF($D164="","",HKI!AM164+HKII!AM164)</f>
        <v>0</v>
      </c>
      <c r="AN164" s="34">
        <f>IF($D164="","",HKI!AN164+HKII!AN164)</f>
        <v>0</v>
      </c>
      <c r="AO164" s="16">
        <f>IF($D164="","",HKI!AO164+HKII!AO164+'COI - CHAM THI TN 17-18'!AO164)</f>
        <v>0</v>
      </c>
      <c r="AP164" s="16">
        <f>IF($D164="","",HKI!AP164+HKII!AP164+'COI - CHAM THI TN 17-18'!AP164)</f>
        <v>0</v>
      </c>
      <c r="AQ164" s="16">
        <f>IF(D164="","",SUM(AO164:AP164)*0.4)+'HK HE 16-17'!AB170</f>
        <v>0</v>
      </c>
      <c r="AR164" s="34">
        <f>IF($D164="","",HKI!AR164+HKII!AR164+'COI - CHAM THI TN 17-18'!AR164+'HK HE 16-17'!AF170)</f>
        <v>0</v>
      </c>
      <c r="AS164" s="34">
        <f>IF($D164="","",HKI!AS164+HKII!AS164+'COI - CHAM THI TN 17-18'!AS164+'HK HE 16-17'!AG170)</f>
        <v>0</v>
      </c>
      <c r="AT164" s="17">
        <f t="shared" si="10"/>
        <v>0</v>
      </c>
      <c r="AU164" s="5"/>
    </row>
    <row r="165" spans="1:47">
      <c r="A165" s="12">
        <f>IF(D165="","",SUBTOTAL(3,$D$5:D165))</f>
        <v>161</v>
      </c>
      <c r="B165" s="13" t="s">
        <v>368</v>
      </c>
      <c r="C165" s="14" t="s">
        <v>346</v>
      </c>
      <c r="D165" s="15" t="s">
        <v>369</v>
      </c>
      <c r="E165" s="16">
        <f>IF($D165="","",HKI!E165+HKII!E165)</f>
        <v>0</v>
      </c>
      <c r="F165" s="16">
        <f>IF($D165="","",HKI!F165+HKII!F165)</f>
        <v>0</v>
      </c>
      <c r="G165" s="16">
        <f>IF($D165="","",HKI!G165+HKII!G165)</f>
        <v>0</v>
      </c>
      <c r="H165" s="16">
        <f>IF($D165="","",HKI!H165+HKII!H165)</f>
        <v>0</v>
      </c>
      <c r="I165" s="16">
        <f>IF($D165="","",HKI!I165+HKII!I165)</f>
        <v>0</v>
      </c>
      <c r="J165" s="16">
        <f>IF($D165="","",HKI!J165+HKII!J165)</f>
        <v>0</v>
      </c>
      <c r="K165" s="16">
        <f>IF($D165="","",HKI!K165+HKII!K165)</f>
        <v>0</v>
      </c>
      <c r="L165" s="16">
        <f>IF($D165="","",HKI!L165+HKII!L165)</f>
        <v>0</v>
      </c>
      <c r="M165" s="34">
        <f>IF($D165="","",($E165+$F165*1.5+$G165*0.25+$H165*0.5+$I165*2+$J165*2.5+$K165*0.5+$L165*1.5)+'HK HE 16-17'!I171)</f>
        <v>0</v>
      </c>
      <c r="N165" s="16">
        <f>IF($D165="","",HKI!N165+HKII!N165)</f>
        <v>0</v>
      </c>
      <c r="O165" s="16">
        <f>IF($D165="","",HKI!O165+HKII!O165)</f>
        <v>0</v>
      </c>
      <c r="P165" s="16">
        <f>IF($D165="","",HKI!P165+HKII!P165)</f>
        <v>0</v>
      </c>
      <c r="Q165" s="16">
        <f>IF($D165="","",HKI!Q165+HKII!Q165)</f>
        <v>0</v>
      </c>
      <c r="R165" s="34">
        <f>IF($D165="","",SUM($N165:$Q165)+'HK HE 16-17'!N171)</f>
        <v>0</v>
      </c>
      <c r="S165" s="16">
        <f>IF($D165="","",HKI!S165+HKII!S165)</f>
        <v>0</v>
      </c>
      <c r="T165" s="16">
        <f>IF($D165="","",HKI!T165+HKII!T165)</f>
        <v>0</v>
      </c>
      <c r="U165" s="16">
        <f>IF($D165="","",HKI!U165+HKII!U165)</f>
        <v>0</v>
      </c>
      <c r="V165" s="34">
        <f>IF($D165="","",((SUM($S165:$T165))-U165)*0.1)+'HK HE 16-17'!R171</f>
        <v>0</v>
      </c>
      <c r="W165" s="16">
        <f>IF($D165="","",HKI!W165+HKII!W165)</f>
        <v>0</v>
      </c>
      <c r="X165" s="16">
        <f>IF($D165="","",HKI!X165+HKII!X165)</f>
        <v>0</v>
      </c>
      <c r="Y165" s="16">
        <f>IF($D165="","",HKI!Y165+HKII!Y165)</f>
        <v>0</v>
      </c>
      <c r="Z165" s="34">
        <f t="shared" si="8"/>
        <v>0</v>
      </c>
      <c r="AA165" s="16">
        <f>IF($D165="","",HKI!AA165+HKII!AA165)</f>
        <v>0</v>
      </c>
      <c r="AB165" s="16">
        <f>IF($D165="","",HKI!AB165+HKII!AB165)</f>
        <v>0</v>
      </c>
      <c r="AC165" s="16">
        <f>IF($D165="","",HKI!AC165+HKII!AC165)</f>
        <v>0</v>
      </c>
      <c r="AD165" s="34">
        <f t="shared" si="9"/>
        <v>0</v>
      </c>
      <c r="AE165" s="16">
        <f>IF($D165="","",HKI!AE165+HKII!AE165)</f>
        <v>0</v>
      </c>
      <c r="AF165" s="16">
        <f>IF($D165="","",HKI!AF165+HKII!AF165)</f>
        <v>0</v>
      </c>
      <c r="AG165" s="16">
        <f>IF($D165="","",HKI!AG165+HKII!AG165)</f>
        <v>0</v>
      </c>
      <c r="AH165" s="34">
        <f>IF($D165="","",HKI!AH165+HKII!AH165)</f>
        <v>0</v>
      </c>
      <c r="AI165" s="16">
        <f>IF($D165="","",HKI!AI165+HKII!AI165+'COI - CHAM THI TN 17-18'!AI165)</f>
        <v>0</v>
      </c>
      <c r="AJ165" s="16">
        <f>IF($D165="","",HKI!AJ165+HKII!AJ165+'COI - CHAM THI TN 17-18'!AJ165)</f>
        <v>0</v>
      </c>
      <c r="AK165" s="34">
        <f>IF($D165="","",(SUM($AI165:$AJ165))*0.2)+'HK HE 16-17'!Y171</f>
        <v>0</v>
      </c>
      <c r="AL165" s="16">
        <f>IF($D165="","",HKI!AL165+HKII!AL165)</f>
        <v>0</v>
      </c>
      <c r="AM165" s="16">
        <f>IF($D165="","",HKI!AM165+HKII!AM165)</f>
        <v>0</v>
      </c>
      <c r="AN165" s="34">
        <f>IF($D165="","",HKI!AN165+HKII!AN165)</f>
        <v>0</v>
      </c>
      <c r="AO165" s="16">
        <f>IF($D165="","",HKI!AO165+HKII!AO165+'COI - CHAM THI TN 17-18'!AO165)</f>
        <v>0</v>
      </c>
      <c r="AP165" s="16">
        <f>IF($D165="","",HKI!AP165+HKII!AP165+'COI - CHAM THI TN 17-18'!AP165)</f>
        <v>0</v>
      </c>
      <c r="AQ165" s="16">
        <f>IF(D165="","",SUM(AO165:AP165)*0.4)+'HK HE 16-17'!AB171</f>
        <v>0</v>
      </c>
      <c r="AR165" s="34">
        <f>IF($D165="","",HKI!AR165+HKII!AR165+'COI - CHAM THI TN 17-18'!AR165+'HK HE 16-17'!AF171)</f>
        <v>0</v>
      </c>
      <c r="AS165" s="34">
        <f>IF($D165="","",HKI!AS165+HKII!AS165+'COI - CHAM THI TN 17-18'!AS165+'HK HE 16-17'!AG171)</f>
        <v>0</v>
      </c>
      <c r="AT165" s="17">
        <f t="shared" si="10"/>
        <v>0</v>
      </c>
      <c r="AU165" s="5"/>
    </row>
    <row r="166" spans="1:47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>
        <f>IF($D166="","",HKI!E166+HKII!E166)</f>
        <v>0</v>
      </c>
      <c r="F166" s="16">
        <f>IF($D166="","",HKI!F166+HKII!F166)</f>
        <v>0</v>
      </c>
      <c r="G166" s="16">
        <f>IF($D166="","",HKI!G166+HKII!G166)</f>
        <v>0</v>
      </c>
      <c r="H166" s="16">
        <f>IF($D166="","",HKI!H166+HKII!H166)</f>
        <v>0</v>
      </c>
      <c r="I166" s="16">
        <f>IF($D166="","",HKI!I166+HKII!I166)</f>
        <v>0</v>
      </c>
      <c r="J166" s="16">
        <f>IF($D166="","",HKI!J166+HKII!J166)</f>
        <v>0</v>
      </c>
      <c r="K166" s="16">
        <f>IF($D166="","",HKI!K166+HKII!K166)</f>
        <v>0</v>
      </c>
      <c r="L166" s="16">
        <f>IF($D166="","",HKI!L166+HKII!L166)</f>
        <v>0</v>
      </c>
      <c r="M166" s="34">
        <f>IF($D166="","",($E166+$F166*1.5+$G166*0.25+$H166*0.5+$I166*2+$J166*2.5+$K166*0.5+$L166*1.5)+'HK HE 16-17'!I172)</f>
        <v>0</v>
      </c>
      <c r="N166" s="16">
        <f>IF($D166="","",HKI!N166+HKII!N166)</f>
        <v>1.7999999999999998</v>
      </c>
      <c r="O166" s="16">
        <f>IF($D166="","",HKI!O166+HKII!O166)</f>
        <v>3</v>
      </c>
      <c r="P166" s="16">
        <f>IF($D166="","",HKI!P166+HKII!P166)</f>
        <v>0</v>
      </c>
      <c r="Q166" s="16">
        <f>IF($D166="","",HKI!Q166+HKII!Q166)</f>
        <v>0</v>
      </c>
      <c r="R166" s="34">
        <f>IF($D166="","",SUM($N166:$Q166)+'HK HE 16-17'!N172)</f>
        <v>4.8</v>
      </c>
      <c r="S166" s="16">
        <f>IF($D166="","",HKI!S166+HKII!S166)</f>
        <v>64</v>
      </c>
      <c r="T166" s="16">
        <f>IF($D166="","",HKI!T166+HKII!T166)</f>
        <v>0</v>
      </c>
      <c r="U166" s="16">
        <f>IF($D166="","",HKI!U166+HKII!U166)</f>
        <v>114</v>
      </c>
      <c r="V166" s="34">
        <f>IF($D166="","",((SUM($S166:$T166))-U166)*0.1)+'HK HE 16-17'!R172</f>
        <v>-5</v>
      </c>
      <c r="W166" s="16">
        <f>IF($D166="","",HKI!W166+HKII!W166)</f>
        <v>0</v>
      </c>
      <c r="X166" s="16">
        <f>IF($D166="","",HKI!X166+HKII!X166)</f>
        <v>0</v>
      </c>
      <c r="Y166" s="16">
        <f>IF($D166="","",HKI!Y166+HKII!Y166)</f>
        <v>0</v>
      </c>
      <c r="Z166" s="34">
        <f t="shared" si="8"/>
        <v>0</v>
      </c>
      <c r="AA166" s="16">
        <f>IF($D166="","",HKI!AA166+HKII!AA166)</f>
        <v>0</v>
      </c>
      <c r="AB166" s="16">
        <f>IF($D166="","",HKI!AB166+HKII!AB166)</f>
        <v>0</v>
      </c>
      <c r="AC166" s="16">
        <f>IF($D166="","",HKI!AC166+HKII!AC166)</f>
        <v>0</v>
      </c>
      <c r="AD166" s="34">
        <f t="shared" si="9"/>
        <v>0</v>
      </c>
      <c r="AE166" s="16">
        <f>IF($D166="","",HKI!AE166+HKII!AE166)</f>
        <v>0</v>
      </c>
      <c r="AF166" s="16">
        <f>IF($D166="","",HKI!AF166+HKII!AF166)</f>
        <v>0</v>
      </c>
      <c r="AG166" s="16">
        <f>IF($D166="","",HKI!AG166+HKII!AG166)</f>
        <v>0</v>
      </c>
      <c r="AH166" s="34">
        <f>IF($D166="","",HKI!AH166+HKII!AH166)</f>
        <v>0</v>
      </c>
      <c r="AI166" s="16">
        <f>IF($D166="","",HKI!AI166+HKII!AI166+'COI - CHAM THI TN 17-18'!AI166)</f>
        <v>0</v>
      </c>
      <c r="AJ166" s="16">
        <f>IF($D166="","",HKI!AJ166+HKII!AJ166+'COI - CHAM THI TN 17-18'!AJ166)</f>
        <v>0</v>
      </c>
      <c r="AK166" s="34">
        <f>IF($D166="","",(SUM($AI166:$AJ166))*0.2)+'HK HE 16-17'!Y172</f>
        <v>0</v>
      </c>
      <c r="AL166" s="16">
        <f>IF($D166="","",HKI!AL166+HKII!AL166)</f>
        <v>0</v>
      </c>
      <c r="AM166" s="16">
        <f>IF($D166="","",HKI!AM166+HKII!AM166)</f>
        <v>0</v>
      </c>
      <c r="AN166" s="34">
        <f>IF($D166="","",HKI!AN166+HKII!AN166)</f>
        <v>0</v>
      </c>
      <c r="AO166" s="16">
        <f>IF($D166="","",HKI!AO166+HKII!AO166+'COI - CHAM THI TN 17-18'!AO166)</f>
        <v>0</v>
      </c>
      <c r="AP166" s="16">
        <f>IF($D166="","",HKI!AP166+HKII!AP166+'COI - CHAM THI TN 17-18'!AP166)</f>
        <v>0</v>
      </c>
      <c r="AQ166" s="16">
        <f>IF(D166="","",SUM(AO166:AP166)*0.4)+'HK HE 16-17'!AB172</f>
        <v>0</v>
      </c>
      <c r="AR166" s="34">
        <f>IF($D166="","",HKI!AR166+HKII!AR166+'COI - CHAM THI TN 17-18'!AR166+'HK HE 16-17'!AF172)</f>
        <v>0</v>
      </c>
      <c r="AS166" s="34">
        <f>IF($D166="","",HKI!AS166+HKII!AS166+'COI - CHAM THI TN 17-18'!AS166+'HK HE 16-17'!AG172)</f>
        <v>0.9</v>
      </c>
      <c r="AT166" s="17">
        <f t="shared" si="10"/>
        <v>0.7</v>
      </c>
      <c r="AU166" s="5"/>
    </row>
    <row r="167" spans="1:47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>
        <f>IF($D167="","",HKI!E167+HKII!E167)</f>
        <v>0</v>
      </c>
      <c r="F167" s="16">
        <f>IF($D167="","",HKI!F167+HKII!F167)</f>
        <v>0</v>
      </c>
      <c r="G167" s="16">
        <f>IF($D167="","",HKI!G167+HKII!G167)</f>
        <v>0</v>
      </c>
      <c r="H167" s="16">
        <f>IF($D167="","",HKI!H167+HKII!H167)</f>
        <v>0</v>
      </c>
      <c r="I167" s="16">
        <f>IF($D167="","",HKI!I167+HKII!I167)</f>
        <v>0</v>
      </c>
      <c r="J167" s="16">
        <f>IF($D167="","",HKI!J167+HKII!J167)</f>
        <v>0</v>
      </c>
      <c r="K167" s="16">
        <f>IF($D167="","",HKI!K167+HKII!K167)</f>
        <v>0</v>
      </c>
      <c r="L167" s="16">
        <f>IF($D167="","",HKI!L167+HKII!L167)</f>
        <v>0</v>
      </c>
      <c r="M167" s="34">
        <f>IF($D167="","",($E167+$F167*1.5+$G167*0.25+$H167*0.5+$I167*2+$J167*2.5+$K167*0.5+$L167*1.5)+'HK HE 16-17'!I173)</f>
        <v>0</v>
      </c>
      <c r="N167" s="16">
        <f>IF($D167="","",HKI!N167+HKII!N167)</f>
        <v>0</v>
      </c>
      <c r="O167" s="16">
        <f>IF($D167="","",HKI!O167+HKII!O167)</f>
        <v>0</v>
      </c>
      <c r="P167" s="16">
        <f>IF($D167="","",HKI!P167+HKII!P167)</f>
        <v>0</v>
      </c>
      <c r="Q167" s="16">
        <f>IF($D167="","",HKI!Q167+HKII!Q167)</f>
        <v>0</v>
      </c>
      <c r="R167" s="34">
        <f>IF($D167="","",SUM($N167:$Q167)+'HK HE 16-17'!N173)</f>
        <v>0</v>
      </c>
      <c r="S167" s="16">
        <f>IF($D167="","",HKI!S167+HKII!S167)</f>
        <v>76</v>
      </c>
      <c r="T167" s="16">
        <f>IF($D167="","",HKI!T167+HKII!T167)</f>
        <v>38</v>
      </c>
      <c r="U167" s="16">
        <f>IF($D167="","",HKI!U167+HKII!U167)</f>
        <v>87</v>
      </c>
      <c r="V167" s="34">
        <f>IF($D167="","",((SUM($S167:$T167))-U167)*0.1)+'HK HE 16-17'!R173</f>
        <v>2.7</v>
      </c>
      <c r="W167" s="16">
        <f>IF($D167="","",HKI!W167+HKII!W167)</f>
        <v>0</v>
      </c>
      <c r="X167" s="16">
        <f>IF($D167="","",HKI!X167+HKII!X167)</f>
        <v>0</v>
      </c>
      <c r="Y167" s="16">
        <f>IF($D167="","",HKI!Y167+HKII!Y167)</f>
        <v>0</v>
      </c>
      <c r="Z167" s="34">
        <f t="shared" si="8"/>
        <v>0</v>
      </c>
      <c r="AA167" s="16">
        <f>IF($D167="","",HKI!AA167+HKII!AA167)</f>
        <v>0</v>
      </c>
      <c r="AB167" s="16">
        <f>IF($D167="","",HKI!AB167+HKII!AB167)</f>
        <v>0</v>
      </c>
      <c r="AC167" s="16">
        <f>IF($D167="","",HKI!AC167+HKII!AC167)</f>
        <v>0</v>
      </c>
      <c r="AD167" s="34">
        <f t="shared" si="9"/>
        <v>0</v>
      </c>
      <c r="AE167" s="16">
        <f>IF($D167="","",HKI!AE167+HKII!AE167)</f>
        <v>0</v>
      </c>
      <c r="AF167" s="16">
        <f>IF($D167="","",HKI!AF167+HKII!AF167)</f>
        <v>0</v>
      </c>
      <c r="AG167" s="16">
        <f>IF($D167="","",HKI!AG167+HKII!AG167)</f>
        <v>0</v>
      </c>
      <c r="AH167" s="34">
        <f>IF($D167="","",HKI!AH167+HKII!AH167)</f>
        <v>0</v>
      </c>
      <c r="AI167" s="16">
        <f>IF($D167="","",HKI!AI167+HKII!AI167+'COI - CHAM THI TN 17-18'!AI167)</f>
        <v>0</v>
      </c>
      <c r="AJ167" s="16">
        <f>IF($D167="","",HKI!AJ167+HKII!AJ167+'COI - CHAM THI TN 17-18'!AJ167)</f>
        <v>0</v>
      </c>
      <c r="AK167" s="34">
        <f>IF($D167="","",(SUM($AI167:$AJ167))*0.2)+'HK HE 16-17'!Y173</f>
        <v>0</v>
      </c>
      <c r="AL167" s="16">
        <f>IF($D167="","",HKI!AL167+HKII!AL167)</f>
        <v>0</v>
      </c>
      <c r="AM167" s="16">
        <f>IF($D167="","",HKI!AM167+HKII!AM167)</f>
        <v>0</v>
      </c>
      <c r="AN167" s="34">
        <f>IF($D167="","",HKI!AN167+HKII!AN167)</f>
        <v>0</v>
      </c>
      <c r="AO167" s="16">
        <f>IF($D167="","",HKI!AO167+HKII!AO167+'COI - CHAM THI TN 17-18'!AO167)</f>
        <v>0</v>
      </c>
      <c r="AP167" s="16">
        <f>IF($D167="","",HKI!AP167+HKII!AP167+'COI - CHAM THI TN 17-18'!AP167)</f>
        <v>0</v>
      </c>
      <c r="AQ167" s="16">
        <f>IF(D167="","",SUM(AO167:AP167)*0.4)+'HK HE 16-17'!AB173</f>
        <v>0</v>
      </c>
      <c r="AR167" s="34">
        <f>IF($D167="","",HKI!AR167+HKII!AR167+'COI - CHAM THI TN 17-18'!AR167+'HK HE 16-17'!AF173)</f>
        <v>0</v>
      </c>
      <c r="AS167" s="34">
        <f>IF($D167="","",HKI!AS167+HKII!AS167+'COI - CHAM THI TN 17-18'!AS167+'HK HE 16-17'!AG173)</f>
        <v>0</v>
      </c>
      <c r="AT167" s="17">
        <f t="shared" si="10"/>
        <v>2.7</v>
      </c>
      <c r="AU167" s="5"/>
    </row>
    <row r="168" spans="1:47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IF($D168="","",HKI!E168+HKII!E168)</f>
        <v>8</v>
      </c>
      <c r="F168" s="16">
        <f>IF($D168="","",HKI!F168+HKII!F168)</f>
        <v>0</v>
      </c>
      <c r="G168" s="16">
        <f>IF($D168="","",HKI!G168+HKII!G168)</f>
        <v>0</v>
      </c>
      <c r="H168" s="16">
        <f>IF($D168="","",HKI!H168+HKII!H168)</f>
        <v>0</v>
      </c>
      <c r="I168" s="16">
        <f>IF($D168="","",HKI!I168+HKII!I168)</f>
        <v>0</v>
      </c>
      <c r="J168" s="16">
        <f>IF($D168="","",HKI!J168+HKII!J168)</f>
        <v>0</v>
      </c>
      <c r="K168" s="16">
        <f>IF($D168="","",HKI!K168+HKII!K168)</f>
        <v>0</v>
      </c>
      <c r="L168" s="16">
        <f>IF($D168="","",HKI!L168+HKII!L168)</f>
        <v>0</v>
      </c>
      <c r="M168" s="34">
        <f>IF($D168="","",($E168+$F168*1.5+$G168*0.25+$H168*0.5+$I168*2+$J168*2.5+$K168*0.5+$L168*1.5)+'HK HE 16-17'!I174)</f>
        <v>8</v>
      </c>
      <c r="N168" s="16">
        <f>IF($D168="","",HKI!N168+HKII!N168)</f>
        <v>6.75</v>
      </c>
      <c r="O168" s="16">
        <f>IF($D168="","",HKI!O168+HKII!O168)</f>
        <v>6.75</v>
      </c>
      <c r="P168" s="16">
        <f>IF($D168="","",HKI!P168+HKII!P168)</f>
        <v>0</v>
      </c>
      <c r="Q168" s="16">
        <f>IF($D168="","",HKI!Q168+HKII!Q168)</f>
        <v>0</v>
      </c>
      <c r="R168" s="34">
        <f>IF($D168="","",SUM($N168:$Q168)+'HK HE 16-17'!N174)</f>
        <v>13.5</v>
      </c>
      <c r="S168" s="16">
        <f>IF($D168="","",HKI!S168+HKII!S168)</f>
        <v>196</v>
      </c>
      <c r="T168" s="16">
        <f>IF($D168="","",HKI!T168+HKII!T168)</f>
        <v>321</v>
      </c>
      <c r="U168" s="16">
        <f>IF($D168="","",HKI!U168+HKII!U168)</f>
        <v>264</v>
      </c>
      <c r="V168" s="34">
        <f>IF($D168="","",((SUM($S168:$T168))-U168)*0.1)+'HK HE 16-17'!R174</f>
        <v>25.3</v>
      </c>
      <c r="W168" s="16">
        <f>IF($D168="","",HKI!W168+HKII!W168)</f>
        <v>0</v>
      </c>
      <c r="X168" s="16">
        <f>IF($D168="","",HKI!X168+HKII!X168)</f>
        <v>0</v>
      </c>
      <c r="Y168" s="16">
        <f>IF($D168="","",HKI!Y168+HKII!Y168)</f>
        <v>0</v>
      </c>
      <c r="Z168" s="34">
        <f t="shared" si="8"/>
        <v>0</v>
      </c>
      <c r="AA168" s="16">
        <f>IF($D168="","",HKI!AA168+HKII!AA168)</f>
        <v>0</v>
      </c>
      <c r="AB168" s="16">
        <f>IF($D168="","",HKI!AB168+HKII!AB168)</f>
        <v>0</v>
      </c>
      <c r="AC168" s="16">
        <f>IF($D168="","",HKI!AC168+HKII!AC168)</f>
        <v>0</v>
      </c>
      <c r="AD168" s="34">
        <f t="shared" si="9"/>
        <v>0</v>
      </c>
      <c r="AE168" s="16">
        <f>IF($D168="","",HKI!AE168+HKII!AE168)</f>
        <v>0</v>
      </c>
      <c r="AF168" s="16">
        <f>IF($D168="","",HKI!AF168+HKII!AF168)</f>
        <v>0</v>
      </c>
      <c r="AG168" s="16">
        <f>IF($D168="","",HKI!AG168+HKII!AG168)</f>
        <v>0</v>
      </c>
      <c r="AH168" s="34">
        <f>IF($D168="","",HKI!AH168+HKII!AH168)</f>
        <v>0</v>
      </c>
      <c r="AI168" s="16">
        <f>IF($D168="","",HKI!AI168+HKII!AI168+'COI - CHAM THI TN 17-18'!AI168)</f>
        <v>0</v>
      </c>
      <c r="AJ168" s="16">
        <f>IF($D168="","",HKI!AJ168+HKII!AJ168+'COI - CHAM THI TN 17-18'!AJ168)</f>
        <v>0</v>
      </c>
      <c r="AK168" s="34">
        <f>IF($D168="","",(SUM($AI168:$AJ168))*0.2)+'HK HE 16-17'!Y174</f>
        <v>0</v>
      </c>
      <c r="AL168" s="16">
        <f>IF($D168="","",HKI!AL168+HKII!AL168)</f>
        <v>0</v>
      </c>
      <c r="AM168" s="16">
        <f>IF($D168="","",HKI!AM168+HKII!AM168)</f>
        <v>0</v>
      </c>
      <c r="AN168" s="34">
        <f>IF($D168="","",HKI!AN168+HKII!AN168)</f>
        <v>0</v>
      </c>
      <c r="AO168" s="16">
        <f>IF($D168="","",HKI!AO168+HKII!AO168+'COI - CHAM THI TN 17-18'!AO168)</f>
        <v>0</v>
      </c>
      <c r="AP168" s="16">
        <f>IF($D168="","",HKI!AP168+HKII!AP168+'COI - CHAM THI TN 17-18'!AP168)</f>
        <v>0</v>
      </c>
      <c r="AQ168" s="16">
        <f>IF(D168="","",SUM(AO168:AP168)*0.4)+'HK HE 16-17'!AB174</f>
        <v>0</v>
      </c>
      <c r="AR168" s="34">
        <f>IF($D168="","",HKI!AR168+HKII!AR168+'COI - CHAM THI TN 17-18'!AR168+'HK HE 16-17'!AF174)</f>
        <v>0</v>
      </c>
      <c r="AS168" s="34">
        <f>IF($D168="","",HKI!AS168+HKII!AS168+'COI - CHAM THI TN 17-18'!AS168+'HK HE 16-17'!AG174)</f>
        <v>1.7</v>
      </c>
      <c r="AT168" s="17">
        <f t="shared" si="10"/>
        <v>48.5</v>
      </c>
      <c r="AU168" s="5"/>
    </row>
    <row r="169" spans="1:47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IF($D169="","",HKI!E169+HKII!E169)</f>
        <v>7</v>
      </c>
      <c r="F169" s="16">
        <f>IF($D169="","",HKI!F169+HKII!F169)</f>
        <v>0</v>
      </c>
      <c r="G169" s="16">
        <f>IF($D169="","",HKI!G169+HKII!G169)</f>
        <v>0</v>
      </c>
      <c r="H169" s="16">
        <f>IF($D169="","",HKI!H169+HKII!H169)</f>
        <v>0</v>
      </c>
      <c r="I169" s="16">
        <f>IF($D169="","",HKI!I169+HKII!I169)</f>
        <v>0</v>
      </c>
      <c r="J169" s="16">
        <f>IF($D169="","",HKI!J169+HKII!J169)</f>
        <v>0</v>
      </c>
      <c r="K169" s="16">
        <f>IF($D169="","",HKI!K169+HKII!K169)</f>
        <v>0</v>
      </c>
      <c r="L169" s="16">
        <f>IF($D169="","",HKI!L169+HKII!L169)</f>
        <v>0</v>
      </c>
      <c r="M169" s="34">
        <f>IF($D169="","",($E169+$F169*1.5+$G169*0.25+$H169*0.5+$I169*2+$J169*2.5+$K169*0.5+$L169*1.5)+'HK HE 16-17'!I175)</f>
        <v>7</v>
      </c>
      <c r="N169" s="16">
        <f>IF($D169="","",HKI!N169+HKII!N169)</f>
        <v>6.4499999999999993</v>
      </c>
      <c r="O169" s="16">
        <f>IF($D169="","",HKI!O169+HKII!O169)</f>
        <v>12</v>
      </c>
      <c r="P169" s="16">
        <f>IF($D169="","",HKI!P169+HKII!P169)</f>
        <v>0</v>
      </c>
      <c r="Q169" s="16">
        <f>IF($D169="","",HKI!Q169+HKII!Q169)</f>
        <v>0</v>
      </c>
      <c r="R169" s="34">
        <f>IF($D169="","",SUM($N169:$Q169)+'HK HE 16-17'!N175)</f>
        <v>18.45</v>
      </c>
      <c r="S169" s="16">
        <f>IF($D169="","",HKI!S169+HKII!S169)</f>
        <v>143</v>
      </c>
      <c r="T169" s="16">
        <f>IF($D169="","",HKI!T169+HKII!T169)</f>
        <v>251</v>
      </c>
      <c r="U169" s="16">
        <f>IF($D169="","",HKI!U169+HKII!U169)</f>
        <v>225</v>
      </c>
      <c r="V169" s="34">
        <f>IF($D169="","",((SUM($S169:$T169))-U169)*0.1)+'HK HE 16-17'!R175</f>
        <v>16.900000000000002</v>
      </c>
      <c r="W169" s="16">
        <f>IF($D169="","",HKI!W169+HKII!W169)</f>
        <v>0</v>
      </c>
      <c r="X169" s="16">
        <f>IF($D169="","",HKI!X169+HKII!X169)</f>
        <v>0</v>
      </c>
      <c r="Y169" s="16">
        <f>IF($D169="","",HKI!Y169+HKII!Y169)</f>
        <v>0</v>
      </c>
      <c r="Z169" s="34">
        <f t="shared" si="8"/>
        <v>0</v>
      </c>
      <c r="AA169" s="16">
        <f>IF($D169="","",HKI!AA169+HKII!AA169)</f>
        <v>0</v>
      </c>
      <c r="AB169" s="16">
        <f>IF($D169="","",HKI!AB169+HKII!AB169)</f>
        <v>0</v>
      </c>
      <c r="AC169" s="16">
        <f>IF($D169="","",HKI!AC169+HKII!AC169)</f>
        <v>0</v>
      </c>
      <c r="AD169" s="34">
        <f t="shared" si="9"/>
        <v>0</v>
      </c>
      <c r="AE169" s="16">
        <f>IF($D169="","",HKI!AE169+HKII!AE169)</f>
        <v>0</v>
      </c>
      <c r="AF169" s="16">
        <f>IF($D169="","",HKI!AF169+HKII!AF169)</f>
        <v>0</v>
      </c>
      <c r="AG169" s="16">
        <f>IF($D169="","",HKI!AG169+HKII!AG169)</f>
        <v>0</v>
      </c>
      <c r="AH169" s="34">
        <f>IF($D169="","",HKI!AH169+HKII!AH169)</f>
        <v>0</v>
      </c>
      <c r="AI169" s="16">
        <f>IF($D169="","",HKI!AI169+HKII!AI169+'COI - CHAM THI TN 17-18'!AI169)</f>
        <v>0</v>
      </c>
      <c r="AJ169" s="16">
        <f>IF($D169="","",HKI!AJ169+HKII!AJ169+'COI - CHAM THI TN 17-18'!AJ169)</f>
        <v>0</v>
      </c>
      <c r="AK169" s="34">
        <f>IF($D169="","",(SUM($AI169:$AJ169))*0.2)+'HK HE 16-17'!Y175</f>
        <v>0</v>
      </c>
      <c r="AL169" s="16">
        <f>IF($D169="","",HKI!AL169+HKII!AL169)</f>
        <v>0</v>
      </c>
      <c r="AM169" s="16">
        <f>IF($D169="","",HKI!AM169+HKII!AM169)</f>
        <v>0</v>
      </c>
      <c r="AN169" s="34">
        <f>IF($D169="","",HKI!AN169+HKII!AN169)</f>
        <v>0</v>
      </c>
      <c r="AO169" s="16">
        <f>IF($D169="","",HKI!AO169+HKII!AO169+'COI - CHAM THI TN 17-18'!AO169)</f>
        <v>0</v>
      </c>
      <c r="AP169" s="16">
        <f>IF($D169="","",HKI!AP169+HKII!AP169+'COI - CHAM THI TN 17-18'!AP169)</f>
        <v>0</v>
      </c>
      <c r="AQ169" s="16">
        <f>IF(D169="","",SUM(AO169:AP169)*0.4)+'HK HE 16-17'!AB175</f>
        <v>0</v>
      </c>
      <c r="AR169" s="34">
        <f>IF($D169="","",HKI!AR169+HKII!AR169+'COI - CHAM THI TN 17-18'!AR169+'HK HE 16-17'!AF175)</f>
        <v>0</v>
      </c>
      <c r="AS169" s="34">
        <f>IF($D169="","",HKI!AS169+HKII!AS169+'COI - CHAM THI TN 17-18'!AS169+'HK HE 16-17'!AG175)</f>
        <v>0</v>
      </c>
      <c r="AT169" s="17">
        <f t="shared" si="10"/>
        <v>42.4</v>
      </c>
      <c r="AU169" s="5"/>
    </row>
    <row r="170" spans="1:47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IF($D170="","",HKI!E170+HKII!E170)</f>
        <v>0</v>
      </c>
      <c r="F170" s="16">
        <f>IF($D170="","",HKI!F170+HKII!F170)</f>
        <v>0</v>
      </c>
      <c r="G170" s="16">
        <f>IF($D170="","",HKI!G170+HKII!G170)</f>
        <v>0</v>
      </c>
      <c r="H170" s="16">
        <f>IF($D170="","",HKI!H170+HKII!H170)</f>
        <v>0</v>
      </c>
      <c r="I170" s="16">
        <f>IF($D170="","",HKI!I170+HKII!I170)</f>
        <v>0</v>
      </c>
      <c r="J170" s="16">
        <f>IF($D170="","",HKI!J170+HKII!J170)</f>
        <v>0</v>
      </c>
      <c r="K170" s="16">
        <f>IF($D170="","",HKI!K170+HKII!K170)</f>
        <v>0</v>
      </c>
      <c r="L170" s="16">
        <f>IF($D170="","",HKI!L170+HKII!L170)</f>
        <v>0</v>
      </c>
      <c r="M170" s="34">
        <f>IF($D170="","",($E170+$F170*1.5+$G170*0.25+$H170*0.5+$I170*2+$J170*2.5+$K170*0.5+$L170*1.5)+'HK HE 16-17'!I176)</f>
        <v>0</v>
      </c>
      <c r="N170" s="16">
        <f>IF($D170="","",HKI!N170+HKII!N170)</f>
        <v>0</v>
      </c>
      <c r="O170" s="16">
        <f>IF($D170="","",HKI!O170+HKII!O170)</f>
        <v>0</v>
      </c>
      <c r="P170" s="16">
        <f>IF($D170="","",HKI!P170+HKII!P170)</f>
        <v>0</v>
      </c>
      <c r="Q170" s="16">
        <f>IF($D170="","",HKI!Q170+HKII!Q170)</f>
        <v>0</v>
      </c>
      <c r="R170" s="34">
        <f>IF($D170="","",SUM($N170:$Q170)+'HK HE 16-17'!N176)</f>
        <v>0</v>
      </c>
      <c r="S170" s="16">
        <f>IF($D170="","",HKI!S170+HKII!S170)</f>
        <v>0</v>
      </c>
      <c r="T170" s="16">
        <f>IF($D170="","",HKI!T170+HKII!T170)</f>
        <v>0</v>
      </c>
      <c r="U170" s="16">
        <f>IF($D170="","",HKI!U170+HKII!U170)</f>
        <v>0</v>
      </c>
      <c r="V170" s="34">
        <f>IF($D170="","",((SUM($S170:$T170))-U170)*0.1)+'HK HE 16-17'!R176</f>
        <v>0</v>
      </c>
      <c r="W170" s="16">
        <f>IF($D170="","",HKI!W170+HKII!W170)</f>
        <v>0</v>
      </c>
      <c r="X170" s="16">
        <f>IF($D170="","",HKI!X170+HKII!X170)</f>
        <v>0</v>
      </c>
      <c r="Y170" s="16">
        <f>IF($D170="","",HKI!Y170+HKII!Y170)</f>
        <v>0</v>
      </c>
      <c r="Z170" s="34">
        <f t="shared" si="8"/>
        <v>0</v>
      </c>
      <c r="AA170" s="16">
        <f>IF($D170="","",HKI!AA170+HKII!AA170)</f>
        <v>0</v>
      </c>
      <c r="AB170" s="16">
        <f>IF($D170="","",HKI!AB170+HKII!AB170)</f>
        <v>0</v>
      </c>
      <c r="AC170" s="16">
        <f>IF($D170="","",HKI!AC170+HKII!AC170)</f>
        <v>0</v>
      </c>
      <c r="AD170" s="34">
        <f t="shared" si="9"/>
        <v>0</v>
      </c>
      <c r="AE170" s="16">
        <f>IF($D170="","",HKI!AE170+HKII!AE170)</f>
        <v>0</v>
      </c>
      <c r="AF170" s="16">
        <f>IF($D170="","",HKI!AF170+HKII!AF170)</f>
        <v>0</v>
      </c>
      <c r="AG170" s="16">
        <f>IF($D170="","",HKI!AG170+HKII!AG170)</f>
        <v>0</v>
      </c>
      <c r="AH170" s="34">
        <f>IF($D170="","",HKI!AH170+HKII!AH170)</f>
        <v>0</v>
      </c>
      <c r="AI170" s="16">
        <f>IF($D170="","",HKI!AI170+HKII!AI170+'COI - CHAM THI TN 17-18'!AI170)</f>
        <v>0</v>
      </c>
      <c r="AJ170" s="16">
        <f>IF($D170="","",HKI!AJ170+HKII!AJ170+'COI - CHAM THI TN 17-18'!AJ170)</f>
        <v>0</v>
      </c>
      <c r="AK170" s="34">
        <f>IF($D170="","",(SUM($AI170:$AJ170))*0.2)+'HK HE 16-17'!Y176</f>
        <v>0</v>
      </c>
      <c r="AL170" s="16">
        <f>IF($D170="","",HKI!AL170+HKII!AL170)</f>
        <v>0</v>
      </c>
      <c r="AM170" s="16">
        <f>IF($D170="","",HKI!AM170+HKII!AM170)</f>
        <v>0</v>
      </c>
      <c r="AN170" s="34">
        <f>IF($D170="","",HKI!AN170+HKII!AN170)</f>
        <v>0</v>
      </c>
      <c r="AO170" s="16">
        <f>IF($D170="","",HKI!AO170+HKII!AO170+'COI - CHAM THI TN 17-18'!AO170)</f>
        <v>0</v>
      </c>
      <c r="AP170" s="16">
        <f>IF($D170="","",HKI!AP170+HKII!AP170+'COI - CHAM THI TN 17-18'!AP170)</f>
        <v>0</v>
      </c>
      <c r="AQ170" s="16">
        <f>IF(D170="","",SUM(AO170:AP170)*0.4)+'HK HE 16-17'!AB176</f>
        <v>0</v>
      </c>
      <c r="AR170" s="34">
        <f>IF($D170="","",HKI!AR170+HKII!AR170+'COI - CHAM THI TN 17-18'!AR170+'HK HE 16-17'!AF176)</f>
        <v>0</v>
      </c>
      <c r="AS170" s="34">
        <f>IF($D170="","",HKI!AS170+HKII!AS170+'COI - CHAM THI TN 17-18'!AS170+'HK HE 16-17'!AG176)</f>
        <v>0</v>
      </c>
      <c r="AT170" s="17">
        <f t="shared" si="10"/>
        <v>0</v>
      </c>
      <c r="AU170" s="5"/>
    </row>
    <row r="171" spans="1:47">
      <c r="A171" s="12">
        <f>IF(D171="","",SUBTOTAL(3,$D$5:D171))</f>
        <v>167</v>
      </c>
      <c r="B171" s="18" t="s">
        <v>381</v>
      </c>
      <c r="C171" s="14" t="s">
        <v>375</v>
      </c>
      <c r="D171" s="19" t="s">
        <v>382</v>
      </c>
      <c r="E171" s="16">
        <f>IF($D171="","",HKI!E171+HKII!E171)</f>
        <v>8</v>
      </c>
      <c r="F171" s="16">
        <f>IF($D171="","",HKI!F171+HKII!F171)</f>
        <v>0</v>
      </c>
      <c r="G171" s="16">
        <f>IF($D171="","",HKI!G171+HKII!G171)</f>
        <v>0</v>
      </c>
      <c r="H171" s="16">
        <f>IF($D171="","",HKI!H171+HKII!H171)</f>
        <v>0</v>
      </c>
      <c r="I171" s="16">
        <f>IF($D171="","",HKI!I171+HKII!I171)</f>
        <v>0</v>
      </c>
      <c r="J171" s="16">
        <f>IF($D171="","",HKI!J171+HKII!J171)</f>
        <v>0</v>
      </c>
      <c r="K171" s="16">
        <f>IF($D171="","",HKI!K171+HKII!K171)</f>
        <v>0</v>
      </c>
      <c r="L171" s="16">
        <f>IF($D171="","",HKI!L171+HKII!L171)</f>
        <v>0</v>
      </c>
      <c r="M171" s="34">
        <f>IF($D171="","",($E171+$F171*1.5+$G171*0.25+$H171*0.5+$I171*2+$J171*2.5+$K171*0.5+$L171*1.5)+'HK HE 16-17'!I177)</f>
        <v>8</v>
      </c>
      <c r="N171" s="16">
        <f>IF($D171="","",HKI!N171+HKII!N171)</f>
        <v>9</v>
      </c>
      <c r="O171" s="16">
        <f>IF($D171="","",HKI!O171+HKII!O171)</f>
        <v>10.199999999999999</v>
      </c>
      <c r="P171" s="16">
        <f>IF($D171="","",HKI!P171+HKII!P171)</f>
        <v>0</v>
      </c>
      <c r="Q171" s="16">
        <f>IF($D171="","",HKI!Q171+HKII!Q171)</f>
        <v>0</v>
      </c>
      <c r="R171" s="34">
        <f>IF($D171="","",SUM($N171:$Q171)+'HK HE 16-17'!N177)</f>
        <v>19.2</v>
      </c>
      <c r="S171" s="16">
        <f>IF($D171="","",HKI!S171+HKII!S171)</f>
        <v>286</v>
      </c>
      <c r="T171" s="16">
        <f>IF($D171="","",HKI!T171+HKII!T171)</f>
        <v>421</v>
      </c>
      <c r="U171" s="16">
        <f>IF($D171="","",HKI!U171+HKII!U171)</f>
        <v>270</v>
      </c>
      <c r="V171" s="34">
        <f>IF($D171="","",((SUM($S171:$T171))-U171)*0.1)+'HK HE 16-17'!R177</f>
        <v>43.7</v>
      </c>
      <c r="W171" s="16">
        <f>IF($D171="","",HKI!W171+HKII!W171)</f>
        <v>0</v>
      </c>
      <c r="X171" s="16">
        <f>IF($D171="","",HKI!X171+HKII!X171)</f>
        <v>0</v>
      </c>
      <c r="Y171" s="16">
        <f>IF($D171="","",HKI!Y171+HKII!Y171)</f>
        <v>0</v>
      </c>
      <c r="Z171" s="34">
        <f t="shared" si="8"/>
        <v>0</v>
      </c>
      <c r="AA171" s="16">
        <f>IF($D171="","",HKI!AA171+HKII!AA171)</f>
        <v>0</v>
      </c>
      <c r="AB171" s="16">
        <f>IF($D171="","",HKI!AB171+HKII!AB171)</f>
        <v>0</v>
      </c>
      <c r="AC171" s="16">
        <f>IF($D171="","",HKI!AC171+HKII!AC171)</f>
        <v>0</v>
      </c>
      <c r="AD171" s="34">
        <f t="shared" si="9"/>
        <v>0</v>
      </c>
      <c r="AE171" s="16">
        <f>IF($D171="","",HKI!AE171+HKII!AE171)</f>
        <v>0</v>
      </c>
      <c r="AF171" s="16">
        <f>IF($D171="","",HKI!AF171+HKII!AF171)</f>
        <v>0</v>
      </c>
      <c r="AG171" s="16">
        <f>IF($D171="","",HKI!AG171+HKII!AG171)</f>
        <v>0</v>
      </c>
      <c r="AH171" s="34">
        <f>IF($D171="","",HKI!AH171+HKII!AH171)</f>
        <v>0</v>
      </c>
      <c r="AI171" s="16">
        <f>IF($D171="","",HKI!AI171+HKII!AI171+'COI - CHAM THI TN 17-18'!AI171)</f>
        <v>0</v>
      </c>
      <c r="AJ171" s="16">
        <f>IF($D171="","",HKI!AJ171+HKII!AJ171+'COI - CHAM THI TN 17-18'!AJ171)</f>
        <v>0</v>
      </c>
      <c r="AK171" s="34">
        <f>IF($D171="","",(SUM($AI171:$AJ171))*0.2)+'HK HE 16-17'!Y177</f>
        <v>0</v>
      </c>
      <c r="AL171" s="16">
        <f>IF($D171="","",HKI!AL171+HKII!AL171)</f>
        <v>0</v>
      </c>
      <c r="AM171" s="16">
        <f>IF($D171="","",HKI!AM171+HKII!AM171)</f>
        <v>0</v>
      </c>
      <c r="AN171" s="34">
        <f>IF($D171="","",HKI!AN171+HKII!AN171)</f>
        <v>0</v>
      </c>
      <c r="AO171" s="16">
        <f>IF($D171="","",HKI!AO171+HKII!AO171+'COI - CHAM THI TN 17-18'!AO171)</f>
        <v>0</v>
      </c>
      <c r="AP171" s="16">
        <f>IF($D171="","",HKI!AP171+HKII!AP171+'COI - CHAM THI TN 17-18'!AP171)</f>
        <v>0</v>
      </c>
      <c r="AQ171" s="16">
        <f>IF(D171="","",SUM(AO171:AP171)*0.4)+'HK HE 16-17'!AB177</f>
        <v>0</v>
      </c>
      <c r="AR171" s="34">
        <f>IF($D171="","",HKI!AR171+HKII!AR171+'COI - CHAM THI TN 17-18'!AR171+'HK HE 16-17'!AF177)</f>
        <v>0</v>
      </c>
      <c r="AS171" s="34">
        <f>IF($D171="","",HKI!AS171+HKII!AS171+'COI - CHAM THI TN 17-18'!AS171+'HK HE 16-17'!AG177)</f>
        <v>1.5</v>
      </c>
      <c r="AT171" s="17">
        <f t="shared" si="10"/>
        <v>72.400000000000006</v>
      </c>
      <c r="AU171" s="5"/>
    </row>
    <row r="172" spans="1:47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IF($D172="","",HKI!E172+HKII!E172)</f>
        <v>31</v>
      </c>
      <c r="F172" s="16">
        <f>IF($D172="","",HKI!F172+HKII!F172)</f>
        <v>0</v>
      </c>
      <c r="G172" s="16">
        <f>IF($D172="","",HKI!G172+HKII!G172)</f>
        <v>0</v>
      </c>
      <c r="H172" s="16">
        <f>IF($D172="","",HKI!H172+HKII!H172)</f>
        <v>0</v>
      </c>
      <c r="I172" s="16">
        <f>IF($D172="","",HKI!I172+HKII!I172)</f>
        <v>0</v>
      </c>
      <c r="J172" s="16">
        <f>IF($D172="","",HKI!J172+HKII!J172)</f>
        <v>0</v>
      </c>
      <c r="K172" s="16">
        <f>IF($D172="","",HKI!K172+HKII!K172)</f>
        <v>0</v>
      </c>
      <c r="L172" s="16">
        <f>IF($D172="","",HKI!L172+HKII!L172)</f>
        <v>0</v>
      </c>
      <c r="M172" s="34">
        <f>IF($D172="","",($E172+$F172*1.5+$G172*0.25+$H172*0.5+$I172*2+$J172*2.5+$K172*0.5+$L172*1.5)+'HK HE 16-17'!I178)</f>
        <v>31</v>
      </c>
      <c r="N172" s="16">
        <f>IF($D172="","",HKI!N172+HKII!N172)</f>
        <v>12.6</v>
      </c>
      <c r="O172" s="16">
        <f>IF($D172="","",HKI!O172+HKII!O172)</f>
        <v>7.8000000000000007</v>
      </c>
      <c r="P172" s="16">
        <f>IF($D172="","",HKI!P172+HKII!P172)</f>
        <v>0</v>
      </c>
      <c r="Q172" s="16">
        <f>IF($D172="","",HKI!Q172+HKII!Q172)</f>
        <v>0</v>
      </c>
      <c r="R172" s="34">
        <f>IF($D172="","",SUM($N172:$Q172)+'HK HE 16-17'!N178)</f>
        <v>20.399999999999999</v>
      </c>
      <c r="S172" s="16">
        <f>IF($D172="","",HKI!S172+HKII!S172)</f>
        <v>378</v>
      </c>
      <c r="T172" s="16">
        <f>IF($D172="","",HKI!T172+HKII!T172)</f>
        <v>164</v>
      </c>
      <c r="U172" s="16">
        <f>IF($D172="","",HKI!U172+HKII!U172)</f>
        <v>464</v>
      </c>
      <c r="V172" s="34">
        <f>IF($D172="","",((SUM($S172:$T172))-U172)*0.1)+'HK HE 16-17'!R178</f>
        <v>7.8000000000000007</v>
      </c>
      <c r="W172" s="16">
        <f>IF($D172="","",HKI!W172+HKII!W172)</f>
        <v>0</v>
      </c>
      <c r="X172" s="16">
        <f>IF($D172="","",HKI!X172+HKII!X172)</f>
        <v>0</v>
      </c>
      <c r="Y172" s="16">
        <f>IF($D172="","",HKI!Y172+HKII!Y172)</f>
        <v>0</v>
      </c>
      <c r="Z172" s="34">
        <f t="shared" si="8"/>
        <v>0</v>
      </c>
      <c r="AA172" s="16">
        <f>IF($D172="","",HKI!AA172+HKII!AA172)</f>
        <v>0</v>
      </c>
      <c r="AB172" s="16">
        <f>IF($D172="","",HKI!AB172+HKII!AB172)</f>
        <v>0</v>
      </c>
      <c r="AC172" s="16">
        <f>IF($D172="","",HKI!AC172+HKII!AC172)</f>
        <v>0</v>
      </c>
      <c r="AD172" s="34">
        <f t="shared" si="9"/>
        <v>0</v>
      </c>
      <c r="AE172" s="16">
        <f>IF($D172="","",HKI!AE172+HKII!AE172)</f>
        <v>0</v>
      </c>
      <c r="AF172" s="16">
        <f>IF($D172="","",HKI!AF172+HKII!AF172)</f>
        <v>0</v>
      </c>
      <c r="AG172" s="16">
        <f>IF($D172="","",HKI!AG172+HKII!AG172)</f>
        <v>0</v>
      </c>
      <c r="AH172" s="34">
        <f>IF($D172="","",HKI!AH172+HKII!AH172)</f>
        <v>0</v>
      </c>
      <c r="AI172" s="16">
        <f>IF($D172="","",HKI!AI172+HKII!AI172+'COI - CHAM THI TN 17-18'!AI172)</f>
        <v>0</v>
      </c>
      <c r="AJ172" s="16">
        <f>IF($D172="","",HKI!AJ172+HKII!AJ172+'COI - CHAM THI TN 17-18'!AJ172)</f>
        <v>0</v>
      </c>
      <c r="AK172" s="34">
        <f>IF($D172="","",(SUM($AI172:$AJ172))*0.2)+'HK HE 16-17'!Y178</f>
        <v>0</v>
      </c>
      <c r="AL172" s="16">
        <f>IF($D172="","",HKI!AL172+HKII!AL172)</f>
        <v>0</v>
      </c>
      <c r="AM172" s="16">
        <f>IF($D172="","",HKI!AM172+HKII!AM172)</f>
        <v>0</v>
      </c>
      <c r="AN172" s="34">
        <f>IF($D172="","",HKI!AN172+HKII!AN172)</f>
        <v>0</v>
      </c>
      <c r="AO172" s="16">
        <f>IF($D172="","",HKI!AO172+HKII!AO172+'COI - CHAM THI TN 17-18'!AO172)</f>
        <v>0</v>
      </c>
      <c r="AP172" s="16">
        <f>IF($D172="","",HKI!AP172+HKII!AP172+'COI - CHAM THI TN 17-18'!AP172)</f>
        <v>7</v>
      </c>
      <c r="AQ172" s="16">
        <f>IF(D172="","",SUM(AO172:AP172)*0.4)+'HK HE 16-17'!AB178</f>
        <v>2.8000000000000003</v>
      </c>
      <c r="AR172" s="34">
        <f>IF($D172="","",HKI!AR172+HKII!AR172+'COI - CHAM THI TN 17-18'!AR172+'HK HE 16-17'!AF178)</f>
        <v>0</v>
      </c>
      <c r="AS172" s="34">
        <f>IF($D172="","",HKI!AS172+HKII!AS172+'COI - CHAM THI TN 17-18'!AS172+'HK HE 16-17'!AG178)</f>
        <v>0</v>
      </c>
      <c r="AT172" s="17">
        <f t="shared" si="10"/>
        <v>62</v>
      </c>
      <c r="AU172" s="5"/>
    </row>
    <row r="173" spans="1:47">
      <c r="A173" s="12">
        <f>IF(D173="","",SUBTOTAL(3,$D$5:D173))</f>
        <v>169</v>
      </c>
      <c r="B173" s="26" t="s">
        <v>385</v>
      </c>
      <c r="C173" s="27" t="s">
        <v>375</v>
      </c>
      <c r="D173" s="28" t="s">
        <v>386</v>
      </c>
      <c r="E173" s="16">
        <f>IF($D173="","",HKI!E173+HKII!E173)</f>
        <v>4</v>
      </c>
      <c r="F173" s="16">
        <f>IF($D173="","",HKI!F173+HKII!F173)</f>
        <v>0</v>
      </c>
      <c r="G173" s="16">
        <f>IF($D173="","",HKI!G173+HKII!G173)</f>
        <v>0</v>
      </c>
      <c r="H173" s="16">
        <f>IF($D173="","",HKI!H173+HKII!H173)</f>
        <v>0</v>
      </c>
      <c r="I173" s="16">
        <f>IF($D173="","",HKI!I173+HKII!I173)</f>
        <v>0</v>
      </c>
      <c r="J173" s="16">
        <f>IF($D173="","",HKI!J173+HKII!J173)</f>
        <v>0</v>
      </c>
      <c r="K173" s="16">
        <f>IF($D173="","",HKI!K173+HKII!K173)</f>
        <v>0</v>
      </c>
      <c r="L173" s="16">
        <f>IF($D173="","",HKI!L173+HKII!L173)</f>
        <v>0</v>
      </c>
      <c r="M173" s="34">
        <f>IF($D173="","",($E173+$F173*1.5+$G173*0.25+$H173*0.5+$I173*2+$J173*2.5+$K173*0.5+$L173*1.5)+'HK HE 16-17'!I179)</f>
        <v>4</v>
      </c>
      <c r="N173" s="16">
        <f>IF($D173="","",HKI!N173+HKII!N173)</f>
        <v>2.25</v>
      </c>
      <c r="O173" s="16">
        <f>IF($D173="","",HKI!O173+HKII!O173)</f>
        <v>0.75</v>
      </c>
      <c r="P173" s="16">
        <f>IF($D173="","",HKI!P173+HKII!P173)</f>
        <v>0</v>
      </c>
      <c r="Q173" s="16">
        <f>IF($D173="","",HKI!Q173+HKII!Q173)</f>
        <v>0</v>
      </c>
      <c r="R173" s="34">
        <f>IF($D173="","",SUM($N173:$Q173)+'HK HE 16-17'!N179)</f>
        <v>3</v>
      </c>
      <c r="S173" s="16">
        <f>IF($D173="","",HKI!S173+HKII!S173)</f>
        <v>214</v>
      </c>
      <c r="T173" s="16">
        <f>IF($D173="","",HKI!T173+HKII!T173)</f>
        <v>227</v>
      </c>
      <c r="U173" s="16">
        <f>IF($D173="","",HKI!U173+HKII!U173)</f>
        <v>231</v>
      </c>
      <c r="V173" s="34">
        <f>IF($D173="","",((SUM($S173:$T173))-U173)*0.1)+'HK HE 16-17'!R179</f>
        <v>21</v>
      </c>
      <c r="W173" s="16">
        <f>IF($D173="","",HKI!W173+HKII!W173)</f>
        <v>0</v>
      </c>
      <c r="X173" s="16">
        <f>IF($D173="","",HKI!X173+HKII!X173)</f>
        <v>0</v>
      </c>
      <c r="Y173" s="16">
        <f>IF($D173="","",HKI!Y173+HKII!Y173)</f>
        <v>0</v>
      </c>
      <c r="Z173" s="34">
        <f t="shared" si="8"/>
        <v>0</v>
      </c>
      <c r="AA173" s="16">
        <f>IF($D173="","",HKI!AA173+HKII!AA173)</f>
        <v>0</v>
      </c>
      <c r="AB173" s="16">
        <f>IF($D173="","",HKI!AB173+HKII!AB173)</f>
        <v>13</v>
      </c>
      <c r="AC173" s="16">
        <f>IF($D173="","",HKI!AC173+HKII!AC173)</f>
        <v>0</v>
      </c>
      <c r="AD173" s="34">
        <f t="shared" si="9"/>
        <v>1.3</v>
      </c>
      <c r="AE173" s="16">
        <f>IF($D173="","",HKI!AE173+HKII!AE173)</f>
        <v>0</v>
      </c>
      <c r="AF173" s="16">
        <f>IF($D173="","",HKI!AF173+HKII!AF173)</f>
        <v>0</v>
      </c>
      <c r="AG173" s="16">
        <f>IF($D173="","",HKI!AG173+HKII!AG173)</f>
        <v>0</v>
      </c>
      <c r="AH173" s="34">
        <f>IF($D173="","",HKI!AH173+HKII!AH173)</f>
        <v>0</v>
      </c>
      <c r="AI173" s="16">
        <f>IF($D173="","",HKI!AI173+HKII!AI173+'COI - CHAM THI TN 17-18'!AI173)</f>
        <v>0</v>
      </c>
      <c r="AJ173" s="16">
        <f>IF($D173="","",HKI!AJ173+HKII!AJ173+'COI - CHAM THI TN 17-18'!AJ173)</f>
        <v>0</v>
      </c>
      <c r="AK173" s="34">
        <f>IF($D173="","",(SUM($AI173:$AJ173))*0.2)+'HK HE 16-17'!Y179</f>
        <v>0</v>
      </c>
      <c r="AL173" s="16">
        <f>IF($D173="","",HKI!AL173+HKII!AL173)</f>
        <v>0</v>
      </c>
      <c r="AM173" s="16">
        <f>IF($D173="","",HKI!AM173+HKII!AM173)</f>
        <v>0</v>
      </c>
      <c r="AN173" s="34">
        <f>IF($D173="","",HKI!AN173+HKII!AN173)</f>
        <v>0</v>
      </c>
      <c r="AO173" s="16">
        <f>IF($D173="","",HKI!AO173+HKII!AO173+'COI - CHAM THI TN 17-18'!AO173)</f>
        <v>0</v>
      </c>
      <c r="AP173" s="16">
        <f>IF($D173="","",HKI!AP173+HKII!AP173+'COI - CHAM THI TN 17-18'!AP173)</f>
        <v>0</v>
      </c>
      <c r="AQ173" s="16">
        <f>IF(D173="","",SUM(AO173:AP173)*0.4)+'HK HE 16-17'!AB179</f>
        <v>0</v>
      </c>
      <c r="AR173" s="34">
        <f>IF($D173="","",HKI!AR173+HKII!AR173+'COI - CHAM THI TN 17-18'!AR173+'HK HE 16-17'!AF179)</f>
        <v>0</v>
      </c>
      <c r="AS173" s="34">
        <f>IF($D173="","",HKI!AS173+HKII!AS173+'COI - CHAM THI TN 17-18'!AS173+'HK HE 16-17'!AG179)</f>
        <v>0</v>
      </c>
      <c r="AT173" s="17">
        <f t="shared" si="10"/>
        <v>29.3</v>
      </c>
      <c r="AU173" s="5"/>
    </row>
    <row r="174" spans="1:47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>
        <f>IF($D174="","",HKI!E174+HKII!E174)</f>
        <v>16</v>
      </c>
      <c r="F174" s="16">
        <f>IF($D174="","",HKI!F174+HKII!F174)</f>
        <v>0</v>
      </c>
      <c r="G174" s="16">
        <f>IF($D174="","",HKI!G174+HKII!G174)</f>
        <v>0</v>
      </c>
      <c r="H174" s="16">
        <f>IF($D174="","",HKI!H174+HKII!H174)</f>
        <v>0</v>
      </c>
      <c r="I174" s="16">
        <f>IF($D174="","",HKI!I174+HKII!I174)</f>
        <v>0</v>
      </c>
      <c r="J174" s="16">
        <f>IF($D174="","",HKI!J174+HKII!J174)</f>
        <v>0</v>
      </c>
      <c r="K174" s="16">
        <f>IF($D174="","",HKI!K174+HKII!K174)</f>
        <v>0</v>
      </c>
      <c r="L174" s="16">
        <f>IF($D174="","",HKI!L174+HKII!L174)</f>
        <v>0</v>
      </c>
      <c r="M174" s="34">
        <f>IF($D174="","",($E174+$F174*1.5+$G174*0.25+$H174*0.5+$I174*2+$J174*2.5+$K174*0.5+$L174*1.5)+'HK HE 16-17'!I180)</f>
        <v>16</v>
      </c>
      <c r="N174" s="16">
        <f>IF($D174="","",HKI!N174+HKII!N174)</f>
        <v>5.25</v>
      </c>
      <c r="O174" s="16">
        <f>IF($D174="","",HKI!O174+HKII!O174)</f>
        <v>5.55</v>
      </c>
      <c r="P174" s="16">
        <f>IF($D174="","",HKI!P174+HKII!P174)</f>
        <v>0</v>
      </c>
      <c r="Q174" s="16">
        <f>IF($D174="","",HKI!Q174+HKII!Q174)</f>
        <v>0</v>
      </c>
      <c r="R174" s="34">
        <f>IF($D174="","",SUM($N174:$Q174)+'HK HE 16-17'!N180)</f>
        <v>10.8</v>
      </c>
      <c r="S174" s="16">
        <f>IF($D174="","",HKI!S174+HKII!S174)</f>
        <v>223</v>
      </c>
      <c r="T174" s="16">
        <f>IF($D174="","",HKI!T174+HKII!T174)</f>
        <v>256</v>
      </c>
      <c r="U174" s="16">
        <f>IF($D174="","",HKI!U174+HKII!U174)</f>
        <v>263</v>
      </c>
      <c r="V174" s="34">
        <f>IF($D174="","",((SUM($S174:$T174))-U174)*0.1)+'HK HE 16-17'!R180</f>
        <v>21.6</v>
      </c>
      <c r="W174" s="16">
        <f>IF($D174="","",HKI!W174+HKII!W174)</f>
        <v>0</v>
      </c>
      <c r="X174" s="16">
        <f>IF($D174="","",HKI!X174+HKII!X174)</f>
        <v>0</v>
      </c>
      <c r="Y174" s="16">
        <f>IF($D174="","",HKI!Y174+HKII!Y174)</f>
        <v>0</v>
      </c>
      <c r="Z174" s="34">
        <f t="shared" si="8"/>
        <v>0</v>
      </c>
      <c r="AA174" s="16">
        <f>IF($D174="","",HKI!AA174+HKII!AA174)</f>
        <v>0</v>
      </c>
      <c r="AB174" s="16">
        <f>IF($D174="","",HKI!AB174+HKII!AB174)</f>
        <v>0</v>
      </c>
      <c r="AC174" s="16">
        <f>IF($D174="","",HKI!AC174+HKII!AC174)</f>
        <v>0</v>
      </c>
      <c r="AD174" s="34">
        <f t="shared" si="9"/>
        <v>0</v>
      </c>
      <c r="AE174" s="16">
        <f>IF($D174="","",HKI!AE174+HKII!AE174)</f>
        <v>0</v>
      </c>
      <c r="AF174" s="16">
        <f>IF($D174="","",HKI!AF174+HKII!AF174)</f>
        <v>0</v>
      </c>
      <c r="AG174" s="16">
        <f>IF($D174="","",HKI!AG174+HKII!AG174)</f>
        <v>0</v>
      </c>
      <c r="AH174" s="34">
        <f>IF($D174="","",HKI!AH174+HKII!AH174)</f>
        <v>0</v>
      </c>
      <c r="AI174" s="16">
        <f>IF($D174="","",HKI!AI174+HKII!AI174+'COI - CHAM THI TN 17-18'!AI174)</f>
        <v>0</v>
      </c>
      <c r="AJ174" s="16">
        <f>IF($D174="","",HKI!AJ174+HKII!AJ174+'COI - CHAM THI TN 17-18'!AJ174)</f>
        <v>0</v>
      </c>
      <c r="AK174" s="34">
        <f>IF($D174="","",(SUM($AI174:$AJ174))*0.2)+'HK HE 16-17'!Y180</f>
        <v>0</v>
      </c>
      <c r="AL174" s="16">
        <f>IF($D174="","",HKI!AL174+HKII!AL174)</f>
        <v>0</v>
      </c>
      <c r="AM174" s="16">
        <f>IF($D174="","",HKI!AM174+HKII!AM174)</f>
        <v>0</v>
      </c>
      <c r="AN174" s="34">
        <f>IF($D174="","",HKI!AN174+HKII!AN174)</f>
        <v>0</v>
      </c>
      <c r="AO174" s="16">
        <f>IF($D174="","",HKI!AO174+HKII!AO174+'COI - CHAM THI TN 17-18'!AO174)</f>
        <v>0</v>
      </c>
      <c r="AP174" s="16">
        <f>IF($D174="","",HKI!AP174+HKII!AP174+'COI - CHAM THI TN 17-18'!AP174)</f>
        <v>0</v>
      </c>
      <c r="AQ174" s="16">
        <f>IF(D174="","",SUM(AO174:AP174)*0.4)+'HK HE 16-17'!AB180</f>
        <v>0</v>
      </c>
      <c r="AR174" s="34">
        <f>IF($D174="","",HKI!AR174+HKII!AR174+'COI - CHAM THI TN 17-18'!AR174+'HK HE 16-17'!AF180)</f>
        <v>0</v>
      </c>
      <c r="AS174" s="34">
        <f>IF($D174="","",HKI!AS174+HKII!AS174+'COI - CHAM THI TN 17-18'!AS174+'HK HE 16-17'!AG180)</f>
        <v>2</v>
      </c>
      <c r="AT174" s="17">
        <f t="shared" si="10"/>
        <v>50.4</v>
      </c>
      <c r="AU174" s="5"/>
    </row>
    <row r="175" spans="1:47">
      <c r="A175" s="12">
        <f>IF(D175="","",SUBTOTAL(3,$D$5:D175))</f>
        <v>171</v>
      </c>
      <c r="B175" s="13" t="s">
        <v>389</v>
      </c>
      <c r="C175" s="14" t="s">
        <v>375</v>
      </c>
      <c r="D175" s="15" t="s">
        <v>390</v>
      </c>
      <c r="E175" s="16">
        <f>IF($D175="","",HKI!E175+HKII!E175)</f>
        <v>24</v>
      </c>
      <c r="F175" s="16">
        <f>IF($D175="","",HKI!F175+HKII!F175)</f>
        <v>0</v>
      </c>
      <c r="G175" s="16">
        <f>IF($D175="","",HKI!G175+HKII!G175)</f>
        <v>0</v>
      </c>
      <c r="H175" s="16">
        <f>IF($D175="","",HKI!H175+HKII!H175)</f>
        <v>0</v>
      </c>
      <c r="I175" s="16">
        <f>IF($D175="","",HKI!I175+HKII!I175)</f>
        <v>0</v>
      </c>
      <c r="J175" s="16">
        <f>IF($D175="","",HKI!J175+HKII!J175)</f>
        <v>0</v>
      </c>
      <c r="K175" s="16">
        <f>IF($D175="","",HKI!K175+HKII!K175)</f>
        <v>0</v>
      </c>
      <c r="L175" s="16">
        <f>IF($D175="","",HKI!L175+HKII!L175)</f>
        <v>0</v>
      </c>
      <c r="M175" s="34">
        <f>IF($D175="","",($E175+$F175*1.5+$G175*0.25+$H175*0.5+$I175*2+$J175*2.5+$K175*0.5+$L175*1.5)+'HK HE 16-17'!I181)</f>
        <v>24</v>
      </c>
      <c r="N175" s="16">
        <f>IF($D175="","",HKI!N175+HKII!N175)</f>
        <v>11.25</v>
      </c>
      <c r="O175" s="16">
        <f>IF($D175="","",HKI!O175+HKII!O175)</f>
        <v>12.299999999999999</v>
      </c>
      <c r="P175" s="16">
        <f>IF($D175="","",HKI!P175+HKII!P175)</f>
        <v>0</v>
      </c>
      <c r="Q175" s="16">
        <f>IF($D175="","",HKI!Q175+HKII!Q175)</f>
        <v>0</v>
      </c>
      <c r="R175" s="34">
        <f>IF($D175="","",SUM($N175:$Q175)+'HK HE 16-17'!N181)</f>
        <v>25.949999999999996</v>
      </c>
      <c r="S175" s="16">
        <f>IF($D175="","",HKI!S175+HKII!S175)</f>
        <v>450</v>
      </c>
      <c r="T175" s="16">
        <f>IF($D175="","",HKI!T175+HKII!T175)</f>
        <v>389</v>
      </c>
      <c r="U175" s="16">
        <f>IF($D175="","",HKI!U175+HKII!U175)</f>
        <v>412</v>
      </c>
      <c r="V175" s="34">
        <f>IF($D175="","",((SUM($S175:$T175))-U175)*0.1)+'HK HE 16-17'!R181</f>
        <v>42.7</v>
      </c>
      <c r="W175" s="16">
        <f>IF($D175="","",HKI!W175+HKII!W175)</f>
        <v>0</v>
      </c>
      <c r="X175" s="16">
        <f>IF($D175="","",HKI!X175+HKII!X175)</f>
        <v>0</v>
      </c>
      <c r="Y175" s="16">
        <f>IF($D175="","",HKI!Y175+HKII!Y175)</f>
        <v>0</v>
      </c>
      <c r="Z175" s="34">
        <f t="shared" si="8"/>
        <v>0</v>
      </c>
      <c r="AA175" s="16">
        <f>IF($D175="","",HKI!AA175+HKII!AA175)</f>
        <v>0</v>
      </c>
      <c r="AB175" s="16">
        <f>IF($D175="","",HKI!AB175+HKII!AB175)</f>
        <v>0</v>
      </c>
      <c r="AC175" s="16">
        <f>IF($D175="","",HKI!AC175+HKII!AC175)</f>
        <v>0</v>
      </c>
      <c r="AD175" s="34">
        <f t="shared" si="9"/>
        <v>0</v>
      </c>
      <c r="AE175" s="16">
        <f>IF($D175="","",HKI!AE175+HKII!AE175)</f>
        <v>0</v>
      </c>
      <c r="AF175" s="16">
        <f>IF($D175="","",HKI!AF175+HKII!AF175)</f>
        <v>0</v>
      </c>
      <c r="AG175" s="16">
        <f>IF($D175="","",HKI!AG175+HKII!AG175)</f>
        <v>0</v>
      </c>
      <c r="AH175" s="34">
        <f>IF($D175="","",HKI!AH175+HKII!AH175)</f>
        <v>0</v>
      </c>
      <c r="AI175" s="16">
        <f>IF($D175="","",HKI!AI175+HKII!AI175+'COI - CHAM THI TN 17-18'!AI175)</f>
        <v>0</v>
      </c>
      <c r="AJ175" s="16">
        <f>IF($D175="","",HKI!AJ175+HKII!AJ175+'COI - CHAM THI TN 17-18'!AJ175)</f>
        <v>15</v>
      </c>
      <c r="AK175" s="34">
        <f>IF($D175="","",(SUM($AI175:$AJ175))*0.2)+'HK HE 16-17'!Y181</f>
        <v>3</v>
      </c>
      <c r="AL175" s="16">
        <f>IF($D175="","",HKI!AL175+HKII!AL175)</f>
        <v>0</v>
      </c>
      <c r="AM175" s="16">
        <f>IF($D175="","",HKI!AM175+HKII!AM175)</f>
        <v>0</v>
      </c>
      <c r="AN175" s="34">
        <f>IF($D175="","",HKI!AN175+HKII!AN175)</f>
        <v>0</v>
      </c>
      <c r="AO175" s="16">
        <f>IF($D175="","",HKI!AO175+HKII!AO175+'COI - CHAM THI TN 17-18'!AO175)</f>
        <v>7</v>
      </c>
      <c r="AP175" s="16">
        <f>IF($D175="","",HKI!AP175+HKII!AP175+'COI - CHAM THI TN 17-18'!AP175)</f>
        <v>15</v>
      </c>
      <c r="AQ175" s="16">
        <f>IF(D175="","",SUM(AO175:AP175)*0.4)+'HK HE 16-17'!AB181</f>
        <v>9.4</v>
      </c>
      <c r="AR175" s="34">
        <f>IF($D175="","",HKI!AR175+HKII!AR175+'COI - CHAM THI TN 17-18'!AR175+'HK HE 16-17'!AF181)</f>
        <v>0</v>
      </c>
      <c r="AS175" s="34">
        <f>IF($D175="","",HKI!AS175+HKII!AS175+'COI - CHAM THI TN 17-18'!AS175+'HK HE 16-17'!AG181)</f>
        <v>2.1</v>
      </c>
      <c r="AT175" s="17">
        <f t="shared" si="10"/>
        <v>107.2</v>
      </c>
      <c r="AU175" s="5"/>
    </row>
    <row r="176" spans="1:47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>
        <f>IF($D176="","",HKI!E176+HKII!E176)</f>
        <v>10</v>
      </c>
      <c r="F176" s="16">
        <f>IF($D176="","",HKI!F176+HKII!F176)</f>
        <v>0</v>
      </c>
      <c r="G176" s="16">
        <f>IF($D176="","",HKI!G176+HKII!G176)</f>
        <v>0</v>
      </c>
      <c r="H176" s="16">
        <f>IF($D176="","",HKI!H176+HKII!H176)</f>
        <v>0</v>
      </c>
      <c r="I176" s="16">
        <f>IF($D176="","",HKI!I176+HKII!I176)</f>
        <v>0</v>
      </c>
      <c r="J176" s="16">
        <f>IF($D176="","",HKI!J176+HKII!J176)</f>
        <v>0</v>
      </c>
      <c r="K176" s="16">
        <f>IF($D176="","",HKI!K176+HKII!K176)</f>
        <v>0</v>
      </c>
      <c r="L176" s="16">
        <f>IF($D176="","",HKI!L176+HKII!L176)</f>
        <v>0</v>
      </c>
      <c r="M176" s="34">
        <f>IF($D176="","",($E176+$F176*1.5+$G176*0.25+$H176*0.5+$I176*2+$J176*2.5+$K176*0.5+$L176*1.5)+'HK HE 16-17'!I182)</f>
        <v>10</v>
      </c>
      <c r="N176" s="16">
        <f>IF($D176="","",HKI!N176+HKII!N176)</f>
        <v>6.9</v>
      </c>
      <c r="O176" s="16">
        <f>IF($D176="","",HKI!O176+HKII!O176)</f>
        <v>7.65</v>
      </c>
      <c r="P176" s="16">
        <f>IF($D176="","",HKI!P176+HKII!P176)</f>
        <v>0</v>
      </c>
      <c r="Q176" s="16">
        <f>IF($D176="","",HKI!Q176+HKII!Q176)</f>
        <v>0</v>
      </c>
      <c r="R176" s="34">
        <f>IF($D176="","",SUM($N176:$Q176)+'HK HE 16-17'!N182)</f>
        <v>14.55</v>
      </c>
      <c r="S176" s="16">
        <f>IF($D176="","",HKI!S176+HKII!S176)</f>
        <v>430</v>
      </c>
      <c r="T176" s="16">
        <f>IF($D176="","",HKI!T176+HKII!T176)</f>
        <v>239</v>
      </c>
      <c r="U176" s="16">
        <f>IF($D176="","",HKI!U176+HKII!U176)</f>
        <v>239</v>
      </c>
      <c r="V176" s="34">
        <f>IF($D176="","",((SUM($S176:$T176))-U176)*0.1)+'HK HE 16-17'!R182</f>
        <v>43</v>
      </c>
      <c r="W176" s="16">
        <f>IF($D176="","",HKI!W176+HKII!W176)</f>
        <v>0</v>
      </c>
      <c r="X176" s="16">
        <f>IF($D176="","",HKI!X176+HKII!X176)</f>
        <v>0</v>
      </c>
      <c r="Y176" s="16">
        <f>IF($D176="","",HKI!Y176+HKII!Y176)</f>
        <v>0</v>
      </c>
      <c r="Z176" s="34">
        <f t="shared" si="8"/>
        <v>0</v>
      </c>
      <c r="AA176" s="16">
        <f>IF($D176="","",HKI!AA176+HKII!AA176)</f>
        <v>0</v>
      </c>
      <c r="AB176" s="16">
        <f>IF($D176="","",HKI!AB176+HKII!AB176)</f>
        <v>0</v>
      </c>
      <c r="AC176" s="16">
        <f>IF($D176="","",HKI!AC176+HKII!AC176)</f>
        <v>0</v>
      </c>
      <c r="AD176" s="34">
        <f t="shared" si="9"/>
        <v>0</v>
      </c>
      <c r="AE176" s="16">
        <f>IF($D176="","",HKI!AE176+HKII!AE176)</f>
        <v>0</v>
      </c>
      <c r="AF176" s="16">
        <f>IF($D176="","",HKI!AF176+HKII!AF176)</f>
        <v>0</v>
      </c>
      <c r="AG176" s="16">
        <f>IF($D176="","",HKI!AG176+HKII!AG176)</f>
        <v>0</v>
      </c>
      <c r="AH176" s="34">
        <f>IF($D176="","",HKI!AH176+HKII!AH176)</f>
        <v>0</v>
      </c>
      <c r="AI176" s="16">
        <f>IF($D176="","",HKI!AI176+HKII!AI176+'COI - CHAM THI TN 17-18'!AI176)</f>
        <v>0</v>
      </c>
      <c r="AJ176" s="16">
        <f>IF($D176="","",HKI!AJ176+HKII!AJ176+'COI - CHAM THI TN 17-18'!AJ176)</f>
        <v>0</v>
      </c>
      <c r="AK176" s="34">
        <f>IF($D176="","",(SUM($AI176:$AJ176))*0.2)+'HK HE 16-17'!Y182</f>
        <v>0</v>
      </c>
      <c r="AL176" s="16">
        <f>IF($D176="","",HKI!AL176+HKII!AL176)</f>
        <v>0</v>
      </c>
      <c r="AM176" s="16">
        <f>IF($D176="","",HKI!AM176+HKII!AM176)</f>
        <v>0</v>
      </c>
      <c r="AN176" s="34">
        <f>IF($D176="","",HKI!AN176+HKII!AN176)</f>
        <v>0</v>
      </c>
      <c r="AO176" s="16">
        <f>IF($D176="","",HKI!AO176+HKII!AO176+'COI - CHAM THI TN 17-18'!AO176)</f>
        <v>0</v>
      </c>
      <c r="AP176" s="16">
        <f>IF($D176="","",HKI!AP176+HKII!AP176+'COI - CHAM THI TN 17-18'!AP176)</f>
        <v>0</v>
      </c>
      <c r="AQ176" s="16">
        <f>IF(D176="","",SUM(AO176:AP176)*0.4)+'HK HE 16-17'!AB182</f>
        <v>0</v>
      </c>
      <c r="AR176" s="34">
        <f>IF($D176="","",HKI!AR176+HKII!AR176+'COI - CHAM THI TN 17-18'!AR176+'HK HE 16-17'!AF182)</f>
        <v>0</v>
      </c>
      <c r="AS176" s="34">
        <f>IF($D176="","",HKI!AS176+HKII!AS176+'COI - CHAM THI TN 17-18'!AS176+'HK HE 16-17'!AG182)</f>
        <v>0.8</v>
      </c>
      <c r="AT176" s="17">
        <f t="shared" si="10"/>
        <v>68.400000000000006</v>
      </c>
      <c r="AU176" s="5"/>
    </row>
    <row r="177" spans="1:47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IF($D177="","",HKI!E177+HKII!E177)</f>
        <v>2</v>
      </c>
      <c r="F177" s="16">
        <f>IF($D177="","",HKI!F177+HKII!F177)</f>
        <v>0</v>
      </c>
      <c r="G177" s="16">
        <f>IF($D177="","",HKI!G177+HKII!G177)</f>
        <v>0</v>
      </c>
      <c r="H177" s="16">
        <f>IF($D177="","",HKI!H177+HKII!H177)</f>
        <v>0</v>
      </c>
      <c r="I177" s="16">
        <f>IF($D177="","",HKI!I177+HKII!I177)</f>
        <v>0</v>
      </c>
      <c r="J177" s="16">
        <f>IF($D177="","",HKI!J177+HKII!J177)</f>
        <v>0</v>
      </c>
      <c r="K177" s="16">
        <f>IF($D177="","",HKI!K177+HKII!K177)</f>
        <v>0</v>
      </c>
      <c r="L177" s="16">
        <f>IF($D177="","",HKI!L177+HKII!L177)</f>
        <v>0</v>
      </c>
      <c r="M177" s="34">
        <f>IF($D177="","",($E177+$F177*1.5+$G177*0.25+$H177*0.5+$I177*2+$J177*2.5+$K177*0.5+$L177*1.5)+'HK HE 16-17'!I183)</f>
        <v>2</v>
      </c>
      <c r="N177" s="16">
        <f>IF($D177="","",HKI!N177+HKII!N177)</f>
        <v>5.4</v>
      </c>
      <c r="O177" s="16">
        <f>IF($D177="","",HKI!O177+HKII!O177)</f>
        <v>4.3499999999999996</v>
      </c>
      <c r="P177" s="16">
        <f>IF($D177="","",HKI!P177+HKII!P177)</f>
        <v>0</v>
      </c>
      <c r="Q177" s="16">
        <f>IF($D177="","",HKI!Q177+HKII!Q177)</f>
        <v>0</v>
      </c>
      <c r="R177" s="34">
        <f>IF($D177="","",SUM($N177:$Q177)+'HK HE 16-17'!N183)</f>
        <v>9.75</v>
      </c>
      <c r="S177" s="16">
        <f>IF($D177="","",HKI!S177+HKII!S177)</f>
        <v>284</v>
      </c>
      <c r="T177" s="16">
        <f>IF($D177="","",HKI!T177+HKII!T177)</f>
        <v>328</v>
      </c>
      <c r="U177" s="16">
        <f>IF($D177="","",HKI!U177+HKII!U177)</f>
        <v>318</v>
      </c>
      <c r="V177" s="34">
        <f>IF($D177="","",((SUM($S177:$T177))-U177)*0.1)+'HK HE 16-17'!R183</f>
        <v>29.400000000000002</v>
      </c>
      <c r="W177" s="16">
        <f>IF($D177="","",HKI!W177+HKII!W177)</f>
        <v>0</v>
      </c>
      <c r="X177" s="16">
        <f>IF($D177="","",HKI!X177+HKII!X177)</f>
        <v>0</v>
      </c>
      <c r="Y177" s="16">
        <f>IF($D177="","",HKI!Y177+HKII!Y177)</f>
        <v>0</v>
      </c>
      <c r="Z177" s="34">
        <f t="shared" si="8"/>
        <v>0</v>
      </c>
      <c r="AA177" s="16">
        <f>IF($D177="","",HKI!AA177+HKII!AA177)</f>
        <v>0</v>
      </c>
      <c r="AB177" s="16">
        <f>IF($D177="","",HKI!AB177+HKII!AB177)</f>
        <v>0</v>
      </c>
      <c r="AC177" s="16">
        <f>IF($D177="","",HKI!AC177+HKII!AC177)</f>
        <v>0</v>
      </c>
      <c r="AD177" s="34">
        <f t="shared" si="9"/>
        <v>0</v>
      </c>
      <c r="AE177" s="16">
        <f>IF($D177="","",HKI!AE177+HKII!AE177)</f>
        <v>0</v>
      </c>
      <c r="AF177" s="16">
        <f>IF($D177="","",HKI!AF177+HKII!AF177)</f>
        <v>0</v>
      </c>
      <c r="AG177" s="16">
        <f>IF($D177="","",HKI!AG177+HKII!AG177)</f>
        <v>0</v>
      </c>
      <c r="AH177" s="34">
        <f>IF($D177="","",HKI!AH177+HKII!AH177)</f>
        <v>0</v>
      </c>
      <c r="AI177" s="16">
        <f>IF($D177="","",HKI!AI177+HKII!AI177+'COI - CHAM THI TN 17-18'!AI177)</f>
        <v>0</v>
      </c>
      <c r="AJ177" s="16">
        <f>IF($D177="","",HKI!AJ177+HKII!AJ177+'COI - CHAM THI TN 17-18'!AJ177)</f>
        <v>0</v>
      </c>
      <c r="AK177" s="34">
        <f>IF($D177="","",(SUM($AI177:$AJ177))*0.2)+'HK HE 16-17'!Y183</f>
        <v>0</v>
      </c>
      <c r="AL177" s="16">
        <f>IF($D177="","",HKI!AL177+HKII!AL177)</f>
        <v>0</v>
      </c>
      <c r="AM177" s="16">
        <f>IF($D177="","",HKI!AM177+HKII!AM177)</f>
        <v>0</v>
      </c>
      <c r="AN177" s="34">
        <f>IF($D177="","",HKI!AN177+HKII!AN177)</f>
        <v>0</v>
      </c>
      <c r="AO177" s="16">
        <f>IF($D177="","",HKI!AO177+HKII!AO177+'COI - CHAM THI TN 17-18'!AO177)</f>
        <v>0</v>
      </c>
      <c r="AP177" s="16">
        <f>IF($D177="","",HKI!AP177+HKII!AP177+'COI - CHAM THI TN 17-18'!AP177)</f>
        <v>0</v>
      </c>
      <c r="AQ177" s="16">
        <f>IF(D177="","",SUM(AO177:AP177)*0.4)+'HK HE 16-17'!AB183</f>
        <v>0</v>
      </c>
      <c r="AR177" s="34">
        <f>IF($D177="","",HKI!AR177+HKII!AR177+'COI - CHAM THI TN 17-18'!AR177+'HK HE 16-17'!AF183)</f>
        <v>0</v>
      </c>
      <c r="AS177" s="34">
        <f>IF($D177="","",HKI!AS177+HKII!AS177+'COI - CHAM THI TN 17-18'!AS177+'HK HE 16-17'!AG183)</f>
        <v>0.89999999999999991</v>
      </c>
      <c r="AT177" s="17">
        <f t="shared" si="10"/>
        <v>42.1</v>
      </c>
      <c r="AU177" s="5"/>
    </row>
    <row r="178" spans="1:47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IF($D178="","",HKI!E178+HKII!E178)</f>
        <v>12</v>
      </c>
      <c r="F178" s="16">
        <f>IF($D178="","",HKI!F178+HKII!F178)</f>
        <v>0</v>
      </c>
      <c r="G178" s="16">
        <f>IF($D178="","",HKI!G178+HKII!G178)</f>
        <v>0</v>
      </c>
      <c r="H178" s="16">
        <f>IF($D178="","",HKI!H178+HKII!H178)</f>
        <v>0</v>
      </c>
      <c r="I178" s="16">
        <f>IF($D178="","",HKI!I178+HKII!I178)</f>
        <v>0</v>
      </c>
      <c r="J178" s="16">
        <f>IF($D178="","",HKI!J178+HKII!J178)</f>
        <v>0</v>
      </c>
      <c r="K178" s="16">
        <f>IF($D178="","",HKI!K178+HKII!K178)</f>
        <v>0</v>
      </c>
      <c r="L178" s="16">
        <f>IF($D178="","",HKI!L178+HKII!L178)</f>
        <v>0</v>
      </c>
      <c r="M178" s="34">
        <f>IF($D178="","",($E178+$F178*1.5+$G178*0.25+$H178*0.5+$I178*2+$J178*2.5+$K178*0.5+$L178*1.5)+'HK HE 16-17'!I184)</f>
        <v>12</v>
      </c>
      <c r="N178" s="16">
        <f>IF($D178="","",HKI!N178+HKII!N178)</f>
        <v>8.5499999999999989</v>
      </c>
      <c r="O178" s="16">
        <f>IF($D178="","",HKI!O178+HKII!O178)</f>
        <v>10.049999999999997</v>
      </c>
      <c r="P178" s="16">
        <f>IF($D178="","",HKI!P178+HKII!P178)</f>
        <v>0</v>
      </c>
      <c r="Q178" s="16">
        <f>IF($D178="","",HKI!Q178+HKII!Q178)</f>
        <v>0</v>
      </c>
      <c r="R178" s="34">
        <f>IF($D178="","",SUM($N178:$Q178)+'HK HE 16-17'!N184)</f>
        <v>18.599999999999994</v>
      </c>
      <c r="S178" s="16">
        <f>IF($D178="","",HKI!S178+HKII!S178)</f>
        <v>483</v>
      </c>
      <c r="T178" s="16">
        <f>IF($D178="","",HKI!T178+HKII!T178)</f>
        <v>552</v>
      </c>
      <c r="U178" s="16">
        <f>IF($D178="","",HKI!U178+HKII!U178)</f>
        <v>497</v>
      </c>
      <c r="V178" s="34">
        <f>IF($D178="","",((SUM($S178:$T178))-U178)*0.1)+'HK HE 16-17'!R184</f>
        <v>53.800000000000004</v>
      </c>
      <c r="W178" s="16">
        <f>IF($D178="","",HKI!W178+HKII!W178)</f>
        <v>0</v>
      </c>
      <c r="X178" s="16">
        <f>IF($D178="","",HKI!X178+HKII!X178)</f>
        <v>0</v>
      </c>
      <c r="Y178" s="16">
        <f>IF($D178="","",HKI!Y178+HKII!Y178)</f>
        <v>0</v>
      </c>
      <c r="Z178" s="34">
        <f t="shared" si="8"/>
        <v>0</v>
      </c>
      <c r="AA178" s="16">
        <f>IF($D178="","",HKI!AA178+HKII!AA178)</f>
        <v>42</v>
      </c>
      <c r="AB178" s="16">
        <f>IF($D178="","",HKI!AB178+HKII!AB178)</f>
        <v>43</v>
      </c>
      <c r="AC178" s="16">
        <f>IF($D178="","",HKI!AC178+HKII!AC178)</f>
        <v>42</v>
      </c>
      <c r="AD178" s="34">
        <f t="shared" si="9"/>
        <v>4.3</v>
      </c>
      <c r="AE178" s="16">
        <f>IF($D178="","",HKI!AE178+HKII!AE178)</f>
        <v>0</v>
      </c>
      <c r="AF178" s="16">
        <f>IF($D178="","",HKI!AF178+HKII!AF178)</f>
        <v>0</v>
      </c>
      <c r="AG178" s="16">
        <f>IF($D178="","",HKI!AG178+HKII!AG178)</f>
        <v>0</v>
      </c>
      <c r="AH178" s="34">
        <f>IF($D178="","",HKI!AH178+HKII!AH178)</f>
        <v>0</v>
      </c>
      <c r="AI178" s="16">
        <f>IF($D178="","",HKI!AI178+HKII!AI178+'COI - CHAM THI TN 17-18'!AI178)</f>
        <v>0</v>
      </c>
      <c r="AJ178" s="16">
        <f>IF($D178="","",HKI!AJ178+HKII!AJ178+'COI - CHAM THI TN 17-18'!AJ178)</f>
        <v>0</v>
      </c>
      <c r="AK178" s="34">
        <f>IF($D178="","",(SUM($AI178:$AJ178))*0.2)+'HK HE 16-17'!Y184</f>
        <v>0</v>
      </c>
      <c r="AL178" s="16">
        <f>IF($D178="","",HKI!AL178+HKII!AL178)</f>
        <v>0</v>
      </c>
      <c r="AM178" s="16">
        <f>IF($D178="","",HKI!AM178+HKII!AM178)</f>
        <v>0</v>
      </c>
      <c r="AN178" s="34">
        <f>IF($D178="","",HKI!AN178+HKII!AN178)</f>
        <v>0</v>
      </c>
      <c r="AO178" s="16">
        <f>IF($D178="","",HKI!AO178+HKII!AO178+'COI - CHAM THI TN 17-18'!AO178)</f>
        <v>0</v>
      </c>
      <c r="AP178" s="16">
        <f>IF($D178="","",HKI!AP178+HKII!AP178+'COI - CHAM THI TN 17-18'!AP178)</f>
        <v>0</v>
      </c>
      <c r="AQ178" s="16">
        <f>IF(D178="","",SUM(AO178:AP178)*0.4)+'HK HE 16-17'!AB184</f>
        <v>0</v>
      </c>
      <c r="AR178" s="34">
        <f>IF($D178="","",HKI!AR178+HKII!AR178+'COI - CHAM THI TN 17-18'!AR178+'HK HE 16-17'!AF184)</f>
        <v>0</v>
      </c>
      <c r="AS178" s="34">
        <f>IF($D178="","",HKI!AS178+HKII!AS178+'COI - CHAM THI TN 17-18'!AS178+'HK HE 16-17'!AG184)</f>
        <v>2.2999999999999998</v>
      </c>
      <c r="AT178" s="17">
        <f t="shared" si="10"/>
        <v>91</v>
      </c>
      <c r="AU178" s="5"/>
    </row>
    <row r="179" spans="1:47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>
        <f>IF($D179="","",HKI!E179+HKII!E179)</f>
        <v>2</v>
      </c>
      <c r="F179" s="16">
        <f>IF($D179="","",HKI!F179+HKII!F179)</f>
        <v>0</v>
      </c>
      <c r="G179" s="16">
        <f>IF($D179="","",HKI!G179+HKII!G179)</f>
        <v>0</v>
      </c>
      <c r="H179" s="16">
        <f>IF($D179="","",HKI!H179+HKII!H179)</f>
        <v>0</v>
      </c>
      <c r="I179" s="16">
        <f>IF($D179="","",HKI!I179+HKII!I179)</f>
        <v>0</v>
      </c>
      <c r="J179" s="16">
        <f>IF($D179="","",HKI!J179+HKII!J179)</f>
        <v>0</v>
      </c>
      <c r="K179" s="16">
        <f>IF($D179="","",HKI!K179+HKII!K179)</f>
        <v>0</v>
      </c>
      <c r="L179" s="16">
        <f>IF($D179="","",HKI!L179+HKII!L179)</f>
        <v>0</v>
      </c>
      <c r="M179" s="34">
        <f>IF($D179="","",($E179+$F179*1.5+$G179*0.25+$H179*0.5+$I179*2+$J179*2.5+$K179*0.5+$L179*1.5)+'HK HE 16-17'!I185)</f>
        <v>2</v>
      </c>
      <c r="N179" s="16">
        <f>IF($D179="","",HKI!N179+HKII!N179)</f>
        <v>3.75</v>
      </c>
      <c r="O179" s="16">
        <f>IF($D179="","",HKI!O179+HKII!O179)</f>
        <v>1.35</v>
      </c>
      <c r="P179" s="16">
        <f>IF($D179="","",HKI!P179+HKII!P179)</f>
        <v>0</v>
      </c>
      <c r="Q179" s="16">
        <f>IF($D179="","",HKI!Q179+HKII!Q179)</f>
        <v>0</v>
      </c>
      <c r="R179" s="34">
        <f>IF($D179="","",SUM($N179:$Q179)+'HK HE 16-17'!N185)</f>
        <v>5.0999999999999996</v>
      </c>
      <c r="S179" s="16">
        <f>IF($D179="","",HKI!S179+HKII!S179)</f>
        <v>112</v>
      </c>
      <c r="T179" s="16">
        <f>IF($D179="","",HKI!T179+HKII!T179)</f>
        <v>38</v>
      </c>
      <c r="U179" s="16">
        <f>IF($D179="","",HKI!U179+HKII!U179)</f>
        <v>181</v>
      </c>
      <c r="V179" s="34">
        <f>IF($D179="","",((SUM($S179:$T179))-U179)*0.1)+'HK HE 16-17'!R185</f>
        <v>-3.1</v>
      </c>
      <c r="W179" s="16">
        <f>IF($D179="","",HKI!W179+HKII!W179)</f>
        <v>0</v>
      </c>
      <c r="X179" s="16">
        <f>IF($D179="","",HKI!X179+HKII!X179)</f>
        <v>0</v>
      </c>
      <c r="Y179" s="16">
        <f>IF($D179="","",HKI!Y179+HKII!Y179)</f>
        <v>0</v>
      </c>
      <c r="Z179" s="34">
        <f t="shared" si="8"/>
        <v>0</v>
      </c>
      <c r="AA179" s="16">
        <f>IF($D179="","",HKI!AA179+HKII!AA179)</f>
        <v>41</v>
      </c>
      <c r="AB179" s="16">
        <f>IF($D179="","",HKI!AB179+HKII!AB179)</f>
        <v>79</v>
      </c>
      <c r="AC179" s="16">
        <f>IF($D179="","",HKI!AC179+HKII!AC179)</f>
        <v>41</v>
      </c>
      <c r="AD179" s="34">
        <f t="shared" si="9"/>
        <v>7.9</v>
      </c>
      <c r="AE179" s="16">
        <f>IF($D179="","",HKI!AE179+HKII!AE179)</f>
        <v>0</v>
      </c>
      <c r="AF179" s="16">
        <f>IF($D179="","",HKI!AF179+HKII!AF179)</f>
        <v>0</v>
      </c>
      <c r="AG179" s="16">
        <f>IF($D179="","",HKI!AG179+HKII!AG179)</f>
        <v>0</v>
      </c>
      <c r="AH179" s="34">
        <f>IF($D179="","",HKI!AH179+HKII!AH179)</f>
        <v>0</v>
      </c>
      <c r="AI179" s="16">
        <f>IF($D179="","",HKI!AI179+HKII!AI179+'COI - CHAM THI TN 17-18'!AI179)</f>
        <v>0</v>
      </c>
      <c r="AJ179" s="16">
        <f>IF($D179="","",HKI!AJ179+HKII!AJ179+'COI - CHAM THI TN 17-18'!AJ179)</f>
        <v>0</v>
      </c>
      <c r="AK179" s="34">
        <f>IF($D179="","",(SUM($AI179:$AJ179))*0.2)+'HK HE 16-17'!Y185</f>
        <v>0</v>
      </c>
      <c r="AL179" s="16">
        <f>IF($D179="","",HKI!AL179+HKII!AL179)</f>
        <v>0</v>
      </c>
      <c r="AM179" s="16">
        <f>IF($D179="","",HKI!AM179+HKII!AM179)</f>
        <v>0</v>
      </c>
      <c r="AN179" s="34">
        <f>IF($D179="","",HKI!AN179+HKII!AN179)</f>
        <v>0</v>
      </c>
      <c r="AO179" s="16">
        <f>IF($D179="","",HKI!AO179+HKII!AO179+'COI - CHAM THI TN 17-18'!AO179)</f>
        <v>0</v>
      </c>
      <c r="AP179" s="16">
        <f>IF($D179="","",HKI!AP179+HKII!AP179+'COI - CHAM THI TN 17-18'!AP179)</f>
        <v>0</v>
      </c>
      <c r="AQ179" s="16">
        <f>IF(D179="","",SUM(AO179:AP179)*0.4)+'HK HE 16-17'!AB185</f>
        <v>0</v>
      </c>
      <c r="AR179" s="34">
        <f>IF($D179="","",HKI!AR179+HKII!AR179+'COI - CHAM THI TN 17-18'!AR179+'HK HE 16-17'!AF185)</f>
        <v>0</v>
      </c>
      <c r="AS179" s="34">
        <f>IF($D179="","",HKI!AS179+HKII!AS179+'COI - CHAM THI TN 17-18'!AS179+'HK HE 16-17'!AG185)</f>
        <v>2.4</v>
      </c>
      <c r="AT179" s="17">
        <f t="shared" si="10"/>
        <v>14.3</v>
      </c>
      <c r="AU179" s="5"/>
    </row>
    <row r="180" spans="1:47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>
        <f>IF($D180="","",HKI!E180+HKII!E180)</f>
        <v>29</v>
      </c>
      <c r="F180" s="16">
        <f>IF($D180="","",HKI!F180+HKII!F180)</f>
        <v>0</v>
      </c>
      <c r="G180" s="16">
        <f>IF($D180="","",HKI!G180+HKII!G180)</f>
        <v>0</v>
      </c>
      <c r="H180" s="16">
        <f>IF($D180="","",HKI!H180+HKII!H180)</f>
        <v>0</v>
      </c>
      <c r="I180" s="16">
        <f>IF($D180="","",HKI!I180+HKII!I180)</f>
        <v>0</v>
      </c>
      <c r="J180" s="16">
        <f>IF($D180="","",HKI!J180+HKII!J180)</f>
        <v>0</v>
      </c>
      <c r="K180" s="16">
        <f>IF($D180="","",HKI!K180+HKII!K180)</f>
        <v>0</v>
      </c>
      <c r="L180" s="16">
        <f>IF($D180="","",HKI!L180+HKII!L180)</f>
        <v>0</v>
      </c>
      <c r="M180" s="34">
        <f>IF($D180="","",($E180+$F180*1.5+$G180*0.25+$H180*0.5+$I180*2+$J180*2.5+$K180*0.5+$L180*1.5)+'HK HE 16-17'!I186)</f>
        <v>29</v>
      </c>
      <c r="N180" s="16">
        <f>IF($D180="","",HKI!N180+HKII!N180)</f>
        <v>12.3</v>
      </c>
      <c r="O180" s="16">
        <f>IF($D180="","",HKI!O180+HKII!O180)</f>
        <v>11.85</v>
      </c>
      <c r="P180" s="16">
        <f>IF($D180="","",HKI!P180+HKII!P180)</f>
        <v>0</v>
      </c>
      <c r="Q180" s="16">
        <f>IF($D180="","",HKI!Q180+HKII!Q180)</f>
        <v>0</v>
      </c>
      <c r="R180" s="34">
        <f>IF($D180="","",SUM($N180:$Q180)+'HK HE 16-17'!N186)</f>
        <v>24.15</v>
      </c>
      <c r="S180" s="16">
        <f>IF($D180="","",HKI!S180+HKII!S180)</f>
        <v>378</v>
      </c>
      <c r="T180" s="16">
        <f>IF($D180="","",HKI!T180+HKII!T180)</f>
        <v>553</v>
      </c>
      <c r="U180" s="16">
        <f>IF($D180="","",HKI!U180+HKII!U180)</f>
        <v>366</v>
      </c>
      <c r="V180" s="34">
        <f>IF($D180="","",((SUM($S180:$T180))-U180)*0.1)+'HK HE 16-17'!R186</f>
        <v>56.5</v>
      </c>
      <c r="W180" s="16">
        <f>IF($D180="","",HKI!W180+HKII!W180)</f>
        <v>0</v>
      </c>
      <c r="X180" s="16">
        <f>IF($D180="","",HKI!X180+HKII!X180)</f>
        <v>0</v>
      </c>
      <c r="Y180" s="16">
        <f>IF($D180="","",HKI!Y180+HKII!Y180)</f>
        <v>0</v>
      </c>
      <c r="Z180" s="34">
        <f t="shared" si="8"/>
        <v>0</v>
      </c>
      <c r="AA180" s="16">
        <f>IF($D180="","",HKI!AA180+HKII!AA180)</f>
        <v>0</v>
      </c>
      <c r="AB180" s="16">
        <f>IF($D180="","",HKI!AB180+HKII!AB180)</f>
        <v>0</v>
      </c>
      <c r="AC180" s="16">
        <f>IF($D180="","",HKI!AC180+HKII!AC180)</f>
        <v>0</v>
      </c>
      <c r="AD180" s="34">
        <f t="shared" si="9"/>
        <v>0</v>
      </c>
      <c r="AE180" s="16">
        <f>IF($D180="","",HKI!AE180+HKII!AE180)</f>
        <v>0</v>
      </c>
      <c r="AF180" s="16">
        <f>IF($D180="","",HKI!AF180+HKII!AF180)</f>
        <v>0</v>
      </c>
      <c r="AG180" s="16">
        <f>IF($D180="","",HKI!AG180+HKII!AG180)</f>
        <v>0</v>
      </c>
      <c r="AH180" s="34">
        <f>IF($D180="","",HKI!AH180+HKII!AH180)</f>
        <v>0</v>
      </c>
      <c r="AI180" s="16">
        <f>IF($D180="","",HKI!AI180+HKII!AI180+'COI - CHAM THI TN 17-18'!AI180)</f>
        <v>0</v>
      </c>
      <c r="AJ180" s="16">
        <f>IF($D180="","",HKI!AJ180+HKII!AJ180+'COI - CHAM THI TN 17-18'!AJ180)</f>
        <v>0</v>
      </c>
      <c r="AK180" s="34">
        <f>IF($D180="","",(SUM($AI180:$AJ180))*0.2)+'HK HE 16-17'!Y186</f>
        <v>0</v>
      </c>
      <c r="AL180" s="16">
        <f>IF($D180="","",HKI!AL180+HKII!AL180)</f>
        <v>0</v>
      </c>
      <c r="AM180" s="16">
        <f>IF($D180="","",HKI!AM180+HKII!AM180)</f>
        <v>0</v>
      </c>
      <c r="AN180" s="34">
        <f>IF($D180="","",HKI!AN180+HKII!AN180)</f>
        <v>0</v>
      </c>
      <c r="AO180" s="16">
        <f>IF($D180="","",HKI!AO180+HKII!AO180+'COI - CHAM THI TN 17-18'!AO180)</f>
        <v>0</v>
      </c>
      <c r="AP180" s="16">
        <f>IF($D180="","",HKI!AP180+HKII!AP180+'COI - CHAM THI TN 17-18'!AP180)</f>
        <v>0</v>
      </c>
      <c r="AQ180" s="16">
        <f>IF(D180="","",SUM(AO180:AP180)*0.4)+'HK HE 16-17'!AB186</f>
        <v>0</v>
      </c>
      <c r="AR180" s="34">
        <f>IF($D180="","",HKI!AR180+HKII!AR180+'COI - CHAM THI TN 17-18'!AR180+'HK HE 16-17'!AF186)</f>
        <v>0</v>
      </c>
      <c r="AS180" s="34">
        <f>IF($D180="","",HKI!AS180+HKII!AS180+'COI - CHAM THI TN 17-18'!AS180+'HK HE 16-17'!AG186)</f>
        <v>9.3999999999999986</v>
      </c>
      <c r="AT180" s="17">
        <f t="shared" si="10"/>
        <v>119.1</v>
      </c>
      <c r="AU180" s="5"/>
    </row>
    <row r="181" spans="1:47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IF($D181="","",HKI!E181+HKII!E181)</f>
        <v>10</v>
      </c>
      <c r="F181" s="16">
        <f>IF($D181="","",HKI!F181+HKII!F181)</f>
        <v>0</v>
      </c>
      <c r="G181" s="16">
        <f>IF($D181="","",HKI!G181+HKII!G181)</f>
        <v>0</v>
      </c>
      <c r="H181" s="16">
        <f>IF($D181="","",HKI!H181+HKII!H181)</f>
        <v>0</v>
      </c>
      <c r="I181" s="16">
        <f>IF($D181="","",HKI!I181+HKII!I181)</f>
        <v>0</v>
      </c>
      <c r="J181" s="16">
        <f>IF($D181="","",HKI!J181+HKII!J181)</f>
        <v>0</v>
      </c>
      <c r="K181" s="16">
        <f>IF($D181="","",HKI!K181+HKII!K181)</f>
        <v>0</v>
      </c>
      <c r="L181" s="16">
        <f>IF($D181="","",HKI!L181+HKII!L181)</f>
        <v>0</v>
      </c>
      <c r="M181" s="34">
        <f>IF($D181="","",($E181+$F181*1.5+$G181*0.25+$H181*0.5+$I181*2+$J181*2.5+$K181*0.5+$L181*1.5)+'HK HE 16-17'!I187)</f>
        <v>10</v>
      </c>
      <c r="N181" s="16">
        <f>IF($D181="","",HKI!N181+HKII!N181)</f>
        <v>6.3</v>
      </c>
      <c r="O181" s="16">
        <f>IF($D181="","",HKI!O181+HKII!O181)</f>
        <v>7.65</v>
      </c>
      <c r="P181" s="16">
        <f>IF($D181="","",HKI!P181+HKII!P181)</f>
        <v>0</v>
      </c>
      <c r="Q181" s="16">
        <f>IF($D181="","",HKI!Q181+HKII!Q181)</f>
        <v>0</v>
      </c>
      <c r="R181" s="34">
        <f>IF($D181="","",SUM($N181:$Q181)+'HK HE 16-17'!N187)</f>
        <v>13.95</v>
      </c>
      <c r="S181" s="16">
        <f>IF($D181="","",HKI!S181+HKII!S181)</f>
        <v>335</v>
      </c>
      <c r="T181" s="16">
        <f>IF($D181="","",HKI!T181+HKII!T181)</f>
        <v>294</v>
      </c>
      <c r="U181" s="16">
        <f>IF($D181="","",HKI!U181+HKII!U181)</f>
        <v>292</v>
      </c>
      <c r="V181" s="34">
        <f>IF($D181="","",((SUM($S181:$T181))-U181)*0.1)+'HK HE 16-17'!R187</f>
        <v>33.700000000000003</v>
      </c>
      <c r="W181" s="16">
        <f>IF($D181="","",HKI!W181+HKII!W181)</f>
        <v>0</v>
      </c>
      <c r="X181" s="16">
        <f>IF($D181="","",HKI!X181+HKII!X181)</f>
        <v>0</v>
      </c>
      <c r="Y181" s="16">
        <f>IF($D181="","",HKI!Y181+HKII!Y181)</f>
        <v>0</v>
      </c>
      <c r="Z181" s="34">
        <f t="shared" si="8"/>
        <v>0</v>
      </c>
      <c r="AA181" s="16">
        <f>IF($D181="","",HKI!AA181+HKII!AA181)</f>
        <v>0</v>
      </c>
      <c r="AB181" s="16">
        <f>IF($D181="","",HKI!AB181+HKII!AB181)</f>
        <v>0</v>
      </c>
      <c r="AC181" s="16">
        <f>IF($D181="","",HKI!AC181+HKII!AC181)</f>
        <v>0</v>
      </c>
      <c r="AD181" s="34">
        <f t="shared" si="9"/>
        <v>0</v>
      </c>
      <c r="AE181" s="16">
        <f>IF($D181="","",HKI!AE181+HKII!AE181)</f>
        <v>0</v>
      </c>
      <c r="AF181" s="16">
        <f>IF($D181="","",HKI!AF181+HKII!AF181)</f>
        <v>0</v>
      </c>
      <c r="AG181" s="16">
        <f>IF($D181="","",HKI!AG181+HKII!AG181)</f>
        <v>0</v>
      </c>
      <c r="AH181" s="34">
        <f>IF($D181="","",HKI!AH181+HKII!AH181)</f>
        <v>0</v>
      </c>
      <c r="AI181" s="16">
        <f>IF($D181="","",HKI!AI181+HKII!AI181+'COI - CHAM THI TN 17-18'!AI181)</f>
        <v>0</v>
      </c>
      <c r="AJ181" s="16">
        <f>IF($D181="","",HKI!AJ181+HKII!AJ181+'COI - CHAM THI TN 17-18'!AJ181)</f>
        <v>0</v>
      </c>
      <c r="AK181" s="34">
        <f>IF($D181="","",(SUM($AI181:$AJ181))*0.2)+'HK HE 16-17'!Y187</f>
        <v>0</v>
      </c>
      <c r="AL181" s="16">
        <f>IF($D181="","",HKI!AL181+HKII!AL181)</f>
        <v>0</v>
      </c>
      <c r="AM181" s="16">
        <f>IF($D181="","",HKI!AM181+HKII!AM181)</f>
        <v>0</v>
      </c>
      <c r="AN181" s="34">
        <f>IF($D181="","",HKI!AN181+HKII!AN181)</f>
        <v>0</v>
      </c>
      <c r="AO181" s="16">
        <f>IF($D181="","",HKI!AO181+HKII!AO181+'COI - CHAM THI TN 17-18'!AO181)</f>
        <v>0</v>
      </c>
      <c r="AP181" s="16">
        <f>IF($D181="","",HKI!AP181+HKII!AP181+'COI - CHAM THI TN 17-18'!AP181)</f>
        <v>0</v>
      </c>
      <c r="AQ181" s="16">
        <f>IF(D181="","",SUM(AO181:AP181)*0.4)+'HK HE 16-17'!AB187</f>
        <v>0</v>
      </c>
      <c r="AR181" s="34">
        <f>IF($D181="","",HKI!AR181+HKII!AR181+'COI - CHAM THI TN 17-18'!AR181+'HK HE 16-17'!AF187)</f>
        <v>0</v>
      </c>
      <c r="AS181" s="34">
        <f>IF($D181="","",HKI!AS181+HKII!AS181+'COI - CHAM THI TN 17-18'!AS181+'HK HE 16-17'!AG187)</f>
        <v>2</v>
      </c>
      <c r="AT181" s="17">
        <f t="shared" si="10"/>
        <v>59.7</v>
      </c>
      <c r="AU181" s="5"/>
    </row>
    <row r="182" spans="1:47" ht="30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IF($D182="","",HKI!E182+HKII!E182)</f>
        <v>11</v>
      </c>
      <c r="F182" s="16">
        <f>IF($D182="","",HKI!F182+HKII!F182)</f>
        <v>0</v>
      </c>
      <c r="G182" s="16">
        <f>IF($D182="","",HKI!G182+HKII!G182)</f>
        <v>0</v>
      </c>
      <c r="H182" s="16">
        <f>IF($D182="","",HKI!H182+HKII!H182)</f>
        <v>0</v>
      </c>
      <c r="I182" s="16">
        <f>IF($D182="","",HKI!I182+HKII!I182)</f>
        <v>0</v>
      </c>
      <c r="J182" s="16">
        <f>IF($D182="","",HKI!J182+HKII!J182)</f>
        <v>0</v>
      </c>
      <c r="K182" s="16">
        <f>IF($D182="","",HKI!K182+HKII!K182)</f>
        <v>0</v>
      </c>
      <c r="L182" s="16">
        <f>IF($D182="","",HKI!L182+HKII!L182)</f>
        <v>0</v>
      </c>
      <c r="M182" s="34">
        <f>IF($D182="","",($E182+$F182*1.5+$G182*0.25+$H182*0.5+$I182*2+$J182*2.5+$K182*0.5+$L182*1.5)+'HK HE 16-17'!I188)</f>
        <v>11</v>
      </c>
      <c r="N182" s="16">
        <f>IF($D182="","",HKI!N182+HKII!N182)</f>
        <v>4.5</v>
      </c>
      <c r="O182" s="16">
        <f>IF($D182="","",HKI!O182+HKII!O182)</f>
        <v>6.6</v>
      </c>
      <c r="P182" s="16">
        <f>IF($D182="","",HKI!P182+HKII!P182)</f>
        <v>0</v>
      </c>
      <c r="Q182" s="16">
        <f>IF($D182="","",HKI!Q182+HKII!Q182)</f>
        <v>0</v>
      </c>
      <c r="R182" s="34">
        <f>IF($D182="","",SUM($N182:$Q182)+'HK HE 16-17'!N188)</f>
        <v>11.1</v>
      </c>
      <c r="S182" s="16">
        <f>IF($D182="","",HKI!S182+HKII!S182)</f>
        <v>359</v>
      </c>
      <c r="T182" s="16">
        <f>IF($D182="","",HKI!T182+HKII!T182)</f>
        <v>131</v>
      </c>
      <c r="U182" s="16">
        <f>IF($D182="","",HKI!U182+HKII!U182)</f>
        <v>267</v>
      </c>
      <c r="V182" s="34">
        <f>IF($D182="","",((SUM($S182:$T182))-U182)*0.1)+'HK HE 16-17'!R188</f>
        <v>22.3</v>
      </c>
      <c r="W182" s="16">
        <f>IF($D182="","",HKI!W182+HKII!W182)</f>
        <v>0</v>
      </c>
      <c r="X182" s="16">
        <f>IF($D182="","",HKI!X182+HKII!X182)</f>
        <v>0</v>
      </c>
      <c r="Y182" s="16">
        <f>IF($D182="","",HKI!Y182+HKII!Y182)</f>
        <v>0</v>
      </c>
      <c r="Z182" s="34">
        <f t="shared" si="8"/>
        <v>0</v>
      </c>
      <c r="AA182" s="16">
        <f>IF($D182="","",HKI!AA182+HKII!AA182)</f>
        <v>43</v>
      </c>
      <c r="AB182" s="16">
        <f>IF($D182="","",HKI!AB182+HKII!AB182)</f>
        <v>42</v>
      </c>
      <c r="AC182" s="16">
        <f>IF($D182="","",HKI!AC182+HKII!AC182)</f>
        <v>43</v>
      </c>
      <c r="AD182" s="34">
        <f t="shared" si="9"/>
        <v>4.2</v>
      </c>
      <c r="AE182" s="16">
        <f>IF($D182="","",HKI!AE182+HKII!AE182)</f>
        <v>0</v>
      </c>
      <c r="AF182" s="16">
        <f>IF($D182="","",HKI!AF182+HKII!AF182)</f>
        <v>0</v>
      </c>
      <c r="AG182" s="16">
        <f>IF($D182="","",HKI!AG182+HKII!AG182)</f>
        <v>0</v>
      </c>
      <c r="AH182" s="34">
        <f>IF($D182="","",HKI!AH182+HKII!AH182)</f>
        <v>0</v>
      </c>
      <c r="AI182" s="16">
        <f>IF($D182="","",HKI!AI182+HKII!AI182+'COI - CHAM THI TN 17-18'!AI182)</f>
        <v>0</v>
      </c>
      <c r="AJ182" s="16">
        <f>IF($D182="","",HKI!AJ182+HKII!AJ182+'COI - CHAM THI TN 17-18'!AJ182)</f>
        <v>0</v>
      </c>
      <c r="AK182" s="34">
        <f>IF($D182="","",(SUM($AI182:$AJ182))*0.2)+'HK HE 16-17'!Y188</f>
        <v>0</v>
      </c>
      <c r="AL182" s="16">
        <f>IF($D182="","",HKI!AL182+HKII!AL182)</f>
        <v>0</v>
      </c>
      <c r="AM182" s="16">
        <f>IF($D182="","",HKI!AM182+HKII!AM182)</f>
        <v>0</v>
      </c>
      <c r="AN182" s="34">
        <f>IF($D182="","",HKI!AN182+HKII!AN182)</f>
        <v>0</v>
      </c>
      <c r="AO182" s="16">
        <f>IF($D182="","",HKI!AO182+HKII!AO182+'COI - CHAM THI TN 17-18'!AO182)</f>
        <v>0</v>
      </c>
      <c r="AP182" s="16">
        <f>IF($D182="","",HKI!AP182+HKII!AP182+'COI - CHAM THI TN 17-18'!AP182)</f>
        <v>0</v>
      </c>
      <c r="AQ182" s="16">
        <f>IF(D182="","",SUM(AO182:AP182)*0.4)+'HK HE 16-17'!AB188</f>
        <v>0</v>
      </c>
      <c r="AR182" s="34">
        <f>IF($D182="","",HKI!AR182+HKII!AR182+'COI - CHAM THI TN 17-18'!AR182+'HK HE 16-17'!AF188)</f>
        <v>0</v>
      </c>
      <c r="AS182" s="34">
        <f>IF($D182="","",HKI!AS182+HKII!AS182+'COI - CHAM THI TN 17-18'!AS182+'HK HE 16-17'!AG188)</f>
        <v>0.6</v>
      </c>
      <c r="AT182" s="17">
        <f t="shared" si="10"/>
        <v>49.2</v>
      </c>
      <c r="AU182" s="5"/>
    </row>
    <row r="183" spans="1:47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IF($D183="","",HKI!E183+HKII!E183)</f>
        <v>2</v>
      </c>
      <c r="F183" s="16">
        <f>IF($D183="","",HKI!F183+HKII!F183)</f>
        <v>0</v>
      </c>
      <c r="G183" s="16">
        <f>IF($D183="","",HKI!G183+HKII!G183)</f>
        <v>0</v>
      </c>
      <c r="H183" s="16">
        <f>IF($D183="","",HKI!H183+HKII!H183)</f>
        <v>0</v>
      </c>
      <c r="I183" s="16">
        <f>IF($D183="","",HKI!I183+HKII!I183)</f>
        <v>0</v>
      </c>
      <c r="J183" s="16">
        <f>IF($D183="","",HKI!J183+HKII!J183)</f>
        <v>0</v>
      </c>
      <c r="K183" s="16">
        <f>IF($D183="","",HKI!K183+HKII!K183)</f>
        <v>0</v>
      </c>
      <c r="L183" s="16">
        <f>IF($D183="","",HKI!L183+HKII!L183)</f>
        <v>0</v>
      </c>
      <c r="M183" s="34">
        <f>IF($D183="","",($E183+$F183*1.5+$G183*0.25+$H183*0.5+$I183*2+$J183*2.5+$K183*0.5+$L183*1.5)+'HK HE 16-17'!I189)</f>
        <v>2</v>
      </c>
      <c r="N183" s="16">
        <f>IF($D183="","",HKI!N183+HKII!N183)</f>
        <v>7.5</v>
      </c>
      <c r="O183" s="16">
        <f>IF($D183="","",HKI!O183+HKII!O183)</f>
        <v>6.1499999999999995</v>
      </c>
      <c r="P183" s="16">
        <f>IF($D183="","",HKI!P183+HKII!P183)</f>
        <v>0</v>
      </c>
      <c r="Q183" s="16">
        <f>IF($D183="","",HKI!Q183+HKII!Q183)</f>
        <v>0</v>
      </c>
      <c r="R183" s="34">
        <f>IF($D183="","",SUM($N183:$Q183)+'HK HE 16-17'!N189)</f>
        <v>13.649999999999999</v>
      </c>
      <c r="S183" s="16">
        <f>IF($D183="","",HKI!S183+HKII!S183)</f>
        <v>339</v>
      </c>
      <c r="T183" s="16">
        <f>IF($D183="","",HKI!T183+HKII!T183)</f>
        <v>233</v>
      </c>
      <c r="U183" s="16">
        <f>IF($D183="","",HKI!U183+HKII!U183)</f>
        <v>266</v>
      </c>
      <c r="V183" s="34">
        <f>IF($D183="","",((SUM($S183:$T183))-U183)*0.1)+'HK HE 16-17'!R189</f>
        <v>30.6</v>
      </c>
      <c r="W183" s="16">
        <f>IF($D183="","",HKI!W183+HKII!W183)</f>
        <v>0</v>
      </c>
      <c r="X183" s="16">
        <f>IF($D183="","",HKI!X183+HKII!X183)</f>
        <v>0</v>
      </c>
      <c r="Y183" s="16">
        <f>IF($D183="","",HKI!Y183+HKII!Y183)</f>
        <v>0</v>
      </c>
      <c r="Z183" s="34">
        <f t="shared" si="8"/>
        <v>0</v>
      </c>
      <c r="AA183" s="16">
        <f>IF($D183="","",HKI!AA183+HKII!AA183)</f>
        <v>0</v>
      </c>
      <c r="AB183" s="16">
        <f>IF($D183="","",HKI!AB183+HKII!AB183)</f>
        <v>0</v>
      </c>
      <c r="AC183" s="16">
        <f>IF($D183="","",HKI!AC183+HKII!AC183)</f>
        <v>0</v>
      </c>
      <c r="AD183" s="34">
        <f t="shared" si="9"/>
        <v>0</v>
      </c>
      <c r="AE183" s="16">
        <f>IF($D183="","",HKI!AE183+HKII!AE183)</f>
        <v>0</v>
      </c>
      <c r="AF183" s="16">
        <f>IF($D183="","",HKI!AF183+HKII!AF183)</f>
        <v>0</v>
      </c>
      <c r="AG183" s="16">
        <f>IF($D183="","",HKI!AG183+HKII!AG183)</f>
        <v>0</v>
      </c>
      <c r="AH183" s="34">
        <f>IF($D183="","",HKI!AH183+HKII!AH183)</f>
        <v>0</v>
      </c>
      <c r="AI183" s="16">
        <f>IF($D183="","",HKI!AI183+HKII!AI183+'COI - CHAM THI TN 17-18'!AI183)</f>
        <v>0</v>
      </c>
      <c r="AJ183" s="16">
        <f>IF($D183="","",HKI!AJ183+HKII!AJ183+'COI - CHAM THI TN 17-18'!AJ183)</f>
        <v>0</v>
      </c>
      <c r="AK183" s="34">
        <f>IF($D183="","",(SUM($AI183:$AJ183))*0.2)+'HK HE 16-17'!Y189</f>
        <v>0</v>
      </c>
      <c r="AL183" s="16">
        <f>IF($D183="","",HKI!AL183+HKII!AL183)</f>
        <v>0</v>
      </c>
      <c r="AM183" s="16">
        <f>IF($D183="","",HKI!AM183+HKII!AM183)</f>
        <v>0</v>
      </c>
      <c r="AN183" s="34">
        <f>IF($D183="","",HKI!AN183+HKII!AN183)</f>
        <v>0</v>
      </c>
      <c r="AO183" s="16">
        <f>IF($D183="","",HKI!AO183+HKII!AO183+'COI - CHAM THI TN 17-18'!AO183)</f>
        <v>0</v>
      </c>
      <c r="AP183" s="16">
        <f>IF($D183="","",HKI!AP183+HKII!AP183+'COI - CHAM THI TN 17-18'!AP183)</f>
        <v>0</v>
      </c>
      <c r="AQ183" s="16">
        <f>IF(D183="","",SUM(AO183:AP183)*0.4)+'HK HE 16-17'!AB189</f>
        <v>0</v>
      </c>
      <c r="AR183" s="34">
        <f>IF($D183="","",HKI!AR183+HKII!AR183+'COI - CHAM THI TN 17-18'!AR183+'HK HE 16-17'!AF189)</f>
        <v>0</v>
      </c>
      <c r="AS183" s="34">
        <f>IF($D183="","",HKI!AS183+HKII!AS183+'COI - CHAM THI TN 17-18'!AS183+'HK HE 16-17'!AG189)</f>
        <v>2.9000000000000004</v>
      </c>
      <c r="AT183" s="17">
        <f t="shared" si="10"/>
        <v>49.2</v>
      </c>
      <c r="AU183" s="5"/>
    </row>
    <row r="184" spans="1:47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IF($D184="","",HKI!E184+HKII!E184)</f>
        <v>8</v>
      </c>
      <c r="F184" s="16">
        <f>IF($D184="","",HKI!F184+HKII!F184)</f>
        <v>0</v>
      </c>
      <c r="G184" s="16">
        <f>IF($D184="","",HKI!G184+HKII!G184)</f>
        <v>0</v>
      </c>
      <c r="H184" s="16">
        <f>IF($D184="","",HKI!H184+HKII!H184)</f>
        <v>0</v>
      </c>
      <c r="I184" s="16">
        <f>IF($D184="","",HKI!I184+HKII!I184)</f>
        <v>0</v>
      </c>
      <c r="J184" s="16">
        <f>IF($D184="","",HKI!J184+HKII!J184)</f>
        <v>0</v>
      </c>
      <c r="K184" s="16">
        <f>IF($D184="","",HKI!K184+HKII!K184)</f>
        <v>0</v>
      </c>
      <c r="L184" s="16">
        <f>IF($D184="","",HKI!L184+HKII!L184)</f>
        <v>0</v>
      </c>
      <c r="M184" s="34">
        <f>IF($D184="","",($E184+$F184*1.5+$G184*0.25+$H184*0.5+$I184*2+$J184*2.5+$K184*0.5+$L184*1.5)+'HK HE 16-17'!I190)</f>
        <v>8</v>
      </c>
      <c r="N184" s="16">
        <f>IF($D184="","",HKI!N184+HKII!N184)</f>
        <v>6.75</v>
      </c>
      <c r="O184" s="16">
        <f>IF($D184="","",HKI!O184+HKII!O184)</f>
        <v>6.75</v>
      </c>
      <c r="P184" s="16">
        <f>IF($D184="","",HKI!P184+HKII!P184)</f>
        <v>0</v>
      </c>
      <c r="Q184" s="16">
        <f>IF($D184="","",HKI!Q184+HKII!Q184)</f>
        <v>0</v>
      </c>
      <c r="R184" s="34">
        <f>IF($D184="","",SUM($N184:$Q184)+'HK HE 16-17'!N190)</f>
        <v>13.5</v>
      </c>
      <c r="S184" s="16">
        <f>IF($D184="","",HKI!S184+HKII!S184)</f>
        <v>472</v>
      </c>
      <c r="T184" s="16">
        <f>IF($D184="","",HKI!T184+HKII!T184)</f>
        <v>343</v>
      </c>
      <c r="U184" s="16">
        <f>IF($D184="","",HKI!U184+HKII!U184)</f>
        <v>444</v>
      </c>
      <c r="V184" s="34">
        <f>IF($D184="","",((SUM($S184:$T184))-U184)*0.1)+'HK HE 16-17'!R190</f>
        <v>37.1</v>
      </c>
      <c r="W184" s="16">
        <f>IF($D184="","",HKI!W184+HKII!W184)</f>
        <v>0</v>
      </c>
      <c r="X184" s="16">
        <f>IF($D184="","",HKI!X184+HKII!X184)</f>
        <v>0</v>
      </c>
      <c r="Y184" s="16">
        <f>IF($D184="","",HKI!Y184+HKII!Y184)</f>
        <v>0</v>
      </c>
      <c r="Z184" s="34">
        <f t="shared" si="8"/>
        <v>0</v>
      </c>
      <c r="AA184" s="16">
        <f>IF($D184="","",HKI!AA184+HKII!AA184)</f>
        <v>0</v>
      </c>
      <c r="AB184" s="16">
        <f>IF($D184="","",HKI!AB184+HKII!AB184)</f>
        <v>0</v>
      </c>
      <c r="AC184" s="16">
        <f>IF($D184="","",HKI!AC184+HKII!AC184)</f>
        <v>0</v>
      </c>
      <c r="AD184" s="34">
        <f t="shared" si="9"/>
        <v>0</v>
      </c>
      <c r="AE184" s="16">
        <f>IF($D184="","",HKI!AE184+HKII!AE184)</f>
        <v>0</v>
      </c>
      <c r="AF184" s="16">
        <f>IF($D184="","",HKI!AF184+HKII!AF184)</f>
        <v>0</v>
      </c>
      <c r="AG184" s="16">
        <f>IF($D184="","",HKI!AG184+HKII!AG184)</f>
        <v>0</v>
      </c>
      <c r="AH184" s="34">
        <f>IF($D184="","",HKI!AH184+HKII!AH184)</f>
        <v>0</v>
      </c>
      <c r="AI184" s="16">
        <f>IF($D184="","",HKI!AI184+HKII!AI184+'COI - CHAM THI TN 17-18'!AI184)</f>
        <v>0</v>
      </c>
      <c r="AJ184" s="16">
        <f>IF($D184="","",HKI!AJ184+HKII!AJ184+'COI - CHAM THI TN 17-18'!AJ184)</f>
        <v>0</v>
      </c>
      <c r="AK184" s="34">
        <f>IF($D184="","",(SUM($AI184:$AJ184))*0.2)+'HK HE 16-17'!Y190</f>
        <v>0</v>
      </c>
      <c r="AL184" s="16">
        <f>IF($D184="","",HKI!AL184+HKII!AL184)</f>
        <v>0</v>
      </c>
      <c r="AM184" s="16">
        <f>IF($D184="","",HKI!AM184+HKII!AM184)</f>
        <v>0</v>
      </c>
      <c r="AN184" s="34">
        <f>IF($D184="","",HKI!AN184+HKII!AN184)</f>
        <v>0</v>
      </c>
      <c r="AO184" s="16">
        <f>IF($D184="","",HKI!AO184+HKII!AO184+'COI - CHAM THI TN 17-18'!AO184)</f>
        <v>0</v>
      </c>
      <c r="AP184" s="16">
        <f>IF($D184="","",HKI!AP184+HKII!AP184+'COI - CHAM THI TN 17-18'!AP184)</f>
        <v>0</v>
      </c>
      <c r="AQ184" s="16">
        <f>IF(D184="","",SUM(AO184:AP184)*0.4)+'HK HE 16-17'!AB190</f>
        <v>0</v>
      </c>
      <c r="AR184" s="34">
        <f>IF($D184="","",HKI!AR184+HKII!AR184+'COI - CHAM THI TN 17-18'!AR184+'HK HE 16-17'!AF190)</f>
        <v>0</v>
      </c>
      <c r="AS184" s="34">
        <f>IF($D184="","",HKI!AS184+HKII!AS184+'COI - CHAM THI TN 17-18'!AS184+'HK HE 16-17'!AG190)</f>
        <v>0.6</v>
      </c>
      <c r="AT184" s="17">
        <f t="shared" si="10"/>
        <v>59.2</v>
      </c>
      <c r="AU184" s="5"/>
    </row>
    <row r="185" spans="1:47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>
        <f>IF($D185="","",HKI!E185+HKII!E185)</f>
        <v>6</v>
      </c>
      <c r="F185" s="16">
        <f>IF($D185="","",HKI!F185+HKII!F185)</f>
        <v>0</v>
      </c>
      <c r="G185" s="16">
        <f>IF($D185="","",HKI!G185+HKII!G185)</f>
        <v>0</v>
      </c>
      <c r="H185" s="16">
        <f>IF($D185="","",HKI!H185+HKII!H185)</f>
        <v>0</v>
      </c>
      <c r="I185" s="16">
        <f>IF($D185="","",HKI!I185+HKII!I185)</f>
        <v>0</v>
      </c>
      <c r="J185" s="16">
        <f>IF($D185="","",HKI!J185+HKII!J185)</f>
        <v>0</v>
      </c>
      <c r="K185" s="16">
        <f>IF($D185="","",HKI!K185+HKII!K185)</f>
        <v>0</v>
      </c>
      <c r="L185" s="16">
        <f>IF($D185="","",HKI!L185+HKII!L185)</f>
        <v>0</v>
      </c>
      <c r="M185" s="34">
        <f>IF($D185="","",($E185+$F185*1.5+$G185*0.25+$H185*0.5+$I185*2+$J185*2.5+$K185*0.5+$L185*1.5)+'HK HE 16-17'!I191)</f>
        <v>6</v>
      </c>
      <c r="N185" s="16">
        <f>IF($D185="","",HKI!N185+HKII!N185)</f>
        <v>8.5500000000000007</v>
      </c>
      <c r="O185" s="16">
        <f>IF($D185="","",HKI!O185+HKII!O185)</f>
        <v>9.4499999999999993</v>
      </c>
      <c r="P185" s="16">
        <f>IF($D185="","",HKI!P185+HKII!P185)</f>
        <v>0</v>
      </c>
      <c r="Q185" s="16">
        <f>IF($D185="","",HKI!Q185+HKII!Q185)</f>
        <v>0</v>
      </c>
      <c r="R185" s="34">
        <f>IF($D185="","",SUM($N185:$Q185)+'HK HE 16-17'!N191)</f>
        <v>18</v>
      </c>
      <c r="S185" s="16">
        <f>IF($D185="","",HKI!S185+HKII!S185)</f>
        <v>217</v>
      </c>
      <c r="T185" s="16">
        <f>IF($D185="","",HKI!T185+HKII!T185)</f>
        <v>289</v>
      </c>
      <c r="U185" s="16">
        <f>IF($D185="","",HKI!U185+HKII!U185)</f>
        <v>324</v>
      </c>
      <c r="V185" s="34">
        <f>IF($D185="","",((SUM($S185:$T185))-U185)*0.1)+'HK HE 16-17'!R191</f>
        <v>18.2</v>
      </c>
      <c r="W185" s="16">
        <f>IF($D185="","",HKI!W185+HKII!W185)</f>
        <v>0</v>
      </c>
      <c r="X185" s="16">
        <f>IF($D185="","",HKI!X185+HKII!X185)</f>
        <v>0</v>
      </c>
      <c r="Y185" s="16">
        <f>IF($D185="","",HKI!Y185+HKII!Y185)</f>
        <v>0</v>
      </c>
      <c r="Z185" s="34">
        <f t="shared" si="8"/>
        <v>0</v>
      </c>
      <c r="AA185" s="16">
        <f>IF($D185="","",HKI!AA185+HKII!AA185)</f>
        <v>0</v>
      </c>
      <c r="AB185" s="16">
        <f>IF($D185="","",HKI!AB185+HKII!AB185)</f>
        <v>0</v>
      </c>
      <c r="AC185" s="16">
        <f>IF($D185="","",HKI!AC185+HKII!AC185)</f>
        <v>0</v>
      </c>
      <c r="AD185" s="34">
        <f t="shared" si="9"/>
        <v>0</v>
      </c>
      <c r="AE185" s="16">
        <f>IF($D185="","",HKI!AE185+HKII!AE185)</f>
        <v>0</v>
      </c>
      <c r="AF185" s="16">
        <f>IF($D185="","",HKI!AF185+HKII!AF185)</f>
        <v>0</v>
      </c>
      <c r="AG185" s="16">
        <f>IF($D185="","",HKI!AG185+HKII!AG185)</f>
        <v>0</v>
      </c>
      <c r="AH185" s="34">
        <f>IF($D185="","",HKI!AH185+HKII!AH185)</f>
        <v>0</v>
      </c>
      <c r="AI185" s="16">
        <f>IF($D185="","",HKI!AI185+HKII!AI185+'COI - CHAM THI TN 17-18'!AI185)</f>
        <v>0</v>
      </c>
      <c r="AJ185" s="16">
        <f>IF($D185="","",HKI!AJ185+HKII!AJ185+'COI - CHAM THI TN 17-18'!AJ185)</f>
        <v>0</v>
      </c>
      <c r="AK185" s="34">
        <f>IF($D185="","",(SUM($AI185:$AJ185))*0.2)+'HK HE 16-17'!Y191</f>
        <v>0</v>
      </c>
      <c r="AL185" s="16">
        <f>IF($D185="","",HKI!AL185+HKII!AL185)</f>
        <v>0</v>
      </c>
      <c r="AM185" s="16">
        <f>IF($D185="","",HKI!AM185+HKII!AM185)</f>
        <v>0</v>
      </c>
      <c r="AN185" s="34">
        <f>IF($D185="","",HKI!AN185+HKII!AN185)</f>
        <v>0</v>
      </c>
      <c r="AO185" s="16">
        <f>IF($D185="","",HKI!AO185+HKII!AO185+'COI - CHAM THI TN 17-18'!AO185)</f>
        <v>0</v>
      </c>
      <c r="AP185" s="16">
        <f>IF($D185="","",HKI!AP185+HKII!AP185+'COI - CHAM THI TN 17-18'!AP185)</f>
        <v>0</v>
      </c>
      <c r="AQ185" s="16">
        <f>IF(D185="","",SUM(AO185:AP185)*0.4)+'HK HE 16-17'!AB191</f>
        <v>0</v>
      </c>
      <c r="AR185" s="34">
        <f>IF($D185="","",HKI!AR185+HKII!AR185+'COI - CHAM THI TN 17-18'!AR185+'HK HE 16-17'!AF191)</f>
        <v>0</v>
      </c>
      <c r="AS185" s="34">
        <f>IF($D185="","",HKI!AS185+HKII!AS185+'COI - CHAM THI TN 17-18'!AS185+'HK HE 16-17'!AG191)</f>
        <v>1.4</v>
      </c>
      <c r="AT185" s="17">
        <f t="shared" si="10"/>
        <v>43.6</v>
      </c>
      <c r="AU185" s="5"/>
    </row>
    <row r="186" spans="1:47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IF($D186="","",HKI!E186+HKII!E186)</f>
        <v>10</v>
      </c>
      <c r="F186" s="16">
        <f>IF($D186="","",HKI!F186+HKII!F186)</f>
        <v>0</v>
      </c>
      <c r="G186" s="16">
        <f>IF($D186="","",HKI!G186+HKII!G186)</f>
        <v>0</v>
      </c>
      <c r="H186" s="16">
        <f>IF($D186="","",HKI!H186+HKII!H186)</f>
        <v>0</v>
      </c>
      <c r="I186" s="16">
        <f>IF($D186="","",HKI!I186+HKII!I186)</f>
        <v>0</v>
      </c>
      <c r="J186" s="16">
        <f>IF($D186="","",HKI!J186+HKII!J186)</f>
        <v>0</v>
      </c>
      <c r="K186" s="16">
        <f>IF($D186="","",HKI!K186+HKII!K186)</f>
        <v>0</v>
      </c>
      <c r="L186" s="16">
        <f>IF($D186="","",HKI!L186+HKII!L186)</f>
        <v>0</v>
      </c>
      <c r="M186" s="34">
        <f>IF($D186="","",($E186+$F186*1.5+$G186*0.25+$H186*0.5+$I186*2+$J186*2.5+$K186*0.5+$L186*1.5)+'HK HE 16-17'!I192)</f>
        <v>14</v>
      </c>
      <c r="N186" s="16">
        <f>IF($D186="","",HKI!N186+HKII!N186)</f>
        <v>5.7</v>
      </c>
      <c r="O186" s="16">
        <f>IF($D186="","",HKI!O186+HKII!O186)</f>
        <v>2.5499999999999998</v>
      </c>
      <c r="P186" s="16">
        <f>IF($D186="","",HKI!P186+HKII!P186)</f>
        <v>0</v>
      </c>
      <c r="Q186" s="16">
        <f>IF($D186="","",HKI!Q186+HKII!Q186)</f>
        <v>0</v>
      </c>
      <c r="R186" s="34">
        <f>IF($D186="","",SUM($N186:$Q186)+'HK HE 16-17'!N192)</f>
        <v>8.25</v>
      </c>
      <c r="S186" s="16">
        <f>IF($D186="","",HKI!S186+HKII!S186)</f>
        <v>469</v>
      </c>
      <c r="T186" s="16">
        <f>IF($D186="","",HKI!T186+HKII!T186)</f>
        <v>635</v>
      </c>
      <c r="U186" s="16">
        <f>IF($D186="","",HKI!U186+HKII!U186)</f>
        <v>535</v>
      </c>
      <c r="V186" s="34">
        <f>IF($D186="","",((SUM($S186:$T186))-U186)*0.1)+'HK HE 16-17'!R192</f>
        <v>57.100000000000009</v>
      </c>
      <c r="W186" s="16">
        <f>IF($D186="","",HKI!W186+HKII!W186)</f>
        <v>0</v>
      </c>
      <c r="X186" s="16">
        <f>IF($D186="","",HKI!X186+HKII!X186)</f>
        <v>0</v>
      </c>
      <c r="Y186" s="16">
        <f>IF($D186="","",HKI!Y186+HKII!Y186)</f>
        <v>0</v>
      </c>
      <c r="Z186" s="34">
        <f t="shared" si="8"/>
        <v>0</v>
      </c>
      <c r="AA186" s="16">
        <f>IF($D186="","",HKI!AA186+HKII!AA186)</f>
        <v>25</v>
      </c>
      <c r="AB186" s="16">
        <f>IF($D186="","",HKI!AB186+HKII!AB186)</f>
        <v>0</v>
      </c>
      <c r="AC186" s="16">
        <f>IF($D186="","",HKI!AC186+HKII!AC186)</f>
        <v>25</v>
      </c>
      <c r="AD186" s="34">
        <f t="shared" si="9"/>
        <v>0</v>
      </c>
      <c r="AE186" s="16">
        <f>IF($D186="","",HKI!AE186+HKII!AE186)</f>
        <v>0</v>
      </c>
      <c r="AF186" s="16">
        <f>IF($D186="","",HKI!AF186+HKII!AF186)</f>
        <v>0</v>
      </c>
      <c r="AG186" s="16">
        <f>IF($D186="","",HKI!AG186+HKII!AG186)</f>
        <v>0</v>
      </c>
      <c r="AH186" s="34">
        <f>IF($D186="","",HKI!AH186+HKII!AH186)</f>
        <v>0</v>
      </c>
      <c r="AI186" s="16">
        <f>IF($D186="","",HKI!AI186+HKII!AI186+'COI - CHAM THI TN 17-18'!AI186)</f>
        <v>0</v>
      </c>
      <c r="AJ186" s="16">
        <f>IF($D186="","",HKI!AJ186+HKII!AJ186+'COI - CHAM THI TN 17-18'!AJ186)</f>
        <v>0</v>
      </c>
      <c r="AK186" s="34">
        <f>IF($D186="","",(SUM($AI186:$AJ186))*0.2)+'HK HE 16-17'!Y192</f>
        <v>0.35714285714285698</v>
      </c>
      <c r="AL186" s="16">
        <f>IF($D186="","",HKI!AL186+HKII!AL186)</f>
        <v>0</v>
      </c>
      <c r="AM186" s="16">
        <f>IF($D186="","",HKI!AM186+HKII!AM186)</f>
        <v>0</v>
      </c>
      <c r="AN186" s="34">
        <f>IF($D186="","",HKI!AN186+HKII!AN186)</f>
        <v>0</v>
      </c>
      <c r="AO186" s="16">
        <f>IF($D186="","",HKI!AO186+HKII!AO186+'COI - CHAM THI TN 17-18'!AO186)</f>
        <v>0</v>
      </c>
      <c r="AP186" s="16">
        <f>IF($D186="","",HKI!AP186+HKII!AP186+'COI - CHAM THI TN 17-18'!AP186)</f>
        <v>0</v>
      </c>
      <c r="AQ186" s="16">
        <f>IF(D186="","",SUM(AO186:AP186)*0.4)+'HK HE 16-17'!AB192</f>
        <v>0</v>
      </c>
      <c r="AR186" s="34">
        <f>IF($D186="","",HKI!AR186+HKII!AR186+'COI - CHAM THI TN 17-18'!AR186+'HK HE 16-17'!AF192)</f>
        <v>0</v>
      </c>
      <c r="AS186" s="34">
        <f>IF($D186="","",HKI!AS186+HKII!AS186+'COI - CHAM THI TN 17-18'!AS186+'HK HE 16-17'!AG192)</f>
        <v>2</v>
      </c>
      <c r="AT186" s="17">
        <f t="shared" si="10"/>
        <v>81.7</v>
      </c>
      <c r="AU186" s="5"/>
    </row>
    <row r="187" spans="1:47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IF($D187="","",HKI!E187+HKII!E187)</f>
        <v>27</v>
      </c>
      <c r="F187" s="16">
        <f>IF($D187="","",HKI!F187+HKII!F187)</f>
        <v>16</v>
      </c>
      <c r="G187" s="16">
        <f>IF($D187="","",HKI!G187+HKII!G187)</f>
        <v>0</v>
      </c>
      <c r="H187" s="16">
        <f>IF($D187="","",HKI!H187+HKII!H187)</f>
        <v>0</v>
      </c>
      <c r="I187" s="16">
        <f>IF($D187="","",HKI!I187+HKII!I187)</f>
        <v>0</v>
      </c>
      <c r="J187" s="16">
        <f>IF($D187="","",HKI!J187+HKII!J187)</f>
        <v>0</v>
      </c>
      <c r="K187" s="16">
        <f>IF($D187="","",HKI!K187+HKII!K187)</f>
        <v>0</v>
      </c>
      <c r="L187" s="16">
        <f>IF($D187="","",HKI!L187+HKII!L187)</f>
        <v>0</v>
      </c>
      <c r="M187" s="34">
        <f>IF($D187="","",($E187+$F187*1.5+$G187*0.25+$H187*0.5+$I187*2+$J187*2.5+$K187*0.5+$L187*1.5)+'HK HE 16-17'!I193)</f>
        <v>53</v>
      </c>
      <c r="N187" s="16">
        <f>IF($D187="","",HKI!N187+HKII!N187)</f>
        <v>10.95</v>
      </c>
      <c r="O187" s="16">
        <f>IF($D187="","",HKI!O187+HKII!O187)</f>
        <v>11.85</v>
      </c>
      <c r="P187" s="16">
        <f>IF($D187="","",HKI!P187+HKII!P187)</f>
        <v>0</v>
      </c>
      <c r="Q187" s="16">
        <f>IF($D187="","",HKI!Q187+HKII!Q187)</f>
        <v>0</v>
      </c>
      <c r="R187" s="34">
        <f>IF($D187="","",SUM($N187:$Q187)+'HK HE 16-17'!N193)</f>
        <v>22.799999999999997</v>
      </c>
      <c r="S187" s="16">
        <f>IF($D187="","",HKI!S187+HKII!S187)</f>
        <v>458</v>
      </c>
      <c r="T187" s="16">
        <f>IF($D187="","",HKI!T187+HKII!T187)</f>
        <v>552</v>
      </c>
      <c r="U187" s="16">
        <f>IF($D187="","",HKI!U187+HKII!U187)</f>
        <v>387</v>
      </c>
      <c r="V187" s="34">
        <f>IF($D187="","",((SUM($S187:$T187))-U187)*0.1)+'HK HE 16-17'!R193</f>
        <v>62.300000000000004</v>
      </c>
      <c r="W187" s="16">
        <f>IF($D187="","",HKI!W187+HKII!W187)</f>
        <v>0</v>
      </c>
      <c r="X187" s="16">
        <f>IF($D187="","",HKI!X187+HKII!X187)</f>
        <v>0</v>
      </c>
      <c r="Y187" s="16">
        <f>IF($D187="","",HKI!Y187+HKII!Y187)</f>
        <v>0</v>
      </c>
      <c r="Z187" s="34">
        <f t="shared" si="8"/>
        <v>0</v>
      </c>
      <c r="AA187" s="16">
        <f>IF($D187="","",HKI!AA187+HKII!AA187)</f>
        <v>0</v>
      </c>
      <c r="AB187" s="16">
        <f>IF($D187="","",HKI!AB187+HKII!AB187)</f>
        <v>0</v>
      </c>
      <c r="AC187" s="16">
        <f>IF($D187="","",HKI!AC187+HKII!AC187)</f>
        <v>0</v>
      </c>
      <c r="AD187" s="34">
        <f t="shared" si="9"/>
        <v>0</v>
      </c>
      <c r="AE187" s="16">
        <f>IF($D187="","",HKI!AE187+HKII!AE187)</f>
        <v>0</v>
      </c>
      <c r="AF187" s="16">
        <f>IF($D187="","",HKI!AF187+HKII!AF187)</f>
        <v>0</v>
      </c>
      <c r="AG187" s="16">
        <f>IF($D187="","",HKI!AG187+HKII!AG187)</f>
        <v>0</v>
      </c>
      <c r="AH187" s="34">
        <f>IF($D187="","",HKI!AH187+HKII!AH187)</f>
        <v>0</v>
      </c>
      <c r="AI187" s="16">
        <f>IF($D187="","",HKI!AI187+HKII!AI187+'COI - CHAM THI TN 17-18'!AI187)</f>
        <v>15</v>
      </c>
      <c r="AJ187" s="16">
        <f>IF($D187="","",HKI!AJ187+HKII!AJ187+'COI - CHAM THI TN 17-18'!AJ187)</f>
        <v>0</v>
      </c>
      <c r="AK187" s="34">
        <f>IF($D187="","",(SUM($AI187:$AJ187))*0.2)+'HK HE 16-17'!Y193</f>
        <v>3</v>
      </c>
      <c r="AL187" s="16">
        <f>IF($D187="","",HKI!AL187+HKII!AL187)</f>
        <v>0</v>
      </c>
      <c r="AM187" s="16">
        <f>IF($D187="","",HKI!AM187+HKII!AM187)</f>
        <v>0</v>
      </c>
      <c r="AN187" s="34">
        <f>IF($D187="","",HKI!AN187+HKII!AN187)</f>
        <v>0</v>
      </c>
      <c r="AO187" s="16">
        <f>IF($D187="","",HKI!AO187+HKII!AO187+'COI - CHAM THI TN 17-18'!AO187)</f>
        <v>15</v>
      </c>
      <c r="AP187" s="16">
        <f>IF($D187="","",HKI!AP187+HKII!AP187+'COI - CHAM THI TN 17-18'!AP187)</f>
        <v>0</v>
      </c>
      <c r="AQ187" s="16">
        <f>IF(D187="","",SUM(AO187:AP187)*0.4)+'HK HE 16-17'!AB193</f>
        <v>6.6</v>
      </c>
      <c r="AR187" s="34">
        <f>IF($D187="","",HKI!AR187+HKII!AR187+'COI - CHAM THI TN 17-18'!AR187+'HK HE 16-17'!AF193)</f>
        <v>0</v>
      </c>
      <c r="AS187" s="34">
        <f>IF($D187="","",HKI!AS187+HKII!AS187+'COI - CHAM THI TN 17-18'!AS187+'HK HE 16-17'!AG193)</f>
        <v>3.1</v>
      </c>
      <c r="AT187" s="17">
        <f t="shared" si="10"/>
        <v>150.80000000000001</v>
      </c>
      <c r="AU187" s="5"/>
    </row>
    <row r="188" spans="1:47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IF($D188="","",HKI!E188+HKII!E188)</f>
        <v>8</v>
      </c>
      <c r="F188" s="16">
        <f>IF($D188="","",HKI!F188+HKII!F188)</f>
        <v>0</v>
      </c>
      <c r="G188" s="16">
        <f>IF($D188="","",HKI!G188+HKII!G188)</f>
        <v>0</v>
      </c>
      <c r="H188" s="16">
        <f>IF($D188="","",HKI!H188+HKII!H188)</f>
        <v>0</v>
      </c>
      <c r="I188" s="16">
        <f>IF($D188="","",HKI!I188+HKII!I188)</f>
        <v>0</v>
      </c>
      <c r="J188" s="16">
        <f>IF($D188="","",HKI!J188+HKII!J188)</f>
        <v>0</v>
      </c>
      <c r="K188" s="16">
        <f>IF($D188="","",HKI!K188+HKII!K188)</f>
        <v>0</v>
      </c>
      <c r="L188" s="16">
        <f>IF($D188="","",HKI!L188+HKII!L188)</f>
        <v>0</v>
      </c>
      <c r="M188" s="34">
        <f>IF($D188="","",($E188+$F188*1.5+$G188*0.25+$H188*0.5+$I188*2+$J188*2.5+$K188*0.5+$L188*1.5)+'HK HE 16-17'!I194)</f>
        <v>8</v>
      </c>
      <c r="N188" s="16">
        <f>IF($D188="","",HKI!N188+HKII!N188)</f>
        <v>4.3499999999999996</v>
      </c>
      <c r="O188" s="16">
        <f>IF($D188="","",HKI!O188+HKII!O188)</f>
        <v>6.4499999999999993</v>
      </c>
      <c r="P188" s="16">
        <f>IF($D188="","",HKI!P188+HKII!P188)</f>
        <v>0</v>
      </c>
      <c r="Q188" s="16">
        <f>IF($D188="","",HKI!Q188+HKII!Q188)</f>
        <v>0</v>
      </c>
      <c r="R188" s="34">
        <f>IF($D188="","",SUM($N188:$Q188)+'HK HE 16-17'!N194)</f>
        <v>10.799999999999999</v>
      </c>
      <c r="S188" s="16">
        <f>IF($D188="","",HKI!S188+HKII!S188)</f>
        <v>175</v>
      </c>
      <c r="T188" s="16">
        <f>IF($D188="","",HKI!T188+HKII!T188)</f>
        <v>261</v>
      </c>
      <c r="U188" s="16">
        <f>IF($D188="","",HKI!U188+HKII!U188)</f>
        <v>247</v>
      </c>
      <c r="V188" s="34">
        <f>IF($D188="","",((SUM($S188:$T188))-U188)*0.1)+'HK HE 16-17'!R194</f>
        <v>18.900000000000002</v>
      </c>
      <c r="W188" s="16">
        <f>IF($D188="","",HKI!W188+HKII!W188)</f>
        <v>0</v>
      </c>
      <c r="X188" s="16">
        <f>IF($D188="","",HKI!X188+HKII!X188)</f>
        <v>0</v>
      </c>
      <c r="Y188" s="16">
        <f>IF($D188="","",HKI!Y188+HKII!Y188)</f>
        <v>0</v>
      </c>
      <c r="Z188" s="34">
        <f t="shared" si="8"/>
        <v>0</v>
      </c>
      <c r="AA188" s="16">
        <f>IF($D188="","",HKI!AA188+HKII!AA188)</f>
        <v>0</v>
      </c>
      <c r="AB188" s="16">
        <f>IF($D188="","",HKI!AB188+HKII!AB188)</f>
        <v>0</v>
      </c>
      <c r="AC188" s="16">
        <f>IF($D188="","",HKI!AC188+HKII!AC188)</f>
        <v>0</v>
      </c>
      <c r="AD188" s="34">
        <f t="shared" si="9"/>
        <v>0</v>
      </c>
      <c r="AE188" s="16">
        <f>IF($D188="","",HKI!AE188+HKII!AE188)</f>
        <v>0</v>
      </c>
      <c r="AF188" s="16">
        <f>IF($D188="","",HKI!AF188+HKII!AF188)</f>
        <v>0</v>
      </c>
      <c r="AG188" s="16">
        <f>IF($D188="","",HKI!AG188+HKII!AG188)</f>
        <v>0</v>
      </c>
      <c r="AH188" s="34">
        <f>IF($D188="","",HKI!AH188+HKII!AH188)</f>
        <v>0</v>
      </c>
      <c r="AI188" s="16">
        <f>IF($D188="","",HKI!AI188+HKII!AI188+'COI - CHAM THI TN 17-18'!AI188)</f>
        <v>0</v>
      </c>
      <c r="AJ188" s="16">
        <f>IF($D188="","",HKI!AJ188+HKII!AJ188+'COI - CHAM THI TN 17-18'!AJ188)</f>
        <v>0</v>
      </c>
      <c r="AK188" s="34">
        <f>IF($D188="","",(SUM($AI188:$AJ188))*0.2)+'HK HE 16-17'!Y194</f>
        <v>0</v>
      </c>
      <c r="AL188" s="16">
        <f>IF($D188="","",HKI!AL188+HKII!AL188)</f>
        <v>0</v>
      </c>
      <c r="AM188" s="16">
        <f>IF($D188="","",HKI!AM188+HKII!AM188)</f>
        <v>0</v>
      </c>
      <c r="AN188" s="34">
        <f>IF($D188="","",HKI!AN188+HKII!AN188)</f>
        <v>0</v>
      </c>
      <c r="AO188" s="16">
        <f>IF($D188="","",HKI!AO188+HKII!AO188+'COI - CHAM THI TN 17-18'!AO188)</f>
        <v>0</v>
      </c>
      <c r="AP188" s="16">
        <f>IF($D188="","",HKI!AP188+HKII!AP188+'COI - CHAM THI TN 17-18'!AP188)</f>
        <v>0</v>
      </c>
      <c r="AQ188" s="16">
        <f>IF(D188="","",SUM(AO188:AP188)*0.4)+'HK HE 16-17'!AB194</f>
        <v>0</v>
      </c>
      <c r="AR188" s="34">
        <f>IF($D188="","",HKI!AR188+HKII!AR188+'COI - CHAM THI TN 17-18'!AR188+'HK HE 16-17'!AF194)</f>
        <v>0</v>
      </c>
      <c r="AS188" s="34">
        <f>IF($D188="","",HKI!AS188+HKII!AS188+'COI - CHAM THI TN 17-18'!AS188+'HK HE 16-17'!AG194)</f>
        <v>5.3000000000000007</v>
      </c>
      <c r="AT188" s="17">
        <f t="shared" si="10"/>
        <v>43</v>
      </c>
      <c r="AU188" s="5"/>
    </row>
    <row r="189" spans="1:47">
      <c r="A189" s="12">
        <f>IF(D189="","",SUBTOTAL(3,$D$5:D189))</f>
        <v>185</v>
      </c>
      <c r="B189" s="18" t="s">
        <v>417</v>
      </c>
      <c r="C189" s="14" t="s">
        <v>375</v>
      </c>
      <c r="D189" s="19" t="s">
        <v>418</v>
      </c>
      <c r="E189" s="16">
        <f>IF($D189="","",HKI!E189+HKII!E189)</f>
        <v>25</v>
      </c>
      <c r="F189" s="16">
        <f>IF($D189="","",HKI!F189+HKII!F189)</f>
        <v>0</v>
      </c>
      <c r="G189" s="16">
        <f>IF($D189="","",HKI!G189+HKII!G189)</f>
        <v>0</v>
      </c>
      <c r="H189" s="16">
        <f>IF($D189="","",HKI!H189+HKII!H189)</f>
        <v>0</v>
      </c>
      <c r="I189" s="16">
        <f>IF($D189="","",HKI!I189+HKII!I189)</f>
        <v>0</v>
      </c>
      <c r="J189" s="16">
        <f>IF($D189="","",HKI!J189+HKII!J189)</f>
        <v>0</v>
      </c>
      <c r="K189" s="16">
        <f>IF($D189="","",HKI!K189+HKII!K189)</f>
        <v>0</v>
      </c>
      <c r="L189" s="16">
        <f>IF($D189="","",HKI!L189+HKII!L189)</f>
        <v>0</v>
      </c>
      <c r="M189" s="34">
        <f>IF($D189="","",($E189+$F189*1.5+$G189*0.25+$H189*0.5+$I189*2+$J189*2.5+$K189*0.5+$L189*1.5)+'HK HE 16-17'!I195)</f>
        <v>25</v>
      </c>
      <c r="N189" s="16">
        <f>IF($D189="","",HKI!N189+HKII!N189)</f>
        <v>5.85</v>
      </c>
      <c r="O189" s="16">
        <f>IF($D189="","",HKI!O189+HKII!O189)</f>
        <v>10.35</v>
      </c>
      <c r="P189" s="16">
        <f>IF($D189="","",HKI!P189+HKII!P189)</f>
        <v>0</v>
      </c>
      <c r="Q189" s="16">
        <f>IF($D189="","",HKI!Q189+HKII!Q189)</f>
        <v>0</v>
      </c>
      <c r="R189" s="34">
        <f>IF($D189="","",SUM($N189:$Q189)+'HK HE 16-17'!N195)</f>
        <v>16.2</v>
      </c>
      <c r="S189" s="16">
        <f>IF($D189="","",HKI!S189+HKII!S189)</f>
        <v>300</v>
      </c>
      <c r="T189" s="16">
        <f>IF($D189="","",HKI!T189+HKII!T189)</f>
        <v>415</v>
      </c>
      <c r="U189" s="16">
        <f>IF($D189="","",HKI!U189+HKII!U189)</f>
        <v>269</v>
      </c>
      <c r="V189" s="34">
        <f>IF($D189="","",((SUM($S189:$T189))-U189)*0.1)+'HK HE 16-17'!R195</f>
        <v>44.6</v>
      </c>
      <c r="W189" s="16">
        <f>IF($D189="","",HKI!W189+HKII!W189)</f>
        <v>0</v>
      </c>
      <c r="X189" s="16">
        <f>IF($D189="","",HKI!X189+HKII!X189)</f>
        <v>0</v>
      </c>
      <c r="Y189" s="16">
        <f>IF($D189="","",HKI!Y189+HKII!Y189)</f>
        <v>0</v>
      </c>
      <c r="Z189" s="34">
        <f t="shared" si="8"/>
        <v>0</v>
      </c>
      <c r="AA189" s="16">
        <f>IF($D189="","",HKI!AA189+HKII!AA189)</f>
        <v>36</v>
      </c>
      <c r="AB189" s="16">
        <f>IF($D189="","",HKI!AB189+HKII!AB189)</f>
        <v>0</v>
      </c>
      <c r="AC189" s="16">
        <f>IF($D189="","",HKI!AC189+HKII!AC189)</f>
        <v>36</v>
      </c>
      <c r="AD189" s="34">
        <f t="shared" si="9"/>
        <v>0</v>
      </c>
      <c r="AE189" s="16">
        <f>IF($D189="","",HKI!AE189+HKII!AE189)</f>
        <v>0</v>
      </c>
      <c r="AF189" s="16">
        <f>IF($D189="","",HKI!AF189+HKII!AF189)</f>
        <v>0</v>
      </c>
      <c r="AG189" s="16">
        <f>IF($D189="","",HKI!AG189+HKII!AG189)</f>
        <v>0</v>
      </c>
      <c r="AH189" s="34">
        <f>IF($D189="","",HKI!AH189+HKII!AH189)</f>
        <v>0</v>
      </c>
      <c r="AI189" s="16">
        <f>IF($D189="","",HKI!AI189+HKII!AI189+'COI - CHAM THI TN 17-18'!AI189)</f>
        <v>0</v>
      </c>
      <c r="AJ189" s="16">
        <f>IF($D189="","",HKI!AJ189+HKII!AJ189+'COI - CHAM THI TN 17-18'!AJ189)</f>
        <v>0</v>
      </c>
      <c r="AK189" s="34">
        <f>IF($D189="","",(SUM($AI189:$AJ189))*0.2)+'HK HE 16-17'!Y195</f>
        <v>0</v>
      </c>
      <c r="AL189" s="16">
        <f>IF($D189="","",HKI!AL189+HKII!AL189)</f>
        <v>0</v>
      </c>
      <c r="AM189" s="16">
        <f>IF($D189="","",HKI!AM189+HKII!AM189)</f>
        <v>0</v>
      </c>
      <c r="AN189" s="34">
        <f>IF($D189="","",HKI!AN189+HKII!AN189)</f>
        <v>0</v>
      </c>
      <c r="AO189" s="16">
        <f>IF($D189="","",HKI!AO189+HKII!AO189+'COI - CHAM THI TN 17-18'!AO189)</f>
        <v>0</v>
      </c>
      <c r="AP189" s="16">
        <f>IF($D189="","",HKI!AP189+HKII!AP189+'COI - CHAM THI TN 17-18'!AP189)</f>
        <v>0</v>
      </c>
      <c r="AQ189" s="16">
        <f>IF(D189="","",SUM(AO189:AP189)*0.4)+'HK HE 16-17'!AB195</f>
        <v>0</v>
      </c>
      <c r="AR189" s="34">
        <f>IF($D189="","",HKI!AR189+HKII!AR189+'COI - CHAM THI TN 17-18'!AR189+'HK HE 16-17'!AF195)</f>
        <v>0</v>
      </c>
      <c r="AS189" s="34">
        <f>IF($D189="","",HKI!AS189+HKII!AS189+'COI - CHAM THI TN 17-18'!AS189+'HK HE 16-17'!AG195)</f>
        <v>1.7999999999999998</v>
      </c>
      <c r="AT189" s="17">
        <f t="shared" si="10"/>
        <v>87.6</v>
      </c>
      <c r="AU189" s="5"/>
    </row>
    <row r="190" spans="1:47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IF($D190="","",HKI!E190+HKII!E190)</f>
        <v>12</v>
      </c>
      <c r="F190" s="16">
        <f>IF($D190="","",HKI!F190+HKII!F190)</f>
        <v>0</v>
      </c>
      <c r="G190" s="16">
        <f>IF($D190="","",HKI!G190+HKII!G190)</f>
        <v>0</v>
      </c>
      <c r="H190" s="16">
        <f>IF($D190="","",HKI!H190+HKII!H190)</f>
        <v>0</v>
      </c>
      <c r="I190" s="16">
        <f>IF($D190="","",HKI!I190+HKII!I190)</f>
        <v>0</v>
      </c>
      <c r="J190" s="16">
        <f>IF($D190="","",HKI!J190+HKII!J190)</f>
        <v>0</v>
      </c>
      <c r="K190" s="16">
        <f>IF($D190="","",HKI!K190+HKII!K190)</f>
        <v>0</v>
      </c>
      <c r="L190" s="16">
        <f>IF($D190="","",HKI!L190+HKII!L190)</f>
        <v>0</v>
      </c>
      <c r="M190" s="34">
        <f>IF($D190="","",($E190+$F190*1.5+$G190*0.25+$H190*0.5+$I190*2+$J190*2.5+$K190*0.5+$L190*1.5)+'HK HE 16-17'!I196)</f>
        <v>12</v>
      </c>
      <c r="N190" s="16">
        <f>IF($D190="","",HKI!N190+HKII!N190)</f>
        <v>6</v>
      </c>
      <c r="O190" s="16">
        <f>IF($D190="","",HKI!O190+HKII!O190)</f>
        <v>5.0999999999999996</v>
      </c>
      <c r="P190" s="16">
        <f>IF($D190="","",HKI!P190+HKII!P190)</f>
        <v>0</v>
      </c>
      <c r="Q190" s="16">
        <f>IF($D190="","",HKI!Q190+HKII!Q190)</f>
        <v>0</v>
      </c>
      <c r="R190" s="34">
        <f>IF($D190="","",SUM($N190:$Q190)+'HK HE 16-17'!N196)</f>
        <v>11.1</v>
      </c>
      <c r="S190" s="16">
        <f>IF($D190="","",HKI!S190+HKII!S190)</f>
        <v>462</v>
      </c>
      <c r="T190" s="16">
        <f>IF($D190="","",HKI!T190+HKII!T190)</f>
        <v>473</v>
      </c>
      <c r="U190" s="16">
        <f>IF($D190="","",HKI!U190+HKII!U190)</f>
        <v>471</v>
      </c>
      <c r="V190" s="34">
        <f>IF($D190="","",((SUM($S190:$T190))-U190)*0.1)+'HK HE 16-17'!R196</f>
        <v>46.400000000000006</v>
      </c>
      <c r="W190" s="16">
        <f>IF($D190="","",HKI!W190+HKII!W190)</f>
        <v>0</v>
      </c>
      <c r="X190" s="16">
        <f>IF($D190="","",HKI!X190+HKII!X190)</f>
        <v>0</v>
      </c>
      <c r="Y190" s="16">
        <f>IF($D190="","",HKI!Y190+HKII!Y190)</f>
        <v>0</v>
      </c>
      <c r="Z190" s="34">
        <f t="shared" si="8"/>
        <v>0</v>
      </c>
      <c r="AA190" s="16">
        <f>IF($D190="","",HKI!AA190+HKII!AA190)</f>
        <v>0</v>
      </c>
      <c r="AB190" s="16">
        <f>IF($D190="","",HKI!AB190+HKII!AB190)</f>
        <v>0</v>
      </c>
      <c r="AC190" s="16">
        <f>IF($D190="","",HKI!AC190+HKII!AC190)</f>
        <v>0</v>
      </c>
      <c r="AD190" s="34">
        <f t="shared" si="9"/>
        <v>0</v>
      </c>
      <c r="AE190" s="16">
        <f>IF($D190="","",HKI!AE190+HKII!AE190)</f>
        <v>0</v>
      </c>
      <c r="AF190" s="16">
        <f>IF($D190="","",HKI!AF190+HKII!AF190)</f>
        <v>0</v>
      </c>
      <c r="AG190" s="16">
        <f>IF($D190="","",HKI!AG190+HKII!AG190)</f>
        <v>0</v>
      </c>
      <c r="AH190" s="34">
        <f>IF($D190="","",HKI!AH190+HKII!AH190)</f>
        <v>0</v>
      </c>
      <c r="AI190" s="16">
        <f>IF($D190="","",HKI!AI190+HKII!AI190+'COI - CHAM THI TN 17-18'!AI190)</f>
        <v>0</v>
      </c>
      <c r="AJ190" s="16">
        <f>IF($D190="","",HKI!AJ190+HKII!AJ190+'COI - CHAM THI TN 17-18'!AJ190)</f>
        <v>0</v>
      </c>
      <c r="AK190" s="34">
        <f>IF($D190="","",(SUM($AI190:$AJ190))*0.2)+'HK HE 16-17'!Y196</f>
        <v>0</v>
      </c>
      <c r="AL190" s="16">
        <f>IF($D190="","",HKI!AL190+HKII!AL190)</f>
        <v>0</v>
      </c>
      <c r="AM190" s="16">
        <f>IF($D190="","",HKI!AM190+HKII!AM190)</f>
        <v>0</v>
      </c>
      <c r="AN190" s="34">
        <f>IF($D190="","",HKI!AN190+HKII!AN190)</f>
        <v>0</v>
      </c>
      <c r="AO190" s="16">
        <f>IF($D190="","",HKI!AO190+HKII!AO190+'COI - CHAM THI TN 17-18'!AO190)</f>
        <v>0</v>
      </c>
      <c r="AP190" s="16">
        <f>IF($D190="","",HKI!AP190+HKII!AP190+'COI - CHAM THI TN 17-18'!AP190)</f>
        <v>0</v>
      </c>
      <c r="AQ190" s="16">
        <f>IF(D190="","",SUM(AO190:AP190)*0.4)+'HK HE 16-17'!AB196</f>
        <v>0</v>
      </c>
      <c r="AR190" s="34">
        <f>IF($D190="","",HKI!AR190+HKII!AR190+'COI - CHAM THI TN 17-18'!AR190+'HK HE 16-17'!AF196)</f>
        <v>0</v>
      </c>
      <c r="AS190" s="34">
        <f>IF($D190="","",HKI!AS190+HKII!AS190+'COI - CHAM THI TN 17-18'!AS190+'HK HE 16-17'!AG196)</f>
        <v>2.1</v>
      </c>
      <c r="AT190" s="17">
        <f t="shared" si="10"/>
        <v>71.599999999999994</v>
      </c>
      <c r="AU190" s="5"/>
    </row>
    <row r="191" spans="1:47">
      <c r="A191" s="12">
        <f>IF(D191="","",SUBTOTAL(3,$D$5:D191))</f>
        <v>187</v>
      </c>
      <c r="B191" s="13" t="s">
        <v>421</v>
      </c>
      <c r="C191" s="14" t="s">
        <v>375</v>
      </c>
      <c r="D191" s="15" t="s">
        <v>422</v>
      </c>
      <c r="E191" s="16">
        <f>IF($D191="","",HKI!E191+HKII!E191)</f>
        <v>4</v>
      </c>
      <c r="F191" s="16">
        <f>IF($D191="","",HKI!F191+HKII!F191)</f>
        <v>0</v>
      </c>
      <c r="G191" s="16">
        <f>IF($D191="","",HKI!G191+HKII!G191)</f>
        <v>0</v>
      </c>
      <c r="H191" s="16">
        <f>IF($D191="","",HKI!H191+HKII!H191)</f>
        <v>0</v>
      </c>
      <c r="I191" s="16">
        <f>IF($D191="","",HKI!I191+HKII!I191)</f>
        <v>0</v>
      </c>
      <c r="J191" s="16">
        <f>IF($D191="","",HKI!J191+HKII!J191)</f>
        <v>0</v>
      </c>
      <c r="K191" s="16">
        <f>IF($D191="","",HKI!K191+HKII!K191)</f>
        <v>0</v>
      </c>
      <c r="L191" s="16">
        <f>IF($D191="","",HKI!L191+HKII!L191)</f>
        <v>0</v>
      </c>
      <c r="M191" s="34">
        <f>IF($D191="","",($E191+$F191*1.5+$G191*0.25+$H191*0.5+$I191*2+$J191*2.5+$K191*0.5+$L191*1.5)+'HK HE 16-17'!I197)</f>
        <v>4</v>
      </c>
      <c r="N191" s="16">
        <f>IF($D191="","",HKI!N191+HKII!N191)</f>
        <v>5.85</v>
      </c>
      <c r="O191" s="16">
        <f>IF($D191="","",HKI!O191+HKII!O191)</f>
        <v>4.5</v>
      </c>
      <c r="P191" s="16">
        <f>IF($D191="","",HKI!P191+HKII!P191)</f>
        <v>0</v>
      </c>
      <c r="Q191" s="16">
        <f>IF($D191="","",HKI!Q191+HKII!Q191)</f>
        <v>0</v>
      </c>
      <c r="R191" s="34">
        <f>IF($D191="","",SUM($N191:$Q191)+'HK HE 16-17'!N197)</f>
        <v>10.35</v>
      </c>
      <c r="S191" s="16">
        <f>IF($D191="","",HKI!S191+HKII!S191)</f>
        <v>200</v>
      </c>
      <c r="T191" s="16">
        <f>IF($D191="","",HKI!T191+HKII!T191)</f>
        <v>68</v>
      </c>
      <c r="U191" s="16">
        <f>IF($D191="","",HKI!U191+HKII!U191)</f>
        <v>143</v>
      </c>
      <c r="V191" s="34">
        <f>IF($D191="","",((SUM($S191:$T191))-U191)*0.1)+'HK HE 16-17'!R197</f>
        <v>12.5</v>
      </c>
      <c r="W191" s="16">
        <f>IF($D191="","",HKI!W191+HKII!W191)</f>
        <v>0</v>
      </c>
      <c r="X191" s="16">
        <f>IF($D191="","",HKI!X191+HKII!X191)</f>
        <v>0</v>
      </c>
      <c r="Y191" s="16">
        <f>IF($D191="","",HKI!Y191+HKII!Y191)</f>
        <v>0</v>
      </c>
      <c r="Z191" s="34">
        <f t="shared" si="8"/>
        <v>0</v>
      </c>
      <c r="AA191" s="16">
        <f>IF($D191="","",HKI!AA191+HKII!AA191)</f>
        <v>82</v>
      </c>
      <c r="AB191" s="16">
        <f>IF($D191="","",HKI!AB191+HKII!AB191)</f>
        <v>41</v>
      </c>
      <c r="AC191" s="16">
        <f>IF($D191="","",HKI!AC191+HKII!AC191)</f>
        <v>82</v>
      </c>
      <c r="AD191" s="34">
        <f t="shared" si="9"/>
        <v>4.1000000000000005</v>
      </c>
      <c r="AE191" s="16">
        <f>IF($D191="","",HKI!AE191+HKII!AE191)</f>
        <v>0</v>
      </c>
      <c r="AF191" s="16">
        <f>IF($D191="","",HKI!AF191+HKII!AF191)</f>
        <v>0</v>
      </c>
      <c r="AG191" s="16">
        <f>IF($D191="","",HKI!AG191+HKII!AG191)</f>
        <v>0</v>
      </c>
      <c r="AH191" s="34">
        <f>IF($D191="","",HKI!AH191+HKII!AH191)</f>
        <v>0</v>
      </c>
      <c r="AI191" s="16">
        <f>IF($D191="","",HKI!AI191+HKII!AI191+'COI - CHAM THI TN 17-18'!AI191)</f>
        <v>0</v>
      </c>
      <c r="AJ191" s="16">
        <f>IF($D191="","",HKI!AJ191+HKII!AJ191+'COI - CHAM THI TN 17-18'!AJ191)</f>
        <v>0</v>
      </c>
      <c r="AK191" s="34">
        <f>IF($D191="","",(SUM($AI191:$AJ191))*0.2)+'HK HE 16-17'!Y197</f>
        <v>0</v>
      </c>
      <c r="AL191" s="16">
        <f>IF($D191="","",HKI!AL191+HKII!AL191)</f>
        <v>0</v>
      </c>
      <c r="AM191" s="16">
        <f>IF($D191="","",HKI!AM191+HKII!AM191)</f>
        <v>0</v>
      </c>
      <c r="AN191" s="34">
        <f>IF($D191="","",HKI!AN191+HKII!AN191)</f>
        <v>0</v>
      </c>
      <c r="AO191" s="16">
        <f>IF($D191="","",HKI!AO191+HKII!AO191+'COI - CHAM THI TN 17-18'!AO191)</f>
        <v>0</v>
      </c>
      <c r="AP191" s="16">
        <f>IF($D191="","",HKI!AP191+HKII!AP191+'COI - CHAM THI TN 17-18'!AP191)</f>
        <v>0</v>
      </c>
      <c r="AQ191" s="16">
        <f>IF(D191="","",SUM(AO191:AP191)*0.4)+'HK HE 16-17'!AB197</f>
        <v>0</v>
      </c>
      <c r="AR191" s="34">
        <f>IF($D191="","",HKI!AR191+HKII!AR191+'COI - CHAM THI TN 17-18'!AR191+'HK HE 16-17'!AF197)</f>
        <v>0</v>
      </c>
      <c r="AS191" s="34">
        <f>IF($D191="","",HKI!AS191+HKII!AS191+'COI - CHAM THI TN 17-18'!AS191+'HK HE 16-17'!AG197)</f>
        <v>0.5</v>
      </c>
      <c r="AT191" s="17">
        <f t="shared" si="10"/>
        <v>31.5</v>
      </c>
      <c r="AU191" s="5"/>
    </row>
    <row r="192" spans="1:47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IF($D192="","",HKI!E192+HKII!E192)</f>
        <v>21</v>
      </c>
      <c r="F192" s="16">
        <f>IF($D192="","",HKI!F192+HKII!F192)</f>
        <v>0</v>
      </c>
      <c r="G192" s="16">
        <f>IF($D192="","",HKI!G192+HKII!G192)</f>
        <v>0</v>
      </c>
      <c r="H192" s="16">
        <f>IF($D192="","",HKI!H192+HKII!H192)</f>
        <v>0</v>
      </c>
      <c r="I192" s="16">
        <f>IF($D192="","",HKI!I192+HKII!I192)</f>
        <v>0</v>
      </c>
      <c r="J192" s="16">
        <f>IF($D192="","",HKI!J192+HKII!J192)</f>
        <v>0</v>
      </c>
      <c r="K192" s="16">
        <f>IF($D192="","",HKI!K192+HKII!K192)</f>
        <v>0</v>
      </c>
      <c r="L192" s="16">
        <f>IF($D192="","",HKI!L192+HKII!L192)</f>
        <v>0</v>
      </c>
      <c r="M192" s="34">
        <f>IF($D192="","",($E192+$F192*1.5+$G192*0.25+$H192*0.5+$I192*2+$J192*2.5+$K192*0.5+$L192*1.5)+'HK HE 16-17'!I198)</f>
        <v>21</v>
      </c>
      <c r="N192" s="16">
        <f>IF($D192="","",HKI!N192+HKII!N192)</f>
        <v>2.85</v>
      </c>
      <c r="O192" s="16">
        <f>IF($D192="","",HKI!O192+HKII!O192)</f>
        <v>4.2</v>
      </c>
      <c r="P192" s="16">
        <f>IF($D192="","",HKI!P192+HKII!P192)</f>
        <v>0</v>
      </c>
      <c r="Q192" s="16">
        <f>IF($D192="","",HKI!Q192+HKII!Q192)</f>
        <v>0</v>
      </c>
      <c r="R192" s="34">
        <f>IF($D192="","",SUM($N192:$Q192)+'HK HE 16-17'!N198)</f>
        <v>7.0500000000000007</v>
      </c>
      <c r="S192" s="16">
        <f>IF($D192="","",HKI!S192+HKII!S192)</f>
        <v>477</v>
      </c>
      <c r="T192" s="16">
        <f>IF($D192="","",HKI!T192+HKII!T192)</f>
        <v>299</v>
      </c>
      <c r="U192" s="16">
        <f>IF($D192="","",HKI!U192+HKII!U192)</f>
        <v>477</v>
      </c>
      <c r="V192" s="34">
        <f>IF($D192="","",((SUM($S192:$T192))-U192)*0.1)+'HK HE 16-17'!R198</f>
        <v>29.900000000000002</v>
      </c>
      <c r="W192" s="16">
        <f>IF($D192="","",HKI!W192+HKII!W192)</f>
        <v>0</v>
      </c>
      <c r="X192" s="16">
        <f>IF($D192="","",HKI!X192+HKII!X192)</f>
        <v>0</v>
      </c>
      <c r="Y192" s="16">
        <f>IF($D192="","",HKI!Y192+HKII!Y192)</f>
        <v>0</v>
      </c>
      <c r="Z192" s="34">
        <f t="shared" si="8"/>
        <v>0</v>
      </c>
      <c r="AA192" s="16">
        <f>IF($D192="","",HKI!AA192+HKII!AA192)</f>
        <v>0</v>
      </c>
      <c r="AB192" s="16">
        <f>IF($D192="","",HKI!AB192+HKII!AB192)</f>
        <v>59</v>
      </c>
      <c r="AC192" s="16">
        <f>IF($D192="","",HKI!AC192+HKII!AC192)</f>
        <v>0</v>
      </c>
      <c r="AD192" s="34">
        <f t="shared" si="9"/>
        <v>5.9</v>
      </c>
      <c r="AE192" s="16">
        <f>IF($D192="","",HKI!AE192+HKII!AE192)</f>
        <v>0</v>
      </c>
      <c r="AF192" s="16">
        <f>IF($D192="","",HKI!AF192+HKII!AF192)</f>
        <v>0</v>
      </c>
      <c r="AG192" s="16">
        <f>IF($D192="","",HKI!AG192+HKII!AG192)</f>
        <v>0</v>
      </c>
      <c r="AH192" s="34">
        <f>IF($D192="","",HKI!AH192+HKII!AH192)</f>
        <v>0</v>
      </c>
      <c r="AI192" s="16">
        <f>IF($D192="","",HKI!AI192+HKII!AI192+'COI - CHAM THI TN 17-18'!AI192)</f>
        <v>2</v>
      </c>
      <c r="AJ192" s="16">
        <f>IF($D192="","",HKI!AJ192+HKII!AJ192+'COI - CHAM THI TN 17-18'!AJ192)</f>
        <v>3</v>
      </c>
      <c r="AK192" s="34">
        <f>IF($D192="","",(SUM($AI192:$AJ192))*0.2)+'HK HE 16-17'!Y198</f>
        <v>1</v>
      </c>
      <c r="AL192" s="16">
        <f>IF($D192="","",HKI!AL192+HKII!AL192)</f>
        <v>0</v>
      </c>
      <c r="AM192" s="16">
        <f>IF($D192="","",HKI!AM192+HKII!AM192)</f>
        <v>0</v>
      </c>
      <c r="AN192" s="34">
        <f>IF($D192="","",HKI!AN192+HKII!AN192)</f>
        <v>0</v>
      </c>
      <c r="AO192" s="16">
        <f>IF($D192="","",HKI!AO192+HKII!AO192+'COI - CHAM THI TN 17-18'!AO192)</f>
        <v>0</v>
      </c>
      <c r="AP192" s="16">
        <f>IF($D192="","",HKI!AP192+HKII!AP192+'COI - CHAM THI TN 17-18'!AP192)</f>
        <v>0</v>
      </c>
      <c r="AQ192" s="16">
        <f>IF(D192="","",SUM(AO192:AP192)*0.4)+'HK HE 16-17'!AB198</f>
        <v>0</v>
      </c>
      <c r="AR192" s="34">
        <f>IF($D192="","",HKI!AR192+HKII!AR192+'COI - CHAM THI TN 17-18'!AR192+'HK HE 16-17'!AF198)</f>
        <v>0</v>
      </c>
      <c r="AS192" s="34">
        <f>IF($D192="","",HKI!AS192+HKII!AS192+'COI - CHAM THI TN 17-18'!AS192+'HK HE 16-17'!AG198)</f>
        <v>1</v>
      </c>
      <c r="AT192" s="17">
        <f t="shared" si="10"/>
        <v>65.900000000000006</v>
      </c>
      <c r="AU192" s="5"/>
    </row>
    <row r="193" spans="1:47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IF($D193="","",HKI!E193+HKII!E193)</f>
        <v>0</v>
      </c>
      <c r="F193" s="16">
        <f>IF($D193="","",HKI!F193+HKII!F193)</f>
        <v>0</v>
      </c>
      <c r="G193" s="16">
        <f>IF($D193="","",HKI!G193+HKII!G193)</f>
        <v>0</v>
      </c>
      <c r="H193" s="16">
        <f>IF($D193="","",HKI!H193+HKII!H193)</f>
        <v>0</v>
      </c>
      <c r="I193" s="16">
        <f>IF($D193="","",HKI!I193+HKII!I193)</f>
        <v>0</v>
      </c>
      <c r="J193" s="16">
        <f>IF($D193="","",HKI!J193+HKII!J193)</f>
        <v>0</v>
      </c>
      <c r="K193" s="16">
        <f>IF($D193="","",HKI!K193+HKII!K193)</f>
        <v>0</v>
      </c>
      <c r="L193" s="16">
        <f>IF($D193="","",HKI!L193+HKII!L193)</f>
        <v>0</v>
      </c>
      <c r="M193" s="34">
        <f>IF($D193="","",($E193+$F193*1.5+$G193*0.25+$H193*0.5+$I193*2+$J193*2.5+$K193*0.5+$L193*1.5)+'HK HE 16-17'!I199)</f>
        <v>0</v>
      </c>
      <c r="N193" s="16">
        <f>IF($D193="","",HKI!N193+HKII!N193)</f>
        <v>0</v>
      </c>
      <c r="O193" s="16">
        <f>IF($D193="","",HKI!O193+HKII!O193)</f>
        <v>0</v>
      </c>
      <c r="P193" s="16">
        <f>IF($D193="","",HKI!P193+HKII!P193)</f>
        <v>0</v>
      </c>
      <c r="Q193" s="16">
        <f>IF($D193="","",HKI!Q193+HKII!Q193)</f>
        <v>0</v>
      </c>
      <c r="R193" s="34">
        <f>IF($D193="","",SUM($N193:$Q193)+'HK HE 16-17'!N199)</f>
        <v>0</v>
      </c>
      <c r="S193" s="16">
        <f>IF($D193="","",HKI!S193+HKII!S193)</f>
        <v>0</v>
      </c>
      <c r="T193" s="16">
        <f>IF($D193="","",HKI!T193+HKII!T193)</f>
        <v>0</v>
      </c>
      <c r="U193" s="16">
        <f>IF($D193="","",HKI!U193+HKII!U193)</f>
        <v>0</v>
      </c>
      <c r="V193" s="34">
        <f>IF($D193="","",((SUM($S193:$T193))-U193)*0.1)+'HK HE 16-17'!R199</f>
        <v>0</v>
      </c>
      <c r="W193" s="16">
        <f>IF($D193="","",HKI!W193+HKII!W193)</f>
        <v>0</v>
      </c>
      <c r="X193" s="16">
        <f>IF($D193="","",HKI!X193+HKII!X193)</f>
        <v>0</v>
      </c>
      <c r="Y193" s="16">
        <f>IF($D193="","",HKI!Y193+HKII!Y193)</f>
        <v>0</v>
      </c>
      <c r="Z193" s="34">
        <f t="shared" si="8"/>
        <v>0</v>
      </c>
      <c r="AA193" s="16">
        <f>IF($D193="","",HKI!AA193+HKII!AA193)</f>
        <v>0</v>
      </c>
      <c r="AB193" s="16">
        <f>IF($D193="","",HKI!AB193+HKII!AB193)</f>
        <v>0</v>
      </c>
      <c r="AC193" s="16">
        <f>IF($D193="","",HKI!AC193+HKII!AC193)</f>
        <v>0</v>
      </c>
      <c r="AD193" s="34">
        <f t="shared" si="9"/>
        <v>0</v>
      </c>
      <c r="AE193" s="16">
        <f>IF($D193="","",HKI!AE193+HKII!AE193)</f>
        <v>0</v>
      </c>
      <c r="AF193" s="16">
        <f>IF($D193="","",HKI!AF193+HKII!AF193)</f>
        <v>0</v>
      </c>
      <c r="AG193" s="16">
        <f>IF($D193="","",HKI!AG193+HKII!AG193)</f>
        <v>0</v>
      </c>
      <c r="AH193" s="34">
        <f>IF($D193="","",HKI!AH193+HKII!AH193)</f>
        <v>0</v>
      </c>
      <c r="AI193" s="16">
        <f>IF($D193="","",HKI!AI193+HKII!AI193+'COI - CHAM THI TN 17-18'!AI193)</f>
        <v>0</v>
      </c>
      <c r="AJ193" s="16">
        <f>IF($D193="","",HKI!AJ193+HKII!AJ193+'COI - CHAM THI TN 17-18'!AJ193)</f>
        <v>0</v>
      </c>
      <c r="AK193" s="34">
        <f>IF($D193="","",(SUM($AI193:$AJ193))*0.2)+'HK HE 16-17'!Y199</f>
        <v>0</v>
      </c>
      <c r="AL193" s="16">
        <f>IF($D193="","",HKI!AL193+HKII!AL193)</f>
        <v>0</v>
      </c>
      <c r="AM193" s="16">
        <f>IF($D193="","",HKI!AM193+HKII!AM193)</f>
        <v>0</v>
      </c>
      <c r="AN193" s="34">
        <f>IF($D193="","",HKI!AN193+HKII!AN193)</f>
        <v>0</v>
      </c>
      <c r="AO193" s="16">
        <f>IF($D193="","",HKI!AO193+HKII!AO193+'COI - CHAM THI TN 17-18'!AO193)</f>
        <v>0</v>
      </c>
      <c r="AP193" s="16">
        <f>IF($D193="","",HKI!AP193+HKII!AP193+'COI - CHAM THI TN 17-18'!AP193)</f>
        <v>0</v>
      </c>
      <c r="AQ193" s="16">
        <f>IF(D193="","",SUM(AO193:AP193)*0.4)+'HK HE 16-17'!AB199</f>
        <v>0</v>
      </c>
      <c r="AR193" s="34">
        <f>IF($D193="","",HKI!AR193+HKII!AR193+'COI - CHAM THI TN 17-18'!AR193+'HK HE 16-17'!AF199)</f>
        <v>0</v>
      </c>
      <c r="AS193" s="34">
        <f>IF($D193="","",HKI!AS193+HKII!AS193+'COI - CHAM THI TN 17-18'!AS193+'HK HE 16-17'!AG199)</f>
        <v>0</v>
      </c>
      <c r="AT193" s="17">
        <f t="shared" si="10"/>
        <v>0</v>
      </c>
      <c r="AU193" s="5"/>
    </row>
    <row r="194" spans="1:47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IF($D194="","",HKI!E194+HKII!E194)</f>
        <v>4</v>
      </c>
      <c r="F194" s="16">
        <f>IF($D194="","",HKI!F194+HKII!F194)</f>
        <v>0</v>
      </c>
      <c r="G194" s="16">
        <f>IF($D194="","",HKI!G194+HKII!G194)</f>
        <v>0</v>
      </c>
      <c r="H194" s="16">
        <f>IF($D194="","",HKI!H194+HKII!H194)</f>
        <v>0</v>
      </c>
      <c r="I194" s="16">
        <f>IF($D194="","",HKI!I194+HKII!I194)</f>
        <v>0</v>
      </c>
      <c r="J194" s="16">
        <f>IF($D194="","",HKI!J194+HKII!J194)</f>
        <v>0</v>
      </c>
      <c r="K194" s="16">
        <f>IF($D194="","",HKI!K194+HKII!K194)</f>
        <v>0</v>
      </c>
      <c r="L194" s="16">
        <f>IF($D194="","",HKI!L194+HKII!L194)</f>
        <v>0</v>
      </c>
      <c r="M194" s="34">
        <f>IF($D194="","",($E194+$F194*1.5+$G194*0.25+$H194*0.5+$I194*2+$J194*2.5+$K194*0.5+$L194*1.5)+'HK HE 16-17'!I200)</f>
        <v>4</v>
      </c>
      <c r="N194" s="16">
        <f>IF($D194="","",HKI!N194+HKII!N194)</f>
        <v>0</v>
      </c>
      <c r="O194" s="16">
        <f>IF($D194="","",HKI!O194+HKII!O194)</f>
        <v>0</v>
      </c>
      <c r="P194" s="16">
        <f>IF($D194="","",HKI!P194+HKII!P194)</f>
        <v>0</v>
      </c>
      <c r="Q194" s="16">
        <f>IF($D194="","",HKI!Q194+HKII!Q194)</f>
        <v>0</v>
      </c>
      <c r="R194" s="34">
        <f>IF($D194="","",SUM($N194:$Q194)+'HK HE 16-17'!N200)</f>
        <v>0</v>
      </c>
      <c r="S194" s="16">
        <f>IF($D194="","",HKI!S194+HKII!S194)</f>
        <v>178</v>
      </c>
      <c r="T194" s="16">
        <f>IF($D194="","",HKI!T194+HKII!T194)</f>
        <v>96</v>
      </c>
      <c r="U194" s="16">
        <f>IF($D194="","",HKI!U194+HKII!U194)</f>
        <v>164</v>
      </c>
      <c r="V194" s="34">
        <f>IF($D194="","",((SUM($S194:$T194))-U194)*0.1)+'HK HE 16-17'!R200</f>
        <v>11</v>
      </c>
      <c r="W194" s="16">
        <f>IF($D194="","",HKI!W194+HKII!W194)</f>
        <v>0</v>
      </c>
      <c r="X194" s="16">
        <f>IF($D194="","",HKI!X194+HKII!X194)</f>
        <v>0</v>
      </c>
      <c r="Y194" s="16">
        <f>IF($D194="","",HKI!Y194+HKII!Y194)</f>
        <v>0</v>
      </c>
      <c r="Z194" s="34">
        <f t="shared" si="8"/>
        <v>0</v>
      </c>
      <c r="AA194" s="16">
        <f>IF($D194="","",HKI!AA194+HKII!AA194)</f>
        <v>73</v>
      </c>
      <c r="AB194" s="16">
        <f>IF($D194="","",HKI!AB194+HKII!AB194)</f>
        <v>0</v>
      </c>
      <c r="AC194" s="16">
        <f>IF($D194="","",HKI!AC194+HKII!AC194)</f>
        <v>73</v>
      </c>
      <c r="AD194" s="34">
        <f t="shared" si="9"/>
        <v>0</v>
      </c>
      <c r="AE194" s="16">
        <f>IF($D194="","",HKI!AE194+HKII!AE194)</f>
        <v>0</v>
      </c>
      <c r="AF194" s="16">
        <f>IF($D194="","",HKI!AF194+HKII!AF194)</f>
        <v>0</v>
      </c>
      <c r="AG194" s="16">
        <f>IF($D194="","",HKI!AG194+HKII!AG194)</f>
        <v>0</v>
      </c>
      <c r="AH194" s="34">
        <f>IF($D194="","",HKI!AH194+HKII!AH194)</f>
        <v>0</v>
      </c>
      <c r="AI194" s="16">
        <f>IF($D194="","",HKI!AI194+HKII!AI194+'COI - CHAM THI TN 17-18'!AI194)</f>
        <v>0</v>
      </c>
      <c r="AJ194" s="16">
        <f>IF($D194="","",HKI!AJ194+HKII!AJ194+'COI - CHAM THI TN 17-18'!AJ194)</f>
        <v>0</v>
      </c>
      <c r="AK194" s="34">
        <f>IF($D194="","",(SUM($AI194:$AJ194))*0.2)+'HK HE 16-17'!Y200</f>
        <v>0</v>
      </c>
      <c r="AL194" s="16">
        <f>IF($D194="","",HKI!AL194+HKII!AL194)</f>
        <v>0</v>
      </c>
      <c r="AM194" s="16">
        <f>IF($D194="","",HKI!AM194+HKII!AM194)</f>
        <v>0</v>
      </c>
      <c r="AN194" s="34">
        <f>IF($D194="","",HKI!AN194+HKII!AN194)</f>
        <v>0</v>
      </c>
      <c r="AO194" s="16">
        <f>IF($D194="","",HKI!AO194+HKII!AO194+'COI - CHAM THI TN 17-18'!AO194)</f>
        <v>0</v>
      </c>
      <c r="AP194" s="16">
        <f>IF($D194="","",HKI!AP194+HKII!AP194+'COI - CHAM THI TN 17-18'!AP194)</f>
        <v>0</v>
      </c>
      <c r="AQ194" s="16">
        <f>IF(D194="","",SUM(AO194:AP194)*0.4)+'HK HE 16-17'!AB200</f>
        <v>0</v>
      </c>
      <c r="AR194" s="34">
        <f>IF($D194="","",HKI!AR194+HKII!AR194+'COI - CHAM THI TN 17-18'!AR194+'HK HE 16-17'!AF200)</f>
        <v>0</v>
      </c>
      <c r="AS194" s="34">
        <f>IF($D194="","",HKI!AS194+HKII!AS194+'COI - CHAM THI TN 17-18'!AS194+'HK HE 16-17'!AG200)</f>
        <v>0</v>
      </c>
      <c r="AT194" s="17">
        <f t="shared" si="10"/>
        <v>15</v>
      </c>
      <c r="AU194" s="5"/>
    </row>
    <row r="195" spans="1:47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IF($D195="","",HKI!E195+HKII!E195)</f>
        <v>0</v>
      </c>
      <c r="F195" s="16">
        <f>IF($D195="","",HKI!F195+HKII!F195)</f>
        <v>0</v>
      </c>
      <c r="G195" s="16">
        <f>IF($D195="","",HKI!G195+HKII!G195)</f>
        <v>0</v>
      </c>
      <c r="H195" s="16">
        <f>IF($D195="","",HKI!H195+HKII!H195)</f>
        <v>0</v>
      </c>
      <c r="I195" s="16">
        <f>IF($D195="","",HKI!I195+HKII!I195)</f>
        <v>0</v>
      </c>
      <c r="J195" s="16">
        <f>IF($D195="","",HKI!J195+HKII!J195)</f>
        <v>0</v>
      </c>
      <c r="K195" s="16">
        <f>IF($D195="","",HKI!K195+HKII!K195)</f>
        <v>0</v>
      </c>
      <c r="L195" s="16">
        <f>IF($D195="","",HKI!L195+HKII!L195)</f>
        <v>0</v>
      </c>
      <c r="M195" s="34">
        <f>IF($D195="","",($E195+$F195*1.5+$G195*0.25+$H195*0.5+$I195*2+$J195*2.5+$K195*0.5+$L195*1.5)+'HK HE 16-17'!I201)</f>
        <v>0</v>
      </c>
      <c r="N195" s="16">
        <f>IF($D195="","",HKI!N195+HKII!N195)</f>
        <v>0</v>
      </c>
      <c r="O195" s="16">
        <f>IF($D195="","",HKI!O195+HKII!O195)</f>
        <v>0</v>
      </c>
      <c r="P195" s="16">
        <f>IF($D195="","",HKI!P195+HKII!P195)</f>
        <v>0</v>
      </c>
      <c r="Q195" s="16">
        <f>IF($D195="","",HKI!Q195+HKII!Q195)</f>
        <v>0</v>
      </c>
      <c r="R195" s="34">
        <f>IF($D195="","",SUM($N195:$Q195)+'HK HE 16-17'!N201)</f>
        <v>0</v>
      </c>
      <c r="S195" s="16">
        <f>IF($D195="","",HKI!S195+HKII!S195)</f>
        <v>16</v>
      </c>
      <c r="T195" s="16">
        <f>IF($D195="","",HKI!T195+HKII!T195)</f>
        <v>0</v>
      </c>
      <c r="U195" s="16">
        <f>IF($D195="","",HKI!U195+HKII!U195)</f>
        <v>42</v>
      </c>
      <c r="V195" s="34">
        <f>IF($D195="","",((SUM($S195:$T195))-U195)*0.1)+'HK HE 16-17'!R201</f>
        <v>-2.6</v>
      </c>
      <c r="W195" s="16">
        <f>IF($D195="","",HKI!W195+HKII!W195)</f>
        <v>0</v>
      </c>
      <c r="X195" s="16">
        <f>IF($D195="","",HKI!X195+HKII!X195)</f>
        <v>0</v>
      </c>
      <c r="Y195" s="16">
        <f>IF($D195="","",HKI!Y195+HKII!Y195)</f>
        <v>0</v>
      </c>
      <c r="Z195" s="34">
        <f t="shared" si="8"/>
        <v>0</v>
      </c>
      <c r="AA195" s="16">
        <f>IF($D195="","",HKI!AA195+HKII!AA195)</f>
        <v>0</v>
      </c>
      <c r="AB195" s="16">
        <f>IF($D195="","",HKI!AB195+HKII!AB195)</f>
        <v>0</v>
      </c>
      <c r="AC195" s="16">
        <f>IF($D195="","",HKI!AC195+HKII!AC195)</f>
        <v>0</v>
      </c>
      <c r="AD195" s="34">
        <f t="shared" si="9"/>
        <v>0</v>
      </c>
      <c r="AE195" s="16">
        <f>IF($D195="","",HKI!AE195+HKII!AE195)</f>
        <v>0</v>
      </c>
      <c r="AF195" s="16">
        <f>IF($D195="","",HKI!AF195+HKII!AF195)</f>
        <v>0</v>
      </c>
      <c r="AG195" s="16">
        <f>IF($D195="","",HKI!AG195+HKII!AG195)</f>
        <v>0</v>
      </c>
      <c r="AH195" s="34">
        <f>IF($D195="","",HKI!AH195+HKII!AH195)</f>
        <v>0</v>
      </c>
      <c r="AI195" s="16">
        <f>IF($D195="","",HKI!AI195+HKII!AI195+'COI - CHAM THI TN 17-18'!AI195)</f>
        <v>0</v>
      </c>
      <c r="AJ195" s="16">
        <f>IF($D195="","",HKI!AJ195+HKII!AJ195+'COI - CHAM THI TN 17-18'!AJ195)</f>
        <v>0</v>
      </c>
      <c r="AK195" s="34">
        <f>IF($D195="","",(SUM($AI195:$AJ195))*0.2)+'HK HE 16-17'!Y201</f>
        <v>0</v>
      </c>
      <c r="AL195" s="16">
        <f>IF($D195="","",HKI!AL195+HKII!AL195)</f>
        <v>0</v>
      </c>
      <c r="AM195" s="16">
        <f>IF($D195="","",HKI!AM195+HKII!AM195)</f>
        <v>0</v>
      </c>
      <c r="AN195" s="34">
        <f>IF($D195="","",HKI!AN195+HKII!AN195)</f>
        <v>0</v>
      </c>
      <c r="AO195" s="16">
        <f>IF($D195="","",HKI!AO195+HKII!AO195+'COI - CHAM THI TN 17-18'!AO195)</f>
        <v>0</v>
      </c>
      <c r="AP195" s="16">
        <f>IF($D195="","",HKI!AP195+HKII!AP195+'COI - CHAM THI TN 17-18'!AP195)</f>
        <v>0</v>
      </c>
      <c r="AQ195" s="16">
        <f>IF(D195="","",SUM(AO195:AP195)*0.4)+'HK HE 16-17'!AB201</f>
        <v>0</v>
      </c>
      <c r="AR195" s="34">
        <f>IF($D195="","",HKI!AR195+HKII!AR195+'COI - CHAM THI TN 17-18'!AR195+'HK HE 16-17'!AF201)</f>
        <v>0</v>
      </c>
      <c r="AS195" s="34">
        <f>IF($D195="","",HKI!AS195+HKII!AS195+'COI - CHAM THI TN 17-18'!AS195+'HK HE 16-17'!AG201)</f>
        <v>0</v>
      </c>
      <c r="AT195" s="17">
        <f t="shared" si="10"/>
        <v>-2.6</v>
      </c>
      <c r="AU195" s="5"/>
    </row>
    <row r="196" spans="1:47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IF($D196="","",HKI!E196+HKII!E196)</f>
        <v>0</v>
      </c>
      <c r="F196" s="16">
        <f>IF($D196="","",HKI!F196+HKII!F196)</f>
        <v>0</v>
      </c>
      <c r="G196" s="16">
        <f>IF($D196="","",HKI!G196+HKII!G196)</f>
        <v>0</v>
      </c>
      <c r="H196" s="16">
        <f>IF($D196="","",HKI!H196+HKII!H196)</f>
        <v>0</v>
      </c>
      <c r="I196" s="16">
        <f>IF($D196="","",HKI!I196+HKII!I196)</f>
        <v>0</v>
      </c>
      <c r="J196" s="16">
        <f>IF($D196="","",HKI!J196+HKII!J196)</f>
        <v>0</v>
      </c>
      <c r="K196" s="16">
        <f>IF($D196="","",HKI!K196+HKII!K196)</f>
        <v>0</v>
      </c>
      <c r="L196" s="16">
        <f>IF($D196="","",HKI!L196+HKII!L196)</f>
        <v>0</v>
      </c>
      <c r="M196" s="34">
        <f>IF($D196="","",($E196+$F196*1.5+$G196*0.25+$H196*0.5+$I196*2+$J196*2.5+$K196*0.5+$L196*1.5)+'HK HE 16-17'!I202)</f>
        <v>0</v>
      </c>
      <c r="N196" s="16">
        <f>IF($D196="","",HKI!N196+HKII!N196)</f>
        <v>0</v>
      </c>
      <c r="O196" s="16">
        <f>IF($D196="","",HKI!O196+HKII!O196)</f>
        <v>0</v>
      </c>
      <c r="P196" s="16">
        <f>IF($D196="","",HKI!P196+HKII!P196)</f>
        <v>0</v>
      </c>
      <c r="Q196" s="16">
        <f>IF($D196="","",HKI!Q196+HKII!Q196)</f>
        <v>0</v>
      </c>
      <c r="R196" s="34">
        <f>IF($D196="","",SUM($N196:$Q196)+'HK HE 16-17'!N202)</f>
        <v>0</v>
      </c>
      <c r="S196" s="16">
        <f>IF($D196="","",HKI!S196+HKII!S196)</f>
        <v>0</v>
      </c>
      <c r="T196" s="16">
        <f>IF($D196="","",HKI!T196+HKII!T196)</f>
        <v>0</v>
      </c>
      <c r="U196" s="16">
        <f>IF($D196="","",HKI!U196+HKII!U196)</f>
        <v>0</v>
      </c>
      <c r="V196" s="34">
        <f>IF($D196="","",((SUM($S196:$T196))-U196)*0.1)+'HK HE 16-17'!R202</f>
        <v>0</v>
      </c>
      <c r="W196" s="16">
        <f>IF($D196="","",HKI!W196+HKII!W196)</f>
        <v>0</v>
      </c>
      <c r="X196" s="16">
        <f>IF($D196="","",HKI!X196+HKII!X196)</f>
        <v>0</v>
      </c>
      <c r="Y196" s="16">
        <f>IF($D196="","",HKI!Y196+HKII!Y196)</f>
        <v>0</v>
      </c>
      <c r="Z196" s="34">
        <f t="shared" si="8"/>
        <v>0</v>
      </c>
      <c r="AA196" s="16">
        <f>IF($D196="","",HKI!AA196+HKII!AA196)</f>
        <v>0</v>
      </c>
      <c r="AB196" s="16">
        <f>IF($D196="","",HKI!AB196+HKII!AB196)</f>
        <v>0</v>
      </c>
      <c r="AC196" s="16">
        <f>IF($D196="","",HKI!AC196+HKII!AC196)</f>
        <v>0</v>
      </c>
      <c r="AD196" s="34">
        <f t="shared" si="9"/>
        <v>0</v>
      </c>
      <c r="AE196" s="16">
        <f>IF($D196="","",HKI!AE196+HKII!AE196)</f>
        <v>0</v>
      </c>
      <c r="AF196" s="16">
        <f>IF($D196="","",HKI!AF196+HKII!AF196)</f>
        <v>0</v>
      </c>
      <c r="AG196" s="16">
        <f>IF($D196="","",HKI!AG196+HKII!AG196)</f>
        <v>0</v>
      </c>
      <c r="AH196" s="34">
        <f>IF($D196="","",HKI!AH196+HKII!AH196)</f>
        <v>0</v>
      </c>
      <c r="AI196" s="16">
        <f>IF($D196="","",HKI!AI196+HKII!AI196+'COI - CHAM THI TN 17-18'!AI196)</f>
        <v>0</v>
      </c>
      <c r="AJ196" s="16">
        <f>IF($D196="","",HKI!AJ196+HKII!AJ196+'COI - CHAM THI TN 17-18'!AJ196)</f>
        <v>0</v>
      </c>
      <c r="AK196" s="34">
        <f>IF($D196="","",(SUM($AI196:$AJ196))*0.2)+'HK HE 16-17'!Y202</f>
        <v>0</v>
      </c>
      <c r="AL196" s="16">
        <f>IF($D196="","",HKI!AL196+HKII!AL196)</f>
        <v>0</v>
      </c>
      <c r="AM196" s="16">
        <f>IF($D196="","",HKI!AM196+HKII!AM196)</f>
        <v>0</v>
      </c>
      <c r="AN196" s="34">
        <f>IF($D196="","",HKI!AN196+HKII!AN196)</f>
        <v>0</v>
      </c>
      <c r="AO196" s="16">
        <f>IF($D196="","",HKI!AO196+HKII!AO196+'COI - CHAM THI TN 17-18'!AO196)</f>
        <v>0</v>
      </c>
      <c r="AP196" s="16">
        <f>IF($D196="","",HKI!AP196+HKII!AP196+'COI - CHAM THI TN 17-18'!AP196)</f>
        <v>0</v>
      </c>
      <c r="AQ196" s="16">
        <f>IF(D196="","",SUM(AO196:AP196)*0.4)+'HK HE 16-17'!AB202</f>
        <v>0</v>
      </c>
      <c r="AR196" s="34">
        <f>IF($D196="","",HKI!AR196+HKII!AR196+'COI - CHAM THI TN 17-18'!AR196+'HK HE 16-17'!AF202)</f>
        <v>0</v>
      </c>
      <c r="AS196" s="34">
        <f>IF($D196="","",HKI!AS196+HKII!AS196+'COI - CHAM THI TN 17-18'!AS196+'HK HE 16-17'!AG202)</f>
        <v>0</v>
      </c>
      <c r="AT196" s="17">
        <f t="shared" si="10"/>
        <v>0</v>
      </c>
      <c r="AU196" s="5"/>
    </row>
    <row r="197" spans="1:47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IF($D197="","",HKI!E197+HKII!E197)</f>
        <v>0</v>
      </c>
      <c r="F197" s="16">
        <f>IF($D197="","",HKI!F197+HKII!F197)</f>
        <v>0</v>
      </c>
      <c r="G197" s="16">
        <f>IF($D197="","",HKI!G197+HKII!G197)</f>
        <v>0</v>
      </c>
      <c r="H197" s="16">
        <f>IF($D197="","",HKI!H197+HKII!H197)</f>
        <v>0</v>
      </c>
      <c r="I197" s="16">
        <f>IF($D197="","",HKI!I197+HKII!I197)</f>
        <v>0</v>
      </c>
      <c r="J197" s="16">
        <f>IF($D197="","",HKI!J197+HKII!J197)</f>
        <v>0</v>
      </c>
      <c r="K197" s="16">
        <f>IF($D197="","",HKI!K197+HKII!K197)</f>
        <v>0</v>
      </c>
      <c r="L197" s="16">
        <f>IF($D197="","",HKI!L197+HKII!L197)</f>
        <v>0</v>
      </c>
      <c r="M197" s="34">
        <f>IF($D197="","",($E197+$F197*1.5+$G197*0.25+$H197*0.5+$I197*2+$J197*2.5+$K197*0.5+$L197*1.5)+'HK HE 16-17'!I203)</f>
        <v>0</v>
      </c>
      <c r="N197" s="16">
        <f>IF($D197="","",HKI!N197+HKII!N197)</f>
        <v>0</v>
      </c>
      <c r="O197" s="16">
        <f>IF($D197="","",HKI!O197+HKII!O197)</f>
        <v>0</v>
      </c>
      <c r="P197" s="16">
        <f>IF($D197="","",HKI!P197+HKII!P197)</f>
        <v>0</v>
      </c>
      <c r="Q197" s="16">
        <f>IF($D197="","",HKI!Q197+HKII!Q197)</f>
        <v>0</v>
      </c>
      <c r="R197" s="34">
        <f>IF($D197="","",SUM($N197:$Q197)+'HK HE 16-17'!N203)</f>
        <v>0</v>
      </c>
      <c r="S197" s="16">
        <f>IF($D197="","",HKI!S197+HKII!S197)</f>
        <v>37</v>
      </c>
      <c r="T197" s="16">
        <f>IF($D197="","",HKI!T197+HKII!T197)</f>
        <v>0</v>
      </c>
      <c r="U197" s="16">
        <f>IF($D197="","",HKI!U197+HKII!U197)</f>
        <v>30</v>
      </c>
      <c r="V197" s="34">
        <f>IF($D197="","",((SUM($S197:$T197))-U197)*0.1)+'HK HE 16-17'!R203</f>
        <v>0.70000000000000007</v>
      </c>
      <c r="W197" s="16">
        <f>IF($D197="","",HKI!W197+HKII!W197)</f>
        <v>0</v>
      </c>
      <c r="X197" s="16">
        <f>IF($D197="","",HKI!X197+HKII!X197)</f>
        <v>0</v>
      </c>
      <c r="Y197" s="16">
        <f>IF($D197="","",HKI!Y197+HKII!Y197)</f>
        <v>0</v>
      </c>
      <c r="Z197" s="34">
        <f t="shared" si="8"/>
        <v>0</v>
      </c>
      <c r="AA197" s="16">
        <f>IF($D197="","",HKI!AA197+HKII!AA197)</f>
        <v>0</v>
      </c>
      <c r="AB197" s="16">
        <f>IF($D197="","",HKI!AB197+HKII!AB197)</f>
        <v>0</v>
      </c>
      <c r="AC197" s="16">
        <f>IF($D197="","",HKI!AC197+HKII!AC197)</f>
        <v>0</v>
      </c>
      <c r="AD197" s="34">
        <f t="shared" si="9"/>
        <v>0</v>
      </c>
      <c r="AE197" s="16">
        <f>IF($D197="","",HKI!AE197+HKII!AE197)</f>
        <v>0</v>
      </c>
      <c r="AF197" s="16">
        <f>IF($D197="","",HKI!AF197+HKII!AF197)</f>
        <v>0</v>
      </c>
      <c r="AG197" s="16">
        <f>IF($D197="","",HKI!AG197+HKII!AG197)</f>
        <v>0</v>
      </c>
      <c r="AH197" s="34">
        <f>IF($D197="","",HKI!AH197+HKII!AH197)</f>
        <v>0</v>
      </c>
      <c r="AI197" s="16">
        <f>IF($D197="","",HKI!AI197+HKII!AI197+'COI - CHAM THI TN 17-18'!AI197)</f>
        <v>0</v>
      </c>
      <c r="AJ197" s="16">
        <f>IF($D197="","",HKI!AJ197+HKII!AJ197+'COI - CHAM THI TN 17-18'!AJ197)</f>
        <v>0</v>
      </c>
      <c r="AK197" s="34">
        <f>IF($D197="","",(SUM($AI197:$AJ197))*0.2)+'HK HE 16-17'!Y203</f>
        <v>0</v>
      </c>
      <c r="AL197" s="16">
        <f>IF($D197="","",HKI!AL197+HKII!AL197)</f>
        <v>0</v>
      </c>
      <c r="AM197" s="16">
        <f>IF($D197="","",HKI!AM197+HKII!AM197)</f>
        <v>0</v>
      </c>
      <c r="AN197" s="34">
        <f>IF($D197="","",HKI!AN197+HKII!AN197)</f>
        <v>0</v>
      </c>
      <c r="AO197" s="16">
        <f>IF($D197="","",HKI!AO197+HKII!AO197+'COI - CHAM THI TN 17-18'!AO197)</f>
        <v>0</v>
      </c>
      <c r="AP197" s="16">
        <f>IF($D197="","",HKI!AP197+HKII!AP197+'COI - CHAM THI TN 17-18'!AP197)</f>
        <v>0</v>
      </c>
      <c r="AQ197" s="16">
        <f>IF(D197="","",SUM(AO197:AP197)*0.4)+'HK HE 16-17'!AB203</f>
        <v>0</v>
      </c>
      <c r="AR197" s="34">
        <f>IF($D197="","",HKI!AR197+HKII!AR197+'COI - CHAM THI TN 17-18'!AR197+'HK HE 16-17'!AF203)</f>
        <v>0</v>
      </c>
      <c r="AS197" s="34">
        <f>IF($D197="","",HKI!AS197+HKII!AS197+'COI - CHAM THI TN 17-18'!AS197+'HK HE 16-17'!AG203)</f>
        <v>0</v>
      </c>
      <c r="AT197" s="17">
        <f t="shared" si="10"/>
        <v>0.7</v>
      </c>
      <c r="AU197" s="5"/>
    </row>
    <row r="198" spans="1:47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>
        <f>IF($D198="","",HKI!E198+HKII!E198)</f>
        <v>0</v>
      </c>
      <c r="F198" s="16">
        <f>IF($D198="","",HKI!F198+HKII!F198)</f>
        <v>0</v>
      </c>
      <c r="G198" s="16">
        <f>IF($D198="","",HKI!G198+HKII!G198)</f>
        <v>0</v>
      </c>
      <c r="H198" s="16">
        <f>IF($D198="","",HKI!H198+HKII!H198)</f>
        <v>0</v>
      </c>
      <c r="I198" s="16">
        <f>IF($D198="","",HKI!I198+HKII!I198)</f>
        <v>0</v>
      </c>
      <c r="J198" s="16">
        <f>IF($D198="","",HKI!J198+HKII!J198)</f>
        <v>0</v>
      </c>
      <c r="K198" s="16">
        <f>IF($D198="","",HKI!K198+HKII!K198)</f>
        <v>0</v>
      </c>
      <c r="L198" s="16">
        <f>IF($D198="","",HKI!L198+HKII!L198)</f>
        <v>0</v>
      </c>
      <c r="M198" s="34">
        <f>IF($D198="","",($E198+$F198*1.5+$G198*0.25+$H198*0.5+$I198*2+$J198*2.5+$K198*0.5+$L198*1.5)+'HK HE 16-17'!I204)</f>
        <v>0</v>
      </c>
      <c r="N198" s="16">
        <f>IF($D198="","",HKI!N198+HKII!N198)</f>
        <v>0</v>
      </c>
      <c r="O198" s="16">
        <f>IF($D198="","",HKI!O198+HKII!O198)</f>
        <v>0</v>
      </c>
      <c r="P198" s="16">
        <f>IF($D198="","",HKI!P198+HKII!P198)</f>
        <v>0</v>
      </c>
      <c r="Q198" s="16">
        <f>IF($D198="","",HKI!Q198+HKII!Q198)</f>
        <v>0</v>
      </c>
      <c r="R198" s="34">
        <f>IF($D198="","",SUM($N198:$Q198)+'HK HE 16-17'!N204)</f>
        <v>0</v>
      </c>
      <c r="S198" s="16">
        <f>IF($D198="","",HKI!S198+HKII!S198)</f>
        <v>0</v>
      </c>
      <c r="T198" s="16">
        <f>IF($D198="","",HKI!T198+HKII!T198)</f>
        <v>0</v>
      </c>
      <c r="U198" s="16">
        <f>IF($D198="","",HKI!U198+HKII!U198)</f>
        <v>0</v>
      </c>
      <c r="V198" s="34">
        <f>IF($D198="","",((SUM($S198:$T198))-U198)*0.1)+'HK HE 16-17'!R204</f>
        <v>0</v>
      </c>
      <c r="W198" s="16">
        <f>IF($D198="","",HKI!W198+HKII!W198)</f>
        <v>0</v>
      </c>
      <c r="X198" s="16">
        <f>IF($D198="","",HKI!X198+HKII!X198)</f>
        <v>0</v>
      </c>
      <c r="Y198" s="16">
        <f>IF($D198="","",HKI!Y198+HKII!Y198)</f>
        <v>0</v>
      </c>
      <c r="Z198" s="34">
        <f t="shared" ref="Z198:Z261" si="11">IF($D198="","",((SUM($W198:$X198))-Y198)*0.2)</f>
        <v>0</v>
      </c>
      <c r="AA198" s="16">
        <f>IF($D198="","",HKI!AA198+HKII!AA198)</f>
        <v>0</v>
      </c>
      <c r="AB198" s="16">
        <f>IF($D198="","",HKI!AB198+HKII!AB198)</f>
        <v>0</v>
      </c>
      <c r="AC198" s="16">
        <f>IF($D198="","",HKI!AC198+HKII!AC198)</f>
        <v>0</v>
      </c>
      <c r="AD198" s="34">
        <f t="shared" ref="AD198:AD261" si="12">IF($D198="","",((SUM($AA198:$AB198))-AC198)*0.1)</f>
        <v>0</v>
      </c>
      <c r="AE198" s="16">
        <f>IF($D198="","",HKI!AE198+HKII!AE198)</f>
        <v>0</v>
      </c>
      <c r="AF198" s="16">
        <f>IF($D198="","",HKI!AF198+HKII!AF198)</f>
        <v>0</v>
      </c>
      <c r="AG198" s="16">
        <f>IF($D198="","",HKI!AG198+HKII!AG198)</f>
        <v>0</v>
      </c>
      <c r="AH198" s="34">
        <f>IF($D198="","",HKI!AH198+HKII!AH198)</f>
        <v>0</v>
      </c>
      <c r="AI198" s="16">
        <f>IF($D198="","",HKI!AI198+HKII!AI198+'COI - CHAM THI TN 17-18'!AI198)</f>
        <v>0</v>
      </c>
      <c r="AJ198" s="16">
        <f>IF($D198="","",HKI!AJ198+HKII!AJ198+'COI - CHAM THI TN 17-18'!AJ198)</f>
        <v>0</v>
      </c>
      <c r="AK198" s="34">
        <f>IF($D198="","",(SUM($AI198:$AJ198))*0.2)+'HK HE 16-17'!Y204</f>
        <v>0</v>
      </c>
      <c r="AL198" s="16">
        <f>IF($D198="","",HKI!AL198+HKII!AL198)</f>
        <v>0</v>
      </c>
      <c r="AM198" s="16">
        <f>IF($D198="","",HKI!AM198+HKII!AM198)</f>
        <v>0</v>
      </c>
      <c r="AN198" s="34">
        <f>IF($D198="","",HKI!AN198+HKII!AN198)</f>
        <v>0</v>
      </c>
      <c r="AO198" s="16">
        <f>IF($D198="","",HKI!AO198+HKII!AO198+'COI - CHAM THI TN 17-18'!AO198)</f>
        <v>0</v>
      </c>
      <c r="AP198" s="16">
        <f>IF($D198="","",HKI!AP198+HKII!AP198+'COI - CHAM THI TN 17-18'!AP198)</f>
        <v>0</v>
      </c>
      <c r="AQ198" s="16">
        <f>IF(D198="","",SUM(AO198:AP198)*0.4)+'HK HE 16-17'!AB204</f>
        <v>0</v>
      </c>
      <c r="AR198" s="34">
        <f>IF($D198="","",HKI!AR198+HKII!AR198+'COI - CHAM THI TN 17-18'!AR198+'HK HE 16-17'!AF204)</f>
        <v>0</v>
      </c>
      <c r="AS198" s="34">
        <f>IF($D198="","",HKI!AS198+HKII!AS198+'COI - CHAM THI TN 17-18'!AS198+'HK HE 16-17'!AG204)</f>
        <v>0</v>
      </c>
      <c r="AT198" s="17">
        <f t="shared" ref="AT198:AT261" si="13">IF(D198="","",ROUND(M198+R198+V198+Z198+AD198+AH198+AK198+AN198+AQ198+SUM(AR198:AS198),1))</f>
        <v>0</v>
      </c>
      <c r="AU198" s="5"/>
    </row>
    <row r="199" spans="1:47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IF($D199="","",HKI!E199+HKII!E199)</f>
        <v>0</v>
      </c>
      <c r="F199" s="16">
        <f>IF($D199="","",HKI!F199+HKII!F199)</f>
        <v>0</v>
      </c>
      <c r="G199" s="16">
        <f>IF($D199="","",HKI!G199+HKII!G199)</f>
        <v>0</v>
      </c>
      <c r="H199" s="16">
        <f>IF($D199="","",HKI!H199+HKII!H199)</f>
        <v>0</v>
      </c>
      <c r="I199" s="16">
        <f>IF($D199="","",HKI!I199+HKII!I199)</f>
        <v>0</v>
      </c>
      <c r="J199" s="16">
        <f>IF($D199="","",HKI!J199+HKII!J199)</f>
        <v>0</v>
      </c>
      <c r="K199" s="16">
        <f>IF($D199="","",HKI!K199+HKII!K199)</f>
        <v>0</v>
      </c>
      <c r="L199" s="16">
        <f>IF($D199="","",HKI!L199+HKII!L199)</f>
        <v>0</v>
      </c>
      <c r="M199" s="34">
        <f>IF($D199="","",($E199+$F199*1.5+$G199*0.25+$H199*0.5+$I199*2+$J199*2.5+$K199*0.5+$L199*1.5)+'HK HE 16-17'!I205)</f>
        <v>0</v>
      </c>
      <c r="N199" s="16">
        <f>IF($D199="","",HKI!N199+HKII!N199)</f>
        <v>0</v>
      </c>
      <c r="O199" s="16">
        <f>IF($D199="","",HKI!O199+HKII!O199)</f>
        <v>0</v>
      </c>
      <c r="P199" s="16">
        <f>IF($D199="","",HKI!P199+HKII!P199)</f>
        <v>0</v>
      </c>
      <c r="Q199" s="16">
        <f>IF($D199="","",HKI!Q199+HKII!Q199)</f>
        <v>0</v>
      </c>
      <c r="R199" s="34">
        <f>IF($D199="","",SUM($N199:$Q199)+'HK HE 16-17'!N205)</f>
        <v>0</v>
      </c>
      <c r="S199" s="16">
        <f>IF($D199="","",HKI!S199+HKII!S199)</f>
        <v>35</v>
      </c>
      <c r="T199" s="16">
        <f>IF($D199="","",HKI!T199+HKII!T199)</f>
        <v>35</v>
      </c>
      <c r="U199" s="16">
        <f>IF($D199="","",HKI!U199+HKII!U199)</f>
        <v>67</v>
      </c>
      <c r="V199" s="34">
        <f>IF($D199="","",((SUM($S199:$T199))-U199)*0.1)+'HK HE 16-17'!R205</f>
        <v>0.30000000000000004</v>
      </c>
      <c r="W199" s="16">
        <f>IF($D199="","",HKI!W199+HKII!W199)</f>
        <v>0</v>
      </c>
      <c r="X199" s="16">
        <f>IF($D199="","",HKI!X199+HKII!X199)</f>
        <v>0</v>
      </c>
      <c r="Y199" s="16">
        <f>IF($D199="","",HKI!Y199+HKII!Y199)</f>
        <v>0</v>
      </c>
      <c r="Z199" s="34">
        <f t="shared" si="11"/>
        <v>0</v>
      </c>
      <c r="AA199" s="16">
        <f>IF($D199="","",HKI!AA199+HKII!AA199)</f>
        <v>0</v>
      </c>
      <c r="AB199" s="16">
        <f>IF($D199="","",HKI!AB199+HKII!AB199)</f>
        <v>0</v>
      </c>
      <c r="AC199" s="16">
        <f>IF($D199="","",HKI!AC199+HKII!AC199)</f>
        <v>0</v>
      </c>
      <c r="AD199" s="34">
        <f t="shared" si="12"/>
        <v>0</v>
      </c>
      <c r="AE199" s="16">
        <f>IF($D199="","",HKI!AE199+HKII!AE199)</f>
        <v>0</v>
      </c>
      <c r="AF199" s="16">
        <f>IF($D199="","",HKI!AF199+HKII!AF199)</f>
        <v>0</v>
      </c>
      <c r="AG199" s="16">
        <f>IF($D199="","",HKI!AG199+HKII!AG199)</f>
        <v>0</v>
      </c>
      <c r="AH199" s="34">
        <f>IF($D199="","",HKI!AH199+HKII!AH199)</f>
        <v>0</v>
      </c>
      <c r="AI199" s="16">
        <f>IF($D199="","",HKI!AI199+HKII!AI199+'COI - CHAM THI TN 17-18'!AI199)</f>
        <v>0</v>
      </c>
      <c r="AJ199" s="16">
        <f>IF($D199="","",HKI!AJ199+HKII!AJ199+'COI - CHAM THI TN 17-18'!AJ199)</f>
        <v>0</v>
      </c>
      <c r="AK199" s="34">
        <f>IF($D199="","",(SUM($AI199:$AJ199))*0.2)+'HK HE 16-17'!Y205</f>
        <v>0</v>
      </c>
      <c r="AL199" s="16">
        <f>IF($D199="","",HKI!AL199+HKII!AL199)</f>
        <v>0</v>
      </c>
      <c r="AM199" s="16">
        <f>IF($D199="","",HKI!AM199+HKII!AM199)</f>
        <v>0</v>
      </c>
      <c r="AN199" s="34">
        <f>IF($D199="","",HKI!AN199+HKII!AN199)</f>
        <v>0</v>
      </c>
      <c r="AO199" s="16">
        <f>IF($D199="","",HKI!AO199+HKII!AO199+'COI - CHAM THI TN 17-18'!AO199)</f>
        <v>0</v>
      </c>
      <c r="AP199" s="16">
        <f>IF($D199="","",HKI!AP199+HKII!AP199+'COI - CHAM THI TN 17-18'!AP199)</f>
        <v>0</v>
      </c>
      <c r="AQ199" s="16">
        <f>IF(D199="","",SUM(AO199:AP199)*0.4)+'HK HE 16-17'!AB205</f>
        <v>0</v>
      </c>
      <c r="AR199" s="34">
        <f>IF($D199="","",HKI!AR199+HKII!AR199+'COI - CHAM THI TN 17-18'!AR199+'HK HE 16-17'!AF205)</f>
        <v>0</v>
      </c>
      <c r="AS199" s="34">
        <f>IF($D199="","",HKI!AS199+HKII!AS199+'COI - CHAM THI TN 17-18'!AS199+'HK HE 16-17'!AG205)</f>
        <v>0</v>
      </c>
      <c r="AT199" s="17">
        <f t="shared" si="13"/>
        <v>0.3</v>
      </c>
      <c r="AU199" s="5"/>
    </row>
    <row r="200" spans="1:47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IF($D200="","",HKI!E200+HKII!E200)</f>
        <v>9</v>
      </c>
      <c r="F200" s="16">
        <f>IF($D200="","",HKI!F200+HKII!F200)</f>
        <v>0</v>
      </c>
      <c r="G200" s="16">
        <f>IF($D200="","",HKI!G200+HKII!G200)</f>
        <v>0</v>
      </c>
      <c r="H200" s="16">
        <f>IF($D200="","",HKI!H200+HKII!H200)</f>
        <v>0</v>
      </c>
      <c r="I200" s="16">
        <f>IF($D200="","",HKI!I200+HKII!I200)</f>
        <v>0</v>
      </c>
      <c r="J200" s="16">
        <f>IF($D200="","",HKI!J200+HKII!J200)</f>
        <v>0</v>
      </c>
      <c r="K200" s="16">
        <f>IF($D200="","",HKI!K200+HKII!K200)</f>
        <v>0</v>
      </c>
      <c r="L200" s="16">
        <f>IF($D200="","",HKI!L200+HKII!L200)</f>
        <v>0</v>
      </c>
      <c r="M200" s="34">
        <f>IF($D200="","",($E200+$F200*1.5+$G200*0.25+$H200*0.5+$I200*2+$J200*2.5+$K200*0.5+$L200*1.5)+'HK HE 16-17'!I206)</f>
        <v>9</v>
      </c>
      <c r="N200" s="16">
        <f>IF($D200="","",HKI!N200+HKII!N200)</f>
        <v>4.9499999999999993</v>
      </c>
      <c r="O200" s="16">
        <f>IF($D200="","",HKI!O200+HKII!O200)</f>
        <v>9.4499999999999993</v>
      </c>
      <c r="P200" s="16">
        <f>IF($D200="","",HKI!P200+HKII!P200)</f>
        <v>0</v>
      </c>
      <c r="Q200" s="16">
        <f>IF($D200="","",HKI!Q200+HKII!Q200)</f>
        <v>0</v>
      </c>
      <c r="R200" s="34">
        <f>IF($D200="","",SUM($N200:$Q200)+'HK HE 16-17'!N206)</f>
        <v>14.399999999999999</v>
      </c>
      <c r="S200" s="16">
        <f>IF($D200="","",HKI!S200+HKII!S200)</f>
        <v>388</v>
      </c>
      <c r="T200" s="16">
        <f>IF($D200="","",HKI!T200+HKII!T200)</f>
        <v>661</v>
      </c>
      <c r="U200" s="16">
        <f>IF($D200="","",HKI!U200+HKII!U200)</f>
        <v>344</v>
      </c>
      <c r="V200" s="34">
        <f>IF($D200="","",((SUM($S200:$T200))-U200)*0.1)+'HK HE 16-17'!R206</f>
        <v>70.5</v>
      </c>
      <c r="W200" s="16">
        <f>IF($D200="","",HKI!W200+HKII!W200)</f>
        <v>0</v>
      </c>
      <c r="X200" s="16">
        <f>IF($D200="","",HKI!X200+HKII!X200)</f>
        <v>0</v>
      </c>
      <c r="Y200" s="16">
        <f>IF($D200="","",HKI!Y200+HKII!Y200)</f>
        <v>0</v>
      </c>
      <c r="Z200" s="34">
        <f t="shared" si="11"/>
        <v>0</v>
      </c>
      <c r="AA200" s="16">
        <f>IF($D200="","",HKI!AA200+HKII!AA200)</f>
        <v>0</v>
      </c>
      <c r="AB200" s="16">
        <f>IF($D200="","",HKI!AB200+HKII!AB200)</f>
        <v>0</v>
      </c>
      <c r="AC200" s="16">
        <f>IF($D200="","",HKI!AC200+HKII!AC200)</f>
        <v>0</v>
      </c>
      <c r="AD200" s="34">
        <f t="shared" si="12"/>
        <v>0</v>
      </c>
      <c r="AE200" s="16">
        <f>IF($D200="","",HKI!AE200+HKII!AE200)</f>
        <v>0</v>
      </c>
      <c r="AF200" s="16">
        <f>IF($D200="","",HKI!AF200+HKII!AF200)</f>
        <v>0</v>
      </c>
      <c r="AG200" s="16">
        <f>IF($D200="","",HKI!AG200+HKII!AG200)</f>
        <v>0</v>
      </c>
      <c r="AH200" s="34">
        <f>IF($D200="","",HKI!AH200+HKII!AH200)</f>
        <v>0</v>
      </c>
      <c r="AI200" s="16">
        <f>IF($D200="","",HKI!AI200+HKII!AI200+'COI - CHAM THI TN 17-18'!AI200)</f>
        <v>0</v>
      </c>
      <c r="AJ200" s="16">
        <f>IF($D200="","",HKI!AJ200+HKII!AJ200+'COI - CHAM THI TN 17-18'!AJ200)</f>
        <v>0</v>
      </c>
      <c r="AK200" s="34">
        <f>IF($D200="","",(SUM($AI200:$AJ200))*0.2)+'HK HE 16-17'!Y206</f>
        <v>0</v>
      </c>
      <c r="AL200" s="16">
        <f>IF($D200="","",HKI!AL200+HKII!AL200)</f>
        <v>0</v>
      </c>
      <c r="AM200" s="16">
        <f>IF($D200="","",HKI!AM200+HKII!AM200)</f>
        <v>0</v>
      </c>
      <c r="AN200" s="34">
        <f>IF($D200="","",HKI!AN200+HKII!AN200)</f>
        <v>0</v>
      </c>
      <c r="AO200" s="16">
        <f>IF($D200="","",HKI!AO200+HKII!AO200+'COI - CHAM THI TN 17-18'!AO200)</f>
        <v>0</v>
      </c>
      <c r="AP200" s="16">
        <f>IF($D200="","",HKI!AP200+HKII!AP200+'COI - CHAM THI TN 17-18'!AP200)</f>
        <v>0</v>
      </c>
      <c r="AQ200" s="16">
        <f>IF(D200="","",SUM(AO200:AP200)*0.4)+'HK HE 16-17'!AB206</f>
        <v>0</v>
      </c>
      <c r="AR200" s="34">
        <f>IF($D200="","",HKI!AR200+HKII!AR200+'COI - CHAM THI TN 17-18'!AR200+'HK HE 16-17'!AF206)</f>
        <v>0</v>
      </c>
      <c r="AS200" s="34">
        <f>IF($D200="","",HKI!AS200+HKII!AS200+'COI - CHAM THI TN 17-18'!AS200+'HK HE 16-17'!AG206)</f>
        <v>2.2000000000000002</v>
      </c>
      <c r="AT200" s="17">
        <f t="shared" si="13"/>
        <v>96.1</v>
      </c>
      <c r="AU200" s="5"/>
    </row>
    <row r="201" spans="1:47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IF($D201="","",HKI!E201+HKII!E201)</f>
        <v>16</v>
      </c>
      <c r="F201" s="16">
        <f>IF($D201="","",HKI!F201+HKII!F201)</f>
        <v>0</v>
      </c>
      <c r="G201" s="16">
        <f>IF($D201="","",HKI!G201+HKII!G201)</f>
        <v>0</v>
      </c>
      <c r="H201" s="16">
        <f>IF($D201="","",HKI!H201+HKII!H201)</f>
        <v>0</v>
      </c>
      <c r="I201" s="16">
        <f>IF($D201="","",HKI!I201+HKII!I201)</f>
        <v>0</v>
      </c>
      <c r="J201" s="16">
        <f>IF($D201="","",HKI!J201+HKII!J201)</f>
        <v>0</v>
      </c>
      <c r="K201" s="16">
        <f>IF($D201="","",HKI!K201+HKII!K201)</f>
        <v>0</v>
      </c>
      <c r="L201" s="16">
        <f>IF($D201="","",HKI!L201+HKII!L201)</f>
        <v>0</v>
      </c>
      <c r="M201" s="34">
        <f>IF($D201="","",($E201+$F201*1.5+$G201*0.25+$H201*0.5+$I201*2+$J201*2.5+$K201*0.5+$L201*1.5)+'HK HE 16-17'!I207)</f>
        <v>18</v>
      </c>
      <c r="N201" s="16">
        <f>IF($D201="","",HKI!N201+HKII!N201)</f>
        <v>11.1</v>
      </c>
      <c r="O201" s="16">
        <f>IF($D201="","",HKI!O201+HKII!O201)</f>
        <v>6.75</v>
      </c>
      <c r="P201" s="16">
        <f>IF($D201="","",HKI!P201+HKII!P201)</f>
        <v>0</v>
      </c>
      <c r="Q201" s="16">
        <f>IF($D201="","",HKI!Q201+HKII!Q201)</f>
        <v>0</v>
      </c>
      <c r="R201" s="34">
        <f>IF($D201="","",SUM($N201:$Q201)+'HK HE 16-17'!N207)</f>
        <v>20.25</v>
      </c>
      <c r="S201" s="16">
        <f>IF($D201="","",HKI!S201+HKII!S201)</f>
        <v>368</v>
      </c>
      <c r="T201" s="16">
        <f>IF($D201="","",HKI!T201+HKII!T201)</f>
        <v>367</v>
      </c>
      <c r="U201" s="16">
        <f>IF($D201="","",HKI!U201+HKII!U201)</f>
        <v>281</v>
      </c>
      <c r="V201" s="34">
        <f>IF($D201="","",((SUM($S201:$T201))-U201)*0.1)+'HK HE 16-17'!R207</f>
        <v>45.650000000000006</v>
      </c>
      <c r="W201" s="16">
        <f>IF($D201="","",HKI!W201+HKII!W201)</f>
        <v>0</v>
      </c>
      <c r="X201" s="16">
        <f>IF($D201="","",HKI!X201+HKII!X201)</f>
        <v>0</v>
      </c>
      <c r="Y201" s="16">
        <f>IF($D201="","",HKI!Y201+HKII!Y201)</f>
        <v>0</v>
      </c>
      <c r="Z201" s="34">
        <f t="shared" si="11"/>
        <v>0</v>
      </c>
      <c r="AA201" s="16">
        <f>IF($D201="","",HKI!AA201+HKII!AA201)</f>
        <v>0</v>
      </c>
      <c r="AB201" s="16">
        <f>IF($D201="","",HKI!AB201+HKII!AB201)</f>
        <v>12</v>
      </c>
      <c r="AC201" s="16">
        <f>IF($D201="","",HKI!AC201+HKII!AC201)</f>
        <v>0</v>
      </c>
      <c r="AD201" s="34">
        <f t="shared" si="12"/>
        <v>1.2000000000000002</v>
      </c>
      <c r="AE201" s="16">
        <f>IF($D201="","",HKI!AE201+HKII!AE201)</f>
        <v>0</v>
      </c>
      <c r="AF201" s="16">
        <f>IF($D201="","",HKI!AF201+HKII!AF201)</f>
        <v>0</v>
      </c>
      <c r="AG201" s="16">
        <f>IF($D201="","",HKI!AG201+HKII!AG201)</f>
        <v>0</v>
      </c>
      <c r="AH201" s="34">
        <f>IF($D201="","",HKI!AH201+HKII!AH201)</f>
        <v>0</v>
      </c>
      <c r="AI201" s="16">
        <f>IF($D201="","",HKI!AI201+HKII!AI201+'COI - CHAM THI TN 17-18'!AI201)</f>
        <v>3</v>
      </c>
      <c r="AJ201" s="16">
        <f>IF($D201="","",HKI!AJ201+HKII!AJ201+'COI - CHAM THI TN 17-18'!AJ201)</f>
        <v>2</v>
      </c>
      <c r="AK201" s="34">
        <f>IF($D201="","",(SUM($AI201:$AJ201))*0.2)+'HK HE 16-17'!Y207</f>
        <v>1.357142857142857</v>
      </c>
      <c r="AL201" s="16">
        <f>IF($D201="","",HKI!AL201+HKII!AL201)</f>
        <v>0</v>
      </c>
      <c r="AM201" s="16">
        <f>IF($D201="","",HKI!AM201+HKII!AM201)</f>
        <v>0</v>
      </c>
      <c r="AN201" s="34">
        <f>IF($D201="","",HKI!AN201+HKII!AN201)</f>
        <v>0</v>
      </c>
      <c r="AO201" s="16">
        <f>IF($D201="","",HKI!AO201+HKII!AO201+'COI - CHAM THI TN 17-18'!AO201)</f>
        <v>0</v>
      </c>
      <c r="AP201" s="16">
        <f>IF($D201="","",HKI!AP201+HKII!AP201+'COI - CHAM THI TN 17-18'!AP201)</f>
        <v>0</v>
      </c>
      <c r="AQ201" s="16">
        <f>IF(D201="","",SUM(AO201:AP201)*0.4)+'HK HE 16-17'!AB207</f>
        <v>0</v>
      </c>
      <c r="AR201" s="34">
        <f>IF($D201="","",HKI!AR201+HKII!AR201+'COI - CHAM THI TN 17-18'!AR201+'HK HE 16-17'!AF207)</f>
        <v>0</v>
      </c>
      <c r="AS201" s="34">
        <f>IF($D201="","",HKI!AS201+HKII!AS201+'COI - CHAM THI TN 17-18'!AS201+'HK HE 16-17'!AG207)</f>
        <v>0.89999999999999991</v>
      </c>
      <c r="AT201" s="17">
        <f t="shared" si="13"/>
        <v>87.4</v>
      </c>
      <c r="AU201" s="5"/>
    </row>
    <row r="202" spans="1:47" ht="30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IF($D202="","",HKI!E202+HKII!E202)</f>
        <v>2</v>
      </c>
      <c r="F202" s="16">
        <f>IF($D202="","",HKI!F202+HKII!F202)</f>
        <v>0</v>
      </c>
      <c r="G202" s="16">
        <f>IF($D202="","",HKI!G202+HKII!G202)</f>
        <v>0</v>
      </c>
      <c r="H202" s="16">
        <f>IF($D202="","",HKI!H202+HKII!H202)</f>
        <v>0</v>
      </c>
      <c r="I202" s="16">
        <f>IF($D202="","",HKI!I202+HKII!I202)</f>
        <v>0</v>
      </c>
      <c r="J202" s="16">
        <f>IF($D202="","",HKI!J202+HKII!J202)</f>
        <v>0</v>
      </c>
      <c r="K202" s="16">
        <f>IF($D202="","",HKI!K202+HKII!K202)</f>
        <v>0</v>
      </c>
      <c r="L202" s="16">
        <f>IF($D202="","",HKI!L202+HKII!L202)</f>
        <v>0</v>
      </c>
      <c r="M202" s="34">
        <f>IF($D202="","",($E202+$F202*1.5+$G202*0.25+$H202*0.5+$I202*2+$J202*2.5+$K202*0.5+$L202*1.5)+'HK HE 16-17'!I208)</f>
        <v>2</v>
      </c>
      <c r="N202" s="16">
        <f>IF($D202="","",HKI!N202+HKII!N202)</f>
        <v>0</v>
      </c>
      <c r="O202" s="16">
        <f>IF($D202="","",HKI!O202+HKII!O202)</f>
        <v>0</v>
      </c>
      <c r="P202" s="16">
        <f>IF($D202="","",HKI!P202+HKII!P202)</f>
        <v>0</v>
      </c>
      <c r="Q202" s="16">
        <f>IF($D202="","",HKI!Q202+HKII!Q202)</f>
        <v>0</v>
      </c>
      <c r="R202" s="34">
        <f>IF($D202="","",SUM($N202:$Q202)+'HK HE 16-17'!N208)</f>
        <v>0</v>
      </c>
      <c r="S202" s="16">
        <f>IF($D202="","",HKI!S202+HKII!S202)</f>
        <v>15</v>
      </c>
      <c r="T202" s="16">
        <f>IF($D202="","",HKI!T202+HKII!T202)</f>
        <v>0</v>
      </c>
      <c r="U202" s="16">
        <f>IF($D202="","",HKI!U202+HKII!U202)</f>
        <v>41</v>
      </c>
      <c r="V202" s="34">
        <f>IF($D202="","",((SUM($S202:$T202))-U202)*0.1)+'HK HE 16-17'!R208</f>
        <v>-2.6</v>
      </c>
      <c r="W202" s="16">
        <f>IF($D202="","",HKI!W202+HKII!W202)</f>
        <v>0</v>
      </c>
      <c r="X202" s="16">
        <f>IF($D202="","",HKI!X202+HKII!X202)</f>
        <v>0</v>
      </c>
      <c r="Y202" s="16">
        <f>IF($D202="","",HKI!Y202+HKII!Y202)</f>
        <v>0</v>
      </c>
      <c r="Z202" s="34">
        <f t="shared" si="11"/>
        <v>0</v>
      </c>
      <c r="AA202" s="16">
        <f>IF($D202="","",HKI!AA202+HKII!AA202)</f>
        <v>0</v>
      </c>
      <c r="AB202" s="16">
        <f>IF($D202="","",HKI!AB202+HKII!AB202)</f>
        <v>0</v>
      </c>
      <c r="AC202" s="16">
        <f>IF($D202="","",HKI!AC202+HKII!AC202)</f>
        <v>0</v>
      </c>
      <c r="AD202" s="34">
        <f t="shared" si="12"/>
        <v>0</v>
      </c>
      <c r="AE202" s="16">
        <f>IF($D202="","",HKI!AE202+HKII!AE202)</f>
        <v>0</v>
      </c>
      <c r="AF202" s="16">
        <f>IF($D202="","",HKI!AF202+HKII!AF202)</f>
        <v>0</v>
      </c>
      <c r="AG202" s="16">
        <f>IF($D202="","",HKI!AG202+HKII!AG202)</f>
        <v>0</v>
      </c>
      <c r="AH202" s="34">
        <f>IF($D202="","",HKI!AH202+HKII!AH202)</f>
        <v>0</v>
      </c>
      <c r="AI202" s="16">
        <f>IF($D202="","",HKI!AI202+HKII!AI202+'COI - CHAM THI TN 17-18'!AI202)</f>
        <v>0</v>
      </c>
      <c r="AJ202" s="16">
        <f>IF($D202="","",HKI!AJ202+HKII!AJ202+'COI - CHAM THI TN 17-18'!AJ202)</f>
        <v>0</v>
      </c>
      <c r="AK202" s="34">
        <f>IF($D202="","",(SUM($AI202:$AJ202))*0.2)+'HK HE 16-17'!Y208</f>
        <v>0</v>
      </c>
      <c r="AL202" s="16">
        <f>IF($D202="","",HKI!AL202+HKII!AL202)</f>
        <v>0</v>
      </c>
      <c r="AM202" s="16">
        <f>IF($D202="","",HKI!AM202+HKII!AM202)</f>
        <v>0</v>
      </c>
      <c r="AN202" s="34">
        <f>IF($D202="","",HKI!AN202+HKII!AN202)</f>
        <v>0</v>
      </c>
      <c r="AO202" s="16">
        <f>IF($D202="","",HKI!AO202+HKII!AO202+'COI - CHAM THI TN 17-18'!AO202)</f>
        <v>0</v>
      </c>
      <c r="AP202" s="16">
        <f>IF($D202="","",HKI!AP202+HKII!AP202+'COI - CHAM THI TN 17-18'!AP202)</f>
        <v>0</v>
      </c>
      <c r="AQ202" s="16">
        <f>IF(D202="","",SUM(AO202:AP202)*0.4)+'HK HE 16-17'!AB208</f>
        <v>0</v>
      </c>
      <c r="AR202" s="34">
        <f>IF($D202="","",HKI!AR202+HKII!AR202+'COI - CHAM THI TN 17-18'!AR202+'HK HE 16-17'!AF208)</f>
        <v>0</v>
      </c>
      <c r="AS202" s="34">
        <f>IF($D202="","",HKI!AS202+HKII!AS202+'COI - CHAM THI TN 17-18'!AS202+'HK HE 16-17'!AG208)</f>
        <v>0</v>
      </c>
      <c r="AT202" s="17">
        <f t="shared" si="13"/>
        <v>-0.6</v>
      </c>
      <c r="AU202" s="5"/>
    </row>
    <row r="203" spans="1:47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IF($D203="","",HKI!E203+HKII!E203)</f>
        <v>0</v>
      </c>
      <c r="F203" s="16">
        <f>IF($D203="","",HKI!F203+HKII!F203)</f>
        <v>0</v>
      </c>
      <c r="G203" s="16">
        <f>IF($D203="","",HKI!G203+HKII!G203)</f>
        <v>0</v>
      </c>
      <c r="H203" s="16">
        <f>IF($D203="","",HKI!H203+HKII!H203)</f>
        <v>0</v>
      </c>
      <c r="I203" s="16">
        <f>IF($D203="","",HKI!I203+HKII!I203)</f>
        <v>0</v>
      </c>
      <c r="J203" s="16">
        <f>IF($D203="","",HKI!J203+HKII!J203)</f>
        <v>0</v>
      </c>
      <c r="K203" s="16">
        <f>IF($D203="","",HKI!K203+HKII!K203)</f>
        <v>0</v>
      </c>
      <c r="L203" s="16">
        <f>IF($D203="","",HKI!L203+HKII!L203)</f>
        <v>0</v>
      </c>
      <c r="M203" s="34">
        <f>IF($D203="","",($E203+$F203*1.5+$G203*0.25+$H203*0.5+$I203*2+$J203*2.5+$K203*0.5+$L203*1.5)+'HK HE 16-17'!I209)</f>
        <v>0</v>
      </c>
      <c r="N203" s="16">
        <f>IF($D203="","",HKI!N203+HKII!N203)</f>
        <v>0</v>
      </c>
      <c r="O203" s="16">
        <f>IF($D203="","",HKI!O203+HKII!O203)</f>
        <v>0</v>
      </c>
      <c r="P203" s="16">
        <f>IF($D203="","",HKI!P203+HKII!P203)</f>
        <v>0</v>
      </c>
      <c r="Q203" s="16">
        <f>IF($D203="","",HKI!Q203+HKII!Q203)</f>
        <v>0</v>
      </c>
      <c r="R203" s="34">
        <f>IF($D203="","",SUM($N203:$Q203)+'HK HE 16-17'!N209)</f>
        <v>0</v>
      </c>
      <c r="S203" s="16">
        <f>IF($D203="","",HKI!S203+HKII!S203)</f>
        <v>21</v>
      </c>
      <c r="T203" s="16">
        <f>IF($D203="","",HKI!T203+HKII!T203)</f>
        <v>0</v>
      </c>
      <c r="U203" s="16">
        <f>IF($D203="","",HKI!U203+HKII!U203)</f>
        <v>21</v>
      </c>
      <c r="V203" s="34">
        <f>IF($D203="","",((SUM($S203:$T203))-U203)*0.1)+'HK HE 16-17'!R209</f>
        <v>0</v>
      </c>
      <c r="W203" s="16">
        <f>IF($D203="","",HKI!W203+HKII!W203)</f>
        <v>0</v>
      </c>
      <c r="X203" s="16">
        <f>IF($D203="","",HKI!X203+HKII!X203)</f>
        <v>0</v>
      </c>
      <c r="Y203" s="16">
        <f>IF($D203="","",HKI!Y203+HKII!Y203)</f>
        <v>0</v>
      </c>
      <c r="Z203" s="34">
        <f t="shared" si="11"/>
        <v>0</v>
      </c>
      <c r="AA203" s="16">
        <f>IF($D203="","",HKI!AA203+HKII!AA203)</f>
        <v>0</v>
      </c>
      <c r="AB203" s="16">
        <f>IF($D203="","",HKI!AB203+HKII!AB203)</f>
        <v>0</v>
      </c>
      <c r="AC203" s="16">
        <f>IF($D203="","",HKI!AC203+HKII!AC203)</f>
        <v>0</v>
      </c>
      <c r="AD203" s="34">
        <f t="shared" si="12"/>
        <v>0</v>
      </c>
      <c r="AE203" s="16">
        <f>IF($D203="","",HKI!AE203+HKII!AE203)</f>
        <v>0</v>
      </c>
      <c r="AF203" s="16">
        <f>IF($D203="","",HKI!AF203+HKII!AF203)</f>
        <v>0</v>
      </c>
      <c r="AG203" s="16">
        <f>IF($D203="","",HKI!AG203+HKII!AG203)</f>
        <v>0</v>
      </c>
      <c r="AH203" s="34">
        <f>IF($D203="","",HKI!AH203+HKII!AH203)</f>
        <v>0</v>
      </c>
      <c r="AI203" s="16">
        <f>IF($D203="","",HKI!AI203+HKII!AI203+'COI - CHAM THI TN 17-18'!AI203)</f>
        <v>0</v>
      </c>
      <c r="AJ203" s="16">
        <f>IF($D203="","",HKI!AJ203+HKII!AJ203+'COI - CHAM THI TN 17-18'!AJ203)</f>
        <v>0</v>
      </c>
      <c r="AK203" s="34">
        <f>IF($D203="","",(SUM($AI203:$AJ203))*0.2)+'HK HE 16-17'!Y209</f>
        <v>0</v>
      </c>
      <c r="AL203" s="16">
        <f>IF($D203="","",HKI!AL203+HKII!AL203)</f>
        <v>0</v>
      </c>
      <c r="AM203" s="16">
        <f>IF($D203="","",HKI!AM203+HKII!AM203)</f>
        <v>0</v>
      </c>
      <c r="AN203" s="34">
        <f>IF($D203="","",HKI!AN203+HKII!AN203)</f>
        <v>0</v>
      </c>
      <c r="AO203" s="16">
        <f>IF($D203="","",HKI!AO203+HKII!AO203+'COI - CHAM THI TN 17-18'!AO203)</f>
        <v>0</v>
      </c>
      <c r="AP203" s="16">
        <f>IF($D203="","",HKI!AP203+HKII!AP203+'COI - CHAM THI TN 17-18'!AP203)</f>
        <v>0</v>
      </c>
      <c r="AQ203" s="16">
        <f>IF(D203="","",SUM(AO203:AP203)*0.4)+'HK HE 16-17'!AB209</f>
        <v>0</v>
      </c>
      <c r="AR203" s="34">
        <f>IF($D203="","",HKI!AR203+HKII!AR203+'COI - CHAM THI TN 17-18'!AR203+'HK HE 16-17'!AF209)</f>
        <v>0</v>
      </c>
      <c r="AS203" s="34">
        <f>IF($D203="","",HKI!AS203+HKII!AS203+'COI - CHAM THI TN 17-18'!AS203+'HK HE 16-17'!AG209)</f>
        <v>0</v>
      </c>
      <c r="AT203" s="17">
        <f t="shared" si="13"/>
        <v>0</v>
      </c>
      <c r="AU203" s="5"/>
    </row>
    <row r="204" spans="1:47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IF($D204="","",HKI!E204+HKII!E204)</f>
        <v>0</v>
      </c>
      <c r="F204" s="16">
        <f>IF($D204="","",HKI!F204+HKII!F204)</f>
        <v>0</v>
      </c>
      <c r="G204" s="16">
        <f>IF($D204="","",HKI!G204+HKII!G204)</f>
        <v>0</v>
      </c>
      <c r="H204" s="16">
        <f>IF($D204="","",HKI!H204+HKII!H204)</f>
        <v>0</v>
      </c>
      <c r="I204" s="16">
        <f>IF($D204="","",HKI!I204+HKII!I204)</f>
        <v>0</v>
      </c>
      <c r="J204" s="16">
        <f>IF($D204="","",HKI!J204+HKII!J204)</f>
        <v>0</v>
      </c>
      <c r="K204" s="16">
        <f>IF($D204="","",HKI!K204+HKII!K204)</f>
        <v>0</v>
      </c>
      <c r="L204" s="16">
        <f>IF($D204="","",HKI!L204+HKII!L204)</f>
        <v>0</v>
      </c>
      <c r="M204" s="34">
        <f>IF($D204="","",($E204+$F204*1.5+$G204*0.25+$H204*0.5+$I204*2+$J204*2.5+$K204*0.5+$L204*1.5)+'HK HE 16-17'!I210)</f>
        <v>0</v>
      </c>
      <c r="N204" s="16">
        <f>IF($D204="","",HKI!N204+HKII!N204)</f>
        <v>0</v>
      </c>
      <c r="O204" s="16">
        <f>IF($D204="","",HKI!O204+HKII!O204)</f>
        <v>0</v>
      </c>
      <c r="P204" s="16">
        <f>IF($D204="","",HKI!P204+HKII!P204)</f>
        <v>0</v>
      </c>
      <c r="Q204" s="16">
        <f>IF($D204="","",HKI!Q204+HKII!Q204)</f>
        <v>0</v>
      </c>
      <c r="R204" s="34">
        <f>IF($D204="","",SUM($N204:$Q204)+'HK HE 16-17'!N210)</f>
        <v>0</v>
      </c>
      <c r="S204" s="16">
        <f>IF($D204="","",HKI!S204+HKII!S204)</f>
        <v>0</v>
      </c>
      <c r="T204" s="16">
        <f>IF($D204="","",HKI!T204+HKII!T204)</f>
        <v>0</v>
      </c>
      <c r="U204" s="16">
        <f>IF($D204="","",HKI!U204+HKII!U204)</f>
        <v>22</v>
      </c>
      <c r="V204" s="34">
        <f>IF($D204="","",((SUM($S204:$T204))-U204)*0.1)+'HK HE 16-17'!R210</f>
        <v>-2.2000000000000002</v>
      </c>
      <c r="W204" s="16">
        <f>IF($D204="","",HKI!W204+HKII!W204)</f>
        <v>0</v>
      </c>
      <c r="X204" s="16">
        <f>IF($D204="","",HKI!X204+HKII!X204)</f>
        <v>0</v>
      </c>
      <c r="Y204" s="16">
        <f>IF($D204="","",HKI!Y204+HKII!Y204)</f>
        <v>0</v>
      </c>
      <c r="Z204" s="34">
        <f t="shared" si="11"/>
        <v>0</v>
      </c>
      <c r="AA204" s="16">
        <f>IF($D204="","",HKI!AA204+HKII!AA204)</f>
        <v>0</v>
      </c>
      <c r="AB204" s="16">
        <f>IF($D204="","",HKI!AB204+HKII!AB204)</f>
        <v>0</v>
      </c>
      <c r="AC204" s="16">
        <f>IF($D204="","",HKI!AC204+HKII!AC204)</f>
        <v>0</v>
      </c>
      <c r="AD204" s="34">
        <f t="shared" si="12"/>
        <v>0</v>
      </c>
      <c r="AE204" s="16">
        <f>IF($D204="","",HKI!AE204+HKII!AE204)</f>
        <v>0</v>
      </c>
      <c r="AF204" s="16">
        <f>IF($D204="","",HKI!AF204+HKII!AF204)</f>
        <v>0</v>
      </c>
      <c r="AG204" s="16">
        <f>IF($D204="","",HKI!AG204+HKII!AG204)</f>
        <v>0</v>
      </c>
      <c r="AH204" s="34">
        <f>IF($D204="","",HKI!AH204+HKII!AH204)</f>
        <v>0</v>
      </c>
      <c r="AI204" s="16">
        <f>IF($D204="","",HKI!AI204+HKII!AI204+'COI - CHAM THI TN 17-18'!AI204)</f>
        <v>0</v>
      </c>
      <c r="AJ204" s="16">
        <f>IF($D204="","",HKI!AJ204+HKII!AJ204+'COI - CHAM THI TN 17-18'!AJ204)</f>
        <v>0</v>
      </c>
      <c r="AK204" s="34">
        <f>IF($D204="","",(SUM($AI204:$AJ204))*0.2)+'HK HE 16-17'!Y210</f>
        <v>0</v>
      </c>
      <c r="AL204" s="16">
        <f>IF($D204="","",HKI!AL204+HKII!AL204)</f>
        <v>0</v>
      </c>
      <c r="AM204" s="16">
        <f>IF($D204="","",HKI!AM204+HKII!AM204)</f>
        <v>0</v>
      </c>
      <c r="AN204" s="34">
        <f>IF($D204="","",HKI!AN204+HKII!AN204)</f>
        <v>0</v>
      </c>
      <c r="AO204" s="16">
        <f>IF($D204="","",HKI!AO204+HKII!AO204+'COI - CHAM THI TN 17-18'!AO204)</f>
        <v>0</v>
      </c>
      <c r="AP204" s="16">
        <f>IF($D204="","",HKI!AP204+HKII!AP204+'COI - CHAM THI TN 17-18'!AP204)</f>
        <v>0</v>
      </c>
      <c r="AQ204" s="16">
        <f>IF(D204="","",SUM(AO204:AP204)*0.4)+'HK HE 16-17'!AB210</f>
        <v>0</v>
      </c>
      <c r="AR204" s="34">
        <f>IF($D204="","",HKI!AR204+HKII!AR204+'COI - CHAM THI TN 17-18'!AR204+'HK HE 16-17'!AF210)</f>
        <v>0</v>
      </c>
      <c r="AS204" s="34">
        <f>IF($D204="","",HKI!AS204+HKII!AS204+'COI - CHAM THI TN 17-18'!AS204+'HK HE 16-17'!AG210)</f>
        <v>0</v>
      </c>
      <c r="AT204" s="17">
        <f t="shared" si="13"/>
        <v>-2.2000000000000002</v>
      </c>
      <c r="AU204" s="5"/>
    </row>
    <row r="205" spans="1:47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>
        <f>IF($D205="","",HKI!E205+HKII!E205)</f>
        <v>0</v>
      </c>
      <c r="F205" s="16">
        <f>IF($D205="","",HKI!F205+HKII!F205)</f>
        <v>0</v>
      </c>
      <c r="G205" s="16">
        <f>IF($D205="","",HKI!G205+HKII!G205)</f>
        <v>0</v>
      </c>
      <c r="H205" s="16">
        <f>IF($D205="","",HKI!H205+HKII!H205)</f>
        <v>0</v>
      </c>
      <c r="I205" s="16">
        <f>IF($D205="","",HKI!I205+HKII!I205)</f>
        <v>0</v>
      </c>
      <c r="J205" s="16">
        <f>IF($D205="","",HKI!J205+HKII!J205)</f>
        <v>0</v>
      </c>
      <c r="K205" s="16">
        <f>IF($D205="","",HKI!K205+HKII!K205)</f>
        <v>0</v>
      </c>
      <c r="L205" s="16">
        <f>IF($D205="","",HKI!L205+HKII!L205)</f>
        <v>0</v>
      </c>
      <c r="M205" s="34">
        <f>IF($D205="","",($E205+$F205*1.5+$G205*0.25+$H205*0.5+$I205*2+$J205*2.5+$K205*0.5+$L205*1.5)+'HK HE 16-17'!I211)</f>
        <v>0</v>
      </c>
      <c r="N205" s="16">
        <f>IF($D205="","",HKI!N205+HKII!N205)</f>
        <v>0</v>
      </c>
      <c r="O205" s="16">
        <f>IF($D205="","",HKI!O205+HKII!O205)</f>
        <v>0</v>
      </c>
      <c r="P205" s="16">
        <f>IF($D205="","",HKI!P205+HKII!P205)</f>
        <v>0</v>
      </c>
      <c r="Q205" s="16">
        <f>IF($D205="","",HKI!Q205+HKII!Q205)</f>
        <v>0</v>
      </c>
      <c r="R205" s="34">
        <f>IF($D205="","",SUM($N205:$Q205)+'HK HE 16-17'!N211)</f>
        <v>0</v>
      </c>
      <c r="S205" s="16">
        <f>IF($D205="","",HKI!S205+HKII!S205)</f>
        <v>0</v>
      </c>
      <c r="T205" s="16">
        <f>IF($D205="","",HKI!T205+HKII!T205)</f>
        <v>0</v>
      </c>
      <c r="U205" s="16">
        <f>IF($D205="","",HKI!U205+HKII!U205)</f>
        <v>0</v>
      </c>
      <c r="V205" s="34">
        <f>IF($D205="","",((SUM($S205:$T205))-U205)*0.1)+'HK HE 16-17'!R211</f>
        <v>0</v>
      </c>
      <c r="W205" s="16">
        <f>IF($D205="","",HKI!W205+HKII!W205)</f>
        <v>0</v>
      </c>
      <c r="X205" s="16">
        <f>IF($D205="","",HKI!X205+HKII!X205)</f>
        <v>0</v>
      </c>
      <c r="Y205" s="16">
        <f>IF($D205="","",HKI!Y205+HKII!Y205)</f>
        <v>0</v>
      </c>
      <c r="Z205" s="34">
        <f t="shared" si="11"/>
        <v>0</v>
      </c>
      <c r="AA205" s="16">
        <f>IF($D205="","",HKI!AA205+HKII!AA205)</f>
        <v>0</v>
      </c>
      <c r="AB205" s="16">
        <f>IF($D205="","",HKI!AB205+HKII!AB205)</f>
        <v>0</v>
      </c>
      <c r="AC205" s="16">
        <f>IF($D205="","",HKI!AC205+HKII!AC205)</f>
        <v>0</v>
      </c>
      <c r="AD205" s="34">
        <f t="shared" si="12"/>
        <v>0</v>
      </c>
      <c r="AE205" s="16">
        <f>IF($D205="","",HKI!AE205+HKII!AE205)</f>
        <v>0</v>
      </c>
      <c r="AF205" s="16">
        <f>IF($D205="","",HKI!AF205+HKII!AF205)</f>
        <v>0</v>
      </c>
      <c r="AG205" s="16">
        <f>IF($D205="","",HKI!AG205+HKII!AG205)</f>
        <v>0</v>
      </c>
      <c r="AH205" s="34">
        <f>IF($D205="","",HKI!AH205+HKII!AH205)</f>
        <v>0</v>
      </c>
      <c r="AI205" s="16">
        <f>IF($D205="","",HKI!AI205+HKII!AI205+'COI - CHAM THI TN 17-18'!AI205)</f>
        <v>0</v>
      </c>
      <c r="AJ205" s="16">
        <f>IF($D205="","",HKI!AJ205+HKII!AJ205+'COI - CHAM THI TN 17-18'!AJ205)</f>
        <v>0</v>
      </c>
      <c r="AK205" s="34">
        <f>IF($D205="","",(SUM($AI205:$AJ205))*0.2)+'HK HE 16-17'!Y211</f>
        <v>0</v>
      </c>
      <c r="AL205" s="16">
        <f>IF($D205="","",HKI!AL205+HKII!AL205)</f>
        <v>0</v>
      </c>
      <c r="AM205" s="16">
        <f>IF($D205="","",HKI!AM205+HKII!AM205)</f>
        <v>0</v>
      </c>
      <c r="AN205" s="34">
        <f>IF($D205="","",HKI!AN205+HKII!AN205)</f>
        <v>0</v>
      </c>
      <c r="AO205" s="16">
        <f>IF($D205="","",HKI!AO205+HKII!AO205+'COI - CHAM THI TN 17-18'!AO205)</f>
        <v>0</v>
      </c>
      <c r="AP205" s="16">
        <f>IF($D205="","",HKI!AP205+HKII!AP205+'COI - CHAM THI TN 17-18'!AP205)</f>
        <v>0</v>
      </c>
      <c r="AQ205" s="16">
        <f>IF(D205="","",SUM(AO205:AP205)*0.4)+'HK HE 16-17'!AB211</f>
        <v>0</v>
      </c>
      <c r="AR205" s="34">
        <f>IF($D205="","",HKI!AR205+HKII!AR205+'COI - CHAM THI TN 17-18'!AR205+'HK HE 16-17'!AF211)</f>
        <v>0</v>
      </c>
      <c r="AS205" s="34">
        <f>IF($D205="","",HKI!AS205+HKII!AS205+'COI - CHAM THI TN 17-18'!AS205+'HK HE 16-17'!AG211)</f>
        <v>0</v>
      </c>
      <c r="AT205" s="17">
        <f t="shared" si="13"/>
        <v>0</v>
      </c>
      <c r="AU205" s="5"/>
    </row>
    <row r="206" spans="1:47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>
        <f>IF($D206="","",HKI!E206+HKII!E206)</f>
        <v>0</v>
      </c>
      <c r="F206" s="16">
        <f>IF($D206="","",HKI!F206+HKII!F206)</f>
        <v>0</v>
      </c>
      <c r="G206" s="16">
        <f>IF($D206="","",HKI!G206+HKII!G206)</f>
        <v>0</v>
      </c>
      <c r="H206" s="16">
        <f>IF($D206="","",HKI!H206+HKII!H206)</f>
        <v>0</v>
      </c>
      <c r="I206" s="16">
        <f>IF($D206="","",HKI!I206+HKII!I206)</f>
        <v>0</v>
      </c>
      <c r="J206" s="16">
        <f>IF($D206="","",HKI!J206+HKII!J206)</f>
        <v>0</v>
      </c>
      <c r="K206" s="16">
        <f>IF($D206="","",HKI!K206+HKII!K206)</f>
        <v>0</v>
      </c>
      <c r="L206" s="16">
        <f>IF($D206="","",HKI!L206+HKII!L206)</f>
        <v>0</v>
      </c>
      <c r="M206" s="34">
        <f>IF($D206="","",($E206+$F206*1.5+$G206*0.25+$H206*0.5+$I206*2+$J206*2.5+$K206*0.5+$L206*1.5)+'HK HE 16-17'!I212)</f>
        <v>0</v>
      </c>
      <c r="N206" s="16">
        <f>IF($D206="","",HKI!N206+HKII!N206)</f>
        <v>0</v>
      </c>
      <c r="O206" s="16">
        <f>IF($D206="","",HKI!O206+HKII!O206)</f>
        <v>0</v>
      </c>
      <c r="P206" s="16">
        <f>IF($D206="","",HKI!P206+HKII!P206)</f>
        <v>0</v>
      </c>
      <c r="Q206" s="16">
        <f>IF($D206="","",HKI!Q206+HKII!Q206)</f>
        <v>0</v>
      </c>
      <c r="R206" s="34">
        <f>IF($D206="","",SUM($N206:$Q206)+'HK HE 16-17'!N212)</f>
        <v>0</v>
      </c>
      <c r="S206" s="16">
        <f>IF($D206="","",HKI!S206+HKII!S206)</f>
        <v>0</v>
      </c>
      <c r="T206" s="16">
        <f>IF($D206="","",HKI!T206+HKII!T206)</f>
        <v>0</v>
      </c>
      <c r="U206" s="16">
        <f>IF($D206="","",HKI!U206+HKII!U206)</f>
        <v>0</v>
      </c>
      <c r="V206" s="34">
        <f>IF($D206="","",((SUM($S206:$T206))-U206)*0.1)+'HK HE 16-17'!R212</f>
        <v>0</v>
      </c>
      <c r="W206" s="16">
        <f>IF($D206="","",HKI!W206+HKII!W206)</f>
        <v>0</v>
      </c>
      <c r="X206" s="16">
        <f>IF($D206="","",HKI!X206+HKII!X206)</f>
        <v>0</v>
      </c>
      <c r="Y206" s="16">
        <f>IF($D206="","",HKI!Y206+HKII!Y206)</f>
        <v>0</v>
      </c>
      <c r="Z206" s="34">
        <f t="shared" si="11"/>
        <v>0</v>
      </c>
      <c r="AA206" s="16">
        <f>IF($D206="","",HKI!AA206+HKII!AA206)</f>
        <v>0</v>
      </c>
      <c r="AB206" s="16">
        <f>IF($D206="","",HKI!AB206+HKII!AB206)</f>
        <v>0</v>
      </c>
      <c r="AC206" s="16">
        <f>IF($D206="","",HKI!AC206+HKII!AC206)</f>
        <v>0</v>
      </c>
      <c r="AD206" s="34">
        <f t="shared" si="12"/>
        <v>0</v>
      </c>
      <c r="AE206" s="16">
        <f>IF($D206="","",HKI!AE206+HKII!AE206)</f>
        <v>0</v>
      </c>
      <c r="AF206" s="16">
        <f>IF($D206="","",HKI!AF206+HKII!AF206)</f>
        <v>0</v>
      </c>
      <c r="AG206" s="16">
        <f>IF($D206="","",HKI!AG206+HKII!AG206)</f>
        <v>0</v>
      </c>
      <c r="AH206" s="34">
        <f>IF($D206="","",HKI!AH206+HKII!AH206)</f>
        <v>0</v>
      </c>
      <c r="AI206" s="16">
        <f>IF($D206="","",HKI!AI206+HKII!AI206+'COI - CHAM THI TN 17-18'!AI206)</f>
        <v>0</v>
      </c>
      <c r="AJ206" s="16">
        <f>IF($D206="","",HKI!AJ206+HKII!AJ206+'COI - CHAM THI TN 17-18'!AJ206)</f>
        <v>0</v>
      </c>
      <c r="AK206" s="34">
        <f>IF($D206="","",(SUM($AI206:$AJ206))*0.2)+'HK HE 16-17'!Y212</f>
        <v>0</v>
      </c>
      <c r="AL206" s="16">
        <f>IF($D206="","",HKI!AL206+HKII!AL206)</f>
        <v>0</v>
      </c>
      <c r="AM206" s="16">
        <f>IF($D206="","",HKI!AM206+HKII!AM206)</f>
        <v>0</v>
      </c>
      <c r="AN206" s="34">
        <f>IF($D206="","",HKI!AN206+HKII!AN206)</f>
        <v>0</v>
      </c>
      <c r="AO206" s="16">
        <f>IF($D206="","",HKI!AO206+HKII!AO206+'COI - CHAM THI TN 17-18'!AO206)</f>
        <v>0</v>
      </c>
      <c r="AP206" s="16">
        <f>IF($D206="","",HKI!AP206+HKII!AP206+'COI - CHAM THI TN 17-18'!AP206)</f>
        <v>0</v>
      </c>
      <c r="AQ206" s="16">
        <f>IF(D206="","",SUM(AO206:AP206)*0.4)+'HK HE 16-17'!AB212</f>
        <v>0</v>
      </c>
      <c r="AR206" s="34">
        <f>IF($D206="","",HKI!AR206+HKII!AR206+'COI - CHAM THI TN 17-18'!AR206+'HK HE 16-17'!AF212)</f>
        <v>0</v>
      </c>
      <c r="AS206" s="34">
        <f>IF($D206="","",HKI!AS206+HKII!AS206+'COI - CHAM THI TN 17-18'!AS206+'HK HE 16-17'!AG212)</f>
        <v>0</v>
      </c>
      <c r="AT206" s="17">
        <f t="shared" si="13"/>
        <v>0</v>
      </c>
      <c r="AU206" s="5"/>
    </row>
    <row r="207" spans="1:47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>
        <f>IF($D207="","",HKI!E207+HKII!E207)</f>
        <v>0</v>
      </c>
      <c r="F207" s="16">
        <f>IF($D207="","",HKI!F207+HKII!F207)</f>
        <v>0</v>
      </c>
      <c r="G207" s="16">
        <f>IF($D207="","",HKI!G207+HKII!G207)</f>
        <v>0</v>
      </c>
      <c r="H207" s="16">
        <f>IF($D207="","",HKI!H207+HKII!H207)</f>
        <v>0</v>
      </c>
      <c r="I207" s="16">
        <f>IF($D207="","",HKI!I207+HKII!I207)</f>
        <v>0</v>
      </c>
      <c r="J207" s="16">
        <f>IF($D207="","",HKI!J207+HKII!J207)</f>
        <v>0</v>
      </c>
      <c r="K207" s="16">
        <f>IF($D207="","",HKI!K207+HKII!K207)</f>
        <v>0</v>
      </c>
      <c r="L207" s="16">
        <f>IF($D207="","",HKI!L207+HKII!L207)</f>
        <v>0</v>
      </c>
      <c r="M207" s="34">
        <f>IF($D207="","",($E207+$F207*1.5+$G207*0.25+$H207*0.5+$I207*2+$J207*2.5+$K207*0.5+$L207*1.5)+'HK HE 16-17'!I213)</f>
        <v>0</v>
      </c>
      <c r="N207" s="16">
        <f>IF($D207="","",HKI!N207+HKII!N207)</f>
        <v>0</v>
      </c>
      <c r="O207" s="16">
        <f>IF($D207="","",HKI!O207+HKII!O207)</f>
        <v>0</v>
      </c>
      <c r="P207" s="16">
        <f>IF($D207="","",HKI!P207+HKII!P207)</f>
        <v>0</v>
      </c>
      <c r="Q207" s="16">
        <f>IF($D207="","",HKI!Q207+HKII!Q207)</f>
        <v>0</v>
      </c>
      <c r="R207" s="34">
        <f>IF($D207="","",SUM($N207:$Q207)+'HK HE 16-17'!N213)</f>
        <v>0</v>
      </c>
      <c r="S207" s="16">
        <f>IF($D207="","",HKI!S207+HKII!S207)</f>
        <v>0</v>
      </c>
      <c r="T207" s="16">
        <f>IF($D207="","",HKI!T207+HKII!T207)</f>
        <v>0</v>
      </c>
      <c r="U207" s="16">
        <f>IF($D207="","",HKI!U207+HKII!U207)</f>
        <v>108</v>
      </c>
      <c r="V207" s="34">
        <f>IF($D207="","",((SUM($S207:$T207))-U207)*0.1)+'HK HE 16-17'!R213</f>
        <v>-10.8</v>
      </c>
      <c r="W207" s="16">
        <f>IF($D207="","",HKI!W207+HKII!W207)</f>
        <v>0</v>
      </c>
      <c r="X207" s="16">
        <f>IF($D207="","",HKI!X207+HKII!X207)</f>
        <v>0</v>
      </c>
      <c r="Y207" s="16">
        <f>IF($D207="","",HKI!Y207+HKII!Y207)</f>
        <v>0</v>
      </c>
      <c r="Z207" s="34">
        <f t="shared" si="11"/>
        <v>0</v>
      </c>
      <c r="AA207" s="16">
        <f>IF($D207="","",HKI!AA207+HKII!AA207)</f>
        <v>0</v>
      </c>
      <c r="AB207" s="16">
        <f>IF($D207="","",HKI!AB207+HKII!AB207)</f>
        <v>0</v>
      </c>
      <c r="AC207" s="16">
        <f>IF($D207="","",HKI!AC207+HKII!AC207)</f>
        <v>0</v>
      </c>
      <c r="AD207" s="34">
        <f t="shared" si="12"/>
        <v>0</v>
      </c>
      <c r="AE207" s="16">
        <f>IF($D207="","",HKI!AE207+HKII!AE207)</f>
        <v>0</v>
      </c>
      <c r="AF207" s="16">
        <f>IF($D207="","",HKI!AF207+HKII!AF207)</f>
        <v>0</v>
      </c>
      <c r="AG207" s="16">
        <f>IF($D207="","",HKI!AG207+HKII!AG207)</f>
        <v>0</v>
      </c>
      <c r="AH207" s="34">
        <f>IF($D207="","",HKI!AH207+HKII!AH207)</f>
        <v>0</v>
      </c>
      <c r="AI207" s="16">
        <f>IF($D207="","",HKI!AI207+HKII!AI207+'COI - CHAM THI TN 17-18'!AI207)</f>
        <v>0</v>
      </c>
      <c r="AJ207" s="16">
        <f>IF($D207="","",HKI!AJ207+HKII!AJ207+'COI - CHAM THI TN 17-18'!AJ207)</f>
        <v>0</v>
      </c>
      <c r="AK207" s="34">
        <f>IF($D207="","",(SUM($AI207:$AJ207))*0.2)+'HK HE 16-17'!Y213</f>
        <v>0</v>
      </c>
      <c r="AL207" s="16">
        <f>IF($D207="","",HKI!AL207+HKII!AL207)</f>
        <v>0</v>
      </c>
      <c r="AM207" s="16">
        <f>IF($D207="","",HKI!AM207+HKII!AM207)</f>
        <v>0</v>
      </c>
      <c r="AN207" s="34">
        <f>IF($D207="","",HKI!AN207+HKII!AN207)</f>
        <v>0</v>
      </c>
      <c r="AO207" s="16">
        <f>IF($D207="","",HKI!AO207+HKII!AO207+'COI - CHAM THI TN 17-18'!AO207)</f>
        <v>0</v>
      </c>
      <c r="AP207" s="16">
        <f>IF($D207="","",HKI!AP207+HKII!AP207+'COI - CHAM THI TN 17-18'!AP207)</f>
        <v>0</v>
      </c>
      <c r="AQ207" s="16">
        <f>IF(D207="","",SUM(AO207:AP207)*0.4)+'HK HE 16-17'!AB213</f>
        <v>0</v>
      </c>
      <c r="AR207" s="34">
        <f>IF($D207="","",HKI!AR207+HKII!AR207+'COI - CHAM THI TN 17-18'!AR207+'HK HE 16-17'!AF213)</f>
        <v>0</v>
      </c>
      <c r="AS207" s="34">
        <f>IF($D207="","",HKI!AS207+HKII!AS207+'COI - CHAM THI TN 17-18'!AS207+'HK HE 16-17'!AG213)</f>
        <v>0</v>
      </c>
      <c r="AT207" s="17">
        <f t="shared" si="13"/>
        <v>-10.8</v>
      </c>
      <c r="AU207" s="5"/>
    </row>
    <row r="208" spans="1:47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>
        <f>IF($D208="","",HKI!E208+HKII!E208)</f>
        <v>2</v>
      </c>
      <c r="F208" s="16">
        <f>IF($D208="","",HKI!F208+HKII!F208)</f>
        <v>0</v>
      </c>
      <c r="G208" s="16">
        <f>IF($D208="","",HKI!G208+HKII!G208)</f>
        <v>0</v>
      </c>
      <c r="H208" s="16">
        <f>IF($D208="","",HKI!H208+HKII!H208)</f>
        <v>0</v>
      </c>
      <c r="I208" s="16">
        <f>IF($D208="","",HKI!I208+HKII!I208)</f>
        <v>0</v>
      </c>
      <c r="J208" s="16">
        <f>IF($D208="","",HKI!J208+HKII!J208)</f>
        <v>0</v>
      </c>
      <c r="K208" s="16">
        <f>IF($D208="","",HKI!K208+HKII!K208)</f>
        <v>0</v>
      </c>
      <c r="L208" s="16">
        <f>IF($D208="","",HKI!L208+HKII!L208)</f>
        <v>0</v>
      </c>
      <c r="M208" s="34">
        <f>IF($D208="","",($E208+$F208*1.5+$G208*0.25+$H208*0.5+$I208*2+$J208*2.5+$K208*0.5+$L208*1.5)+'HK HE 16-17'!I214)</f>
        <v>2</v>
      </c>
      <c r="N208" s="16">
        <f>IF($D208="","",HKI!N208+HKII!N208)</f>
        <v>7.7999999999999989</v>
      </c>
      <c r="O208" s="16">
        <f>IF($D208="","",HKI!O208+HKII!O208)</f>
        <v>6.6000000000000005</v>
      </c>
      <c r="P208" s="16">
        <f>IF($D208="","",HKI!P208+HKII!P208)</f>
        <v>0</v>
      </c>
      <c r="Q208" s="16">
        <f>IF($D208="","",HKI!Q208+HKII!Q208)</f>
        <v>0</v>
      </c>
      <c r="R208" s="34">
        <f>IF($D208="","",SUM($N208:$Q208)+'HK HE 16-17'!N214)</f>
        <v>14.399999999999999</v>
      </c>
      <c r="S208" s="16">
        <f>IF($D208="","",HKI!S208+HKII!S208)</f>
        <v>337</v>
      </c>
      <c r="T208" s="16">
        <f>IF($D208="","",HKI!T208+HKII!T208)</f>
        <v>223</v>
      </c>
      <c r="U208" s="16">
        <f>IF($D208="","",HKI!U208+HKII!U208)</f>
        <v>194</v>
      </c>
      <c r="V208" s="34">
        <f>IF($D208="","",((SUM($S208:$T208))-U208)*0.1)+'HK HE 16-17'!R214</f>
        <v>36.6</v>
      </c>
      <c r="W208" s="16">
        <f>IF($D208="","",HKI!W208+HKII!W208)</f>
        <v>0</v>
      </c>
      <c r="X208" s="16">
        <f>IF($D208="","",HKI!X208+HKII!X208)</f>
        <v>0</v>
      </c>
      <c r="Y208" s="16">
        <f>IF($D208="","",HKI!Y208+HKII!Y208)</f>
        <v>0</v>
      </c>
      <c r="Z208" s="34">
        <f t="shared" si="11"/>
        <v>0</v>
      </c>
      <c r="AA208" s="16">
        <f>IF($D208="","",HKI!AA208+HKII!AA208)</f>
        <v>0</v>
      </c>
      <c r="AB208" s="16">
        <f>IF($D208="","",HKI!AB208+HKII!AB208)</f>
        <v>0</v>
      </c>
      <c r="AC208" s="16">
        <f>IF($D208="","",HKI!AC208+HKII!AC208)</f>
        <v>0</v>
      </c>
      <c r="AD208" s="34">
        <f t="shared" si="12"/>
        <v>0</v>
      </c>
      <c r="AE208" s="16">
        <f>IF($D208="","",HKI!AE208+HKII!AE208)</f>
        <v>0</v>
      </c>
      <c r="AF208" s="16">
        <f>IF($D208="","",HKI!AF208+HKII!AF208)</f>
        <v>0</v>
      </c>
      <c r="AG208" s="16">
        <f>IF($D208="","",HKI!AG208+HKII!AG208)</f>
        <v>0</v>
      </c>
      <c r="AH208" s="34">
        <f>IF($D208="","",HKI!AH208+HKII!AH208)</f>
        <v>0</v>
      </c>
      <c r="AI208" s="16">
        <f>IF($D208="","",HKI!AI208+HKII!AI208+'COI - CHAM THI TN 17-18'!AI208)</f>
        <v>0</v>
      </c>
      <c r="AJ208" s="16">
        <f>IF($D208="","",HKI!AJ208+HKII!AJ208+'COI - CHAM THI TN 17-18'!AJ208)</f>
        <v>0</v>
      </c>
      <c r="AK208" s="34">
        <f>IF($D208="","",(SUM($AI208:$AJ208))*0.2)+'HK HE 16-17'!Y214</f>
        <v>0</v>
      </c>
      <c r="AL208" s="16">
        <f>IF($D208="","",HKI!AL208+HKII!AL208)</f>
        <v>0</v>
      </c>
      <c r="AM208" s="16">
        <f>IF($D208="","",HKI!AM208+HKII!AM208)</f>
        <v>0</v>
      </c>
      <c r="AN208" s="34">
        <f>IF($D208="","",HKI!AN208+HKII!AN208)</f>
        <v>0</v>
      </c>
      <c r="AO208" s="16">
        <f>IF($D208="","",HKI!AO208+HKII!AO208+'COI - CHAM THI TN 17-18'!AO208)</f>
        <v>0</v>
      </c>
      <c r="AP208" s="16">
        <f>IF($D208="","",HKI!AP208+HKII!AP208+'COI - CHAM THI TN 17-18'!AP208)</f>
        <v>0</v>
      </c>
      <c r="AQ208" s="16">
        <f>IF(D208="","",SUM(AO208:AP208)*0.4)+'HK HE 16-17'!AB214</f>
        <v>0</v>
      </c>
      <c r="AR208" s="34">
        <f>IF($D208="","",HKI!AR208+HKII!AR208+'COI - CHAM THI TN 17-18'!AR208+'HK HE 16-17'!AF214)</f>
        <v>0</v>
      </c>
      <c r="AS208" s="34">
        <f>IF($D208="","",HKI!AS208+HKII!AS208+'COI - CHAM THI TN 17-18'!AS208+'HK HE 16-17'!AG214)</f>
        <v>1.1000000000000001</v>
      </c>
      <c r="AT208" s="17">
        <f t="shared" si="13"/>
        <v>54.1</v>
      </c>
      <c r="AU208" s="5"/>
    </row>
    <row r="209" spans="1:47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>
        <f>IF($D209="","",HKI!E209+HKII!E209)</f>
        <v>0</v>
      </c>
      <c r="F209" s="16">
        <f>IF($D209="","",HKI!F209+HKII!F209)</f>
        <v>0</v>
      </c>
      <c r="G209" s="16">
        <f>IF($D209="","",HKI!G209+HKII!G209)</f>
        <v>0</v>
      </c>
      <c r="H209" s="16">
        <f>IF($D209="","",HKI!H209+HKII!H209)</f>
        <v>0</v>
      </c>
      <c r="I209" s="16">
        <f>IF($D209="","",HKI!I209+HKII!I209)</f>
        <v>0</v>
      </c>
      <c r="J209" s="16">
        <f>IF($D209="","",HKI!J209+HKII!J209)</f>
        <v>0</v>
      </c>
      <c r="K209" s="16">
        <f>IF($D209="","",HKI!K209+HKII!K209)</f>
        <v>0</v>
      </c>
      <c r="L209" s="16">
        <f>IF($D209="","",HKI!L209+HKII!L209)</f>
        <v>0</v>
      </c>
      <c r="M209" s="34">
        <f>IF($D209="","",($E209+$F209*1.5+$G209*0.25+$H209*0.5+$I209*2+$J209*2.5+$K209*0.5+$L209*1.5)+'HK HE 16-17'!I215)</f>
        <v>0</v>
      </c>
      <c r="N209" s="16">
        <f>IF($D209="","",HKI!N209+HKII!N209)</f>
        <v>0</v>
      </c>
      <c r="O209" s="16">
        <f>IF($D209="","",HKI!O209+HKII!O209)</f>
        <v>0.6</v>
      </c>
      <c r="P209" s="16">
        <f>IF($D209="","",HKI!P209+HKII!P209)</f>
        <v>0</v>
      </c>
      <c r="Q209" s="16">
        <f>IF($D209="","",HKI!Q209+HKII!Q209)</f>
        <v>0</v>
      </c>
      <c r="R209" s="34">
        <f>IF($D209="","",SUM($N209:$Q209)+'HK HE 16-17'!N215)</f>
        <v>0.6</v>
      </c>
      <c r="S209" s="16">
        <f>IF($D209="","",HKI!S209+HKII!S209)</f>
        <v>177</v>
      </c>
      <c r="T209" s="16">
        <f>IF($D209="","",HKI!T209+HKII!T209)</f>
        <v>186</v>
      </c>
      <c r="U209" s="16">
        <f>IF($D209="","",HKI!U209+HKII!U209)</f>
        <v>404</v>
      </c>
      <c r="V209" s="34">
        <f>IF($D209="","",((SUM($S209:$T209))-U209)*0.1)+'HK HE 16-17'!R215</f>
        <v>-4.1000000000000005</v>
      </c>
      <c r="W209" s="16">
        <f>IF($D209="","",HKI!W209+HKII!W209)</f>
        <v>0</v>
      </c>
      <c r="X209" s="16">
        <f>IF($D209="","",HKI!X209+HKII!X209)</f>
        <v>0</v>
      </c>
      <c r="Y209" s="16">
        <f>IF($D209="","",HKI!Y209+HKII!Y209)</f>
        <v>0</v>
      </c>
      <c r="Z209" s="34">
        <f t="shared" si="11"/>
        <v>0</v>
      </c>
      <c r="AA209" s="16">
        <f>IF($D209="","",HKI!AA209+HKII!AA209)</f>
        <v>0</v>
      </c>
      <c r="AB209" s="16">
        <f>IF($D209="","",HKI!AB209+HKII!AB209)</f>
        <v>0</v>
      </c>
      <c r="AC209" s="16">
        <f>IF($D209="","",HKI!AC209+HKII!AC209)</f>
        <v>0</v>
      </c>
      <c r="AD209" s="34">
        <f t="shared" si="12"/>
        <v>0</v>
      </c>
      <c r="AE209" s="16">
        <f>IF($D209="","",HKI!AE209+HKII!AE209)</f>
        <v>0</v>
      </c>
      <c r="AF209" s="16">
        <f>IF($D209="","",HKI!AF209+HKII!AF209)</f>
        <v>0</v>
      </c>
      <c r="AG209" s="16">
        <f>IF($D209="","",HKI!AG209+HKII!AG209)</f>
        <v>0</v>
      </c>
      <c r="AH209" s="34">
        <f>IF($D209="","",HKI!AH209+HKII!AH209)</f>
        <v>0</v>
      </c>
      <c r="AI209" s="16">
        <f>IF($D209="","",HKI!AI209+HKII!AI209+'COI - CHAM THI TN 17-18'!AI209)</f>
        <v>0</v>
      </c>
      <c r="AJ209" s="16">
        <f>IF($D209="","",HKI!AJ209+HKII!AJ209+'COI - CHAM THI TN 17-18'!AJ209)</f>
        <v>0</v>
      </c>
      <c r="AK209" s="34">
        <f>IF($D209="","",(SUM($AI209:$AJ209))*0.2)+'HK HE 16-17'!Y215</f>
        <v>0</v>
      </c>
      <c r="AL209" s="16">
        <f>IF($D209="","",HKI!AL209+HKII!AL209)</f>
        <v>0</v>
      </c>
      <c r="AM209" s="16">
        <f>IF($D209="","",HKI!AM209+HKII!AM209)</f>
        <v>0</v>
      </c>
      <c r="AN209" s="34">
        <f>IF($D209="","",HKI!AN209+HKII!AN209)</f>
        <v>0</v>
      </c>
      <c r="AO209" s="16">
        <f>IF($D209="","",HKI!AO209+HKII!AO209+'COI - CHAM THI TN 17-18'!AO209)</f>
        <v>0</v>
      </c>
      <c r="AP209" s="16">
        <f>IF($D209="","",HKI!AP209+HKII!AP209+'COI - CHAM THI TN 17-18'!AP209)</f>
        <v>0</v>
      </c>
      <c r="AQ209" s="16">
        <f>IF(D209="","",SUM(AO209:AP209)*0.4)+'HK HE 16-17'!AB215</f>
        <v>0</v>
      </c>
      <c r="AR209" s="34">
        <f>IF($D209="","",HKI!AR209+HKII!AR209+'COI - CHAM THI TN 17-18'!AR209+'HK HE 16-17'!AF215)</f>
        <v>0</v>
      </c>
      <c r="AS209" s="34">
        <f>IF($D209="","",HKI!AS209+HKII!AS209+'COI - CHAM THI TN 17-18'!AS209+'HK HE 16-17'!AG215)</f>
        <v>0</v>
      </c>
      <c r="AT209" s="17">
        <f t="shared" si="13"/>
        <v>-3.5</v>
      </c>
      <c r="AU209" s="5"/>
    </row>
    <row r="210" spans="1:47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>
        <f>IF($D210="","",HKI!E210+HKII!E210)</f>
        <v>0</v>
      </c>
      <c r="F210" s="16">
        <f>IF($D210="","",HKI!F210+HKII!F210)</f>
        <v>0</v>
      </c>
      <c r="G210" s="16">
        <f>IF($D210="","",HKI!G210+HKII!G210)</f>
        <v>0</v>
      </c>
      <c r="H210" s="16">
        <f>IF($D210="","",HKI!H210+HKII!H210)</f>
        <v>0</v>
      </c>
      <c r="I210" s="16">
        <f>IF($D210="","",HKI!I210+HKII!I210)</f>
        <v>0</v>
      </c>
      <c r="J210" s="16">
        <f>IF($D210="","",HKI!J210+HKII!J210)</f>
        <v>0</v>
      </c>
      <c r="K210" s="16">
        <f>IF($D210="","",HKI!K210+HKII!K210)</f>
        <v>0</v>
      </c>
      <c r="L210" s="16">
        <f>IF($D210="","",HKI!L210+HKII!L210)</f>
        <v>0</v>
      </c>
      <c r="M210" s="34">
        <f>IF($D210="","",($E210+$F210*1.5+$G210*0.25+$H210*0.5+$I210*2+$J210*2.5+$K210*0.5+$L210*1.5)+'HK HE 16-17'!I216)</f>
        <v>0</v>
      </c>
      <c r="N210" s="16">
        <f>IF($D210="","",HKI!N210+HKII!N210)</f>
        <v>6.3000000000000007</v>
      </c>
      <c r="O210" s="16">
        <f>IF($D210="","",HKI!O210+HKII!O210)</f>
        <v>9.8999999999999986</v>
      </c>
      <c r="P210" s="16">
        <f>IF($D210="","",HKI!P210+HKII!P210)</f>
        <v>0</v>
      </c>
      <c r="Q210" s="16">
        <f>IF($D210="","",HKI!Q210+HKII!Q210)</f>
        <v>0</v>
      </c>
      <c r="R210" s="34">
        <f>IF($D210="","",SUM($N210:$Q210)+'HK HE 16-17'!N216)</f>
        <v>16.2</v>
      </c>
      <c r="S210" s="16">
        <f>IF($D210="","",HKI!S210+HKII!S210)</f>
        <v>298</v>
      </c>
      <c r="T210" s="16">
        <f>IF($D210="","",HKI!T210+HKII!T210)</f>
        <v>493</v>
      </c>
      <c r="U210" s="16">
        <f>IF($D210="","",HKI!U210+HKII!U210)</f>
        <v>339</v>
      </c>
      <c r="V210" s="34">
        <f>IF($D210="","",((SUM($S210:$T210))-U210)*0.1)+'HK HE 16-17'!R216</f>
        <v>45.2</v>
      </c>
      <c r="W210" s="16">
        <f>IF($D210="","",HKI!W210+HKII!W210)</f>
        <v>0</v>
      </c>
      <c r="X210" s="16">
        <f>IF($D210="","",HKI!X210+HKII!X210)</f>
        <v>0</v>
      </c>
      <c r="Y210" s="16">
        <f>IF($D210="","",HKI!Y210+HKII!Y210)</f>
        <v>0</v>
      </c>
      <c r="Z210" s="34">
        <f t="shared" si="11"/>
        <v>0</v>
      </c>
      <c r="AA210" s="16">
        <f>IF($D210="","",HKI!AA210+HKII!AA210)</f>
        <v>0</v>
      </c>
      <c r="AB210" s="16">
        <f>IF($D210="","",HKI!AB210+HKII!AB210)</f>
        <v>0</v>
      </c>
      <c r="AC210" s="16">
        <f>IF($D210="","",HKI!AC210+HKII!AC210)</f>
        <v>0</v>
      </c>
      <c r="AD210" s="34">
        <f t="shared" si="12"/>
        <v>0</v>
      </c>
      <c r="AE210" s="16">
        <f>IF($D210="","",HKI!AE210+HKII!AE210)</f>
        <v>0</v>
      </c>
      <c r="AF210" s="16">
        <f>IF($D210="","",HKI!AF210+HKII!AF210)</f>
        <v>0</v>
      </c>
      <c r="AG210" s="16">
        <f>IF($D210="","",HKI!AG210+HKII!AG210)</f>
        <v>0</v>
      </c>
      <c r="AH210" s="34">
        <f>IF($D210="","",HKI!AH210+HKII!AH210)</f>
        <v>0</v>
      </c>
      <c r="AI210" s="16">
        <f>IF($D210="","",HKI!AI210+HKII!AI210+'COI - CHAM THI TN 17-18'!AI210)</f>
        <v>0</v>
      </c>
      <c r="AJ210" s="16">
        <f>IF($D210="","",HKI!AJ210+HKII!AJ210+'COI - CHAM THI TN 17-18'!AJ210)</f>
        <v>0</v>
      </c>
      <c r="AK210" s="34">
        <f>IF($D210="","",(SUM($AI210:$AJ210))*0.2)+'HK HE 16-17'!Y216</f>
        <v>0</v>
      </c>
      <c r="AL210" s="16">
        <f>IF($D210="","",HKI!AL210+HKII!AL210)</f>
        <v>0</v>
      </c>
      <c r="AM210" s="16">
        <f>IF($D210="","",HKI!AM210+HKII!AM210)</f>
        <v>0</v>
      </c>
      <c r="AN210" s="34">
        <f>IF($D210="","",HKI!AN210+HKII!AN210)</f>
        <v>0</v>
      </c>
      <c r="AO210" s="16">
        <f>IF($D210="","",HKI!AO210+HKII!AO210+'COI - CHAM THI TN 17-18'!AO210)</f>
        <v>0</v>
      </c>
      <c r="AP210" s="16">
        <f>IF($D210="","",HKI!AP210+HKII!AP210+'COI - CHAM THI TN 17-18'!AP210)</f>
        <v>0</v>
      </c>
      <c r="AQ210" s="16">
        <f>IF(D210="","",SUM(AO210:AP210)*0.4)+'HK HE 16-17'!AB216</f>
        <v>0</v>
      </c>
      <c r="AR210" s="34">
        <f>IF($D210="","",HKI!AR210+HKII!AR210+'COI - CHAM THI TN 17-18'!AR210+'HK HE 16-17'!AF216)</f>
        <v>0</v>
      </c>
      <c r="AS210" s="34">
        <f>IF($D210="","",HKI!AS210+HKII!AS210+'COI - CHAM THI TN 17-18'!AS210+'HK HE 16-17'!AG216)</f>
        <v>1.4</v>
      </c>
      <c r="AT210" s="17">
        <f t="shared" si="13"/>
        <v>62.8</v>
      </c>
      <c r="AU210" s="5"/>
    </row>
    <row r="211" spans="1:47">
      <c r="A211" s="12">
        <f>IF(D211="","",SUBTOTAL(3,$D$5:D211))</f>
        <v>207</v>
      </c>
      <c r="B211" s="18" t="s">
        <v>462</v>
      </c>
      <c r="C211" s="14" t="s">
        <v>450</v>
      </c>
      <c r="D211" s="19" t="s">
        <v>463</v>
      </c>
      <c r="E211" s="16">
        <f>IF($D211="","",HKI!E211+HKII!E211)</f>
        <v>0</v>
      </c>
      <c r="F211" s="16">
        <f>IF($D211="","",HKI!F211+HKII!F211)</f>
        <v>0</v>
      </c>
      <c r="G211" s="16">
        <f>IF($D211="","",HKI!G211+HKII!G211)</f>
        <v>0</v>
      </c>
      <c r="H211" s="16">
        <f>IF($D211="","",HKI!H211+HKII!H211)</f>
        <v>0</v>
      </c>
      <c r="I211" s="16">
        <f>IF($D211="","",HKI!I211+HKII!I211)</f>
        <v>0</v>
      </c>
      <c r="J211" s="16">
        <f>IF($D211="","",HKI!J211+HKII!J211)</f>
        <v>0</v>
      </c>
      <c r="K211" s="16">
        <f>IF($D211="","",HKI!K211+HKII!K211)</f>
        <v>0</v>
      </c>
      <c r="L211" s="16">
        <f>IF($D211="","",HKI!L211+HKII!L211)</f>
        <v>0</v>
      </c>
      <c r="M211" s="34">
        <f>IF($D211="","",($E211+$F211*1.5+$G211*0.25+$H211*0.5+$I211*2+$J211*2.5+$K211*0.5+$L211*1.5)+'HK HE 16-17'!I217)</f>
        <v>0</v>
      </c>
      <c r="N211" s="16">
        <f>IF($D211="","",HKI!N211+HKII!N211)</f>
        <v>0</v>
      </c>
      <c r="O211" s="16">
        <f>IF($D211="","",HKI!O211+HKII!O211)</f>
        <v>0.6</v>
      </c>
      <c r="P211" s="16">
        <f>IF($D211="","",HKI!P211+HKII!P211)</f>
        <v>0</v>
      </c>
      <c r="Q211" s="16">
        <f>IF($D211="","",HKI!Q211+HKII!Q211)</f>
        <v>0</v>
      </c>
      <c r="R211" s="34">
        <f>IF($D211="","",SUM($N211:$Q211)+'HK HE 16-17'!N217)</f>
        <v>0.6</v>
      </c>
      <c r="S211" s="16">
        <f>IF($D211="","",HKI!S211+HKII!S211)</f>
        <v>157</v>
      </c>
      <c r="T211" s="16">
        <f>IF($D211="","",HKI!T211+HKII!T211)</f>
        <v>0</v>
      </c>
      <c r="U211" s="16">
        <f>IF($D211="","",HKI!U211+HKII!U211)</f>
        <v>132</v>
      </c>
      <c r="V211" s="34">
        <f>IF($D211="","",((SUM($S211:$T211))-U211)*0.1)+'HK HE 16-17'!R217</f>
        <v>2.5</v>
      </c>
      <c r="W211" s="16">
        <f>IF($D211="","",HKI!W211+HKII!W211)</f>
        <v>0</v>
      </c>
      <c r="X211" s="16">
        <f>IF($D211="","",HKI!X211+HKII!X211)</f>
        <v>0</v>
      </c>
      <c r="Y211" s="16">
        <f>IF($D211="","",HKI!Y211+HKII!Y211)</f>
        <v>0</v>
      </c>
      <c r="Z211" s="34">
        <f t="shared" si="11"/>
        <v>0</v>
      </c>
      <c r="AA211" s="16">
        <f>IF($D211="","",HKI!AA211+HKII!AA211)</f>
        <v>0</v>
      </c>
      <c r="AB211" s="16">
        <f>IF($D211="","",HKI!AB211+HKII!AB211)</f>
        <v>0</v>
      </c>
      <c r="AC211" s="16">
        <f>IF($D211="","",HKI!AC211+HKII!AC211)</f>
        <v>0</v>
      </c>
      <c r="AD211" s="34">
        <f t="shared" si="12"/>
        <v>0</v>
      </c>
      <c r="AE211" s="16">
        <f>IF($D211="","",HKI!AE211+HKII!AE211)</f>
        <v>0</v>
      </c>
      <c r="AF211" s="16">
        <f>IF($D211="","",HKI!AF211+HKII!AF211)</f>
        <v>0</v>
      </c>
      <c r="AG211" s="16">
        <f>IF($D211="","",HKI!AG211+HKII!AG211)</f>
        <v>0</v>
      </c>
      <c r="AH211" s="34">
        <f>IF($D211="","",HKI!AH211+HKII!AH211)</f>
        <v>0</v>
      </c>
      <c r="AI211" s="16">
        <f>IF($D211="","",HKI!AI211+HKII!AI211+'COI - CHAM THI TN 17-18'!AI211)</f>
        <v>0</v>
      </c>
      <c r="AJ211" s="16">
        <f>IF($D211="","",HKI!AJ211+HKII!AJ211+'COI - CHAM THI TN 17-18'!AJ211)</f>
        <v>0</v>
      </c>
      <c r="AK211" s="34">
        <f>IF($D211="","",(SUM($AI211:$AJ211))*0.2)+'HK HE 16-17'!Y217</f>
        <v>0</v>
      </c>
      <c r="AL211" s="16">
        <f>IF($D211="","",HKI!AL211+HKII!AL211)</f>
        <v>0</v>
      </c>
      <c r="AM211" s="16">
        <f>IF($D211="","",HKI!AM211+HKII!AM211)</f>
        <v>0</v>
      </c>
      <c r="AN211" s="34">
        <f>IF($D211="","",HKI!AN211+HKII!AN211)</f>
        <v>0</v>
      </c>
      <c r="AO211" s="16">
        <f>IF($D211="","",HKI!AO211+HKII!AO211+'COI - CHAM THI TN 17-18'!AO211)</f>
        <v>0</v>
      </c>
      <c r="AP211" s="16">
        <f>IF($D211="","",HKI!AP211+HKII!AP211+'COI - CHAM THI TN 17-18'!AP211)</f>
        <v>0</v>
      </c>
      <c r="AQ211" s="16">
        <f>IF(D211="","",SUM(AO211:AP211)*0.4)+'HK HE 16-17'!AB217</f>
        <v>0</v>
      </c>
      <c r="AR211" s="34">
        <f>IF($D211="","",HKI!AR211+HKII!AR211+'COI - CHAM THI TN 17-18'!AR211+'HK HE 16-17'!AF217)</f>
        <v>0</v>
      </c>
      <c r="AS211" s="34">
        <f>IF($D211="","",HKI!AS211+HKII!AS211+'COI - CHAM THI TN 17-18'!AS211+'HK HE 16-17'!AG217)</f>
        <v>0</v>
      </c>
      <c r="AT211" s="17">
        <f t="shared" si="13"/>
        <v>3.1</v>
      </c>
      <c r="AU211" s="5"/>
    </row>
    <row r="212" spans="1:47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>
        <f>IF($D212="","",HKI!E212+HKII!E212)</f>
        <v>0</v>
      </c>
      <c r="F212" s="16">
        <f>IF($D212="","",HKI!F212+HKII!F212)</f>
        <v>16</v>
      </c>
      <c r="G212" s="16">
        <f>IF($D212="","",HKI!G212+HKII!G212)</f>
        <v>0</v>
      </c>
      <c r="H212" s="16">
        <f>IF($D212="","",HKI!H212+HKII!H212)</f>
        <v>0</v>
      </c>
      <c r="I212" s="16">
        <f>IF($D212="","",HKI!I212+HKII!I212)</f>
        <v>0</v>
      </c>
      <c r="J212" s="16">
        <f>IF($D212="","",HKI!J212+HKII!J212)</f>
        <v>0</v>
      </c>
      <c r="K212" s="16">
        <f>IF($D212="","",HKI!K212+HKII!K212)</f>
        <v>0</v>
      </c>
      <c r="L212" s="16">
        <f>IF($D212="","",HKI!L212+HKII!L212)</f>
        <v>0</v>
      </c>
      <c r="M212" s="34">
        <f>IF($D212="","",($E212+$F212*1.5+$G212*0.25+$H212*0.5+$I212*2+$J212*2.5+$K212*0.5+$L212*1.5)+'HK HE 16-17'!I218)</f>
        <v>28</v>
      </c>
      <c r="N212" s="16">
        <f>IF($D212="","",HKI!N212+HKII!N212)</f>
        <v>4.95</v>
      </c>
      <c r="O212" s="16">
        <f>IF($D212="","",HKI!O212+HKII!O212)</f>
        <v>10.049999999999999</v>
      </c>
      <c r="P212" s="16">
        <f>IF($D212="","",HKI!P212+HKII!P212)</f>
        <v>0</v>
      </c>
      <c r="Q212" s="16">
        <f>IF($D212="","",HKI!Q212+HKII!Q212)</f>
        <v>0</v>
      </c>
      <c r="R212" s="34">
        <f>IF($D212="","",SUM($N212:$Q212)+'HK HE 16-17'!N218)</f>
        <v>23.4</v>
      </c>
      <c r="S212" s="16">
        <f>IF($D212="","",HKI!S212+HKII!S212)</f>
        <v>0</v>
      </c>
      <c r="T212" s="16">
        <f>IF($D212="","",HKI!T212+HKII!T212)</f>
        <v>72</v>
      </c>
      <c r="U212" s="16">
        <f>IF($D212="","",HKI!U212+HKII!U212)</f>
        <v>0</v>
      </c>
      <c r="V212" s="34">
        <f>IF($D212="","",((SUM($S212:$T212))-U212)*0.1)+'HK HE 16-17'!R218</f>
        <v>7.2</v>
      </c>
      <c r="W212" s="16">
        <f>IF($D212="","",HKI!W212+HKII!W212)</f>
        <v>0</v>
      </c>
      <c r="X212" s="16">
        <f>IF($D212="","",HKI!X212+HKII!X212)</f>
        <v>0</v>
      </c>
      <c r="Y212" s="16">
        <f>IF($D212="","",HKI!Y212+HKII!Y212)</f>
        <v>0</v>
      </c>
      <c r="Z212" s="34">
        <f t="shared" si="11"/>
        <v>0</v>
      </c>
      <c r="AA212" s="16">
        <f>IF($D212="","",HKI!AA212+HKII!AA212)</f>
        <v>0</v>
      </c>
      <c r="AB212" s="16">
        <f>IF($D212="","",HKI!AB212+HKII!AB212)</f>
        <v>0</v>
      </c>
      <c r="AC212" s="16">
        <f>IF($D212="","",HKI!AC212+HKII!AC212)</f>
        <v>0</v>
      </c>
      <c r="AD212" s="34">
        <f t="shared" si="12"/>
        <v>0</v>
      </c>
      <c r="AE212" s="16">
        <f>IF($D212="","",HKI!AE212+HKII!AE212)</f>
        <v>0</v>
      </c>
      <c r="AF212" s="16">
        <f>IF($D212="","",HKI!AF212+HKII!AF212)</f>
        <v>0</v>
      </c>
      <c r="AG212" s="16">
        <f>IF($D212="","",HKI!AG212+HKII!AG212)</f>
        <v>0</v>
      </c>
      <c r="AH212" s="34">
        <f>IF($D212="","",HKI!AH212+HKII!AH212)</f>
        <v>0</v>
      </c>
      <c r="AI212" s="16">
        <f>IF($D212="","",HKI!AI212+HKII!AI212+'COI - CHAM THI TN 17-18'!AI212)</f>
        <v>0</v>
      </c>
      <c r="AJ212" s="16">
        <f>IF($D212="","",HKI!AJ212+HKII!AJ212+'COI - CHAM THI TN 17-18'!AJ212)</f>
        <v>0</v>
      </c>
      <c r="AK212" s="34">
        <f>IF($D212="","",(SUM($AI212:$AJ212))*0.2)+'HK HE 16-17'!Y218</f>
        <v>0</v>
      </c>
      <c r="AL212" s="16">
        <f>IF($D212="","",HKI!AL212+HKII!AL212)</f>
        <v>0</v>
      </c>
      <c r="AM212" s="16">
        <f>IF($D212="","",HKI!AM212+HKII!AM212)</f>
        <v>0</v>
      </c>
      <c r="AN212" s="34">
        <f>IF($D212="","",HKI!AN212+HKII!AN212)</f>
        <v>0</v>
      </c>
      <c r="AO212" s="16">
        <f>IF($D212="","",HKI!AO212+HKII!AO212+'COI - CHAM THI TN 17-18'!AO212)</f>
        <v>0</v>
      </c>
      <c r="AP212" s="16">
        <f>IF($D212="","",HKI!AP212+HKII!AP212+'COI - CHAM THI TN 17-18'!AP212)</f>
        <v>0</v>
      </c>
      <c r="AQ212" s="16">
        <f>IF(D212="","",SUM(AO212:AP212)*0.4)+'HK HE 16-17'!AB218</f>
        <v>0</v>
      </c>
      <c r="AR212" s="34">
        <f>IF($D212="","",HKI!AR212+HKII!AR212+'COI - CHAM THI TN 17-18'!AR212+'HK HE 16-17'!AF218)</f>
        <v>0</v>
      </c>
      <c r="AS212" s="34">
        <f>IF($D212="","",HKI!AS212+HKII!AS212+'COI - CHAM THI TN 17-18'!AS212+'HK HE 16-17'!AG218)</f>
        <v>0</v>
      </c>
      <c r="AT212" s="17">
        <f t="shared" si="13"/>
        <v>58.6</v>
      </c>
      <c r="AU212" s="5"/>
    </row>
    <row r="213" spans="1:47">
      <c r="A213" s="12">
        <f>IF(D213="","",SUBTOTAL(3,$D$5:D213))</f>
        <v>209</v>
      </c>
      <c r="B213" s="13" t="s">
        <v>466</v>
      </c>
      <c r="C213" s="14" t="s">
        <v>450</v>
      </c>
      <c r="D213" s="15" t="s">
        <v>467</v>
      </c>
      <c r="E213" s="16">
        <f>IF($D213="","",HKI!E213+HKII!E213)</f>
        <v>0</v>
      </c>
      <c r="F213" s="16">
        <f>IF($D213="","",HKI!F213+HKII!F213)</f>
        <v>0</v>
      </c>
      <c r="G213" s="16">
        <f>IF($D213="","",HKI!G213+HKII!G213)</f>
        <v>0</v>
      </c>
      <c r="H213" s="16">
        <f>IF($D213="","",HKI!H213+HKII!H213)</f>
        <v>0</v>
      </c>
      <c r="I213" s="16">
        <f>IF($D213="","",HKI!I213+HKII!I213)</f>
        <v>0</v>
      </c>
      <c r="J213" s="16">
        <f>IF($D213="","",HKI!J213+HKII!J213)</f>
        <v>0</v>
      </c>
      <c r="K213" s="16">
        <f>IF($D213="","",HKI!K213+HKII!K213)</f>
        <v>0</v>
      </c>
      <c r="L213" s="16">
        <f>IF($D213="","",HKI!L213+HKII!L213)</f>
        <v>0</v>
      </c>
      <c r="M213" s="34">
        <f>IF($D213="","",($E213+$F213*1.5+$G213*0.25+$H213*0.5+$I213*2+$J213*2.5+$K213*0.5+$L213*1.5)+'HK HE 16-17'!I219)</f>
        <v>0</v>
      </c>
      <c r="N213" s="16">
        <f>IF($D213="","",HKI!N213+HKII!N213)</f>
        <v>0</v>
      </c>
      <c r="O213" s="16">
        <f>IF($D213="","",HKI!O213+HKII!O213)</f>
        <v>0</v>
      </c>
      <c r="P213" s="16">
        <f>IF($D213="","",HKI!P213+HKII!P213)</f>
        <v>0</v>
      </c>
      <c r="Q213" s="16">
        <f>IF($D213="","",HKI!Q213+HKII!Q213)</f>
        <v>0</v>
      </c>
      <c r="R213" s="34">
        <f>IF($D213="","",SUM($N213:$Q213)+'HK HE 16-17'!N219)</f>
        <v>0</v>
      </c>
      <c r="S213" s="16">
        <f>IF($D213="","",HKI!S213+HKII!S213)</f>
        <v>0</v>
      </c>
      <c r="T213" s="16">
        <f>IF($D213="","",HKI!T213+HKII!T213)</f>
        <v>0</v>
      </c>
      <c r="U213" s="16">
        <f>IF($D213="","",HKI!U213+HKII!U213)</f>
        <v>0</v>
      </c>
      <c r="V213" s="34">
        <f>IF($D213="","",((SUM($S213:$T213))-U213)*0.1)+'HK HE 16-17'!R219</f>
        <v>0</v>
      </c>
      <c r="W213" s="16">
        <f>IF($D213="","",HKI!W213+HKII!W213)</f>
        <v>0</v>
      </c>
      <c r="X213" s="16">
        <f>IF($D213="","",HKI!X213+HKII!X213)</f>
        <v>0</v>
      </c>
      <c r="Y213" s="16">
        <f>IF($D213="","",HKI!Y213+HKII!Y213)</f>
        <v>0</v>
      </c>
      <c r="Z213" s="34">
        <f t="shared" si="11"/>
        <v>0</v>
      </c>
      <c r="AA213" s="16">
        <f>IF($D213="","",HKI!AA213+HKII!AA213)</f>
        <v>0</v>
      </c>
      <c r="AB213" s="16">
        <f>IF($D213="","",HKI!AB213+HKII!AB213)</f>
        <v>0</v>
      </c>
      <c r="AC213" s="16">
        <f>IF($D213="","",HKI!AC213+HKII!AC213)</f>
        <v>0</v>
      </c>
      <c r="AD213" s="34">
        <f t="shared" si="12"/>
        <v>0</v>
      </c>
      <c r="AE213" s="16">
        <f>IF($D213="","",HKI!AE213+HKII!AE213)</f>
        <v>0</v>
      </c>
      <c r="AF213" s="16">
        <f>IF($D213="","",HKI!AF213+HKII!AF213)</f>
        <v>0</v>
      </c>
      <c r="AG213" s="16">
        <f>IF($D213="","",HKI!AG213+HKII!AG213)</f>
        <v>0</v>
      </c>
      <c r="AH213" s="34">
        <f>IF($D213="","",HKI!AH213+HKII!AH213)</f>
        <v>0</v>
      </c>
      <c r="AI213" s="16">
        <f>IF($D213="","",HKI!AI213+HKII!AI213+'COI - CHAM THI TN 17-18'!AI213)</f>
        <v>0</v>
      </c>
      <c r="AJ213" s="16">
        <f>IF($D213="","",HKI!AJ213+HKII!AJ213+'COI - CHAM THI TN 17-18'!AJ213)</f>
        <v>0</v>
      </c>
      <c r="AK213" s="34">
        <f>IF($D213="","",(SUM($AI213:$AJ213))*0.2)+'HK HE 16-17'!Y219</f>
        <v>0</v>
      </c>
      <c r="AL213" s="16">
        <f>IF($D213="","",HKI!AL213+HKII!AL213)</f>
        <v>0</v>
      </c>
      <c r="AM213" s="16">
        <f>IF($D213="","",HKI!AM213+HKII!AM213)</f>
        <v>0</v>
      </c>
      <c r="AN213" s="34">
        <f>IF($D213="","",HKI!AN213+HKII!AN213)</f>
        <v>0</v>
      </c>
      <c r="AO213" s="16">
        <f>IF($D213="","",HKI!AO213+HKII!AO213+'COI - CHAM THI TN 17-18'!AO213)</f>
        <v>0</v>
      </c>
      <c r="AP213" s="16">
        <f>IF($D213="","",HKI!AP213+HKII!AP213+'COI - CHAM THI TN 17-18'!AP213)</f>
        <v>0</v>
      </c>
      <c r="AQ213" s="16">
        <f>IF(D213="","",SUM(AO213:AP213)*0.4)+'HK HE 16-17'!AB219</f>
        <v>0</v>
      </c>
      <c r="AR213" s="34">
        <f>IF($D213="","",HKI!AR213+HKII!AR213+'COI - CHAM THI TN 17-18'!AR213+'HK HE 16-17'!AF219)</f>
        <v>0</v>
      </c>
      <c r="AS213" s="34">
        <f>IF($D213="","",HKI!AS213+HKII!AS213+'COI - CHAM THI TN 17-18'!AS213+'HK HE 16-17'!AG219)</f>
        <v>0</v>
      </c>
      <c r="AT213" s="17">
        <f t="shared" si="13"/>
        <v>0</v>
      </c>
      <c r="AU213" s="5"/>
    </row>
    <row r="214" spans="1:47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>
        <f>IF($D214="","",HKI!E214+HKII!E214)</f>
        <v>0</v>
      </c>
      <c r="F214" s="16">
        <f>IF($D214="","",HKI!F214+HKII!F214)</f>
        <v>0</v>
      </c>
      <c r="G214" s="16">
        <f>IF($D214="","",HKI!G214+HKII!G214)</f>
        <v>0</v>
      </c>
      <c r="H214" s="16">
        <f>IF($D214="","",HKI!H214+HKII!H214)</f>
        <v>0</v>
      </c>
      <c r="I214" s="16">
        <f>IF($D214="","",HKI!I214+HKII!I214)</f>
        <v>0</v>
      </c>
      <c r="J214" s="16">
        <f>IF($D214="","",HKI!J214+HKII!J214)</f>
        <v>0</v>
      </c>
      <c r="K214" s="16">
        <f>IF($D214="","",HKI!K214+HKII!K214)</f>
        <v>0</v>
      </c>
      <c r="L214" s="16">
        <f>IF($D214="","",HKI!L214+HKII!L214)</f>
        <v>0</v>
      </c>
      <c r="M214" s="34">
        <f>IF($D214="","",($E214+$F214*1.5+$G214*0.25+$H214*0.5+$I214*2+$J214*2.5+$K214*0.5+$L214*1.5)+'HK HE 16-17'!I220)</f>
        <v>0</v>
      </c>
      <c r="N214" s="16">
        <f>IF($D214="","",HKI!N214+HKII!N214)</f>
        <v>0</v>
      </c>
      <c r="O214" s="16">
        <f>IF($D214="","",HKI!O214+HKII!O214)</f>
        <v>0</v>
      </c>
      <c r="P214" s="16">
        <f>IF($D214="","",HKI!P214+HKII!P214)</f>
        <v>0</v>
      </c>
      <c r="Q214" s="16">
        <f>IF($D214="","",HKI!Q214+HKII!Q214)</f>
        <v>0</v>
      </c>
      <c r="R214" s="34">
        <f>IF($D214="","",SUM($N214:$Q214)+'HK HE 16-17'!N220)</f>
        <v>0</v>
      </c>
      <c r="S214" s="16">
        <f>IF($D214="","",HKI!S214+HKII!S214)</f>
        <v>336</v>
      </c>
      <c r="T214" s="16">
        <f>IF($D214="","",HKI!T214+HKII!T214)</f>
        <v>612</v>
      </c>
      <c r="U214" s="16">
        <f>IF($D214="","",HKI!U214+HKII!U214)</f>
        <v>347</v>
      </c>
      <c r="V214" s="34">
        <f>IF($D214="","",((SUM($S214:$T214))-U214)*0.1)+'HK HE 16-17'!R220</f>
        <v>60.85</v>
      </c>
      <c r="W214" s="16">
        <f>IF($D214="","",HKI!W214+HKII!W214)</f>
        <v>0</v>
      </c>
      <c r="X214" s="16">
        <f>IF($D214="","",HKI!X214+HKII!X214)</f>
        <v>0</v>
      </c>
      <c r="Y214" s="16">
        <f>IF($D214="","",HKI!Y214+HKII!Y214)</f>
        <v>0</v>
      </c>
      <c r="Z214" s="34">
        <f t="shared" si="11"/>
        <v>0</v>
      </c>
      <c r="AA214" s="16">
        <f>IF($D214="","",HKI!AA214+HKII!AA214)</f>
        <v>0</v>
      </c>
      <c r="AB214" s="16">
        <f>IF($D214="","",HKI!AB214+HKII!AB214)</f>
        <v>0</v>
      </c>
      <c r="AC214" s="16">
        <f>IF($D214="","",HKI!AC214+HKII!AC214)</f>
        <v>0</v>
      </c>
      <c r="AD214" s="34">
        <f t="shared" si="12"/>
        <v>0</v>
      </c>
      <c r="AE214" s="16">
        <f>IF($D214="","",HKI!AE214+HKII!AE214)</f>
        <v>0</v>
      </c>
      <c r="AF214" s="16">
        <f>IF($D214="","",HKI!AF214+HKII!AF214)</f>
        <v>0</v>
      </c>
      <c r="AG214" s="16">
        <f>IF($D214="","",HKI!AG214+HKII!AG214)</f>
        <v>0</v>
      </c>
      <c r="AH214" s="34">
        <f>IF($D214="","",HKI!AH214+HKII!AH214)</f>
        <v>0</v>
      </c>
      <c r="AI214" s="16">
        <f>IF($D214="","",HKI!AI214+HKII!AI214+'COI - CHAM THI TN 17-18'!AI214)</f>
        <v>0</v>
      </c>
      <c r="AJ214" s="16">
        <f>IF($D214="","",HKI!AJ214+HKII!AJ214+'COI - CHAM THI TN 17-18'!AJ214)</f>
        <v>0</v>
      </c>
      <c r="AK214" s="34">
        <f>IF($D214="","",(SUM($AI214:$AJ214))*0.2)+'HK HE 16-17'!Y220</f>
        <v>0</v>
      </c>
      <c r="AL214" s="16">
        <f>IF($D214="","",HKI!AL214+HKII!AL214)</f>
        <v>0</v>
      </c>
      <c r="AM214" s="16">
        <f>IF($D214="","",HKI!AM214+HKII!AM214)</f>
        <v>0</v>
      </c>
      <c r="AN214" s="34">
        <f>IF($D214="","",HKI!AN214+HKII!AN214)</f>
        <v>0</v>
      </c>
      <c r="AO214" s="16">
        <f>IF($D214="","",HKI!AO214+HKII!AO214+'COI - CHAM THI TN 17-18'!AO214)</f>
        <v>0</v>
      </c>
      <c r="AP214" s="16">
        <f>IF($D214="","",HKI!AP214+HKII!AP214+'COI - CHAM THI TN 17-18'!AP214)</f>
        <v>0</v>
      </c>
      <c r="AQ214" s="16">
        <f>IF(D214="","",SUM(AO214:AP214)*0.4)+'HK HE 16-17'!AB220</f>
        <v>0</v>
      </c>
      <c r="AR214" s="34">
        <f>IF($D214="","",HKI!AR214+HKII!AR214+'COI - CHAM THI TN 17-18'!AR214+'HK HE 16-17'!AF220)</f>
        <v>0</v>
      </c>
      <c r="AS214" s="34">
        <f>IF($D214="","",HKI!AS214+HKII!AS214+'COI - CHAM THI TN 17-18'!AS214+'HK HE 16-17'!AG220)</f>
        <v>0</v>
      </c>
      <c r="AT214" s="17">
        <f t="shared" si="13"/>
        <v>60.9</v>
      </c>
      <c r="AU214" s="5"/>
    </row>
    <row r="215" spans="1:47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>
        <f>IF($D215="","",HKI!E215+HKII!E215)</f>
        <v>0</v>
      </c>
      <c r="F215" s="16">
        <f>IF($D215="","",HKI!F215+HKII!F215)</f>
        <v>0</v>
      </c>
      <c r="G215" s="16">
        <f>IF($D215="","",HKI!G215+HKII!G215)</f>
        <v>0</v>
      </c>
      <c r="H215" s="16">
        <f>IF($D215="","",HKI!H215+HKII!H215)</f>
        <v>0</v>
      </c>
      <c r="I215" s="16">
        <f>IF($D215="","",HKI!I215+HKII!I215)</f>
        <v>0</v>
      </c>
      <c r="J215" s="16">
        <f>IF($D215="","",HKI!J215+HKII!J215)</f>
        <v>0</v>
      </c>
      <c r="K215" s="16">
        <f>IF($D215="","",HKI!K215+HKII!K215)</f>
        <v>0</v>
      </c>
      <c r="L215" s="16">
        <f>IF($D215="","",HKI!L215+HKII!L215)</f>
        <v>0</v>
      </c>
      <c r="M215" s="34">
        <f>IF($D215="","",($E215+$F215*1.5+$G215*0.25+$H215*0.5+$I215*2+$J215*2.5+$K215*0.5+$L215*1.5)+'HK HE 16-17'!I221)</f>
        <v>0</v>
      </c>
      <c r="N215" s="16">
        <f>IF($D215="","",HKI!N215+HKII!N215)</f>
        <v>0</v>
      </c>
      <c r="O215" s="16">
        <f>IF($D215="","",HKI!O215+HKII!O215)</f>
        <v>0</v>
      </c>
      <c r="P215" s="16">
        <f>IF($D215="","",HKI!P215+HKII!P215)</f>
        <v>0</v>
      </c>
      <c r="Q215" s="16">
        <f>IF($D215="","",HKI!Q215+HKII!Q215)</f>
        <v>0</v>
      </c>
      <c r="R215" s="34">
        <f>IF($D215="","",SUM($N215:$Q215)+'HK HE 16-17'!N221)</f>
        <v>0</v>
      </c>
      <c r="S215" s="16">
        <f>IF($D215="","",HKI!S215+HKII!S215)</f>
        <v>0</v>
      </c>
      <c r="T215" s="16">
        <f>IF($D215="","",HKI!T215+HKII!T215)</f>
        <v>0</v>
      </c>
      <c r="U215" s="16">
        <f>IF($D215="","",HKI!U215+HKII!U215)</f>
        <v>0</v>
      </c>
      <c r="V215" s="34">
        <f>IF($D215="","",((SUM($S215:$T215))-U215)*0.1)+'HK HE 16-17'!R221</f>
        <v>0</v>
      </c>
      <c r="W215" s="16">
        <f>IF($D215="","",HKI!W215+HKII!W215)</f>
        <v>0</v>
      </c>
      <c r="X215" s="16">
        <f>IF($D215="","",HKI!X215+HKII!X215)</f>
        <v>0</v>
      </c>
      <c r="Y215" s="16">
        <f>IF($D215="","",HKI!Y215+HKII!Y215)</f>
        <v>0</v>
      </c>
      <c r="Z215" s="34">
        <f t="shared" si="11"/>
        <v>0</v>
      </c>
      <c r="AA215" s="16">
        <f>IF($D215="","",HKI!AA215+HKII!AA215)</f>
        <v>0</v>
      </c>
      <c r="AB215" s="16">
        <f>IF($D215="","",HKI!AB215+HKII!AB215)</f>
        <v>0</v>
      </c>
      <c r="AC215" s="16">
        <f>IF($D215="","",HKI!AC215+HKII!AC215)</f>
        <v>0</v>
      </c>
      <c r="AD215" s="34">
        <f t="shared" si="12"/>
        <v>0</v>
      </c>
      <c r="AE215" s="16">
        <f>IF($D215="","",HKI!AE215+HKII!AE215)</f>
        <v>0</v>
      </c>
      <c r="AF215" s="16">
        <f>IF($D215="","",HKI!AF215+HKII!AF215)</f>
        <v>0</v>
      </c>
      <c r="AG215" s="16">
        <f>IF($D215="","",HKI!AG215+HKII!AG215)</f>
        <v>0</v>
      </c>
      <c r="AH215" s="34">
        <f>IF($D215="","",HKI!AH215+HKII!AH215)</f>
        <v>0</v>
      </c>
      <c r="AI215" s="16">
        <f>IF($D215="","",HKI!AI215+HKII!AI215+'COI - CHAM THI TN 17-18'!AI215)</f>
        <v>0</v>
      </c>
      <c r="AJ215" s="16">
        <f>IF($D215="","",HKI!AJ215+HKII!AJ215+'COI - CHAM THI TN 17-18'!AJ215)</f>
        <v>0</v>
      </c>
      <c r="AK215" s="34">
        <f>IF($D215="","",(SUM($AI215:$AJ215))*0.2)+'HK HE 16-17'!Y221</f>
        <v>0</v>
      </c>
      <c r="AL215" s="16">
        <f>IF($D215="","",HKI!AL215+HKII!AL215)</f>
        <v>0</v>
      </c>
      <c r="AM215" s="16">
        <f>IF($D215="","",HKI!AM215+HKII!AM215)</f>
        <v>0</v>
      </c>
      <c r="AN215" s="34">
        <f>IF($D215="","",HKI!AN215+HKII!AN215)</f>
        <v>0</v>
      </c>
      <c r="AO215" s="16">
        <f>IF($D215="","",HKI!AO215+HKII!AO215+'COI - CHAM THI TN 17-18'!AO215)</f>
        <v>0</v>
      </c>
      <c r="AP215" s="16">
        <f>IF($D215="","",HKI!AP215+HKII!AP215+'COI - CHAM THI TN 17-18'!AP215)</f>
        <v>0</v>
      </c>
      <c r="AQ215" s="16">
        <f>IF(D215="","",SUM(AO215:AP215)*0.4)+'HK HE 16-17'!AB221</f>
        <v>0</v>
      </c>
      <c r="AR215" s="34">
        <f>IF($D215="","",HKI!AR215+HKII!AR215+'COI - CHAM THI TN 17-18'!AR215+'HK HE 16-17'!AF221)</f>
        <v>0</v>
      </c>
      <c r="AS215" s="34">
        <f>IF($D215="","",HKI!AS215+HKII!AS215+'COI - CHAM THI TN 17-18'!AS215+'HK HE 16-17'!AG221)</f>
        <v>0</v>
      </c>
      <c r="AT215" s="17">
        <f t="shared" si="13"/>
        <v>0</v>
      </c>
      <c r="AU215" s="5"/>
    </row>
    <row r="216" spans="1:47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>
        <f>IF($D216="","",HKI!E216+HKII!E216)</f>
        <v>8</v>
      </c>
      <c r="F216" s="16">
        <f>IF($D216="","",HKI!F216+HKII!F216)</f>
        <v>0</v>
      </c>
      <c r="G216" s="16">
        <f>IF($D216="","",HKI!G216+HKII!G216)</f>
        <v>0</v>
      </c>
      <c r="H216" s="16">
        <f>IF($D216="","",HKI!H216+HKII!H216)</f>
        <v>0</v>
      </c>
      <c r="I216" s="16">
        <f>IF($D216="","",HKI!I216+HKII!I216)</f>
        <v>0</v>
      </c>
      <c r="J216" s="16">
        <f>IF($D216="","",HKI!J216+HKII!J216)</f>
        <v>0</v>
      </c>
      <c r="K216" s="16">
        <f>IF($D216="","",HKI!K216+HKII!K216)</f>
        <v>0</v>
      </c>
      <c r="L216" s="16">
        <f>IF($D216="","",HKI!L216+HKII!L216)</f>
        <v>0</v>
      </c>
      <c r="M216" s="34">
        <f>IF($D216="","",($E216+$F216*1.5+$G216*0.25+$H216*0.5+$I216*2+$J216*2.5+$K216*0.5+$L216*1.5)+'HK HE 16-17'!I222)</f>
        <v>10</v>
      </c>
      <c r="N216" s="16">
        <f>IF($D216="","",HKI!N216+HKII!N216)</f>
        <v>11.85</v>
      </c>
      <c r="O216" s="16">
        <f>IF($D216="","",HKI!O216+HKII!O216)</f>
        <v>8.1</v>
      </c>
      <c r="P216" s="16">
        <f>IF($D216="","",HKI!P216+HKII!P216)</f>
        <v>0</v>
      </c>
      <c r="Q216" s="16">
        <f>IF($D216="","",HKI!Q216+HKII!Q216)</f>
        <v>0</v>
      </c>
      <c r="R216" s="34">
        <f>IF($D216="","",SUM($N216:$Q216)+'HK HE 16-17'!N222)</f>
        <v>30.75</v>
      </c>
      <c r="S216" s="16">
        <f>IF($D216="","",HKI!S216+HKII!S216)</f>
        <v>402</v>
      </c>
      <c r="T216" s="16">
        <f>IF($D216="","",HKI!T216+HKII!T216)</f>
        <v>591</v>
      </c>
      <c r="U216" s="16">
        <f>IF($D216="","",HKI!U216+HKII!U216)</f>
        <v>481</v>
      </c>
      <c r="V216" s="34">
        <f>IF($D216="","",((SUM($S216:$T216))-U216)*0.1)+'HK HE 16-17'!R222</f>
        <v>51.2</v>
      </c>
      <c r="W216" s="16">
        <f>IF($D216="","",HKI!W216+HKII!W216)</f>
        <v>0</v>
      </c>
      <c r="X216" s="16">
        <f>IF($D216="","",HKI!X216+HKII!X216)</f>
        <v>0</v>
      </c>
      <c r="Y216" s="16">
        <f>IF($D216="","",HKI!Y216+HKII!Y216)</f>
        <v>0</v>
      </c>
      <c r="Z216" s="34">
        <f t="shared" si="11"/>
        <v>0</v>
      </c>
      <c r="AA216" s="16">
        <f>IF($D216="","",HKI!AA216+HKII!AA216)</f>
        <v>0</v>
      </c>
      <c r="AB216" s="16">
        <f>IF($D216="","",HKI!AB216+HKII!AB216)</f>
        <v>0</v>
      </c>
      <c r="AC216" s="16">
        <f>IF($D216="","",HKI!AC216+HKII!AC216)</f>
        <v>0</v>
      </c>
      <c r="AD216" s="34">
        <f t="shared" si="12"/>
        <v>0</v>
      </c>
      <c r="AE216" s="16">
        <f>IF($D216="","",HKI!AE216+HKII!AE216)</f>
        <v>0</v>
      </c>
      <c r="AF216" s="16">
        <f>IF($D216="","",HKI!AF216+HKII!AF216)</f>
        <v>0</v>
      </c>
      <c r="AG216" s="16">
        <f>IF($D216="","",HKI!AG216+HKII!AG216)</f>
        <v>0</v>
      </c>
      <c r="AH216" s="34">
        <f>IF($D216="","",HKI!AH216+HKII!AH216)</f>
        <v>0</v>
      </c>
      <c r="AI216" s="16">
        <f>IF($D216="","",HKI!AI216+HKII!AI216+'COI - CHAM THI TN 17-18'!AI216)</f>
        <v>0</v>
      </c>
      <c r="AJ216" s="16">
        <f>IF($D216="","",HKI!AJ216+HKII!AJ216+'COI - CHAM THI TN 17-18'!AJ216)</f>
        <v>0</v>
      </c>
      <c r="AK216" s="34">
        <f>IF($D216="","",(SUM($AI216:$AJ216))*0.2)+'HK HE 16-17'!Y222</f>
        <v>0</v>
      </c>
      <c r="AL216" s="16">
        <f>IF($D216="","",HKI!AL216+HKII!AL216)</f>
        <v>0</v>
      </c>
      <c r="AM216" s="16">
        <f>IF($D216="","",HKI!AM216+HKII!AM216)</f>
        <v>0</v>
      </c>
      <c r="AN216" s="34">
        <f>IF($D216="","",HKI!AN216+HKII!AN216)</f>
        <v>0</v>
      </c>
      <c r="AO216" s="16">
        <f>IF($D216="","",HKI!AO216+HKII!AO216+'COI - CHAM THI TN 17-18'!AO216)</f>
        <v>0</v>
      </c>
      <c r="AP216" s="16">
        <f>IF($D216="","",HKI!AP216+HKII!AP216+'COI - CHAM THI TN 17-18'!AP216)</f>
        <v>0</v>
      </c>
      <c r="AQ216" s="16">
        <f>IF(D216="","",SUM(AO216:AP216)*0.4)+'HK HE 16-17'!AB222</f>
        <v>0</v>
      </c>
      <c r="AR216" s="34">
        <f>IF($D216="","",HKI!AR216+HKII!AR216+'COI - CHAM THI TN 17-18'!AR216+'HK HE 16-17'!AF222)</f>
        <v>0</v>
      </c>
      <c r="AS216" s="34">
        <f>IF($D216="","",HKI!AS216+HKII!AS216+'COI - CHAM THI TN 17-18'!AS216+'HK HE 16-17'!AG222)</f>
        <v>3.2</v>
      </c>
      <c r="AT216" s="17">
        <f t="shared" si="13"/>
        <v>95.2</v>
      </c>
      <c r="AU216" s="5"/>
    </row>
    <row r="217" spans="1:47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>
        <f>IF($D217="","",HKI!E217+HKII!E217)</f>
        <v>20</v>
      </c>
      <c r="F217" s="16">
        <f>IF($D217="","",HKI!F217+HKII!F217)</f>
        <v>0</v>
      </c>
      <c r="G217" s="16">
        <f>IF($D217="","",HKI!G217+HKII!G217)</f>
        <v>0</v>
      </c>
      <c r="H217" s="16">
        <f>IF($D217="","",HKI!H217+HKII!H217)</f>
        <v>0</v>
      </c>
      <c r="I217" s="16">
        <f>IF($D217="","",HKI!I217+HKII!I217)</f>
        <v>0</v>
      </c>
      <c r="J217" s="16">
        <f>IF($D217="","",HKI!J217+HKII!J217)</f>
        <v>0</v>
      </c>
      <c r="K217" s="16">
        <f>IF($D217="","",HKI!K217+HKII!K217)</f>
        <v>0</v>
      </c>
      <c r="L217" s="16">
        <f>IF($D217="","",HKI!L217+HKII!L217)</f>
        <v>0</v>
      </c>
      <c r="M217" s="34">
        <f>IF($D217="","",($E217+$F217*1.5+$G217*0.25+$H217*0.5+$I217*2+$J217*2.5+$K217*0.5+$L217*1.5)+'HK HE 16-17'!I223)</f>
        <v>20</v>
      </c>
      <c r="N217" s="16">
        <f>IF($D217="","",HKI!N217+HKII!N217)</f>
        <v>4.2</v>
      </c>
      <c r="O217" s="16">
        <f>IF($D217="","",HKI!O217+HKII!O217)</f>
        <v>3</v>
      </c>
      <c r="P217" s="16">
        <f>IF($D217="","",HKI!P217+HKII!P217)</f>
        <v>0</v>
      </c>
      <c r="Q217" s="16">
        <f>IF($D217="","",HKI!Q217+HKII!Q217)</f>
        <v>0</v>
      </c>
      <c r="R217" s="34">
        <f>IF($D217="","",SUM($N217:$Q217)+'HK HE 16-17'!N223)</f>
        <v>7.2</v>
      </c>
      <c r="S217" s="16">
        <f>IF($D217="","",HKI!S217+HKII!S217)</f>
        <v>1006</v>
      </c>
      <c r="T217" s="16">
        <f>IF($D217="","",HKI!T217+HKII!T217)</f>
        <v>1331</v>
      </c>
      <c r="U217" s="16">
        <f>IF($D217="","",HKI!U217+HKII!U217)</f>
        <v>305</v>
      </c>
      <c r="V217" s="34">
        <f>IF($D217="","",((SUM($S217:$T217))-U217)*0.1)+'HK HE 16-17'!R223</f>
        <v>203.20000000000002</v>
      </c>
      <c r="W217" s="16">
        <f>IF($D217="","",HKI!W217+HKII!W217)</f>
        <v>0</v>
      </c>
      <c r="X217" s="16">
        <f>IF($D217="","",HKI!X217+HKII!X217)</f>
        <v>0</v>
      </c>
      <c r="Y217" s="16">
        <f>IF($D217="","",HKI!Y217+HKII!Y217)</f>
        <v>0</v>
      </c>
      <c r="Z217" s="34">
        <f t="shared" si="11"/>
        <v>0</v>
      </c>
      <c r="AA217" s="16">
        <f>IF($D217="","",HKI!AA217+HKII!AA217)</f>
        <v>0</v>
      </c>
      <c r="AB217" s="16">
        <f>IF($D217="","",HKI!AB217+HKII!AB217)</f>
        <v>0</v>
      </c>
      <c r="AC217" s="16">
        <f>IF($D217="","",HKI!AC217+HKII!AC217)</f>
        <v>0</v>
      </c>
      <c r="AD217" s="34">
        <f t="shared" si="12"/>
        <v>0</v>
      </c>
      <c r="AE217" s="16">
        <f>IF($D217="","",HKI!AE217+HKII!AE217)</f>
        <v>0</v>
      </c>
      <c r="AF217" s="16">
        <f>IF($D217="","",HKI!AF217+HKII!AF217)</f>
        <v>0</v>
      </c>
      <c r="AG217" s="16">
        <f>IF($D217="","",HKI!AG217+HKII!AG217)</f>
        <v>0</v>
      </c>
      <c r="AH217" s="34">
        <f>IF($D217="","",HKI!AH217+HKII!AH217)</f>
        <v>0</v>
      </c>
      <c r="AI217" s="16">
        <f>IF($D217="","",HKI!AI217+HKII!AI217+'COI - CHAM THI TN 17-18'!AI217)</f>
        <v>0</v>
      </c>
      <c r="AJ217" s="16">
        <f>IF($D217="","",HKI!AJ217+HKII!AJ217+'COI - CHAM THI TN 17-18'!AJ217)</f>
        <v>0</v>
      </c>
      <c r="AK217" s="34">
        <f>IF($D217="","",(SUM($AI217:$AJ217))*0.2)+'HK HE 16-17'!Y223</f>
        <v>0</v>
      </c>
      <c r="AL217" s="16">
        <f>IF($D217="","",HKI!AL217+HKII!AL217)</f>
        <v>0</v>
      </c>
      <c r="AM217" s="16">
        <f>IF($D217="","",HKI!AM217+HKII!AM217)</f>
        <v>0</v>
      </c>
      <c r="AN217" s="34">
        <f>IF($D217="","",HKI!AN217+HKII!AN217)</f>
        <v>0</v>
      </c>
      <c r="AO217" s="16">
        <f>IF($D217="","",HKI!AO217+HKII!AO217+'COI - CHAM THI TN 17-18'!AO217)</f>
        <v>0</v>
      </c>
      <c r="AP217" s="16">
        <f>IF($D217="","",HKI!AP217+HKII!AP217+'COI - CHAM THI TN 17-18'!AP217)</f>
        <v>0</v>
      </c>
      <c r="AQ217" s="16">
        <f>IF(D217="","",SUM(AO217:AP217)*0.4)+'HK HE 16-17'!AB223</f>
        <v>0</v>
      </c>
      <c r="AR217" s="34">
        <f>IF($D217="","",HKI!AR217+HKII!AR217+'COI - CHAM THI TN 17-18'!AR217+'HK HE 16-17'!AF223)</f>
        <v>0</v>
      </c>
      <c r="AS217" s="34">
        <f>IF($D217="","",HKI!AS217+HKII!AS217+'COI - CHAM THI TN 17-18'!AS217+'HK HE 16-17'!AG223)</f>
        <v>0</v>
      </c>
      <c r="AT217" s="17">
        <f t="shared" si="13"/>
        <v>230.4</v>
      </c>
      <c r="AU217" s="5"/>
    </row>
    <row r="218" spans="1:47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>
        <f>IF($D218="","",HKI!E218+HKII!E218)</f>
        <v>4</v>
      </c>
      <c r="F218" s="16">
        <f>IF($D218="","",HKI!F218+HKII!F218)</f>
        <v>0</v>
      </c>
      <c r="G218" s="16">
        <f>IF($D218="","",HKI!G218+HKII!G218)</f>
        <v>0</v>
      </c>
      <c r="H218" s="16">
        <f>IF($D218="","",HKI!H218+HKII!H218)</f>
        <v>0</v>
      </c>
      <c r="I218" s="16">
        <f>IF($D218="","",HKI!I218+HKII!I218)</f>
        <v>0</v>
      </c>
      <c r="J218" s="16">
        <f>IF($D218="","",HKI!J218+HKII!J218)</f>
        <v>0</v>
      </c>
      <c r="K218" s="16">
        <f>IF($D218="","",HKI!K218+HKII!K218)</f>
        <v>0</v>
      </c>
      <c r="L218" s="16">
        <f>IF($D218="","",HKI!L218+HKII!L218)</f>
        <v>0</v>
      </c>
      <c r="M218" s="34">
        <f>IF($D218="","",($E218+$F218*1.5+$G218*0.25+$H218*0.5+$I218*2+$J218*2.5+$K218*0.5+$L218*1.5)+'HK HE 16-17'!I224)</f>
        <v>6</v>
      </c>
      <c r="N218" s="16">
        <f>IF($D218="","",HKI!N218+HKII!N218)</f>
        <v>5.25</v>
      </c>
      <c r="O218" s="16">
        <f>IF($D218="","",HKI!O218+HKII!O218)</f>
        <v>3.6</v>
      </c>
      <c r="P218" s="16">
        <f>IF($D218="","",HKI!P218+HKII!P218)</f>
        <v>0</v>
      </c>
      <c r="Q218" s="16">
        <f>IF($D218="","",HKI!Q218+HKII!Q218)</f>
        <v>0</v>
      </c>
      <c r="R218" s="34">
        <f>IF($D218="","",SUM($N218:$Q218)+'HK HE 16-17'!N224)</f>
        <v>14.85</v>
      </c>
      <c r="S218" s="16">
        <f>IF($D218="","",HKI!S218+HKII!S218)</f>
        <v>262</v>
      </c>
      <c r="T218" s="16">
        <f>IF($D218="","",HKI!T218+HKII!T218)</f>
        <v>645</v>
      </c>
      <c r="U218" s="16">
        <f>IF($D218="","",HKI!U218+HKII!U218)</f>
        <v>343</v>
      </c>
      <c r="V218" s="34">
        <f>IF($D218="","",((SUM($S218:$T218))-U218)*0.1)+'HK HE 16-17'!R224</f>
        <v>57.600000000000009</v>
      </c>
      <c r="W218" s="16">
        <f>IF($D218="","",HKI!W218+HKII!W218)</f>
        <v>0</v>
      </c>
      <c r="X218" s="16">
        <f>IF($D218="","",HKI!X218+HKII!X218)</f>
        <v>0</v>
      </c>
      <c r="Y218" s="16">
        <f>IF($D218="","",HKI!Y218+HKII!Y218)</f>
        <v>0</v>
      </c>
      <c r="Z218" s="34">
        <f t="shared" si="11"/>
        <v>0</v>
      </c>
      <c r="AA218" s="16">
        <f>IF($D218="","",HKI!AA218+HKII!AA218)</f>
        <v>0</v>
      </c>
      <c r="AB218" s="16">
        <f>IF($D218="","",HKI!AB218+HKII!AB218)</f>
        <v>0</v>
      </c>
      <c r="AC218" s="16">
        <f>IF($D218="","",HKI!AC218+HKII!AC218)</f>
        <v>0</v>
      </c>
      <c r="AD218" s="34">
        <f t="shared" si="12"/>
        <v>0</v>
      </c>
      <c r="AE218" s="16">
        <f>IF($D218="","",HKI!AE218+HKII!AE218)</f>
        <v>0</v>
      </c>
      <c r="AF218" s="16">
        <f>IF($D218="","",HKI!AF218+HKII!AF218)</f>
        <v>0</v>
      </c>
      <c r="AG218" s="16">
        <f>IF($D218="","",HKI!AG218+HKII!AG218)</f>
        <v>0</v>
      </c>
      <c r="AH218" s="34">
        <f>IF($D218="","",HKI!AH218+HKII!AH218)</f>
        <v>0</v>
      </c>
      <c r="AI218" s="16">
        <f>IF($D218="","",HKI!AI218+HKII!AI218+'COI - CHAM THI TN 17-18'!AI218)</f>
        <v>0</v>
      </c>
      <c r="AJ218" s="16">
        <f>IF($D218="","",HKI!AJ218+HKII!AJ218+'COI - CHAM THI TN 17-18'!AJ218)</f>
        <v>0</v>
      </c>
      <c r="AK218" s="34">
        <f>IF($D218="","",(SUM($AI218:$AJ218))*0.2)+'HK HE 16-17'!Y224</f>
        <v>0</v>
      </c>
      <c r="AL218" s="16">
        <f>IF($D218="","",HKI!AL218+HKII!AL218)</f>
        <v>0</v>
      </c>
      <c r="AM218" s="16">
        <f>IF($D218="","",HKI!AM218+HKII!AM218)</f>
        <v>0</v>
      </c>
      <c r="AN218" s="34">
        <f>IF($D218="","",HKI!AN218+HKII!AN218)</f>
        <v>0</v>
      </c>
      <c r="AO218" s="16">
        <f>IF($D218="","",HKI!AO218+HKII!AO218+'COI - CHAM THI TN 17-18'!AO218)</f>
        <v>0</v>
      </c>
      <c r="AP218" s="16">
        <f>IF($D218="","",HKI!AP218+HKII!AP218+'COI - CHAM THI TN 17-18'!AP218)</f>
        <v>0</v>
      </c>
      <c r="AQ218" s="16">
        <f>IF(D218="","",SUM(AO218:AP218)*0.4)+'HK HE 16-17'!AB224</f>
        <v>0</v>
      </c>
      <c r="AR218" s="34">
        <f>IF($D218="","",HKI!AR218+HKII!AR218+'COI - CHAM THI TN 17-18'!AR218+'HK HE 16-17'!AF224)</f>
        <v>0</v>
      </c>
      <c r="AS218" s="34">
        <f>IF($D218="","",HKI!AS218+HKII!AS218+'COI - CHAM THI TN 17-18'!AS218+'HK HE 16-17'!AG224)</f>
        <v>0</v>
      </c>
      <c r="AT218" s="17">
        <f t="shared" si="13"/>
        <v>78.5</v>
      </c>
      <c r="AU218" s="5"/>
    </row>
    <row r="219" spans="1:47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>
        <f>IF($D219="","",HKI!E219+HKII!E219)</f>
        <v>0</v>
      </c>
      <c r="F219" s="16">
        <f>IF($D219="","",HKI!F219+HKII!F219)</f>
        <v>0</v>
      </c>
      <c r="G219" s="16">
        <f>IF($D219="","",HKI!G219+HKII!G219)</f>
        <v>0</v>
      </c>
      <c r="H219" s="16">
        <f>IF($D219="","",HKI!H219+HKII!H219)</f>
        <v>0</v>
      </c>
      <c r="I219" s="16">
        <f>IF($D219="","",HKI!I219+HKII!I219)</f>
        <v>0</v>
      </c>
      <c r="J219" s="16">
        <f>IF($D219="","",HKI!J219+HKII!J219)</f>
        <v>0</v>
      </c>
      <c r="K219" s="16">
        <f>IF($D219="","",HKI!K219+HKII!K219)</f>
        <v>0</v>
      </c>
      <c r="L219" s="16">
        <f>IF($D219="","",HKI!L219+HKII!L219)</f>
        <v>0</v>
      </c>
      <c r="M219" s="34">
        <f>IF($D219="","",($E219+$F219*1.5+$G219*0.25+$H219*0.5+$I219*2+$J219*2.5+$K219*0.5+$L219*1.5)+'HK HE 16-17'!I225)</f>
        <v>0</v>
      </c>
      <c r="N219" s="16">
        <f>IF($D219="","",HKI!N219+HKII!N219)</f>
        <v>0</v>
      </c>
      <c r="O219" s="16">
        <f>IF($D219="","",HKI!O219+HKII!O219)</f>
        <v>0</v>
      </c>
      <c r="P219" s="16">
        <f>IF($D219="","",HKI!P219+HKII!P219)</f>
        <v>0</v>
      </c>
      <c r="Q219" s="16">
        <f>IF($D219="","",HKI!Q219+HKII!Q219)</f>
        <v>0</v>
      </c>
      <c r="R219" s="34">
        <f>IF($D219="","",SUM($N219:$Q219)+'HK HE 16-17'!N225)</f>
        <v>0</v>
      </c>
      <c r="S219" s="16">
        <f>IF($D219="","",HKI!S219+HKII!S219)</f>
        <v>207</v>
      </c>
      <c r="T219" s="16">
        <f>IF($D219="","",HKI!T219+HKII!T219)</f>
        <v>210</v>
      </c>
      <c r="U219" s="16">
        <f>IF($D219="","",HKI!U219+HKII!U219)</f>
        <v>282</v>
      </c>
      <c r="V219" s="34">
        <f>IF($D219="","",((SUM($S219:$T219))-U219)*0.1)+'HK HE 16-17'!R225</f>
        <v>13.5</v>
      </c>
      <c r="W219" s="16">
        <f>IF($D219="","",HKI!W219+HKII!W219)</f>
        <v>0</v>
      </c>
      <c r="X219" s="16">
        <f>IF($D219="","",HKI!X219+HKII!X219)</f>
        <v>0</v>
      </c>
      <c r="Y219" s="16">
        <f>IF($D219="","",HKI!Y219+HKII!Y219)</f>
        <v>0</v>
      </c>
      <c r="Z219" s="34">
        <f t="shared" si="11"/>
        <v>0</v>
      </c>
      <c r="AA219" s="16">
        <f>IF($D219="","",HKI!AA219+HKII!AA219)</f>
        <v>0</v>
      </c>
      <c r="AB219" s="16">
        <f>IF($D219="","",HKI!AB219+HKII!AB219)</f>
        <v>0</v>
      </c>
      <c r="AC219" s="16">
        <f>IF($D219="","",HKI!AC219+HKII!AC219)</f>
        <v>0</v>
      </c>
      <c r="AD219" s="34">
        <f t="shared" si="12"/>
        <v>0</v>
      </c>
      <c r="AE219" s="16">
        <f>IF($D219="","",HKI!AE219+HKII!AE219)</f>
        <v>0</v>
      </c>
      <c r="AF219" s="16">
        <f>IF($D219="","",HKI!AF219+HKII!AF219)</f>
        <v>0</v>
      </c>
      <c r="AG219" s="16">
        <f>IF($D219="","",HKI!AG219+HKII!AG219)</f>
        <v>0</v>
      </c>
      <c r="AH219" s="34">
        <f>IF($D219="","",HKI!AH219+HKII!AH219)</f>
        <v>0</v>
      </c>
      <c r="AI219" s="16">
        <f>IF($D219="","",HKI!AI219+HKII!AI219+'COI - CHAM THI TN 17-18'!AI219)</f>
        <v>0</v>
      </c>
      <c r="AJ219" s="16">
        <f>IF($D219="","",HKI!AJ219+HKII!AJ219+'COI - CHAM THI TN 17-18'!AJ219)</f>
        <v>0</v>
      </c>
      <c r="AK219" s="34">
        <f>IF($D219="","",(SUM($AI219:$AJ219))*0.2)+'HK HE 16-17'!Y225</f>
        <v>0</v>
      </c>
      <c r="AL219" s="16">
        <f>IF($D219="","",HKI!AL219+HKII!AL219)</f>
        <v>0</v>
      </c>
      <c r="AM219" s="16">
        <f>IF($D219="","",HKI!AM219+HKII!AM219)</f>
        <v>0</v>
      </c>
      <c r="AN219" s="34">
        <f>IF($D219="","",HKI!AN219+HKII!AN219)</f>
        <v>0</v>
      </c>
      <c r="AO219" s="16">
        <f>IF($D219="","",HKI!AO219+HKII!AO219+'COI - CHAM THI TN 17-18'!AO219)</f>
        <v>0</v>
      </c>
      <c r="AP219" s="16">
        <f>IF($D219="","",HKI!AP219+HKII!AP219+'COI - CHAM THI TN 17-18'!AP219)</f>
        <v>0</v>
      </c>
      <c r="AQ219" s="16">
        <f>IF(D219="","",SUM(AO219:AP219)*0.4)+'HK HE 16-17'!AB225</f>
        <v>0</v>
      </c>
      <c r="AR219" s="34">
        <f>IF($D219="","",HKI!AR219+HKII!AR219+'COI - CHAM THI TN 17-18'!AR219+'HK HE 16-17'!AF225)</f>
        <v>0</v>
      </c>
      <c r="AS219" s="34">
        <f>IF($D219="","",HKI!AS219+HKII!AS219+'COI - CHAM THI TN 17-18'!AS219+'HK HE 16-17'!AG225)</f>
        <v>0</v>
      </c>
      <c r="AT219" s="17">
        <f t="shared" si="13"/>
        <v>13.5</v>
      </c>
      <c r="AU219" s="5"/>
    </row>
    <row r="220" spans="1:47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>
        <f>IF($D220="","",HKI!E220+HKII!E220)</f>
        <v>0</v>
      </c>
      <c r="F220" s="16">
        <f>IF($D220="","",HKI!F220+HKII!F220)</f>
        <v>0</v>
      </c>
      <c r="G220" s="16">
        <f>IF($D220="","",HKI!G220+HKII!G220)</f>
        <v>0</v>
      </c>
      <c r="H220" s="16">
        <f>IF($D220="","",HKI!H220+HKII!H220)</f>
        <v>0</v>
      </c>
      <c r="I220" s="16">
        <f>IF($D220="","",HKI!I220+HKII!I220)</f>
        <v>0</v>
      </c>
      <c r="J220" s="16">
        <f>IF($D220="","",HKI!J220+HKII!J220)</f>
        <v>0</v>
      </c>
      <c r="K220" s="16">
        <f>IF($D220="","",HKI!K220+HKII!K220)</f>
        <v>0</v>
      </c>
      <c r="L220" s="16">
        <f>IF($D220="","",HKI!L220+HKII!L220)</f>
        <v>0</v>
      </c>
      <c r="M220" s="34">
        <f>IF($D220="","",($E220+$F220*1.5+$G220*0.25+$H220*0.5+$I220*2+$J220*2.5+$K220*0.5+$L220*1.5)+'HK HE 16-17'!I226)</f>
        <v>0</v>
      </c>
      <c r="N220" s="16">
        <f>IF($D220="","",HKI!N220+HKII!N220)</f>
        <v>0</v>
      </c>
      <c r="O220" s="16">
        <f>IF($D220="","",HKI!O220+HKII!O220)</f>
        <v>0</v>
      </c>
      <c r="P220" s="16">
        <f>IF($D220="","",HKI!P220+HKII!P220)</f>
        <v>0</v>
      </c>
      <c r="Q220" s="16">
        <f>IF($D220="","",HKI!Q220+HKII!Q220)</f>
        <v>0</v>
      </c>
      <c r="R220" s="34">
        <f>IF($D220="","",SUM($N220:$Q220)+'HK HE 16-17'!N226)</f>
        <v>0</v>
      </c>
      <c r="S220" s="16">
        <f>IF($D220="","",HKI!S220+HKII!S220)</f>
        <v>228</v>
      </c>
      <c r="T220" s="16">
        <f>IF($D220="","",HKI!T220+HKII!T220)</f>
        <v>212</v>
      </c>
      <c r="U220" s="16">
        <f>IF($D220="","",HKI!U220+HKII!U220)</f>
        <v>294</v>
      </c>
      <c r="V220" s="34">
        <f>IF($D220="","",((SUM($S220:$T220))-U220)*0.1)+'HK HE 16-17'!R226</f>
        <v>14.600000000000001</v>
      </c>
      <c r="W220" s="16">
        <f>IF($D220="","",HKI!W220+HKII!W220)</f>
        <v>0</v>
      </c>
      <c r="X220" s="16">
        <f>IF($D220="","",HKI!X220+HKII!X220)</f>
        <v>0</v>
      </c>
      <c r="Y220" s="16">
        <f>IF($D220="","",HKI!Y220+HKII!Y220)</f>
        <v>0</v>
      </c>
      <c r="Z220" s="34">
        <f t="shared" si="11"/>
        <v>0</v>
      </c>
      <c r="AA220" s="16">
        <f>IF($D220="","",HKI!AA220+HKII!AA220)</f>
        <v>0</v>
      </c>
      <c r="AB220" s="16">
        <f>IF($D220="","",HKI!AB220+HKII!AB220)</f>
        <v>0</v>
      </c>
      <c r="AC220" s="16">
        <f>IF($D220="","",HKI!AC220+HKII!AC220)</f>
        <v>0</v>
      </c>
      <c r="AD220" s="34">
        <f t="shared" si="12"/>
        <v>0</v>
      </c>
      <c r="AE220" s="16">
        <f>IF($D220="","",HKI!AE220+HKII!AE220)</f>
        <v>0</v>
      </c>
      <c r="AF220" s="16">
        <f>IF($D220="","",HKI!AF220+HKII!AF220)</f>
        <v>0</v>
      </c>
      <c r="AG220" s="16">
        <f>IF($D220="","",HKI!AG220+HKII!AG220)</f>
        <v>0</v>
      </c>
      <c r="AH220" s="34">
        <f>IF($D220="","",HKI!AH220+HKII!AH220)</f>
        <v>0</v>
      </c>
      <c r="AI220" s="16">
        <f>IF($D220="","",HKI!AI220+HKII!AI220+'COI - CHAM THI TN 17-18'!AI220)</f>
        <v>0</v>
      </c>
      <c r="AJ220" s="16">
        <f>IF($D220="","",HKI!AJ220+HKII!AJ220+'COI - CHAM THI TN 17-18'!AJ220)</f>
        <v>0</v>
      </c>
      <c r="AK220" s="34">
        <f>IF($D220="","",(SUM($AI220:$AJ220))*0.2)+'HK HE 16-17'!Y226</f>
        <v>0</v>
      </c>
      <c r="AL220" s="16">
        <f>IF($D220="","",HKI!AL220+HKII!AL220)</f>
        <v>0</v>
      </c>
      <c r="AM220" s="16">
        <f>IF($D220="","",HKI!AM220+HKII!AM220)</f>
        <v>0</v>
      </c>
      <c r="AN220" s="34">
        <f>IF($D220="","",HKI!AN220+HKII!AN220)</f>
        <v>0</v>
      </c>
      <c r="AO220" s="16">
        <f>IF($D220="","",HKI!AO220+HKII!AO220+'COI - CHAM THI TN 17-18'!AO220)</f>
        <v>0</v>
      </c>
      <c r="AP220" s="16">
        <f>IF($D220="","",HKI!AP220+HKII!AP220+'COI - CHAM THI TN 17-18'!AP220)</f>
        <v>0</v>
      </c>
      <c r="AQ220" s="16">
        <f>IF(D220="","",SUM(AO220:AP220)*0.4)+'HK HE 16-17'!AB226</f>
        <v>0</v>
      </c>
      <c r="AR220" s="34">
        <f>IF($D220="","",HKI!AR220+HKII!AR220+'COI - CHAM THI TN 17-18'!AR220+'HK HE 16-17'!AF226)</f>
        <v>0</v>
      </c>
      <c r="AS220" s="34">
        <f>IF($D220="","",HKI!AS220+HKII!AS220+'COI - CHAM THI TN 17-18'!AS220+'HK HE 16-17'!AG226)</f>
        <v>0</v>
      </c>
      <c r="AT220" s="17">
        <f t="shared" si="13"/>
        <v>14.6</v>
      </c>
      <c r="AU220" s="5"/>
    </row>
    <row r="221" spans="1:47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>
        <f>IF($D221="","",HKI!E221+HKII!E221)</f>
        <v>0</v>
      </c>
      <c r="F221" s="16">
        <f>IF($D221="","",HKI!F221+HKII!F221)</f>
        <v>0</v>
      </c>
      <c r="G221" s="16">
        <f>IF($D221="","",HKI!G221+HKII!G221)</f>
        <v>0</v>
      </c>
      <c r="H221" s="16">
        <f>IF($D221="","",HKI!H221+HKII!H221)</f>
        <v>0</v>
      </c>
      <c r="I221" s="16">
        <f>IF($D221="","",HKI!I221+HKII!I221)</f>
        <v>0</v>
      </c>
      <c r="J221" s="16">
        <f>IF($D221="","",HKI!J221+HKII!J221)</f>
        <v>0</v>
      </c>
      <c r="K221" s="16">
        <f>IF($D221="","",HKI!K221+HKII!K221)</f>
        <v>0</v>
      </c>
      <c r="L221" s="16">
        <f>IF($D221="","",HKI!L221+HKII!L221)</f>
        <v>0</v>
      </c>
      <c r="M221" s="34">
        <f>IF($D221="","",($E221+$F221*1.5+$G221*0.25+$H221*0.5+$I221*2+$J221*2.5+$K221*0.5+$L221*1.5)+'HK HE 16-17'!I227)</f>
        <v>0</v>
      </c>
      <c r="N221" s="16">
        <f>IF($D221="","",HKI!N221+HKII!N221)</f>
        <v>0</v>
      </c>
      <c r="O221" s="16">
        <f>IF($D221="","",HKI!O221+HKII!O221)</f>
        <v>0</v>
      </c>
      <c r="P221" s="16">
        <f>IF($D221="","",HKI!P221+HKII!P221)</f>
        <v>0</v>
      </c>
      <c r="Q221" s="16">
        <f>IF($D221="","",HKI!Q221+HKII!Q221)</f>
        <v>0</v>
      </c>
      <c r="R221" s="34">
        <f>IF($D221="","",SUM($N221:$Q221)+'HK HE 16-17'!N227)</f>
        <v>0</v>
      </c>
      <c r="S221" s="16">
        <f>IF($D221="","",HKI!S221+HKII!S221)</f>
        <v>111</v>
      </c>
      <c r="T221" s="16">
        <f>IF($D221="","",HKI!T221+HKII!T221)</f>
        <v>122</v>
      </c>
      <c r="U221" s="16">
        <f>IF($D221="","",HKI!U221+HKII!U221)</f>
        <v>257</v>
      </c>
      <c r="V221" s="34">
        <f>IF($D221="","",((SUM($S221:$T221))-U221)*0.1)+'HK HE 16-17'!R227</f>
        <v>-2.4000000000000004</v>
      </c>
      <c r="W221" s="16">
        <f>IF($D221="","",HKI!W221+HKII!W221)</f>
        <v>0</v>
      </c>
      <c r="X221" s="16">
        <f>IF($D221="","",HKI!X221+HKII!X221)</f>
        <v>0</v>
      </c>
      <c r="Y221" s="16">
        <f>IF($D221="","",HKI!Y221+HKII!Y221)</f>
        <v>0</v>
      </c>
      <c r="Z221" s="34">
        <f t="shared" si="11"/>
        <v>0</v>
      </c>
      <c r="AA221" s="16">
        <f>IF($D221="","",HKI!AA221+HKII!AA221)</f>
        <v>0</v>
      </c>
      <c r="AB221" s="16">
        <f>IF($D221="","",HKI!AB221+HKII!AB221)</f>
        <v>0</v>
      </c>
      <c r="AC221" s="16">
        <f>IF($D221="","",HKI!AC221+HKII!AC221)</f>
        <v>0</v>
      </c>
      <c r="AD221" s="34">
        <f t="shared" si="12"/>
        <v>0</v>
      </c>
      <c r="AE221" s="16">
        <f>IF($D221="","",HKI!AE221+HKII!AE221)</f>
        <v>0</v>
      </c>
      <c r="AF221" s="16">
        <f>IF($D221="","",HKI!AF221+HKII!AF221)</f>
        <v>0</v>
      </c>
      <c r="AG221" s="16">
        <f>IF($D221="","",HKI!AG221+HKII!AG221)</f>
        <v>0</v>
      </c>
      <c r="AH221" s="34">
        <f>IF($D221="","",HKI!AH221+HKII!AH221)</f>
        <v>0</v>
      </c>
      <c r="AI221" s="16">
        <f>IF($D221="","",HKI!AI221+HKII!AI221+'COI - CHAM THI TN 17-18'!AI221)</f>
        <v>0</v>
      </c>
      <c r="AJ221" s="16">
        <f>IF($D221="","",HKI!AJ221+HKII!AJ221+'COI - CHAM THI TN 17-18'!AJ221)</f>
        <v>0</v>
      </c>
      <c r="AK221" s="34">
        <f>IF($D221="","",(SUM($AI221:$AJ221))*0.2)+'HK HE 16-17'!Y227</f>
        <v>0</v>
      </c>
      <c r="AL221" s="16">
        <f>IF($D221="","",HKI!AL221+HKII!AL221)</f>
        <v>0</v>
      </c>
      <c r="AM221" s="16">
        <f>IF($D221="","",HKI!AM221+HKII!AM221)</f>
        <v>0</v>
      </c>
      <c r="AN221" s="34">
        <f>IF($D221="","",HKI!AN221+HKII!AN221)</f>
        <v>0</v>
      </c>
      <c r="AO221" s="16">
        <f>IF($D221="","",HKI!AO221+HKII!AO221+'COI - CHAM THI TN 17-18'!AO221)</f>
        <v>0</v>
      </c>
      <c r="AP221" s="16">
        <f>IF($D221="","",HKI!AP221+HKII!AP221+'COI - CHAM THI TN 17-18'!AP221)</f>
        <v>0</v>
      </c>
      <c r="AQ221" s="16">
        <f>IF(D221="","",SUM(AO221:AP221)*0.4)+'HK HE 16-17'!AB227</f>
        <v>0</v>
      </c>
      <c r="AR221" s="34">
        <f>IF($D221="","",HKI!AR221+HKII!AR221+'COI - CHAM THI TN 17-18'!AR221+'HK HE 16-17'!AF227)</f>
        <v>0</v>
      </c>
      <c r="AS221" s="34">
        <f>IF($D221="","",HKI!AS221+HKII!AS221+'COI - CHAM THI TN 17-18'!AS221+'HK HE 16-17'!AG227)</f>
        <v>0</v>
      </c>
      <c r="AT221" s="17">
        <f t="shared" si="13"/>
        <v>-2.4</v>
      </c>
      <c r="AU221" s="5"/>
    </row>
    <row r="222" spans="1:47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>
        <f>IF($D222="","",HKI!E222+HKII!E222)</f>
        <v>0</v>
      </c>
      <c r="F222" s="16">
        <f>IF($D222="","",HKI!F222+HKII!F222)</f>
        <v>6</v>
      </c>
      <c r="G222" s="16">
        <f>IF($D222="","",HKI!G222+HKII!G222)</f>
        <v>0</v>
      </c>
      <c r="H222" s="16">
        <f>IF($D222="","",HKI!H222+HKII!H222)</f>
        <v>0</v>
      </c>
      <c r="I222" s="16">
        <f>IF($D222="","",HKI!I222+HKII!I222)</f>
        <v>0</v>
      </c>
      <c r="J222" s="16">
        <f>IF($D222="","",HKI!J222+HKII!J222)</f>
        <v>0</v>
      </c>
      <c r="K222" s="16">
        <f>IF($D222="","",HKI!K222+HKII!K222)</f>
        <v>0</v>
      </c>
      <c r="L222" s="16">
        <f>IF($D222="","",HKI!L222+HKII!L222)</f>
        <v>0</v>
      </c>
      <c r="M222" s="34">
        <f>IF($D222="","",($E222+$F222*1.5+$G222*0.25+$H222*0.5+$I222*2+$J222*2.5+$K222*0.5+$L222*1.5)+'HK HE 16-17'!I228)</f>
        <v>9</v>
      </c>
      <c r="N222" s="16">
        <f>IF($D222="","",HKI!N222+HKII!N222)</f>
        <v>7.8</v>
      </c>
      <c r="O222" s="16">
        <f>IF($D222="","",HKI!O222+HKII!O222)</f>
        <v>10.050000000000001</v>
      </c>
      <c r="P222" s="16">
        <f>IF($D222="","",HKI!P222+HKII!P222)</f>
        <v>0</v>
      </c>
      <c r="Q222" s="16">
        <f>IF($D222="","",HKI!Q222+HKII!Q222)</f>
        <v>0</v>
      </c>
      <c r="R222" s="34">
        <f>IF($D222="","",SUM($N222:$Q222)+'HK HE 16-17'!N228)</f>
        <v>28.650000000000002</v>
      </c>
      <c r="S222" s="16">
        <f>IF($D222="","",HKI!S222+HKII!S222)</f>
        <v>0</v>
      </c>
      <c r="T222" s="16">
        <f>IF($D222="","",HKI!T222+HKII!T222)</f>
        <v>0</v>
      </c>
      <c r="U222" s="16">
        <f>IF($D222="","",HKI!U222+HKII!U222)</f>
        <v>0</v>
      </c>
      <c r="V222" s="34">
        <f>IF($D222="","",((SUM($S222:$T222))-U222)*0.1)+'HK HE 16-17'!R228</f>
        <v>0</v>
      </c>
      <c r="W222" s="16">
        <f>IF($D222="","",HKI!W222+HKII!W222)</f>
        <v>0</v>
      </c>
      <c r="X222" s="16">
        <f>IF($D222="","",HKI!X222+HKII!X222)</f>
        <v>0</v>
      </c>
      <c r="Y222" s="16">
        <f>IF($D222="","",HKI!Y222+HKII!Y222)</f>
        <v>0</v>
      </c>
      <c r="Z222" s="34">
        <f t="shared" si="11"/>
        <v>0</v>
      </c>
      <c r="AA222" s="16">
        <f>IF($D222="","",HKI!AA222+HKII!AA222)</f>
        <v>0</v>
      </c>
      <c r="AB222" s="16">
        <f>IF($D222="","",HKI!AB222+HKII!AB222)</f>
        <v>0</v>
      </c>
      <c r="AC222" s="16">
        <f>IF($D222="","",HKI!AC222+HKII!AC222)</f>
        <v>0</v>
      </c>
      <c r="AD222" s="34">
        <f t="shared" si="12"/>
        <v>0</v>
      </c>
      <c r="AE222" s="16">
        <f>IF($D222="","",HKI!AE222+HKII!AE222)</f>
        <v>0</v>
      </c>
      <c r="AF222" s="16">
        <f>IF($D222="","",HKI!AF222+HKII!AF222)</f>
        <v>0</v>
      </c>
      <c r="AG222" s="16">
        <f>IF($D222="","",HKI!AG222+HKII!AG222)</f>
        <v>0</v>
      </c>
      <c r="AH222" s="34">
        <f>IF($D222="","",HKI!AH222+HKII!AH222)</f>
        <v>0</v>
      </c>
      <c r="AI222" s="16">
        <f>IF($D222="","",HKI!AI222+HKII!AI222+'COI - CHAM THI TN 17-18'!AI222)</f>
        <v>0</v>
      </c>
      <c r="AJ222" s="16">
        <f>IF($D222="","",HKI!AJ222+HKII!AJ222+'COI - CHAM THI TN 17-18'!AJ222)</f>
        <v>0</v>
      </c>
      <c r="AK222" s="34">
        <f>IF($D222="","",(SUM($AI222:$AJ222))*0.2)+'HK HE 16-17'!Y228</f>
        <v>0</v>
      </c>
      <c r="AL222" s="16">
        <f>IF($D222="","",HKI!AL222+HKII!AL222)</f>
        <v>0</v>
      </c>
      <c r="AM222" s="16">
        <f>IF($D222="","",HKI!AM222+HKII!AM222)</f>
        <v>0</v>
      </c>
      <c r="AN222" s="34">
        <f>IF($D222="","",HKI!AN222+HKII!AN222)</f>
        <v>0</v>
      </c>
      <c r="AO222" s="16">
        <f>IF($D222="","",HKI!AO222+HKII!AO222+'COI - CHAM THI TN 17-18'!AO222)</f>
        <v>0</v>
      </c>
      <c r="AP222" s="16">
        <f>IF($D222="","",HKI!AP222+HKII!AP222+'COI - CHAM THI TN 17-18'!AP222)</f>
        <v>0</v>
      </c>
      <c r="AQ222" s="16">
        <f>IF(D222="","",SUM(AO222:AP222)*0.4)+'HK HE 16-17'!AB228</f>
        <v>0</v>
      </c>
      <c r="AR222" s="34">
        <f>IF($D222="","",HKI!AR222+HKII!AR222+'COI - CHAM THI TN 17-18'!AR222+'HK HE 16-17'!AF228)</f>
        <v>0</v>
      </c>
      <c r="AS222" s="34">
        <f>IF($D222="","",HKI!AS222+HKII!AS222+'COI - CHAM THI TN 17-18'!AS222+'HK HE 16-17'!AG228)</f>
        <v>0.8</v>
      </c>
      <c r="AT222" s="17">
        <f t="shared" si="13"/>
        <v>38.5</v>
      </c>
      <c r="AU222" s="5"/>
    </row>
    <row r="223" spans="1:47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>
        <f>IF($D223="","",HKI!E223+HKII!E223)</f>
        <v>0</v>
      </c>
      <c r="F223" s="16">
        <f>IF($D223="","",HKI!F223+HKII!F223)</f>
        <v>0</v>
      </c>
      <c r="G223" s="16">
        <f>IF($D223="","",HKI!G223+HKII!G223)</f>
        <v>0</v>
      </c>
      <c r="H223" s="16">
        <f>IF($D223="","",HKI!H223+HKII!H223)</f>
        <v>0</v>
      </c>
      <c r="I223" s="16">
        <f>IF($D223="","",HKI!I223+HKII!I223)</f>
        <v>0</v>
      </c>
      <c r="J223" s="16">
        <f>IF($D223="","",HKI!J223+HKII!J223)</f>
        <v>0</v>
      </c>
      <c r="K223" s="16">
        <f>IF($D223="","",HKI!K223+HKII!K223)</f>
        <v>0</v>
      </c>
      <c r="L223" s="16">
        <f>IF($D223="","",HKI!L223+HKII!L223)</f>
        <v>0</v>
      </c>
      <c r="M223" s="34">
        <f>IF($D223="","",($E223+$F223*1.5+$G223*0.25+$H223*0.5+$I223*2+$J223*2.5+$K223*0.5+$L223*1.5)+'HK HE 16-17'!I229)</f>
        <v>0</v>
      </c>
      <c r="N223" s="16">
        <f>IF($D223="","",HKI!N223+HKII!N223)</f>
        <v>0</v>
      </c>
      <c r="O223" s="16">
        <f>IF($D223="","",HKI!O223+HKII!O223)</f>
        <v>0</v>
      </c>
      <c r="P223" s="16">
        <f>IF($D223="","",HKI!P223+HKII!P223)</f>
        <v>0</v>
      </c>
      <c r="Q223" s="16">
        <f>IF($D223="","",HKI!Q223+HKII!Q223)</f>
        <v>0</v>
      </c>
      <c r="R223" s="34">
        <f>IF($D223="","",SUM($N223:$Q223)+'HK HE 16-17'!N229)</f>
        <v>0</v>
      </c>
      <c r="S223" s="16">
        <f>IF($D223="","",HKI!S223+HKII!S223)</f>
        <v>0</v>
      </c>
      <c r="T223" s="16">
        <f>IF($D223="","",HKI!T223+HKII!T223)</f>
        <v>0</v>
      </c>
      <c r="U223" s="16">
        <f>IF($D223="","",HKI!U223+HKII!U223)</f>
        <v>0</v>
      </c>
      <c r="V223" s="34">
        <f>IF($D223="","",((SUM($S223:$T223))-U223)*0.1)+'HK HE 16-17'!R229</f>
        <v>0</v>
      </c>
      <c r="W223" s="16">
        <f>IF($D223="","",HKI!W223+HKII!W223)</f>
        <v>0</v>
      </c>
      <c r="X223" s="16">
        <f>IF($D223="","",HKI!X223+HKII!X223)</f>
        <v>0</v>
      </c>
      <c r="Y223" s="16">
        <f>IF($D223="","",HKI!Y223+HKII!Y223)</f>
        <v>0</v>
      </c>
      <c r="Z223" s="34">
        <f t="shared" si="11"/>
        <v>0</v>
      </c>
      <c r="AA223" s="16">
        <f>IF($D223="","",HKI!AA223+HKII!AA223)</f>
        <v>0</v>
      </c>
      <c r="AB223" s="16">
        <f>IF($D223="","",HKI!AB223+HKII!AB223)</f>
        <v>0</v>
      </c>
      <c r="AC223" s="16">
        <f>IF($D223="","",HKI!AC223+HKII!AC223)</f>
        <v>0</v>
      </c>
      <c r="AD223" s="34">
        <f t="shared" si="12"/>
        <v>0</v>
      </c>
      <c r="AE223" s="16">
        <f>IF($D223="","",HKI!AE223+HKII!AE223)</f>
        <v>0</v>
      </c>
      <c r="AF223" s="16">
        <f>IF($D223="","",HKI!AF223+HKII!AF223)</f>
        <v>0</v>
      </c>
      <c r="AG223" s="16">
        <f>IF($D223="","",HKI!AG223+HKII!AG223)</f>
        <v>0</v>
      </c>
      <c r="AH223" s="34">
        <f>IF($D223="","",HKI!AH223+HKII!AH223)</f>
        <v>0</v>
      </c>
      <c r="AI223" s="16">
        <f>IF($D223="","",HKI!AI223+HKII!AI223+'COI - CHAM THI TN 17-18'!AI223)</f>
        <v>0</v>
      </c>
      <c r="AJ223" s="16">
        <f>IF($D223="","",HKI!AJ223+HKII!AJ223+'COI - CHAM THI TN 17-18'!AJ223)</f>
        <v>0</v>
      </c>
      <c r="AK223" s="34">
        <f>IF($D223="","",(SUM($AI223:$AJ223))*0.2)+'HK HE 16-17'!Y229</f>
        <v>0</v>
      </c>
      <c r="AL223" s="16">
        <f>IF($D223="","",HKI!AL223+HKII!AL223)</f>
        <v>0</v>
      </c>
      <c r="AM223" s="16">
        <f>IF($D223="","",HKI!AM223+HKII!AM223)</f>
        <v>0</v>
      </c>
      <c r="AN223" s="34">
        <f>IF($D223="","",HKI!AN223+HKII!AN223)</f>
        <v>0</v>
      </c>
      <c r="AO223" s="16">
        <f>IF($D223="","",HKI!AO223+HKII!AO223+'COI - CHAM THI TN 17-18'!AO223)</f>
        <v>0</v>
      </c>
      <c r="AP223" s="16">
        <f>IF($D223="","",HKI!AP223+HKII!AP223+'COI - CHAM THI TN 17-18'!AP223)</f>
        <v>0</v>
      </c>
      <c r="AQ223" s="16">
        <f>IF(D223="","",SUM(AO223:AP223)*0.4)+'HK HE 16-17'!AB229</f>
        <v>0</v>
      </c>
      <c r="AR223" s="34">
        <f>IF($D223="","",HKI!AR223+HKII!AR223+'COI - CHAM THI TN 17-18'!AR223+'HK HE 16-17'!AF229)</f>
        <v>0</v>
      </c>
      <c r="AS223" s="34">
        <f>IF($D223="","",HKI!AS223+HKII!AS223+'COI - CHAM THI TN 17-18'!AS223+'HK HE 16-17'!AG229)</f>
        <v>0</v>
      </c>
      <c r="AT223" s="17">
        <f t="shared" si="13"/>
        <v>0</v>
      </c>
      <c r="AU223" s="5"/>
    </row>
    <row r="224" spans="1:47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>
        <f>IF($D224="","",HKI!E224+HKII!E224)</f>
        <v>0</v>
      </c>
      <c r="F224" s="16">
        <f>IF($D224="","",HKI!F224+HKII!F224)</f>
        <v>0</v>
      </c>
      <c r="G224" s="16">
        <f>IF($D224="","",HKI!G224+HKII!G224)</f>
        <v>0</v>
      </c>
      <c r="H224" s="16">
        <f>IF($D224="","",HKI!H224+HKII!H224)</f>
        <v>0</v>
      </c>
      <c r="I224" s="16">
        <f>IF($D224="","",HKI!I224+HKII!I224)</f>
        <v>0</v>
      </c>
      <c r="J224" s="16">
        <f>IF($D224="","",HKI!J224+HKII!J224)</f>
        <v>0</v>
      </c>
      <c r="K224" s="16">
        <f>IF($D224="","",HKI!K224+HKII!K224)</f>
        <v>0</v>
      </c>
      <c r="L224" s="16">
        <f>IF($D224="","",HKI!L224+HKII!L224)</f>
        <v>0</v>
      </c>
      <c r="M224" s="34">
        <f>IF($D224="","",($E224+$F224*1.5+$G224*0.25+$H224*0.5+$I224*2+$J224*2.5+$K224*0.5+$L224*1.5)+'HK HE 16-17'!I230)</f>
        <v>0</v>
      </c>
      <c r="N224" s="16">
        <f>IF($D224="","",HKI!N224+HKII!N224)</f>
        <v>0</v>
      </c>
      <c r="O224" s="16">
        <f>IF($D224="","",HKI!O224+HKII!O224)</f>
        <v>0</v>
      </c>
      <c r="P224" s="16">
        <f>IF($D224="","",HKI!P224+HKII!P224)</f>
        <v>0</v>
      </c>
      <c r="Q224" s="16">
        <f>IF($D224="","",HKI!Q224+HKII!Q224)</f>
        <v>0</v>
      </c>
      <c r="R224" s="34">
        <f>IF($D224="","",SUM($N224:$Q224)+'HK HE 16-17'!N230)</f>
        <v>0</v>
      </c>
      <c r="S224" s="16">
        <f>IF($D224="","",HKI!S224+HKII!S224)</f>
        <v>0</v>
      </c>
      <c r="T224" s="16">
        <f>IF($D224="","",HKI!T224+HKII!T224)</f>
        <v>0</v>
      </c>
      <c r="U224" s="16">
        <f>IF($D224="","",HKI!U224+HKII!U224)</f>
        <v>0</v>
      </c>
      <c r="V224" s="34">
        <f>IF($D224="","",((SUM($S224:$T224))-U224)*0.1)+'HK HE 16-17'!R230</f>
        <v>0</v>
      </c>
      <c r="W224" s="16">
        <f>IF($D224="","",HKI!W224+HKII!W224)</f>
        <v>0</v>
      </c>
      <c r="X224" s="16">
        <f>IF($D224="","",HKI!X224+HKII!X224)</f>
        <v>0</v>
      </c>
      <c r="Y224" s="16">
        <f>IF($D224="","",HKI!Y224+HKII!Y224)</f>
        <v>0</v>
      </c>
      <c r="Z224" s="34">
        <f t="shared" si="11"/>
        <v>0</v>
      </c>
      <c r="AA224" s="16">
        <f>IF($D224="","",HKI!AA224+HKII!AA224)</f>
        <v>0</v>
      </c>
      <c r="AB224" s="16">
        <f>IF($D224="","",HKI!AB224+HKII!AB224)</f>
        <v>0</v>
      </c>
      <c r="AC224" s="16">
        <f>IF($D224="","",HKI!AC224+HKII!AC224)</f>
        <v>0</v>
      </c>
      <c r="AD224" s="34">
        <f t="shared" si="12"/>
        <v>0</v>
      </c>
      <c r="AE224" s="16">
        <f>IF($D224="","",HKI!AE224+HKII!AE224)</f>
        <v>0</v>
      </c>
      <c r="AF224" s="16">
        <f>IF($D224="","",HKI!AF224+HKII!AF224)</f>
        <v>0</v>
      </c>
      <c r="AG224" s="16">
        <f>IF($D224="","",HKI!AG224+HKII!AG224)</f>
        <v>0</v>
      </c>
      <c r="AH224" s="34">
        <f>IF($D224="","",HKI!AH224+HKII!AH224)</f>
        <v>0</v>
      </c>
      <c r="AI224" s="16">
        <f>IF($D224="","",HKI!AI224+HKII!AI224+'COI - CHAM THI TN 17-18'!AI224)</f>
        <v>0</v>
      </c>
      <c r="AJ224" s="16">
        <f>IF($D224="","",HKI!AJ224+HKII!AJ224+'COI - CHAM THI TN 17-18'!AJ224)</f>
        <v>0</v>
      </c>
      <c r="AK224" s="34">
        <f>IF($D224="","",(SUM($AI224:$AJ224))*0.2)+'HK HE 16-17'!Y230</f>
        <v>0</v>
      </c>
      <c r="AL224" s="16">
        <f>IF($D224="","",HKI!AL224+HKII!AL224)</f>
        <v>0</v>
      </c>
      <c r="AM224" s="16">
        <f>IF($D224="","",HKI!AM224+HKII!AM224)</f>
        <v>0</v>
      </c>
      <c r="AN224" s="34">
        <f>IF($D224="","",HKI!AN224+HKII!AN224)</f>
        <v>0</v>
      </c>
      <c r="AO224" s="16">
        <f>IF($D224="","",HKI!AO224+HKII!AO224+'COI - CHAM THI TN 17-18'!AO224)</f>
        <v>0</v>
      </c>
      <c r="AP224" s="16">
        <f>IF($D224="","",HKI!AP224+HKII!AP224+'COI - CHAM THI TN 17-18'!AP224)</f>
        <v>0</v>
      </c>
      <c r="AQ224" s="16">
        <f>IF(D224="","",SUM(AO224:AP224)*0.4)+'HK HE 16-17'!AB230</f>
        <v>0</v>
      </c>
      <c r="AR224" s="34">
        <f>IF($D224="","",HKI!AR224+HKII!AR224+'COI - CHAM THI TN 17-18'!AR224+'HK HE 16-17'!AF230)</f>
        <v>0</v>
      </c>
      <c r="AS224" s="34">
        <f>IF($D224="","",HKI!AS224+HKII!AS224+'COI - CHAM THI TN 17-18'!AS224+'HK HE 16-17'!AG230)</f>
        <v>0</v>
      </c>
      <c r="AT224" s="17">
        <f t="shared" si="13"/>
        <v>0</v>
      </c>
      <c r="AU224" s="5"/>
    </row>
    <row r="225" spans="1:47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>
        <f>IF($D225="","",HKI!E225+HKII!E225)</f>
        <v>0</v>
      </c>
      <c r="F225" s="16">
        <f>IF($D225="","",HKI!F225+HKII!F225)</f>
        <v>0</v>
      </c>
      <c r="G225" s="16">
        <f>IF($D225="","",HKI!G225+HKII!G225)</f>
        <v>0</v>
      </c>
      <c r="H225" s="16">
        <f>IF($D225="","",HKI!H225+HKII!H225)</f>
        <v>0</v>
      </c>
      <c r="I225" s="16">
        <f>IF($D225="","",HKI!I225+HKII!I225)</f>
        <v>0</v>
      </c>
      <c r="J225" s="16">
        <f>IF($D225="","",HKI!J225+HKII!J225)</f>
        <v>0</v>
      </c>
      <c r="K225" s="16">
        <f>IF($D225="","",HKI!K225+HKII!K225)</f>
        <v>0</v>
      </c>
      <c r="L225" s="16">
        <f>IF($D225="","",HKI!L225+HKII!L225)</f>
        <v>0</v>
      </c>
      <c r="M225" s="34">
        <f>IF($D225="","",($E225+$F225*1.5+$G225*0.25+$H225*0.5+$I225*2+$J225*2.5+$K225*0.5+$L225*1.5)+'HK HE 16-17'!I231)</f>
        <v>0</v>
      </c>
      <c r="N225" s="16">
        <f>IF($D225="","",HKI!N225+HKII!N225)</f>
        <v>0</v>
      </c>
      <c r="O225" s="16">
        <f>IF($D225="","",HKI!O225+HKII!O225)</f>
        <v>0</v>
      </c>
      <c r="P225" s="16">
        <f>IF($D225="","",HKI!P225+HKII!P225)</f>
        <v>0</v>
      </c>
      <c r="Q225" s="16">
        <f>IF($D225="","",HKI!Q225+HKII!Q225)</f>
        <v>0</v>
      </c>
      <c r="R225" s="34">
        <f>IF($D225="","",SUM($N225:$Q225)+'HK HE 16-17'!N231)</f>
        <v>0</v>
      </c>
      <c r="S225" s="16">
        <f>IF($D225="","",HKI!S225+HKII!S225)</f>
        <v>0</v>
      </c>
      <c r="T225" s="16">
        <f>IF($D225="","",HKI!T225+HKII!T225)</f>
        <v>0</v>
      </c>
      <c r="U225" s="16">
        <f>IF($D225="","",HKI!U225+HKII!U225)</f>
        <v>0</v>
      </c>
      <c r="V225" s="34">
        <f>IF($D225="","",((SUM($S225:$T225))-U225)*0.1)+'HK HE 16-17'!R231</f>
        <v>0</v>
      </c>
      <c r="W225" s="16">
        <f>IF($D225="","",HKI!W225+HKII!W225)</f>
        <v>0</v>
      </c>
      <c r="X225" s="16">
        <f>IF($D225="","",HKI!X225+HKII!X225)</f>
        <v>0</v>
      </c>
      <c r="Y225" s="16">
        <f>IF($D225="","",HKI!Y225+HKII!Y225)</f>
        <v>0</v>
      </c>
      <c r="Z225" s="34">
        <f t="shared" si="11"/>
        <v>0</v>
      </c>
      <c r="AA225" s="16">
        <f>IF($D225="","",HKI!AA225+HKII!AA225)</f>
        <v>0</v>
      </c>
      <c r="AB225" s="16">
        <f>IF($D225="","",HKI!AB225+HKII!AB225)</f>
        <v>0</v>
      </c>
      <c r="AC225" s="16">
        <f>IF($D225="","",HKI!AC225+HKII!AC225)</f>
        <v>0</v>
      </c>
      <c r="AD225" s="34">
        <f t="shared" si="12"/>
        <v>0</v>
      </c>
      <c r="AE225" s="16">
        <f>IF($D225="","",HKI!AE225+HKII!AE225)</f>
        <v>0</v>
      </c>
      <c r="AF225" s="16">
        <f>IF($D225="","",HKI!AF225+HKII!AF225)</f>
        <v>0</v>
      </c>
      <c r="AG225" s="16">
        <f>IF($D225="","",HKI!AG225+HKII!AG225)</f>
        <v>0</v>
      </c>
      <c r="AH225" s="34">
        <f>IF($D225="","",HKI!AH225+HKII!AH225)</f>
        <v>0</v>
      </c>
      <c r="AI225" s="16">
        <f>IF($D225="","",HKI!AI225+HKII!AI225+'COI - CHAM THI TN 17-18'!AI225)</f>
        <v>0</v>
      </c>
      <c r="AJ225" s="16">
        <f>IF($D225="","",HKI!AJ225+HKII!AJ225+'COI - CHAM THI TN 17-18'!AJ225)</f>
        <v>0</v>
      </c>
      <c r="AK225" s="34">
        <f>IF($D225="","",(SUM($AI225:$AJ225))*0.2)+'HK HE 16-17'!Y231</f>
        <v>0</v>
      </c>
      <c r="AL225" s="16">
        <f>IF($D225="","",HKI!AL225+HKII!AL225)</f>
        <v>0</v>
      </c>
      <c r="AM225" s="16">
        <f>IF($D225="","",HKI!AM225+HKII!AM225)</f>
        <v>0</v>
      </c>
      <c r="AN225" s="34">
        <f>IF($D225="","",HKI!AN225+HKII!AN225)</f>
        <v>0</v>
      </c>
      <c r="AO225" s="16">
        <f>IF($D225="","",HKI!AO225+HKII!AO225+'COI - CHAM THI TN 17-18'!AO225)</f>
        <v>0</v>
      </c>
      <c r="AP225" s="16">
        <f>IF($D225="","",HKI!AP225+HKII!AP225+'COI - CHAM THI TN 17-18'!AP225)</f>
        <v>0</v>
      </c>
      <c r="AQ225" s="16">
        <f>IF(D225="","",SUM(AO225:AP225)*0.4)+'HK HE 16-17'!AB231</f>
        <v>0</v>
      </c>
      <c r="AR225" s="34">
        <f>IF($D225="","",HKI!AR225+HKII!AR225+'COI - CHAM THI TN 17-18'!AR225+'HK HE 16-17'!AF231)</f>
        <v>0</v>
      </c>
      <c r="AS225" s="34">
        <f>IF($D225="","",HKI!AS225+HKII!AS225+'COI - CHAM THI TN 17-18'!AS225+'HK HE 16-17'!AG231)</f>
        <v>0</v>
      </c>
      <c r="AT225" s="17">
        <f t="shared" si="13"/>
        <v>0</v>
      </c>
      <c r="AU225" s="5"/>
    </row>
    <row r="226" spans="1:47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>
        <f>IF($D226="","",HKI!E226+HKII!E226)</f>
        <v>0</v>
      </c>
      <c r="F226" s="16">
        <f>IF($D226="","",HKI!F226+HKII!F226)</f>
        <v>0</v>
      </c>
      <c r="G226" s="16">
        <f>IF($D226="","",HKI!G226+HKII!G226)</f>
        <v>0</v>
      </c>
      <c r="H226" s="16">
        <f>IF($D226="","",HKI!H226+HKII!H226)</f>
        <v>0</v>
      </c>
      <c r="I226" s="16">
        <f>IF($D226="","",HKI!I226+HKII!I226)</f>
        <v>0</v>
      </c>
      <c r="J226" s="16">
        <f>IF($D226="","",HKI!J226+HKII!J226)</f>
        <v>0</v>
      </c>
      <c r="K226" s="16">
        <f>IF($D226="","",HKI!K226+HKII!K226)</f>
        <v>0</v>
      </c>
      <c r="L226" s="16">
        <f>IF($D226="","",HKI!L226+HKII!L226)</f>
        <v>0</v>
      </c>
      <c r="M226" s="34">
        <f>IF($D226="","",($E226+$F226*1.5+$G226*0.25+$H226*0.5+$I226*2+$J226*2.5+$K226*0.5+$L226*1.5)+'HK HE 16-17'!I232)</f>
        <v>0</v>
      </c>
      <c r="N226" s="16">
        <f>IF($D226="","",HKI!N226+HKII!N226)</f>
        <v>0</v>
      </c>
      <c r="O226" s="16">
        <f>IF($D226="","",HKI!O226+HKII!O226)</f>
        <v>0</v>
      </c>
      <c r="P226" s="16">
        <f>IF($D226="","",HKI!P226+HKII!P226)</f>
        <v>0</v>
      </c>
      <c r="Q226" s="16">
        <f>IF($D226="","",HKI!Q226+HKII!Q226)</f>
        <v>0</v>
      </c>
      <c r="R226" s="34">
        <f>IF($D226="","",SUM($N226:$Q226)+'HK HE 16-17'!N232)</f>
        <v>0</v>
      </c>
      <c r="S226" s="16">
        <f>IF($D226="","",HKI!S226+HKII!S226)</f>
        <v>0</v>
      </c>
      <c r="T226" s="16">
        <f>IF($D226="","",HKI!T226+HKII!T226)</f>
        <v>0</v>
      </c>
      <c r="U226" s="16">
        <f>IF($D226="","",HKI!U226+HKII!U226)</f>
        <v>96</v>
      </c>
      <c r="V226" s="34">
        <f>IF($D226="","",((SUM($S226:$T226))-U226)*0.1)+'HK HE 16-17'!R232</f>
        <v>-9.6000000000000014</v>
      </c>
      <c r="W226" s="16">
        <f>IF($D226="","",HKI!W226+HKII!W226)</f>
        <v>0</v>
      </c>
      <c r="X226" s="16">
        <f>IF($D226="","",HKI!X226+HKII!X226)</f>
        <v>0</v>
      </c>
      <c r="Y226" s="16">
        <f>IF($D226="","",HKI!Y226+HKII!Y226)</f>
        <v>0</v>
      </c>
      <c r="Z226" s="34">
        <f t="shared" si="11"/>
        <v>0</v>
      </c>
      <c r="AA226" s="16">
        <f>IF($D226="","",HKI!AA226+HKII!AA226)</f>
        <v>0</v>
      </c>
      <c r="AB226" s="16">
        <f>IF($D226="","",HKI!AB226+HKII!AB226)</f>
        <v>0</v>
      </c>
      <c r="AC226" s="16">
        <f>IF($D226="","",HKI!AC226+HKII!AC226)</f>
        <v>0</v>
      </c>
      <c r="AD226" s="34">
        <f t="shared" si="12"/>
        <v>0</v>
      </c>
      <c r="AE226" s="16">
        <f>IF($D226="","",HKI!AE226+HKII!AE226)</f>
        <v>0</v>
      </c>
      <c r="AF226" s="16">
        <f>IF($D226="","",HKI!AF226+HKII!AF226)</f>
        <v>0</v>
      </c>
      <c r="AG226" s="16">
        <f>IF($D226="","",HKI!AG226+HKII!AG226)</f>
        <v>0</v>
      </c>
      <c r="AH226" s="34">
        <f>IF($D226="","",HKI!AH226+HKII!AH226)</f>
        <v>0</v>
      </c>
      <c r="AI226" s="16">
        <f>IF($D226="","",HKI!AI226+HKII!AI226+'COI - CHAM THI TN 17-18'!AI226)</f>
        <v>0</v>
      </c>
      <c r="AJ226" s="16">
        <f>IF($D226="","",HKI!AJ226+HKII!AJ226+'COI - CHAM THI TN 17-18'!AJ226)</f>
        <v>0</v>
      </c>
      <c r="AK226" s="34">
        <f>IF($D226="","",(SUM($AI226:$AJ226))*0.2)+'HK HE 16-17'!Y232</f>
        <v>0</v>
      </c>
      <c r="AL226" s="16">
        <f>IF($D226="","",HKI!AL226+HKII!AL226)</f>
        <v>0</v>
      </c>
      <c r="AM226" s="16">
        <f>IF($D226="","",HKI!AM226+HKII!AM226)</f>
        <v>0</v>
      </c>
      <c r="AN226" s="34">
        <f>IF($D226="","",HKI!AN226+HKII!AN226)</f>
        <v>0</v>
      </c>
      <c r="AO226" s="16">
        <f>IF($D226="","",HKI!AO226+HKII!AO226+'COI - CHAM THI TN 17-18'!AO226)</f>
        <v>0</v>
      </c>
      <c r="AP226" s="16">
        <f>IF($D226="","",HKI!AP226+HKII!AP226+'COI - CHAM THI TN 17-18'!AP226)</f>
        <v>0</v>
      </c>
      <c r="AQ226" s="16">
        <f>IF(D226="","",SUM(AO226:AP226)*0.4)+'HK HE 16-17'!AB232</f>
        <v>0</v>
      </c>
      <c r="AR226" s="34">
        <f>IF($D226="","",HKI!AR226+HKII!AR226+'COI - CHAM THI TN 17-18'!AR226+'HK HE 16-17'!AF232)</f>
        <v>0</v>
      </c>
      <c r="AS226" s="34">
        <f>IF($D226="","",HKI!AS226+HKII!AS226+'COI - CHAM THI TN 17-18'!AS226+'HK HE 16-17'!AG232)</f>
        <v>0</v>
      </c>
      <c r="AT226" s="17">
        <f t="shared" si="13"/>
        <v>-9.6</v>
      </c>
      <c r="AU226" s="5"/>
    </row>
    <row r="227" spans="1:47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>
        <f>IF($D227="","",HKI!E227+HKII!E227)</f>
        <v>2</v>
      </c>
      <c r="F227" s="16">
        <f>IF($D227="","",HKI!F227+HKII!F227)</f>
        <v>0</v>
      </c>
      <c r="G227" s="16">
        <f>IF($D227="","",HKI!G227+HKII!G227)</f>
        <v>0</v>
      </c>
      <c r="H227" s="16">
        <f>IF($D227="","",HKI!H227+HKII!H227)</f>
        <v>0</v>
      </c>
      <c r="I227" s="16">
        <f>IF($D227="","",HKI!I227+HKII!I227)</f>
        <v>0</v>
      </c>
      <c r="J227" s="16">
        <f>IF($D227="","",HKI!J227+HKII!J227)</f>
        <v>0</v>
      </c>
      <c r="K227" s="16">
        <f>IF($D227="","",HKI!K227+HKII!K227)</f>
        <v>0</v>
      </c>
      <c r="L227" s="16">
        <f>IF($D227="","",HKI!L227+HKII!L227)</f>
        <v>0</v>
      </c>
      <c r="M227" s="34">
        <f>IF($D227="","",($E227+$F227*1.5+$G227*0.25+$H227*0.5+$I227*2+$J227*2.5+$K227*0.5+$L227*1.5)+'HK HE 16-17'!I233)</f>
        <v>2</v>
      </c>
      <c r="N227" s="16">
        <f>IF($D227="","",HKI!N227+HKII!N227)</f>
        <v>0</v>
      </c>
      <c r="O227" s="16">
        <f>IF($D227="","",HKI!O227+HKII!O227)</f>
        <v>0</v>
      </c>
      <c r="P227" s="16">
        <f>IF($D227="","",HKI!P227+HKII!P227)</f>
        <v>0</v>
      </c>
      <c r="Q227" s="16">
        <f>IF($D227="","",HKI!Q227+HKII!Q227)</f>
        <v>0</v>
      </c>
      <c r="R227" s="34">
        <f>IF($D227="","",SUM($N227:$Q227)+'HK HE 16-17'!N233)</f>
        <v>0</v>
      </c>
      <c r="S227" s="16">
        <f>IF($D227="","",HKI!S227+HKII!S227)</f>
        <v>524</v>
      </c>
      <c r="T227" s="16">
        <f>IF($D227="","",HKI!T227+HKII!T227)</f>
        <v>890</v>
      </c>
      <c r="U227" s="16">
        <f>IF($D227="","",HKI!U227+HKII!U227)</f>
        <v>630</v>
      </c>
      <c r="V227" s="34">
        <f>IF($D227="","",((SUM($S227:$T227))-U227)*0.1)+'HK HE 16-17'!R233</f>
        <v>78.400000000000006</v>
      </c>
      <c r="W227" s="16">
        <f>IF($D227="","",HKI!W227+HKII!W227)</f>
        <v>0</v>
      </c>
      <c r="X227" s="16">
        <f>IF($D227="","",HKI!X227+HKII!X227)</f>
        <v>0</v>
      </c>
      <c r="Y227" s="16">
        <f>IF($D227="","",HKI!Y227+HKII!Y227)</f>
        <v>0</v>
      </c>
      <c r="Z227" s="34">
        <f t="shared" si="11"/>
        <v>0</v>
      </c>
      <c r="AA227" s="16">
        <f>IF($D227="","",HKI!AA227+HKII!AA227)</f>
        <v>0</v>
      </c>
      <c r="AB227" s="16">
        <f>IF($D227="","",HKI!AB227+HKII!AB227)</f>
        <v>0</v>
      </c>
      <c r="AC227" s="16">
        <f>IF($D227="","",HKI!AC227+HKII!AC227)</f>
        <v>0</v>
      </c>
      <c r="AD227" s="34">
        <f t="shared" si="12"/>
        <v>0</v>
      </c>
      <c r="AE227" s="16">
        <f>IF($D227="","",HKI!AE227+HKII!AE227)</f>
        <v>0</v>
      </c>
      <c r="AF227" s="16">
        <f>IF($D227="","",HKI!AF227+HKII!AF227)</f>
        <v>0</v>
      </c>
      <c r="AG227" s="16">
        <f>IF($D227="","",HKI!AG227+HKII!AG227)</f>
        <v>0</v>
      </c>
      <c r="AH227" s="34">
        <f>IF($D227="","",HKI!AH227+HKII!AH227)</f>
        <v>0</v>
      </c>
      <c r="AI227" s="16">
        <f>IF($D227="","",HKI!AI227+HKII!AI227+'COI - CHAM THI TN 17-18'!AI227)</f>
        <v>0</v>
      </c>
      <c r="AJ227" s="16">
        <f>IF($D227="","",HKI!AJ227+HKII!AJ227+'COI - CHAM THI TN 17-18'!AJ227)</f>
        <v>0</v>
      </c>
      <c r="AK227" s="34">
        <f>IF($D227="","",(SUM($AI227:$AJ227))*0.2)+'HK HE 16-17'!Y233</f>
        <v>0</v>
      </c>
      <c r="AL227" s="16">
        <f>IF($D227="","",HKI!AL227+HKII!AL227)</f>
        <v>0</v>
      </c>
      <c r="AM227" s="16">
        <f>IF($D227="","",HKI!AM227+HKII!AM227)</f>
        <v>0</v>
      </c>
      <c r="AN227" s="34">
        <f>IF($D227="","",HKI!AN227+HKII!AN227)</f>
        <v>0</v>
      </c>
      <c r="AO227" s="16">
        <f>IF($D227="","",HKI!AO227+HKII!AO227+'COI - CHAM THI TN 17-18'!AO227)</f>
        <v>0</v>
      </c>
      <c r="AP227" s="16">
        <f>IF($D227="","",HKI!AP227+HKII!AP227+'COI - CHAM THI TN 17-18'!AP227)</f>
        <v>0</v>
      </c>
      <c r="AQ227" s="16">
        <f>IF(D227="","",SUM(AO227:AP227)*0.4)+'HK HE 16-17'!AB233</f>
        <v>0</v>
      </c>
      <c r="AR227" s="34">
        <f>IF($D227="","",HKI!AR227+HKII!AR227+'COI - CHAM THI TN 17-18'!AR227+'HK HE 16-17'!AF233)</f>
        <v>0</v>
      </c>
      <c r="AS227" s="34">
        <f>IF($D227="","",HKI!AS227+HKII!AS227+'COI - CHAM THI TN 17-18'!AS227+'HK HE 16-17'!AG233)</f>
        <v>0</v>
      </c>
      <c r="AT227" s="17">
        <f t="shared" si="13"/>
        <v>80.400000000000006</v>
      </c>
      <c r="AU227" s="5"/>
    </row>
    <row r="228" spans="1:47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>
        <f>IF($D228="","",HKI!E228+HKII!E228)</f>
        <v>0</v>
      </c>
      <c r="F228" s="16">
        <f>IF($D228="","",HKI!F228+HKII!F228)</f>
        <v>0</v>
      </c>
      <c r="G228" s="16">
        <f>IF($D228="","",HKI!G228+HKII!G228)</f>
        <v>0</v>
      </c>
      <c r="H228" s="16">
        <f>IF($D228="","",HKI!H228+HKII!H228)</f>
        <v>0</v>
      </c>
      <c r="I228" s="16">
        <f>IF($D228="","",HKI!I228+HKII!I228)</f>
        <v>0</v>
      </c>
      <c r="J228" s="16">
        <f>IF($D228="","",HKI!J228+HKII!J228)</f>
        <v>0</v>
      </c>
      <c r="K228" s="16">
        <f>IF($D228="","",HKI!K228+HKII!K228)</f>
        <v>0</v>
      </c>
      <c r="L228" s="16">
        <f>IF($D228="","",HKI!L228+HKII!L228)</f>
        <v>0</v>
      </c>
      <c r="M228" s="34">
        <f>IF($D228="","",($E228+$F228*1.5+$G228*0.25+$H228*0.5+$I228*2+$J228*2.5+$K228*0.5+$L228*1.5)+'HK HE 16-17'!I234)</f>
        <v>0</v>
      </c>
      <c r="N228" s="16">
        <f>IF($D228="","",HKI!N228+HKII!N228)</f>
        <v>0</v>
      </c>
      <c r="O228" s="16">
        <f>IF($D228="","",HKI!O228+HKII!O228)</f>
        <v>0</v>
      </c>
      <c r="P228" s="16">
        <f>IF($D228="","",HKI!P228+HKII!P228)</f>
        <v>0</v>
      </c>
      <c r="Q228" s="16">
        <f>IF($D228="","",HKI!Q228+HKII!Q228)</f>
        <v>0</v>
      </c>
      <c r="R228" s="34">
        <f>IF($D228="","",SUM($N228:$Q228)+'HK HE 16-17'!N234)</f>
        <v>0</v>
      </c>
      <c r="S228" s="16">
        <f>IF($D228="","",HKI!S228+HKII!S228)</f>
        <v>0</v>
      </c>
      <c r="T228" s="16">
        <f>IF($D228="","",HKI!T228+HKII!T228)</f>
        <v>0</v>
      </c>
      <c r="U228" s="16">
        <f>IF($D228="","",HKI!U228+HKII!U228)</f>
        <v>0</v>
      </c>
      <c r="V228" s="34">
        <f>IF($D228="","",((SUM($S228:$T228))-U228)*0.1)+'HK HE 16-17'!R234</f>
        <v>0</v>
      </c>
      <c r="W228" s="16">
        <f>IF($D228="","",HKI!W228+HKII!W228)</f>
        <v>0</v>
      </c>
      <c r="X228" s="16">
        <f>IF($D228="","",HKI!X228+HKII!X228)</f>
        <v>0</v>
      </c>
      <c r="Y228" s="16">
        <f>IF($D228="","",HKI!Y228+HKII!Y228)</f>
        <v>0</v>
      </c>
      <c r="Z228" s="34">
        <f t="shared" si="11"/>
        <v>0</v>
      </c>
      <c r="AA228" s="16">
        <f>IF($D228="","",HKI!AA228+HKII!AA228)</f>
        <v>0</v>
      </c>
      <c r="AB228" s="16">
        <f>IF($D228="","",HKI!AB228+HKII!AB228)</f>
        <v>0</v>
      </c>
      <c r="AC228" s="16">
        <f>IF($D228="","",HKI!AC228+HKII!AC228)</f>
        <v>0</v>
      </c>
      <c r="AD228" s="34">
        <f t="shared" si="12"/>
        <v>0</v>
      </c>
      <c r="AE228" s="16">
        <f>IF($D228="","",HKI!AE228+HKII!AE228)</f>
        <v>0</v>
      </c>
      <c r="AF228" s="16">
        <f>IF($D228="","",HKI!AF228+HKII!AF228)</f>
        <v>0</v>
      </c>
      <c r="AG228" s="16">
        <f>IF($D228="","",HKI!AG228+HKII!AG228)</f>
        <v>0</v>
      </c>
      <c r="AH228" s="34">
        <f>IF($D228="","",HKI!AH228+HKII!AH228)</f>
        <v>0</v>
      </c>
      <c r="AI228" s="16">
        <f>IF($D228="","",HKI!AI228+HKII!AI228+'COI - CHAM THI TN 17-18'!AI228)</f>
        <v>0</v>
      </c>
      <c r="AJ228" s="16">
        <f>IF($D228="","",HKI!AJ228+HKII!AJ228+'COI - CHAM THI TN 17-18'!AJ228)</f>
        <v>0</v>
      </c>
      <c r="AK228" s="34">
        <f>IF($D228="","",(SUM($AI228:$AJ228))*0.2)+'HK HE 16-17'!Y234</f>
        <v>0</v>
      </c>
      <c r="AL228" s="16">
        <f>IF($D228="","",HKI!AL228+HKII!AL228)</f>
        <v>0</v>
      </c>
      <c r="AM228" s="16">
        <f>IF($D228="","",HKI!AM228+HKII!AM228)</f>
        <v>0</v>
      </c>
      <c r="AN228" s="34">
        <f>IF($D228="","",HKI!AN228+HKII!AN228)</f>
        <v>0</v>
      </c>
      <c r="AO228" s="16">
        <f>IF($D228="","",HKI!AO228+HKII!AO228+'COI - CHAM THI TN 17-18'!AO228)</f>
        <v>0</v>
      </c>
      <c r="AP228" s="16">
        <f>IF($D228="","",HKI!AP228+HKII!AP228+'COI - CHAM THI TN 17-18'!AP228)</f>
        <v>0</v>
      </c>
      <c r="AQ228" s="16">
        <f>IF(D228="","",SUM(AO228:AP228)*0.4)+'HK HE 16-17'!AB234</f>
        <v>0</v>
      </c>
      <c r="AR228" s="34">
        <f>IF($D228="","",HKI!AR228+HKII!AR228+'COI - CHAM THI TN 17-18'!AR228+'HK HE 16-17'!AF234)</f>
        <v>0</v>
      </c>
      <c r="AS228" s="34">
        <f>IF($D228="","",HKI!AS228+HKII!AS228+'COI - CHAM THI TN 17-18'!AS228+'HK HE 16-17'!AG234)</f>
        <v>0</v>
      </c>
      <c r="AT228" s="17">
        <f t="shared" si="13"/>
        <v>0</v>
      </c>
      <c r="AU228" s="5"/>
    </row>
    <row r="229" spans="1:47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>
        <f>IF($D229="","",HKI!E229+HKII!E229)</f>
        <v>0</v>
      </c>
      <c r="F229" s="16">
        <f>IF($D229="","",HKI!F229+HKII!F229)</f>
        <v>0</v>
      </c>
      <c r="G229" s="16">
        <f>IF($D229="","",HKI!G229+HKII!G229)</f>
        <v>0</v>
      </c>
      <c r="H229" s="16">
        <f>IF($D229="","",HKI!H229+HKII!H229)</f>
        <v>0</v>
      </c>
      <c r="I229" s="16">
        <f>IF($D229="","",HKI!I229+HKII!I229)</f>
        <v>0</v>
      </c>
      <c r="J229" s="16">
        <f>IF($D229="","",HKI!J229+HKII!J229)</f>
        <v>0</v>
      </c>
      <c r="K229" s="16">
        <f>IF($D229="","",HKI!K229+HKII!K229)</f>
        <v>0</v>
      </c>
      <c r="L229" s="16">
        <f>IF($D229="","",HKI!L229+HKII!L229)</f>
        <v>0</v>
      </c>
      <c r="M229" s="34">
        <f>IF($D229="","",($E229+$F229*1.5+$G229*0.25+$H229*0.5+$I229*2+$J229*2.5+$K229*0.5+$L229*1.5)+'HK HE 16-17'!I235)</f>
        <v>0</v>
      </c>
      <c r="N229" s="16">
        <f>IF($D229="","",HKI!N229+HKII!N229)</f>
        <v>3.3</v>
      </c>
      <c r="O229" s="16">
        <f>IF($D229="","",HKI!O229+HKII!O229)</f>
        <v>15.149999999999999</v>
      </c>
      <c r="P229" s="16">
        <f>IF($D229="","",HKI!P229+HKII!P229)</f>
        <v>0</v>
      </c>
      <c r="Q229" s="16">
        <f>IF($D229="","",HKI!Q229+HKII!Q229)</f>
        <v>0</v>
      </c>
      <c r="R229" s="34">
        <f>IF($D229="","",SUM($N229:$Q229)+'HK HE 16-17'!N235)</f>
        <v>18.45</v>
      </c>
      <c r="S229" s="16">
        <f>IF($D229="","",HKI!S229+HKII!S229)</f>
        <v>83</v>
      </c>
      <c r="T229" s="16">
        <f>IF($D229="","",HKI!T229+HKII!T229)</f>
        <v>198</v>
      </c>
      <c r="U229" s="16">
        <f>IF($D229="","",HKI!U229+HKII!U229)</f>
        <v>168</v>
      </c>
      <c r="V229" s="34">
        <f>IF($D229="","",((SUM($S229:$T229))-U229)*0.1)+'HK HE 16-17'!R235</f>
        <v>11.3</v>
      </c>
      <c r="W229" s="16">
        <f>IF($D229="","",HKI!W229+HKII!W229)</f>
        <v>0</v>
      </c>
      <c r="X229" s="16">
        <f>IF($D229="","",HKI!X229+HKII!X229)</f>
        <v>0</v>
      </c>
      <c r="Y229" s="16">
        <f>IF($D229="","",HKI!Y229+HKII!Y229)</f>
        <v>0</v>
      </c>
      <c r="Z229" s="34">
        <f t="shared" si="11"/>
        <v>0</v>
      </c>
      <c r="AA229" s="16">
        <f>IF($D229="","",HKI!AA229+HKII!AA229)</f>
        <v>0</v>
      </c>
      <c r="AB229" s="16">
        <f>IF($D229="","",HKI!AB229+HKII!AB229)</f>
        <v>0</v>
      </c>
      <c r="AC229" s="16">
        <f>IF($D229="","",HKI!AC229+HKII!AC229)</f>
        <v>0</v>
      </c>
      <c r="AD229" s="34">
        <f t="shared" si="12"/>
        <v>0</v>
      </c>
      <c r="AE229" s="16">
        <f>IF($D229="","",HKI!AE229+HKII!AE229)</f>
        <v>0</v>
      </c>
      <c r="AF229" s="16">
        <f>IF($D229="","",HKI!AF229+HKII!AF229)</f>
        <v>0</v>
      </c>
      <c r="AG229" s="16">
        <f>IF($D229="","",HKI!AG229+HKII!AG229)</f>
        <v>0</v>
      </c>
      <c r="AH229" s="34">
        <f>IF($D229="","",HKI!AH229+HKII!AH229)</f>
        <v>0</v>
      </c>
      <c r="AI229" s="16">
        <f>IF($D229="","",HKI!AI229+HKII!AI229+'COI - CHAM THI TN 17-18'!AI229)</f>
        <v>0</v>
      </c>
      <c r="AJ229" s="16">
        <f>IF($D229="","",HKI!AJ229+HKII!AJ229+'COI - CHAM THI TN 17-18'!AJ229)</f>
        <v>0</v>
      </c>
      <c r="AK229" s="34">
        <f>IF($D229="","",(SUM($AI229:$AJ229))*0.2)+'HK HE 16-17'!Y235</f>
        <v>0</v>
      </c>
      <c r="AL229" s="16">
        <f>IF($D229="","",HKI!AL229+HKII!AL229)</f>
        <v>0</v>
      </c>
      <c r="AM229" s="16">
        <f>IF($D229="","",HKI!AM229+HKII!AM229)</f>
        <v>0</v>
      </c>
      <c r="AN229" s="34">
        <f>IF($D229="","",HKI!AN229+HKII!AN229)</f>
        <v>0</v>
      </c>
      <c r="AO229" s="16">
        <f>IF($D229="","",HKI!AO229+HKII!AO229+'COI - CHAM THI TN 17-18'!AO229)</f>
        <v>0</v>
      </c>
      <c r="AP229" s="16">
        <f>IF($D229="","",HKI!AP229+HKII!AP229+'COI - CHAM THI TN 17-18'!AP229)</f>
        <v>0</v>
      </c>
      <c r="AQ229" s="16">
        <f>IF(D229="","",SUM(AO229:AP229)*0.4)+'HK HE 16-17'!AB235</f>
        <v>0</v>
      </c>
      <c r="AR229" s="34">
        <f>IF($D229="","",HKI!AR229+HKII!AR229+'COI - CHAM THI TN 17-18'!AR229+'HK HE 16-17'!AF235)</f>
        <v>0</v>
      </c>
      <c r="AS229" s="34">
        <f>IF($D229="","",HKI!AS229+HKII!AS229+'COI - CHAM THI TN 17-18'!AS229+'HK HE 16-17'!AG235)</f>
        <v>2.8</v>
      </c>
      <c r="AT229" s="17">
        <f t="shared" si="13"/>
        <v>32.6</v>
      </c>
      <c r="AU229" s="5"/>
    </row>
    <row r="230" spans="1:47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>
        <f>IF($D230="","",HKI!E230+HKII!E230)</f>
        <v>0</v>
      </c>
      <c r="F230" s="16">
        <f>IF($D230="","",HKI!F230+HKII!F230)</f>
        <v>0</v>
      </c>
      <c r="G230" s="16">
        <f>IF($D230="","",HKI!G230+HKII!G230)</f>
        <v>0</v>
      </c>
      <c r="H230" s="16">
        <f>IF($D230="","",HKI!H230+HKII!H230)</f>
        <v>0</v>
      </c>
      <c r="I230" s="16">
        <f>IF($D230="","",HKI!I230+HKII!I230)</f>
        <v>0</v>
      </c>
      <c r="J230" s="16">
        <f>IF($D230="","",HKI!J230+HKII!J230)</f>
        <v>0</v>
      </c>
      <c r="K230" s="16">
        <f>IF($D230="","",HKI!K230+HKII!K230)</f>
        <v>0</v>
      </c>
      <c r="L230" s="16">
        <f>IF($D230="","",HKI!L230+HKII!L230)</f>
        <v>0</v>
      </c>
      <c r="M230" s="34">
        <f>IF($D230="","",($E230+$F230*1.5+$G230*0.25+$H230*0.5+$I230*2+$J230*2.5+$K230*0.5+$L230*1.5)+'HK HE 16-17'!I236)</f>
        <v>0</v>
      </c>
      <c r="N230" s="16">
        <f>IF($D230="","",HKI!N230+HKII!N230)</f>
        <v>0.6</v>
      </c>
      <c r="O230" s="16">
        <f>IF($D230="","",HKI!O230+HKII!O230)</f>
        <v>0</v>
      </c>
      <c r="P230" s="16">
        <f>IF($D230="","",HKI!P230+HKII!P230)</f>
        <v>0</v>
      </c>
      <c r="Q230" s="16">
        <f>IF($D230="","",HKI!Q230+HKII!Q230)</f>
        <v>0</v>
      </c>
      <c r="R230" s="34">
        <f>IF($D230="","",SUM($N230:$Q230)+'HK HE 16-17'!N236)</f>
        <v>0.6</v>
      </c>
      <c r="S230" s="16">
        <f>IF($D230="","",HKI!S230+HKII!S230)</f>
        <v>0</v>
      </c>
      <c r="T230" s="16">
        <f>IF($D230="","",HKI!T230+HKII!T230)</f>
        <v>0</v>
      </c>
      <c r="U230" s="16">
        <f>IF($D230="","",HKI!U230+HKII!U230)</f>
        <v>0</v>
      </c>
      <c r="V230" s="34">
        <f>IF($D230="","",((SUM($S230:$T230))-U230)*0.1)+'HK HE 16-17'!R236</f>
        <v>0</v>
      </c>
      <c r="W230" s="16">
        <f>IF($D230="","",HKI!W230+HKII!W230)</f>
        <v>0</v>
      </c>
      <c r="X230" s="16">
        <f>IF($D230="","",HKI!X230+HKII!X230)</f>
        <v>0</v>
      </c>
      <c r="Y230" s="16">
        <f>IF($D230="","",HKI!Y230+HKII!Y230)</f>
        <v>0</v>
      </c>
      <c r="Z230" s="34">
        <f t="shared" si="11"/>
        <v>0</v>
      </c>
      <c r="AA230" s="16">
        <f>IF($D230="","",HKI!AA230+HKII!AA230)</f>
        <v>0</v>
      </c>
      <c r="AB230" s="16">
        <f>IF($D230="","",HKI!AB230+HKII!AB230)</f>
        <v>0</v>
      </c>
      <c r="AC230" s="16">
        <f>IF($D230="","",HKI!AC230+HKII!AC230)</f>
        <v>0</v>
      </c>
      <c r="AD230" s="34">
        <f t="shared" si="12"/>
        <v>0</v>
      </c>
      <c r="AE230" s="16">
        <f>IF($D230="","",HKI!AE230+HKII!AE230)</f>
        <v>0</v>
      </c>
      <c r="AF230" s="16">
        <f>IF($D230="","",HKI!AF230+HKII!AF230)</f>
        <v>0</v>
      </c>
      <c r="AG230" s="16">
        <f>IF($D230="","",HKI!AG230+HKII!AG230)</f>
        <v>0</v>
      </c>
      <c r="AH230" s="34">
        <f>IF($D230="","",HKI!AH230+HKII!AH230)</f>
        <v>0</v>
      </c>
      <c r="AI230" s="16">
        <f>IF($D230="","",HKI!AI230+HKII!AI230+'COI - CHAM THI TN 17-18'!AI230)</f>
        <v>0</v>
      </c>
      <c r="AJ230" s="16">
        <f>IF($D230="","",HKI!AJ230+HKII!AJ230+'COI - CHAM THI TN 17-18'!AJ230)</f>
        <v>0</v>
      </c>
      <c r="AK230" s="34">
        <f>IF($D230="","",(SUM($AI230:$AJ230))*0.2)+'HK HE 16-17'!Y236</f>
        <v>0</v>
      </c>
      <c r="AL230" s="16">
        <f>IF($D230="","",HKI!AL230+HKII!AL230)</f>
        <v>0</v>
      </c>
      <c r="AM230" s="16">
        <f>IF($D230="","",HKI!AM230+HKII!AM230)</f>
        <v>0</v>
      </c>
      <c r="AN230" s="34">
        <f>IF($D230="","",HKI!AN230+HKII!AN230)</f>
        <v>0</v>
      </c>
      <c r="AO230" s="16">
        <f>IF($D230="","",HKI!AO230+HKII!AO230+'COI - CHAM THI TN 17-18'!AO230)</f>
        <v>0</v>
      </c>
      <c r="AP230" s="16">
        <f>IF($D230="","",HKI!AP230+HKII!AP230+'COI - CHAM THI TN 17-18'!AP230)</f>
        <v>0</v>
      </c>
      <c r="AQ230" s="16">
        <f>IF(D230="","",SUM(AO230:AP230)*0.4)+'HK HE 16-17'!AB236</f>
        <v>0</v>
      </c>
      <c r="AR230" s="34">
        <f>IF($D230="","",HKI!AR230+HKII!AR230+'COI - CHAM THI TN 17-18'!AR230+'HK HE 16-17'!AF236)</f>
        <v>0</v>
      </c>
      <c r="AS230" s="34">
        <f>IF($D230="","",HKI!AS230+HKII!AS230+'COI - CHAM THI TN 17-18'!AS230+'HK HE 16-17'!AG236)</f>
        <v>0</v>
      </c>
      <c r="AT230" s="17">
        <f t="shared" si="13"/>
        <v>0.6</v>
      </c>
      <c r="AU230" s="5"/>
    </row>
    <row r="231" spans="1:47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>
        <f>IF($D231="","",HKI!E231+HKII!E231)</f>
        <v>0</v>
      </c>
      <c r="F231" s="16">
        <f>IF($D231="","",HKI!F231+HKII!F231)</f>
        <v>0</v>
      </c>
      <c r="G231" s="16">
        <f>IF($D231="","",HKI!G231+HKII!G231)</f>
        <v>0</v>
      </c>
      <c r="H231" s="16">
        <f>IF($D231="","",HKI!H231+HKII!H231)</f>
        <v>0</v>
      </c>
      <c r="I231" s="16">
        <f>IF($D231="","",HKI!I231+HKII!I231)</f>
        <v>0</v>
      </c>
      <c r="J231" s="16">
        <f>IF($D231="","",HKI!J231+HKII!J231)</f>
        <v>0</v>
      </c>
      <c r="K231" s="16">
        <f>IF($D231="","",HKI!K231+HKII!K231)</f>
        <v>0</v>
      </c>
      <c r="L231" s="16">
        <f>IF($D231="","",HKI!L231+HKII!L231)</f>
        <v>0</v>
      </c>
      <c r="M231" s="34">
        <f>IF($D231="","",($E231+$F231*1.5+$G231*0.25+$H231*0.5+$I231*2+$J231*2.5+$K231*0.5+$L231*1.5)+'HK HE 16-17'!I237)</f>
        <v>0</v>
      </c>
      <c r="N231" s="16">
        <f>IF($D231="","",HKI!N231+HKII!N231)</f>
        <v>1.2</v>
      </c>
      <c r="O231" s="16">
        <f>IF($D231="","",HKI!O231+HKII!O231)</f>
        <v>0</v>
      </c>
      <c r="P231" s="16">
        <f>IF($D231="","",HKI!P231+HKII!P231)</f>
        <v>0</v>
      </c>
      <c r="Q231" s="16">
        <f>IF($D231="","",HKI!Q231+HKII!Q231)</f>
        <v>0</v>
      </c>
      <c r="R231" s="34">
        <f>IF($D231="","",SUM($N231:$Q231)+'HK HE 16-17'!N237)</f>
        <v>1.2</v>
      </c>
      <c r="S231" s="16">
        <f>IF($D231="","",HKI!S231+HKII!S231)</f>
        <v>179</v>
      </c>
      <c r="T231" s="16">
        <f>IF($D231="","",HKI!T231+HKII!T231)</f>
        <v>119</v>
      </c>
      <c r="U231" s="16">
        <f>IF($D231="","",HKI!U231+HKII!U231)</f>
        <v>664</v>
      </c>
      <c r="V231" s="34">
        <f>IF($D231="","",((SUM($S231:$T231))-U231)*0.1)+'HK HE 16-17'!R237</f>
        <v>-36.6</v>
      </c>
      <c r="W231" s="16">
        <f>IF($D231="","",HKI!W231+HKII!W231)</f>
        <v>0</v>
      </c>
      <c r="X231" s="16">
        <f>IF($D231="","",HKI!X231+HKII!X231)</f>
        <v>0</v>
      </c>
      <c r="Y231" s="16">
        <f>IF($D231="","",HKI!Y231+HKII!Y231)</f>
        <v>0</v>
      </c>
      <c r="Z231" s="34">
        <f t="shared" si="11"/>
        <v>0</v>
      </c>
      <c r="AA231" s="16">
        <f>IF($D231="","",HKI!AA231+HKII!AA231)</f>
        <v>0</v>
      </c>
      <c r="AB231" s="16">
        <f>IF($D231="","",HKI!AB231+HKII!AB231)</f>
        <v>0</v>
      </c>
      <c r="AC231" s="16">
        <f>IF($D231="","",HKI!AC231+HKII!AC231)</f>
        <v>0</v>
      </c>
      <c r="AD231" s="34">
        <f t="shared" si="12"/>
        <v>0</v>
      </c>
      <c r="AE231" s="16">
        <f>IF($D231="","",HKI!AE231+HKII!AE231)</f>
        <v>0</v>
      </c>
      <c r="AF231" s="16">
        <f>IF($D231="","",HKI!AF231+HKII!AF231)</f>
        <v>0</v>
      </c>
      <c r="AG231" s="16">
        <f>IF($D231="","",HKI!AG231+HKII!AG231)</f>
        <v>0</v>
      </c>
      <c r="AH231" s="34">
        <f>IF($D231="","",HKI!AH231+HKII!AH231)</f>
        <v>0</v>
      </c>
      <c r="AI231" s="16">
        <f>IF($D231="","",HKI!AI231+HKII!AI231+'COI - CHAM THI TN 17-18'!AI231)</f>
        <v>0</v>
      </c>
      <c r="AJ231" s="16">
        <f>IF($D231="","",HKI!AJ231+HKII!AJ231+'COI - CHAM THI TN 17-18'!AJ231)</f>
        <v>0</v>
      </c>
      <c r="AK231" s="34">
        <f>IF($D231="","",(SUM($AI231:$AJ231))*0.2)+'HK HE 16-17'!Y237</f>
        <v>0</v>
      </c>
      <c r="AL231" s="16">
        <f>IF($D231="","",HKI!AL231+HKII!AL231)</f>
        <v>0</v>
      </c>
      <c r="AM231" s="16">
        <f>IF($D231="","",HKI!AM231+HKII!AM231)</f>
        <v>0</v>
      </c>
      <c r="AN231" s="34">
        <f>IF($D231="","",HKI!AN231+HKII!AN231)</f>
        <v>0</v>
      </c>
      <c r="AO231" s="16">
        <f>IF($D231="","",HKI!AO231+HKII!AO231+'COI - CHAM THI TN 17-18'!AO231)</f>
        <v>0</v>
      </c>
      <c r="AP231" s="16">
        <f>IF($D231="","",HKI!AP231+HKII!AP231+'COI - CHAM THI TN 17-18'!AP231)</f>
        <v>0</v>
      </c>
      <c r="AQ231" s="16">
        <f>IF(D231="","",SUM(AO231:AP231)*0.4)+'HK HE 16-17'!AB237</f>
        <v>0</v>
      </c>
      <c r="AR231" s="34">
        <f>IF($D231="","",HKI!AR231+HKII!AR231+'COI - CHAM THI TN 17-18'!AR231+'HK HE 16-17'!AF237)</f>
        <v>0</v>
      </c>
      <c r="AS231" s="34">
        <f>IF($D231="","",HKI!AS231+HKII!AS231+'COI - CHAM THI TN 17-18'!AS231+'HK HE 16-17'!AG237)</f>
        <v>0</v>
      </c>
      <c r="AT231" s="17">
        <f t="shared" si="13"/>
        <v>-35.4</v>
      </c>
      <c r="AU231" s="5"/>
    </row>
    <row r="232" spans="1:47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>
        <f>IF($D232="","",HKI!E232+HKII!E232)</f>
        <v>0</v>
      </c>
      <c r="F232" s="16">
        <f>IF($D232="","",HKI!F232+HKII!F232)</f>
        <v>0</v>
      </c>
      <c r="G232" s="16">
        <f>IF($D232="","",HKI!G232+HKII!G232)</f>
        <v>0</v>
      </c>
      <c r="H232" s="16">
        <f>IF($D232="","",HKI!H232+HKII!H232)</f>
        <v>0</v>
      </c>
      <c r="I232" s="16">
        <f>IF($D232="","",HKI!I232+HKII!I232)</f>
        <v>0</v>
      </c>
      <c r="J232" s="16">
        <f>IF($D232="","",HKI!J232+HKII!J232)</f>
        <v>0</v>
      </c>
      <c r="K232" s="16">
        <f>IF($D232="","",HKI!K232+HKII!K232)</f>
        <v>0</v>
      </c>
      <c r="L232" s="16">
        <f>IF($D232="","",HKI!L232+HKII!L232)</f>
        <v>0</v>
      </c>
      <c r="M232" s="34">
        <f>IF($D232="","",($E232+$F232*1.5+$G232*0.25+$H232*0.5+$I232*2+$J232*2.5+$K232*0.5+$L232*1.5)+'HK HE 16-17'!I238)</f>
        <v>0</v>
      </c>
      <c r="N232" s="16">
        <f>IF($D232="","",HKI!N232+HKII!N232)</f>
        <v>0</v>
      </c>
      <c r="O232" s="16">
        <f>IF($D232="","",HKI!O232+HKII!O232)</f>
        <v>0</v>
      </c>
      <c r="P232" s="16">
        <f>IF($D232="","",HKI!P232+HKII!P232)</f>
        <v>0</v>
      </c>
      <c r="Q232" s="16">
        <f>IF($D232="","",HKI!Q232+HKII!Q232)</f>
        <v>0</v>
      </c>
      <c r="R232" s="34">
        <f>IF($D232="","",SUM($N232:$Q232)+'HK HE 16-17'!N238)</f>
        <v>0</v>
      </c>
      <c r="S232" s="16">
        <f>IF($D232="","",HKI!S232+HKII!S232)</f>
        <v>0</v>
      </c>
      <c r="T232" s="16">
        <f>IF($D232="","",HKI!T232+HKII!T232)</f>
        <v>0</v>
      </c>
      <c r="U232" s="16">
        <f>IF($D232="","",HKI!U232+HKII!U232)</f>
        <v>0</v>
      </c>
      <c r="V232" s="34">
        <f>IF($D232="","",((SUM($S232:$T232))-U232)*0.1)+'HK HE 16-17'!R238</f>
        <v>0</v>
      </c>
      <c r="W232" s="16">
        <f>IF($D232="","",HKI!W232+HKII!W232)</f>
        <v>0</v>
      </c>
      <c r="X232" s="16">
        <f>IF($D232="","",HKI!X232+HKII!X232)</f>
        <v>0</v>
      </c>
      <c r="Y232" s="16">
        <f>IF($D232="","",HKI!Y232+HKII!Y232)</f>
        <v>0</v>
      </c>
      <c r="Z232" s="34">
        <f t="shared" si="11"/>
        <v>0</v>
      </c>
      <c r="AA232" s="16">
        <f>IF($D232="","",HKI!AA232+HKII!AA232)</f>
        <v>0</v>
      </c>
      <c r="AB232" s="16">
        <f>IF($D232="","",HKI!AB232+HKII!AB232)</f>
        <v>0</v>
      </c>
      <c r="AC232" s="16">
        <f>IF($D232="","",HKI!AC232+HKII!AC232)</f>
        <v>0</v>
      </c>
      <c r="AD232" s="34">
        <f t="shared" si="12"/>
        <v>0</v>
      </c>
      <c r="AE232" s="16">
        <f>IF($D232="","",HKI!AE232+HKII!AE232)</f>
        <v>0</v>
      </c>
      <c r="AF232" s="16">
        <f>IF($D232="","",HKI!AF232+HKII!AF232)</f>
        <v>0</v>
      </c>
      <c r="AG232" s="16">
        <f>IF($D232="","",HKI!AG232+HKII!AG232)</f>
        <v>0</v>
      </c>
      <c r="AH232" s="34">
        <f>IF($D232="","",HKI!AH232+HKII!AH232)</f>
        <v>0</v>
      </c>
      <c r="AI232" s="16">
        <f>IF($D232="","",HKI!AI232+HKII!AI232+'COI - CHAM THI TN 17-18'!AI232)</f>
        <v>0</v>
      </c>
      <c r="AJ232" s="16">
        <f>IF($D232="","",HKI!AJ232+HKII!AJ232+'COI - CHAM THI TN 17-18'!AJ232)</f>
        <v>0</v>
      </c>
      <c r="AK232" s="34">
        <f>IF($D232="","",(SUM($AI232:$AJ232))*0.2)+'HK HE 16-17'!Y238</f>
        <v>0</v>
      </c>
      <c r="AL232" s="16">
        <f>IF($D232="","",HKI!AL232+HKII!AL232)</f>
        <v>0</v>
      </c>
      <c r="AM232" s="16">
        <f>IF($D232="","",HKI!AM232+HKII!AM232)</f>
        <v>0</v>
      </c>
      <c r="AN232" s="34">
        <f>IF($D232="","",HKI!AN232+HKII!AN232)</f>
        <v>0</v>
      </c>
      <c r="AO232" s="16">
        <f>IF($D232="","",HKI!AO232+HKII!AO232+'COI - CHAM THI TN 17-18'!AO232)</f>
        <v>0</v>
      </c>
      <c r="AP232" s="16">
        <f>IF($D232="","",HKI!AP232+HKII!AP232+'COI - CHAM THI TN 17-18'!AP232)</f>
        <v>0</v>
      </c>
      <c r="AQ232" s="16">
        <f>IF(D232="","",SUM(AO232:AP232)*0.4)+'HK HE 16-17'!AB238</f>
        <v>0</v>
      </c>
      <c r="AR232" s="34">
        <f>IF($D232="","",HKI!AR232+HKII!AR232+'COI - CHAM THI TN 17-18'!AR232+'HK HE 16-17'!AF238)</f>
        <v>0</v>
      </c>
      <c r="AS232" s="34">
        <f>IF($D232="","",HKI!AS232+HKII!AS232+'COI - CHAM THI TN 17-18'!AS232+'HK HE 16-17'!AG238)</f>
        <v>0</v>
      </c>
      <c r="AT232" s="17">
        <f t="shared" si="13"/>
        <v>0</v>
      </c>
      <c r="AU232" s="5"/>
    </row>
    <row r="233" spans="1:47" ht="30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>
        <f>IF($D233="","",HKI!E233+HKII!E233)</f>
        <v>2</v>
      </c>
      <c r="F233" s="16">
        <f>IF($D233="","",HKI!F233+HKII!F233)</f>
        <v>0</v>
      </c>
      <c r="G233" s="16">
        <f>IF($D233="","",HKI!G233+HKII!G233)</f>
        <v>0</v>
      </c>
      <c r="H233" s="16">
        <f>IF($D233="","",HKI!H233+HKII!H233)</f>
        <v>0</v>
      </c>
      <c r="I233" s="16">
        <f>IF($D233="","",HKI!I233+HKII!I233)</f>
        <v>0</v>
      </c>
      <c r="J233" s="16">
        <f>IF($D233="","",HKI!J233+HKII!J233)</f>
        <v>0</v>
      </c>
      <c r="K233" s="16">
        <f>IF($D233="","",HKI!K233+HKII!K233)</f>
        <v>0</v>
      </c>
      <c r="L233" s="16">
        <f>IF($D233="","",HKI!L233+HKII!L233)</f>
        <v>0</v>
      </c>
      <c r="M233" s="34">
        <f>IF($D233="","",($E233+$F233*1.5+$G233*0.25+$H233*0.5+$I233*2+$J233*2.5+$K233*0.5+$L233*1.5)+'HK HE 16-17'!I239)</f>
        <v>3</v>
      </c>
      <c r="N233" s="16">
        <f>IF($D233="","",HKI!N233+HKII!N233)</f>
        <v>3</v>
      </c>
      <c r="O233" s="16">
        <f>IF($D233="","",HKI!O233+HKII!O233)</f>
        <v>2.4</v>
      </c>
      <c r="P233" s="16">
        <f>IF($D233="","",HKI!P233+HKII!P233)</f>
        <v>0</v>
      </c>
      <c r="Q233" s="16">
        <f>IF($D233="","",HKI!Q233+HKII!Q233)</f>
        <v>0</v>
      </c>
      <c r="R233" s="34">
        <f>IF($D233="","",SUM($N233:$Q233)+'HK HE 16-17'!N239)</f>
        <v>7.8000000000000007</v>
      </c>
      <c r="S233" s="16">
        <f>IF($D233="","",HKI!S233+HKII!S233)</f>
        <v>182</v>
      </c>
      <c r="T233" s="16">
        <f>IF($D233="","",HKI!T233+HKII!T233)</f>
        <v>20</v>
      </c>
      <c r="U233" s="16">
        <f>IF($D233="","",HKI!U233+HKII!U233)</f>
        <v>131</v>
      </c>
      <c r="V233" s="34">
        <f>IF($D233="","",((SUM($S233:$T233))-U233)*0.1)+'HK HE 16-17'!R239</f>
        <v>16.05</v>
      </c>
      <c r="W233" s="16">
        <f>IF($D233="","",HKI!W233+HKII!W233)</f>
        <v>0</v>
      </c>
      <c r="X233" s="16">
        <f>IF($D233="","",HKI!X233+HKII!X233)</f>
        <v>0</v>
      </c>
      <c r="Y233" s="16">
        <f>IF($D233="","",HKI!Y233+HKII!Y233)</f>
        <v>0</v>
      </c>
      <c r="Z233" s="34">
        <f t="shared" si="11"/>
        <v>0</v>
      </c>
      <c r="AA233" s="16">
        <f>IF($D233="","",HKI!AA233+HKII!AA233)</f>
        <v>0</v>
      </c>
      <c r="AB233" s="16">
        <f>IF($D233="","",HKI!AB233+HKII!AB233)</f>
        <v>0</v>
      </c>
      <c r="AC233" s="16">
        <f>IF($D233="","",HKI!AC233+HKII!AC233)</f>
        <v>0</v>
      </c>
      <c r="AD233" s="34">
        <f t="shared" si="12"/>
        <v>0</v>
      </c>
      <c r="AE233" s="16">
        <f>IF($D233="","",HKI!AE233+HKII!AE233)</f>
        <v>0</v>
      </c>
      <c r="AF233" s="16">
        <f>IF($D233="","",HKI!AF233+HKII!AF233)</f>
        <v>0</v>
      </c>
      <c r="AG233" s="16">
        <f>IF($D233="","",HKI!AG233+HKII!AG233)</f>
        <v>0</v>
      </c>
      <c r="AH233" s="34">
        <f>IF($D233="","",HKI!AH233+HKII!AH233)</f>
        <v>0</v>
      </c>
      <c r="AI233" s="16">
        <f>IF($D233="","",HKI!AI233+HKII!AI233+'COI - CHAM THI TN 17-18'!AI233)</f>
        <v>0</v>
      </c>
      <c r="AJ233" s="16">
        <f>IF($D233="","",HKI!AJ233+HKII!AJ233+'COI - CHAM THI TN 17-18'!AJ233)</f>
        <v>0</v>
      </c>
      <c r="AK233" s="34">
        <f>IF($D233="","",(SUM($AI233:$AJ233))*0.2)+'HK HE 16-17'!Y239</f>
        <v>0</v>
      </c>
      <c r="AL233" s="16">
        <f>IF($D233="","",HKI!AL233+HKII!AL233)</f>
        <v>0</v>
      </c>
      <c r="AM233" s="16">
        <f>IF($D233="","",HKI!AM233+HKII!AM233)</f>
        <v>0</v>
      </c>
      <c r="AN233" s="34">
        <f>IF($D233="","",HKI!AN233+HKII!AN233)</f>
        <v>0</v>
      </c>
      <c r="AO233" s="16">
        <f>IF($D233="","",HKI!AO233+HKII!AO233+'COI - CHAM THI TN 17-18'!AO233)</f>
        <v>0</v>
      </c>
      <c r="AP233" s="16">
        <f>IF($D233="","",HKI!AP233+HKII!AP233+'COI - CHAM THI TN 17-18'!AP233)</f>
        <v>0</v>
      </c>
      <c r="AQ233" s="16">
        <f>IF(D233="","",SUM(AO233:AP233)*0.4)+'HK HE 16-17'!AB239</f>
        <v>0</v>
      </c>
      <c r="AR233" s="34">
        <f>IF($D233="","",HKI!AR233+HKII!AR233+'COI - CHAM THI TN 17-18'!AR233+'HK HE 16-17'!AF239)</f>
        <v>0</v>
      </c>
      <c r="AS233" s="34">
        <f>IF($D233="","",HKI!AS233+HKII!AS233+'COI - CHAM THI TN 17-18'!AS233+'HK HE 16-17'!AG239)</f>
        <v>0.5</v>
      </c>
      <c r="AT233" s="17">
        <f t="shared" si="13"/>
        <v>27.4</v>
      </c>
      <c r="AU233" s="5"/>
    </row>
    <row r="234" spans="1:47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>
        <f>IF($D234="","",HKI!E234+HKII!E234)</f>
        <v>0</v>
      </c>
      <c r="F234" s="16">
        <f>IF($D234="","",HKI!F234+HKII!F234)</f>
        <v>0</v>
      </c>
      <c r="G234" s="16">
        <f>IF($D234="","",HKI!G234+HKII!G234)</f>
        <v>0</v>
      </c>
      <c r="H234" s="16">
        <f>IF($D234="","",HKI!H234+HKII!H234)</f>
        <v>0</v>
      </c>
      <c r="I234" s="16">
        <f>IF($D234="","",HKI!I234+HKII!I234)</f>
        <v>0</v>
      </c>
      <c r="J234" s="16">
        <f>IF($D234="","",HKI!J234+HKII!J234)</f>
        <v>0</v>
      </c>
      <c r="K234" s="16">
        <f>IF($D234="","",HKI!K234+HKII!K234)</f>
        <v>0</v>
      </c>
      <c r="L234" s="16">
        <f>IF($D234="","",HKI!L234+HKII!L234)</f>
        <v>0</v>
      </c>
      <c r="M234" s="34">
        <f>IF($D234="","",($E234+$F234*1.5+$G234*0.25+$H234*0.5+$I234*2+$J234*2.5+$K234*0.5+$L234*1.5)+'HK HE 16-17'!I240)</f>
        <v>0</v>
      </c>
      <c r="N234" s="16">
        <f>IF($D234="","",HKI!N234+HKII!N234)</f>
        <v>0</v>
      </c>
      <c r="O234" s="16">
        <f>IF($D234="","",HKI!O234+HKII!O234)</f>
        <v>0</v>
      </c>
      <c r="P234" s="16">
        <f>IF($D234="","",HKI!P234+HKII!P234)</f>
        <v>0</v>
      </c>
      <c r="Q234" s="16">
        <f>IF($D234="","",HKI!Q234+HKII!Q234)</f>
        <v>0</v>
      </c>
      <c r="R234" s="34">
        <f>IF($D234="","",SUM($N234:$Q234)+'HK HE 16-17'!N240)</f>
        <v>0</v>
      </c>
      <c r="S234" s="16">
        <f>IF($D234="","",HKI!S234+HKII!S234)</f>
        <v>0</v>
      </c>
      <c r="T234" s="16">
        <f>IF($D234="","",HKI!T234+HKII!T234)</f>
        <v>0</v>
      </c>
      <c r="U234" s="16">
        <f>IF($D234="","",HKI!U234+HKII!U234)</f>
        <v>0</v>
      </c>
      <c r="V234" s="34">
        <f>IF($D234="","",((SUM($S234:$T234))-U234)*0.1)+'HK HE 16-17'!R240</f>
        <v>0</v>
      </c>
      <c r="W234" s="16">
        <f>IF($D234="","",HKI!W234+HKII!W234)</f>
        <v>0</v>
      </c>
      <c r="X234" s="16">
        <f>IF($D234="","",HKI!X234+HKII!X234)</f>
        <v>0</v>
      </c>
      <c r="Y234" s="16">
        <f>IF($D234="","",HKI!Y234+HKII!Y234)</f>
        <v>0</v>
      </c>
      <c r="Z234" s="34">
        <f t="shared" si="11"/>
        <v>0</v>
      </c>
      <c r="AA234" s="16">
        <f>IF($D234="","",HKI!AA234+HKII!AA234)</f>
        <v>0</v>
      </c>
      <c r="AB234" s="16">
        <f>IF($D234="","",HKI!AB234+HKII!AB234)</f>
        <v>0</v>
      </c>
      <c r="AC234" s="16">
        <f>IF($D234="","",HKI!AC234+HKII!AC234)</f>
        <v>0</v>
      </c>
      <c r="AD234" s="34">
        <f t="shared" si="12"/>
        <v>0</v>
      </c>
      <c r="AE234" s="16">
        <f>IF($D234="","",HKI!AE234+HKII!AE234)</f>
        <v>0</v>
      </c>
      <c r="AF234" s="16">
        <f>IF($D234="","",HKI!AF234+HKII!AF234)</f>
        <v>0</v>
      </c>
      <c r="AG234" s="16">
        <f>IF($D234="","",HKI!AG234+HKII!AG234)</f>
        <v>0</v>
      </c>
      <c r="AH234" s="34">
        <f>IF($D234="","",HKI!AH234+HKII!AH234)</f>
        <v>0</v>
      </c>
      <c r="AI234" s="16">
        <f>IF($D234="","",HKI!AI234+HKII!AI234+'COI - CHAM THI TN 17-18'!AI234)</f>
        <v>0</v>
      </c>
      <c r="AJ234" s="16">
        <f>IF($D234="","",HKI!AJ234+HKII!AJ234+'COI - CHAM THI TN 17-18'!AJ234)</f>
        <v>0</v>
      </c>
      <c r="AK234" s="34">
        <f>IF($D234="","",(SUM($AI234:$AJ234))*0.2)+'HK HE 16-17'!Y240</f>
        <v>0</v>
      </c>
      <c r="AL234" s="16">
        <f>IF($D234="","",HKI!AL234+HKII!AL234)</f>
        <v>0</v>
      </c>
      <c r="AM234" s="16">
        <f>IF($D234="","",HKI!AM234+HKII!AM234)</f>
        <v>0</v>
      </c>
      <c r="AN234" s="34">
        <f>IF($D234="","",HKI!AN234+HKII!AN234)</f>
        <v>0</v>
      </c>
      <c r="AO234" s="16">
        <f>IF($D234="","",HKI!AO234+HKII!AO234+'COI - CHAM THI TN 17-18'!AO234)</f>
        <v>0</v>
      </c>
      <c r="AP234" s="16">
        <f>IF($D234="","",HKI!AP234+HKII!AP234+'COI - CHAM THI TN 17-18'!AP234)</f>
        <v>0</v>
      </c>
      <c r="AQ234" s="16">
        <f>IF(D234="","",SUM(AO234:AP234)*0.4)+'HK HE 16-17'!AB240</f>
        <v>0</v>
      </c>
      <c r="AR234" s="34">
        <f>IF($D234="","",HKI!AR234+HKII!AR234+'COI - CHAM THI TN 17-18'!AR234+'HK HE 16-17'!AF240)</f>
        <v>0</v>
      </c>
      <c r="AS234" s="34">
        <f>IF($D234="","",HKI!AS234+HKII!AS234+'COI - CHAM THI TN 17-18'!AS234+'HK HE 16-17'!AG240)</f>
        <v>0</v>
      </c>
      <c r="AT234" s="17">
        <f t="shared" si="13"/>
        <v>0</v>
      </c>
      <c r="AU234" s="5"/>
    </row>
    <row r="235" spans="1:47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>
        <f>IF($D235="","",HKI!E235+HKII!E235)</f>
        <v>0</v>
      </c>
      <c r="F235" s="16">
        <f>IF($D235="","",HKI!F235+HKII!F235)</f>
        <v>0</v>
      </c>
      <c r="G235" s="16">
        <f>IF($D235="","",HKI!G235+HKII!G235)</f>
        <v>0</v>
      </c>
      <c r="H235" s="16">
        <f>IF($D235="","",HKI!H235+HKII!H235)</f>
        <v>0</v>
      </c>
      <c r="I235" s="16">
        <f>IF($D235="","",HKI!I235+HKII!I235)</f>
        <v>0</v>
      </c>
      <c r="J235" s="16">
        <f>IF($D235="","",HKI!J235+HKII!J235)</f>
        <v>0</v>
      </c>
      <c r="K235" s="16">
        <f>IF($D235="","",HKI!K235+HKII!K235)</f>
        <v>0</v>
      </c>
      <c r="L235" s="16">
        <f>IF($D235="","",HKI!L235+HKII!L235)</f>
        <v>0</v>
      </c>
      <c r="M235" s="34">
        <f>IF($D235="","",($E235+$F235*1.5+$G235*0.25+$H235*0.5+$I235*2+$J235*2.5+$K235*0.5+$L235*1.5)+'HK HE 16-17'!I241)</f>
        <v>0</v>
      </c>
      <c r="N235" s="16">
        <f>IF($D235="","",HKI!N235+HKII!N235)</f>
        <v>0</v>
      </c>
      <c r="O235" s="16">
        <f>IF($D235="","",HKI!O235+HKII!O235)</f>
        <v>0</v>
      </c>
      <c r="P235" s="16">
        <f>IF($D235="","",HKI!P235+HKII!P235)</f>
        <v>0</v>
      </c>
      <c r="Q235" s="16">
        <f>IF($D235="","",HKI!Q235+HKII!Q235)</f>
        <v>0</v>
      </c>
      <c r="R235" s="34">
        <f>IF($D235="","",SUM($N235:$Q235)+'HK HE 16-17'!N241)</f>
        <v>0</v>
      </c>
      <c r="S235" s="16">
        <f>IF($D235="","",HKI!S235+HKII!S235)</f>
        <v>0</v>
      </c>
      <c r="T235" s="16">
        <f>IF($D235="","",HKI!T235+HKII!T235)</f>
        <v>0</v>
      </c>
      <c r="U235" s="16">
        <f>IF($D235="","",HKI!U235+HKII!U235)</f>
        <v>0</v>
      </c>
      <c r="V235" s="34">
        <f>IF($D235="","",((SUM($S235:$T235))-U235)*0.1)+'HK HE 16-17'!R241</f>
        <v>0</v>
      </c>
      <c r="W235" s="16">
        <f>IF($D235="","",HKI!W235+HKII!W235)</f>
        <v>0</v>
      </c>
      <c r="X235" s="16">
        <f>IF($D235="","",HKI!X235+HKII!X235)</f>
        <v>0</v>
      </c>
      <c r="Y235" s="16">
        <f>IF($D235="","",HKI!Y235+HKII!Y235)</f>
        <v>0</v>
      </c>
      <c r="Z235" s="34">
        <f t="shared" si="11"/>
        <v>0</v>
      </c>
      <c r="AA235" s="16">
        <f>IF($D235="","",HKI!AA235+HKII!AA235)</f>
        <v>0</v>
      </c>
      <c r="AB235" s="16">
        <f>IF($D235="","",HKI!AB235+HKII!AB235)</f>
        <v>0</v>
      </c>
      <c r="AC235" s="16">
        <f>IF($D235="","",HKI!AC235+HKII!AC235)</f>
        <v>0</v>
      </c>
      <c r="AD235" s="34">
        <f t="shared" si="12"/>
        <v>0</v>
      </c>
      <c r="AE235" s="16">
        <f>IF($D235="","",HKI!AE235+HKII!AE235)</f>
        <v>0</v>
      </c>
      <c r="AF235" s="16">
        <f>IF($D235="","",HKI!AF235+HKII!AF235)</f>
        <v>0</v>
      </c>
      <c r="AG235" s="16">
        <f>IF($D235="","",HKI!AG235+HKII!AG235)</f>
        <v>0</v>
      </c>
      <c r="AH235" s="34">
        <f>IF($D235="","",HKI!AH235+HKII!AH235)</f>
        <v>0</v>
      </c>
      <c r="AI235" s="16">
        <f>IF($D235="","",HKI!AI235+HKII!AI235+'COI - CHAM THI TN 17-18'!AI235)</f>
        <v>0</v>
      </c>
      <c r="AJ235" s="16">
        <f>IF($D235="","",HKI!AJ235+HKII!AJ235+'COI - CHAM THI TN 17-18'!AJ235)</f>
        <v>0</v>
      </c>
      <c r="AK235" s="34">
        <f>IF($D235="","",(SUM($AI235:$AJ235))*0.2)+'HK HE 16-17'!Y241</f>
        <v>0</v>
      </c>
      <c r="AL235" s="16">
        <f>IF($D235="","",HKI!AL235+HKII!AL235)</f>
        <v>0</v>
      </c>
      <c r="AM235" s="16">
        <f>IF($D235="","",HKI!AM235+HKII!AM235)</f>
        <v>0</v>
      </c>
      <c r="AN235" s="34">
        <f>IF($D235="","",HKI!AN235+HKII!AN235)</f>
        <v>0</v>
      </c>
      <c r="AO235" s="16">
        <f>IF($D235="","",HKI!AO235+HKII!AO235+'COI - CHAM THI TN 17-18'!AO235)</f>
        <v>0</v>
      </c>
      <c r="AP235" s="16">
        <f>IF($D235="","",HKI!AP235+HKII!AP235+'COI - CHAM THI TN 17-18'!AP235)</f>
        <v>0</v>
      </c>
      <c r="AQ235" s="16">
        <f>IF(D235="","",SUM(AO235:AP235)*0.4)+'HK HE 16-17'!AB241</f>
        <v>0</v>
      </c>
      <c r="AR235" s="34">
        <f>IF($D235="","",HKI!AR235+HKII!AR235+'COI - CHAM THI TN 17-18'!AR235+'HK HE 16-17'!AF241)</f>
        <v>0</v>
      </c>
      <c r="AS235" s="34">
        <f>IF($D235="","",HKI!AS235+HKII!AS235+'COI - CHAM THI TN 17-18'!AS235+'HK HE 16-17'!AG241)</f>
        <v>0</v>
      </c>
      <c r="AT235" s="17">
        <f t="shared" si="13"/>
        <v>0</v>
      </c>
      <c r="AU235" s="5"/>
    </row>
    <row r="236" spans="1:47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>
        <f>IF($D236="","",HKI!E236+HKII!E236)</f>
        <v>0</v>
      </c>
      <c r="F236" s="16">
        <f>IF($D236="","",HKI!F236+HKII!F236)</f>
        <v>0</v>
      </c>
      <c r="G236" s="16">
        <f>IF($D236="","",HKI!G236+HKII!G236)</f>
        <v>0</v>
      </c>
      <c r="H236" s="16">
        <f>IF($D236="","",HKI!H236+HKII!H236)</f>
        <v>0</v>
      </c>
      <c r="I236" s="16">
        <f>IF($D236="","",HKI!I236+HKII!I236)</f>
        <v>0</v>
      </c>
      <c r="J236" s="16">
        <f>IF($D236="","",HKI!J236+HKII!J236)</f>
        <v>0</v>
      </c>
      <c r="K236" s="16">
        <f>IF($D236="","",HKI!K236+HKII!K236)</f>
        <v>0</v>
      </c>
      <c r="L236" s="16">
        <f>IF($D236="","",HKI!L236+HKII!L236)</f>
        <v>0</v>
      </c>
      <c r="M236" s="34">
        <f>IF($D236="","",($E236+$F236*1.5+$G236*0.25+$H236*0.5+$I236*2+$J236*2.5+$K236*0.5+$L236*1.5)+'HK HE 16-17'!I242)</f>
        <v>0</v>
      </c>
      <c r="N236" s="16">
        <f>IF($D236="","",HKI!N236+HKII!N236)</f>
        <v>0</v>
      </c>
      <c r="O236" s="16">
        <f>IF($D236="","",HKI!O236+HKII!O236)</f>
        <v>0</v>
      </c>
      <c r="P236" s="16">
        <f>IF($D236="","",HKI!P236+HKII!P236)</f>
        <v>0</v>
      </c>
      <c r="Q236" s="16">
        <f>IF($D236="","",HKI!Q236+HKII!Q236)</f>
        <v>0</v>
      </c>
      <c r="R236" s="34">
        <f>IF($D236="","",SUM($N236:$Q236)+'HK HE 16-17'!N242)</f>
        <v>0</v>
      </c>
      <c r="S236" s="16">
        <f>IF($D236="","",HKI!S236+HKII!S236)</f>
        <v>0</v>
      </c>
      <c r="T236" s="16">
        <f>IF($D236="","",HKI!T236+HKII!T236)</f>
        <v>0</v>
      </c>
      <c r="U236" s="16">
        <f>IF($D236="","",HKI!U236+HKII!U236)</f>
        <v>0</v>
      </c>
      <c r="V236" s="34">
        <f>IF($D236="","",((SUM($S236:$T236))-U236)*0.1)+'HK HE 16-17'!R242</f>
        <v>0</v>
      </c>
      <c r="W236" s="16">
        <f>IF($D236="","",HKI!W236+HKII!W236)</f>
        <v>0</v>
      </c>
      <c r="X236" s="16">
        <f>IF($D236="","",HKI!X236+HKII!X236)</f>
        <v>0</v>
      </c>
      <c r="Y236" s="16">
        <f>IF($D236="","",HKI!Y236+HKII!Y236)</f>
        <v>0</v>
      </c>
      <c r="Z236" s="34">
        <f t="shared" si="11"/>
        <v>0</v>
      </c>
      <c r="AA236" s="16">
        <f>IF($D236="","",HKI!AA236+HKII!AA236)</f>
        <v>0</v>
      </c>
      <c r="AB236" s="16">
        <f>IF($D236="","",HKI!AB236+HKII!AB236)</f>
        <v>0</v>
      </c>
      <c r="AC236" s="16">
        <f>IF($D236="","",HKI!AC236+HKII!AC236)</f>
        <v>0</v>
      </c>
      <c r="AD236" s="34">
        <f t="shared" si="12"/>
        <v>0</v>
      </c>
      <c r="AE236" s="16">
        <f>IF($D236="","",HKI!AE236+HKII!AE236)</f>
        <v>0</v>
      </c>
      <c r="AF236" s="16">
        <f>IF($D236="","",HKI!AF236+HKII!AF236)</f>
        <v>0</v>
      </c>
      <c r="AG236" s="16">
        <f>IF($D236="","",HKI!AG236+HKII!AG236)</f>
        <v>0</v>
      </c>
      <c r="AH236" s="34">
        <f>IF($D236="","",HKI!AH236+HKII!AH236)</f>
        <v>0</v>
      </c>
      <c r="AI236" s="16">
        <f>IF($D236="","",HKI!AI236+HKII!AI236+'COI - CHAM THI TN 17-18'!AI236)</f>
        <v>0</v>
      </c>
      <c r="AJ236" s="16">
        <f>IF($D236="","",HKI!AJ236+HKII!AJ236+'COI - CHAM THI TN 17-18'!AJ236)</f>
        <v>0</v>
      </c>
      <c r="AK236" s="34">
        <f>IF($D236="","",(SUM($AI236:$AJ236))*0.2)+'HK HE 16-17'!Y242</f>
        <v>0</v>
      </c>
      <c r="AL236" s="16">
        <f>IF($D236="","",HKI!AL236+HKII!AL236)</f>
        <v>0</v>
      </c>
      <c r="AM236" s="16">
        <f>IF($D236="","",HKI!AM236+HKII!AM236)</f>
        <v>0</v>
      </c>
      <c r="AN236" s="34">
        <f>IF($D236="","",HKI!AN236+HKII!AN236)</f>
        <v>0</v>
      </c>
      <c r="AO236" s="16">
        <f>IF($D236="","",HKI!AO236+HKII!AO236+'COI - CHAM THI TN 17-18'!AO236)</f>
        <v>0</v>
      </c>
      <c r="AP236" s="16">
        <f>IF($D236="","",HKI!AP236+HKII!AP236+'COI - CHAM THI TN 17-18'!AP236)</f>
        <v>0</v>
      </c>
      <c r="AQ236" s="16">
        <f>IF(D236="","",SUM(AO236:AP236)*0.4)+'HK HE 16-17'!AB242</f>
        <v>0</v>
      </c>
      <c r="AR236" s="34">
        <f>IF($D236="","",HKI!AR236+HKII!AR236+'COI - CHAM THI TN 17-18'!AR236+'HK HE 16-17'!AF242)</f>
        <v>0</v>
      </c>
      <c r="AS236" s="34">
        <f>IF($D236="","",HKI!AS236+HKII!AS236+'COI - CHAM THI TN 17-18'!AS236+'HK HE 16-17'!AG242)</f>
        <v>0</v>
      </c>
      <c r="AT236" s="17">
        <f t="shared" si="13"/>
        <v>0</v>
      </c>
      <c r="AU236" s="5"/>
    </row>
    <row r="237" spans="1:47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>
        <f>IF($D237="","",HKI!E237+HKII!E237)</f>
        <v>0</v>
      </c>
      <c r="F237" s="16">
        <f>IF($D237="","",HKI!F237+HKII!F237)</f>
        <v>0</v>
      </c>
      <c r="G237" s="16">
        <f>IF($D237="","",HKI!G237+HKII!G237)</f>
        <v>0</v>
      </c>
      <c r="H237" s="16">
        <f>IF($D237="","",HKI!H237+HKII!H237)</f>
        <v>0</v>
      </c>
      <c r="I237" s="16">
        <f>IF($D237="","",HKI!I237+HKII!I237)</f>
        <v>0</v>
      </c>
      <c r="J237" s="16">
        <f>IF($D237="","",HKI!J237+HKII!J237)</f>
        <v>0</v>
      </c>
      <c r="K237" s="16">
        <f>IF($D237="","",HKI!K237+HKII!K237)</f>
        <v>0</v>
      </c>
      <c r="L237" s="16">
        <f>IF($D237="","",HKI!L237+HKII!L237)</f>
        <v>0</v>
      </c>
      <c r="M237" s="34">
        <f>IF($D237="","",($E237+$F237*1.5+$G237*0.25+$H237*0.5+$I237*2+$J237*2.5+$K237*0.5+$L237*1.5)+'HK HE 16-17'!I243)</f>
        <v>0</v>
      </c>
      <c r="N237" s="16">
        <f>IF($D237="","",HKI!N237+HKII!N237)</f>
        <v>0</v>
      </c>
      <c r="O237" s="16">
        <f>IF($D237="","",HKI!O237+HKII!O237)</f>
        <v>0</v>
      </c>
      <c r="P237" s="16">
        <f>IF($D237="","",HKI!P237+HKII!P237)</f>
        <v>0</v>
      </c>
      <c r="Q237" s="16">
        <f>IF($D237="","",HKI!Q237+HKII!Q237)</f>
        <v>0</v>
      </c>
      <c r="R237" s="34">
        <f>IF($D237="","",SUM($N237:$Q237)+'HK HE 16-17'!N243)</f>
        <v>0</v>
      </c>
      <c r="S237" s="16">
        <f>IF($D237="","",HKI!S237+HKII!S237)</f>
        <v>0</v>
      </c>
      <c r="T237" s="16">
        <f>IF($D237="","",HKI!T237+HKII!T237)</f>
        <v>0</v>
      </c>
      <c r="U237" s="16">
        <f>IF($D237="","",HKI!U237+HKII!U237)</f>
        <v>0</v>
      </c>
      <c r="V237" s="34">
        <f>IF($D237="","",((SUM($S237:$T237))-U237)*0.1)+'HK HE 16-17'!R243</f>
        <v>0</v>
      </c>
      <c r="W237" s="16">
        <f>IF($D237="","",HKI!W237+HKII!W237)</f>
        <v>0</v>
      </c>
      <c r="X237" s="16">
        <f>IF($D237="","",HKI!X237+HKII!X237)</f>
        <v>0</v>
      </c>
      <c r="Y237" s="16">
        <f>IF($D237="","",HKI!Y237+HKII!Y237)</f>
        <v>0</v>
      </c>
      <c r="Z237" s="34">
        <f t="shared" si="11"/>
        <v>0</v>
      </c>
      <c r="AA237" s="16">
        <f>IF($D237="","",HKI!AA237+HKII!AA237)</f>
        <v>0</v>
      </c>
      <c r="AB237" s="16">
        <f>IF($D237="","",HKI!AB237+HKII!AB237)</f>
        <v>0</v>
      </c>
      <c r="AC237" s="16">
        <f>IF($D237="","",HKI!AC237+HKII!AC237)</f>
        <v>0</v>
      </c>
      <c r="AD237" s="34">
        <f t="shared" si="12"/>
        <v>0</v>
      </c>
      <c r="AE237" s="16">
        <f>IF($D237="","",HKI!AE237+HKII!AE237)</f>
        <v>0</v>
      </c>
      <c r="AF237" s="16">
        <f>IF($D237="","",HKI!AF237+HKII!AF237)</f>
        <v>0</v>
      </c>
      <c r="AG237" s="16">
        <f>IF($D237="","",HKI!AG237+HKII!AG237)</f>
        <v>0</v>
      </c>
      <c r="AH237" s="34">
        <f>IF($D237="","",HKI!AH237+HKII!AH237)</f>
        <v>0</v>
      </c>
      <c r="AI237" s="16">
        <f>IF($D237="","",HKI!AI237+HKII!AI237+'COI - CHAM THI TN 17-18'!AI237)</f>
        <v>0</v>
      </c>
      <c r="AJ237" s="16">
        <f>IF($D237="","",HKI!AJ237+HKII!AJ237+'COI - CHAM THI TN 17-18'!AJ237)</f>
        <v>0</v>
      </c>
      <c r="AK237" s="34">
        <f>IF($D237="","",(SUM($AI237:$AJ237))*0.2)+'HK HE 16-17'!Y243</f>
        <v>0</v>
      </c>
      <c r="AL237" s="16">
        <f>IF($D237="","",HKI!AL237+HKII!AL237)</f>
        <v>0</v>
      </c>
      <c r="AM237" s="16">
        <f>IF($D237="","",HKI!AM237+HKII!AM237)</f>
        <v>0</v>
      </c>
      <c r="AN237" s="34">
        <f>IF($D237="","",HKI!AN237+HKII!AN237)</f>
        <v>0</v>
      </c>
      <c r="AO237" s="16">
        <f>IF($D237="","",HKI!AO237+HKII!AO237+'COI - CHAM THI TN 17-18'!AO237)</f>
        <v>0</v>
      </c>
      <c r="AP237" s="16">
        <f>IF($D237="","",HKI!AP237+HKII!AP237+'COI - CHAM THI TN 17-18'!AP237)</f>
        <v>0</v>
      </c>
      <c r="AQ237" s="16">
        <f>IF(D237="","",SUM(AO237:AP237)*0.4)+'HK HE 16-17'!AB243</f>
        <v>0</v>
      </c>
      <c r="AR237" s="34">
        <f>IF($D237="","",HKI!AR237+HKII!AR237+'COI - CHAM THI TN 17-18'!AR237+'HK HE 16-17'!AF243)</f>
        <v>0</v>
      </c>
      <c r="AS237" s="34">
        <f>IF($D237="","",HKI!AS237+HKII!AS237+'COI - CHAM THI TN 17-18'!AS237+'HK HE 16-17'!AG243)</f>
        <v>0</v>
      </c>
      <c r="AT237" s="17">
        <f t="shared" si="13"/>
        <v>0</v>
      </c>
      <c r="AU237" s="5"/>
    </row>
    <row r="238" spans="1:47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>
        <f>IF($D238="","",HKI!E238+HKII!E238)</f>
        <v>0</v>
      </c>
      <c r="F238" s="16">
        <f>IF($D238="","",HKI!F238+HKII!F238)</f>
        <v>0</v>
      </c>
      <c r="G238" s="16">
        <f>IF($D238="","",HKI!G238+HKII!G238)</f>
        <v>0</v>
      </c>
      <c r="H238" s="16">
        <f>IF($D238="","",HKI!H238+HKII!H238)</f>
        <v>0</v>
      </c>
      <c r="I238" s="16">
        <f>IF($D238="","",HKI!I238+HKII!I238)</f>
        <v>0</v>
      </c>
      <c r="J238" s="16">
        <f>IF($D238="","",HKI!J238+HKII!J238)</f>
        <v>0</v>
      </c>
      <c r="K238" s="16">
        <f>IF($D238="","",HKI!K238+HKII!K238)</f>
        <v>0</v>
      </c>
      <c r="L238" s="16">
        <f>IF($D238="","",HKI!L238+HKII!L238)</f>
        <v>0</v>
      </c>
      <c r="M238" s="34">
        <f>IF($D238="","",($E238+$F238*1.5+$G238*0.25+$H238*0.5+$I238*2+$J238*2.5+$K238*0.5+$L238*1.5)+'HK HE 16-17'!I244)</f>
        <v>2</v>
      </c>
      <c r="N238" s="16">
        <f>IF($D238="","",HKI!N238+HKII!N238)</f>
        <v>6.6000000000000005</v>
      </c>
      <c r="O238" s="16">
        <f>IF($D238="","",HKI!O238+HKII!O238)</f>
        <v>10.049999999999999</v>
      </c>
      <c r="P238" s="16">
        <f>IF($D238="","",HKI!P238+HKII!P238)</f>
        <v>0</v>
      </c>
      <c r="Q238" s="16">
        <f>IF($D238="","",HKI!Q238+HKII!Q238)</f>
        <v>0</v>
      </c>
      <c r="R238" s="34">
        <f>IF($D238="","",SUM($N238:$Q238)+'HK HE 16-17'!N244)</f>
        <v>16.649999999999999</v>
      </c>
      <c r="S238" s="16">
        <f>IF($D238="","",HKI!S238+HKII!S238)</f>
        <v>253</v>
      </c>
      <c r="T238" s="16">
        <f>IF($D238="","",HKI!T238+HKII!T238)</f>
        <v>130</v>
      </c>
      <c r="U238" s="16">
        <f>IF($D238="","",HKI!U238+HKII!U238)</f>
        <v>200</v>
      </c>
      <c r="V238" s="34">
        <f>IF($D238="","",((SUM($S238:$T238))-U238)*0.1)+'HK HE 16-17'!R244</f>
        <v>20.45</v>
      </c>
      <c r="W238" s="16">
        <f>IF($D238="","",HKI!W238+HKII!W238)</f>
        <v>0</v>
      </c>
      <c r="X238" s="16">
        <f>IF($D238="","",HKI!X238+HKII!X238)</f>
        <v>0</v>
      </c>
      <c r="Y238" s="16">
        <f>IF($D238="","",HKI!Y238+HKII!Y238)</f>
        <v>0</v>
      </c>
      <c r="Z238" s="34">
        <f t="shared" si="11"/>
        <v>0</v>
      </c>
      <c r="AA238" s="16">
        <f>IF($D238="","",HKI!AA238+HKII!AA238)</f>
        <v>0</v>
      </c>
      <c r="AB238" s="16">
        <f>IF($D238="","",HKI!AB238+HKII!AB238)</f>
        <v>0</v>
      </c>
      <c r="AC238" s="16">
        <f>IF($D238="","",HKI!AC238+HKII!AC238)</f>
        <v>0</v>
      </c>
      <c r="AD238" s="34">
        <f t="shared" si="12"/>
        <v>0</v>
      </c>
      <c r="AE238" s="16">
        <f>IF($D238="","",HKI!AE238+HKII!AE238)</f>
        <v>0</v>
      </c>
      <c r="AF238" s="16">
        <f>IF($D238="","",HKI!AF238+HKII!AF238)</f>
        <v>0</v>
      </c>
      <c r="AG238" s="16">
        <f>IF($D238="","",HKI!AG238+HKII!AG238)</f>
        <v>0</v>
      </c>
      <c r="AH238" s="34">
        <f>IF($D238="","",HKI!AH238+HKII!AH238)</f>
        <v>0</v>
      </c>
      <c r="AI238" s="16">
        <f>IF($D238="","",HKI!AI238+HKII!AI238+'COI - CHAM THI TN 17-18'!AI238)</f>
        <v>0</v>
      </c>
      <c r="AJ238" s="16">
        <f>IF($D238="","",HKI!AJ238+HKII!AJ238+'COI - CHAM THI TN 17-18'!AJ238)</f>
        <v>0</v>
      </c>
      <c r="AK238" s="34">
        <f>IF($D238="","",(SUM($AI238:$AJ238))*0.2)+'HK HE 16-17'!Y244</f>
        <v>0</v>
      </c>
      <c r="AL238" s="16">
        <f>IF($D238="","",HKI!AL238+HKII!AL238)</f>
        <v>0</v>
      </c>
      <c r="AM238" s="16">
        <f>IF($D238="","",HKI!AM238+HKII!AM238)</f>
        <v>0</v>
      </c>
      <c r="AN238" s="34">
        <f>IF($D238="","",HKI!AN238+HKII!AN238)</f>
        <v>0</v>
      </c>
      <c r="AO238" s="16">
        <f>IF($D238="","",HKI!AO238+HKII!AO238+'COI - CHAM THI TN 17-18'!AO238)</f>
        <v>0</v>
      </c>
      <c r="AP238" s="16">
        <f>IF($D238="","",HKI!AP238+HKII!AP238+'COI - CHAM THI TN 17-18'!AP238)</f>
        <v>0</v>
      </c>
      <c r="AQ238" s="16">
        <f>IF(D238="","",SUM(AO238:AP238)*0.4)+'HK HE 16-17'!AB244</f>
        <v>0</v>
      </c>
      <c r="AR238" s="34">
        <f>IF($D238="","",HKI!AR238+HKII!AR238+'COI - CHAM THI TN 17-18'!AR238+'HK HE 16-17'!AF244)</f>
        <v>0</v>
      </c>
      <c r="AS238" s="34">
        <f>IF($D238="","",HKI!AS238+HKII!AS238+'COI - CHAM THI TN 17-18'!AS238+'HK HE 16-17'!AG244)</f>
        <v>2.4</v>
      </c>
      <c r="AT238" s="17">
        <f t="shared" si="13"/>
        <v>41.5</v>
      </c>
      <c r="AU238" s="5"/>
    </row>
    <row r="239" spans="1:47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>
        <f>IF($D239="","",HKI!E239+HKII!E239)</f>
        <v>0</v>
      </c>
      <c r="F239" s="16">
        <f>IF($D239="","",HKI!F239+HKII!F239)</f>
        <v>0</v>
      </c>
      <c r="G239" s="16">
        <f>IF($D239="","",HKI!G239+HKII!G239)</f>
        <v>0</v>
      </c>
      <c r="H239" s="16">
        <f>IF($D239="","",HKI!H239+HKII!H239)</f>
        <v>0</v>
      </c>
      <c r="I239" s="16">
        <f>IF($D239="","",HKI!I239+HKII!I239)</f>
        <v>0</v>
      </c>
      <c r="J239" s="16">
        <f>IF($D239="","",HKI!J239+HKII!J239)</f>
        <v>0</v>
      </c>
      <c r="K239" s="16">
        <f>IF($D239="","",HKI!K239+HKII!K239)</f>
        <v>0</v>
      </c>
      <c r="L239" s="16">
        <f>IF($D239="","",HKI!L239+HKII!L239)</f>
        <v>0</v>
      </c>
      <c r="M239" s="34">
        <f>IF($D239="","",($E239+$F239*1.5+$G239*0.25+$H239*0.5+$I239*2+$J239*2.5+$K239*0.5+$L239*1.5)+'HK HE 16-17'!I245)</f>
        <v>0</v>
      </c>
      <c r="N239" s="16">
        <f>IF($D239="","",HKI!N239+HKII!N239)</f>
        <v>0</v>
      </c>
      <c r="O239" s="16">
        <f>IF($D239="","",HKI!O239+HKII!O239)</f>
        <v>0</v>
      </c>
      <c r="P239" s="16">
        <f>IF($D239="","",HKI!P239+HKII!P239)</f>
        <v>0</v>
      </c>
      <c r="Q239" s="16">
        <f>IF($D239="","",HKI!Q239+HKII!Q239)</f>
        <v>0</v>
      </c>
      <c r="R239" s="34">
        <f>IF($D239="","",SUM($N239:$Q239)+'HK HE 16-17'!N245)</f>
        <v>0</v>
      </c>
      <c r="S239" s="16">
        <f>IF($D239="","",HKI!S239+HKII!S239)</f>
        <v>300</v>
      </c>
      <c r="T239" s="16">
        <f>IF($D239="","",HKI!T239+HKII!T239)</f>
        <v>117</v>
      </c>
      <c r="U239" s="16">
        <f>IF($D239="","",HKI!U239+HKII!U239)</f>
        <v>181</v>
      </c>
      <c r="V239" s="34">
        <f>IF($D239="","",((SUM($S239:$T239))-U239)*0.1)+'HK HE 16-17'!R245</f>
        <v>23.6</v>
      </c>
      <c r="W239" s="16">
        <f>IF($D239="","",HKI!W239+HKII!W239)</f>
        <v>0</v>
      </c>
      <c r="X239" s="16">
        <f>IF($D239="","",HKI!X239+HKII!X239)</f>
        <v>0</v>
      </c>
      <c r="Y239" s="16">
        <f>IF($D239="","",HKI!Y239+HKII!Y239)</f>
        <v>0</v>
      </c>
      <c r="Z239" s="34">
        <f t="shared" si="11"/>
        <v>0</v>
      </c>
      <c r="AA239" s="16">
        <f>IF($D239="","",HKI!AA239+HKII!AA239)</f>
        <v>0</v>
      </c>
      <c r="AB239" s="16">
        <f>IF($D239="","",HKI!AB239+HKII!AB239)</f>
        <v>0</v>
      </c>
      <c r="AC239" s="16">
        <f>IF($D239="","",HKI!AC239+HKII!AC239)</f>
        <v>0</v>
      </c>
      <c r="AD239" s="34">
        <f t="shared" si="12"/>
        <v>0</v>
      </c>
      <c r="AE239" s="16">
        <f>IF($D239="","",HKI!AE239+HKII!AE239)</f>
        <v>0</v>
      </c>
      <c r="AF239" s="16">
        <f>IF($D239="","",HKI!AF239+HKII!AF239)</f>
        <v>0</v>
      </c>
      <c r="AG239" s="16">
        <f>IF($D239="","",HKI!AG239+HKII!AG239)</f>
        <v>0</v>
      </c>
      <c r="AH239" s="34">
        <f>IF($D239="","",HKI!AH239+HKII!AH239)</f>
        <v>0</v>
      </c>
      <c r="AI239" s="16">
        <f>IF($D239="","",HKI!AI239+HKII!AI239+'COI - CHAM THI TN 17-18'!AI239)</f>
        <v>0</v>
      </c>
      <c r="AJ239" s="16">
        <f>IF($D239="","",HKI!AJ239+HKII!AJ239+'COI - CHAM THI TN 17-18'!AJ239)</f>
        <v>0</v>
      </c>
      <c r="AK239" s="34">
        <f>IF($D239="","",(SUM($AI239:$AJ239))*0.2)+'HK HE 16-17'!Y245</f>
        <v>0</v>
      </c>
      <c r="AL239" s="16">
        <f>IF($D239="","",HKI!AL239+HKII!AL239)</f>
        <v>0</v>
      </c>
      <c r="AM239" s="16">
        <f>IF($D239="","",HKI!AM239+HKII!AM239)</f>
        <v>0</v>
      </c>
      <c r="AN239" s="34">
        <f>IF($D239="","",HKI!AN239+HKII!AN239)</f>
        <v>0</v>
      </c>
      <c r="AO239" s="16">
        <f>IF($D239="","",HKI!AO239+HKII!AO239+'COI - CHAM THI TN 17-18'!AO239)</f>
        <v>0</v>
      </c>
      <c r="AP239" s="16">
        <f>IF($D239="","",HKI!AP239+HKII!AP239+'COI - CHAM THI TN 17-18'!AP239)</f>
        <v>0</v>
      </c>
      <c r="AQ239" s="16">
        <f>IF(D239="","",SUM(AO239:AP239)*0.4)+'HK HE 16-17'!AB245</f>
        <v>0</v>
      </c>
      <c r="AR239" s="34">
        <f>IF($D239="","",HKI!AR239+HKII!AR239+'COI - CHAM THI TN 17-18'!AR239+'HK HE 16-17'!AF245)</f>
        <v>0</v>
      </c>
      <c r="AS239" s="34">
        <f>IF($D239="","",HKI!AS239+HKII!AS239+'COI - CHAM THI TN 17-18'!AS239+'HK HE 16-17'!AG245)</f>
        <v>0</v>
      </c>
      <c r="AT239" s="17">
        <f t="shared" si="13"/>
        <v>23.6</v>
      </c>
      <c r="AU239" s="5"/>
    </row>
    <row r="240" spans="1:47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>
        <f>IF($D240="","",HKI!E240+HKII!E240)</f>
        <v>18</v>
      </c>
      <c r="F240" s="16">
        <f>IF($D240="","",HKI!F240+HKII!F240)</f>
        <v>0</v>
      </c>
      <c r="G240" s="16">
        <f>IF($D240="","",HKI!G240+HKII!G240)</f>
        <v>0</v>
      </c>
      <c r="H240" s="16">
        <f>IF($D240="","",HKI!H240+HKII!H240)</f>
        <v>0</v>
      </c>
      <c r="I240" s="16">
        <f>IF($D240="","",HKI!I240+HKII!I240)</f>
        <v>0</v>
      </c>
      <c r="J240" s="16">
        <f>IF($D240="","",HKI!J240+HKII!J240)</f>
        <v>0</v>
      </c>
      <c r="K240" s="16">
        <f>IF($D240="","",HKI!K240+HKII!K240)</f>
        <v>0</v>
      </c>
      <c r="L240" s="16">
        <f>IF($D240="","",HKI!L240+HKII!L240)</f>
        <v>0</v>
      </c>
      <c r="M240" s="34">
        <f>IF($D240="","",($E240+$F240*1.5+$G240*0.25+$H240*0.5+$I240*2+$J240*2.5+$K240*0.5+$L240*1.5)+'HK HE 16-17'!I246)</f>
        <v>22</v>
      </c>
      <c r="N240" s="16">
        <f>IF($D240="","",HKI!N240+HKII!N240)</f>
        <v>14.849999999999996</v>
      </c>
      <c r="O240" s="16">
        <f>IF($D240="","",HKI!O240+HKII!O240)</f>
        <v>15.299999999999997</v>
      </c>
      <c r="P240" s="16">
        <f>IF($D240="","",HKI!P240+HKII!P240)</f>
        <v>0</v>
      </c>
      <c r="Q240" s="16">
        <f>IF($D240="","",HKI!Q240+HKII!Q240)</f>
        <v>0</v>
      </c>
      <c r="R240" s="34">
        <f>IF($D240="","",SUM($N240:$Q240)+'HK HE 16-17'!N246)</f>
        <v>31.349999999999991</v>
      </c>
      <c r="S240" s="16">
        <f>IF($D240="","",HKI!S240+HKII!S240)</f>
        <v>703</v>
      </c>
      <c r="T240" s="16">
        <f>IF($D240="","",HKI!T240+HKII!T240)</f>
        <v>490</v>
      </c>
      <c r="U240" s="16">
        <f>IF($D240="","",HKI!U240+HKII!U240)</f>
        <v>457</v>
      </c>
      <c r="V240" s="34">
        <f>IF($D240="","",((SUM($S240:$T240))-U240)*0.1)+'HK HE 16-17'!R246</f>
        <v>74.600000000000009</v>
      </c>
      <c r="W240" s="16">
        <f>IF($D240="","",HKI!W240+HKII!W240)</f>
        <v>0</v>
      </c>
      <c r="X240" s="16">
        <f>IF($D240="","",HKI!X240+HKII!X240)</f>
        <v>0</v>
      </c>
      <c r="Y240" s="16">
        <f>IF($D240="","",HKI!Y240+HKII!Y240)</f>
        <v>0</v>
      </c>
      <c r="Z240" s="34">
        <f t="shared" si="11"/>
        <v>0</v>
      </c>
      <c r="AA240" s="16">
        <f>IF($D240="","",HKI!AA240+HKII!AA240)</f>
        <v>0</v>
      </c>
      <c r="AB240" s="16">
        <f>IF($D240="","",HKI!AB240+HKII!AB240)</f>
        <v>0</v>
      </c>
      <c r="AC240" s="16">
        <f>IF($D240="","",HKI!AC240+HKII!AC240)</f>
        <v>0</v>
      </c>
      <c r="AD240" s="34">
        <f t="shared" si="12"/>
        <v>0</v>
      </c>
      <c r="AE240" s="16">
        <f>IF($D240="","",HKI!AE240+HKII!AE240)</f>
        <v>0</v>
      </c>
      <c r="AF240" s="16">
        <f>IF($D240="","",HKI!AF240+HKII!AF240)</f>
        <v>0</v>
      </c>
      <c r="AG240" s="16">
        <f>IF($D240="","",HKI!AG240+HKII!AG240)</f>
        <v>0</v>
      </c>
      <c r="AH240" s="34">
        <f>IF($D240="","",HKI!AH240+HKII!AH240)</f>
        <v>0</v>
      </c>
      <c r="AI240" s="16">
        <f>IF($D240="","",HKI!AI240+HKII!AI240+'COI - CHAM THI TN 17-18'!AI240)</f>
        <v>0</v>
      </c>
      <c r="AJ240" s="16">
        <f>IF($D240="","",HKI!AJ240+HKII!AJ240+'COI - CHAM THI TN 17-18'!AJ240)</f>
        <v>0</v>
      </c>
      <c r="AK240" s="34">
        <f>IF($D240="","",(SUM($AI240:$AJ240))*0.2)+'HK HE 16-17'!Y246</f>
        <v>0</v>
      </c>
      <c r="AL240" s="16">
        <f>IF($D240="","",HKI!AL240+HKII!AL240)</f>
        <v>0</v>
      </c>
      <c r="AM240" s="16">
        <f>IF($D240="","",HKI!AM240+HKII!AM240)</f>
        <v>0</v>
      </c>
      <c r="AN240" s="34">
        <f>IF($D240="","",HKI!AN240+HKII!AN240)</f>
        <v>0</v>
      </c>
      <c r="AO240" s="16">
        <f>IF($D240="","",HKI!AO240+HKII!AO240+'COI - CHAM THI TN 17-18'!AO240)</f>
        <v>0</v>
      </c>
      <c r="AP240" s="16">
        <f>IF($D240="","",HKI!AP240+HKII!AP240+'COI - CHAM THI TN 17-18'!AP240)</f>
        <v>0</v>
      </c>
      <c r="AQ240" s="16">
        <f>IF(D240="","",SUM(AO240:AP240)*0.4)+'HK HE 16-17'!AB246</f>
        <v>0</v>
      </c>
      <c r="AR240" s="34">
        <f>IF($D240="","",HKI!AR240+HKII!AR240+'COI - CHAM THI TN 17-18'!AR240+'HK HE 16-17'!AF246)</f>
        <v>0</v>
      </c>
      <c r="AS240" s="34">
        <f>IF($D240="","",HKI!AS240+HKII!AS240+'COI - CHAM THI TN 17-18'!AS240+'HK HE 16-17'!AG246)</f>
        <v>2.2000000000000002</v>
      </c>
      <c r="AT240" s="17">
        <f t="shared" si="13"/>
        <v>130.19999999999999</v>
      </c>
      <c r="AU240" s="5"/>
    </row>
    <row r="241" spans="1:47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>
        <f>IF($D241="","",HKI!E241+HKII!E241)</f>
        <v>6</v>
      </c>
      <c r="F241" s="16">
        <f>IF($D241="","",HKI!F241+HKII!F241)</f>
        <v>4</v>
      </c>
      <c r="G241" s="16">
        <f>IF($D241="","",HKI!G241+HKII!G241)</f>
        <v>0</v>
      </c>
      <c r="H241" s="16">
        <f>IF($D241="","",HKI!H241+HKII!H241)</f>
        <v>0</v>
      </c>
      <c r="I241" s="16">
        <f>IF($D241="","",HKI!I241+HKII!I241)</f>
        <v>0</v>
      </c>
      <c r="J241" s="16">
        <f>IF($D241="","",HKI!J241+HKII!J241)</f>
        <v>0</v>
      </c>
      <c r="K241" s="16">
        <f>IF($D241="","",HKI!K241+HKII!K241)</f>
        <v>0</v>
      </c>
      <c r="L241" s="16">
        <f>IF($D241="","",HKI!L241+HKII!L241)</f>
        <v>0</v>
      </c>
      <c r="M241" s="34">
        <f>IF($D241="","",($E241+$F241*1.5+$G241*0.25+$H241*0.5+$I241*2+$J241*2.5+$K241*0.5+$L241*1.5)+'HK HE 16-17'!I247)</f>
        <v>12</v>
      </c>
      <c r="N241" s="16">
        <f>IF($D241="","",HKI!N241+HKII!N241)</f>
        <v>4.8000000000000007</v>
      </c>
      <c r="O241" s="16">
        <f>IF($D241="","",HKI!O241+HKII!O241)</f>
        <v>4.0500000000000007</v>
      </c>
      <c r="P241" s="16">
        <f>IF($D241="","",HKI!P241+HKII!P241)</f>
        <v>0</v>
      </c>
      <c r="Q241" s="16">
        <f>IF($D241="","",HKI!Q241+HKII!Q241)</f>
        <v>0</v>
      </c>
      <c r="R241" s="34">
        <f>IF($D241="","",SUM($N241:$Q241)+'HK HE 16-17'!N247)</f>
        <v>8.8500000000000014</v>
      </c>
      <c r="S241" s="16">
        <f>IF($D241="","",HKI!S241+HKII!S241)</f>
        <v>119</v>
      </c>
      <c r="T241" s="16">
        <f>IF($D241="","",HKI!T241+HKII!T241)</f>
        <v>0</v>
      </c>
      <c r="U241" s="16">
        <f>IF($D241="","",HKI!U241+HKII!U241)</f>
        <v>119</v>
      </c>
      <c r="V241" s="34">
        <f>IF($D241="","",((SUM($S241:$T241))-U241)*0.1)+'HK HE 16-17'!R247</f>
        <v>0</v>
      </c>
      <c r="W241" s="16">
        <f>IF($D241="","",HKI!W241+HKII!W241)</f>
        <v>0</v>
      </c>
      <c r="X241" s="16">
        <f>IF($D241="","",HKI!X241+HKII!X241)</f>
        <v>0</v>
      </c>
      <c r="Y241" s="16">
        <f>IF($D241="","",HKI!Y241+HKII!Y241)</f>
        <v>0</v>
      </c>
      <c r="Z241" s="34">
        <f t="shared" si="11"/>
        <v>0</v>
      </c>
      <c r="AA241" s="16">
        <f>IF($D241="","",HKI!AA241+HKII!AA241)</f>
        <v>46</v>
      </c>
      <c r="AB241" s="16">
        <f>IF($D241="","",HKI!AB241+HKII!AB241)</f>
        <v>0</v>
      </c>
      <c r="AC241" s="16">
        <f>IF($D241="","",HKI!AC241+HKII!AC241)</f>
        <v>46</v>
      </c>
      <c r="AD241" s="34">
        <f t="shared" si="12"/>
        <v>0</v>
      </c>
      <c r="AE241" s="16">
        <f>IF($D241="","",HKI!AE241+HKII!AE241)</f>
        <v>0</v>
      </c>
      <c r="AF241" s="16">
        <f>IF($D241="","",HKI!AF241+HKII!AF241)</f>
        <v>0</v>
      </c>
      <c r="AG241" s="16">
        <f>IF($D241="","",HKI!AG241+HKII!AG241)</f>
        <v>0</v>
      </c>
      <c r="AH241" s="34">
        <f>IF($D241="","",HKI!AH241+HKII!AH241)</f>
        <v>0</v>
      </c>
      <c r="AI241" s="16">
        <f>IF($D241="","",HKI!AI241+HKII!AI241+'COI - CHAM THI TN 17-18'!AI241)</f>
        <v>0</v>
      </c>
      <c r="AJ241" s="16">
        <f>IF($D241="","",HKI!AJ241+HKII!AJ241+'COI - CHAM THI TN 17-18'!AJ241)</f>
        <v>0</v>
      </c>
      <c r="AK241" s="34">
        <f>IF($D241="","",(SUM($AI241:$AJ241))*0.2)+'HK HE 16-17'!Y247</f>
        <v>0</v>
      </c>
      <c r="AL241" s="16">
        <f>IF($D241="","",HKI!AL241+HKII!AL241)</f>
        <v>0</v>
      </c>
      <c r="AM241" s="16">
        <f>IF($D241="","",HKI!AM241+HKII!AM241)</f>
        <v>0</v>
      </c>
      <c r="AN241" s="34">
        <f>IF($D241="","",HKI!AN241+HKII!AN241)</f>
        <v>0</v>
      </c>
      <c r="AO241" s="16">
        <f>IF($D241="","",HKI!AO241+HKII!AO241+'COI - CHAM THI TN 17-18'!AO241)</f>
        <v>0</v>
      </c>
      <c r="AP241" s="16">
        <f>IF($D241="","",HKI!AP241+HKII!AP241+'COI - CHAM THI TN 17-18'!AP241)</f>
        <v>0</v>
      </c>
      <c r="AQ241" s="16">
        <f>IF(D241="","",SUM(AO241:AP241)*0.4)+'HK HE 16-17'!AB247</f>
        <v>0</v>
      </c>
      <c r="AR241" s="34">
        <f>IF($D241="","",HKI!AR241+HKII!AR241+'COI - CHAM THI TN 17-18'!AR241+'HK HE 16-17'!AF247)</f>
        <v>0</v>
      </c>
      <c r="AS241" s="34">
        <f>IF($D241="","",HKI!AS241+HKII!AS241+'COI - CHAM THI TN 17-18'!AS241+'HK HE 16-17'!AG247)</f>
        <v>0</v>
      </c>
      <c r="AT241" s="17">
        <f t="shared" si="13"/>
        <v>20.9</v>
      </c>
      <c r="AU241" s="5"/>
    </row>
    <row r="242" spans="1:47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>
        <f>IF($D242="","",HKI!E242+HKII!E242)</f>
        <v>2</v>
      </c>
      <c r="F242" s="16">
        <f>IF($D242="","",HKI!F242+HKII!F242)</f>
        <v>0</v>
      </c>
      <c r="G242" s="16">
        <f>IF($D242="","",HKI!G242+HKII!G242)</f>
        <v>0</v>
      </c>
      <c r="H242" s="16">
        <f>IF($D242="","",HKI!H242+HKII!H242)</f>
        <v>0</v>
      </c>
      <c r="I242" s="16">
        <f>IF($D242="","",HKI!I242+HKII!I242)</f>
        <v>0</v>
      </c>
      <c r="J242" s="16">
        <f>IF($D242="","",HKI!J242+HKII!J242)</f>
        <v>0</v>
      </c>
      <c r="K242" s="16">
        <f>IF($D242="","",HKI!K242+HKII!K242)</f>
        <v>0</v>
      </c>
      <c r="L242" s="16">
        <f>IF($D242="","",HKI!L242+HKII!L242)</f>
        <v>0</v>
      </c>
      <c r="M242" s="34">
        <f>IF($D242="","",($E242+$F242*1.5+$G242*0.25+$H242*0.5+$I242*2+$J242*2.5+$K242*0.5+$L242*1.5)+'HK HE 16-17'!I248)</f>
        <v>2</v>
      </c>
      <c r="N242" s="16">
        <f>IF($D242="","",HKI!N242+HKII!N242)</f>
        <v>5.25</v>
      </c>
      <c r="O242" s="16">
        <f>IF($D242="","",HKI!O242+HKII!O242)</f>
        <v>4.5</v>
      </c>
      <c r="P242" s="16">
        <f>IF($D242="","",HKI!P242+HKII!P242)</f>
        <v>0</v>
      </c>
      <c r="Q242" s="16">
        <f>IF($D242="","",HKI!Q242+HKII!Q242)</f>
        <v>0</v>
      </c>
      <c r="R242" s="34">
        <f>IF($D242="","",SUM($N242:$Q242)+'HK HE 16-17'!N248)</f>
        <v>9.75</v>
      </c>
      <c r="S242" s="16">
        <f>IF($D242="","",HKI!S242+HKII!S242)</f>
        <v>451</v>
      </c>
      <c r="T242" s="16">
        <f>IF($D242="","",HKI!T242+HKII!T242)</f>
        <v>156</v>
      </c>
      <c r="U242" s="16">
        <f>IF($D242="","",HKI!U242+HKII!U242)</f>
        <v>302</v>
      </c>
      <c r="V242" s="34">
        <f>IF($D242="","",((SUM($S242:$T242))-U242)*0.1)+'HK HE 16-17'!R248</f>
        <v>30.5</v>
      </c>
      <c r="W242" s="16">
        <f>IF($D242="","",HKI!W242+HKII!W242)</f>
        <v>0</v>
      </c>
      <c r="X242" s="16">
        <f>IF($D242="","",HKI!X242+HKII!X242)</f>
        <v>0</v>
      </c>
      <c r="Y242" s="16">
        <f>IF($D242="","",HKI!Y242+HKII!Y242)</f>
        <v>0</v>
      </c>
      <c r="Z242" s="34">
        <f t="shared" si="11"/>
        <v>0</v>
      </c>
      <c r="AA242" s="16">
        <f>IF($D242="","",HKI!AA242+HKII!AA242)</f>
        <v>0</v>
      </c>
      <c r="AB242" s="16">
        <f>IF($D242="","",HKI!AB242+HKII!AB242)</f>
        <v>0</v>
      </c>
      <c r="AC242" s="16">
        <f>IF($D242="","",HKI!AC242+HKII!AC242)</f>
        <v>0</v>
      </c>
      <c r="AD242" s="34">
        <f t="shared" si="12"/>
        <v>0</v>
      </c>
      <c r="AE242" s="16">
        <f>IF($D242="","",HKI!AE242+HKII!AE242)</f>
        <v>0</v>
      </c>
      <c r="AF242" s="16">
        <f>IF($D242="","",HKI!AF242+HKII!AF242)</f>
        <v>0</v>
      </c>
      <c r="AG242" s="16">
        <f>IF($D242="","",HKI!AG242+HKII!AG242)</f>
        <v>0</v>
      </c>
      <c r="AH242" s="34">
        <f>IF($D242="","",HKI!AH242+HKII!AH242)</f>
        <v>0</v>
      </c>
      <c r="AI242" s="16">
        <f>IF($D242="","",HKI!AI242+HKII!AI242+'COI - CHAM THI TN 17-18'!AI242)</f>
        <v>0</v>
      </c>
      <c r="AJ242" s="16">
        <f>IF($D242="","",HKI!AJ242+HKII!AJ242+'COI - CHAM THI TN 17-18'!AJ242)</f>
        <v>0</v>
      </c>
      <c r="AK242" s="34">
        <f>IF($D242="","",(SUM($AI242:$AJ242))*0.2)+'HK HE 16-17'!Y248</f>
        <v>0</v>
      </c>
      <c r="AL242" s="16">
        <f>IF($D242="","",HKI!AL242+HKII!AL242)</f>
        <v>0</v>
      </c>
      <c r="AM242" s="16">
        <f>IF($D242="","",HKI!AM242+HKII!AM242)</f>
        <v>0</v>
      </c>
      <c r="AN242" s="34">
        <f>IF($D242="","",HKI!AN242+HKII!AN242)</f>
        <v>0</v>
      </c>
      <c r="AO242" s="16">
        <f>IF($D242="","",HKI!AO242+HKII!AO242+'COI - CHAM THI TN 17-18'!AO242)</f>
        <v>0</v>
      </c>
      <c r="AP242" s="16">
        <f>IF($D242="","",HKI!AP242+HKII!AP242+'COI - CHAM THI TN 17-18'!AP242)</f>
        <v>0</v>
      </c>
      <c r="AQ242" s="16">
        <f>IF(D242="","",SUM(AO242:AP242)*0.4)+'HK HE 16-17'!AB248</f>
        <v>0</v>
      </c>
      <c r="AR242" s="34">
        <f>IF($D242="","",HKI!AR242+HKII!AR242+'COI - CHAM THI TN 17-18'!AR242+'HK HE 16-17'!AF248)</f>
        <v>0</v>
      </c>
      <c r="AS242" s="34">
        <f>IF($D242="","",HKI!AS242+HKII!AS242+'COI - CHAM THI TN 17-18'!AS242+'HK HE 16-17'!AG248)</f>
        <v>0.5</v>
      </c>
      <c r="AT242" s="17">
        <f t="shared" si="13"/>
        <v>42.8</v>
      </c>
      <c r="AU242" s="5"/>
    </row>
    <row r="243" spans="1:47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>
        <f>IF($D243="","",HKI!E243+HKII!E243)</f>
        <v>11</v>
      </c>
      <c r="F243" s="16">
        <f>IF($D243="","",HKI!F243+HKII!F243)</f>
        <v>0</v>
      </c>
      <c r="G243" s="16">
        <f>IF($D243="","",HKI!G243+HKII!G243)</f>
        <v>0</v>
      </c>
      <c r="H243" s="16">
        <f>IF($D243="","",HKI!H243+HKII!H243)</f>
        <v>0</v>
      </c>
      <c r="I243" s="16">
        <f>IF($D243="","",HKI!I243+HKII!I243)</f>
        <v>0</v>
      </c>
      <c r="J243" s="16">
        <f>IF($D243="","",HKI!J243+HKII!J243)</f>
        <v>0</v>
      </c>
      <c r="K243" s="16">
        <f>IF($D243="","",HKI!K243+HKII!K243)</f>
        <v>0</v>
      </c>
      <c r="L243" s="16">
        <f>IF($D243="","",HKI!L243+HKII!L243)</f>
        <v>0</v>
      </c>
      <c r="M243" s="34">
        <f>IF($D243="","",($E243+$F243*1.5+$G243*0.25+$H243*0.5+$I243*2+$J243*2.5+$K243*0.5+$L243*1.5)+'HK HE 16-17'!I249)</f>
        <v>11</v>
      </c>
      <c r="N243" s="16">
        <f>IF($D243="","",HKI!N243+HKII!N243)</f>
        <v>9.6</v>
      </c>
      <c r="O243" s="16">
        <f>IF($D243="","",HKI!O243+HKII!O243)</f>
        <v>6.6</v>
      </c>
      <c r="P243" s="16">
        <f>IF($D243="","",HKI!P243+HKII!P243)</f>
        <v>0</v>
      </c>
      <c r="Q243" s="16">
        <f>IF($D243="","",HKI!Q243+HKII!Q243)</f>
        <v>0</v>
      </c>
      <c r="R243" s="34">
        <f>IF($D243="","",SUM($N243:$Q243)+'HK HE 16-17'!N249)</f>
        <v>16.2</v>
      </c>
      <c r="S243" s="16">
        <f>IF($D243="","",HKI!S243+HKII!S243)</f>
        <v>232</v>
      </c>
      <c r="T243" s="16">
        <f>IF($D243="","",HKI!T243+HKII!T243)</f>
        <v>275</v>
      </c>
      <c r="U243" s="16">
        <f>IF($D243="","",HKI!U243+HKII!U243)</f>
        <v>171</v>
      </c>
      <c r="V243" s="34">
        <f>IF($D243="","",((SUM($S243:$T243))-U243)*0.1)+'HK HE 16-17'!R249</f>
        <v>43.5</v>
      </c>
      <c r="W243" s="16">
        <f>IF($D243="","",HKI!W243+HKII!W243)</f>
        <v>0</v>
      </c>
      <c r="X243" s="16">
        <f>IF($D243="","",HKI!X243+HKII!X243)</f>
        <v>0</v>
      </c>
      <c r="Y243" s="16">
        <f>IF($D243="","",HKI!Y243+HKII!Y243)</f>
        <v>0</v>
      </c>
      <c r="Z243" s="34">
        <f t="shared" si="11"/>
        <v>0</v>
      </c>
      <c r="AA243" s="16">
        <f>IF($D243="","",HKI!AA243+HKII!AA243)</f>
        <v>0</v>
      </c>
      <c r="AB243" s="16">
        <f>IF($D243="","",HKI!AB243+HKII!AB243)</f>
        <v>0</v>
      </c>
      <c r="AC243" s="16">
        <f>IF($D243="","",HKI!AC243+HKII!AC243)</f>
        <v>0</v>
      </c>
      <c r="AD243" s="34">
        <f t="shared" si="12"/>
        <v>0</v>
      </c>
      <c r="AE243" s="16">
        <f>IF($D243="","",HKI!AE243+HKII!AE243)</f>
        <v>0</v>
      </c>
      <c r="AF243" s="16">
        <f>IF($D243="","",HKI!AF243+HKII!AF243)</f>
        <v>0</v>
      </c>
      <c r="AG243" s="16">
        <f>IF($D243="","",HKI!AG243+HKII!AG243)</f>
        <v>0</v>
      </c>
      <c r="AH243" s="34">
        <f>IF($D243="","",HKI!AH243+HKII!AH243)</f>
        <v>0</v>
      </c>
      <c r="AI243" s="16">
        <f>IF($D243="","",HKI!AI243+HKII!AI243+'COI - CHAM THI TN 17-18'!AI243)</f>
        <v>0</v>
      </c>
      <c r="AJ243" s="16">
        <f>IF($D243="","",HKI!AJ243+HKII!AJ243+'COI - CHAM THI TN 17-18'!AJ243)</f>
        <v>0</v>
      </c>
      <c r="AK243" s="34">
        <f>IF($D243="","",(SUM($AI243:$AJ243))*0.2)+'HK HE 16-17'!Y249</f>
        <v>0</v>
      </c>
      <c r="AL243" s="16">
        <f>IF($D243="","",HKI!AL243+HKII!AL243)</f>
        <v>0</v>
      </c>
      <c r="AM243" s="16">
        <f>IF($D243="","",HKI!AM243+HKII!AM243)</f>
        <v>0</v>
      </c>
      <c r="AN243" s="34">
        <f>IF($D243="","",HKI!AN243+HKII!AN243)</f>
        <v>0</v>
      </c>
      <c r="AO243" s="16">
        <f>IF($D243="","",HKI!AO243+HKII!AO243+'COI - CHAM THI TN 17-18'!AO243)</f>
        <v>0</v>
      </c>
      <c r="AP243" s="16">
        <f>IF($D243="","",HKI!AP243+HKII!AP243+'COI - CHAM THI TN 17-18'!AP243)</f>
        <v>0</v>
      </c>
      <c r="AQ243" s="16">
        <f>IF(D243="","",SUM(AO243:AP243)*0.4)+'HK HE 16-17'!AB249</f>
        <v>0</v>
      </c>
      <c r="AR243" s="34">
        <f>IF($D243="","",HKI!AR243+HKII!AR243+'COI - CHAM THI TN 17-18'!AR243+'HK HE 16-17'!AF249)</f>
        <v>0</v>
      </c>
      <c r="AS243" s="34">
        <f>IF($D243="","",HKI!AS243+HKII!AS243+'COI - CHAM THI TN 17-18'!AS243+'HK HE 16-17'!AG249)</f>
        <v>1.4</v>
      </c>
      <c r="AT243" s="17">
        <f t="shared" si="13"/>
        <v>72.099999999999994</v>
      </c>
      <c r="AU243" s="5"/>
    </row>
    <row r="244" spans="1:47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>
        <f>IF($D244="","",HKI!E244+HKII!E244)</f>
        <v>0</v>
      </c>
      <c r="F244" s="16">
        <f>IF($D244="","",HKI!F244+HKII!F244)</f>
        <v>0</v>
      </c>
      <c r="G244" s="16">
        <f>IF($D244="","",HKI!G244+HKII!G244)</f>
        <v>0</v>
      </c>
      <c r="H244" s="16">
        <f>IF($D244="","",HKI!H244+HKII!H244)</f>
        <v>0</v>
      </c>
      <c r="I244" s="16">
        <f>IF($D244="","",HKI!I244+HKII!I244)</f>
        <v>0</v>
      </c>
      <c r="J244" s="16">
        <f>IF($D244="","",HKI!J244+HKII!J244)</f>
        <v>0</v>
      </c>
      <c r="K244" s="16">
        <f>IF($D244="","",HKI!K244+HKII!K244)</f>
        <v>0</v>
      </c>
      <c r="L244" s="16">
        <f>IF($D244="","",HKI!L244+HKII!L244)</f>
        <v>0</v>
      </c>
      <c r="M244" s="34">
        <f>IF($D244="","",($E244+$F244*1.5+$G244*0.25+$H244*0.5+$I244*2+$J244*2.5+$K244*0.5+$L244*1.5)+'HK HE 16-17'!I250)</f>
        <v>0</v>
      </c>
      <c r="N244" s="16">
        <f>IF($D244="","",HKI!N244+HKII!N244)</f>
        <v>0</v>
      </c>
      <c r="O244" s="16">
        <f>IF($D244="","",HKI!O244+HKII!O244)</f>
        <v>0</v>
      </c>
      <c r="P244" s="16">
        <f>IF($D244="","",HKI!P244+HKII!P244)</f>
        <v>0</v>
      </c>
      <c r="Q244" s="16">
        <f>IF($D244="","",HKI!Q244+HKII!Q244)</f>
        <v>0</v>
      </c>
      <c r="R244" s="34">
        <f>IF($D244="","",SUM($N244:$Q244)+'HK HE 16-17'!N250)</f>
        <v>0</v>
      </c>
      <c r="S244" s="16">
        <f>IF($D244="","",HKI!S244+HKII!S244)</f>
        <v>0</v>
      </c>
      <c r="T244" s="16">
        <f>IF($D244="","",HKI!T244+HKII!T244)</f>
        <v>0</v>
      </c>
      <c r="U244" s="16">
        <f>IF($D244="","",HKI!U244+HKII!U244)</f>
        <v>0</v>
      </c>
      <c r="V244" s="34">
        <f>IF($D244="","",((SUM($S244:$T244))-U244)*0.1)+'HK HE 16-17'!R250</f>
        <v>0</v>
      </c>
      <c r="W244" s="16">
        <f>IF($D244="","",HKI!W244+HKII!W244)</f>
        <v>0</v>
      </c>
      <c r="X244" s="16">
        <f>IF($D244="","",HKI!X244+HKII!X244)</f>
        <v>0</v>
      </c>
      <c r="Y244" s="16">
        <f>IF($D244="","",HKI!Y244+HKII!Y244)</f>
        <v>0</v>
      </c>
      <c r="Z244" s="34">
        <f t="shared" si="11"/>
        <v>0</v>
      </c>
      <c r="AA244" s="16">
        <f>IF($D244="","",HKI!AA244+HKII!AA244)</f>
        <v>0</v>
      </c>
      <c r="AB244" s="16">
        <f>IF($D244="","",HKI!AB244+HKII!AB244)</f>
        <v>0</v>
      </c>
      <c r="AC244" s="16">
        <f>IF($D244="","",HKI!AC244+HKII!AC244)</f>
        <v>0</v>
      </c>
      <c r="AD244" s="34">
        <f t="shared" si="12"/>
        <v>0</v>
      </c>
      <c r="AE244" s="16">
        <f>IF($D244="","",HKI!AE244+HKII!AE244)</f>
        <v>0</v>
      </c>
      <c r="AF244" s="16">
        <f>IF($D244="","",HKI!AF244+HKII!AF244)</f>
        <v>0</v>
      </c>
      <c r="AG244" s="16">
        <f>IF($D244="","",HKI!AG244+HKII!AG244)</f>
        <v>0</v>
      </c>
      <c r="AH244" s="34">
        <f>IF($D244="","",HKI!AH244+HKII!AH244)</f>
        <v>0</v>
      </c>
      <c r="AI244" s="16">
        <f>IF($D244="","",HKI!AI244+HKII!AI244+'COI - CHAM THI TN 17-18'!AI244)</f>
        <v>0</v>
      </c>
      <c r="AJ244" s="16">
        <f>IF($D244="","",HKI!AJ244+HKII!AJ244+'COI - CHAM THI TN 17-18'!AJ244)</f>
        <v>0</v>
      </c>
      <c r="AK244" s="34">
        <f>IF($D244="","",(SUM($AI244:$AJ244))*0.2)+'HK HE 16-17'!Y250</f>
        <v>0</v>
      </c>
      <c r="AL244" s="16">
        <f>IF($D244="","",HKI!AL244+HKII!AL244)</f>
        <v>0</v>
      </c>
      <c r="AM244" s="16">
        <f>IF($D244="","",HKI!AM244+HKII!AM244)</f>
        <v>0</v>
      </c>
      <c r="AN244" s="34">
        <f>IF($D244="","",HKI!AN244+HKII!AN244)</f>
        <v>0</v>
      </c>
      <c r="AO244" s="16">
        <f>IF($D244="","",HKI!AO244+HKII!AO244+'COI - CHAM THI TN 17-18'!AO244)</f>
        <v>0</v>
      </c>
      <c r="AP244" s="16">
        <f>IF($D244="","",HKI!AP244+HKII!AP244+'COI - CHAM THI TN 17-18'!AP244)</f>
        <v>0</v>
      </c>
      <c r="AQ244" s="16">
        <f>IF(D244="","",SUM(AO244:AP244)*0.4)+'HK HE 16-17'!AB250</f>
        <v>0</v>
      </c>
      <c r="AR244" s="34">
        <f>IF($D244="","",HKI!AR244+HKII!AR244+'COI - CHAM THI TN 17-18'!AR244+'HK HE 16-17'!AF250)</f>
        <v>0</v>
      </c>
      <c r="AS244" s="34">
        <f>IF($D244="","",HKI!AS244+HKII!AS244+'COI - CHAM THI TN 17-18'!AS244+'HK HE 16-17'!AG250)</f>
        <v>0</v>
      </c>
      <c r="AT244" s="17">
        <f t="shared" si="13"/>
        <v>0</v>
      </c>
      <c r="AU244" s="5"/>
    </row>
    <row r="245" spans="1:47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>
        <f>IF($D245="","",HKI!E245+HKII!E245)</f>
        <v>0</v>
      </c>
      <c r="F245" s="16">
        <f>IF($D245="","",HKI!F245+HKII!F245)</f>
        <v>0</v>
      </c>
      <c r="G245" s="16">
        <f>IF($D245="","",HKI!G245+HKII!G245)</f>
        <v>0</v>
      </c>
      <c r="H245" s="16">
        <f>IF($D245="","",HKI!H245+HKII!H245)</f>
        <v>0</v>
      </c>
      <c r="I245" s="16">
        <f>IF($D245="","",HKI!I245+HKII!I245)</f>
        <v>0</v>
      </c>
      <c r="J245" s="16">
        <f>IF($D245="","",HKI!J245+HKII!J245)</f>
        <v>0</v>
      </c>
      <c r="K245" s="16">
        <f>IF($D245="","",HKI!K245+HKII!K245)</f>
        <v>0</v>
      </c>
      <c r="L245" s="16">
        <f>IF($D245="","",HKI!L245+HKII!L245)</f>
        <v>0</v>
      </c>
      <c r="M245" s="34">
        <f>IF($D245="","",($E245+$F245*1.5+$G245*0.25+$H245*0.5+$I245*2+$J245*2.5+$K245*0.5+$L245*1.5)+'HK HE 16-17'!I251)</f>
        <v>4</v>
      </c>
      <c r="N245" s="16">
        <f>IF($D245="","",HKI!N245+HKII!N245)</f>
        <v>0</v>
      </c>
      <c r="O245" s="16">
        <f>IF($D245="","",HKI!O245+HKII!O245)</f>
        <v>0</v>
      </c>
      <c r="P245" s="16">
        <f>IF($D245="","",HKI!P245+HKII!P245)</f>
        <v>0</v>
      </c>
      <c r="Q245" s="16">
        <f>IF($D245="","",HKI!Q245+HKII!Q245)</f>
        <v>0</v>
      </c>
      <c r="R245" s="34">
        <f>IF($D245="","",SUM($N245:$Q245)+'HK HE 16-17'!N251)</f>
        <v>1.2</v>
      </c>
      <c r="S245" s="16">
        <f>IF($D245="","",HKI!S245+HKII!S245)</f>
        <v>0</v>
      </c>
      <c r="T245" s="16">
        <f>IF($D245="","",HKI!T245+HKII!T245)</f>
        <v>0</v>
      </c>
      <c r="U245" s="16">
        <f>IF($D245="","",HKI!U245+HKII!U245)</f>
        <v>0</v>
      </c>
      <c r="V245" s="34">
        <f>IF($D245="","",((SUM($S245:$T245))-U245)*0.1)+'HK HE 16-17'!R251</f>
        <v>0</v>
      </c>
      <c r="W245" s="16">
        <f>IF($D245="","",HKI!W245+HKII!W245)</f>
        <v>0</v>
      </c>
      <c r="X245" s="16">
        <f>IF($D245="","",HKI!X245+HKII!X245)</f>
        <v>0</v>
      </c>
      <c r="Y245" s="16">
        <f>IF($D245="","",HKI!Y245+HKII!Y245)</f>
        <v>0</v>
      </c>
      <c r="Z245" s="34">
        <f t="shared" si="11"/>
        <v>0</v>
      </c>
      <c r="AA245" s="16">
        <f>IF($D245="","",HKI!AA245+HKII!AA245)</f>
        <v>0</v>
      </c>
      <c r="AB245" s="16">
        <f>IF($D245="","",HKI!AB245+HKII!AB245)</f>
        <v>0</v>
      </c>
      <c r="AC245" s="16">
        <f>IF($D245="","",HKI!AC245+HKII!AC245)</f>
        <v>0</v>
      </c>
      <c r="AD245" s="34">
        <f t="shared" si="12"/>
        <v>0</v>
      </c>
      <c r="AE245" s="16">
        <f>IF($D245="","",HKI!AE245+HKII!AE245)</f>
        <v>0</v>
      </c>
      <c r="AF245" s="16">
        <f>IF($D245="","",HKI!AF245+HKII!AF245)</f>
        <v>0</v>
      </c>
      <c r="AG245" s="16">
        <f>IF($D245="","",HKI!AG245+HKII!AG245)</f>
        <v>0</v>
      </c>
      <c r="AH245" s="34">
        <f>IF($D245="","",HKI!AH245+HKII!AH245)</f>
        <v>0</v>
      </c>
      <c r="AI245" s="16">
        <f>IF($D245="","",HKI!AI245+HKII!AI245+'COI - CHAM THI TN 17-18'!AI245)</f>
        <v>0</v>
      </c>
      <c r="AJ245" s="16">
        <f>IF($D245="","",HKI!AJ245+HKII!AJ245+'COI - CHAM THI TN 17-18'!AJ245)</f>
        <v>0</v>
      </c>
      <c r="AK245" s="34">
        <f>IF($D245="","",(SUM($AI245:$AJ245))*0.2)+'HK HE 16-17'!Y251</f>
        <v>0</v>
      </c>
      <c r="AL245" s="16">
        <f>IF($D245="","",HKI!AL245+HKII!AL245)</f>
        <v>0</v>
      </c>
      <c r="AM245" s="16">
        <f>IF($D245="","",HKI!AM245+HKII!AM245)</f>
        <v>0</v>
      </c>
      <c r="AN245" s="34">
        <f>IF($D245="","",HKI!AN245+HKII!AN245)</f>
        <v>0</v>
      </c>
      <c r="AO245" s="16">
        <f>IF($D245="","",HKI!AO245+HKII!AO245+'COI - CHAM THI TN 17-18'!AO245)</f>
        <v>0</v>
      </c>
      <c r="AP245" s="16">
        <f>IF($D245="","",HKI!AP245+HKII!AP245+'COI - CHAM THI TN 17-18'!AP245)</f>
        <v>0</v>
      </c>
      <c r="AQ245" s="16">
        <f>IF(D245="","",SUM(AO245:AP245)*0.4)+'HK HE 16-17'!AB251</f>
        <v>0</v>
      </c>
      <c r="AR245" s="34">
        <f>IF($D245="","",HKI!AR245+HKII!AR245+'COI - CHAM THI TN 17-18'!AR245+'HK HE 16-17'!AF251)</f>
        <v>0</v>
      </c>
      <c r="AS245" s="34">
        <f>IF($D245="","",HKI!AS245+HKII!AS245+'COI - CHAM THI TN 17-18'!AS245+'HK HE 16-17'!AG251)</f>
        <v>0</v>
      </c>
      <c r="AT245" s="17">
        <f t="shared" si="13"/>
        <v>5.2</v>
      </c>
      <c r="AU245" s="5"/>
    </row>
    <row r="246" spans="1:47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>
        <f>IF($D246="","",HKI!E246+HKII!E246)</f>
        <v>0</v>
      </c>
      <c r="F246" s="16">
        <f>IF($D246="","",HKI!F246+HKII!F246)</f>
        <v>0</v>
      </c>
      <c r="G246" s="16">
        <f>IF($D246="","",HKI!G246+HKII!G246)</f>
        <v>0</v>
      </c>
      <c r="H246" s="16">
        <f>IF($D246="","",HKI!H246+HKII!H246)</f>
        <v>0</v>
      </c>
      <c r="I246" s="16">
        <f>IF($D246="","",HKI!I246+HKII!I246)</f>
        <v>0</v>
      </c>
      <c r="J246" s="16">
        <f>IF($D246="","",HKI!J246+HKII!J246)</f>
        <v>0</v>
      </c>
      <c r="K246" s="16">
        <f>IF($D246="","",HKI!K246+HKII!K246)</f>
        <v>0</v>
      </c>
      <c r="L246" s="16">
        <f>IF($D246="","",HKI!L246+HKII!L246)</f>
        <v>0</v>
      </c>
      <c r="M246" s="34">
        <f>IF($D246="","",($E246+$F246*1.5+$G246*0.25+$H246*0.5+$I246*2+$J246*2.5+$K246*0.5+$L246*1.5)+'HK HE 16-17'!I252)</f>
        <v>0</v>
      </c>
      <c r="N246" s="16">
        <f>IF($D246="","",HKI!N246+HKII!N246)</f>
        <v>0</v>
      </c>
      <c r="O246" s="16">
        <f>IF($D246="","",HKI!O246+HKII!O246)</f>
        <v>0</v>
      </c>
      <c r="P246" s="16">
        <f>IF($D246="","",HKI!P246+HKII!P246)</f>
        <v>0</v>
      </c>
      <c r="Q246" s="16">
        <f>IF($D246="","",HKI!Q246+HKII!Q246)</f>
        <v>0</v>
      </c>
      <c r="R246" s="34">
        <f>IF($D246="","",SUM($N246:$Q246)+'HK HE 16-17'!N252)</f>
        <v>0</v>
      </c>
      <c r="S246" s="16">
        <f>IF($D246="","",HKI!S246+HKII!S246)</f>
        <v>0</v>
      </c>
      <c r="T246" s="16">
        <f>IF($D246="","",HKI!T246+HKII!T246)</f>
        <v>0</v>
      </c>
      <c r="U246" s="16">
        <f>IF($D246="","",HKI!U246+HKII!U246)</f>
        <v>0</v>
      </c>
      <c r="V246" s="34">
        <f>IF($D246="","",((SUM($S246:$T246))-U246)*0.1)+'HK HE 16-17'!R252</f>
        <v>0</v>
      </c>
      <c r="W246" s="16">
        <f>IF($D246="","",HKI!W246+HKII!W246)</f>
        <v>0</v>
      </c>
      <c r="X246" s="16">
        <f>IF($D246="","",HKI!X246+HKII!X246)</f>
        <v>0</v>
      </c>
      <c r="Y246" s="16">
        <f>IF($D246="","",HKI!Y246+HKII!Y246)</f>
        <v>0</v>
      </c>
      <c r="Z246" s="34">
        <f t="shared" si="11"/>
        <v>0</v>
      </c>
      <c r="AA246" s="16">
        <f>IF($D246="","",HKI!AA246+HKII!AA246)</f>
        <v>0</v>
      </c>
      <c r="AB246" s="16">
        <f>IF($D246="","",HKI!AB246+HKII!AB246)</f>
        <v>0</v>
      </c>
      <c r="AC246" s="16">
        <f>IF($D246="","",HKI!AC246+HKII!AC246)</f>
        <v>0</v>
      </c>
      <c r="AD246" s="34">
        <f t="shared" si="12"/>
        <v>0</v>
      </c>
      <c r="AE246" s="16">
        <f>IF($D246="","",HKI!AE246+HKII!AE246)</f>
        <v>0</v>
      </c>
      <c r="AF246" s="16">
        <f>IF($D246="","",HKI!AF246+HKII!AF246)</f>
        <v>0</v>
      </c>
      <c r="AG246" s="16">
        <f>IF($D246="","",HKI!AG246+HKII!AG246)</f>
        <v>0</v>
      </c>
      <c r="AH246" s="34">
        <f>IF($D246="","",HKI!AH246+HKII!AH246)</f>
        <v>0</v>
      </c>
      <c r="AI246" s="16">
        <f>IF($D246="","",HKI!AI246+HKII!AI246+'COI - CHAM THI TN 17-18'!AI246)</f>
        <v>0</v>
      </c>
      <c r="AJ246" s="16">
        <f>IF($D246="","",HKI!AJ246+HKII!AJ246+'COI - CHAM THI TN 17-18'!AJ246)</f>
        <v>0</v>
      </c>
      <c r="AK246" s="34">
        <f>IF($D246="","",(SUM($AI246:$AJ246))*0.2)+'HK HE 16-17'!Y252</f>
        <v>0</v>
      </c>
      <c r="AL246" s="16">
        <f>IF($D246="","",HKI!AL246+HKII!AL246)</f>
        <v>0</v>
      </c>
      <c r="AM246" s="16">
        <f>IF($D246="","",HKI!AM246+HKII!AM246)</f>
        <v>0</v>
      </c>
      <c r="AN246" s="34">
        <f>IF($D246="","",HKI!AN246+HKII!AN246)</f>
        <v>0</v>
      </c>
      <c r="AO246" s="16">
        <f>IF($D246="","",HKI!AO246+HKII!AO246+'COI - CHAM THI TN 17-18'!AO246)</f>
        <v>0</v>
      </c>
      <c r="AP246" s="16">
        <f>IF($D246="","",HKI!AP246+HKII!AP246+'COI - CHAM THI TN 17-18'!AP246)</f>
        <v>0</v>
      </c>
      <c r="AQ246" s="16">
        <f>IF(D246="","",SUM(AO246:AP246)*0.4)+'HK HE 16-17'!AB252</f>
        <v>0</v>
      </c>
      <c r="AR246" s="34">
        <f>IF($D246="","",HKI!AR246+HKII!AR246+'COI - CHAM THI TN 17-18'!AR246+'HK HE 16-17'!AF252)</f>
        <v>0</v>
      </c>
      <c r="AS246" s="34">
        <f>IF($D246="","",HKI!AS246+HKII!AS246+'COI - CHAM THI TN 17-18'!AS246+'HK HE 16-17'!AG252)</f>
        <v>0</v>
      </c>
      <c r="AT246" s="17">
        <f t="shared" si="13"/>
        <v>0</v>
      </c>
      <c r="AU246" s="5"/>
    </row>
    <row r="247" spans="1:47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>
        <f>IF($D247="","",HKI!E247+HKII!E247)</f>
        <v>0</v>
      </c>
      <c r="F247" s="16">
        <f>IF($D247="","",HKI!F247+HKII!F247)</f>
        <v>0</v>
      </c>
      <c r="G247" s="16">
        <f>IF($D247="","",HKI!G247+HKII!G247)</f>
        <v>0</v>
      </c>
      <c r="H247" s="16">
        <f>IF($D247="","",HKI!H247+HKII!H247)</f>
        <v>0</v>
      </c>
      <c r="I247" s="16">
        <f>IF($D247="","",HKI!I247+HKII!I247)</f>
        <v>0</v>
      </c>
      <c r="J247" s="16">
        <f>IF($D247="","",HKI!J247+HKII!J247)</f>
        <v>0</v>
      </c>
      <c r="K247" s="16">
        <f>IF($D247="","",HKI!K247+HKII!K247)</f>
        <v>0</v>
      </c>
      <c r="L247" s="16">
        <f>IF($D247="","",HKI!L247+HKII!L247)</f>
        <v>0</v>
      </c>
      <c r="M247" s="34">
        <f>IF($D247="","",($E247+$F247*1.5+$G247*0.25+$H247*0.5+$I247*2+$J247*2.5+$K247*0.5+$L247*1.5)+'HK HE 16-17'!I253)</f>
        <v>0</v>
      </c>
      <c r="N247" s="16">
        <f>IF($D247="","",HKI!N247+HKII!N247)</f>
        <v>0</v>
      </c>
      <c r="O247" s="16">
        <f>IF($D247="","",HKI!O247+HKII!O247)</f>
        <v>0</v>
      </c>
      <c r="P247" s="16">
        <f>IF($D247="","",HKI!P247+HKII!P247)</f>
        <v>0</v>
      </c>
      <c r="Q247" s="16">
        <f>IF($D247="","",HKI!Q247+HKII!Q247)</f>
        <v>0</v>
      </c>
      <c r="R247" s="34">
        <f>IF($D247="","",SUM($N247:$Q247)+'HK HE 16-17'!N253)</f>
        <v>0</v>
      </c>
      <c r="S247" s="16">
        <f>IF($D247="","",HKI!S247+HKII!S247)</f>
        <v>0</v>
      </c>
      <c r="T247" s="16">
        <f>IF($D247="","",HKI!T247+HKII!T247)</f>
        <v>0</v>
      </c>
      <c r="U247" s="16">
        <f>IF($D247="","",HKI!U247+HKII!U247)</f>
        <v>0</v>
      </c>
      <c r="V247" s="34">
        <f>IF($D247="","",((SUM($S247:$T247))-U247)*0.1)+'HK HE 16-17'!R253</f>
        <v>0</v>
      </c>
      <c r="W247" s="16">
        <f>IF($D247="","",HKI!W247+HKII!W247)</f>
        <v>0</v>
      </c>
      <c r="X247" s="16">
        <f>IF($D247="","",HKI!X247+HKII!X247)</f>
        <v>0</v>
      </c>
      <c r="Y247" s="16">
        <f>IF($D247="","",HKI!Y247+HKII!Y247)</f>
        <v>0</v>
      </c>
      <c r="Z247" s="34">
        <f t="shared" si="11"/>
        <v>0</v>
      </c>
      <c r="AA247" s="16">
        <f>IF($D247="","",HKI!AA247+HKII!AA247)</f>
        <v>0</v>
      </c>
      <c r="AB247" s="16">
        <f>IF($D247="","",HKI!AB247+HKII!AB247)</f>
        <v>0</v>
      </c>
      <c r="AC247" s="16">
        <f>IF($D247="","",HKI!AC247+HKII!AC247)</f>
        <v>0</v>
      </c>
      <c r="AD247" s="34">
        <f t="shared" si="12"/>
        <v>0</v>
      </c>
      <c r="AE247" s="16">
        <f>IF($D247="","",HKI!AE247+HKII!AE247)</f>
        <v>0</v>
      </c>
      <c r="AF247" s="16">
        <f>IF($D247="","",HKI!AF247+HKII!AF247)</f>
        <v>0</v>
      </c>
      <c r="AG247" s="16">
        <f>IF($D247="","",HKI!AG247+HKII!AG247)</f>
        <v>0</v>
      </c>
      <c r="AH247" s="34">
        <f>IF($D247="","",HKI!AH247+HKII!AH247)</f>
        <v>0</v>
      </c>
      <c r="AI247" s="16">
        <f>IF($D247="","",HKI!AI247+HKII!AI247+'COI - CHAM THI TN 17-18'!AI247)</f>
        <v>0</v>
      </c>
      <c r="AJ247" s="16">
        <f>IF($D247="","",HKI!AJ247+HKII!AJ247+'COI - CHAM THI TN 17-18'!AJ247)</f>
        <v>0</v>
      </c>
      <c r="AK247" s="34">
        <f>IF($D247="","",(SUM($AI247:$AJ247))*0.2)+'HK HE 16-17'!Y253</f>
        <v>0</v>
      </c>
      <c r="AL247" s="16">
        <f>IF($D247="","",HKI!AL247+HKII!AL247)</f>
        <v>0</v>
      </c>
      <c r="AM247" s="16">
        <f>IF($D247="","",HKI!AM247+HKII!AM247)</f>
        <v>0</v>
      </c>
      <c r="AN247" s="34">
        <f>IF($D247="","",HKI!AN247+HKII!AN247)</f>
        <v>0</v>
      </c>
      <c r="AO247" s="16">
        <f>IF($D247="","",HKI!AO247+HKII!AO247+'COI - CHAM THI TN 17-18'!AO247)</f>
        <v>0</v>
      </c>
      <c r="AP247" s="16">
        <f>IF($D247="","",HKI!AP247+HKII!AP247+'COI - CHAM THI TN 17-18'!AP247)</f>
        <v>0</v>
      </c>
      <c r="AQ247" s="16">
        <f>IF(D247="","",SUM(AO247:AP247)*0.4)+'HK HE 16-17'!AB253</f>
        <v>0</v>
      </c>
      <c r="AR247" s="34">
        <f>IF($D247="","",HKI!AR247+HKII!AR247+'COI - CHAM THI TN 17-18'!AR247+'HK HE 16-17'!AF253)</f>
        <v>0</v>
      </c>
      <c r="AS247" s="34">
        <f>IF($D247="","",HKI!AS247+HKII!AS247+'COI - CHAM THI TN 17-18'!AS247+'HK HE 16-17'!AG253)</f>
        <v>0</v>
      </c>
      <c r="AT247" s="17">
        <f t="shared" si="13"/>
        <v>0</v>
      </c>
      <c r="AU247" s="5"/>
    </row>
    <row r="248" spans="1:47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>
        <f>IF($D248="","",HKI!E248+HKII!E248)</f>
        <v>4</v>
      </c>
      <c r="F248" s="16">
        <f>IF($D248="","",HKI!F248+HKII!F248)</f>
        <v>0</v>
      </c>
      <c r="G248" s="16">
        <f>IF($D248="","",HKI!G248+HKII!G248)</f>
        <v>0</v>
      </c>
      <c r="H248" s="16">
        <f>IF($D248="","",HKI!H248+HKII!H248)</f>
        <v>0</v>
      </c>
      <c r="I248" s="16">
        <f>IF($D248="","",HKI!I248+HKII!I248)</f>
        <v>0</v>
      </c>
      <c r="J248" s="16">
        <f>IF($D248="","",HKI!J248+HKII!J248)</f>
        <v>0</v>
      </c>
      <c r="K248" s="16">
        <f>IF($D248="","",HKI!K248+HKII!K248)</f>
        <v>0</v>
      </c>
      <c r="L248" s="16">
        <f>IF($D248="","",HKI!L248+HKII!L248)</f>
        <v>0</v>
      </c>
      <c r="M248" s="34">
        <f>IF($D248="","",($E248+$F248*1.5+$G248*0.25+$H248*0.5+$I248*2+$J248*2.5+$K248*0.5+$L248*1.5)+'HK HE 16-17'!I254)</f>
        <v>4</v>
      </c>
      <c r="N248" s="16">
        <f>IF($D248="","",HKI!N248+HKII!N248)</f>
        <v>0</v>
      </c>
      <c r="O248" s="16">
        <f>IF($D248="","",HKI!O248+HKII!O248)</f>
        <v>0.45</v>
      </c>
      <c r="P248" s="16">
        <f>IF($D248="","",HKI!P248+HKII!P248)</f>
        <v>0</v>
      </c>
      <c r="Q248" s="16">
        <f>IF($D248="","",HKI!Q248+HKII!Q248)</f>
        <v>0</v>
      </c>
      <c r="R248" s="34">
        <f>IF($D248="","",SUM($N248:$Q248)+'HK HE 16-17'!N254)</f>
        <v>0.45</v>
      </c>
      <c r="S248" s="16">
        <f>IF($D248="","",HKI!S248+HKII!S248)</f>
        <v>361</v>
      </c>
      <c r="T248" s="16">
        <f>IF($D248="","",HKI!T248+HKII!T248)</f>
        <v>670</v>
      </c>
      <c r="U248" s="16">
        <f>IF($D248="","",HKI!U248+HKII!U248)</f>
        <v>813</v>
      </c>
      <c r="V248" s="34">
        <f>IF($D248="","",((SUM($S248:$T248))-U248)*0.1)+'HK HE 16-17'!R254</f>
        <v>21.8</v>
      </c>
      <c r="W248" s="16">
        <f>IF($D248="","",HKI!W248+HKII!W248)</f>
        <v>0</v>
      </c>
      <c r="X248" s="16">
        <f>IF($D248="","",HKI!X248+HKII!X248)</f>
        <v>0</v>
      </c>
      <c r="Y248" s="16">
        <f>IF($D248="","",HKI!Y248+HKII!Y248)</f>
        <v>0</v>
      </c>
      <c r="Z248" s="34">
        <f t="shared" si="11"/>
        <v>0</v>
      </c>
      <c r="AA248" s="16">
        <f>IF($D248="","",HKI!AA248+HKII!AA248)</f>
        <v>0</v>
      </c>
      <c r="AB248" s="16">
        <f>IF($D248="","",HKI!AB248+HKII!AB248)</f>
        <v>0</v>
      </c>
      <c r="AC248" s="16">
        <f>IF($D248="","",HKI!AC248+HKII!AC248)</f>
        <v>0</v>
      </c>
      <c r="AD248" s="34">
        <f t="shared" si="12"/>
        <v>0</v>
      </c>
      <c r="AE248" s="16">
        <f>IF($D248="","",HKI!AE248+HKII!AE248)</f>
        <v>0</v>
      </c>
      <c r="AF248" s="16">
        <f>IF($D248="","",HKI!AF248+HKII!AF248)</f>
        <v>0</v>
      </c>
      <c r="AG248" s="16">
        <f>IF($D248="","",HKI!AG248+HKII!AG248)</f>
        <v>0</v>
      </c>
      <c r="AH248" s="34">
        <f>IF($D248="","",HKI!AH248+HKII!AH248)</f>
        <v>0</v>
      </c>
      <c r="AI248" s="16">
        <f>IF($D248="","",HKI!AI248+HKII!AI248+'COI - CHAM THI TN 17-18'!AI248)</f>
        <v>0</v>
      </c>
      <c r="AJ248" s="16">
        <f>IF($D248="","",HKI!AJ248+HKII!AJ248+'COI - CHAM THI TN 17-18'!AJ248)</f>
        <v>0</v>
      </c>
      <c r="AK248" s="34">
        <f>IF($D248="","",(SUM($AI248:$AJ248))*0.2)+'HK HE 16-17'!Y254</f>
        <v>0</v>
      </c>
      <c r="AL248" s="16">
        <f>IF($D248="","",HKI!AL248+HKII!AL248)</f>
        <v>0</v>
      </c>
      <c r="AM248" s="16">
        <f>IF($D248="","",HKI!AM248+HKII!AM248)</f>
        <v>0</v>
      </c>
      <c r="AN248" s="34">
        <f>IF($D248="","",HKI!AN248+HKII!AN248)</f>
        <v>0</v>
      </c>
      <c r="AO248" s="16">
        <f>IF($D248="","",HKI!AO248+HKII!AO248+'COI - CHAM THI TN 17-18'!AO248)</f>
        <v>0</v>
      </c>
      <c r="AP248" s="16">
        <f>IF($D248="","",HKI!AP248+HKII!AP248+'COI - CHAM THI TN 17-18'!AP248)</f>
        <v>0</v>
      </c>
      <c r="AQ248" s="16">
        <f>IF(D248="","",SUM(AO248:AP248)*0.4)+'HK HE 16-17'!AB254</f>
        <v>0</v>
      </c>
      <c r="AR248" s="34">
        <f>IF($D248="","",HKI!AR248+HKII!AR248+'COI - CHAM THI TN 17-18'!AR248+'HK HE 16-17'!AF254)</f>
        <v>0</v>
      </c>
      <c r="AS248" s="34">
        <f>IF($D248="","",HKI!AS248+HKII!AS248+'COI - CHAM THI TN 17-18'!AS248+'HK HE 16-17'!AG254)</f>
        <v>0</v>
      </c>
      <c r="AT248" s="17">
        <f t="shared" si="13"/>
        <v>26.3</v>
      </c>
      <c r="AU248" s="5"/>
    </row>
    <row r="249" spans="1:47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>
        <f>IF($D249="","",HKI!E249+HKII!E249)</f>
        <v>0</v>
      </c>
      <c r="F249" s="16">
        <f>IF($D249="","",HKI!F249+HKII!F249)</f>
        <v>12</v>
      </c>
      <c r="G249" s="16">
        <f>IF($D249="","",HKI!G249+HKII!G249)</f>
        <v>0</v>
      </c>
      <c r="H249" s="16">
        <f>IF($D249="","",HKI!H249+HKII!H249)</f>
        <v>0</v>
      </c>
      <c r="I249" s="16">
        <f>IF($D249="","",HKI!I249+HKII!I249)</f>
        <v>0</v>
      </c>
      <c r="J249" s="16">
        <f>IF($D249="","",HKI!J249+HKII!J249)</f>
        <v>0</v>
      </c>
      <c r="K249" s="16">
        <f>IF($D249="","",HKI!K249+HKII!K249)</f>
        <v>0</v>
      </c>
      <c r="L249" s="16">
        <f>IF($D249="","",HKI!L249+HKII!L249)</f>
        <v>0</v>
      </c>
      <c r="M249" s="34">
        <f>IF($D249="","",($E249+$F249*1.5+$G249*0.25+$H249*0.5+$I249*2+$J249*2.5+$K249*0.5+$L249*1.5)+'HK HE 16-17'!I255)</f>
        <v>18</v>
      </c>
      <c r="N249" s="16">
        <f>IF($D249="","",HKI!N249+HKII!N249)</f>
        <v>8.25</v>
      </c>
      <c r="O249" s="16">
        <f>IF($D249="","",HKI!O249+HKII!O249)</f>
        <v>7.35</v>
      </c>
      <c r="P249" s="16">
        <f>IF($D249="","",HKI!P249+HKII!P249)</f>
        <v>0</v>
      </c>
      <c r="Q249" s="16">
        <f>IF($D249="","",HKI!Q249+HKII!Q249)</f>
        <v>0</v>
      </c>
      <c r="R249" s="34">
        <f>IF($D249="","",SUM($N249:$Q249)+'HK HE 16-17'!N255)</f>
        <v>15.6</v>
      </c>
      <c r="S249" s="16">
        <f>IF($D249="","",HKI!S249+HKII!S249)</f>
        <v>48</v>
      </c>
      <c r="T249" s="16">
        <f>IF($D249="","",HKI!T249+HKII!T249)</f>
        <v>45</v>
      </c>
      <c r="U249" s="16">
        <f>IF($D249="","",HKI!U249+HKII!U249)</f>
        <v>48</v>
      </c>
      <c r="V249" s="34">
        <f>IF($D249="","",((SUM($S249:$T249))-U249)*0.1)+'HK HE 16-17'!R255</f>
        <v>4.5</v>
      </c>
      <c r="W249" s="16">
        <f>IF($D249="","",HKI!W249+HKII!W249)</f>
        <v>0</v>
      </c>
      <c r="X249" s="16">
        <f>IF($D249="","",HKI!X249+HKII!X249)</f>
        <v>0</v>
      </c>
      <c r="Y249" s="16">
        <f>IF($D249="","",HKI!Y249+HKII!Y249)</f>
        <v>0</v>
      </c>
      <c r="Z249" s="34">
        <f t="shared" si="11"/>
        <v>0</v>
      </c>
      <c r="AA249" s="16">
        <f>IF($D249="","",HKI!AA249+HKII!AA249)</f>
        <v>0</v>
      </c>
      <c r="AB249" s="16">
        <f>IF($D249="","",HKI!AB249+HKII!AB249)</f>
        <v>0</v>
      </c>
      <c r="AC249" s="16">
        <f>IF($D249="","",HKI!AC249+HKII!AC249)</f>
        <v>0</v>
      </c>
      <c r="AD249" s="34">
        <f t="shared" si="12"/>
        <v>0</v>
      </c>
      <c r="AE249" s="16">
        <f>IF($D249="","",HKI!AE249+HKII!AE249)</f>
        <v>0</v>
      </c>
      <c r="AF249" s="16">
        <f>IF($D249="","",HKI!AF249+HKII!AF249)</f>
        <v>0</v>
      </c>
      <c r="AG249" s="16">
        <f>IF($D249="","",HKI!AG249+HKII!AG249)</f>
        <v>0</v>
      </c>
      <c r="AH249" s="34">
        <f>IF($D249="","",HKI!AH249+HKII!AH249)</f>
        <v>0</v>
      </c>
      <c r="AI249" s="16">
        <f>IF($D249="","",HKI!AI249+HKII!AI249+'COI - CHAM THI TN 17-18'!AI249)</f>
        <v>0</v>
      </c>
      <c r="AJ249" s="16">
        <f>IF($D249="","",HKI!AJ249+HKII!AJ249+'COI - CHAM THI TN 17-18'!AJ249)</f>
        <v>0</v>
      </c>
      <c r="AK249" s="34">
        <f>IF($D249="","",(SUM($AI249:$AJ249))*0.2)+'HK HE 16-17'!Y255</f>
        <v>0</v>
      </c>
      <c r="AL249" s="16">
        <f>IF($D249="","",HKI!AL249+HKII!AL249)</f>
        <v>0</v>
      </c>
      <c r="AM249" s="16">
        <f>IF($D249="","",HKI!AM249+HKII!AM249)</f>
        <v>0</v>
      </c>
      <c r="AN249" s="34">
        <f>IF($D249="","",HKI!AN249+HKII!AN249)</f>
        <v>0</v>
      </c>
      <c r="AO249" s="16">
        <f>IF($D249="","",HKI!AO249+HKII!AO249+'COI - CHAM THI TN 17-18'!AO249)</f>
        <v>0</v>
      </c>
      <c r="AP249" s="16">
        <f>IF($D249="","",HKI!AP249+HKII!AP249+'COI - CHAM THI TN 17-18'!AP249)</f>
        <v>0</v>
      </c>
      <c r="AQ249" s="16">
        <f>IF(D249="","",SUM(AO249:AP249)*0.4)+'HK HE 16-17'!AB255</f>
        <v>0</v>
      </c>
      <c r="AR249" s="34">
        <f>IF($D249="","",HKI!AR249+HKII!AR249+'COI - CHAM THI TN 17-18'!AR249+'HK HE 16-17'!AF255)</f>
        <v>0</v>
      </c>
      <c r="AS249" s="34">
        <f>IF($D249="","",HKI!AS249+HKII!AS249+'COI - CHAM THI TN 17-18'!AS249+'HK HE 16-17'!AG255)</f>
        <v>0</v>
      </c>
      <c r="AT249" s="17">
        <f t="shared" si="13"/>
        <v>38.1</v>
      </c>
      <c r="AU249" s="5"/>
    </row>
    <row r="250" spans="1:47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>
        <f>IF($D250="","",HKI!E250+HKII!E250)</f>
        <v>0</v>
      </c>
      <c r="F250" s="16">
        <f>IF($D250="","",HKI!F250+HKII!F250)</f>
        <v>6</v>
      </c>
      <c r="G250" s="16">
        <f>IF($D250="","",HKI!G250+HKII!G250)</f>
        <v>0</v>
      </c>
      <c r="H250" s="16">
        <f>IF($D250="","",HKI!H250+HKII!H250)</f>
        <v>0</v>
      </c>
      <c r="I250" s="16">
        <f>IF($D250="","",HKI!I250+HKII!I250)</f>
        <v>0</v>
      </c>
      <c r="J250" s="16">
        <f>IF($D250="","",HKI!J250+HKII!J250)</f>
        <v>0</v>
      </c>
      <c r="K250" s="16">
        <f>IF($D250="","",HKI!K250+HKII!K250)</f>
        <v>0</v>
      </c>
      <c r="L250" s="16">
        <f>IF($D250="","",HKI!L250+HKII!L250)</f>
        <v>0</v>
      </c>
      <c r="M250" s="34">
        <f>IF($D250="","",($E250+$F250*1.5+$G250*0.25+$H250*0.5+$I250*2+$J250*2.5+$K250*0.5+$L250*1.5)+'HK HE 16-17'!I256)</f>
        <v>9</v>
      </c>
      <c r="N250" s="16">
        <f>IF($D250="","",HKI!N250+HKII!N250)</f>
        <v>2.85</v>
      </c>
      <c r="O250" s="16">
        <f>IF($D250="","",HKI!O250+HKII!O250)</f>
        <v>2.85</v>
      </c>
      <c r="P250" s="16">
        <f>IF($D250="","",HKI!P250+HKII!P250)</f>
        <v>0</v>
      </c>
      <c r="Q250" s="16">
        <f>IF($D250="","",HKI!Q250+HKII!Q250)</f>
        <v>0</v>
      </c>
      <c r="R250" s="34">
        <f>IF($D250="","",SUM($N250:$Q250)+'HK HE 16-17'!N256)</f>
        <v>5.7</v>
      </c>
      <c r="S250" s="16">
        <f>IF($D250="","",HKI!S250+HKII!S250)</f>
        <v>0</v>
      </c>
      <c r="T250" s="16">
        <f>IF($D250="","",HKI!T250+HKII!T250)</f>
        <v>0</v>
      </c>
      <c r="U250" s="16">
        <f>IF($D250="","",HKI!U250+HKII!U250)</f>
        <v>0</v>
      </c>
      <c r="V250" s="34">
        <f>IF($D250="","",((SUM($S250:$T250))-U250)*0.1)+'HK HE 16-17'!R256</f>
        <v>0</v>
      </c>
      <c r="W250" s="16">
        <f>IF($D250="","",HKI!W250+HKII!W250)</f>
        <v>0</v>
      </c>
      <c r="X250" s="16">
        <f>IF($D250="","",HKI!X250+HKII!X250)</f>
        <v>0</v>
      </c>
      <c r="Y250" s="16">
        <f>IF($D250="","",HKI!Y250+HKII!Y250)</f>
        <v>0</v>
      </c>
      <c r="Z250" s="34">
        <f t="shared" si="11"/>
        <v>0</v>
      </c>
      <c r="AA250" s="16">
        <f>IF($D250="","",HKI!AA250+HKII!AA250)</f>
        <v>0</v>
      </c>
      <c r="AB250" s="16">
        <f>IF($D250="","",HKI!AB250+HKII!AB250)</f>
        <v>0</v>
      </c>
      <c r="AC250" s="16">
        <f>IF($D250="","",HKI!AC250+HKII!AC250)</f>
        <v>0</v>
      </c>
      <c r="AD250" s="34">
        <f t="shared" si="12"/>
        <v>0</v>
      </c>
      <c r="AE250" s="16">
        <f>IF($D250="","",HKI!AE250+HKII!AE250)</f>
        <v>0</v>
      </c>
      <c r="AF250" s="16">
        <f>IF($D250="","",HKI!AF250+HKII!AF250)</f>
        <v>0</v>
      </c>
      <c r="AG250" s="16">
        <f>IF($D250="","",HKI!AG250+HKII!AG250)</f>
        <v>0</v>
      </c>
      <c r="AH250" s="34">
        <f>IF($D250="","",HKI!AH250+HKII!AH250)</f>
        <v>0</v>
      </c>
      <c r="AI250" s="16">
        <f>IF($D250="","",HKI!AI250+HKII!AI250+'COI - CHAM THI TN 17-18'!AI250)</f>
        <v>0</v>
      </c>
      <c r="AJ250" s="16">
        <f>IF($D250="","",HKI!AJ250+HKII!AJ250+'COI - CHAM THI TN 17-18'!AJ250)</f>
        <v>0</v>
      </c>
      <c r="AK250" s="34">
        <f>IF($D250="","",(SUM($AI250:$AJ250))*0.2)+'HK HE 16-17'!Y256</f>
        <v>0</v>
      </c>
      <c r="AL250" s="16">
        <f>IF($D250="","",HKI!AL250+HKII!AL250)</f>
        <v>0</v>
      </c>
      <c r="AM250" s="16">
        <f>IF($D250="","",HKI!AM250+HKII!AM250)</f>
        <v>0</v>
      </c>
      <c r="AN250" s="34">
        <f>IF($D250="","",HKI!AN250+HKII!AN250)</f>
        <v>0</v>
      </c>
      <c r="AO250" s="16">
        <f>IF($D250="","",HKI!AO250+HKII!AO250+'COI - CHAM THI TN 17-18'!AO250)</f>
        <v>0</v>
      </c>
      <c r="AP250" s="16">
        <f>IF($D250="","",HKI!AP250+HKII!AP250+'COI - CHAM THI TN 17-18'!AP250)</f>
        <v>0</v>
      </c>
      <c r="AQ250" s="16">
        <f>IF(D250="","",SUM(AO250:AP250)*0.4)+'HK HE 16-17'!AB256</f>
        <v>0</v>
      </c>
      <c r="AR250" s="34">
        <f>IF($D250="","",HKI!AR250+HKII!AR250+'COI - CHAM THI TN 17-18'!AR250+'HK HE 16-17'!AF256)</f>
        <v>0</v>
      </c>
      <c r="AS250" s="34">
        <f>IF($D250="","",HKI!AS250+HKII!AS250+'COI - CHAM THI TN 17-18'!AS250+'HK HE 16-17'!AG256)</f>
        <v>0</v>
      </c>
      <c r="AT250" s="17">
        <f t="shared" si="13"/>
        <v>14.7</v>
      </c>
      <c r="AU250" s="5"/>
    </row>
    <row r="251" spans="1:47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>
        <f>IF($D251="","",HKI!E251+HKII!E251)</f>
        <v>0</v>
      </c>
      <c r="F251" s="16">
        <f>IF($D251="","",HKI!F251+HKII!F251)</f>
        <v>2</v>
      </c>
      <c r="G251" s="16">
        <f>IF($D251="","",HKI!G251+HKII!G251)</f>
        <v>0</v>
      </c>
      <c r="H251" s="16">
        <f>IF($D251="","",HKI!H251+HKII!H251)</f>
        <v>0</v>
      </c>
      <c r="I251" s="16">
        <f>IF($D251="","",HKI!I251+HKII!I251)</f>
        <v>0</v>
      </c>
      <c r="J251" s="16">
        <f>IF($D251="","",HKI!J251+HKII!J251)</f>
        <v>0</v>
      </c>
      <c r="K251" s="16">
        <f>IF($D251="","",HKI!K251+HKII!K251)</f>
        <v>0</v>
      </c>
      <c r="L251" s="16">
        <f>IF($D251="","",HKI!L251+HKII!L251)</f>
        <v>0</v>
      </c>
      <c r="M251" s="34">
        <f>IF($D251="","",($E251+$F251*1.5+$G251*0.25+$H251*0.5+$I251*2+$J251*2.5+$K251*0.5+$L251*1.5)+'HK HE 16-17'!I257)</f>
        <v>3</v>
      </c>
      <c r="N251" s="16">
        <f>IF($D251="","",HKI!N251+HKII!N251)</f>
        <v>6.15</v>
      </c>
      <c r="O251" s="16">
        <f>IF($D251="","",HKI!O251+HKII!O251)</f>
        <v>8.25</v>
      </c>
      <c r="P251" s="16">
        <f>IF($D251="","",HKI!P251+HKII!P251)</f>
        <v>0</v>
      </c>
      <c r="Q251" s="16">
        <f>IF($D251="","",HKI!Q251+HKII!Q251)</f>
        <v>0</v>
      </c>
      <c r="R251" s="34">
        <f>IF($D251="","",SUM($N251:$Q251)+'HK HE 16-17'!N257)</f>
        <v>20.399999999999999</v>
      </c>
      <c r="S251" s="16">
        <f>IF($D251="","",HKI!S251+HKII!S251)</f>
        <v>0</v>
      </c>
      <c r="T251" s="16">
        <f>IF($D251="","",HKI!T251+HKII!T251)</f>
        <v>47</v>
      </c>
      <c r="U251" s="16">
        <f>IF($D251="","",HKI!U251+HKII!U251)</f>
        <v>0</v>
      </c>
      <c r="V251" s="34">
        <f>IF($D251="","",((SUM($S251:$T251))-U251)*0.1)+'HK HE 16-17'!R257</f>
        <v>4.7</v>
      </c>
      <c r="W251" s="16">
        <f>IF($D251="","",HKI!W251+HKII!W251)</f>
        <v>0</v>
      </c>
      <c r="X251" s="16">
        <f>IF($D251="","",HKI!X251+HKII!X251)</f>
        <v>0</v>
      </c>
      <c r="Y251" s="16">
        <f>IF($D251="","",HKI!Y251+HKII!Y251)</f>
        <v>0</v>
      </c>
      <c r="Z251" s="34">
        <f t="shared" si="11"/>
        <v>0</v>
      </c>
      <c r="AA251" s="16">
        <f>IF($D251="","",HKI!AA251+HKII!AA251)</f>
        <v>0</v>
      </c>
      <c r="AB251" s="16">
        <f>IF($D251="","",HKI!AB251+HKII!AB251)</f>
        <v>0</v>
      </c>
      <c r="AC251" s="16">
        <f>IF($D251="","",HKI!AC251+HKII!AC251)</f>
        <v>0</v>
      </c>
      <c r="AD251" s="34">
        <f t="shared" si="12"/>
        <v>0</v>
      </c>
      <c r="AE251" s="16">
        <f>IF($D251="","",HKI!AE251+HKII!AE251)</f>
        <v>0</v>
      </c>
      <c r="AF251" s="16">
        <f>IF($D251="","",HKI!AF251+HKII!AF251)</f>
        <v>0</v>
      </c>
      <c r="AG251" s="16">
        <f>IF($D251="","",HKI!AG251+HKII!AG251)</f>
        <v>0</v>
      </c>
      <c r="AH251" s="34">
        <f>IF($D251="","",HKI!AH251+HKII!AH251)</f>
        <v>0</v>
      </c>
      <c r="AI251" s="16">
        <f>IF($D251="","",HKI!AI251+HKII!AI251+'COI - CHAM THI TN 17-18'!AI251)</f>
        <v>0</v>
      </c>
      <c r="AJ251" s="16">
        <f>IF($D251="","",HKI!AJ251+HKII!AJ251+'COI - CHAM THI TN 17-18'!AJ251)</f>
        <v>0</v>
      </c>
      <c r="AK251" s="34">
        <f>IF($D251="","",(SUM($AI251:$AJ251))*0.2)+'HK HE 16-17'!Y257</f>
        <v>0</v>
      </c>
      <c r="AL251" s="16">
        <f>IF($D251="","",HKI!AL251+HKII!AL251)</f>
        <v>0</v>
      </c>
      <c r="AM251" s="16">
        <f>IF($D251="","",HKI!AM251+HKII!AM251)</f>
        <v>0</v>
      </c>
      <c r="AN251" s="34">
        <f>IF($D251="","",HKI!AN251+HKII!AN251)</f>
        <v>0</v>
      </c>
      <c r="AO251" s="16">
        <f>IF($D251="","",HKI!AO251+HKII!AO251+'COI - CHAM THI TN 17-18'!AO251)</f>
        <v>0</v>
      </c>
      <c r="AP251" s="16">
        <f>IF($D251="","",HKI!AP251+HKII!AP251+'COI - CHAM THI TN 17-18'!AP251)</f>
        <v>0</v>
      </c>
      <c r="AQ251" s="16">
        <f>IF(D251="","",SUM(AO251:AP251)*0.4)+'HK HE 16-17'!AB257</f>
        <v>0</v>
      </c>
      <c r="AR251" s="34">
        <f>IF($D251="","",HKI!AR251+HKII!AR251+'COI - CHAM THI TN 17-18'!AR251+'HK HE 16-17'!AF257)</f>
        <v>0</v>
      </c>
      <c r="AS251" s="34">
        <f>IF($D251="","",HKI!AS251+HKII!AS251+'COI - CHAM THI TN 17-18'!AS251+'HK HE 16-17'!AG257)</f>
        <v>0</v>
      </c>
      <c r="AT251" s="17">
        <f t="shared" si="13"/>
        <v>28.1</v>
      </c>
      <c r="AU251" s="5"/>
    </row>
    <row r="252" spans="1:47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>
        <f>IF($D252="","",HKI!E252+HKII!E252)</f>
        <v>2</v>
      </c>
      <c r="F252" s="16">
        <f>IF($D252="","",HKI!F252+HKII!F252)</f>
        <v>0</v>
      </c>
      <c r="G252" s="16">
        <f>IF($D252="","",HKI!G252+HKII!G252)</f>
        <v>0</v>
      </c>
      <c r="H252" s="16">
        <f>IF($D252="","",HKI!H252+HKII!H252)</f>
        <v>0</v>
      </c>
      <c r="I252" s="16">
        <f>IF($D252="","",HKI!I252+HKII!I252)</f>
        <v>0</v>
      </c>
      <c r="J252" s="16">
        <f>IF($D252="","",HKI!J252+HKII!J252)</f>
        <v>0</v>
      </c>
      <c r="K252" s="16">
        <f>IF($D252="","",HKI!K252+HKII!K252)</f>
        <v>0</v>
      </c>
      <c r="L252" s="16">
        <f>IF($D252="","",HKI!L252+HKII!L252)</f>
        <v>0</v>
      </c>
      <c r="M252" s="34">
        <f>IF($D252="","",($E252+$F252*1.5+$G252*0.25+$H252*0.5+$I252*2+$J252*2.5+$K252*0.5+$L252*1.5)+'HK HE 16-17'!I258)</f>
        <v>4</v>
      </c>
      <c r="N252" s="16">
        <f>IF($D252="","",HKI!N252+HKII!N252)</f>
        <v>10.649999999999999</v>
      </c>
      <c r="O252" s="16">
        <f>IF($D252="","",HKI!O252+HKII!O252)</f>
        <v>10.349999999999998</v>
      </c>
      <c r="P252" s="16">
        <f>IF($D252="","",HKI!P252+HKII!P252)</f>
        <v>0</v>
      </c>
      <c r="Q252" s="16">
        <f>IF($D252="","",HKI!Q252+HKII!Q252)</f>
        <v>0</v>
      </c>
      <c r="R252" s="34">
        <f>IF($D252="","",SUM($N252:$Q252)+'HK HE 16-17'!N258)</f>
        <v>23.399999999999995</v>
      </c>
      <c r="S252" s="16">
        <f>IF($D252="","",HKI!S252+HKII!S252)</f>
        <v>402</v>
      </c>
      <c r="T252" s="16">
        <f>IF($D252="","",HKI!T252+HKII!T252)</f>
        <v>730</v>
      </c>
      <c r="U252" s="16">
        <f>IF($D252="","",HKI!U252+HKII!U252)</f>
        <v>651</v>
      </c>
      <c r="V252" s="34">
        <f>IF($D252="","",((SUM($S252:$T252))-U252)*0.1)+'HK HE 16-17'!R258</f>
        <v>49.9</v>
      </c>
      <c r="W252" s="16">
        <f>IF($D252="","",HKI!W252+HKII!W252)</f>
        <v>0</v>
      </c>
      <c r="X252" s="16">
        <f>IF($D252="","",HKI!X252+HKII!X252)</f>
        <v>0</v>
      </c>
      <c r="Y252" s="16">
        <f>IF($D252="","",HKI!Y252+HKII!Y252)</f>
        <v>0</v>
      </c>
      <c r="Z252" s="34">
        <f t="shared" si="11"/>
        <v>0</v>
      </c>
      <c r="AA252" s="16">
        <f>IF($D252="","",HKI!AA252+HKII!AA252)</f>
        <v>0</v>
      </c>
      <c r="AB252" s="16">
        <f>IF($D252="","",HKI!AB252+HKII!AB252)</f>
        <v>0</v>
      </c>
      <c r="AC252" s="16">
        <f>IF($D252="","",HKI!AC252+HKII!AC252)</f>
        <v>0</v>
      </c>
      <c r="AD252" s="34">
        <f t="shared" si="12"/>
        <v>0</v>
      </c>
      <c r="AE252" s="16">
        <f>IF($D252="","",HKI!AE252+HKII!AE252)</f>
        <v>0</v>
      </c>
      <c r="AF252" s="16">
        <f>IF($D252="","",HKI!AF252+HKII!AF252)</f>
        <v>0</v>
      </c>
      <c r="AG252" s="16">
        <f>IF($D252="","",HKI!AG252+HKII!AG252)</f>
        <v>0</v>
      </c>
      <c r="AH252" s="34">
        <f>IF($D252="","",HKI!AH252+HKII!AH252)</f>
        <v>0</v>
      </c>
      <c r="AI252" s="16">
        <f>IF($D252="","",HKI!AI252+HKII!AI252+'COI - CHAM THI TN 17-18'!AI252)</f>
        <v>0</v>
      </c>
      <c r="AJ252" s="16">
        <f>IF($D252="","",HKI!AJ252+HKII!AJ252+'COI - CHAM THI TN 17-18'!AJ252)</f>
        <v>0</v>
      </c>
      <c r="AK252" s="34">
        <f>IF($D252="","",(SUM($AI252:$AJ252))*0.2)+'HK HE 16-17'!Y258</f>
        <v>0</v>
      </c>
      <c r="AL252" s="16">
        <f>IF($D252="","",HKI!AL252+HKII!AL252)</f>
        <v>0</v>
      </c>
      <c r="AM252" s="16">
        <f>IF($D252="","",HKI!AM252+HKII!AM252)</f>
        <v>0</v>
      </c>
      <c r="AN252" s="34">
        <f>IF($D252="","",HKI!AN252+HKII!AN252)</f>
        <v>0</v>
      </c>
      <c r="AO252" s="16">
        <f>IF($D252="","",HKI!AO252+HKII!AO252+'COI - CHAM THI TN 17-18'!AO252)</f>
        <v>0</v>
      </c>
      <c r="AP252" s="16">
        <f>IF($D252="","",HKI!AP252+HKII!AP252+'COI - CHAM THI TN 17-18'!AP252)</f>
        <v>0</v>
      </c>
      <c r="AQ252" s="16">
        <f>IF(D252="","",SUM(AO252:AP252)*0.4)+'HK HE 16-17'!AB258</f>
        <v>0</v>
      </c>
      <c r="AR252" s="34">
        <f>IF($D252="","",HKI!AR252+HKII!AR252+'COI - CHAM THI TN 17-18'!AR252+'HK HE 16-17'!AF258)</f>
        <v>0</v>
      </c>
      <c r="AS252" s="34">
        <f>IF($D252="","",HKI!AS252+HKII!AS252+'COI - CHAM THI TN 17-18'!AS252+'HK HE 16-17'!AG258)</f>
        <v>0.5</v>
      </c>
      <c r="AT252" s="17">
        <f t="shared" si="13"/>
        <v>77.8</v>
      </c>
      <c r="AU252" s="5"/>
    </row>
    <row r="253" spans="1:47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>
        <f>IF($D253="","",HKI!E253+HKII!E253)</f>
        <v>4</v>
      </c>
      <c r="F253" s="16">
        <f>IF($D253="","",HKI!F253+HKII!F253)</f>
        <v>0</v>
      </c>
      <c r="G253" s="16">
        <f>IF($D253="","",HKI!G253+HKII!G253)</f>
        <v>0</v>
      </c>
      <c r="H253" s="16">
        <f>IF($D253="","",HKI!H253+HKII!H253)</f>
        <v>0</v>
      </c>
      <c r="I253" s="16">
        <f>IF($D253="","",HKI!I253+HKII!I253)</f>
        <v>0</v>
      </c>
      <c r="J253" s="16">
        <f>IF($D253="","",HKI!J253+HKII!J253)</f>
        <v>0</v>
      </c>
      <c r="K253" s="16">
        <f>IF($D253="","",HKI!K253+HKII!K253)</f>
        <v>0</v>
      </c>
      <c r="L253" s="16">
        <f>IF($D253="","",HKI!L253+HKII!L253)</f>
        <v>0</v>
      </c>
      <c r="M253" s="34">
        <f>IF($D253="","",($E253+$F253*1.5+$G253*0.25+$H253*0.5+$I253*2+$J253*2.5+$K253*0.5+$L253*1.5)+'HK HE 16-17'!I259)</f>
        <v>4</v>
      </c>
      <c r="N253" s="16">
        <f>IF($D253="","",HKI!N253+HKII!N253)</f>
        <v>10.049999999999999</v>
      </c>
      <c r="O253" s="16">
        <f>IF($D253="","",HKI!O253+HKII!O253)</f>
        <v>10.199999999999999</v>
      </c>
      <c r="P253" s="16">
        <f>IF($D253="","",HKI!P253+HKII!P253)</f>
        <v>0</v>
      </c>
      <c r="Q253" s="16">
        <f>IF($D253="","",HKI!Q253+HKII!Q253)</f>
        <v>0</v>
      </c>
      <c r="R253" s="34">
        <f>IF($D253="","",SUM($N253:$Q253)+'HK HE 16-17'!N259)</f>
        <v>20.25</v>
      </c>
      <c r="S253" s="16">
        <f>IF($D253="","",HKI!S253+HKII!S253)</f>
        <v>250</v>
      </c>
      <c r="T253" s="16">
        <f>IF($D253="","",HKI!T253+HKII!T253)</f>
        <v>647</v>
      </c>
      <c r="U253" s="16">
        <f>IF($D253="","",HKI!U253+HKII!U253)</f>
        <v>515</v>
      </c>
      <c r="V253" s="34">
        <f>IF($D253="","",((SUM($S253:$T253))-U253)*0.1)+'HK HE 16-17'!R259</f>
        <v>38.200000000000003</v>
      </c>
      <c r="W253" s="16">
        <f>IF($D253="","",HKI!W253+HKII!W253)</f>
        <v>0</v>
      </c>
      <c r="X253" s="16">
        <f>IF($D253="","",HKI!X253+HKII!X253)</f>
        <v>0</v>
      </c>
      <c r="Y253" s="16">
        <f>IF($D253="","",HKI!Y253+HKII!Y253)</f>
        <v>0</v>
      </c>
      <c r="Z253" s="34">
        <f t="shared" si="11"/>
        <v>0</v>
      </c>
      <c r="AA253" s="16">
        <f>IF($D253="","",HKI!AA253+HKII!AA253)</f>
        <v>0</v>
      </c>
      <c r="AB253" s="16">
        <f>IF($D253="","",HKI!AB253+HKII!AB253)</f>
        <v>0</v>
      </c>
      <c r="AC253" s="16">
        <f>IF($D253="","",HKI!AC253+HKII!AC253)</f>
        <v>0</v>
      </c>
      <c r="AD253" s="34">
        <f t="shared" si="12"/>
        <v>0</v>
      </c>
      <c r="AE253" s="16">
        <f>IF($D253="","",HKI!AE253+HKII!AE253)</f>
        <v>0</v>
      </c>
      <c r="AF253" s="16">
        <f>IF($D253="","",HKI!AF253+HKII!AF253)</f>
        <v>0</v>
      </c>
      <c r="AG253" s="16">
        <f>IF($D253="","",HKI!AG253+HKII!AG253)</f>
        <v>0</v>
      </c>
      <c r="AH253" s="34">
        <f>IF($D253="","",HKI!AH253+HKII!AH253)</f>
        <v>0</v>
      </c>
      <c r="AI253" s="16">
        <f>IF($D253="","",HKI!AI253+HKII!AI253+'COI - CHAM THI TN 17-18'!AI253)</f>
        <v>0</v>
      </c>
      <c r="AJ253" s="16">
        <f>IF($D253="","",HKI!AJ253+HKII!AJ253+'COI - CHAM THI TN 17-18'!AJ253)</f>
        <v>0</v>
      </c>
      <c r="AK253" s="34">
        <f>IF($D253="","",(SUM($AI253:$AJ253))*0.2)+'HK HE 16-17'!Y259</f>
        <v>0</v>
      </c>
      <c r="AL253" s="16">
        <f>IF($D253="","",HKI!AL253+HKII!AL253)</f>
        <v>0</v>
      </c>
      <c r="AM253" s="16">
        <f>IF($D253="","",HKI!AM253+HKII!AM253)</f>
        <v>0</v>
      </c>
      <c r="AN253" s="34">
        <f>IF($D253="","",HKI!AN253+HKII!AN253)</f>
        <v>0</v>
      </c>
      <c r="AO253" s="16">
        <f>IF($D253="","",HKI!AO253+HKII!AO253+'COI - CHAM THI TN 17-18'!AO253)</f>
        <v>0</v>
      </c>
      <c r="AP253" s="16">
        <f>IF($D253="","",HKI!AP253+HKII!AP253+'COI - CHAM THI TN 17-18'!AP253)</f>
        <v>0</v>
      </c>
      <c r="AQ253" s="16">
        <f>IF(D253="","",SUM(AO253:AP253)*0.4)+'HK HE 16-17'!AB259</f>
        <v>0</v>
      </c>
      <c r="AR253" s="34">
        <f>IF($D253="","",HKI!AR253+HKII!AR253+'COI - CHAM THI TN 17-18'!AR253+'HK HE 16-17'!AF259)</f>
        <v>0</v>
      </c>
      <c r="AS253" s="34">
        <f>IF($D253="","",HKI!AS253+HKII!AS253+'COI - CHAM THI TN 17-18'!AS253+'HK HE 16-17'!AG259)</f>
        <v>0.5</v>
      </c>
      <c r="AT253" s="17">
        <f t="shared" si="13"/>
        <v>63</v>
      </c>
      <c r="AU253" s="5"/>
    </row>
    <row r="254" spans="1:47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>
        <f>IF($D254="","",HKI!E254+HKII!E254)</f>
        <v>0</v>
      </c>
      <c r="F254" s="16">
        <f>IF($D254="","",HKI!F254+HKII!F254)</f>
        <v>0</v>
      </c>
      <c r="G254" s="16">
        <f>IF($D254="","",HKI!G254+HKII!G254)</f>
        <v>0</v>
      </c>
      <c r="H254" s="16">
        <f>IF($D254="","",HKI!H254+HKII!H254)</f>
        <v>0</v>
      </c>
      <c r="I254" s="16">
        <f>IF($D254="","",HKI!I254+HKII!I254)</f>
        <v>0</v>
      </c>
      <c r="J254" s="16">
        <f>IF($D254="","",HKI!J254+HKII!J254)</f>
        <v>0</v>
      </c>
      <c r="K254" s="16">
        <f>IF($D254="","",HKI!K254+HKII!K254)</f>
        <v>0</v>
      </c>
      <c r="L254" s="16">
        <f>IF($D254="","",HKI!L254+HKII!L254)</f>
        <v>0</v>
      </c>
      <c r="M254" s="34">
        <f>IF($D254="","",($E254+$F254*1.5+$G254*0.25+$H254*0.5+$I254*2+$J254*2.5+$K254*0.5+$L254*1.5)+'HK HE 16-17'!I260)</f>
        <v>0</v>
      </c>
      <c r="N254" s="16">
        <f>IF($D254="","",HKI!N254+HKII!N254)</f>
        <v>0</v>
      </c>
      <c r="O254" s="16">
        <f>IF($D254="","",HKI!O254+HKII!O254)</f>
        <v>0</v>
      </c>
      <c r="P254" s="16">
        <f>IF($D254="","",HKI!P254+HKII!P254)</f>
        <v>0</v>
      </c>
      <c r="Q254" s="16">
        <f>IF($D254="","",HKI!Q254+HKII!Q254)</f>
        <v>0</v>
      </c>
      <c r="R254" s="34">
        <f>IF($D254="","",SUM($N254:$Q254)+'HK HE 16-17'!N260)</f>
        <v>0</v>
      </c>
      <c r="S254" s="16">
        <f>IF($D254="","",HKI!S254+HKII!S254)</f>
        <v>0</v>
      </c>
      <c r="T254" s="16">
        <f>IF($D254="","",HKI!T254+HKII!T254)</f>
        <v>0</v>
      </c>
      <c r="U254" s="16">
        <f>IF($D254="","",HKI!U254+HKII!U254)</f>
        <v>0</v>
      </c>
      <c r="V254" s="34">
        <f>IF($D254="","",((SUM($S254:$T254))-U254)*0.1)+'HK HE 16-17'!R260</f>
        <v>0</v>
      </c>
      <c r="W254" s="16">
        <f>IF($D254="","",HKI!W254+HKII!W254)</f>
        <v>0</v>
      </c>
      <c r="X254" s="16">
        <f>IF($D254="","",HKI!X254+HKII!X254)</f>
        <v>0</v>
      </c>
      <c r="Y254" s="16">
        <f>IF($D254="","",HKI!Y254+HKII!Y254)</f>
        <v>0</v>
      </c>
      <c r="Z254" s="34">
        <f t="shared" si="11"/>
        <v>0</v>
      </c>
      <c r="AA254" s="16">
        <f>IF($D254="","",HKI!AA254+HKII!AA254)</f>
        <v>0</v>
      </c>
      <c r="AB254" s="16">
        <f>IF($D254="","",HKI!AB254+HKII!AB254)</f>
        <v>0</v>
      </c>
      <c r="AC254" s="16">
        <f>IF($D254="","",HKI!AC254+HKII!AC254)</f>
        <v>0</v>
      </c>
      <c r="AD254" s="34">
        <f t="shared" si="12"/>
        <v>0</v>
      </c>
      <c r="AE254" s="16">
        <f>IF($D254="","",HKI!AE254+HKII!AE254)</f>
        <v>0</v>
      </c>
      <c r="AF254" s="16">
        <f>IF($D254="","",HKI!AF254+HKII!AF254)</f>
        <v>0</v>
      </c>
      <c r="AG254" s="16">
        <f>IF($D254="","",HKI!AG254+HKII!AG254)</f>
        <v>0</v>
      </c>
      <c r="AH254" s="34">
        <f>IF($D254="","",HKI!AH254+HKII!AH254)</f>
        <v>0</v>
      </c>
      <c r="AI254" s="16">
        <f>IF($D254="","",HKI!AI254+HKII!AI254+'COI - CHAM THI TN 17-18'!AI254)</f>
        <v>0</v>
      </c>
      <c r="AJ254" s="16">
        <f>IF($D254="","",HKI!AJ254+HKII!AJ254+'COI - CHAM THI TN 17-18'!AJ254)</f>
        <v>0</v>
      </c>
      <c r="AK254" s="34">
        <f>IF($D254="","",(SUM($AI254:$AJ254))*0.2)+'HK HE 16-17'!Y260</f>
        <v>0</v>
      </c>
      <c r="AL254" s="16">
        <f>IF($D254="","",HKI!AL254+HKII!AL254)</f>
        <v>0</v>
      </c>
      <c r="AM254" s="16">
        <f>IF($D254="","",HKI!AM254+HKII!AM254)</f>
        <v>0</v>
      </c>
      <c r="AN254" s="34">
        <f>IF($D254="","",HKI!AN254+HKII!AN254)</f>
        <v>0</v>
      </c>
      <c r="AO254" s="16">
        <f>IF($D254="","",HKI!AO254+HKII!AO254+'COI - CHAM THI TN 17-18'!AO254)</f>
        <v>0</v>
      </c>
      <c r="AP254" s="16">
        <f>IF($D254="","",HKI!AP254+HKII!AP254+'COI - CHAM THI TN 17-18'!AP254)</f>
        <v>0</v>
      </c>
      <c r="AQ254" s="16">
        <f>IF(D254="","",SUM(AO254:AP254)*0.4)+'HK HE 16-17'!AB260</f>
        <v>0</v>
      </c>
      <c r="AR254" s="34">
        <f>IF($D254="","",HKI!AR254+HKII!AR254+'COI - CHAM THI TN 17-18'!AR254+'HK HE 16-17'!AF260)</f>
        <v>0</v>
      </c>
      <c r="AS254" s="34">
        <f>IF($D254="","",HKI!AS254+HKII!AS254+'COI - CHAM THI TN 17-18'!AS254+'HK HE 16-17'!AG260)</f>
        <v>0</v>
      </c>
      <c r="AT254" s="17">
        <f t="shared" si="13"/>
        <v>0</v>
      </c>
      <c r="AU254" s="5"/>
    </row>
    <row r="255" spans="1:47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>
        <f>IF($D255="","",HKI!E255+HKII!E255)</f>
        <v>0</v>
      </c>
      <c r="F255" s="16">
        <f>IF($D255="","",HKI!F255+HKII!F255)</f>
        <v>0</v>
      </c>
      <c r="G255" s="16">
        <f>IF($D255="","",HKI!G255+HKII!G255)</f>
        <v>0</v>
      </c>
      <c r="H255" s="16">
        <f>IF($D255="","",HKI!H255+HKII!H255)</f>
        <v>0</v>
      </c>
      <c r="I255" s="16">
        <f>IF($D255="","",HKI!I255+HKII!I255)</f>
        <v>0</v>
      </c>
      <c r="J255" s="16">
        <f>IF($D255="","",HKI!J255+HKII!J255)</f>
        <v>0</v>
      </c>
      <c r="K255" s="16">
        <f>IF($D255="","",HKI!K255+HKII!K255)</f>
        <v>0</v>
      </c>
      <c r="L255" s="16">
        <f>IF($D255="","",HKI!L255+HKII!L255)</f>
        <v>0</v>
      </c>
      <c r="M255" s="34">
        <f>IF($D255="","",($E255+$F255*1.5+$G255*0.25+$H255*0.5+$I255*2+$J255*2.5+$K255*0.5+$L255*1.5)+'HK HE 16-17'!I261)</f>
        <v>0</v>
      </c>
      <c r="N255" s="16">
        <f>IF($D255="","",HKI!N255+HKII!N255)</f>
        <v>1.2</v>
      </c>
      <c r="O255" s="16">
        <f>IF($D255="","",HKI!O255+HKII!O255)</f>
        <v>3.6</v>
      </c>
      <c r="P255" s="16">
        <f>IF($D255="","",HKI!P255+HKII!P255)</f>
        <v>0</v>
      </c>
      <c r="Q255" s="16">
        <f>IF($D255="","",HKI!Q255+HKII!Q255)</f>
        <v>0</v>
      </c>
      <c r="R255" s="34">
        <f>IF($D255="","",SUM($N255:$Q255)+'HK HE 16-17'!N261)</f>
        <v>4.8</v>
      </c>
      <c r="S255" s="16">
        <f>IF($D255="","",HKI!S255+HKII!S255)</f>
        <v>698</v>
      </c>
      <c r="T255" s="16">
        <f>IF($D255="","",HKI!T255+HKII!T255)</f>
        <v>615</v>
      </c>
      <c r="U255" s="16">
        <f>IF($D255="","",HKI!U255+HKII!U255)</f>
        <v>349</v>
      </c>
      <c r="V255" s="34">
        <f>IF($D255="","",((SUM($S255:$T255))-U255)*0.1)+'HK HE 16-17'!R261</f>
        <v>96.4</v>
      </c>
      <c r="W255" s="16">
        <f>IF($D255="","",HKI!W255+HKII!W255)</f>
        <v>0</v>
      </c>
      <c r="X255" s="16">
        <f>IF($D255="","",HKI!X255+HKII!X255)</f>
        <v>0</v>
      </c>
      <c r="Y255" s="16">
        <f>IF($D255="","",HKI!Y255+HKII!Y255)</f>
        <v>0</v>
      </c>
      <c r="Z255" s="34">
        <f t="shared" si="11"/>
        <v>0</v>
      </c>
      <c r="AA255" s="16">
        <f>IF($D255="","",HKI!AA255+HKII!AA255)</f>
        <v>0</v>
      </c>
      <c r="AB255" s="16">
        <f>IF($D255="","",HKI!AB255+HKII!AB255)</f>
        <v>0</v>
      </c>
      <c r="AC255" s="16">
        <f>IF($D255="","",HKI!AC255+HKII!AC255)</f>
        <v>0</v>
      </c>
      <c r="AD255" s="34">
        <f t="shared" si="12"/>
        <v>0</v>
      </c>
      <c r="AE255" s="16">
        <f>IF($D255="","",HKI!AE255+HKII!AE255)</f>
        <v>0</v>
      </c>
      <c r="AF255" s="16">
        <f>IF($D255="","",HKI!AF255+HKII!AF255)</f>
        <v>0</v>
      </c>
      <c r="AG255" s="16">
        <f>IF($D255="","",HKI!AG255+HKII!AG255)</f>
        <v>0</v>
      </c>
      <c r="AH255" s="34">
        <f>IF($D255="","",HKI!AH255+HKII!AH255)</f>
        <v>0</v>
      </c>
      <c r="AI255" s="16">
        <f>IF($D255="","",HKI!AI255+HKII!AI255+'COI - CHAM THI TN 17-18'!AI255)</f>
        <v>0</v>
      </c>
      <c r="AJ255" s="16">
        <f>IF($D255="","",HKI!AJ255+HKII!AJ255+'COI - CHAM THI TN 17-18'!AJ255)</f>
        <v>0</v>
      </c>
      <c r="AK255" s="34">
        <f>IF($D255="","",(SUM($AI255:$AJ255))*0.2)+'HK HE 16-17'!Y261</f>
        <v>0</v>
      </c>
      <c r="AL255" s="16">
        <f>IF($D255="","",HKI!AL255+HKII!AL255)</f>
        <v>0</v>
      </c>
      <c r="AM255" s="16">
        <f>IF($D255="","",HKI!AM255+HKII!AM255)</f>
        <v>0</v>
      </c>
      <c r="AN255" s="34">
        <f>IF($D255="","",HKI!AN255+HKII!AN255)</f>
        <v>0</v>
      </c>
      <c r="AO255" s="16">
        <f>IF($D255="","",HKI!AO255+HKII!AO255+'COI - CHAM THI TN 17-18'!AO255)</f>
        <v>0</v>
      </c>
      <c r="AP255" s="16">
        <f>IF($D255="","",HKI!AP255+HKII!AP255+'COI - CHAM THI TN 17-18'!AP255)</f>
        <v>0</v>
      </c>
      <c r="AQ255" s="16">
        <f>IF(D255="","",SUM(AO255:AP255)*0.4)+'HK HE 16-17'!AB261</f>
        <v>0</v>
      </c>
      <c r="AR255" s="34">
        <f>IF($D255="","",HKI!AR255+HKII!AR255+'COI - CHAM THI TN 17-18'!AR255+'HK HE 16-17'!AF261)</f>
        <v>0</v>
      </c>
      <c r="AS255" s="34">
        <f>IF($D255="","",HKI!AS255+HKII!AS255+'COI - CHAM THI TN 17-18'!AS255+'HK HE 16-17'!AG261)</f>
        <v>0</v>
      </c>
      <c r="AT255" s="17">
        <f t="shared" si="13"/>
        <v>101.2</v>
      </c>
      <c r="AU255" s="5"/>
    </row>
    <row r="256" spans="1:47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>
        <f>IF($D256="","",HKI!E256+HKII!E256)</f>
        <v>3</v>
      </c>
      <c r="F256" s="16">
        <f>IF($D256="","",HKI!F256+HKII!F256)</f>
        <v>2</v>
      </c>
      <c r="G256" s="16">
        <f>IF($D256="","",HKI!G256+HKII!G256)</f>
        <v>0</v>
      </c>
      <c r="H256" s="16">
        <f>IF($D256="","",HKI!H256+HKII!H256)</f>
        <v>0</v>
      </c>
      <c r="I256" s="16">
        <f>IF($D256="","",HKI!I256+HKII!I256)</f>
        <v>0</v>
      </c>
      <c r="J256" s="16">
        <f>IF($D256="","",HKI!J256+HKII!J256)</f>
        <v>0</v>
      </c>
      <c r="K256" s="16">
        <f>IF($D256="","",HKI!K256+HKII!K256)</f>
        <v>0</v>
      </c>
      <c r="L256" s="16">
        <f>IF($D256="","",HKI!L256+HKII!L256)</f>
        <v>0</v>
      </c>
      <c r="M256" s="34">
        <f>IF($D256="","",($E256+$F256*1.5+$G256*0.25+$H256*0.5+$I256*2+$J256*2.5+$K256*0.5+$L256*1.5)+'HK HE 16-17'!I262)</f>
        <v>10</v>
      </c>
      <c r="N256" s="16">
        <f>IF($D256="","",HKI!N256+HKII!N256)</f>
        <v>5.25</v>
      </c>
      <c r="O256" s="16">
        <f>IF($D256="","",HKI!O256+HKII!O256)</f>
        <v>7.2000000000000011</v>
      </c>
      <c r="P256" s="16">
        <f>IF($D256="","",HKI!P256+HKII!P256)</f>
        <v>0</v>
      </c>
      <c r="Q256" s="16">
        <f>IF($D256="","",HKI!Q256+HKII!Q256)</f>
        <v>0</v>
      </c>
      <c r="R256" s="34">
        <f>IF($D256="","",SUM($N256:$Q256)+'HK HE 16-17'!N262)</f>
        <v>13.65</v>
      </c>
      <c r="S256" s="16">
        <f>IF($D256="","",HKI!S256+HKII!S256)</f>
        <v>93</v>
      </c>
      <c r="T256" s="16">
        <f>IF($D256="","",HKI!T256+HKII!T256)</f>
        <v>44</v>
      </c>
      <c r="U256" s="16">
        <f>IF($D256="","",HKI!U256+HKII!U256)</f>
        <v>71</v>
      </c>
      <c r="V256" s="34">
        <f>IF($D256="","",((SUM($S256:$T256))-U256)*0.1)+'HK HE 16-17'!R262</f>
        <v>6.6000000000000005</v>
      </c>
      <c r="W256" s="16">
        <f>IF($D256="","",HKI!W256+HKII!W256)</f>
        <v>46</v>
      </c>
      <c r="X256" s="16">
        <f>IF($D256="","",HKI!X256+HKII!X256)</f>
        <v>0</v>
      </c>
      <c r="Y256" s="16">
        <f>IF($D256="","",HKI!Y256+HKII!Y256)</f>
        <v>46</v>
      </c>
      <c r="Z256" s="34">
        <f t="shared" si="11"/>
        <v>0</v>
      </c>
      <c r="AA256" s="16">
        <f>IF($D256="","",HKI!AA256+HKII!AA256)</f>
        <v>0</v>
      </c>
      <c r="AB256" s="16">
        <f>IF($D256="","",HKI!AB256+HKII!AB256)</f>
        <v>0</v>
      </c>
      <c r="AC256" s="16">
        <f>IF($D256="","",HKI!AC256+HKII!AC256)</f>
        <v>0</v>
      </c>
      <c r="AD256" s="34">
        <f t="shared" si="12"/>
        <v>0</v>
      </c>
      <c r="AE256" s="16">
        <f>IF($D256="","",HKI!AE256+HKII!AE256)</f>
        <v>0</v>
      </c>
      <c r="AF256" s="16">
        <f>IF($D256="","",HKI!AF256+HKII!AF256)</f>
        <v>0</v>
      </c>
      <c r="AG256" s="16">
        <f>IF($D256="","",HKI!AG256+HKII!AG256)</f>
        <v>0</v>
      </c>
      <c r="AH256" s="34">
        <f>IF($D256="","",HKI!AH256+HKII!AH256)</f>
        <v>0</v>
      </c>
      <c r="AI256" s="16">
        <f>IF($D256="","",HKI!AI256+HKII!AI256+'COI - CHAM THI TN 17-18'!AI256)</f>
        <v>0</v>
      </c>
      <c r="AJ256" s="16">
        <f>IF($D256="","",HKI!AJ256+HKII!AJ256+'COI - CHAM THI TN 17-18'!AJ256)</f>
        <v>0</v>
      </c>
      <c r="AK256" s="34">
        <f>IF($D256="","",(SUM($AI256:$AJ256))*0.2)+'HK HE 16-17'!Y262</f>
        <v>0</v>
      </c>
      <c r="AL256" s="16">
        <f>IF($D256="","",HKI!AL256+HKII!AL256)</f>
        <v>0</v>
      </c>
      <c r="AM256" s="16">
        <f>IF($D256="","",HKI!AM256+HKII!AM256)</f>
        <v>0</v>
      </c>
      <c r="AN256" s="34">
        <f>IF($D256="","",HKI!AN256+HKII!AN256)</f>
        <v>0</v>
      </c>
      <c r="AO256" s="16">
        <f>IF($D256="","",HKI!AO256+HKII!AO256+'COI - CHAM THI TN 17-18'!AO256)</f>
        <v>0</v>
      </c>
      <c r="AP256" s="16">
        <f>IF($D256="","",HKI!AP256+HKII!AP256+'COI - CHAM THI TN 17-18'!AP256)</f>
        <v>0</v>
      </c>
      <c r="AQ256" s="16">
        <f>IF(D256="","",SUM(AO256:AP256)*0.4)+'HK HE 16-17'!AB262</f>
        <v>0</v>
      </c>
      <c r="AR256" s="34">
        <f>IF($D256="","",HKI!AR256+HKII!AR256+'COI - CHAM THI TN 17-18'!AR256+'HK HE 16-17'!AF262)</f>
        <v>0</v>
      </c>
      <c r="AS256" s="34">
        <f>IF($D256="","",HKI!AS256+HKII!AS256+'COI - CHAM THI TN 17-18'!AS256+'HK HE 16-17'!AG262)</f>
        <v>0.8</v>
      </c>
      <c r="AT256" s="17">
        <f t="shared" si="13"/>
        <v>31.1</v>
      </c>
      <c r="AU256" s="5"/>
    </row>
    <row r="257" spans="1:47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>
        <f>IF($D257="","",HKI!E257+HKII!E257)</f>
        <v>8</v>
      </c>
      <c r="F257" s="16">
        <f>IF($D257="","",HKI!F257+HKII!F257)</f>
        <v>0</v>
      </c>
      <c r="G257" s="16">
        <f>IF($D257="","",HKI!G257+HKII!G257)</f>
        <v>0</v>
      </c>
      <c r="H257" s="16">
        <f>IF($D257="","",HKI!H257+HKII!H257)</f>
        <v>0</v>
      </c>
      <c r="I257" s="16">
        <f>IF($D257="","",HKI!I257+HKII!I257)</f>
        <v>0</v>
      </c>
      <c r="J257" s="16">
        <f>IF($D257="","",HKI!J257+HKII!J257)</f>
        <v>0</v>
      </c>
      <c r="K257" s="16">
        <f>IF($D257="","",HKI!K257+HKII!K257)</f>
        <v>0</v>
      </c>
      <c r="L257" s="16">
        <f>IF($D257="","",HKI!L257+HKII!L257)</f>
        <v>0</v>
      </c>
      <c r="M257" s="34">
        <f>IF($D257="","",($E257+$F257*1.5+$G257*0.25+$H257*0.5+$I257*2+$J257*2.5+$K257*0.5+$L257*1.5)+'HK HE 16-17'!I263)</f>
        <v>10</v>
      </c>
      <c r="N257" s="16">
        <f>IF($D257="","",HKI!N257+HKII!N257)</f>
        <v>13.049999999999997</v>
      </c>
      <c r="O257" s="16">
        <f>IF($D257="","",HKI!O257+HKII!O257)</f>
        <v>8.3999999999999986</v>
      </c>
      <c r="P257" s="16">
        <f>IF($D257="","",HKI!P257+HKII!P257)</f>
        <v>0</v>
      </c>
      <c r="Q257" s="16">
        <f>IF($D257="","",HKI!Q257+HKII!Q257)</f>
        <v>0</v>
      </c>
      <c r="R257" s="34">
        <f>IF($D257="","",SUM($N257:$Q257)+'HK HE 16-17'!N263)</f>
        <v>21.449999999999996</v>
      </c>
      <c r="S257" s="16">
        <f>IF($D257="","",HKI!S257+HKII!S257)</f>
        <v>631</v>
      </c>
      <c r="T257" s="16">
        <f>IF($D257="","",HKI!T257+HKII!T257)</f>
        <v>574</v>
      </c>
      <c r="U257" s="16">
        <f>IF($D257="","",HKI!U257+HKII!U257)</f>
        <v>413</v>
      </c>
      <c r="V257" s="34">
        <f>IF($D257="","",((SUM($S257:$T257))-U257)*0.1)+'HK HE 16-17'!R263</f>
        <v>88.850000000000009</v>
      </c>
      <c r="W257" s="16">
        <f>IF($D257="","",HKI!W257+HKII!W257)</f>
        <v>0</v>
      </c>
      <c r="X257" s="16">
        <f>IF($D257="","",HKI!X257+HKII!X257)</f>
        <v>0</v>
      </c>
      <c r="Y257" s="16">
        <f>IF($D257="","",HKI!Y257+HKII!Y257)</f>
        <v>0</v>
      </c>
      <c r="Z257" s="34">
        <f t="shared" si="11"/>
        <v>0</v>
      </c>
      <c r="AA257" s="16">
        <f>IF($D257="","",HKI!AA257+HKII!AA257)</f>
        <v>0</v>
      </c>
      <c r="AB257" s="16">
        <f>IF($D257="","",HKI!AB257+HKII!AB257)</f>
        <v>0</v>
      </c>
      <c r="AC257" s="16">
        <f>IF($D257="","",HKI!AC257+HKII!AC257)</f>
        <v>0</v>
      </c>
      <c r="AD257" s="34">
        <f t="shared" si="12"/>
        <v>0</v>
      </c>
      <c r="AE257" s="16">
        <f>IF($D257="","",HKI!AE257+HKII!AE257)</f>
        <v>0</v>
      </c>
      <c r="AF257" s="16">
        <f>IF($D257="","",HKI!AF257+HKII!AF257)</f>
        <v>0</v>
      </c>
      <c r="AG257" s="16">
        <f>IF($D257="","",HKI!AG257+HKII!AG257)</f>
        <v>0</v>
      </c>
      <c r="AH257" s="34">
        <f>IF($D257="","",HKI!AH257+HKII!AH257)</f>
        <v>0</v>
      </c>
      <c r="AI257" s="16">
        <f>IF($D257="","",HKI!AI257+HKII!AI257+'COI - CHAM THI TN 17-18'!AI257)</f>
        <v>0</v>
      </c>
      <c r="AJ257" s="16">
        <f>IF($D257="","",HKI!AJ257+HKII!AJ257+'COI - CHAM THI TN 17-18'!AJ257)</f>
        <v>0</v>
      </c>
      <c r="AK257" s="34">
        <f>IF($D257="","",(SUM($AI257:$AJ257))*0.2)+'HK HE 16-17'!Y263</f>
        <v>0</v>
      </c>
      <c r="AL257" s="16">
        <f>IF($D257="","",HKI!AL257+HKII!AL257)</f>
        <v>0</v>
      </c>
      <c r="AM257" s="16">
        <f>IF($D257="","",HKI!AM257+HKII!AM257)</f>
        <v>0</v>
      </c>
      <c r="AN257" s="34">
        <f>IF($D257="","",HKI!AN257+HKII!AN257)</f>
        <v>0</v>
      </c>
      <c r="AO257" s="16">
        <f>IF($D257="","",HKI!AO257+HKII!AO257+'COI - CHAM THI TN 17-18'!AO257)</f>
        <v>0</v>
      </c>
      <c r="AP257" s="16">
        <f>IF($D257="","",HKI!AP257+HKII!AP257+'COI - CHAM THI TN 17-18'!AP257)</f>
        <v>0</v>
      </c>
      <c r="AQ257" s="16">
        <f>IF(D257="","",SUM(AO257:AP257)*0.4)+'HK HE 16-17'!AB263</f>
        <v>0</v>
      </c>
      <c r="AR257" s="34">
        <f>IF($D257="","",HKI!AR257+HKII!AR257+'COI - CHAM THI TN 17-18'!AR257+'HK HE 16-17'!AF263)</f>
        <v>0</v>
      </c>
      <c r="AS257" s="34">
        <f>IF($D257="","",HKI!AS257+HKII!AS257+'COI - CHAM THI TN 17-18'!AS257+'HK HE 16-17'!AG263)</f>
        <v>1</v>
      </c>
      <c r="AT257" s="17">
        <f t="shared" si="13"/>
        <v>121.3</v>
      </c>
      <c r="AU257" s="5"/>
    </row>
    <row r="258" spans="1:47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>
        <f>IF($D258="","",HKI!E258+HKII!E258)</f>
        <v>0</v>
      </c>
      <c r="F258" s="16">
        <f>IF($D258="","",HKI!F258+HKII!F258)</f>
        <v>0</v>
      </c>
      <c r="G258" s="16">
        <f>IF($D258="","",HKI!G258+HKII!G258)</f>
        <v>0</v>
      </c>
      <c r="H258" s="16">
        <f>IF($D258="","",HKI!H258+HKII!H258)</f>
        <v>0</v>
      </c>
      <c r="I258" s="16">
        <f>IF($D258="","",HKI!I258+HKII!I258)</f>
        <v>0</v>
      </c>
      <c r="J258" s="16">
        <f>IF($D258="","",HKI!J258+HKII!J258)</f>
        <v>0</v>
      </c>
      <c r="K258" s="16">
        <f>IF($D258="","",HKI!K258+HKII!K258)</f>
        <v>0</v>
      </c>
      <c r="L258" s="16">
        <f>IF($D258="","",HKI!L258+HKII!L258)</f>
        <v>0</v>
      </c>
      <c r="M258" s="34">
        <f>IF($D258="","",($E258+$F258*1.5+$G258*0.25+$H258*0.5+$I258*2+$J258*2.5+$K258*0.5+$L258*1.5)+'HK HE 16-17'!I264)</f>
        <v>0</v>
      </c>
      <c r="N258" s="16">
        <f>IF($D258="","",HKI!N258+HKII!N258)</f>
        <v>0</v>
      </c>
      <c r="O258" s="16">
        <f>IF($D258="","",HKI!O258+HKII!O258)</f>
        <v>0</v>
      </c>
      <c r="P258" s="16">
        <f>IF($D258="","",HKI!P258+HKII!P258)</f>
        <v>0</v>
      </c>
      <c r="Q258" s="16">
        <f>IF($D258="","",HKI!Q258+HKII!Q258)</f>
        <v>0</v>
      </c>
      <c r="R258" s="34">
        <f>IF($D258="","",SUM($N258:$Q258)+'HK HE 16-17'!N264)</f>
        <v>0</v>
      </c>
      <c r="S258" s="16">
        <f>IF($D258="","",HKI!S258+HKII!S258)</f>
        <v>0</v>
      </c>
      <c r="T258" s="16">
        <f>IF($D258="","",HKI!T258+HKII!T258)</f>
        <v>0</v>
      </c>
      <c r="U258" s="16">
        <f>IF($D258="","",HKI!U258+HKII!U258)</f>
        <v>0</v>
      </c>
      <c r="V258" s="34">
        <f>IF($D258="","",((SUM($S258:$T258))-U258)*0.1)+'HK HE 16-17'!R264</f>
        <v>0</v>
      </c>
      <c r="W258" s="16">
        <f>IF($D258="","",HKI!W258+HKII!W258)</f>
        <v>0</v>
      </c>
      <c r="X258" s="16">
        <f>IF($D258="","",HKI!X258+HKII!X258)</f>
        <v>0</v>
      </c>
      <c r="Y258" s="16">
        <f>IF($D258="","",HKI!Y258+HKII!Y258)</f>
        <v>0</v>
      </c>
      <c r="Z258" s="34">
        <f t="shared" si="11"/>
        <v>0</v>
      </c>
      <c r="AA258" s="16">
        <f>IF($D258="","",HKI!AA258+HKII!AA258)</f>
        <v>0</v>
      </c>
      <c r="AB258" s="16">
        <f>IF($D258="","",HKI!AB258+HKII!AB258)</f>
        <v>0</v>
      </c>
      <c r="AC258" s="16">
        <f>IF($D258="","",HKI!AC258+HKII!AC258)</f>
        <v>0</v>
      </c>
      <c r="AD258" s="34">
        <f t="shared" si="12"/>
        <v>0</v>
      </c>
      <c r="AE258" s="16">
        <f>IF($D258="","",HKI!AE258+HKII!AE258)</f>
        <v>0</v>
      </c>
      <c r="AF258" s="16">
        <f>IF($D258="","",HKI!AF258+HKII!AF258)</f>
        <v>0</v>
      </c>
      <c r="AG258" s="16">
        <f>IF($D258="","",HKI!AG258+HKII!AG258)</f>
        <v>0</v>
      </c>
      <c r="AH258" s="34">
        <f>IF($D258="","",HKI!AH258+HKII!AH258)</f>
        <v>0</v>
      </c>
      <c r="AI258" s="16">
        <f>IF($D258="","",HKI!AI258+HKII!AI258+'COI - CHAM THI TN 17-18'!AI258)</f>
        <v>0</v>
      </c>
      <c r="AJ258" s="16">
        <f>IF($D258="","",HKI!AJ258+HKII!AJ258+'COI - CHAM THI TN 17-18'!AJ258)</f>
        <v>0</v>
      </c>
      <c r="AK258" s="34">
        <f>IF($D258="","",(SUM($AI258:$AJ258))*0.2)+'HK HE 16-17'!Y264</f>
        <v>0</v>
      </c>
      <c r="AL258" s="16">
        <f>IF($D258="","",HKI!AL258+HKII!AL258)</f>
        <v>0</v>
      </c>
      <c r="AM258" s="16">
        <f>IF($D258="","",HKI!AM258+HKII!AM258)</f>
        <v>0</v>
      </c>
      <c r="AN258" s="34">
        <f>IF($D258="","",HKI!AN258+HKII!AN258)</f>
        <v>0</v>
      </c>
      <c r="AO258" s="16">
        <f>IF($D258="","",HKI!AO258+HKII!AO258+'COI - CHAM THI TN 17-18'!AO258)</f>
        <v>0</v>
      </c>
      <c r="AP258" s="16">
        <f>IF($D258="","",HKI!AP258+HKII!AP258+'COI - CHAM THI TN 17-18'!AP258)</f>
        <v>0</v>
      </c>
      <c r="AQ258" s="16">
        <f>IF(D258="","",SUM(AO258:AP258)*0.4)+'HK HE 16-17'!AB264</f>
        <v>0</v>
      </c>
      <c r="AR258" s="34">
        <f>IF($D258="","",HKI!AR258+HKII!AR258+'COI - CHAM THI TN 17-18'!AR258+'HK HE 16-17'!AF264)</f>
        <v>0</v>
      </c>
      <c r="AS258" s="34">
        <f>IF($D258="","",HKI!AS258+HKII!AS258+'COI - CHAM THI TN 17-18'!AS258+'HK HE 16-17'!AG264)</f>
        <v>0</v>
      </c>
      <c r="AT258" s="17">
        <f t="shared" si="13"/>
        <v>0</v>
      </c>
      <c r="AU258" s="5"/>
    </row>
    <row r="259" spans="1:47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>
        <f>IF($D259="","",HKI!E259+HKII!E259)</f>
        <v>0</v>
      </c>
      <c r="F259" s="16">
        <f>IF($D259="","",HKI!F259+HKII!F259)</f>
        <v>0</v>
      </c>
      <c r="G259" s="16">
        <f>IF($D259="","",HKI!G259+HKII!G259)</f>
        <v>0</v>
      </c>
      <c r="H259" s="16">
        <f>IF($D259="","",HKI!H259+HKII!H259)</f>
        <v>0</v>
      </c>
      <c r="I259" s="16">
        <f>IF($D259="","",HKI!I259+HKII!I259)</f>
        <v>0</v>
      </c>
      <c r="J259" s="16">
        <f>IF($D259="","",HKI!J259+HKII!J259)</f>
        <v>0</v>
      </c>
      <c r="K259" s="16">
        <f>IF($D259="","",HKI!K259+HKII!K259)</f>
        <v>0</v>
      </c>
      <c r="L259" s="16">
        <f>IF($D259="","",HKI!L259+HKII!L259)</f>
        <v>0</v>
      </c>
      <c r="M259" s="34">
        <f>IF($D259="","",($E259+$F259*1.5+$G259*0.25+$H259*0.5+$I259*2+$J259*2.5+$K259*0.5+$L259*1.5)+'HK HE 16-17'!I265)</f>
        <v>0</v>
      </c>
      <c r="N259" s="16">
        <f>IF($D259="","",HKI!N259+HKII!N259)</f>
        <v>0</v>
      </c>
      <c r="O259" s="16">
        <f>IF($D259="","",HKI!O259+HKII!O259)</f>
        <v>0</v>
      </c>
      <c r="P259" s="16">
        <f>IF($D259="","",HKI!P259+HKII!P259)</f>
        <v>0</v>
      </c>
      <c r="Q259" s="16">
        <f>IF($D259="","",HKI!Q259+HKII!Q259)</f>
        <v>0</v>
      </c>
      <c r="R259" s="34">
        <f>IF($D259="","",SUM($N259:$Q259)+'HK HE 16-17'!N265)</f>
        <v>0</v>
      </c>
      <c r="S259" s="16">
        <f>IF($D259="","",HKI!S259+HKII!S259)</f>
        <v>401</v>
      </c>
      <c r="T259" s="16">
        <f>IF($D259="","",HKI!T259+HKII!T259)</f>
        <v>62</v>
      </c>
      <c r="U259" s="16">
        <f>IF($D259="","",HKI!U259+HKII!U259)</f>
        <v>148</v>
      </c>
      <c r="V259" s="34">
        <f>IF($D259="","",((SUM($S259:$T259))-U259)*0.1)+'HK HE 16-17'!R265</f>
        <v>31.5</v>
      </c>
      <c r="W259" s="16">
        <f>IF($D259="","",HKI!W259+HKII!W259)</f>
        <v>0</v>
      </c>
      <c r="X259" s="16">
        <f>IF($D259="","",HKI!X259+HKII!X259)</f>
        <v>0</v>
      </c>
      <c r="Y259" s="16">
        <f>IF($D259="","",HKI!Y259+HKII!Y259)</f>
        <v>0</v>
      </c>
      <c r="Z259" s="34">
        <f t="shared" si="11"/>
        <v>0</v>
      </c>
      <c r="AA259" s="16">
        <f>IF($D259="","",HKI!AA259+HKII!AA259)</f>
        <v>0</v>
      </c>
      <c r="AB259" s="16">
        <f>IF($D259="","",HKI!AB259+HKII!AB259)</f>
        <v>0</v>
      </c>
      <c r="AC259" s="16">
        <f>IF($D259="","",HKI!AC259+HKII!AC259)</f>
        <v>0</v>
      </c>
      <c r="AD259" s="34">
        <f t="shared" si="12"/>
        <v>0</v>
      </c>
      <c r="AE259" s="16">
        <f>IF($D259="","",HKI!AE259+HKII!AE259)</f>
        <v>0</v>
      </c>
      <c r="AF259" s="16">
        <f>IF($D259="","",HKI!AF259+HKII!AF259)</f>
        <v>0</v>
      </c>
      <c r="AG259" s="16">
        <f>IF($D259="","",HKI!AG259+HKII!AG259)</f>
        <v>0</v>
      </c>
      <c r="AH259" s="34">
        <f>IF($D259="","",HKI!AH259+HKII!AH259)</f>
        <v>0</v>
      </c>
      <c r="AI259" s="16">
        <f>IF($D259="","",HKI!AI259+HKII!AI259+'COI - CHAM THI TN 17-18'!AI259)</f>
        <v>0</v>
      </c>
      <c r="AJ259" s="16">
        <f>IF($D259="","",HKI!AJ259+HKII!AJ259+'COI - CHAM THI TN 17-18'!AJ259)</f>
        <v>0</v>
      </c>
      <c r="AK259" s="34">
        <f>IF($D259="","",(SUM($AI259:$AJ259))*0.2)+'HK HE 16-17'!Y265</f>
        <v>0</v>
      </c>
      <c r="AL259" s="16">
        <f>IF($D259="","",HKI!AL259+HKII!AL259)</f>
        <v>0</v>
      </c>
      <c r="AM259" s="16">
        <f>IF($D259="","",HKI!AM259+HKII!AM259)</f>
        <v>0</v>
      </c>
      <c r="AN259" s="34">
        <f>IF($D259="","",HKI!AN259+HKII!AN259)</f>
        <v>0</v>
      </c>
      <c r="AO259" s="16">
        <f>IF($D259="","",HKI!AO259+HKII!AO259+'COI - CHAM THI TN 17-18'!AO259)</f>
        <v>0</v>
      </c>
      <c r="AP259" s="16">
        <f>IF($D259="","",HKI!AP259+HKII!AP259+'COI - CHAM THI TN 17-18'!AP259)</f>
        <v>0</v>
      </c>
      <c r="AQ259" s="16">
        <f>IF(D259="","",SUM(AO259:AP259)*0.4)+'HK HE 16-17'!AB265</f>
        <v>0</v>
      </c>
      <c r="AR259" s="34">
        <f>IF($D259="","",HKI!AR259+HKII!AR259+'COI - CHAM THI TN 17-18'!AR259+'HK HE 16-17'!AF265)</f>
        <v>0</v>
      </c>
      <c r="AS259" s="34">
        <f>IF($D259="","",HKI!AS259+HKII!AS259+'COI - CHAM THI TN 17-18'!AS259+'HK HE 16-17'!AG265)</f>
        <v>0</v>
      </c>
      <c r="AT259" s="17">
        <f t="shared" si="13"/>
        <v>31.5</v>
      </c>
      <c r="AU259" s="5"/>
    </row>
    <row r="260" spans="1:47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>
        <f>IF($D260="","",HKI!E260+HKII!E260)</f>
        <v>0</v>
      </c>
      <c r="F260" s="16">
        <f>IF($D260="","",HKI!F260+HKII!F260)</f>
        <v>0</v>
      </c>
      <c r="G260" s="16">
        <f>IF($D260="","",HKI!G260+HKII!G260)</f>
        <v>0</v>
      </c>
      <c r="H260" s="16">
        <f>IF($D260="","",HKI!H260+HKII!H260)</f>
        <v>0</v>
      </c>
      <c r="I260" s="16">
        <f>IF($D260="","",HKI!I260+HKII!I260)</f>
        <v>0</v>
      </c>
      <c r="J260" s="16">
        <f>IF($D260="","",HKI!J260+HKII!J260)</f>
        <v>0</v>
      </c>
      <c r="K260" s="16">
        <f>IF($D260="","",HKI!K260+HKII!K260)</f>
        <v>0</v>
      </c>
      <c r="L260" s="16">
        <f>IF($D260="","",HKI!L260+HKII!L260)</f>
        <v>0</v>
      </c>
      <c r="M260" s="34">
        <f>IF($D260="","",($E260+$F260*1.5+$G260*0.25+$H260*0.5+$I260*2+$J260*2.5+$K260*0.5+$L260*1.5)+'HK HE 16-17'!I266)</f>
        <v>0</v>
      </c>
      <c r="N260" s="16">
        <f>IF($D260="","",HKI!N260+HKII!N260)</f>
        <v>0</v>
      </c>
      <c r="O260" s="16">
        <f>IF($D260="","",HKI!O260+HKII!O260)</f>
        <v>0</v>
      </c>
      <c r="P260" s="16">
        <f>IF($D260="","",HKI!P260+HKII!P260)</f>
        <v>0</v>
      </c>
      <c r="Q260" s="16">
        <f>IF($D260="","",HKI!Q260+HKII!Q260)</f>
        <v>0</v>
      </c>
      <c r="R260" s="34">
        <f>IF($D260="","",SUM($N260:$Q260)+'HK HE 16-17'!N266)</f>
        <v>0</v>
      </c>
      <c r="S260" s="16">
        <f>IF($D260="","",HKI!S260+HKII!S260)</f>
        <v>453</v>
      </c>
      <c r="T260" s="16">
        <f>IF($D260="","",HKI!T260+HKII!T260)</f>
        <v>338</v>
      </c>
      <c r="U260" s="16">
        <f>IF($D260="","",HKI!U260+HKII!U260)</f>
        <v>297</v>
      </c>
      <c r="V260" s="34">
        <f>IF($D260="","",((SUM($S260:$T260))-U260)*0.1)+'HK HE 16-17'!R266</f>
        <v>49.400000000000006</v>
      </c>
      <c r="W260" s="16">
        <f>IF($D260="","",HKI!W260+HKII!W260)</f>
        <v>0</v>
      </c>
      <c r="X260" s="16">
        <f>IF($D260="","",HKI!X260+HKII!X260)</f>
        <v>0</v>
      </c>
      <c r="Y260" s="16">
        <f>IF($D260="","",HKI!Y260+HKII!Y260)</f>
        <v>0</v>
      </c>
      <c r="Z260" s="34">
        <f t="shared" si="11"/>
        <v>0</v>
      </c>
      <c r="AA260" s="16">
        <f>IF($D260="","",HKI!AA260+HKII!AA260)</f>
        <v>0</v>
      </c>
      <c r="AB260" s="16">
        <f>IF($D260="","",HKI!AB260+HKII!AB260)</f>
        <v>0</v>
      </c>
      <c r="AC260" s="16">
        <f>IF($D260="","",HKI!AC260+HKII!AC260)</f>
        <v>0</v>
      </c>
      <c r="AD260" s="34">
        <f t="shared" si="12"/>
        <v>0</v>
      </c>
      <c r="AE260" s="16">
        <f>IF($D260="","",HKI!AE260+HKII!AE260)</f>
        <v>0</v>
      </c>
      <c r="AF260" s="16">
        <f>IF($D260="","",HKI!AF260+HKII!AF260)</f>
        <v>0</v>
      </c>
      <c r="AG260" s="16">
        <f>IF($D260="","",HKI!AG260+HKII!AG260)</f>
        <v>0</v>
      </c>
      <c r="AH260" s="34">
        <f>IF($D260="","",HKI!AH260+HKII!AH260)</f>
        <v>0</v>
      </c>
      <c r="AI260" s="16">
        <f>IF($D260="","",HKI!AI260+HKII!AI260+'COI - CHAM THI TN 17-18'!AI260)</f>
        <v>0</v>
      </c>
      <c r="AJ260" s="16">
        <f>IF($D260="","",HKI!AJ260+HKII!AJ260+'COI - CHAM THI TN 17-18'!AJ260)</f>
        <v>0</v>
      </c>
      <c r="AK260" s="34">
        <f>IF($D260="","",(SUM($AI260:$AJ260))*0.2)+'HK HE 16-17'!Y266</f>
        <v>0</v>
      </c>
      <c r="AL260" s="16">
        <f>IF($D260="","",HKI!AL260+HKII!AL260)</f>
        <v>0</v>
      </c>
      <c r="AM260" s="16">
        <f>IF($D260="","",HKI!AM260+HKII!AM260)</f>
        <v>0</v>
      </c>
      <c r="AN260" s="34">
        <f>IF($D260="","",HKI!AN260+HKII!AN260)</f>
        <v>0</v>
      </c>
      <c r="AO260" s="16">
        <f>IF($D260="","",HKI!AO260+HKII!AO260+'COI - CHAM THI TN 17-18'!AO260)</f>
        <v>0</v>
      </c>
      <c r="AP260" s="16">
        <f>IF($D260="","",HKI!AP260+HKII!AP260+'COI - CHAM THI TN 17-18'!AP260)</f>
        <v>0</v>
      </c>
      <c r="AQ260" s="16">
        <f>IF(D260="","",SUM(AO260:AP260)*0.4)+'HK HE 16-17'!AB266</f>
        <v>0</v>
      </c>
      <c r="AR260" s="34">
        <f>IF($D260="","",HKI!AR260+HKII!AR260+'COI - CHAM THI TN 17-18'!AR260+'HK HE 16-17'!AF266)</f>
        <v>0</v>
      </c>
      <c r="AS260" s="34">
        <f>IF($D260="","",HKI!AS260+HKII!AS260+'COI - CHAM THI TN 17-18'!AS260+'HK HE 16-17'!AG266)</f>
        <v>0</v>
      </c>
      <c r="AT260" s="17">
        <f t="shared" si="13"/>
        <v>49.4</v>
      </c>
      <c r="AU260" s="5"/>
    </row>
    <row r="261" spans="1:47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>
        <f>IF($D261="","",HKI!E261+HKII!E261)</f>
        <v>18</v>
      </c>
      <c r="F261" s="16">
        <f>IF($D261="","",HKI!F261+HKII!F261)</f>
        <v>0</v>
      </c>
      <c r="G261" s="16">
        <f>IF($D261="","",HKI!G261+HKII!G261)</f>
        <v>0</v>
      </c>
      <c r="H261" s="16">
        <f>IF($D261="","",HKI!H261+HKII!H261)</f>
        <v>0</v>
      </c>
      <c r="I261" s="16">
        <f>IF($D261="","",HKI!I261+HKII!I261)</f>
        <v>0</v>
      </c>
      <c r="J261" s="16">
        <f>IF($D261="","",HKI!J261+HKII!J261)</f>
        <v>0</v>
      </c>
      <c r="K261" s="16">
        <f>IF($D261="","",HKI!K261+HKII!K261)</f>
        <v>0</v>
      </c>
      <c r="L261" s="16">
        <f>IF($D261="","",HKI!L261+HKII!L261)</f>
        <v>0</v>
      </c>
      <c r="M261" s="34">
        <f>IF($D261="","",($E261+$F261*1.5+$G261*0.25+$H261*0.5+$I261*2+$J261*2.5+$K261*0.5+$L261*1.5)+'HK HE 16-17'!I267)</f>
        <v>20</v>
      </c>
      <c r="N261" s="16">
        <f>IF($D261="","",HKI!N261+HKII!N261)</f>
        <v>4.6500000000000004</v>
      </c>
      <c r="O261" s="16">
        <f>IF($D261="","",HKI!O261+HKII!O261)</f>
        <v>2.4</v>
      </c>
      <c r="P261" s="16">
        <f>IF($D261="","",HKI!P261+HKII!P261)</f>
        <v>0</v>
      </c>
      <c r="Q261" s="16">
        <f>IF($D261="","",HKI!Q261+HKII!Q261)</f>
        <v>0</v>
      </c>
      <c r="R261" s="34">
        <f>IF($D261="","",SUM($N261:$Q261)+'HK HE 16-17'!N267)</f>
        <v>7.0500000000000007</v>
      </c>
      <c r="S261" s="16">
        <f>IF($D261="","",HKI!S261+HKII!S261)</f>
        <v>231</v>
      </c>
      <c r="T261" s="16">
        <f>IF($D261="","",HKI!T261+HKII!T261)</f>
        <v>239</v>
      </c>
      <c r="U261" s="16">
        <f>IF($D261="","",HKI!U261+HKII!U261)</f>
        <v>257</v>
      </c>
      <c r="V261" s="34">
        <f>IF($D261="","",((SUM($S261:$T261))-U261)*0.1)+'HK HE 16-17'!R267</f>
        <v>17.75</v>
      </c>
      <c r="W261" s="16">
        <f>IF($D261="","",HKI!W261+HKII!W261)</f>
        <v>0</v>
      </c>
      <c r="X261" s="16">
        <f>IF($D261="","",HKI!X261+HKII!X261)</f>
        <v>0</v>
      </c>
      <c r="Y261" s="16">
        <f>IF($D261="","",HKI!Y261+HKII!Y261)</f>
        <v>0</v>
      </c>
      <c r="Z261" s="34">
        <f t="shared" si="11"/>
        <v>0</v>
      </c>
      <c r="AA261" s="16">
        <f>IF($D261="","",HKI!AA261+HKII!AA261)</f>
        <v>0</v>
      </c>
      <c r="AB261" s="16">
        <f>IF($D261="","",HKI!AB261+HKII!AB261)</f>
        <v>0</v>
      </c>
      <c r="AC261" s="16">
        <f>IF($D261="","",HKI!AC261+HKII!AC261)</f>
        <v>0</v>
      </c>
      <c r="AD261" s="34">
        <f t="shared" si="12"/>
        <v>0</v>
      </c>
      <c r="AE261" s="16">
        <f>IF($D261="","",HKI!AE261+HKII!AE261)</f>
        <v>0</v>
      </c>
      <c r="AF261" s="16">
        <f>IF($D261="","",HKI!AF261+HKII!AF261)</f>
        <v>0</v>
      </c>
      <c r="AG261" s="16">
        <f>IF($D261="","",HKI!AG261+HKII!AG261)</f>
        <v>0</v>
      </c>
      <c r="AH261" s="34">
        <f>IF($D261="","",HKI!AH261+HKII!AH261)</f>
        <v>0</v>
      </c>
      <c r="AI261" s="16">
        <f>IF($D261="","",HKI!AI261+HKII!AI261+'COI - CHAM THI TN 17-18'!AI261)</f>
        <v>0</v>
      </c>
      <c r="AJ261" s="16">
        <f>IF($D261="","",HKI!AJ261+HKII!AJ261+'COI - CHAM THI TN 17-18'!AJ261)</f>
        <v>0</v>
      </c>
      <c r="AK261" s="34">
        <f>IF($D261="","",(SUM($AI261:$AJ261))*0.2)+'HK HE 16-17'!Y267</f>
        <v>0</v>
      </c>
      <c r="AL261" s="16">
        <f>IF($D261="","",HKI!AL261+HKII!AL261)</f>
        <v>0</v>
      </c>
      <c r="AM261" s="16">
        <f>IF($D261="","",HKI!AM261+HKII!AM261)</f>
        <v>0</v>
      </c>
      <c r="AN261" s="34">
        <f>IF($D261="","",HKI!AN261+HKII!AN261)</f>
        <v>0</v>
      </c>
      <c r="AO261" s="16">
        <f>IF($D261="","",HKI!AO261+HKII!AO261+'COI - CHAM THI TN 17-18'!AO261)</f>
        <v>0</v>
      </c>
      <c r="AP261" s="16">
        <f>IF($D261="","",HKI!AP261+HKII!AP261+'COI - CHAM THI TN 17-18'!AP261)</f>
        <v>0</v>
      </c>
      <c r="AQ261" s="16">
        <f>IF(D261="","",SUM(AO261:AP261)*0.4)+'HK HE 16-17'!AB267</f>
        <v>0</v>
      </c>
      <c r="AR261" s="34">
        <f>IF($D261="","",HKI!AR261+HKII!AR261+'COI - CHAM THI TN 17-18'!AR261+'HK HE 16-17'!AF267)</f>
        <v>0</v>
      </c>
      <c r="AS261" s="34">
        <f>IF($D261="","",HKI!AS261+HKII!AS261+'COI - CHAM THI TN 17-18'!AS261+'HK HE 16-17'!AG267)</f>
        <v>0</v>
      </c>
      <c r="AT261" s="17">
        <f t="shared" si="13"/>
        <v>44.8</v>
      </c>
      <c r="AU261" s="5"/>
    </row>
    <row r="262" spans="1:47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>
        <f>IF($D262="","",HKI!E262+HKII!E262)</f>
        <v>0</v>
      </c>
      <c r="F262" s="16">
        <f>IF($D262="","",HKI!F262+HKII!F262)</f>
        <v>0</v>
      </c>
      <c r="G262" s="16">
        <f>IF($D262="","",HKI!G262+HKII!G262)</f>
        <v>0</v>
      </c>
      <c r="H262" s="16">
        <f>IF($D262="","",HKI!H262+HKII!H262)</f>
        <v>0</v>
      </c>
      <c r="I262" s="16">
        <f>IF($D262="","",HKI!I262+HKII!I262)</f>
        <v>0</v>
      </c>
      <c r="J262" s="16">
        <f>IF($D262="","",HKI!J262+HKII!J262)</f>
        <v>0</v>
      </c>
      <c r="K262" s="16">
        <f>IF($D262="","",HKI!K262+HKII!K262)</f>
        <v>0</v>
      </c>
      <c r="L262" s="16">
        <f>IF($D262="","",HKI!L262+HKII!L262)</f>
        <v>0</v>
      </c>
      <c r="M262" s="34">
        <f>IF($D262="","",($E262+$F262*1.5+$G262*0.25+$H262*0.5+$I262*2+$J262*2.5+$K262*0.5+$L262*1.5)+'HK HE 16-17'!I268)</f>
        <v>0</v>
      </c>
      <c r="N262" s="16">
        <f>IF($D262="","",HKI!N262+HKII!N262)</f>
        <v>0</v>
      </c>
      <c r="O262" s="16">
        <f>IF($D262="","",HKI!O262+HKII!O262)</f>
        <v>0</v>
      </c>
      <c r="P262" s="16">
        <f>IF($D262="","",HKI!P262+HKII!P262)</f>
        <v>0</v>
      </c>
      <c r="Q262" s="16">
        <f>IF($D262="","",HKI!Q262+HKII!Q262)</f>
        <v>0</v>
      </c>
      <c r="R262" s="34">
        <f>IF($D262="","",SUM($N262:$Q262)+'HK HE 16-17'!N268)</f>
        <v>0</v>
      </c>
      <c r="S262" s="16">
        <f>IF($D262="","",HKI!S262+HKII!S262)</f>
        <v>222</v>
      </c>
      <c r="T262" s="16">
        <f>IF($D262="","",HKI!T262+HKII!T262)</f>
        <v>31</v>
      </c>
      <c r="U262" s="16">
        <f>IF($D262="","",HKI!U262+HKII!U262)</f>
        <v>208</v>
      </c>
      <c r="V262" s="34">
        <f>IF($D262="","",((SUM($S262:$T262))-U262)*0.1)+'HK HE 16-17'!R268</f>
        <v>4.5</v>
      </c>
      <c r="W262" s="16">
        <f>IF($D262="","",HKI!W262+HKII!W262)</f>
        <v>0</v>
      </c>
      <c r="X262" s="16">
        <f>IF($D262="","",HKI!X262+HKII!X262)</f>
        <v>0</v>
      </c>
      <c r="Y262" s="16">
        <f>IF($D262="","",HKI!Y262+HKII!Y262)</f>
        <v>0</v>
      </c>
      <c r="Z262" s="34">
        <f t="shared" ref="Z262:Z325" si="14">IF($D262="","",((SUM($W262:$X262))-Y262)*0.2)</f>
        <v>0</v>
      </c>
      <c r="AA262" s="16">
        <f>IF($D262="","",HKI!AA262+HKII!AA262)</f>
        <v>0</v>
      </c>
      <c r="AB262" s="16">
        <f>IF($D262="","",HKI!AB262+HKII!AB262)</f>
        <v>0</v>
      </c>
      <c r="AC262" s="16">
        <f>IF($D262="","",HKI!AC262+HKII!AC262)</f>
        <v>0</v>
      </c>
      <c r="AD262" s="34">
        <f t="shared" ref="AD262:AD325" si="15">IF($D262="","",((SUM($AA262:$AB262))-AC262)*0.1)</f>
        <v>0</v>
      </c>
      <c r="AE262" s="16">
        <f>IF($D262="","",HKI!AE262+HKII!AE262)</f>
        <v>0</v>
      </c>
      <c r="AF262" s="16">
        <f>IF($D262="","",HKI!AF262+HKII!AF262)</f>
        <v>0</v>
      </c>
      <c r="AG262" s="16">
        <f>IF($D262="","",HKI!AG262+HKII!AG262)</f>
        <v>0</v>
      </c>
      <c r="AH262" s="34">
        <f>IF($D262="","",HKI!AH262+HKII!AH262)</f>
        <v>0</v>
      </c>
      <c r="AI262" s="16">
        <f>IF($D262="","",HKI!AI262+HKII!AI262+'COI - CHAM THI TN 17-18'!AI262)</f>
        <v>0</v>
      </c>
      <c r="AJ262" s="16">
        <f>IF($D262="","",HKI!AJ262+HKII!AJ262+'COI - CHAM THI TN 17-18'!AJ262)</f>
        <v>0</v>
      </c>
      <c r="AK262" s="34">
        <f>IF($D262="","",(SUM($AI262:$AJ262))*0.2)+'HK HE 16-17'!Y268</f>
        <v>0</v>
      </c>
      <c r="AL262" s="16">
        <f>IF($D262="","",HKI!AL262+HKII!AL262)</f>
        <v>0</v>
      </c>
      <c r="AM262" s="16">
        <f>IF($D262="","",HKI!AM262+HKII!AM262)</f>
        <v>0</v>
      </c>
      <c r="AN262" s="34">
        <f>IF($D262="","",HKI!AN262+HKII!AN262)</f>
        <v>0</v>
      </c>
      <c r="AO262" s="16">
        <f>IF($D262="","",HKI!AO262+HKII!AO262+'COI - CHAM THI TN 17-18'!AO262)</f>
        <v>0</v>
      </c>
      <c r="AP262" s="16">
        <f>IF($D262="","",HKI!AP262+HKII!AP262+'COI - CHAM THI TN 17-18'!AP262)</f>
        <v>0</v>
      </c>
      <c r="AQ262" s="16">
        <f>IF(D262="","",SUM(AO262:AP262)*0.4)+'HK HE 16-17'!AB268</f>
        <v>0</v>
      </c>
      <c r="AR262" s="34">
        <f>IF($D262="","",HKI!AR262+HKII!AR262+'COI - CHAM THI TN 17-18'!AR262+'HK HE 16-17'!AF268)</f>
        <v>0</v>
      </c>
      <c r="AS262" s="34">
        <f>IF($D262="","",HKI!AS262+HKII!AS262+'COI - CHAM THI TN 17-18'!AS262+'HK HE 16-17'!AG268)</f>
        <v>0</v>
      </c>
      <c r="AT262" s="17">
        <f t="shared" ref="AT262:AT325" si="16">IF(D262="","",ROUND(M262+R262+V262+Z262+AD262+AH262+AK262+AN262+AQ262+SUM(AR262:AS262),1))</f>
        <v>4.5</v>
      </c>
      <c r="AU262" s="5"/>
    </row>
    <row r="263" spans="1:47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>
        <f>IF($D263="","",HKI!E263+HKII!E263)</f>
        <v>7</v>
      </c>
      <c r="F263" s="16">
        <f>IF($D263="","",HKI!F263+HKII!F263)</f>
        <v>8</v>
      </c>
      <c r="G263" s="16">
        <f>IF($D263="","",HKI!G263+HKII!G263)</f>
        <v>0</v>
      </c>
      <c r="H263" s="16">
        <f>IF($D263="","",HKI!H263+HKII!H263)</f>
        <v>0</v>
      </c>
      <c r="I263" s="16">
        <f>IF($D263="","",HKI!I263+HKII!I263)</f>
        <v>0</v>
      </c>
      <c r="J263" s="16">
        <f>IF($D263="","",HKI!J263+HKII!J263)</f>
        <v>0</v>
      </c>
      <c r="K263" s="16">
        <f>IF($D263="","",HKI!K263+HKII!K263)</f>
        <v>0</v>
      </c>
      <c r="L263" s="16">
        <f>IF($D263="","",HKI!L263+HKII!L263)</f>
        <v>0</v>
      </c>
      <c r="M263" s="34">
        <f>IF($D263="","",($E263+$F263*1.5+$G263*0.25+$H263*0.5+$I263*2+$J263*2.5+$K263*0.5+$L263*1.5)+'HK HE 16-17'!I269)</f>
        <v>23</v>
      </c>
      <c r="N263" s="16">
        <f>IF($D263="","",HKI!N263+HKII!N263)</f>
        <v>4.2</v>
      </c>
      <c r="O263" s="16">
        <f>IF($D263="","",HKI!O263+HKII!O263)</f>
        <v>7.7999999999999989</v>
      </c>
      <c r="P263" s="16">
        <f>IF($D263="","",HKI!P263+HKII!P263)</f>
        <v>0</v>
      </c>
      <c r="Q263" s="16">
        <f>IF($D263="","",HKI!Q263+HKII!Q263)</f>
        <v>0</v>
      </c>
      <c r="R263" s="34">
        <f>IF($D263="","",SUM($N263:$Q263)+'HK HE 16-17'!N269)</f>
        <v>12</v>
      </c>
      <c r="S263" s="16">
        <f>IF($D263="","",HKI!S263+HKII!S263)</f>
        <v>89</v>
      </c>
      <c r="T263" s="16">
        <f>IF($D263="","",HKI!T263+HKII!T263)</f>
        <v>141</v>
      </c>
      <c r="U263" s="16">
        <f>IF($D263="","",HKI!U263+HKII!U263)</f>
        <v>111</v>
      </c>
      <c r="V263" s="34">
        <f>IF($D263="","",((SUM($S263:$T263))-U263)*0.1)+'HK HE 16-17'!R269</f>
        <v>11.9</v>
      </c>
      <c r="W263" s="16">
        <f>IF($D263="","",HKI!W263+HKII!W263)</f>
        <v>0</v>
      </c>
      <c r="X263" s="16">
        <f>IF($D263="","",HKI!X263+HKII!X263)</f>
        <v>46</v>
      </c>
      <c r="Y263" s="16">
        <f>IF($D263="","",HKI!Y263+HKII!Y263)</f>
        <v>0</v>
      </c>
      <c r="Z263" s="34">
        <f t="shared" si="14"/>
        <v>9.2000000000000011</v>
      </c>
      <c r="AA263" s="16">
        <f>IF($D263="","",HKI!AA263+HKII!AA263)</f>
        <v>0</v>
      </c>
      <c r="AB263" s="16">
        <f>IF($D263="","",HKI!AB263+HKII!AB263)</f>
        <v>0</v>
      </c>
      <c r="AC263" s="16">
        <f>IF($D263="","",HKI!AC263+HKII!AC263)</f>
        <v>0</v>
      </c>
      <c r="AD263" s="34">
        <f t="shared" si="15"/>
        <v>0</v>
      </c>
      <c r="AE263" s="16">
        <f>IF($D263="","",HKI!AE263+HKII!AE263)</f>
        <v>0</v>
      </c>
      <c r="AF263" s="16">
        <f>IF($D263="","",HKI!AF263+HKII!AF263)</f>
        <v>0</v>
      </c>
      <c r="AG263" s="16">
        <f>IF($D263="","",HKI!AG263+HKII!AG263)</f>
        <v>0</v>
      </c>
      <c r="AH263" s="34">
        <f>IF($D263="","",HKI!AH263+HKII!AH263)</f>
        <v>0</v>
      </c>
      <c r="AI263" s="16">
        <f>IF($D263="","",HKI!AI263+HKII!AI263+'COI - CHAM THI TN 17-18'!AI263)</f>
        <v>0</v>
      </c>
      <c r="AJ263" s="16">
        <f>IF($D263="","",HKI!AJ263+HKII!AJ263+'COI - CHAM THI TN 17-18'!AJ263)</f>
        <v>0</v>
      </c>
      <c r="AK263" s="34">
        <f>IF($D263="","",(SUM($AI263:$AJ263))*0.2)+'HK HE 16-17'!Y269</f>
        <v>0</v>
      </c>
      <c r="AL263" s="16">
        <f>IF($D263="","",HKI!AL263+HKII!AL263)</f>
        <v>0</v>
      </c>
      <c r="AM263" s="16">
        <f>IF($D263="","",HKI!AM263+HKII!AM263)</f>
        <v>0</v>
      </c>
      <c r="AN263" s="34">
        <f>IF($D263="","",HKI!AN263+HKII!AN263)</f>
        <v>0</v>
      </c>
      <c r="AO263" s="16">
        <f>IF($D263="","",HKI!AO263+HKII!AO263+'COI - CHAM THI TN 17-18'!AO263)</f>
        <v>0</v>
      </c>
      <c r="AP263" s="16">
        <f>IF($D263="","",HKI!AP263+HKII!AP263+'COI - CHAM THI TN 17-18'!AP263)</f>
        <v>0</v>
      </c>
      <c r="AQ263" s="16">
        <f>IF(D263="","",SUM(AO263:AP263)*0.4)+'HK HE 16-17'!AB269</f>
        <v>0</v>
      </c>
      <c r="AR263" s="34">
        <f>IF($D263="","",HKI!AR263+HKII!AR263+'COI - CHAM THI TN 17-18'!AR263+'HK HE 16-17'!AF269)</f>
        <v>0</v>
      </c>
      <c r="AS263" s="34">
        <f>IF($D263="","",HKI!AS263+HKII!AS263+'COI - CHAM THI TN 17-18'!AS263+'HK HE 16-17'!AG269)</f>
        <v>1</v>
      </c>
      <c r="AT263" s="17">
        <f t="shared" si="16"/>
        <v>57.1</v>
      </c>
      <c r="AU263" s="5"/>
    </row>
    <row r="264" spans="1:47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>
        <f>IF($D264="","",HKI!E264+HKII!E264)</f>
        <v>0</v>
      </c>
      <c r="F264" s="16">
        <f>IF($D264="","",HKI!F264+HKII!F264)</f>
        <v>0</v>
      </c>
      <c r="G264" s="16">
        <f>IF($D264="","",HKI!G264+HKII!G264)</f>
        <v>0</v>
      </c>
      <c r="H264" s="16">
        <f>IF($D264="","",HKI!H264+HKII!H264)</f>
        <v>0</v>
      </c>
      <c r="I264" s="16">
        <f>IF($D264="","",HKI!I264+HKII!I264)</f>
        <v>0</v>
      </c>
      <c r="J264" s="16">
        <f>IF($D264="","",HKI!J264+HKII!J264)</f>
        <v>0</v>
      </c>
      <c r="K264" s="16">
        <f>IF($D264="","",HKI!K264+HKII!K264)</f>
        <v>0</v>
      </c>
      <c r="L264" s="16">
        <f>IF($D264="","",HKI!L264+HKII!L264)</f>
        <v>0</v>
      </c>
      <c r="M264" s="34">
        <f>IF($D264="","",($E264+$F264*1.5+$G264*0.25+$H264*0.5+$I264*2+$J264*2.5+$K264*0.5+$L264*1.5)+'HK HE 16-17'!I270)</f>
        <v>0</v>
      </c>
      <c r="N264" s="16">
        <f>IF($D264="","",HKI!N264+HKII!N264)</f>
        <v>13.349999999999998</v>
      </c>
      <c r="O264" s="16">
        <f>IF($D264="","",HKI!O264+HKII!O264)</f>
        <v>7.9499999999999984</v>
      </c>
      <c r="P264" s="16">
        <f>IF($D264="","",HKI!P264+HKII!P264)</f>
        <v>0</v>
      </c>
      <c r="Q264" s="16">
        <f>IF($D264="","",HKI!Q264+HKII!Q264)</f>
        <v>0</v>
      </c>
      <c r="R264" s="34">
        <f>IF($D264="","",SUM($N264:$Q264)+'HK HE 16-17'!N270)</f>
        <v>21.299999999999997</v>
      </c>
      <c r="S264" s="16">
        <f>IF($D264="","",HKI!S264+HKII!S264)</f>
        <v>443</v>
      </c>
      <c r="T264" s="16">
        <f>IF($D264="","",HKI!T264+HKII!T264)</f>
        <v>473</v>
      </c>
      <c r="U264" s="16">
        <f>IF($D264="","",HKI!U264+HKII!U264)</f>
        <v>419</v>
      </c>
      <c r="V264" s="34">
        <f>IF($D264="","",((SUM($S264:$T264))-U264)*0.1)+'HK HE 16-17'!R270</f>
        <v>49.7</v>
      </c>
      <c r="W264" s="16">
        <f>IF($D264="","",HKI!W264+HKII!W264)</f>
        <v>0</v>
      </c>
      <c r="X264" s="16">
        <f>IF($D264="","",HKI!X264+HKII!X264)</f>
        <v>0</v>
      </c>
      <c r="Y264" s="16">
        <f>IF($D264="","",HKI!Y264+HKII!Y264)</f>
        <v>0</v>
      </c>
      <c r="Z264" s="34">
        <f t="shared" si="14"/>
        <v>0</v>
      </c>
      <c r="AA264" s="16">
        <f>IF($D264="","",HKI!AA264+HKII!AA264)</f>
        <v>0</v>
      </c>
      <c r="AB264" s="16">
        <f>IF($D264="","",HKI!AB264+HKII!AB264)</f>
        <v>0</v>
      </c>
      <c r="AC264" s="16">
        <f>IF($D264="","",HKI!AC264+HKII!AC264)</f>
        <v>0</v>
      </c>
      <c r="AD264" s="34">
        <f t="shared" si="15"/>
        <v>0</v>
      </c>
      <c r="AE264" s="16">
        <f>IF($D264="","",HKI!AE264+HKII!AE264)</f>
        <v>0</v>
      </c>
      <c r="AF264" s="16">
        <f>IF($D264="","",HKI!AF264+HKII!AF264)</f>
        <v>0</v>
      </c>
      <c r="AG264" s="16">
        <f>IF($D264="","",HKI!AG264+HKII!AG264)</f>
        <v>0</v>
      </c>
      <c r="AH264" s="34">
        <f>IF($D264="","",HKI!AH264+HKII!AH264)</f>
        <v>0</v>
      </c>
      <c r="AI264" s="16">
        <f>IF($D264="","",HKI!AI264+HKII!AI264+'COI - CHAM THI TN 17-18'!AI264)</f>
        <v>0</v>
      </c>
      <c r="AJ264" s="16">
        <f>IF($D264="","",HKI!AJ264+HKII!AJ264+'COI - CHAM THI TN 17-18'!AJ264)</f>
        <v>0</v>
      </c>
      <c r="AK264" s="34">
        <f>IF($D264="","",(SUM($AI264:$AJ264))*0.2)+'HK HE 16-17'!Y270</f>
        <v>0</v>
      </c>
      <c r="AL264" s="16">
        <f>IF($D264="","",HKI!AL264+HKII!AL264)</f>
        <v>0</v>
      </c>
      <c r="AM264" s="16">
        <f>IF($D264="","",HKI!AM264+HKII!AM264)</f>
        <v>0</v>
      </c>
      <c r="AN264" s="34">
        <f>IF($D264="","",HKI!AN264+HKII!AN264)</f>
        <v>0</v>
      </c>
      <c r="AO264" s="16">
        <f>IF($D264="","",HKI!AO264+HKII!AO264+'COI - CHAM THI TN 17-18'!AO264)</f>
        <v>0</v>
      </c>
      <c r="AP264" s="16">
        <f>IF($D264="","",HKI!AP264+HKII!AP264+'COI - CHAM THI TN 17-18'!AP264)</f>
        <v>0</v>
      </c>
      <c r="AQ264" s="16">
        <f>IF(D264="","",SUM(AO264:AP264)*0.4)+'HK HE 16-17'!AB270</f>
        <v>0</v>
      </c>
      <c r="AR264" s="34">
        <f>IF($D264="","",HKI!AR264+HKII!AR264+'COI - CHAM THI TN 17-18'!AR264+'HK HE 16-17'!AF270)</f>
        <v>0</v>
      </c>
      <c r="AS264" s="34">
        <f>IF($D264="","",HKI!AS264+HKII!AS264+'COI - CHAM THI TN 17-18'!AS264+'HK HE 16-17'!AG270)</f>
        <v>0.5</v>
      </c>
      <c r="AT264" s="17">
        <f t="shared" si="16"/>
        <v>71.5</v>
      </c>
      <c r="AU264" s="5"/>
    </row>
    <row r="265" spans="1:47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>
        <f>IF($D265="","",HKI!E265+HKII!E265)</f>
        <v>0</v>
      </c>
      <c r="F265" s="16">
        <f>IF($D265="","",HKI!F265+HKII!F265)</f>
        <v>0</v>
      </c>
      <c r="G265" s="16">
        <f>IF($D265="","",HKI!G265+HKII!G265)</f>
        <v>0</v>
      </c>
      <c r="H265" s="16">
        <f>IF($D265="","",HKI!H265+HKII!H265)</f>
        <v>0</v>
      </c>
      <c r="I265" s="16">
        <f>IF($D265="","",HKI!I265+HKII!I265)</f>
        <v>0</v>
      </c>
      <c r="J265" s="16">
        <f>IF($D265="","",HKI!J265+HKII!J265)</f>
        <v>0</v>
      </c>
      <c r="K265" s="16">
        <f>IF($D265="","",HKI!K265+HKII!K265)</f>
        <v>0</v>
      </c>
      <c r="L265" s="16">
        <f>IF($D265="","",HKI!L265+HKII!L265)</f>
        <v>0</v>
      </c>
      <c r="M265" s="34">
        <f>IF($D265="","",($E265+$F265*1.5+$G265*0.25+$H265*0.5+$I265*2+$J265*2.5+$K265*0.5+$L265*1.5)+'HK HE 16-17'!I271)</f>
        <v>0</v>
      </c>
      <c r="N265" s="16">
        <f>IF($D265="","",HKI!N265+HKII!N265)</f>
        <v>0</v>
      </c>
      <c r="O265" s="16">
        <f>IF($D265="","",HKI!O265+HKII!O265)</f>
        <v>0</v>
      </c>
      <c r="P265" s="16">
        <f>IF($D265="","",HKI!P265+HKII!P265)</f>
        <v>0</v>
      </c>
      <c r="Q265" s="16">
        <f>IF($D265="","",HKI!Q265+HKII!Q265)</f>
        <v>0</v>
      </c>
      <c r="R265" s="34">
        <f>IF($D265="","",SUM($N265:$Q265)+'HK HE 16-17'!N271)</f>
        <v>0</v>
      </c>
      <c r="S265" s="16">
        <f>IF($D265="","",HKI!S265+HKII!S265)</f>
        <v>0</v>
      </c>
      <c r="T265" s="16">
        <f>IF($D265="","",HKI!T265+HKII!T265)</f>
        <v>0</v>
      </c>
      <c r="U265" s="16">
        <f>IF($D265="","",HKI!U265+HKII!U265)</f>
        <v>0</v>
      </c>
      <c r="V265" s="34">
        <f>IF($D265="","",((SUM($S265:$T265))-U265)*0.1)+'HK HE 16-17'!R271</f>
        <v>0</v>
      </c>
      <c r="W265" s="16">
        <f>IF($D265="","",HKI!W265+HKII!W265)</f>
        <v>0</v>
      </c>
      <c r="X265" s="16">
        <f>IF($D265="","",HKI!X265+HKII!X265)</f>
        <v>0</v>
      </c>
      <c r="Y265" s="16">
        <f>IF($D265="","",HKI!Y265+HKII!Y265)</f>
        <v>0</v>
      </c>
      <c r="Z265" s="34">
        <f t="shared" si="14"/>
        <v>0</v>
      </c>
      <c r="AA265" s="16">
        <f>IF($D265="","",HKI!AA265+HKII!AA265)</f>
        <v>0</v>
      </c>
      <c r="AB265" s="16">
        <f>IF($D265="","",HKI!AB265+HKII!AB265)</f>
        <v>0</v>
      </c>
      <c r="AC265" s="16">
        <f>IF($D265="","",HKI!AC265+HKII!AC265)</f>
        <v>0</v>
      </c>
      <c r="AD265" s="34">
        <f t="shared" si="15"/>
        <v>0</v>
      </c>
      <c r="AE265" s="16">
        <f>IF($D265="","",HKI!AE265+HKII!AE265)</f>
        <v>0</v>
      </c>
      <c r="AF265" s="16">
        <f>IF($D265="","",HKI!AF265+HKII!AF265)</f>
        <v>0</v>
      </c>
      <c r="AG265" s="16">
        <f>IF($D265="","",HKI!AG265+HKII!AG265)</f>
        <v>0</v>
      </c>
      <c r="AH265" s="34">
        <f>IF($D265="","",HKI!AH265+HKII!AH265)</f>
        <v>0</v>
      </c>
      <c r="AI265" s="16">
        <f>IF($D265="","",HKI!AI265+HKII!AI265+'COI - CHAM THI TN 17-18'!AI265)</f>
        <v>0</v>
      </c>
      <c r="AJ265" s="16">
        <f>IF($D265="","",HKI!AJ265+HKII!AJ265+'COI - CHAM THI TN 17-18'!AJ265)</f>
        <v>0</v>
      </c>
      <c r="AK265" s="34">
        <f>IF($D265="","",(SUM($AI265:$AJ265))*0.2)+'HK HE 16-17'!Y271</f>
        <v>0</v>
      </c>
      <c r="AL265" s="16">
        <f>IF($D265="","",HKI!AL265+HKII!AL265)</f>
        <v>0</v>
      </c>
      <c r="AM265" s="16">
        <f>IF($D265="","",HKI!AM265+HKII!AM265)</f>
        <v>0</v>
      </c>
      <c r="AN265" s="34">
        <f>IF($D265="","",HKI!AN265+HKII!AN265)</f>
        <v>0</v>
      </c>
      <c r="AO265" s="16">
        <f>IF($D265="","",HKI!AO265+HKII!AO265+'COI - CHAM THI TN 17-18'!AO265)</f>
        <v>0</v>
      </c>
      <c r="AP265" s="16">
        <f>IF($D265="","",HKI!AP265+HKII!AP265+'COI - CHAM THI TN 17-18'!AP265)</f>
        <v>0</v>
      </c>
      <c r="AQ265" s="16">
        <f>IF(D265="","",SUM(AO265:AP265)*0.4)+'HK HE 16-17'!AB271</f>
        <v>0</v>
      </c>
      <c r="AR265" s="34">
        <f>IF($D265="","",HKI!AR265+HKII!AR265+'COI - CHAM THI TN 17-18'!AR265+'HK HE 16-17'!AF271)</f>
        <v>0</v>
      </c>
      <c r="AS265" s="34">
        <f>IF($D265="","",HKI!AS265+HKII!AS265+'COI - CHAM THI TN 17-18'!AS265+'HK HE 16-17'!AG271)</f>
        <v>0</v>
      </c>
      <c r="AT265" s="17">
        <f t="shared" si="16"/>
        <v>0</v>
      </c>
      <c r="AU265" s="5"/>
    </row>
    <row r="266" spans="1:47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>
        <f>IF($D266="","",HKI!E266+HKII!E266)</f>
        <v>2</v>
      </c>
      <c r="F266" s="16">
        <f>IF($D266="","",HKI!F266+HKII!F266)</f>
        <v>0</v>
      </c>
      <c r="G266" s="16">
        <f>IF($D266="","",HKI!G266+HKII!G266)</f>
        <v>0</v>
      </c>
      <c r="H266" s="16">
        <f>IF($D266="","",HKI!H266+HKII!H266)</f>
        <v>0</v>
      </c>
      <c r="I266" s="16">
        <f>IF($D266="","",HKI!I266+HKII!I266)</f>
        <v>0</v>
      </c>
      <c r="J266" s="16">
        <f>IF($D266="","",HKI!J266+HKII!J266)</f>
        <v>0</v>
      </c>
      <c r="K266" s="16">
        <f>IF($D266="","",HKI!K266+HKII!K266)</f>
        <v>0</v>
      </c>
      <c r="L266" s="16">
        <f>IF($D266="","",HKI!L266+HKII!L266)</f>
        <v>0</v>
      </c>
      <c r="M266" s="34">
        <f>IF($D266="","",($E266+$F266*1.5+$G266*0.25+$H266*0.5+$I266*2+$J266*2.5+$K266*0.5+$L266*1.5)+'HK HE 16-17'!I272)</f>
        <v>6</v>
      </c>
      <c r="N266" s="16">
        <f>IF($D266="","",HKI!N266+HKII!N266)</f>
        <v>3.9000000000000004</v>
      </c>
      <c r="O266" s="16">
        <f>IF($D266="","",HKI!O266+HKII!O266)</f>
        <v>3.0000000000000004</v>
      </c>
      <c r="P266" s="16">
        <f>IF($D266="","",HKI!P266+HKII!P266)</f>
        <v>0</v>
      </c>
      <c r="Q266" s="16">
        <f>IF($D266="","",HKI!Q266+HKII!Q266)</f>
        <v>0</v>
      </c>
      <c r="R266" s="34">
        <f>IF($D266="","",SUM($N266:$Q266)+'HK HE 16-17'!N272)</f>
        <v>8.1</v>
      </c>
      <c r="S266" s="16">
        <f>IF($D266="","",HKI!S266+HKII!S266)</f>
        <v>143</v>
      </c>
      <c r="T266" s="16">
        <f>IF($D266="","",HKI!T266+HKII!T266)</f>
        <v>262</v>
      </c>
      <c r="U266" s="16">
        <f>IF($D266="","",HKI!U266+HKII!U266)</f>
        <v>197</v>
      </c>
      <c r="V266" s="34">
        <f>IF($D266="","",((SUM($S266:$T266))-U266)*0.1)+'HK HE 16-17'!R272</f>
        <v>18.650000000000002</v>
      </c>
      <c r="W266" s="16">
        <f>IF($D266="","",HKI!W266+HKII!W266)</f>
        <v>0</v>
      </c>
      <c r="X266" s="16">
        <f>IF($D266="","",HKI!X266+HKII!X266)</f>
        <v>0</v>
      </c>
      <c r="Y266" s="16">
        <f>IF($D266="","",HKI!Y266+HKII!Y266)</f>
        <v>0</v>
      </c>
      <c r="Z266" s="34">
        <f t="shared" si="14"/>
        <v>0</v>
      </c>
      <c r="AA266" s="16">
        <f>IF($D266="","",HKI!AA266+HKII!AA266)</f>
        <v>0</v>
      </c>
      <c r="AB266" s="16">
        <f>IF($D266="","",HKI!AB266+HKII!AB266)</f>
        <v>0</v>
      </c>
      <c r="AC266" s="16">
        <f>IF($D266="","",HKI!AC266+HKII!AC266)</f>
        <v>0</v>
      </c>
      <c r="AD266" s="34">
        <f t="shared" si="15"/>
        <v>0</v>
      </c>
      <c r="AE266" s="16">
        <f>IF($D266="","",HKI!AE266+HKII!AE266)</f>
        <v>0</v>
      </c>
      <c r="AF266" s="16">
        <f>IF($D266="","",HKI!AF266+HKII!AF266)</f>
        <v>0</v>
      </c>
      <c r="AG266" s="16">
        <f>IF($D266="","",HKI!AG266+HKII!AG266)</f>
        <v>0</v>
      </c>
      <c r="AH266" s="34">
        <f>IF($D266="","",HKI!AH266+HKII!AH266)</f>
        <v>0</v>
      </c>
      <c r="AI266" s="16">
        <f>IF($D266="","",HKI!AI266+HKII!AI266+'COI - CHAM THI TN 17-18'!AI266)</f>
        <v>0</v>
      </c>
      <c r="AJ266" s="16">
        <f>IF($D266="","",HKI!AJ266+HKII!AJ266+'COI - CHAM THI TN 17-18'!AJ266)</f>
        <v>0</v>
      </c>
      <c r="AK266" s="34">
        <f>IF($D266="","",(SUM($AI266:$AJ266))*0.2)+'HK HE 16-17'!Y272</f>
        <v>0</v>
      </c>
      <c r="AL266" s="16">
        <f>IF($D266="","",HKI!AL266+HKII!AL266)</f>
        <v>0</v>
      </c>
      <c r="AM266" s="16">
        <f>IF($D266="","",HKI!AM266+HKII!AM266)</f>
        <v>0</v>
      </c>
      <c r="AN266" s="34">
        <f>IF($D266="","",HKI!AN266+HKII!AN266)</f>
        <v>0</v>
      </c>
      <c r="AO266" s="16">
        <f>IF($D266="","",HKI!AO266+HKII!AO266+'COI - CHAM THI TN 17-18'!AO266)</f>
        <v>0</v>
      </c>
      <c r="AP266" s="16">
        <f>IF($D266="","",HKI!AP266+HKII!AP266+'COI - CHAM THI TN 17-18'!AP266)</f>
        <v>0</v>
      </c>
      <c r="AQ266" s="16">
        <f>IF(D266="","",SUM(AO266:AP266)*0.4)+'HK HE 16-17'!AB272</f>
        <v>0</v>
      </c>
      <c r="AR266" s="34">
        <f>IF($D266="","",HKI!AR266+HKII!AR266+'COI - CHAM THI TN 17-18'!AR266+'HK HE 16-17'!AF272)</f>
        <v>0</v>
      </c>
      <c r="AS266" s="34">
        <f>IF($D266="","",HKI!AS266+HKII!AS266+'COI - CHAM THI TN 17-18'!AS266+'HK HE 16-17'!AG272)</f>
        <v>0.5</v>
      </c>
      <c r="AT266" s="17">
        <f t="shared" si="16"/>
        <v>33.299999999999997</v>
      </c>
      <c r="AU266" s="5"/>
    </row>
    <row r="267" spans="1:47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>
        <f>IF($D267="","",HKI!E267+HKII!E267)</f>
        <v>0</v>
      </c>
      <c r="F267" s="16">
        <f>IF($D267="","",HKI!F267+HKII!F267)</f>
        <v>0</v>
      </c>
      <c r="G267" s="16">
        <f>IF($D267="","",HKI!G267+HKII!G267)</f>
        <v>0</v>
      </c>
      <c r="H267" s="16">
        <f>IF($D267="","",HKI!H267+HKII!H267)</f>
        <v>0</v>
      </c>
      <c r="I267" s="16">
        <f>IF($D267="","",HKI!I267+HKII!I267)</f>
        <v>0</v>
      </c>
      <c r="J267" s="16">
        <f>IF($D267="","",HKI!J267+HKII!J267)</f>
        <v>0</v>
      </c>
      <c r="K267" s="16">
        <f>IF($D267="","",HKI!K267+HKII!K267)</f>
        <v>0</v>
      </c>
      <c r="L267" s="16">
        <f>IF($D267="","",HKI!L267+HKII!L267)</f>
        <v>0</v>
      </c>
      <c r="M267" s="34">
        <f>IF($D267="","",($E267+$F267*1.5+$G267*0.25+$H267*0.5+$I267*2+$J267*2.5+$K267*0.5+$L267*1.5)+'HK HE 16-17'!I273)</f>
        <v>0</v>
      </c>
      <c r="N267" s="16">
        <f>IF($D267="","",HKI!N267+HKII!N267)</f>
        <v>0</v>
      </c>
      <c r="O267" s="16">
        <f>IF($D267="","",HKI!O267+HKII!O267)</f>
        <v>0</v>
      </c>
      <c r="P267" s="16">
        <f>IF($D267="","",HKI!P267+HKII!P267)</f>
        <v>0</v>
      </c>
      <c r="Q267" s="16">
        <f>IF($D267="","",HKI!Q267+HKII!Q267)</f>
        <v>0</v>
      </c>
      <c r="R267" s="34">
        <f>IF($D267="","",SUM($N267:$Q267)+'HK HE 16-17'!N273)</f>
        <v>0</v>
      </c>
      <c r="S267" s="16">
        <f>IF($D267="","",HKI!S267+HKII!S267)</f>
        <v>0</v>
      </c>
      <c r="T267" s="16">
        <f>IF($D267="","",HKI!T267+HKII!T267)</f>
        <v>0</v>
      </c>
      <c r="U267" s="16">
        <f>IF($D267="","",HKI!U267+HKII!U267)</f>
        <v>0</v>
      </c>
      <c r="V267" s="34">
        <f>IF($D267="","",((SUM($S267:$T267))-U267)*0.1)+'HK HE 16-17'!R273</f>
        <v>0</v>
      </c>
      <c r="W267" s="16">
        <f>IF($D267="","",HKI!W267+HKII!W267)</f>
        <v>0</v>
      </c>
      <c r="X267" s="16">
        <f>IF($D267="","",HKI!X267+HKII!X267)</f>
        <v>0</v>
      </c>
      <c r="Y267" s="16">
        <f>IF($D267="","",HKI!Y267+HKII!Y267)</f>
        <v>0</v>
      </c>
      <c r="Z267" s="34">
        <f t="shared" si="14"/>
        <v>0</v>
      </c>
      <c r="AA267" s="16">
        <f>IF($D267="","",HKI!AA267+HKII!AA267)</f>
        <v>0</v>
      </c>
      <c r="AB267" s="16">
        <f>IF($D267="","",HKI!AB267+HKII!AB267)</f>
        <v>0</v>
      </c>
      <c r="AC267" s="16">
        <f>IF($D267="","",HKI!AC267+HKII!AC267)</f>
        <v>0</v>
      </c>
      <c r="AD267" s="34">
        <f t="shared" si="15"/>
        <v>0</v>
      </c>
      <c r="AE267" s="16">
        <f>IF($D267="","",HKI!AE267+HKII!AE267)</f>
        <v>0</v>
      </c>
      <c r="AF267" s="16">
        <f>IF($D267="","",HKI!AF267+HKII!AF267)</f>
        <v>0</v>
      </c>
      <c r="AG267" s="16">
        <f>IF($D267="","",HKI!AG267+HKII!AG267)</f>
        <v>0</v>
      </c>
      <c r="AH267" s="34">
        <f>IF($D267="","",HKI!AH267+HKII!AH267)</f>
        <v>0</v>
      </c>
      <c r="AI267" s="16">
        <f>IF($D267="","",HKI!AI267+HKII!AI267+'COI - CHAM THI TN 17-18'!AI267)</f>
        <v>0</v>
      </c>
      <c r="AJ267" s="16">
        <f>IF($D267="","",HKI!AJ267+HKII!AJ267+'COI - CHAM THI TN 17-18'!AJ267)</f>
        <v>0</v>
      </c>
      <c r="AK267" s="34">
        <f>IF($D267="","",(SUM($AI267:$AJ267))*0.2)+'HK HE 16-17'!Y273</f>
        <v>0</v>
      </c>
      <c r="AL267" s="16">
        <f>IF($D267="","",HKI!AL267+HKII!AL267)</f>
        <v>0</v>
      </c>
      <c r="AM267" s="16">
        <f>IF($D267="","",HKI!AM267+HKII!AM267)</f>
        <v>0</v>
      </c>
      <c r="AN267" s="34">
        <f>IF($D267="","",HKI!AN267+HKII!AN267)</f>
        <v>0</v>
      </c>
      <c r="AO267" s="16">
        <f>IF($D267="","",HKI!AO267+HKII!AO267+'COI - CHAM THI TN 17-18'!AO267)</f>
        <v>0</v>
      </c>
      <c r="AP267" s="16">
        <f>IF($D267="","",HKI!AP267+HKII!AP267+'COI - CHAM THI TN 17-18'!AP267)</f>
        <v>0</v>
      </c>
      <c r="AQ267" s="16">
        <f>IF(D267="","",SUM(AO267:AP267)*0.4)+'HK HE 16-17'!AB273</f>
        <v>0</v>
      </c>
      <c r="AR267" s="34">
        <f>IF($D267="","",HKI!AR267+HKII!AR267+'COI - CHAM THI TN 17-18'!AR267+'HK HE 16-17'!AF273)</f>
        <v>0</v>
      </c>
      <c r="AS267" s="34">
        <f>IF($D267="","",HKI!AS267+HKII!AS267+'COI - CHAM THI TN 17-18'!AS267+'HK HE 16-17'!AG273)</f>
        <v>0</v>
      </c>
      <c r="AT267" s="17">
        <f t="shared" si="16"/>
        <v>0</v>
      </c>
      <c r="AU267" s="5"/>
    </row>
    <row r="268" spans="1:47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>
        <f>IF($D268="","",HKI!E268+HKII!E268)</f>
        <v>0</v>
      </c>
      <c r="F268" s="16">
        <f>IF($D268="","",HKI!F268+HKII!F268)</f>
        <v>0</v>
      </c>
      <c r="G268" s="16">
        <f>IF($D268="","",HKI!G268+HKII!G268)</f>
        <v>0</v>
      </c>
      <c r="H268" s="16">
        <f>IF($D268="","",HKI!H268+HKII!H268)</f>
        <v>0</v>
      </c>
      <c r="I268" s="16">
        <f>IF($D268="","",HKI!I268+HKII!I268)</f>
        <v>0</v>
      </c>
      <c r="J268" s="16">
        <f>IF($D268="","",HKI!J268+HKII!J268)</f>
        <v>0</v>
      </c>
      <c r="K268" s="16">
        <f>IF($D268="","",HKI!K268+HKII!K268)</f>
        <v>0</v>
      </c>
      <c r="L268" s="16">
        <f>IF($D268="","",HKI!L268+HKII!L268)</f>
        <v>0</v>
      </c>
      <c r="M268" s="34">
        <f>IF($D268="","",($E268+$F268*1.5+$G268*0.25+$H268*0.5+$I268*2+$J268*2.5+$K268*0.5+$L268*1.5)+'HK HE 16-17'!I274)</f>
        <v>0</v>
      </c>
      <c r="N268" s="16">
        <f>IF($D268="","",HKI!N268+HKII!N268)</f>
        <v>0.6</v>
      </c>
      <c r="O268" s="16">
        <f>IF($D268="","",HKI!O268+HKII!O268)</f>
        <v>0</v>
      </c>
      <c r="P268" s="16">
        <f>IF($D268="","",HKI!P268+HKII!P268)</f>
        <v>0</v>
      </c>
      <c r="Q268" s="16">
        <f>IF($D268="","",HKI!Q268+HKII!Q268)</f>
        <v>0</v>
      </c>
      <c r="R268" s="34">
        <f>IF($D268="","",SUM($N268:$Q268)+'HK HE 16-17'!N274)</f>
        <v>0.6</v>
      </c>
      <c r="S268" s="16">
        <f>IF($D268="","",HKI!S268+HKII!S268)</f>
        <v>72</v>
      </c>
      <c r="T268" s="16">
        <f>IF($D268="","",HKI!T268+HKII!T268)</f>
        <v>0</v>
      </c>
      <c r="U268" s="16">
        <f>IF($D268="","",HKI!U268+HKII!U268)</f>
        <v>302</v>
      </c>
      <c r="V268" s="34">
        <f>IF($D268="","",((SUM($S268:$T268))-U268)*0.1)+'HK HE 16-17'!R274</f>
        <v>-23</v>
      </c>
      <c r="W268" s="16">
        <f>IF($D268="","",HKI!W268+HKII!W268)</f>
        <v>0</v>
      </c>
      <c r="X268" s="16">
        <f>IF($D268="","",HKI!X268+HKII!X268)</f>
        <v>0</v>
      </c>
      <c r="Y268" s="16">
        <f>IF($D268="","",HKI!Y268+HKII!Y268)</f>
        <v>0</v>
      </c>
      <c r="Z268" s="34">
        <f t="shared" si="14"/>
        <v>0</v>
      </c>
      <c r="AA268" s="16">
        <f>IF($D268="","",HKI!AA268+HKII!AA268)</f>
        <v>0</v>
      </c>
      <c r="AB268" s="16">
        <f>IF($D268="","",HKI!AB268+HKII!AB268)</f>
        <v>0</v>
      </c>
      <c r="AC268" s="16">
        <f>IF($D268="","",HKI!AC268+HKII!AC268)</f>
        <v>0</v>
      </c>
      <c r="AD268" s="34">
        <f t="shared" si="15"/>
        <v>0</v>
      </c>
      <c r="AE268" s="16">
        <f>IF($D268="","",HKI!AE268+HKII!AE268)</f>
        <v>0</v>
      </c>
      <c r="AF268" s="16">
        <f>IF($D268="","",HKI!AF268+HKII!AF268)</f>
        <v>0</v>
      </c>
      <c r="AG268" s="16">
        <f>IF($D268="","",HKI!AG268+HKII!AG268)</f>
        <v>0</v>
      </c>
      <c r="AH268" s="34">
        <f>IF($D268="","",HKI!AH268+HKII!AH268)</f>
        <v>0</v>
      </c>
      <c r="AI268" s="16">
        <f>IF($D268="","",HKI!AI268+HKII!AI268+'COI - CHAM THI TN 17-18'!AI268)</f>
        <v>0</v>
      </c>
      <c r="AJ268" s="16">
        <f>IF($D268="","",HKI!AJ268+HKII!AJ268+'COI - CHAM THI TN 17-18'!AJ268)</f>
        <v>0</v>
      </c>
      <c r="AK268" s="34">
        <f>IF($D268="","",(SUM($AI268:$AJ268))*0.2)+'HK HE 16-17'!Y274</f>
        <v>0</v>
      </c>
      <c r="AL268" s="16">
        <f>IF($D268="","",HKI!AL268+HKII!AL268)</f>
        <v>0</v>
      </c>
      <c r="AM268" s="16">
        <f>IF($D268="","",HKI!AM268+HKII!AM268)</f>
        <v>0</v>
      </c>
      <c r="AN268" s="34">
        <f>IF($D268="","",HKI!AN268+HKII!AN268)</f>
        <v>0</v>
      </c>
      <c r="AO268" s="16">
        <f>IF($D268="","",HKI!AO268+HKII!AO268+'COI - CHAM THI TN 17-18'!AO268)</f>
        <v>0</v>
      </c>
      <c r="AP268" s="16">
        <f>IF($D268="","",HKI!AP268+HKII!AP268+'COI - CHAM THI TN 17-18'!AP268)</f>
        <v>0</v>
      </c>
      <c r="AQ268" s="16">
        <f>IF(D268="","",SUM(AO268:AP268)*0.4)+'HK HE 16-17'!AB274</f>
        <v>0</v>
      </c>
      <c r="AR268" s="34">
        <f>IF($D268="","",HKI!AR268+HKII!AR268+'COI - CHAM THI TN 17-18'!AR268+'HK HE 16-17'!AF274)</f>
        <v>0</v>
      </c>
      <c r="AS268" s="34">
        <f>IF($D268="","",HKI!AS268+HKII!AS268+'COI - CHAM THI TN 17-18'!AS268+'HK HE 16-17'!AG274)</f>
        <v>0</v>
      </c>
      <c r="AT268" s="17">
        <f t="shared" si="16"/>
        <v>-22.4</v>
      </c>
      <c r="AU268" s="5"/>
    </row>
    <row r="269" spans="1:47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>
        <f>IF($D269="","",HKI!E269+HKII!E269)</f>
        <v>0</v>
      </c>
      <c r="F269" s="16">
        <f>IF($D269="","",HKI!F269+HKII!F269)</f>
        <v>0</v>
      </c>
      <c r="G269" s="16">
        <f>IF($D269="","",HKI!G269+HKII!G269)</f>
        <v>0</v>
      </c>
      <c r="H269" s="16">
        <f>IF($D269="","",HKI!H269+HKII!H269)</f>
        <v>0</v>
      </c>
      <c r="I269" s="16">
        <f>IF($D269="","",HKI!I269+HKII!I269)</f>
        <v>0</v>
      </c>
      <c r="J269" s="16">
        <f>IF($D269="","",HKI!J269+HKII!J269)</f>
        <v>0</v>
      </c>
      <c r="K269" s="16">
        <f>IF($D269="","",HKI!K269+HKII!K269)</f>
        <v>0</v>
      </c>
      <c r="L269" s="16">
        <f>IF($D269="","",HKI!L269+HKII!L269)</f>
        <v>0</v>
      </c>
      <c r="M269" s="34">
        <f>IF($D269="","",($E269+$F269*1.5+$G269*0.25+$H269*0.5+$I269*2+$J269*2.5+$K269*0.5+$L269*1.5)+'HK HE 16-17'!I275)</f>
        <v>0</v>
      </c>
      <c r="N269" s="16">
        <f>IF($D269="","",HKI!N269+HKII!N269)</f>
        <v>1.05</v>
      </c>
      <c r="O269" s="16">
        <f>IF($D269="","",HKI!O269+HKII!O269)</f>
        <v>0</v>
      </c>
      <c r="P269" s="16">
        <f>IF($D269="","",HKI!P269+HKII!P269)</f>
        <v>0</v>
      </c>
      <c r="Q269" s="16">
        <f>IF($D269="","",HKI!Q269+HKII!Q269)</f>
        <v>0</v>
      </c>
      <c r="R269" s="34">
        <f>IF($D269="","",SUM($N269:$Q269)+'HK HE 16-17'!N275)</f>
        <v>1.05</v>
      </c>
      <c r="S269" s="16">
        <f>IF($D269="","",HKI!S269+HKII!S269)</f>
        <v>0</v>
      </c>
      <c r="T269" s="16">
        <f>IF($D269="","",HKI!T269+HKII!T269)</f>
        <v>0</v>
      </c>
      <c r="U269" s="16">
        <f>IF($D269="","",HKI!U269+HKII!U269)</f>
        <v>0</v>
      </c>
      <c r="V269" s="34">
        <f>IF($D269="","",((SUM($S269:$T269))-U269)*0.1)+'HK HE 16-17'!R275</f>
        <v>0</v>
      </c>
      <c r="W269" s="16">
        <f>IF($D269="","",HKI!W269+HKII!W269)</f>
        <v>0</v>
      </c>
      <c r="X269" s="16">
        <f>IF($D269="","",HKI!X269+HKII!X269)</f>
        <v>0</v>
      </c>
      <c r="Y269" s="16">
        <f>IF($D269="","",HKI!Y269+HKII!Y269)</f>
        <v>0</v>
      </c>
      <c r="Z269" s="34">
        <f t="shared" si="14"/>
        <v>0</v>
      </c>
      <c r="AA269" s="16">
        <f>IF($D269="","",HKI!AA269+HKII!AA269)</f>
        <v>0</v>
      </c>
      <c r="AB269" s="16">
        <f>IF($D269="","",HKI!AB269+HKII!AB269)</f>
        <v>0</v>
      </c>
      <c r="AC269" s="16">
        <f>IF($D269="","",HKI!AC269+HKII!AC269)</f>
        <v>0</v>
      </c>
      <c r="AD269" s="34">
        <f t="shared" si="15"/>
        <v>0</v>
      </c>
      <c r="AE269" s="16">
        <f>IF($D269="","",HKI!AE269+HKII!AE269)</f>
        <v>0</v>
      </c>
      <c r="AF269" s="16">
        <f>IF($D269="","",HKI!AF269+HKII!AF269)</f>
        <v>0</v>
      </c>
      <c r="AG269" s="16">
        <f>IF($D269="","",HKI!AG269+HKII!AG269)</f>
        <v>0</v>
      </c>
      <c r="AH269" s="34">
        <f>IF($D269="","",HKI!AH269+HKII!AH269)</f>
        <v>0</v>
      </c>
      <c r="AI269" s="16">
        <f>IF($D269="","",HKI!AI269+HKII!AI269+'COI - CHAM THI TN 17-18'!AI269)</f>
        <v>0</v>
      </c>
      <c r="AJ269" s="16">
        <f>IF($D269="","",HKI!AJ269+HKII!AJ269+'COI - CHAM THI TN 17-18'!AJ269)</f>
        <v>0</v>
      </c>
      <c r="AK269" s="34">
        <f>IF($D269="","",(SUM($AI269:$AJ269))*0.2)+'HK HE 16-17'!Y275</f>
        <v>0</v>
      </c>
      <c r="AL269" s="16">
        <f>IF($D269="","",HKI!AL269+HKII!AL269)</f>
        <v>0</v>
      </c>
      <c r="AM269" s="16">
        <f>IF($D269="","",HKI!AM269+HKII!AM269)</f>
        <v>0</v>
      </c>
      <c r="AN269" s="34">
        <f>IF($D269="","",HKI!AN269+HKII!AN269)</f>
        <v>0</v>
      </c>
      <c r="AO269" s="16">
        <f>IF($D269="","",HKI!AO269+HKII!AO269+'COI - CHAM THI TN 17-18'!AO269)</f>
        <v>0</v>
      </c>
      <c r="AP269" s="16">
        <f>IF($D269="","",HKI!AP269+HKII!AP269+'COI - CHAM THI TN 17-18'!AP269)</f>
        <v>0</v>
      </c>
      <c r="AQ269" s="16">
        <f>IF(D269="","",SUM(AO269:AP269)*0.4)+'HK HE 16-17'!AB275</f>
        <v>0</v>
      </c>
      <c r="AR269" s="34">
        <f>IF($D269="","",HKI!AR269+HKII!AR269+'COI - CHAM THI TN 17-18'!AR269+'HK HE 16-17'!AF275)</f>
        <v>0</v>
      </c>
      <c r="AS269" s="34">
        <f>IF($D269="","",HKI!AS269+HKII!AS269+'COI - CHAM THI TN 17-18'!AS269+'HK HE 16-17'!AG275)</f>
        <v>0</v>
      </c>
      <c r="AT269" s="17">
        <f t="shared" si="16"/>
        <v>1.1000000000000001</v>
      </c>
      <c r="AU269" s="5"/>
    </row>
    <row r="270" spans="1:47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>
        <f>IF($D270="","",HKI!E270+HKII!E270)</f>
        <v>0</v>
      </c>
      <c r="F270" s="16">
        <f>IF($D270="","",HKI!F270+HKII!F270)</f>
        <v>0</v>
      </c>
      <c r="G270" s="16">
        <f>IF($D270="","",HKI!G270+HKII!G270)</f>
        <v>0</v>
      </c>
      <c r="H270" s="16">
        <f>IF($D270="","",HKI!H270+HKII!H270)</f>
        <v>0</v>
      </c>
      <c r="I270" s="16">
        <f>IF($D270="","",HKI!I270+HKII!I270)</f>
        <v>0</v>
      </c>
      <c r="J270" s="16">
        <f>IF($D270="","",HKI!J270+HKII!J270)</f>
        <v>0</v>
      </c>
      <c r="K270" s="16">
        <f>IF($D270="","",HKI!K270+HKII!K270)</f>
        <v>0</v>
      </c>
      <c r="L270" s="16">
        <f>IF($D270="","",HKI!L270+HKII!L270)</f>
        <v>0</v>
      </c>
      <c r="M270" s="34">
        <f>IF($D270="","",($E270+$F270*1.5+$G270*0.25+$H270*0.5+$I270*2+$J270*2.5+$K270*0.5+$L270*1.5)+'HK HE 16-17'!I276)</f>
        <v>0</v>
      </c>
      <c r="N270" s="16">
        <f>IF($D270="","",HKI!N270+HKII!N270)</f>
        <v>5.85</v>
      </c>
      <c r="O270" s="16">
        <f>IF($D270="","",HKI!O270+HKII!O270)</f>
        <v>6</v>
      </c>
      <c r="P270" s="16">
        <f>IF($D270="","",HKI!P270+HKII!P270)</f>
        <v>0</v>
      </c>
      <c r="Q270" s="16">
        <f>IF($D270="","",HKI!Q270+HKII!Q270)</f>
        <v>0</v>
      </c>
      <c r="R270" s="34">
        <f>IF($D270="","",SUM($N270:$Q270)+'HK HE 16-17'!N276)</f>
        <v>14.25</v>
      </c>
      <c r="S270" s="16">
        <f>IF($D270="","",HKI!S270+HKII!S270)</f>
        <v>0</v>
      </c>
      <c r="T270" s="16">
        <f>IF($D270="","",HKI!T270+HKII!T270)</f>
        <v>0</v>
      </c>
      <c r="U270" s="16">
        <f>IF($D270="","",HKI!U270+HKII!U270)</f>
        <v>0</v>
      </c>
      <c r="V270" s="34">
        <f>IF($D270="","",((SUM($S270:$T270))-U270)*0.1)+'HK HE 16-17'!R276</f>
        <v>0</v>
      </c>
      <c r="W270" s="16">
        <f>IF($D270="","",HKI!W270+HKII!W270)</f>
        <v>0</v>
      </c>
      <c r="X270" s="16">
        <f>IF($D270="","",HKI!X270+HKII!X270)</f>
        <v>0</v>
      </c>
      <c r="Y270" s="16">
        <f>IF($D270="","",HKI!Y270+HKII!Y270)</f>
        <v>0</v>
      </c>
      <c r="Z270" s="34">
        <f t="shared" si="14"/>
        <v>0</v>
      </c>
      <c r="AA270" s="16">
        <f>IF($D270="","",HKI!AA270+HKII!AA270)</f>
        <v>0</v>
      </c>
      <c r="AB270" s="16">
        <f>IF($D270="","",HKI!AB270+HKII!AB270)</f>
        <v>0</v>
      </c>
      <c r="AC270" s="16">
        <f>IF($D270="","",HKI!AC270+HKII!AC270)</f>
        <v>0</v>
      </c>
      <c r="AD270" s="34">
        <f t="shared" si="15"/>
        <v>0</v>
      </c>
      <c r="AE270" s="16">
        <f>IF($D270="","",HKI!AE270+HKII!AE270)</f>
        <v>0</v>
      </c>
      <c r="AF270" s="16">
        <f>IF($D270="","",HKI!AF270+HKII!AF270)</f>
        <v>0</v>
      </c>
      <c r="AG270" s="16">
        <f>IF($D270="","",HKI!AG270+HKII!AG270)</f>
        <v>0</v>
      </c>
      <c r="AH270" s="34">
        <f>IF($D270="","",HKI!AH270+HKII!AH270)</f>
        <v>0</v>
      </c>
      <c r="AI270" s="16">
        <f>IF($D270="","",HKI!AI270+HKII!AI270+'COI - CHAM THI TN 17-18'!AI270)</f>
        <v>0</v>
      </c>
      <c r="AJ270" s="16">
        <f>IF($D270="","",HKI!AJ270+HKII!AJ270+'COI - CHAM THI TN 17-18'!AJ270)</f>
        <v>0</v>
      </c>
      <c r="AK270" s="34">
        <f>IF($D270="","",(SUM($AI270:$AJ270))*0.2)+'HK HE 16-17'!Y276</f>
        <v>0</v>
      </c>
      <c r="AL270" s="16">
        <f>IF($D270="","",HKI!AL270+HKII!AL270)</f>
        <v>0</v>
      </c>
      <c r="AM270" s="16">
        <f>IF($D270="","",HKI!AM270+HKII!AM270)</f>
        <v>0</v>
      </c>
      <c r="AN270" s="34">
        <f>IF($D270="","",HKI!AN270+HKII!AN270)</f>
        <v>0</v>
      </c>
      <c r="AO270" s="16">
        <f>IF($D270="","",HKI!AO270+HKII!AO270+'COI - CHAM THI TN 17-18'!AO270)</f>
        <v>0</v>
      </c>
      <c r="AP270" s="16">
        <f>IF($D270="","",HKI!AP270+HKII!AP270+'COI - CHAM THI TN 17-18'!AP270)</f>
        <v>0</v>
      </c>
      <c r="AQ270" s="16">
        <f>IF(D270="","",SUM(AO270:AP270)*0.4)+'HK HE 16-17'!AB276</f>
        <v>0</v>
      </c>
      <c r="AR270" s="34">
        <f>IF($D270="","",HKI!AR270+HKII!AR270+'COI - CHAM THI TN 17-18'!AR270+'HK HE 16-17'!AF276)</f>
        <v>0</v>
      </c>
      <c r="AS270" s="34">
        <f>IF($D270="","",HKI!AS270+HKII!AS270+'COI - CHAM THI TN 17-18'!AS270+'HK HE 16-17'!AG276)</f>
        <v>0.8</v>
      </c>
      <c r="AT270" s="17">
        <f t="shared" si="16"/>
        <v>15.1</v>
      </c>
      <c r="AU270" s="5"/>
    </row>
    <row r="271" spans="1:47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>
        <f>IF($D271="","",HKI!E271+HKII!E271)</f>
        <v>0</v>
      </c>
      <c r="F271" s="16">
        <f>IF($D271="","",HKI!F271+HKII!F271)</f>
        <v>0</v>
      </c>
      <c r="G271" s="16">
        <f>IF($D271="","",HKI!G271+HKII!G271)</f>
        <v>0</v>
      </c>
      <c r="H271" s="16">
        <f>IF($D271="","",HKI!H271+HKII!H271)</f>
        <v>0</v>
      </c>
      <c r="I271" s="16">
        <f>IF($D271="","",HKI!I271+HKII!I271)</f>
        <v>0</v>
      </c>
      <c r="J271" s="16">
        <f>IF($D271="","",HKI!J271+HKII!J271)</f>
        <v>0</v>
      </c>
      <c r="K271" s="16">
        <f>IF($D271="","",HKI!K271+HKII!K271)</f>
        <v>0</v>
      </c>
      <c r="L271" s="16">
        <f>IF($D271="","",HKI!L271+HKII!L271)</f>
        <v>0</v>
      </c>
      <c r="M271" s="34">
        <f>IF($D271="","",($E271+$F271*1.5+$G271*0.25+$H271*0.5+$I271*2+$J271*2.5+$K271*0.5+$L271*1.5)+'HK HE 16-17'!I277)</f>
        <v>0</v>
      </c>
      <c r="N271" s="16">
        <f>IF($D271="","",HKI!N271+HKII!N271)</f>
        <v>0</v>
      </c>
      <c r="O271" s="16">
        <f>IF($D271="","",HKI!O271+HKII!O271)</f>
        <v>0</v>
      </c>
      <c r="P271" s="16">
        <f>IF($D271="","",HKI!P271+HKII!P271)</f>
        <v>0</v>
      </c>
      <c r="Q271" s="16">
        <f>IF($D271="","",HKI!Q271+HKII!Q271)</f>
        <v>0</v>
      </c>
      <c r="R271" s="34">
        <f>IF($D271="","",SUM($N271:$Q271)+'HK HE 16-17'!N277)</f>
        <v>0</v>
      </c>
      <c r="S271" s="16">
        <f>IF($D271="","",HKI!S271+HKII!S271)</f>
        <v>0</v>
      </c>
      <c r="T271" s="16">
        <f>IF($D271="","",HKI!T271+HKII!T271)</f>
        <v>0</v>
      </c>
      <c r="U271" s="16">
        <f>IF($D271="","",HKI!U271+HKII!U271)</f>
        <v>0</v>
      </c>
      <c r="V271" s="34">
        <f>IF($D271="","",((SUM($S271:$T271))-U271)*0.1)+'HK HE 16-17'!R277</f>
        <v>0</v>
      </c>
      <c r="W271" s="16">
        <f>IF($D271="","",HKI!W271+HKII!W271)</f>
        <v>0</v>
      </c>
      <c r="X271" s="16">
        <f>IF($D271="","",HKI!X271+HKII!X271)</f>
        <v>0</v>
      </c>
      <c r="Y271" s="16">
        <f>IF($D271="","",HKI!Y271+HKII!Y271)</f>
        <v>0</v>
      </c>
      <c r="Z271" s="34">
        <f t="shared" si="14"/>
        <v>0</v>
      </c>
      <c r="AA271" s="16">
        <f>IF($D271="","",HKI!AA271+HKII!AA271)</f>
        <v>0</v>
      </c>
      <c r="AB271" s="16">
        <f>IF($D271="","",HKI!AB271+HKII!AB271)</f>
        <v>0</v>
      </c>
      <c r="AC271" s="16">
        <f>IF($D271="","",HKI!AC271+HKII!AC271)</f>
        <v>0</v>
      </c>
      <c r="AD271" s="34">
        <f t="shared" si="15"/>
        <v>0</v>
      </c>
      <c r="AE271" s="16">
        <f>IF($D271="","",HKI!AE271+HKII!AE271)</f>
        <v>0</v>
      </c>
      <c r="AF271" s="16">
        <f>IF($D271="","",HKI!AF271+HKII!AF271)</f>
        <v>0</v>
      </c>
      <c r="AG271" s="16">
        <f>IF($D271="","",HKI!AG271+HKII!AG271)</f>
        <v>0</v>
      </c>
      <c r="AH271" s="34">
        <f>IF($D271="","",HKI!AH271+HKII!AH271)</f>
        <v>0</v>
      </c>
      <c r="AI271" s="16">
        <f>IF($D271="","",HKI!AI271+HKII!AI271+'COI - CHAM THI TN 17-18'!AI271)</f>
        <v>0</v>
      </c>
      <c r="AJ271" s="16">
        <f>IF($D271="","",HKI!AJ271+HKII!AJ271+'COI - CHAM THI TN 17-18'!AJ271)</f>
        <v>0</v>
      </c>
      <c r="AK271" s="34">
        <f>IF($D271="","",(SUM($AI271:$AJ271))*0.2)+'HK HE 16-17'!Y277</f>
        <v>0</v>
      </c>
      <c r="AL271" s="16">
        <f>IF($D271="","",HKI!AL271+HKII!AL271)</f>
        <v>0</v>
      </c>
      <c r="AM271" s="16">
        <f>IF($D271="","",HKI!AM271+HKII!AM271)</f>
        <v>0</v>
      </c>
      <c r="AN271" s="34">
        <f>IF($D271="","",HKI!AN271+HKII!AN271)</f>
        <v>0</v>
      </c>
      <c r="AO271" s="16">
        <f>IF($D271="","",HKI!AO271+HKII!AO271+'COI - CHAM THI TN 17-18'!AO271)</f>
        <v>0</v>
      </c>
      <c r="AP271" s="16">
        <f>IF($D271="","",HKI!AP271+HKII!AP271+'COI - CHAM THI TN 17-18'!AP271)</f>
        <v>0</v>
      </c>
      <c r="AQ271" s="16">
        <f>IF(D271="","",SUM(AO271:AP271)*0.4)+'HK HE 16-17'!AB277</f>
        <v>0</v>
      </c>
      <c r="AR271" s="34">
        <f>IF($D271="","",HKI!AR271+HKII!AR271+'COI - CHAM THI TN 17-18'!AR271+'HK HE 16-17'!AF277)</f>
        <v>0</v>
      </c>
      <c r="AS271" s="34">
        <f>IF($D271="","",HKI!AS271+HKII!AS271+'COI - CHAM THI TN 17-18'!AS271+'HK HE 16-17'!AG277)</f>
        <v>0</v>
      </c>
      <c r="AT271" s="17">
        <f t="shared" si="16"/>
        <v>0</v>
      </c>
      <c r="AU271" s="5"/>
    </row>
    <row r="272" spans="1:47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>
        <f>IF($D272="","",HKI!E272+HKII!E272)</f>
        <v>0</v>
      </c>
      <c r="F272" s="16">
        <f>IF($D272="","",HKI!F272+HKII!F272)</f>
        <v>4</v>
      </c>
      <c r="G272" s="16">
        <f>IF($D272="","",HKI!G272+HKII!G272)</f>
        <v>0</v>
      </c>
      <c r="H272" s="16">
        <f>IF($D272="","",HKI!H272+HKII!H272)</f>
        <v>0</v>
      </c>
      <c r="I272" s="16">
        <f>IF($D272="","",HKI!I272+HKII!I272)</f>
        <v>0</v>
      </c>
      <c r="J272" s="16">
        <f>IF($D272="","",HKI!J272+HKII!J272)</f>
        <v>0</v>
      </c>
      <c r="K272" s="16">
        <f>IF($D272="","",HKI!K272+HKII!K272)</f>
        <v>0</v>
      </c>
      <c r="L272" s="16">
        <f>IF($D272="","",HKI!L272+HKII!L272)</f>
        <v>0</v>
      </c>
      <c r="M272" s="34">
        <f>IF($D272="","",($E272+$F272*1.5+$G272*0.25+$H272*0.5+$I272*2+$J272*2.5+$K272*0.5+$L272*1.5)+'HK HE 16-17'!I278)</f>
        <v>6</v>
      </c>
      <c r="N272" s="16">
        <f>IF($D272="","",HKI!N272+HKII!N272)</f>
        <v>6.3</v>
      </c>
      <c r="O272" s="16">
        <f>IF($D272="","",HKI!O272+HKII!O272)</f>
        <v>5.4</v>
      </c>
      <c r="P272" s="16">
        <f>IF($D272="","",HKI!P272+HKII!P272)</f>
        <v>0</v>
      </c>
      <c r="Q272" s="16">
        <f>IF($D272="","",HKI!Q272+HKII!Q272)</f>
        <v>0</v>
      </c>
      <c r="R272" s="34">
        <f>IF($D272="","",SUM($N272:$Q272)+'HK HE 16-17'!N278)</f>
        <v>11.7</v>
      </c>
      <c r="S272" s="16">
        <f>IF($D272="","",HKI!S272+HKII!S272)</f>
        <v>0</v>
      </c>
      <c r="T272" s="16">
        <f>IF($D272="","",HKI!T272+HKII!T272)</f>
        <v>0</v>
      </c>
      <c r="U272" s="16">
        <f>IF($D272="","",HKI!U272+HKII!U272)</f>
        <v>0</v>
      </c>
      <c r="V272" s="34">
        <f>IF($D272="","",((SUM($S272:$T272))-U272)*0.1)+'HK HE 16-17'!R278</f>
        <v>0</v>
      </c>
      <c r="W272" s="16">
        <f>IF($D272="","",HKI!W272+HKII!W272)</f>
        <v>0</v>
      </c>
      <c r="X272" s="16">
        <f>IF($D272="","",HKI!X272+HKII!X272)</f>
        <v>0</v>
      </c>
      <c r="Y272" s="16">
        <f>IF($D272="","",HKI!Y272+HKII!Y272)</f>
        <v>0</v>
      </c>
      <c r="Z272" s="34">
        <f t="shared" si="14"/>
        <v>0</v>
      </c>
      <c r="AA272" s="16">
        <f>IF($D272="","",HKI!AA272+HKII!AA272)</f>
        <v>0</v>
      </c>
      <c r="AB272" s="16">
        <f>IF($D272="","",HKI!AB272+HKII!AB272)</f>
        <v>0</v>
      </c>
      <c r="AC272" s="16">
        <f>IF($D272="","",HKI!AC272+HKII!AC272)</f>
        <v>0</v>
      </c>
      <c r="AD272" s="34">
        <f t="shared" si="15"/>
        <v>0</v>
      </c>
      <c r="AE272" s="16">
        <f>IF($D272="","",HKI!AE272+HKII!AE272)</f>
        <v>0</v>
      </c>
      <c r="AF272" s="16">
        <f>IF($D272="","",HKI!AF272+HKII!AF272)</f>
        <v>0</v>
      </c>
      <c r="AG272" s="16">
        <f>IF($D272="","",HKI!AG272+HKII!AG272)</f>
        <v>0</v>
      </c>
      <c r="AH272" s="34">
        <f>IF($D272="","",HKI!AH272+HKII!AH272)</f>
        <v>0</v>
      </c>
      <c r="AI272" s="16">
        <f>IF($D272="","",HKI!AI272+HKII!AI272+'COI - CHAM THI TN 17-18'!AI272)</f>
        <v>0</v>
      </c>
      <c r="AJ272" s="16">
        <f>IF($D272="","",HKI!AJ272+HKII!AJ272+'COI - CHAM THI TN 17-18'!AJ272)</f>
        <v>0</v>
      </c>
      <c r="AK272" s="34">
        <f>IF($D272="","",(SUM($AI272:$AJ272))*0.2)+'HK HE 16-17'!Y278</f>
        <v>0</v>
      </c>
      <c r="AL272" s="16">
        <f>IF($D272="","",HKI!AL272+HKII!AL272)</f>
        <v>0</v>
      </c>
      <c r="AM272" s="16">
        <f>IF($D272="","",HKI!AM272+HKII!AM272)</f>
        <v>0</v>
      </c>
      <c r="AN272" s="34">
        <f>IF($D272="","",HKI!AN272+HKII!AN272)</f>
        <v>0</v>
      </c>
      <c r="AO272" s="16">
        <f>IF($D272="","",HKI!AO272+HKII!AO272+'COI - CHAM THI TN 17-18'!AO272)</f>
        <v>0</v>
      </c>
      <c r="AP272" s="16">
        <f>IF($D272="","",HKI!AP272+HKII!AP272+'COI - CHAM THI TN 17-18'!AP272)</f>
        <v>0</v>
      </c>
      <c r="AQ272" s="16">
        <f>IF(D272="","",SUM(AO272:AP272)*0.4)+'HK HE 16-17'!AB278</f>
        <v>0</v>
      </c>
      <c r="AR272" s="34">
        <f>IF($D272="","",HKI!AR272+HKII!AR272+'COI - CHAM THI TN 17-18'!AR272+'HK HE 16-17'!AF278)</f>
        <v>0</v>
      </c>
      <c r="AS272" s="34">
        <f>IF($D272="","",HKI!AS272+HKII!AS272+'COI - CHAM THI TN 17-18'!AS272+'HK HE 16-17'!AG278)</f>
        <v>0</v>
      </c>
      <c r="AT272" s="17">
        <f t="shared" si="16"/>
        <v>17.7</v>
      </c>
      <c r="AU272" s="5"/>
    </row>
    <row r="273" spans="1:47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>
        <f>IF($D273="","",HKI!E273+HKII!E273)</f>
        <v>0</v>
      </c>
      <c r="F273" s="16">
        <f>IF($D273="","",HKI!F273+HKII!F273)</f>
        <v>0</v>
      </c>
      <c r="G273" s="16">
        <f>IF($D273="","",HKI!G273+HKII!G273)</f>
        <v>0</v>
      </c>
      <c r="H273" s="16">
        <f>IF($D273="","",HKI!H273+HKII!H273)</f>
        <v>0</v>
      </c>
      <c r="I273" s="16">
        <f>IF($D273="","",HKI!I273+HKII!I273)</f>
        <v>0</v>
      </c>
      <c r="J273" s="16">
        <f>IF($D273="","",HKI!J273+HKII!J273)</f>
        <v>0</v>
      </c>
      <c r="K273" s="16">
        <f>IF($D273="","",HKI!K273+HKII!K273)</f>
        <v>0</v>
      </c>
      <c r="L273" s="16">
        <f>IF($D273="","",HKI!L273+HKII!L273)</f>
        <v>0</v>
      </c>
      <c r="M273" s="34">
        <f>IF($D273="","",($E273+$F273*1.5+$G273*0.25+$H273*0.5+$I273*2+$J273*2.5+$K273*0.5+$L273*1.5)+'HK HE 16-17'!I279)</f>
        <v>0</v>
      </c>
      <c r="N273" s="16">
        <f>IF($D273="","",HKI!N273+HKII!N273)</f>
        <v>0</v>
      </c>
      <c r="O273" s="16">
        <f>IF($D273="","",HKI!O273+HKII!O273)</f>
        <v>0.6</v>
      </c>
      <c r="P273" s="16">
        <f>IF($D273="","",HKI!P273+HKII!P273)</f>
        <v>0</v>
      </c>
      <c r="Q273" s="16">
        <f>IF($D273="","",HKI!Q273+HKII!Q273)</f>
        <v>0</v>
      </c>
      <c r="R273" s="34">
        <f>IF($D273="","",SUM($N273:$Q273)+'HK HE 16-17'!N279)</f>
        <v>0.6</v>
      </c>
      <c r="S273" s="16">
        <f>IF($D273="","",HKI!S273+HKII!S273)</f>
        <v>89</v>
      </c>
      <c r="T273" s="16">
        <f>IF($D273="","",HKI!T273+HKII!T273)</f>
        <v>0</v>
      </c>
      <c r="U273" s="16">
        <f>IF($D273="","",HKI!U273+HKII!U273)</f>
        <v>89</v>
      </c>
      <c r="V273" s="34">
        <f>IF($D273="","",((SUM($S273:$T273))-U273)*0.1)+'HK HE 16-17'!R279</f>
        <v>0</v>
      </c>
      <c r="W273" s="16">
        <f>IF($D273="","",HKI!W273+HKII!W273)</f>
        <v>0</v>
      </c>
      <c r="X273" s="16">
        <f>IF($D273="","",HKI!X273+HKII!X273)</f>
        <v>0</v>
      </c>
      <c r="Y273" s="16">
        <f>IF($D273="","",HKI!Y273+HKII!Y273)</f>
        <v>0</v>
      </c>
      <c r="Z273" s="34">
        <f t="shared" si="14"/>
        <v>0</v>
      </c>
      <c r="AA273" s="16">
        <f>IF($D273="","",HKI!AA273+HKII!AA273)</f>
        <v>0</v>
      </c>
      <c r="AB273" s="16">
        <f>IF($D273="","",HKI!AB273+HKII!AB273)</f>
        <v>0</v>
      </c>
      <c r="AC273" s="16">
        <f>IF($D273="","",HKI!AC273+HKII!AC273)</f>
        <v>0</v>
      </c>
      <c r="AD273" s="34">
        <f t="shared" si="15"/>
        <v>0</v>
      </c>
      <c r="AE273" s="16">
        <f>IF($D273="","",HKI!AE273+HKII!AE273)</f>
        <v>0</v>
      </c>
      <c r="AF273" s="16">
        <f>IF($D273="","",HKI!AF273+HKII!AF273)</f>
        <v>0</v>
      </c>
      <c r="AG273" s="16">
        <f>IF($D273="","",HKI!AG273+HKII!AG273)</f>
        <v>0</v>
      </c>
      <c r="AH273" s="34">
        <f>IF($D273="","",HKI!AH273+HKII!AH273)</f>
        <v>0</v>
      </c>
      <c r="AI273" s="16">
        <f>IF($D273="","",HKI!AI273+HKII!AI273+'COI - CHAM THI TN 17-18'!AI273)</f>
        <v>0</v>
      </c>
      <c r="AJ273" s="16">
        <f>IF($D273="","",HKI!AJ273+HKII!AJ273+'COI - CHAM THI TN 17-18'!AJ273)</f>
        <v>0</v>
      </c>
      <c r="AK273" s="34">
        <f>IF($D273="","",(SUM($AI273:$AJ273))*0.2)+'HK HE 16-17'!Y279</f>
        <v>0</v>
      </c>
      <c r="AL273" s="16">
        <f>IF($D273="","",HKI!AL273+HKII!AL273)</f>
        <v>0</v>
      </c>
      <c r="AM273" s="16">
        <f>IF($D273="","",HKI!AM273+HKII!AM273)</f>
        <v>0</v>
      </c>
      <c r="AN273" s="34">
        <f>IF($D273="","",HKI!AN273+HKII!AN273)</f>
        <v>0</v>
      </c>
      <c r="AO273" s="16">
        <f>IF($D273="","",HKI!AO273+HKII!AO273+'COI - CHAM THI TN 17-18'!AO273)</f>
        <v>0</v>
      </c>
      <c r="AP273" s="16">
        <f>IF($D273="","",HKI!AP273+HKII!AP273+'COI - CHAM THI TN 17-18'!AP273)</f>
        <v>0</v>
      </c>
      <c r="AQ273" s="16">
        <f>IF(D273="","",SUM(AO273:AP273)*0.4)+'HK HE 16-17'!AB279</f>
        <v>0</v>
      </c>
      <c r="AR273" s="34">
        <f>IF($D273="","",HKI!AR273+HKII!AR273+'COI - CHAM THI TN 17-18'!AR273+'HK HE 16-17'!AF279)</f>
        <v>0</v>
      </c>
      <c r="AS273" s="34">
        <f>IF($D273="","",HKI!AS273+HKII!AS273+'COI - CHAM THI TN 17-18'!AS273+'HK HE 16-17'!AG279)</f>
        <v>0</v>
      </c>
      <c r="AT273" s="17">
        <f t="shared" si="16"/>
        <v>0.6</v>
      </c>
      <c r="AU273" s="5"/>
    </row>
    <row r="274" spans="1:47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>
        <f>IF($D274="","",HKI!E274+HKII!E274)</f>
        <v>0</v>
      </c>
      <c r="F274" s="16">
        <f>IF($D274="","",HKI!F274+HKII!F274)</f>
        <v>0</v>
      </c>
      <c r="G274" s="16">
        <f>IF($D274="","",HKI!G274+HKII!G274)</f>
        <v>0</v>
      </c>
      <c r="H274" s="16">
        <f>IF($D274="","",HKI!H274+HKII!H274)</f>
        <v>0</v>
      </c>
      <c r="I274" s="16">
        <f>IF($D274="","",HKI!I274+HKII!I274)</f>
        <v>0</v>
      </c>
      <c r="J274" s="16">
        <f>IF($D274="","",HKI!J274+HKII!J274)</f>
        <v>0</v>
      </c>
      <c r="K274" s="16">
        <f>IF($D274="","",HKI!K274+HKII!K274)</f>
        <v>0</v>
      </c>
      <c r="L274" s="16">
        <f>IF($D274="","",HKI!L274+HKII!L274)</f>
        <v>0</v>
      </c>
      <c r="M274" s="34">
        <f>IF($D274="","",($E274+$F274*1.5+$G274*0.25+$H274*0.5+$I274*2+$J274*2.5+$K274*0.5+$L274*1.5)+'HK HE 16-17'!I280)</f>
        <v>0</v>
      </c>
      <c r="N274" s="16">
        <f>IF($D274="","",HKI!N274+HKII!N274)</f>
        <v>0</v>
      </c>
      <c r="O274" s="16">
        <f>IF($D274="","",HKI!O274+HKII!O274)</f>
        <v>0</v>
      </c>
      <c r="P274" s="16">
        <f>IF($D274="","",HKI!P274+HKII!P274)</f>
        <v>0</v>
      </c>
      <c r="Q274" s="16">
        <f>IF($D274="","",HKI!Q274+HKII!Q274)</f>
        <v>0</v>
      </c>
      <c r="R274" s="34">
        <f>IF($D274="","",SUM($N274:$Q274)+'HK HE 16-17'!N280)</f>
        <v>0</v>
      </c>
      <c r="S274" s="16">
        <f>IF($D274="","",HKI!S274+HKII!S274)</f>
        <v>0</v>
      </c>
      <c r="T274" s="16">
        <f>IF($D274="","",HKI!T274+HKII!T274)</f>
        <v>0</v>
      </c>
      <c r="U274" s="16">
        <f>IF($D274="","",HKI!U274+HKII!U274)</f>
        <v>0</v>
      </c>
      <c r="V274" s="34">
        <f>IF($D274="","",((SUM($S274:$T274))-U274)*0.1)+'HK HE 16-17'!R280</f>
        <v>0</v>
      </c>
      <c r="W274" s="16">
        <f>IF($D274="","",HKI!W274+HKII!W274)</f>
        <v>0</v>
      </c>
      <c r="X274" s="16">
        <f>IF($D274="","",HKI!X274+HKII!X274)</f>
        <v>0</v>
      </c>
      <c r="Y274" s="16">
        <f>IF($D274="","",HKI!Y274+HKII!Y274)</f>
        <v>0</v>
      </c>
      <c r="Z274" s="34">
        <f t="shared" si="14"/>
        <v>0</v>
      </c>
      <c r="AA274" s="16">
        <f>IF($D274="","",HKI!AA274+HKII!AA274)</f>
        <v>0</v>
      </c>
      <c r="AB274" s="16">
        <f>IF($D274="","",HKI!AB274+HKII!AB274)</f>
        <v>0</v>
      </c>
      <c r="AC274" s="16">
        <f>IF($D274="","",HKI!AC274+HKII!AC274)</f>
        <v>0</v>
      </c>
      <c r="AD274" s="34">
        <f t="shared" si="15"/>
        <v>0</v>
      </c>
      <c r="AE274" s="16">
        <f>IF($D274="","",HKI!AE274+HKII!AE274)</f>
        <v>0</v>
      </c>
      <c r="AF274" s="16">
        <f>IF($D274="","",HKI!AF274+HKII!AF274)</f>
        <v>0</v>
      </c>
      <c r="AG274" s="16">
        <f>IF($D274="","",HKI!AG274+HKII!AG274)</f>
        <v>0</v>
      </c>
      <c r="AH274" s="34">
        <f>IF($D274="","",HKI!AH274+HKII!AH274)</f>
        <v>0</v>
      </c>
      <c r="AI274" s="16">
        <f>IF($D274="","",HKI!AI274+HKII!AI274+'COI - CHAM THI TN 17-18'!AI274)</f>
        <v>0</v>
      </c>
      <c r="AJ274" s="16">
        <f>IF($D274="","",HKI!AJ274+HKII!AJ274+'COI - CHAM THI TN 17-18'!AJ274)</f>
        <v>0</v>
      </c>
      <c r="AK274" s="34">
        <f>IF($D274="","",(SUM($AI274:$AJ274))*0.2)+'HK HE 16-17'!Y280</f>
        <v>0</v>
      </c>
      <c r="AL274" s="16">
        <f>IF($D274="","",HKI!AL274+HKII!AL274)</f>
        <v>0</v>
      </c>
      <c r="AM274" s="16">
        <f>IF($D274="","",HKI!AM274+HKII!AM274)</f>
        <v>0</v>
      </c>
      <c r="AN274" s="34">
        <f>IF($D274="","",HKI!AN274+HKII!AN274)</f>
        <v>0</v>
      </c>
      <c r="AO274" s="16">
        <f>IF($D274="","",HKI!AO274+HKII!AO274+'COI - CHAM THI TN 17-18'!AO274)</f>
        <v>0</v>
      </c>
      <c r="AP274" s="16">
        <f>IF($D274="","",HKI!AP274+HKII!AP274+'COI - CHAM THI TN 17-18'!AP274)</f>
        <v>0</v>
      </c>
      <c r="AQ274" s="16">
        <f>IF(D274="","",SUM(AO274:AP274)*0.4)+'HK HE 16-17'!AB280</f>
        <v>0</v>
      </c>
      <c r="AR274" s="34">
        <f>IF($D274="","",HKI!AR274+HKII!AR274+'COI - CHAM THI TN 17-18'!AR274+'HK HE 16-17'!AF280)</f>
        <v>0</v>
      </c>
      <c r="AS274" s="34">
        <f>IF($D274="","",HKI!AS274+HKII!AS274+'COI - CHAM THI TN 17-18'!AS274+'HK HE 16-17'!AG280)</f>
        <v>0</v>
      </c>
      <c r="AT274" s="17">
        <f t="shared" si="16"/>
        <v>0</v>
      </c>
      <c r="AU274" s="5"/>
    </row>
    <row r="275" spans="1:47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>
        <f>IF($D275="","",HKI!E275+HKII!E275)</f>
        <v>0</v>
      </c>
      <c r="F275" s="16">
        <f>IF($D275="","",HKI!F275+HKII!F275)</f>
        <v>0</v>
      </c>
      <c r="G275" s="16">
        <f>IF($D275="","",HKI!G275+HKII!G275)</f>
        <v>0</v>
      </c>
      <c r="H275" s="16">
        <f>IF($D275="","",HKI!H275+HKII!H275)</f>
        <v>0</v>
      </c>
      <c r="I275" s="16">
        <f>IF($D275="","",HKI!I275+HKII!I275)</f>
        <v>0</v>
      </c>
      <c r="J275" s="16">
        <f>IF($D275="","",HKI!J275+HKII!J275)</f>
        <v>0</v>
      </c>
      <c r="K275" s="16">
        <f>IF($D275="","",HKI!K275+HKII!K275)</f>
        <v>0</v>
      </c>
      <c r="L275" s="16">
        <f>IF($D275="","",HKI!L275+HKII!L275)</f>
        <v>0</v>
      </c>
      <c r="M275" s="34">
        <f>IF($D275="","",($E275+$F275*1.5+$G275*0.25+$H275*0.5+$I275*2+$J275*2.5+$K275*0.5+$L275*1.5)+'HK HE 16-17'!I281)</f>
        <v>0</v>
      </c>
      <c r="N275" s="16">
        <f>IF($D275="","",HKI!N275+HKII!N275)</f>
        <v>0</v>
      </c>
      <c r="O275" s="16">
        <f>IF($D275="","",HKI!O275+HKII!O275)</f>
        <v>0</v>
      </c>
      <c r="P275" s="16">
        <f>IF($D275="","",HKI!P275+HKII!P275)</f>
        <v>0</v>
      </c>
      <c r="Q275" s="16">
        <f>IF($D275="","",HKI!Q275+HKII!Q275)</f>
        <v>0</v>
      </c>
      <c r="R275" s="34">
        <f>IF($D275="","",SUM($N275:$Q275)+'HK HE 16-17'!N281)</f>
        <v>0</v>
      </c>
      <c r="S275" s="16">
        <f>IF($D275="","",HKI!S275+HKII!S275)</f>
        <v>0</v>
      </c>
      <c r="T275" s="16">
        <f>IF($D275="","",HKI!T275+HKII!T275)</f>
        <v>0</v>
      </c>
      <c r="U275" s="16">
        <f>IF($D275="","",HKI!U275+HKII!U275)</f>
        <v>0</v>
      </c>
      <c r="V275" s="34">
        <f>IF($D275="","",((SUM($S275:$T275))-U275)*0.1)+'HK HE 16-17'!R281</f>
        <v>0</v>
      </c>
      <c r="W275" s="16">
        <f>IF($D275="","",HKI!W275+HKII!W275)</f>
        <v>0</v>
      </c>
      <c r="X275" s="16">
        <f>IF($D275="","",HKI!X275+HKII!X275)</f>
        <v>0</v>
      </c>
      <c r="Y275" s="16">
        <f>IF($D275="","",HKI!Y275+HKII!Y275)</f>
        <v>0</v>
      </c>
      <c r="Z275" s="34">
        <f t="shared" si="14"/>
        <v>0</v>
      </c>
      <c r="AA275" s="16">
        <f>IF($D275="","",HKI!AA275+HKII!AA275)</f>
        <v>0</v>
      </c>
      <c r="AB275" s="16">
        <f>IF($D275="","",HKI!AB275+HKII!AB275)</f>
        <v>0</v>
      </c>
      <c r="AC275" s="16">
        <f>IF($D275="","",HKI!AC275+HKII!AC275)</f>
        <v>0</v>
      </c>
      <c r="AD275" s="34">
        <f t="shared" si="15"/>
        <v>0</v>
      </c>
      <c r="AE275" s="16">
        <f>IF($D275="","",HKI!AE275+HKII!AE275)</f>
        <v>0</v>
      </c>
      <c r="AF275" s="16">
        <f>IF($D275="","",HKI!AF275+HKII!AF275)</f>
        <v>0</v>
      </c>
      <c r="AG275" s="16">
        <f>IF($D275="","",HKI!AG275+HKII!AG275)</f>
        <v>0</v>
      </c>
      <c r="AH275" s="34">
        <f>IF($D275="","",HKI!AH275+HKII!AH275)</f>
        <v>0</v>
      </c>
      <c r="AI275" s="16">
        <f>IF($D275="","",HKI!AI275+HKII!AI275+'COI - CHAM THI TN 17-18'!AI275)</f>
        <v>0</v>
      </c>
      <c r="AJ275" s="16">
        <f>IF($D275="","",HKI!AJ275+HKII!AJ275+'COI - CHAM THI TN 17-18'!AJ275)</f>
        <v>0</v>
      </c>
      <c r="AK275" s="34">
        <f>IF($D275="","",(SUM($AI275:$AJ275))*0.2)+'HK HE 16-17'!Y281</f>
        <v>0</v>
      </c>
      <c r="AL275" s="16">
        <f>IF($D275="","",HKI!AL275+HKII!AL275)</f>
        <v>0</v>
      </c>
      <c r="AM275" s="16">
        <f>IF($D275="","",HKI!AM275+HKII!AM275)</f>
        <v>0</v>
      </c>
      <c r="AN275" s="34">
        <f>IF($D275="","",HKI!AN275+HKII!AN275)</f>
        <v>0</v>
      </c>
      <c r="AO275" s="16">
        <f>IF($D275="","",HKI!AO275+HKII!AO275+'COI - CHAM THI TN 17-18'!AO275)</f>
        <v>0</v>
      </c>
      <c r="AP275" s="16">
        <f>IF($D275="","",HKI!AP275+HKII!AP275+'COI - CHAM THI TN 17-18'!AP275)</f>
        <v>0</v>
      </c>
      <c r="AQ275" s="16">
        <f>IF(D275="","",SUM(AO275:AP275)*0.4)+'HK HE 16-17'!AB281</f>
        <v>0</v>
      </c>
      <c r="AR275" s="34">
        <f>IF($D275="","",HKI!AR275+HKII!AR275+'COI - CHAM THI TN 17-18'!AR275+'HK HE 16-17'!AF281)</f>
        <v>0</v>
      </c>
      <c r="AS275" s="34">
        <f>IF($D275="","",HKI!AS275+HKII!AS275+'COI - CHAM THI TN 17-18'!AS275+'HK HE 16-17'!AG281)</f>
        <v>0</v>
      </c>
      <c r="AT275" s="17">
        <f t="shared" si="16"/>
        <v>0</v>
      </c>
      <c r="AU275" s="5"/>
    </row>
    <row r="276" spans="1:47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>
        <f>IF($D276="","",HKI!E276+HKII!E276)</f>
        <v>0</v>
      </c>
      <c r="F276" s="16">
        <f>IF($D276="","",HKI!F276+HKII!F276)</f>
        <v>0</v>
      </c>
      <c r="G276" s="16">
        <f>IF($D276="","",HKI!G276+HKII!G276)</f>
        <v>0</v>
      </c>
      <c r="H276" s="16">
        <f>IF($D276="","",HKI!H276+HKII!H276)</f>
        <v>0</v>
      </c>
      <c r="I276" s="16">
        <f>IF($D276="","",HKI!I276+HKII!I276)</f>
        <v>0</v>
      </c>
      <c r="J276" s="16">
        <f>IF($D276="","",HKI!J276+HKII!J276)</f>
        <v>0</v>
      </c>
      <c r="K276" s="16">
        <f>IF($D276="","",HKI!K276+HKII!K276)</f>
        <v>0</v>
      </c>
      <c r="L276" s="16">
        <f>IF($D276="","",HKI!L276+HKII!L276)</f>
        <v>0</v>
      </c>
      <c r="M276" s="34">
        <f>IF($D276="","",($E276+$F276*1.5+$G276*0.25+$H276*0.5+$I276*2+$J276*2.5+$K276*0.5+$L276*1.5)+'HK HE 16-17'!I282)</f>
        <v>0</v>
      </c>
      <c r="N276" s="16">
        <f>IF($D276="","",HKI!N276+HKII!N276)</f>
        <v>0.6</v>
      </c>
      <c r="O276" s="16">
        <f>IF($D276="","",HKI!O276+HKII!O276)</f>
        <v>0</v>
      </c>
      <c r="P276" s="16">
        <f>IF($D276="","",HKI!P276+HKII!P276)</f>
        <v>0</v>
      </c>
      <c r="Q276" s="16">
        <f>IF($D276="","",HKI!Q276+HKII!Q276)</f>
        <v>0</v>
      </c>
      <c r="R276" s="34">
        <f>IF($D276="","",SUM($N276:$Q276)+'HK HE 16-17'!N282)</f>
        <v>0.6</v>
      </c>
      <c r="S276" s="16">
        <f>IF($D276="","",HKI!S276+HKII!S276)</f>
        <v>116</v>
      </c>
      <c r="T276" s="16">
        <f>IF($D276="","",HKI!T276+HKII!T276)</f>
        <v>86</v>
      </c>
      <c r="U276" s="16">
        <f>IF($D276="","",HKI!U276+HKII!U276)</f>
        <v>116</v>
      </c>
      <c r="V276" s="34">
        <f>IF($D276="","",((SUM($S276:$T276))-U276)*0.1)+'HK HE 16-17'!R282</f>
        <v>8.6</v>
      </c>
      <c r="W276" s="16">
        <f>IF($D276="","",HKI!W276+HKII!W276)</f>
        <v>0</v>
      </c>
      <c r="X276" s="16">
        <f>IF($D276="","",HKI!X276+HKII!X276)</f>
        <v>0</v>
      </c>
      <c r="Y276" s="16">
        <f>IF($D276="","",HKI!Y276+HKII!Y276)</f>
        <v>0</v>
      </c>
      <c r="Z276" s="34">
        <f t="shared" si="14"/>
        <v>0</v>
      </c>
      <c r="AA276" s="16">
        <f>IF($D276="","",HKI!AA276+HKII!AA276)</f>
        <v>0</v>
      </c>
      <c r="AB276" s="16">
        <f>IF($D276="","",HKI!AB276+HKII!AB276)</f>
        <v>0</v>
      </c>
      <c r="AC276" s="16">
        <f>IF($D276="","",HKI!AC276+HKII!AC276)</f>
        <v>0</v>
      </c>
      <c r="AD276" s="34">
        <f t="shared" si="15"/>
        <v>0</v>
      </c>
      <c r="AE276" s="16">
        <f>IF($D276="","",HKI!AE276+HKII!AE276)</f>
        <v>0</v>
      </c>
      <c r="AF276" s="16">
        <f>IF($D276="","",HKI!AF276+HKII!AF276)</f>
        <v>0</v>
      </c>
      <c r="AG276" s="16">
        <f>IF($D276="","",HKI!AG276+HKII!AG276)</f>
        <v>0</v>
      </c>
      <c r="AH276" s="34">
        <f>IF($D276="","",HKI!AH276+HKII!AH276)</f>
        <v>0</v>
      </c>
      <c r="AI276" s="16">
        <f>IF($D276="","",HKI!AI276+HKII!AI276+'COI - CHAM THI TN 17-18'!AI276)</f>
        <v>0</v>
      </c>
      <c r="AJ276" s="16">
        <f>IF($D276="","",HKI!AJ276+HKII!AJ276+'COI - CHAM THI TN 17-18'!AJ276)</f>
        <v>0</v>
      </c>
      <c r="AK276" s="34">
        <f>IF($D276="","",(SUM($AI276:$AJ276))*0.2)+'HK HE 16-17'!Y282</f>
        <v>0</v>
      </c>
      <c r="AL276" s="16">
        <f>IF($D276="","",HKI!AL276+HKII!AL276)</f>
        <v>0</v>
      </c>
      <c r="AM276" s="16">
        <f>IF($D276="","",HKI!AM276+HKII!AM276)</f>
        <v>0</v>
      </c>
      <c r="AN276" s="34">
        <f>IF($D276="","",HKI!AN276+HKII!AN276)</f>
        <v>0</v>
      </c>
      <c r="AO276" s="16">
        <f>IF($D276="","",HKI!AO276+HKII!AO276+'COI - CHAM THI TN 17-18'!AO276)</f>
        <v>0</v>
      </c>
      <c r="AP276" s="16">
        <f>IF($D276="","",HKI!AP276+HKII!AP276+'COI - CHAM THI TN 17-18'!AP276)</f>
        <v>0</v>
      </c>
      <c r="AQ276" s="16">
        <f>IF(D276="","",SUM(AO276:AP276)*0.4)+'HK HE 16-17'!AB282</f>
        <v>0</v>
      </c>
      <c r="AR276" s="34">
        <f>IF($D276="","",HKI!AR276+HKII!AR276+'COI - CHAM THI TN 17-18'!AR276+'HK HE 16-17'!AF282)</f>
        <v>0</v>
      </c>
      <c r="AS276" s="34">
        <f>IF($D276="","",HKI!AS276+HKII!AS276+'COI - CHAM THI TN 17-18'!AS276+'HK HE 16-17'!AG282)</f>
        <v>0</v>
      </c>
      <c r="AT276" s="17">
        <f t="shared" si="16"/>
        <v>9.1999999999999993</v>
      </c>
      <c r="AU276" s="5"/>
    </row>
    <row r="277" spans="1:47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>
        <f>IF($D277="","",HKI!E277+HKII!E277)</f>
        <v>0</v>
      </c>
      <c r="F277" s="16">
        <f>IF($D277="","",HKI!F277+HKII!F277)</f>
        <v>0</v>
      </c>
      <c r="G277" s="16">
        <f>IF($D277="","",HKI!G277+HKII!G277)</f>
        <v>0</v>
      </c>
      <c r="H277" s="16">
        <f>IF($D277="","",HKI!H277+HKII!H277)</f>
        <v>0</v>
      </c>
      <c r="I277" s="16">
        <f>IF($D277="","",HKI!I277+HKII!I277)</f>
        <v>0</v>
      </c>
      <c r="J277" s="16">
        <f>IF($D277="","",HKI!J277+HKII!J277)</f>
        <v>0</v>
      </c>
      <c r="K277" s="16">
        <f>IF($D277="","",HKI!K277+HKII!K277)</f>
        <v>0</v>
      </c>
      <c r="L277" s="16">
        <f>IF($D277="","",HKI!L277+HKII!L277)</f>
        <v>0</v>
      </c>
      <c r="M277" s="34">
        <f>IF($D277="","",($E277+$F277*1.5+$G277*0.25+$H277*0.5+$I277*2+$J277*2.5+$K277*0.5+$L277*1.5)+'HK HE 16-17'!I283)</f>
        <v>0</v>
      </c>
      <c r="N277" s="16">
        <f>IF($D277="","",HKI!N277+HKII!N277)</f>
        <v>0</v>
      </c>
      <c r="O277" s="16">
        <f>IF($D277="","",HKI!O277+HKII!O277)</f>
        <v>0</v>
      </c>
      <c r="P277" s="16">
        <f>IF($D277="","",HKI!P277+HKII!P277)</f>
        <v>0</v>
      </c>
      <c r="Q277" s="16">
        <f>IF($D277="","",HKI!Q277+HKII!Q277)</f>
        <v>0</v>
      </c>
      <c r="R277" s="34">
        <f>IF($D277="","",SUM($N277:$Q277)+'HK HE 16-17'!N283)</f>
        <v>0</v>
      </c>
      <c r="S277" s="16">
        <f>IF($D277="","",HKI!S277+HKII!S277)</f>
        <v>0</v>
      </c>
      <c r="T277" s="16">
        <f>IF($D277="","",HKI!T277+HKII!T277)</f>
        <v>0</v>
      </c>
      <c r="U277" s="16">
        <f>IF($D277="","",HKI!U277+HKII!U277)</f>
        <v>124</v>
      </c>
      <c r="V277" s="34">
        <f>IF($D277="","",((SUM($S277:$T277))-U277)*0.1)+'HK HE 16-17'!R283</f>
        <v>-12.4</v>
      </c>
      <c r="W277" s="16">
        <f>IF($D277="","",HKI!W277+HKII!W277)</f>
        <v>0</v>
      </c>
      <c r="X277" s="16">
        <f>IF($D277="","",HKI!X277+HKII!X277)</f>
        <v>0</v>
      </c>
      <c r="Y277" s="16">
        <f>IF($D277="","",HKI!Y277+HKII!Y277)</f>
        <v>0</v>
      </c>
      <c r="Z277" s="34">
        <f t="shared" si="14"/>
        <v>0</v>
      </c>
      <c r="AA277" s="16">
        <f>IF($D277="","",HKI!AA277+HKII!AA277)</f>
        <v>0</v>
      </c>
      <c r="AB277" s="16">
        <f>IF($D277="","",HKI!AB277+HKII!AB277)</f>
        <v>0</v>
      </c>
      <c r="AC277" s="16">
        <f>IF($D277="","",HKI!AC277+HKII!AC277)</f>
        <v>0</v>
      </c>
      <c r="AD277" s="34">
        <f t="shared" si="15"/>
        <v>0</v>
      </c>
      <c r="AE277" s="16">
        <f>IF($D277="","",HKI!AE277+HKII!AE277)</f>
        <v>0</v>
      </c>
      <c r="AF277" s="16">
        <f>IF($D277="","",HKI!AF277+HKII!AF277)</f>
        <v>0</v>
      </c>
      <c r="AG277" s="16">
        <f>IF($D277="","",HKI!AG277+HKII!AG277)</f>
        <v>0</v>
      </c>
      <c r="AH277" s="34">
        <f>IF($D277="","",HKI!AH277+HKII!AH277)</f>
        <v>0</v>
      </c>
      <c r="AI277" s="16">
        <f>IF($D277="","",HKI!AI277+HKII!AI277+'COI - CHAM THI TN 17-18'!AI277)</f>
        <v>0</v>
      </c>
      <c r="AJ277" s="16">
        <f>IF($D277="","",HKI!AJ277+HKII!AJ277+'COI - CHAM THI TN 17-18'!AJ277)</f>
        <v>0</v>
      </c>
      <c r="AK277" s="34">
        <f>IF($D277="","",(SUM($AI277:$AJ277))*0.2)+'HK HE 16-17'!Y283</f>
        <v>0</v>
      </c>
      <c r="AL277" s="16">
        <f>IF($D277="","",HKI!AL277+HKII!AL277)</f>
        <v>0</v>
      </c>
      <c r="AM277" s="16">
        <f>IF($D277="","",HKI!AM277+HKII!AM277)</f>
        <v>0</v>
      </c>
      <c r="AN277" s="34">
        <f>IF($D277="","",HKI!AN277+HKII!AN277)</f>
        <v>0</v>
      </c>
      <c r="AO277" s="16">
        <f>IF($D277="","",HKI!AO277+HKII!AO277+'COI - CHAM THI TN 17-18'!AO277)</f>
        <v>0</v>
      </c>
      <c r="AP277" s="16">
        <f>IF($D277="","",HKI!AP277+HKII!AP277+'COI - CHAM THI TN 17-18'!AP277)</f>
        <v>0</v>
      </c>
      <c r="AQ277" s="16">
        <f>IF(D277="","",SUM(AO277:AP277)*0.4)+'HK HE 16-17'!AB283</f>
        <v>0</v>
      </c>
      <c r="AR277" s="34">
        <f>IF($D277="","",HKI!AR277+HKII!AR277+'COI - CHAM THI TN 17-18'!AR277+'HK HE 16-17'!AF283)</f>
        <v>0</v>
      </c>
      <c r="AS277" s="34">
        <f>IF($D277="","",HKI!AS277+HKII!AS277+'COI - CHAM THI TN 17-18'!AS277+'HK HE 16-17'!AG283)</f>
        <v>0</v>
      </c>
      <c r="AT277" s="17">
        <f t="shared" si="16"/>
        <v>-12.4</v>
      </c>
      <c r="AU277" s="5"/>
    </row>
    <row r="278" spans="1:47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>
        <f>IF($D278="","",HKI!E278+HKII!E278)</f>
        <v>0</v>
      </c>
      <c r="F278" s="16">
        <f>IF($D278="","",HKI!F278+HKII!F278)</f>
        <v>0</v>
      </c>
      <c r="G278" s="16">
        <f>IF($D278="","",HKI!G278+HKII!G278)</f>
        <v>0</v>
      </c>
      <c r="H278" s="16">
        <f>IF($D278="","",HKI!H278+HKII!H278)</f>
        <v>0</v>
      </c>
      <c r="I278" s="16">
        <f>IF($D278="","",HKI!I278+HKII!I278)</f>
        <v>0</v>
      </c>
      <c r="J278" s="16">
        <f>IF($D278="","",HKI!J278+HKII!J278)</f>
        <v>0</v>
      </c>
      <c r="K278" s="16">
        <f>IF($D278="","",HKI!K278+HKII!K278)</f>
        <v>0</v>
      </c>
      <c r="L278" s="16">
        <f>IF($D278="","",HKI!L278+HKII!L278)</f>
        <v>0</v>
      </c>
      <c r="M278" s="34">
        <f>IF($D278="","",($E278+$F278*1.5+$G278*0.25+$H278*0.5+$I278*2+$J278*2.5+$K278*0.5+$L278*1.5)+'HK HE 16-17'!I284)</f>
        <v>0</v>
      </c>
      <c r="N278" s="16">
        <f>IF($D278="","",HKI!N278+HKII!N278)</f>
        <v>0</v>
      </c>
      <c r="O278" s="16">
        <f>IF($D278="","",HKI!O278+HKII!O278)</f>
        <v>0</v>
      </c>
      <c r="P278" s="16">
        <f>IF($D278="","",HKI!P278+HKII!P278)</f>
        <v>0</v>
      </c>
      <c r="Q278" s="16">
        <f>IF($D278="","",HKI!Q278+HKII!Q278)</f>
        <v>0</v>
      </c>
      <c r="R278" s="34">
        <f>IF($D278="","",SUM($N278:$Q278)+'HK HE 16-17'!N284)</f>
        <v>0</v>
      </c>
      <c r="S278" s="16">
        <f>IF($D278="","",HKI!S278+HKII!S278)</f>
        <v>0</v>
      </c>
      <c r="T278" s="16">
        <f>IF($D278="","",HKI!T278+HKII!T278)</f>
        <v>0</v>
      </c>
      <c r="U278" s="16">
        <f>IF($D278="","",HKI!U278+HKII!U278)</f>
        <v>0</v>
      </c>
      <c r="V278" s="34">
        <f>IF($D278="","",((SUM($S278:$T278))-U278)*0.1)+'HK HE 16-17'!R284</f>
        <v>0</v>
      </c>
      <c r="W278" s="16">
        <f>IF($D278="","",HKI!W278+HKII!W278)</f>
        <v>0</v>
      </c>
      <c r="X278" s="16">
        <f>IF($D278="","",HKI!X278+HKII!X278)</f>
        <v>0</v>
      </c>
      <c r="Y278" s="16">
        <f>IF($D278="","",HKI!Y278+HKII!Y278)</f>
        <v>0</v>
      </c>
      <c r="Z278" s="34">
        <f t="shared" si="14"/>
        <v>0</v>
      </c>
      <c r="AA278" s="16">
        <f>IF($D278="","",HKI!AA278+HKII!AA278)</f>
        <v>0</v>
      </c>
      <c r="AB278" s="16">
        <f>IF($D278="","",HKI!AB278+HKII!AB278)</f>
        <v>0</v>
      </c>
      <c r="AC278" s="16">
        <f>IF($D278="","",HKI!AC278+HKII!AC278)</f>
        <v>0</v>
      </c>
      <c r="AD278" s="34">
        <f t="shared" si="15"/>
        <v>0</v>
      </c>
      <c r="AE278" s="16">
        <f>IF($D278="","",HKI!AE278+HKII!AE278)</f>
        <v>0</v>
      </c>
      <c r="AF278" s="16">
        <f>IF($D278="","",HKI!AF278+HKII!AF278)</f>
        <v>0</v>
      </c>
      <c r="AG278" s="16">
        <f>IF($D278="","",HKI!AG278+HKII!AG278)</f>
        <v>0</v>
      </c>
      <c r="AH278" s="34">
        <f>IF($D278="","",HKI!AH278+HKII!AH278)</f>
        <v>0</v>
      </c>
      <c r="AI278" s="16">
        <f>IF($D278="","",HKI!AI278+HKII!AI278+'COI - CHAM THI TN 17-18'!AI278)</f>
        <v>0</v>
      </c>
      <c r="AJ278" s="16">
        <f>IF($D278="","",HKI!AJ278+HKII!AJ278+'COI - CHAM THI TN 17-18'!AJ278)</f>
        <v>0</v>
      </c>
      <c r="AK278" s="34">
        <f>IF($D278="","",(SUM($AI278:$AJ278))*0.2)+'HK HE 16-17'!Y284</f>
        <v>0</v>
      </c>
      <c r="AL278" s="16">
        <f>IF($D278="","",HKI!AL278+HKII!AL278)</f>
        <v>0</v>
      </c>
      <c r="AM278" s="16">
        <f>IF($D278="","",HKI!AM278+HKII!AM278)</f>
        <v>0</v>
      </c>
      <c r="AN278" s="34">
        <f>IF($D278="","",HKI!AN278+HKII!AN278)</f>
        <v>0</v>
      </c>
      <c r="AO278" s="16">
        <f>IF($D278="","",HKI!AO278+HKII!AO278+'COI - CHAM THI TN 17-18'!AO278)</f>
        <v>0</v>
      </c>
      <c r="AP278" s="16">
        <f>IF($D278="","",HKI!AP278+HKII!AP278+'COI - CHAM THI TN 17-18'!AP278)</f>
        <v>0</v>
      </c>
      <c r="AQ278" s="16">
        <f>IF(D278="","",SUM(AO278:AP278)*0.4)+'HK HE 16-17'!AB284</f>
        <v>0</v>
      </c>
      <c r="AR278" s="34">
        <f>IF($D278="","",HKI!AR278+HKII!AR278+'COI - CHAM THI TN 17-18'!AR278+'HK HE 16-17'!AF284)</f>
        <v>0</v>
      </c>
      <c r="AS278" s="34">
        <f>IF($D278="","",HKI!AS278+HKII!AS278+'COI - CHAM THI TN 17-18'!AS278+'HK HE 16-17'!AG284)</f>
        <v>0</v>
      </c>
      <c r="AT278" s="17">
        <f t="shared" si="16"/>
        <v>0</v>
      </c>
      <c r="AU278" s="5"/>
    </row>
    <row r="279" spans="1:47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>
        <f>IF($D279="","",HKI!E279+HKII!E279)</f>
        <v>0</v>
      </c>
      <c r="F279" s="16">
        <f>IF($D279="","",HKI!F279+HKII!F279)</f>
        <v>0</v>
      </c>
      <c r="G279" s="16">
        <f>IF($D279="","",HKI!G279+HKII!G279)</f>
        <v>0</v>
      </c>
      <c r="H279" s="16">
        <f>IF($D279="","",HKI!H279+HKII!H279)</f>
        <v>0</v>
      </c>
      <c r="I279" s="16">
        <f>IF($D279="","",HKI!I279+HKII!I279)</f>
        <v>0</v>
      </c>
      <c r="J279" s="16">
        <f>IF($D279="","",HKI!J279+HKII!J279)</f>
        <v>0</v>
      </c>
      <c r="K279" s="16">
        <f>IF($D279="","",HKI!K279+HKII!K279)</f>
        <v>0</v>
      </c>
      <c r="L279" s="16">
        <f>IF($D279="","",HKI!L279+HKII!L279)</f>
        <v>0</v>
      </c>
      <c r="M279" s="34">
        <f>IF($D279="","",($E279+$F279*1.5+$G279*0.25+$H279*0.5+$I279*2+$J279*2.5+$K279*0.5+$L279*1.5)+'HK HE 16-17'!I285)</f>
        <v>0</v>
      </c>
      <c r="N279" s="16">
        <f>IF($D279="","",HKI!N279+HKII!N279)</f>
        <v>0</v>
      </c>
      <c r="O279" s="16">
        <f>IF($D279="","",HKI!O279+HKII!O279)</f>
        <v>0</v>
      </c>
      <c r="P279" s="16">
        <f>IF($D279="","",HKI!P279+HKII!P279)</f>
        <v>0</v>
      </c>
      <c r="Q279" s="16">
        <f>IF($D279="","",HKI!Q279+HKII!Q279)</f>
        <v>0</v>
      </c>
      <c r="R279" s="34">
        <f>IF($D279="","",SUM($N279:$Q279)+'HK HE 16-17'!N285)</f>
        <v>0</v>
      </c>
      <c r="S279" s="16">
        <f>IF($D279="","",HKI!S279+HKII!S279)</f>
        <v>0</v>
      </c>
      <c r="T279" s="16">
        <f>IF($D279="","",HKI!T279+HKII!T279)</f>
        <v>0</v>
      </c>
      <c r="U279" s="16">
        <f>IF($D279="","",HKI!U279+HKII!U279)</f>
        <v>0</v>
      </c>
      <c r="V279" s="34">
        <f>IF($D279="","",((SUM($S279:$T279))-U279)*0.1)+'HK HE 16-17'!R285</f>
        <v>0</v>
      </c>
      <c r="W279" s="16">
        <f>IF($D279="","",HKI!W279+HKII!W279)</f>
        <v>0</v>
      </c>
      <c r="X279" s="16">
        <f>IF($D279="","",HKI!X279+HKII!X279)</f>
        <v>0</v>
      </c>
      <c r="Y279" s="16">
        <f>IF($D279="","",HKI!Y279+HKII!Y279)</f>
        <v>0</v>
      </c>
      <c r="Z279" s="34">
        <f t="shared" si="14"/>
        <v>0</v>
      </c>
      <c r="AA279" s="16">
        <f>IF($D279="","",HKI!AA279+HKII!AA279)</f>
        <v>0</v>
      </c>
      <c r="AB279" s="16">
        <f>IF($D279="","",HKI!AB279+HKII!AB279)</f>
        <v>0</v>
      </c>
      <c r="AC279" s="16">
        <f>IF($D279="","",HKI!AC279+HKII!AC279)</f>
        <v>0</v>
      </c>
      <c r="AD279" s="34">
        <f t="shared" si="15"/>
        <v>0</v>
      </c>
      <c r="AE279" s="16">
        <f>IF($D279="","",HKI!AE279+HKII!AE279)</f>
        <v>0</v>
      </c>
      <c r="AF279" s="16">
        <f>IF($D279="","",HKI!AF279+HKII!AF279)</f>
        <v>0</v>
      </c>
      <c r="AG279" s="16">
        <f>IF($D279="","",HKI!AG279+HKII!AG279)</f>
        <v>0</v>
      </c>
      <c r="AH279" s="34">
        <f>IF($D279="","",HKI!AH279+HKII!AH279)</f>
        <v>0</v>
      </c>
      <c r="AI279" s="16">
        <f>IF($D279="","",HKI!AI279+HKII!AI279+'COI - CHAM THI TN 17-18'!AI279)</f>
        <v>0</v>
      </c>
      <c r="AJ279" s="16">
        <f>IF($D279="","",HKI!AJ279+HKII!AJ279+'COI - CHAM THI TN 17-18'!AJ279)</f>
        <v>0</v>
      </c>
      <c r="AK279" s="34">
        <f>IF($D279="","",(SUM($AI279:$AJ279))*0.2)+'HK HE 16-17'!Y285</f>
        <v>0</v>
      </c>
      <c r="AL279" s="16">
        <f>IF($D279="","",HKI!AL279+HKII!AL279)</f>
        <v>0</v>
      </c>
      <c r="AM279" s="16">
        <f>IF($D279="","",HKI!AM279+HKII!AM279)</f>
        <v>0</v>
      </c>
      <c r="AN279" s="34">
        <f>IF($D279="","",HKI!AN279+HKII!AN279)</f>
        <v>0</v>
      </c>
      <c r="AO279" s="16">
        <f>IF($D279="","",HKI!AO279+HKII!AO279+'COI - CHAM THI TN 17-18'!AO279)</f>
        <v>0</v>
      </c>
      <c r="AP279" s="16">
        <f>IF($D279="","",HKI!AP279+HKII!AP279+'COI - CHAM THI TN 17-18'!AP279)</f>
        <v>0</v>
      </c>
      <c r="AQ279" s="16">
        <f>IF(D279="","",SUM(AO279:AP279)*0.4)+'HK HE 16-17'!AB285</f>
        <v>0</v>
      </c>
      <c r="AR279" s="34">
        <f>IF($D279="","",HKI!AR279+HKII!AR279+'COI - CHAM THI TN 17-18'!AR279+'HK HE 16-17'!AF285)</f>
        <v>0</v>
      </c>
      <c r="AS279" s="34">
        <f>IF($D279="","",HKI!AS279+HKII!AS279+'COI - CHAM THI TN 17-18'!AS279+'HK HE 16-17'!AG285)</f>
        <v>0</v>
      </c>
      <c r="AT279" s="17">
        <f t="shared" si="16"/>
        <v>0</v>
      </c>
      <c r="AU279" s="5"/>
    </row>
    <row r="280" spans="1:47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>
        <f>IF($D280="","",HKI!E280+HKII!E280)</f>
        <v>0</v>
      </c>
      <c r="F280" s="16">
        <f>IF($D280="","",HKI!F280+HKII!F280)</f>
        <v>0</v>
      </c>
      <c r="G280" s="16">
        <f>IF($D280="","",HKI!G280+HKII!G280)</f>
        <v>0</v>
      </c>
      <c r="H280" s="16">
        <f>IF($D280="","",HKI!H280+HKII!H280)</f>
        <v>0</v>
      </c>
      <c r="I280" s="16">
        <f>IF($D280="","",HKI!I280+HKII!I280)</f>
        <v>0</v>
      </c>
      <c r="J280" s="16">
        <f>IF($D280="","",HKI!J280+HKII!J280)</f>
        <v>0</v>
      </c>
      <c r="K280" s="16">
        <f>IF($D280="","",HKI!K280+HKII!K280)</f>
        <v>0</v>
      </c>
      <c r="L280" s="16">
        <f>IF($D280="","",HKI!L280+HKII!L280)</f>
        <v>0</v>
      </c>
      <c r="M280" s="34">
        <f>IF($D280="","",($E280+$F280*1.5+$G280*0.25+$H280*0.5+$I280*2+$J280*2.5+$K280*0.5+$L280*1.5)+'HK HE 16-17'!I286)</f>
        <v>0</v>
      </c>
      <c r="N280" s="16">
        <f>IF($D280="","",HKI!N280+HKII!N280)</f>
        <v>0</v>
      </c>
      <c r="O280" s="16">
        <f>IF($D280="","",HKI!O280+HKII!O280)</f>
        <v>0</v>
      </c>
      <c r="P280" s="16">
        <f>IF($D280="","",HKI!P280+HKII!P280)</f>
        <v>0</v>
      </c>
      <c r="Q280" s="16">
        <f>IF($D280="","",HKI!Q280+HKII!Q280)</f>
        <v>0</v>
      </c>
      <c r="R280" s="34">
        <f>IF($D280="","",SUM($N280:$Q280)+'HK HE 16-17'!N286)</f>
        <v>0</v>
      </c>
      <c r="S280" s="16">
        <f>IF($D280="","",HKI!S280+HKII!S280)</f>
        <v>33</v>
      </c>
      <c r="T280" s="16">
        <f>IF($D280="","",HKI!T280+HKII!T280)</f>
        <v>36</v>
      </c>
      <c r="U280" s="16">
        <f>IF($D280="","",HKI!U280+HKII!U280)</f>
        <v>54</v>
      </c>
      <c r="V280" s="34">
        <f>IF($D280="","",((SUM($S280:$T280))-U280)*0.1)+'HK HE 16-17'!R286</f>
        <v>1.5</v>
      </c>
      <c r="W280" s="16">
        <f>IF($D280="","",HKI!W280+HKII!W280)</f>
        <v>0</v>
      </c>
      <c r="X280" s="16">
        <f>IF($D280="","",HKI!X280+HKII!X280)</f>
        <v>0</v>
      </c>
      <c r="Y280" s="16">
        <f>IF($D280="","",HKI!Y280+HKII!Y280)</f>
        <v>0</v>
      </c>
      <c r="Z280" s="34">
        <f t="shared" si="14"/>
        <v>0</v>
      </c>
      <c r="AA280" s="16">
        <f>IF($D280="","",HKI!AA280+HKII!AA280)</f>
        <v>0</v>
      </c>
      <c r="AB280" s="16">
        <f>IF($D280="","",HKI!AB280+HKII!AB280)</f>
        <v>0</v>
      </c>
      <c r="AC280" s="16">
        <f>IF($D280="","",HKI!AC280+HKII!AC280)</f>
        <v>0</v>
      </c>
      <c r="AD280" s="34">
        <f t="shared" si="15"/>
        <v>0</v>
      </c>
      <c r="AE280" s="16">
        <f>IF($D280="","",HKI!AE280+HKII!AE280)</f>
        <v>0</v>
      </c>
      <c r="AF280" s="16">
        <f>IF($D280="","",HKI!AF280+HKII!AF280)</f>
        <v>0</v>
      </c>
      <c r="AG280" s="16">
        <f>IF($D280="","",HKI!AG280+HKII!AG280)</f>
        <v>0</v>
      </c>
      <c r="AH280" s="34">
        <f>IF($D280="","",HKI!AH280+HKII!AH280)</f>
        <v>0</v>
      </c>
      <c r="AI280" s="16">
        <f>IF($D280="","",HKI!AI280+HKII!AI280+'COI - CHAM THI TN 17-18'!AI280)</f>
        <v>0</v>
      </c>
      <c r="AJ280" s="16">
        <f>IF($D280="","",HKI!AJ280+HKII!AJ280+'COI - CHAM THI TN 17-18'!AJ280)</f>
        <v>0</v>
      </c>
      <c r="AK280" s="34">
        <f>IF($D280="","",(SUM($AI280:$AJ280))*0.2)+'HK HE 16-17'!Y286</f>
        <v>0</v>
      </c>
      <c r="AL280" s="16">
        <f>IF($D280="","",HKI!AL280+HKII!AL280)</f>
        <v>0</v>
      </c>
      <c r="AM280" s="16">
        <f>IF($D280="","",HKI!AM280+HKII!AM280)</f>
        <v>0</v>
      </c>
      <c r="AN280" s="34">
        <f>IF($D280="","",HKI!AN280+HKII!AN280)</f>
        <v>0</v>
      </c>
      <c r="AO280" s="16">
        <f>IF($D280="","",HKI!AO280+HKII!AO280+'COI - CHAM THI TN 17-18'!AO280)</f>
        <v>0</v>
      </c>
      <c r="AP280" s="16">
        <f>IF($D280="","",HKI!AP280+HKII!AP280+'COI - CHAM THI TN 17-18'!AP280)</f>
        <v>0</v>
      </c>
      <c r="AQ280" s="16">
        <f>IF(D280="","",SUM(AO280:AP280)*0.4)+'HK HE 16-17'!AB286</f>
        <v>0</v>
      </c>
      <c r="AR280" s="34">
        <f>IF($D280="","",HKI!AR280+HKII!AR280+'COI - CHAM THI TN 17-18'!AR280+'HK HE 16-17'!AF286)</f>
        <v>0</v>
      </c>
      <c r="AS280" s="34">
        <f>IF($D280="","",HKI!AS280+HKII!AS280+'COI - CHAM THI TN 17-18'!AS280+'HK HE 16-17'!AG286)</f>
        <v>0</v>
      </c>
      <c r="AT280" s="17">
        <f t="shared" si="16"/>
        <v>1.5</v>
      </c>
      <c r="AU280" s="5"/>
    </row>
    <row r="281" spans="1:47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>
        <f>IF($D281="","",HKI!E281+HKII!E281)</f>
        <v>2</v>
      </c>
      <c r="F281" s="16">
        <f>IF($D281="","",HKI!F281+HKII!F281)</f>
        <v>0</v>
      </c>
      <c r="G281" s="16">
        <f>IF($D281="","",HKI!G281+HKII!G281)</f>
        <v>0</v>
      </c>
      <c r="H281" s="16">
        <f>IF($D281="","",HKI!H281+HKII!H281)</f>
        <v>0</v>
      </c>
      <c r="I281" s="16">
        <f>IF($D281="","",HKI!I281+HKII!I281)</f>
        <v>0</v>
      </c>
      <c r="J281" s="16">
        <f>IF($D281="","",HKI!J281+HKII!J281)</f>
        <v>0</v>
      </c>
      <c r="K281" s="16">
        <f>IF($D281="","",HKI!K281+HKII!K281)</f>
        <v>0</v>
      </c>
      <c r="L281" s="16">
        <f>IF($D281="","",HKI!L281+HKII!L281)</f>
        <v>0</v>
      </c>
      <c r="M281" s="34">
        <f>IF($D281="","",($E281+$F281*1.5+$G281*0.25+$H281*0.5+$I281*2+$J281*2.5+$K281*0.5+$L281*1.5)+'HK HE 16-17'!I287)</f>
        <v>6</v>
      </c>
      <c r="N281" s="16">
        <f>IF($D281="","",HKI!N281+HKII!N281)</f>
        <v>12.149999999999999</v>
      </c>
      <c r="O281" s="16">
        <f>IF($D281="","",HKI!O281+HKII!O281)</f>
        <v>7.0499999999999989</v>
      </c>
      <c r="P281" s="16">
        <f>IF($D281="","",HKI!P281+HKII!P281)</f>
        <v>0</v>
      </c>
      <c r="Q281" s="16">
        <f>IF($D281="","",HKI!Q281+HKII!Q281)</f>
        <v>0</v>
      </c>
      <c r="R281" s="34">
        <f>IF($D281="","",SUM($N281:$Q281)+'HK HE 16-17'!N287)</f>
        <v>20.399999999999995</v>
      </c>
      <c r="S281" s="16">
        <f>IF($D281="","",HKI!S281+HKII!S281)</f>
        <v>610</v>
      </c>
      <c r="T281" s="16">
        <f>IF($D281="","",HKI!T281+HKII!T281)</f>
        <v>147</v>
      </c>
      <c r="U281" s="16">
        <f>IF($D281="","",HKI!U281+HKII!U281)</f>
        <v>387</v>
      </c>
      <c r="V281" s="34">
        <f>IF($D281="","",((SUM($S281:$T281))-U281)*0.1)+'HK HE 16-17'!R287</f>
        <v>42.45</v>
      </c>
      <c r="W281" s="16">
        <f>IF($D281="","",HKI!W281+HKII!W281)</f>
        <v>0</v>
      </c>
      <c r="X281" s="16">
        <f>IF($D281="","",HKI!X281+HKII!X281)</f>
        <v>0</v>
      </c>
      <c r="Y281" s="16">
        <f>IF($D281="","",HKI!Y281+HKII!Y281)</f>
        <v>0</v>
      </c>
      <c r="Z281" s="34">
        <f t="shared" si="14"/>
        <v>0</v>
      </c>
      <c r="AA281" s="16">
        <f>IF($D281="","",HKI!AA281+HKII!AA281)</f>
        <v>0</v>
      </c>
      <c r="AB281" s="16">
        <f>IF($D281="","",HKI!AB281+HKII!AB281)</f>
        <v>0</v>
      </c>
      <c r="AC281" s="16">
        <f>IF($D281="","",HKI!AC281+HKII!AC281)</f>
        <v>0</v>
      </c>
      <c r="AD281" s="34">
        <f t="shared" si="15"/>
        <v>0</v>
      </c>
      <c r="AE281" s="16">
        <f>IF($D281="","",HKI!AE281+HKII!AE281)</f>
        <v>0</v>
      </c>
      <c r="AF281" s="16">
        <f>IF($D281="","",HKI!AF281+HKII!AF281)</f>
        <v>0</v>
      </c>
      <c r="AG281" s="16">
        <f>IF($D281="","",HKI!AG281+HKII!AG281)</f>
        <v>0</v>
      </c>
      <c r="AH281" s="34">
        <f>IF($D281="","",HKI!AH281+HKII!AH281)</f>
        <v>0</v>
      </c>
      <c r="AI281" s="16">
        <f>IF($D281="","",HKI!AI281+HKII!AI281+'COI - CHAM THI TN 17-18'!AI281)</f>
        <v>0</v>
      </c>
      <c r="AJ281" s="16">
        <f>IF($D281="","",HKI!AJ281+HKII!AJ281+'COI - CHAM THI TN 17-18'!AJ281)</f>
        <v>0</v>
      </c>
      <c r="AK281" s="34">
        <f>IF($D281="","",(SUM($AI281:$AJ281))*0.2)+'HK HE 16-17'!Y287</f>
        <v>0</v>
      </c>
      <c r="AL281" s="16">
        <f>IF($D281="","",HKI!AL281+HKII!AL281)</f>
        <v>0</v>
      </c>
      <c r="AM281" s="16">
        <f>IF($D281="","",HKI!AM281+HKII!AM281)</f>
        <v>0</v>
      </c>
      <c r="AN281" s="34">
        <f>IF($D281="","",HKI!AN281+HKII!AN281)</f>
        <v>0</v>
      </c>
      <c r="AO281" s="16">
        <f>IF($D281="","",HKI!AO281+HKII!AO281+'COI - CHAM THI TN 17-18'!AO281)</f>
        <v>0</v>
      </c>
      <c r="AP281" s="16">
        <f>IF($D281="","",HKI!AP281+HKII!AP281+'COI - CHAM THI TN 17-18'!AP281)</f>
        <v>0</v>
      </c>
      <c r="AQ281" s="16">
        <f>IF(D281="","",SUM(AO281:AP281)*0.4)+'HK HE 16-17'!AB287</f>
        <v>0</v>
      </c>
      <c r="AR281" s="34">
        <f>IF($D281="","",HKI!AR281+HKII!AR281+'COI - CHAM THI TN 17-18'!AR281+'HK HE 16-17'!AF287)</f>
        <v>0</v>
      </c>
      <c r="AS281" s="34">
        <f>IF($D281="","",HKI!AS281+HKII!AS281+'COI - CHAM THI TN 17-18'!AS281+'HK HE 16-17'!AG287)</f>
        <v>0.5</v>
      </c>
      <c r="AT281" s="17">
        <f t="shared" si="16"/>
        <v>69.400000000000006</v>
      </c>
      <c r="AU281" s="5"/>
    </row>
    <row r="282" spans="1:47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>
        <f>IF($D282="","",HKI!E282+HKII!E282)</f>
        <v>0</v>
      </c>
      <c r="F282" s="16">
        <f>IF($D282="","",HKI!F282+HKII!F282)</f>
        <v>0</v>
      </c>
      <c r="G282" s="16">
        <f>IF($D282="","",HKI!G282+HKII!G282)</f>
        <v>0</v>
      </c>
      <c r="H282" s="16">
        <f>IF($D282="","",HKI!H282+HKII!H282)</f>
        <v>0</v>
      </c>
      <c r="I282" s="16">
        <f>IF($D282="","",HKI!I282+HKII!I282)</f>
        <v>0</v>
      </c>
      <c r="J282" s="16">
        <f>IF($D282="","",HKI!J282+HKII!J282)</f>
        <v>0</v>
      </c>
      <c r="K282" s="16">
        <f>IF($D282="","",HKI!K282+HKII!K282)</f>
        <v>0</v>
      </c>
      <c r="L282" s="16">
        <f>IF($D282="","",HKI!L282+HKII!L282)</f>
        <v>0</v>
      </c>
      <c r="M282" s="34">
        <f>IF($D282="","",($E282+$F282*1.5+$G282*0.25+$H282*0.5+$I282*2+$J282*2.5+$K282*0.5+$L282*1.5)+'HK HE 16-17'!I288)</f>
        <v>0</v>
      </c>
      <c r="N282" s="16">
        <f>IF($D282="","",HKI!N282+HKII!N282)</f>
        <v>0</v>
      </c>
      <c r="O282" s="16">
        <f>IF($D282="","",HKI!O282+HKII!O282)</f>
        <v>0</v>
      </c>
      <c r="P282" s="16">
        <f>IF($D282="","",HKI!P282+HKII!P282)</f>
        <v>0</v>
      </c>
      <c r="Q282" s="16">
        <f>IF($D282="","",HKI!Q282+HKII!Q282)</f>
        <v>0</v>
      </c>
      <c r="R282" s="34">
        <f>IF($D282="","",SUM($N282:$Q282)+'HK HE 16-17'!N288)</f>
        <v>0</v>
      </c>
      <c r="S282" s="16">
        <f>IF($D282="","",HKI!S282+HKII!S282)</f>
        <v>0</v>
      </c>
      <c r="T282" s="16">
        <f>IF($D282="","",HKI!T282+HKII!T282)</f>
        <v>0</v>
      </c>
      <c r="U282" s="16">
        <f>IF($D282="","",HKI!U282+HKII!U282)</f>
        <v>0</v>
      </c>
      <c r="V282" s="34">
        <f>IF($D282="","",((SUM($S282:$T282))-U282)*0.1)+'HK HE 16-17'!R288</f>
        <v>0</v>
      </c>
      <c r="W282" s="16">
        <f>IF($D282="","",HKI!W282+HKII!W282)</f>
        <v>0</v>
      </c>
      <c r="X282" s="16">
        <f>IF($D282="","",HKI!X282+HKII!X282)</f>
        <v>0</v>
      </c>
      <c r="Y282" s="16">
        <f>IF($D282="","",HKI!Y282+HKII!Y282)</f>
        <v>0</v>
      </c>
      <c r="Z282" s="34">
        <f t="shared" si="14"/>
        <v>0</v>
      </c>
      <c r="AA282" s="16">
        <f>IF($D282="","",HKI!AA282+HKII!AA282)</f>
        <v>0</v>
      </c>
      <c r="AB282" s="16">
        <f>IF($D282="","",HKI!AB282+HKII!AB282)</f>
        <v>0</v>
      </c>
      <c r="AC282" s="16">
        <f>IF($D282="","",HKI!AC282+HKII!AC282)</f>
        <v>0</v>
      </c>
      <c r="AD282" s="34">
        <f t="shared" si="15"/>
        <v>0</v>
      </c>
      <c r="AE282" s="16">
        <f>IF($D282="","",HKI!AE282+HKII!AE282)</f>
        <v>0</v>
      </c>
      <c r="AF282" s="16">
        <f>IF($D282="","",HKI!AF282+HKII!AF282)</f>
        <v>0</v>
      </c>
      <c r="AG282" s="16">
        <f>IF($D282="","",HKI!AG282+HKII!AG282)</f>
        <v>0</v>
      </c>
      <c r="AH282" s="34">
        <f>IF($D282="","",HKI!AH282+HKII!AH282)</f>
        <v>0</v>
      </c>
      <c r="AI282" s="16">
        <f>IF($D282="","",HKI!AI282+HKII!AI282+'COI - CHAM THI TN 17-18'!AI282)</f>
        <v>0</v>
      </c>
      <c r="AJ282" s="16">
        <f>IF($D282="","",HKI!AJ282+HKII!AJ282+'COI - CHAM THI TN 17-18'!AJ282)</f>
        <v>0</v>
      </c>
      <c r="AK282" s="34">
        <f>IF($D282="","",(SUM($AI282:$AJ282))*0.2)+'HK HE 16-17'!Y288</f>
        <v>0</v>
      </c>
      <c r="AL282" s="16">
        <f>IF($D282="","",HKI!AL282+HKII!AL282)</f>
        <v>0</v>
      </c>
      <c r="AM282" s="16">
        <f>IF($D282="","",HKI!AM282+HKII!AM282)</f>
        <v>0</v>
      </c>
      <c r="AN282" s="34">
        <f>IF($D282="","",HKI!AN282+HKII!AN282)</f>
        <v>0</v>
      </c>
      <c r="AO282" s="16">
        <f>IF($D282="","",HKI!AO282+HKII!AO282+'COI - CHAM THI TN 17-18'!AO282)</f>
        <v>0</v>
      </c>
      <c r="AP282" s="16">
        <f>IF($D282="","",HKI!AP282+HKII!AP282+'COI - CHAM THI TN 17-18'!AP282)</f>
        <v>0</v>
      </c>
      <c r="AQ282" s="16">
        <f>IF(D282="","",SUM(AO282:AP282)*0.4)+'HK HE 16-17'!AB288</f>
        <v>0</v>
      </c>
      <c r="AR282" s="34">
        <f>IF($D282="","",HKI!AR282+HKII!AR282+'COI - CHAM THI TN 17-18'!AR282+'HK HE 16-17'!AF288)</f>
        <v>0</v>
      </c>
      <c r="AS282" s="34">
        <f>IF($D282="","",HKI!AS282+HKII!AS282+'COI - CHAM THI TN 17-18'!AS282+'HK HE 16-17'!AG288)</f>
        <v>0</v>
      </c>
      <c r="AT282" s="17">
        <f t="shared" si="16"/>
        <v>0</v>
      </c>
      <c r="AU282" s="5"/>
    </row>
    <row r="283" spans="1:47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IF($D283="","",HKI!E283+HKII!E283)</f>
        <v>8</v>
      </c>
      <c r="F283" s="16">
        <f>IF($D283="","",HKI!F283+HKII!F283)</f>
        <v>4</v>
      </c>
      <c r="G283" s="16">
        <f>IF($D283="","",HKI!G283+HKII!G283)</f>
        <v>0</v>
      </c>
      <c r="H283" s="16">
        <f>IF($D283="","",HKI!H283+HKII!H283)</f>
        <v>0</v>
      </c>
      <c r="I283" s="16">
        <f>IF($D283="","",HKI!I283+HKII!I283)</f>
        <v>0</v>
      </c>
      <c r="J283" s="16">
        <f>IF($D283="","",HKI!J283+HKII!J283)</f>
        <v>0</v>
      </c>
      <c r="K283" s="16">
        <f>IF($D283="","",HKI!K283+HKII!K283)</f>
        <v>0</v>
      </c>
      <c r="L283" s="16">
        <f>IF($D283="","",HKI!L283+HKII!L283)</f>
        <v>0</v>
      </c>
      <c r="M283" s="34">
        <f>IF($D283="","",($E283+$F283*1.5+$G283*0.25+$H283*0.5+$I283*2+$J283*2.5+$K283*0.5+$L283*1.5)+'HK HE 16-17'!I289)</f>
        <v>14</v>
      </c>
      <c r="N283" s="16">
        <f>IF($D283="","",HKI!N283+HKII!N283)</f>
        <v>14.399999999999999</v>
      </c>
      <c r="O283" s="16">
        <f>IF($D283="","",HKI!O283+HKII!O283)</f>
        <v>9</v>
      </c>
      <c r="P283" s="16">
        <f>IF($D283="","",HKI!P283+HKII!P283)</f>
        <v>0</v>
      </c>
      <c r="Q283" s="16">
        <f>IF($D283="","",HKI!Q283+HKII!Q283)</f>
        <v>0</v>
      </c>
      <c r="R283" s="34">
        <f>IF($D283="","",SUM($N283:$Q283)+'HK HE 16-17'!N289)</f>
        <v>23.4</v>
      </c>
      <c r="S283" s="16">
        <f>IF($D283="","",HKI!S283+HKII!S283)</f>
        <v>99</v>
      </c>
      <c r="T283" s="16">
        <f>IF($D283="","",HKI!T283+HKII!T283)</f>
        <v>24</v>
      </c>
      <c r="U283" s="16">
        <f>IF($D283="","",HKI!U283+HKII!U283)</f>
        <v>123</v>
      </c>
      <c r="V283" s="34">
        <f>IF($D283="","",((SUM($S283:$T283))-U283)*0.1)+'HK HE 16-17'!R289</f>
        <v>0</v>
      </c>
      <c r="W283" s="16">
        <f>IF($D283="","",HKI!W283+HKII!W283)</f>
        <v>0</v>
      </c>
      <c r="X283" s="16">
        <f>IF($D283="","",HKI!X283+HKII!X283)</f>
        <v>0</v>
      </c>
      <c r="Y283" s="16">
        <f>IF($D283="","",HKI!Y283+HKII!Y283)</f>
        <v>0</v>
      </c>
      <c r="Z283" s="34">
        <f t="shared" si="14"/>
        <v>0</v>
      </c>
      <c r="AA283" s="16">
        <f>IF($D283="","",HKI!AA283+HKII!AA283)</f>
        <v>0</v>
      </c>
      <c r="AB283" s="16">
        <f>IF($D283="","",HKI!AB283+HKII!AB283)</f>
        <v>0</v>
      </c>
      <c r="AC283" s="16">
        <f>IF($D283="","",HKI!AC283+HKII!AC283)</f>
        <v>0</v>
      </c>
      <c r="AD283" s="34">
        <f t="shared" si="15"/>
        <v>0</v>
      </c>
      <c r="AE283" s="16">
        <f>IF($D283="","",HKI!AE283+HKII!AE283)</f>
        <v>0</v>
      </c>
      <c r="AF283" s="16">
        <f>IF($D283="","",HKI!AF283+HKII!AF283)</f>
        <v>0</v>
      </c>
      <c r="AG283" s="16">
        <f>IF($D283="","",HKI!AG283+HKII!AG283)</f>
        <v>0</v>
      </c>
      <c r="AH283" s="34">
        <f>IF($D283="","",HKI!AH283+HKII!AH283)</f>
        <v>0</v>
      </c>
      <c r="AI283" s="16">
        <f>IF($D283="","",HKI!AI283+HKII!AI283+'COI - CHAM THI TN 17-18'!AI283)</f>
        <v>0</v>
      </c>
      <c r="AJ283" s="16">
        <f>IF($D283="","",HKI!AJ283+HKII!AJ283+'COI - CHAM THI TN 17-18'!AJ283)</f>
        <v>13</v>
      </c>
      <c r="AK283" s="34">
        <f>IF($D283="","",(SUM($AI283:$AJ283))*0.2)+'HK HE 16-17'!Y289</f>
        <v>2.6</v>
      </c>
      <c r="AL283" s="16">
        <f>IF($D283="","",HKI!AL283+HKII!AL283)</f>
        <v>0</v>
      </c>
      <c r="AM283" s="16">
        <f>IF($D283="","",HKI!AM283+HKII!AM283)</f>
        <v>0</v>
      </c>
      <c r="AN283" s="34">
        <f>IF($D283="","",HKI!AN283+HKII!AN283)</f>
        <v>0</v>
      </c>
      <c r="AO283" s="16">
        <f>IF($D283="","",HKI!AO283+HKII!AO283+'COI - CHAM THI TN 17-18'!AO283)</f>
        <v>0</v>
      </c>
      <c r="AP283" s="16">
        <f>IF($D283="","",HKI!AP283+HKII!AP283+'COI - CHAM THI TN 17-18'!AP283)</f>
        <v>0</v>
      </c>
      <c r="AQ283" s="16">
        <f>IF(D283="","",SUM(AO283:AP283)*0.4)+'HK HE 16-17'!AB289</f>
        <v>0</v>
      </c>
      <c r="AR283" s="34">
        <f>IF($D283="","",HKI!AR283+HKII!AR283+'COI - CHAM THI TN 17-18'!AR283+'HK HE 16-17'!AF289)</f>
        <v>0</v>
      </c>
      <c r="AS283" s="34">
        <f>IF($D283="","",HKI!AS283+HKII!AS283+'COI - CHAM THI TN 17-18'!AS283+'HK HE 16-17'!AG289)</f>
        <v>1.1000000000000001</v>
      </c>
      <c r="AT283" s="17">
        <f t="shared" si="16"/>
        <v>41.1</v>
      </c>
      <c r="AU283" s="5"/>
    </row>
    <row r="284" spans="1:47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IF($D284="","",HKI!E284+HKII!E284)</f>
        <v>4</v>
      </c>
      <c r="F284" s="16">
        <f>IF($D284="","",HKI!F284+HKII!F284)</f>
        <v>16</v>
      </c>
      <c r="G284" s="16">
        <f>IF($D284="","",HKI!G284+HKII!G284)</f>
        <v>0</v>
      </c>
      <c r="H284" s="16">
        <f>IF($D284="","",HKI!H284+HKII!H284)</f>
        <v>0</v>
      </c>
      <c r="I284" s="16">
        <f>IF($D284="","",HKI!I284+HKII!I284)</f>
        <v>0</v>
      </c>
      <c r="J284" s="16">
        <f>IF($D284="","",HKI!J284+HKII!J284)</f>
        <v>0</v>
      </c>
      <c r="K284" s="16">
        <f>IF($D284="","",HKI!K284+HKII!K284)</f>
        <v>0</v>
      </c>
      <c r="L284" s="16">
        <f>IF($D284="","",HKI!L284+HKII!L284)</f>
        <v>0</v>
      </c>
      <c r="M284" s="34">
        <f>IF($D284="","",($E284+$F284*1.5+$G284*0.25+$H284*0.5+$I284*2+$J284*2.5+$K284*0.5+$L284*1.5)+'HK HE 16-17'!I290)</f>
        <v>28</v>
      </c>
      <c r="N284" s="16">
        <f>IF($D284="","",HKI!N284+HKII!N284)</f>
        <v>12.899999999999999</v>
      </c>
      <c r="O284" s="16">
        <f>IF($D284="","",HKI!O284+HKII!O284)</f>
        <v>16.05</v>
      </c>
      <c r="P284" s="16">
        <f>IF($D284="","",HKI!P284+HKII!P284)</f>
        <v>0</v>
      </c>
      <c r="Q284" s="16">
        <f>IF($D284="","",HKI!Q284+HKII!Q284)</f>
        <v>0</v>
      </c>
      <c r="R284" s="34">
        <f>IF($D284="","",SUM($N284:$Q284)+'HK HE 16-17'!N290)</f>
        <v>28.95</v>
      </c>
      <c r="S284" s="16">
        <f>IF($D284="","",HKI!S284+HKII!S284)</f>
        <v>67</v>
      </c>
      <c r="T284" s="16">
        <f>IF($D284="","",HKI!T284+HKII!T284)</f>
        <v>27</v>
      </c>
      <c r="U284" s="16">
        <f>IF($D284="","",HKI!U284+HKII!U284)</f>
        <v>67</v>
      </c>
      <c r="V284" s="34">
        <f>IF($D284="","",((SUM($S284:$T284))-U284)*0.1)+'HK HE 16-17'!R290</f>
        <v>2.7</v>
      </c>
      <c r="W284" s="16">
        <f>IF($D284="","",HKI!W284+HKII!W284)</f>
        <v>0</v>
      </c>
      <c r="X284" s="16">
        <f>IF($D284="","",HKI!X284+HKII!X284)</f>
        <v>0</v>
      </c>
      <c r="Y284" s="16">
        <f>IF($D284="","",HKI!Y284+HKII!Y284)</f>
        <v>0</v>
      </c>
      <c r="Z284" s="34">
        <f t="shared" si="14"/>
        <v>0</v>
      </c>
      <c r="AA284" s="16">
        <f>IF($D284="","",HKI!AA284+HKII!AA284)</f>
        <v>0</v>
      </c>
      <c r="AB284" s="16">
        <f>IF($D284="","",HKI!AB284+HKII!AB284)</f>
        <v>0</v>
      </c>
      <c r="AC284" s="16">
        <f>IF($D284="","",HKI!AC284+HKII!AC284)</f>
        <v>0</v>
      </c>
      <c r="AD284" s="34">
        <f t="shared" si="15"/>
        <v>0</v>
      </c>
      <c r="AE284" s="16">
        <f>IF($D284="","",HKI!AE284+HKII!AE284)</f>
        <v>0</v>
      </c>
      <c r="AF284" s="16">
        <f>IF($D284="","",HKI!AF284+HKII!AF284)</f>
        <v>0</v>
      </c>
      <c r="AG284" s="16">
        <f>IF($D284="","",HKI!AG284+HKII!AG284)</f>
        <v>0</v>
      </c>
      <c r="AH284" s="34">
        <f>IF($D284="","",HKI!AH284+HKII!AH284)</f>
        <v>0</v>
      </c>
      <c r="AI284" s="16">
        <f>IF($D284="","",HKI!AI284+HKII!AI284+'COI - CHAM THI TN 17-18'!AI284)</f>
        <v>0</v>
      </c>
      <c r="AJ284" s="16">
        <f>IF($D284="","",HKI!AJ284+HKII!AJ284+'COI - CHAM THI TN 17-18'!AJ284)</f>
        <v>0</v>
      </c>
      <c r="AK284" s="34">
        <f>IF($D284="","",(SUM($AI284:$AJ284))*0.2)+'HK HE 16-17'!Y290</f>
        <v>0</v>
      </c>
      <c r="AL284" s="16">
        <f>IF($D284="","",HKI!AL284+HKII!AL284)</f>
        <v>0</v>
      </c>
      <c r="AM284" s="16">
        <f>IF($D284="","",HKI!AM284+HKII!AM284)</f>
        <v>0</v>
      </c>
      <c r="AN284" s="34">
        <f>IF($D284="","",HKI!AN284+HKII!AN284)</f>
        <v>0</v>
      </c>
      <c r="AO284" s="16">
        <f>IF($D284="","",HKI!AO284+HKII!AO284+'COI - CHAM THI TN 17-18'!AO284)</f>
        <v>0</v>
      </c>
      <c r="AP284" s="16">
        <f>IF($D284="","",HKI!AP284+HKII!AP284+'COI - CHAM THI TN 17-18'!AP284)</f>
        <v>0</v>
      </c>
      <c r="AQ284" s="16">
        <f>IF(D284="","",SUM(AO284:AP284)*0.4)+'HK HE 16-17'!AB290</f>
        <v>0</v>
      </c>
      <c r="AR284" s="34">
        <f>IF($D284="","",HKI!AR284+HKII!AR284+'COI - CHAM THI TN 17-18'!AR284+'HK HE 16-17'!AF290)</f>
        <v>0</v>
      </c>
      <c r="AS284" s="34">
        <f>IF($D284="","",HKI!AS284+HKII!AS284+'COI - CHAM THI TN 17-18'!AS284+'HK HE 16-17'!AG290)</f>
        <v>0.5</v>
      </c>
      <c r="AT284" s="17">
        <f t="shared" si="16"/>
        <v>60.2</v>
      </c>
      <c r="AU284" s="5"/>
    </row>
    <row r="285" spans="1:47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IF($D285="","",HKI!E285+HKII!E285)</f>
        <v>0</v>
      </c>
      <c r="F285" s="16">
        <f>IF($D285="","",HKI!F285+HKII!F285)</f>
        <v>8</v>
      </c>
      <c r="G285" s="16">
        <f>IF($D285="","",HKI!G285+HKII!G285)</f>
        <v>0</v>
      </c>
      <c r="H285" s="16">
        <f>IF($D285="","",HKI!H285+HKII!H285)</f>
        <v>0</v>
      </c>
      <c r="I285" s="16">
        <f>IF($D285="","",HKI!I285+HKII!I285)</f>
        <v>0</v>
      </c>
      <c r="J285" s="16">
        <f>IF($D285="","",HKI!J285+HKII!J285)</f>
        <v>0</v>
      </c>
      <c r="K285" s="16">
        <f>IF($D285="","",HKI!K285+HKII!K285)</f>
        <v>0</v>
      </c>
      <c r="L285" s="16">
        <f>IF($D285="","",HKI!L285+HKII!L285)</f>
        <v>0</v>
      </c>
      <c r="M285" s="34">
        <f>IF($D285="","",($E285+$F285*1.5+$G285*0.25+$H285*0.5+$I285*2+$J285*2.5+$K285*0.5+$L285*1.5)+'HK HE 16-17'!I291)</f>
        <v>12</v>
      </c>
      <c r="N285" s="16">
        <f>IF($D285="","",HKI!N285+HKII!N285)</f>
        <v>0</v>
      </c>
      <c r="O285" s="16">
        <f>IF($D285="","",HKI!O285+HKII!O285)</f>
        <v>0</v>
      </c>
      <c r="P285" s="16">
        <f>IF($D285="","",HKI!P285+HKII!P285)</f>
        <v>0</v>
      </c>
      <c r="Q285" s="16">
        <f>IF($D285="","",HKI!Q285+HKII!Q285)</f>
        <v>0</v>
      </c>
      <c r="R285" s="34">
        <f>IF($D285="","",SUM($N285:$Q285)+'HK HE 16-17'!N291)</f>
        <v>0</v>
      </c>
      <c r="S285" s="16">
        <f>IF($D285="","",HKI!S285+HKII!S285)</f>
        <v>0</v>
      </c>
      <c r="T285" s="16">
        <f>IF($D285="","",HKI!T285+HKII!T285)</f>
        <v>0</v>
      </c>
      <c r="U285" s="16">
        <f>IF($D285="","",HKI!U285+HKII!U285)</f>
        <v>0</v>
      </c>
      <c r="V285" s="34">
        <f>IF($D285="","",((SUM($S285:$T285))-U285)*0.1)+'HK HE 16-17'!R291</f>
        <v>0</v>
      </c>
      <c r="W285" s="16">
        <f>IF($D285="","",HKI!W285+HKII!W285)</f>
        <v>0</v>
      </c>
      <c r="X285" s="16">
        <f>IF($D285="","",HKI!X285+HKII!X285)</f>
        <v>0</v>
      </c>
      <c r="Y285" s="16">
        <f>IF($D285="","",HKI!Y285+HKII!Y285)</f>
        <v>0</v>
      </c>
      <c r="Z285" s="34">
        <f t="shared" si="14"/>
        <v>0</v>
      </c>
      <c r="AA285" s="16">
        <f>IF($D285="","",HKI!AA285+HKII!AA285)</f>
        <v>0</v>
      </c>
      <c r="AB285" s="16">
        <f>IF($D285="","",HKI!AB285+HKII!AB285)</f>
        <v>0</v>
      </c>
      <c r="AC285" s="16">
        <f>IF($D285="","",HKI!AC285+HKII!AC285)</f>
        <v>0</v>
      </c>
      <c r="AD285" s="34">
        <f t="shared" si="15"/>
        <v>0</v>
      </c>
      <c r="AE285" s="16">
        <f>IF($D285="","",HKI!AE285+HKII!AE285)</f>
        <v>0</v>
      </c>
      <c r="AF285" s="16">
        <f>IF($D285="","",HKI!AF285+HKII!AF285)</f>
        <v>0</v>
      </c>
      <c r="AG285" s="16">
        <f>IF($D285="","",HKI!AG285+HKII!AG285)</f>
        <v>0</v>
      </c>
      <c r="AH285" s="34">
        <f>IF($D285="","",HKI!AH285+HKII!AH285)</f>
        <v>0</v>
      </c>
      <c r="AI285" s="16">
        <f>IF($D285="","",HKI!AI285+HKII!AI285+'COI - CHAM THI TN 17-18'!AI285)</f>
        <v>0</v>
      </c>
      <c r="AJ285" s="16">
        <f>IF($D285="","",HKI!AJ285+HKII!AJ285+'COI - CHAM THI TN 17-18'!AJ285)</f>
        <v>0</v>
      </c>
      <c r="AK285" s="34">
        <f>IF($D285="","",(SUM($AI285:$AJ285))*0.2)+'HK HE 16-17'!Y291</f>
        <v>0</v>
      </c>
      <c r="AL285" s="16">
        <f>IF($D285="","",HKI!AL285+HKII!AL285)</f>
        <v>0</v>
      </c>
      <c r="AM285" s="16">
        <f>IF($D285="","",HKI!AM285+HKII!AM285)</f>
        <v>0</v>
      </c>
      <c r="AN285" s="34">
        <f>IF($D285="","",HKI!AN285+HKII!AN285)</f>
        <v>0</v>
      </c>
      <c r="AO285" s="16">
        <f>IF($D285="","",HKI!AO285+HKII!AO285+'COI - CHAM THI TN 17-18'!AO285)</f>
        <v>0</v>
      </c>
      <c r="AP285" s="16">
        <f>IF($D285="","",HKI!AP285+HKII!AP285+'COI - CHAM THI TN 17-18'!AP285)</f>
        <v>0</v>
      </c>
      <c r="AQ285" s="16">
        <f>IF(D285="","",SUM(AO285:AP285)*0.4)+'HK HE 16-17'!AB291</f>
        <v>0</v>
      </c>
      <c r="AR285" s="34">
        <f>IF($D285="","",HKI!AR285+HKII!AR285+'COI - CHAM THI TN 17-18'!AR285+'HK HE 16-17'!AF291)</f>
        <v>0</v>
      </c>
      <c r="AS285" s="34">
        <f>IF($D285="","",HKI!AS285+HKII!AS285+'COI - CHAM THI TN 17-18'!AS285+'HK HE 16-17'!AG291)</f>
        <v>0</v>
      </c>
      <c r="AT285" s="17">
        <f t="shared" si="16"/>
        <v>12</v>
      </c>
      <c r="AU285" s="5"/>
    </row>
    <row r="286" spans="1:47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IF($D286="","",HKI!E286+HKII!E286)</f>
        <v>6</v>
      </c>
      <c r="F286" s="16">
        <f>IF($D286="","",HKI!F286+HKII!F286)</f>
        <v>20</v>
      </c>
      <c r="G286" s="16">
        <f>IF($D286="","",HKI!G286+HKII!G286)</f>
        <v>0</v>
      </c>
      <c r="H286" s="16">
        <f>IF($D286="","",HKI!H286+HKII!H286)</f>
        <v>0</v>
      </c>
      <c r="I286" s="16">
        <f>IF($D286="","",HKI!I286+HKII!I286)</f>
        <v>0</v>
      </c>
      <c r="J286" s="16">
        <f>IF($D286="","",HKI!J286+HKII!J286)</f>
        <v>0</v>
      </c>
      <c r="K286" s="16">
        <f>IF($D286="","",HKI!K286+HKII!K286)</f>
        <v>0</v>
      </c>
      <c r="L286" s="16">
        <f>IF($D286="","",HKI!L286+HKII!L286)</f>
        <v>0</v>
      </c>
      <c r="M286" s="34">
        <f>IF($D286="","",($E286+$F286*1.5+$G286*0.25+$H286*0.5+$I286*2+$J286*2.5+$K286*0.5+$L286*1.5)+'HK HE 16-17'!I292)</f>
        <v>36</v>
      </c>
      <c r="N286" s="16">
        <f>IF($D286="","",HKI!N286+HKII!N286)</f>
        <v>13.05</v>
      </c>
      <c r="O286" s="16">
        <f>IF($D286="","",HKI!O286+HKII!O286)</f>
        <v>12.149999999999999</v>
      </c>
      <c r="P286" s="16">
        <f>IF($D286="","",HKI!P286+HKII!P286)</f>
        <v>0</v>
      </c>
      <c r="Q286" s="16">
        <f>IF($D286="","",HKI!Q286+HKII!Q286)</f>
        <v>0</v>
      </c>
      <c r="R286" s="34">
        <f>IF($D286="","",SUM($N286:$Q286)+'HK HE 16-17'!N292)</f>
        <v>25.2</v>
      </c>
      <c r="S286" s="16">
        <f>IF($D286="","",HKI!S286+HKII!S286)</f>
        <v>113</v>
      </c>
      <c r="T286" s="16">
        <f>IF($D286="","",HKI!T286+HKII!T286)</f>
        <v>190</v>
      </c>
      <c r="U286" s="16">
        <f>IF($D286="","",HKI!U286+HKII!U286)</f>
        <v>100</v>
      </c>
      <c r="V286" s="34">
        <f>IF($D286="","",((SUM($S286:$T286))-U286)*0.1)+'HK HE 16-17'!R292</f>
        <v>20.3</v>
      </c>
      <c r="W286" s="16">
        <f>IF($D286="","",HKI!W286+HKII!W286)</f>
        <v>0</v>
      </c>
      <c r="X286" s="16">
        <f>IF($D286="","",HKI!X286+HKII!X286)</f>
        <v>0</v>
      </c>
      <c r="Y286" s="16">
        <f>IF($D286="","",HKI!Y286+HKII!Y286)</f>
        <v>0</v>
      </c>
      <c r="Z286" s="34">
        <f t="shared" si="14"/>
        <v>0</v>
      </c>
      <c r="AA286" s="16">
        <f>IF($D286="","",HKI!AA286+HKII!AA286)</f>
        <v>0</v>
      </c>
      <c r="AB286" s="16">
        <f>IF($D286="","",HKI!AB286+HKII!AB286)</f>
        <v>0</v>
      </c>
      <c r="AC286" s="16">
        <f>IF($D286="","",HKI!AC286+HKII!AC286)</f>
        <v>0</v>
      </c>
      <c r="AD286" s="34">
        <f t="shared" si="15"/>
        <v>0</v>
      </c>
      <c r="AE286" s="16">
        <f>IF($D286="","",HKI!AE286+HKII!AE286)</f>
        <v>0</v>
      </c>
      <c r="AF286" s="16">
        <f>IF($D286="","",HKI!AF286+HKII!AF286)</f>
        <v>0</v>
      </c>
      <c r="AG286" s="16">
        <f>IF($D286="","",HKI!AG286+HKII!AG286)</f>
        <v>0</v>
      </c>
      <c r="AH286" s="34">
        <f>IF($D286="","",HKI!AH286+HKII!AH286)</f>
        <v>0</v>
      </c>
      <c r="AI286" s="16">
        <f>IF($D286="","",HKI!AI286+HKII!AI286+'COI - CHAM THI TN 17-18'!AI286)</f>
        <v>0</v>
      </c>
      <c r="AJ286" s="16">
        <f>IF($D286="","",HKI!AJ286+HKII!AJ286+'COI - CHAM THI TN 17-18'!AJ286)</f>
        <v>0</v>
      </c>
      <c r="AK286" s="34">
        <f>IF($D286="","",(SUM($AI286:$AJ286))*0.2)+'HK HE 16-17'!Y292</f>
        <v>0</v>
      </c>
      <c r="AL286" s="16">
        <f>IF($D286="","",HKI!AL286+HKII!AL286)</f>
        <v>0</v>
      </c>
      <c r="AM286" s="16">
        <f>IF($D286="","",HKI!AM286+HKII!AM286)</f>
        <v>0</v>
      </c>
      <c r="AN286" s="34">
        <f>IF($D286="","",HKI!AN286+HKII!AN286)</f>
        <v>0</v>
      </c>
      <c r="AO286" s="16">
        <f>IF($D286="","",HKI!AO286+HKII!AO286+'COI - CHAM THI TN 17-18'!AO286)</f>
        <v>0</v>
      </c>
      <c r="AP286" s="16">
        <f>IF($D286="","",HKI!AP286+HKII!AP286+'COI - CHAM THI TN 17-18'!AP286)</f>
        <v>0</v>
      </c>
      <c r="AQ286" s="16">
        <f>IF(D286="","",SUM(AO286:AP286)*0.4)+'HK HE 16-17'!AB292</f>
        <v>0</v>
      </c>
      <c r="AR286" s="34">
        <f>IF($D286="","",HKI!AR286+HKII!AR286+'COI - CHAM THI TN 17-18'!AR286+'HK HE 16-17'!AF292)</f>
        <v>0.5</v>
      </c>
      <c r="AS286" s="34">
        <f>IF($D286="","",HKI!AS286+HKII!AS286+'COI - CHAM THI TN 17-18'!AS286+'HK HE 16-17'!AG292)</f>
        <v>2.5</v>
      </c>
      <c r="AT286" s="17">
        <f t="shared" si="16"/>
        <v>84.5</v>
      </c>
      <c r="AU286" s="5"/>
    </row>
    <row r="287" spans="1:47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IF($D287="","",HKI!E287+HKII!E287)</f>
        <v>12</v>
      </c>
      <c r="F287" s="16">
        <f>IF($D287="","",HKI!F287+HKII!F287)</f>
        <v>4</v>
      </c>
      <c r="G287" s="16">
        <f>IF($D287="","",HKI!G287+HKII!G287)</f>
        <v>0</v>
      </c>
      <c r="H287" s="16">
        <f>IF($D287="","",HKI!H287+HKII!H287)</f>
        <v>0</v>
      </c>
      <c r="I287" s="16">
        <f>IF($D287="","",HKI!I287+HKII!I287)</f>
        <v>0</v>
      </c>
      <c r="J287" s="16">
        <f>IF($D287="","",HKI!J287+HKII!J287)</f>
        <v>0</v>
      </c>
      <c r="K287" s="16">
        <f>IF($D287="","",HKI!K287+HKII!K287)</f>
        <v>0</v>
      </c>
      <c r="L287" s="16">
        <f>IF($D287="","",HKI!L287+HKII!L287)</f>
        <v>0</v>
      </c>
      <c r="M287" s="34">
        <f>IF($D287="","",($E287+$F287*1.5+$G287*0.25+$H287*0.5+$I287*2+$J287*2.5+$K287*0.5+$L287*1.5)+'HK HE 16-17'!I293)</f>
        <v>18</v>
      </c>
      <c r="N287" s="16">
        <f>IF($D287="","",HKI!N287+HKII!N287)</f>
        <v>11.849999999999998</v>
      </c>
      <c r="O287" s="16">
        <f>IF($D287="","",HKI!O287+HKII!O287)</f>
        <v>12.599999999999998</v>
      </c>
      <c r="P287" s="16">
        <f>IF($D287="","",HKI!P287+HKII!P287)</f>
        <v>0</v>
      </c>
      <c r="Q287" s="16">
        <f>IF($D287="","",HKI!Q287+HKII!Q287)</f>
        <v>0</v>
      </c>
      <c r="R287" s="34">
        <f>IF($D287="","",SUM($N287:$Q287)+'HK HE 16-17'!N293)</f>
        <v>24.449999999999996</v>
      </c>
      <c r="S287" s="16">
        <f>IF($D287="","",HKI!S287+HKII!S287)</f>
        <v>119</v>
      </c>
      <c r="T287" s="16">
        <f>IF($D287="","",HKI!T287+HKII!T287)</f>
        <v>37</v>
      </c>
      <c r="U287" s="16">
        <f>IF($D287="","",HKI!U287+HKII!U287)</f>
        <v>119</v>
      </c>
      <c r="V287" s="34">
        <f>IF($D287="","",((SUM($S287:$T287))-U287)*0.1)+'HK HE 16-17'!R293</f>
        <v>3.7</v>
      </c>
      <c r="W287" s="16">
        <f>IF($D287="","",HKI!W287+HKII!W287)</f>
        <v>0</v>
      </c>
      <c r="X287" s="16">
        <f>IF($D287="","",HKI!X287+HKII!X287)</f>
        <v>0</v>
      </c>
      <c r="Y287" s="16">
        <f>IF($D287="","",HKI!Y287+HKII!Y287)</f>
        <v>0</v>
      </c>
      <c r="Z287" s="34">
        <f t="shared" si="14"/>
        <v>0</v>
      </c>
      <c r="AA287" s="16">
        <f>IF($D287="","",HKI!AA287+HKII!AA287)</f>
        <v>0</v>
      </c>
      <c r="AB287" s="16">
        <f>IF($D287="","",HKI!AB287+HKII!AB287)</f>
        <v>0</v>
      </c>
      <c r="AC287" s="16">
        <f>IF($D287="","",HKI!AC287+HKII!AC287)</f>
        <v>0</v>
      </c>
      <c r="AD287" s="34">
        <f t="shared" si="15"/>
        <v>0</v>
      </c>
      <c r="AE287" s="16">
        <f>IF($D287="","",HKI!AE287+HKII!AE287)</f>
        <v>0</v>
      </c>
      <c r="AF287" s="16">
        <f>IF($D287="","",HKI!AF287+HKII!AF287)</f>
        <v>0</v>
      </c>
      <c r="AG287" s="16">
        <f>IF($D287="","",HKI!AG287+HKII!AG287)</f>
        <v>0</v>
      </c>
      <c r="AH287" s="34">
        <f>IF($D287="","",HKI!AH287+HKII!AH287)</f>
        <v>0</v>
      </c>
      <c r="AI287" s="16">
        <f>IF($D287="","",HKI!AI287+HKII!AI287+'COI - CHAM THI TN 17-18'!AI287)</f>
        <v>0</v>
      </c>
      <c r="AJ287" s="16">
        <f>IF($D287="","",HKI!AJ287+HKII!AJ287+'COI - CHAM THI TN 17-18'!AJ287)</f>
        <v>11</v>
      </c>
      <c r="AK287" s="34">
        <f>IF($D287="","",(SUM($AI287:$AJ287))*0.2)+'HK HE 16-17'!Y293</f>
        <v>2.2000000000000002</v>
      </c>
      <c r="AL287" s="16">
        <f>IF($D287="","",HKI!AL287+HKII!AL287)</f>
        <v>0</v>
      </c>
      <c r="AM287" s="16">
        <f>IF($D287="","",HKI!AM287+HKII!AM287)</f>
        <v>0</v>
      </c>
      <c r="AN287" s="34">
        <f>IF($D287="","",HKI!AN287+HKII!AN287)</f>
        <v>0</v>
      </c>
      <c r="AO287" s="16">
        <f>IF($D287="","",HKI!AO287+HKII!AO287+'COI - CHAM THI TN 17-18'!AO287)</f>
        <v>11</v>
      </c>
      <c r="AP287" s="16">
        <f>IF($D287="","",HKI!AP287+HKII!AP287+'COI - CHAM THI TN 17-18'!AP287)</f>
        <v>0</v>
      </c>
      <c r="AQ287" s="16">
        <f>IF(D287="","",SUM(AO287:AP287)*0.4)+'HK HE 16-17'!AB293</f>
        <v>4.4000000000000004</v>
      </c>
      <c r="AR287" s="34">
        <f>IF($D287="","",HKI!AR287+HKII!AR287+'COI - CHAM THI TN 17-18'!AR287+'HK HE 16-17'!AF293)</f>
        <v>0</v>
      </c>
      <c r="AS287" s="34">
        <f>IF($D287="","",HKI!AS287+HKII!AS287+'COI - CHAM THI TN 17-18'!AS287+'HK HE 16-17'!AG293)</f>
        <v>2.2000000000000002</v>
      </c>
      <c r="AT287" s="17">
        <f t="shared" si="16"/>
        <v>55</v>
      </c>
      <c r="AU287" s="5"/>
    </row>
    <row r="288" spans="1:47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IF($D288="","",HKI!E288+HKII!E288)</f>
        <v>10</v>
      </c>
      <c r="F288" s="16">
        <f>IF($D288="","",HKI!F288+HKII!F288)</f>
        <v>4</v>
      </c>
      <c r="G288" s="16">
        <f>IF($D288="","",HKI!G288+HKII!G288)</f>
        <v>0</v>
      </c>
      <c r="H288" s="16">
        <f>IF($D288="","",HKI!H288+HKII!H288)</f>
        <v>0</v>
      </c>
      <c r="I288" s="16">
        <f>IF($D288="","",HKI!I288+HKII!I288)</f>
        <v>0</v>
      </c>
      <c r="J288" s="16">
        <f>IF($D288="","",HKI!J288+HKII!J288)</f>
        <v>0</v>
      </c>
      <c r="K288" s="16">
        <f>IF($D288="","",HKI!K288+HKII!K288)</f>
        <v>0</v>
      </c>
      <c r="L288" s="16">
        <f>IF($D288="","",HKI!L288+HKII!L288)</f>
        <v>0</v>
      </c>
      <c r="M288" s="34">
        <f>IF($D288="","",($E288+$F288*1.5+$G288*0.25+$H288*0.5+$I288*2+$J288*2.5+$K288*0.5+$L288*1.5)+'HK HE 16-17'!I294)</f>
        <v>16</v>
      </c>
      <c r="N288" s="16">
        <f>IF($D288="","",HKI!N288+HKII!N288)</f>
        <v>11.999999999999998</v>
      </c>
      <c r="O288" s="16">
        <f>IF($D288="","",HKI!O288+HKII!O288)</f>
        <v>8.5499999999999989</v>
      </c>
      <c r="P288" s="16">
        <f>IF($D288="","",HKI!P288+HKII!P288)</f>
        <v>0</v>
      </c>
      <c r="Q288" s="16">
        <f>IF($D288="","",HKI!Q288+HKII!Q288)</f>
        <v>0</v>
      </c>
      <c r="R288" s="34">
        <f>IF($D288="","",SUM($N288:$Q288)+'HK HE 16-17'!N294)</f>
        <v>20.549999999999997</v>
      </c>
      <c r="S288" s="16">
        <f>IF($D288="","",HKI!S288+HKII!S288)</f>
        <v>190</v>
      </c>
      <c r="T288" s="16">
        <f>IF($D288="","",HKI!T288+HKII!T288)</f>
        <v>76</v>
      </c>
      <c r="U288" s="16">
        <f>IF($D288="","",HKI!U288+HKII!U288)</f>
        <v>168</v>
      </c>
      <c r="V288" s="34">
        <f>IF($D288="","",((SUM($S288:$T288))-U288)*0.1)+'HK HE 16-17'!R294</f>
        <v>9.8000000000000007</v>
      </c>
      <c r="W288" s="16">
        <f>IF($D288="","",HKI!W288+HKII!W288)</f>
        <v>0</v>
      </c>
      <c r="X288" s="16">
        <f>IF($D288="","",HKI!X288+HKII!X288)</f>
        <v>0</v>
      </c>
      <c r="Y288" s="16">
        <f>IF($D288="","",HKI!Y288+HKII!Y288)</f>
        <v>0</v>
      </c>
      <c r="Z288" s="34">
        <f t="shared" si="14"/>
        <v>0</v>
      </c>
      <c r="AA288" s="16">
        <f>IF($D288="","",HKI!AA288+HKII!AA288)</f>
        <v>0</v>
      </c>
      <c r="AB288" s="16">
        <f>IF($D288="","",HKI!AB288+HKII!AB288)</f>
        <v>0</v>
      </c>
      <c r="AC288" s="16">
        <f>IF($D288="","",HKI!AC288+HKII!AC288)</f>
        <v>0</v>
      </c>
      <c r="AD288" s="34">
        <f t="shared" si="15"/>
        <v>0</v>
      </c>
      <c r="AE288" s="16">
        <f>IF($D288="","",HKI!AE288+HKII!AE288)</f>
        <v>0</v>
      </c>
      <c r="AF288" s="16">
        <f>IF($D288="","",HKI!AF288+HKII!AF288)</f>
        <v>0</v>
      </c>
      <c r="AG288" s="16">
        <f>IF($D288="","",HKI!AG288+HKII!AG288)</f>
        <v>0</v>
      </c>
      <c r="AH288" s="34">
        <f>IF($D288="","",HKI!AH288+HKII!AH288)</f>
        <v>0</v>
      </c>
      <c r="AI288" s="16">
        <f>IF($D288="","",HKI!AI288+HKII!AI288+'COI - CHAM THI TN 17-18'!AI288)</f>
        <v>0</v>
      </c>
      <c r="AJ288" s="16">
        <f>IF($D288="","",HKI!AJ288+HKII!AJ288+'COI - CHAM THI TN 17-18'!AJ288)</f>
        <v>0</v>
      </c>
      <c r="AK288" s="34">
        <f>IF($D288="","",(SUM($AI288:$AJ288))*0.2)+'HK HE 16-17'!Y294</f>
        <v>0</v>
      </c>
      <c r="AL288" s="16">
        <f>IF($D288="","",HKI!AL288+HKII!AL288)</f>
        <v>0</v>
      </c>
      <c r="AM288" s="16">
        <f>IF($D288="","",HKI!AM288+HKII!AM288)</f>
        <v>0</v>
      </c>
      <c r="AN288" s="34">
        <f>IF($D288="","",HKI!AN288+HKII!AN288)</f>
        <v>0</v>
      </c>
      <c r="AO288" s="16">
        <f>IF($D288="","",HKI!AO288+HKII!AO288+'COI - CHAM THI TN 17-18'!AO288)</f>
        <v>0</v>
      </c>
      <c r="AP288" s="16">
        <f>IF($D288="","",HKI!AP288+HKII!AP288+'COI - CHAM THI TN 17-18'!AP288)</f>
        <v>0</v>
      </c>
      <c r="AQ288" s="16">
        <f>IF(D288="","",SUM(AO288:AP288)*0.4)+'HK HE 16-17'!AB294</f>
        <v>0</v>
      </c>
      <c r="AR288" s="34">
        <f>IF($D288="","",HKI!AR288+HKII!AR288+'COI - CHAM THI TN 17-18'!AR288+'HK HE 16-17'!AF294)</f>
        <v>0</v>
      </c>
      <c r="AS288" s="34">
        <f>IF($D288="","",HKI!AS288+HKII!AS288+'COI - CHAM THI TN 17-18'!AS288+'HK HE 16-17'!AG294)</f>
        <v>3.2</v>
      </c>
      <c r="AT288" s="17">
        <f t="shared" si="16"/>
        <v>49.6</v>
      </c>
      <c r="AU288" s="5"/>
    </row>
    <row r="289" spans="1:47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IF($D289="","",HKI!E289+HKII!E289)</f>
        <v>6</v>
      </c>
      <c r="F289" s="16">
        <f>IF($D289="","",HKI!F289+HKII!F289)</f>
        <v>4</v>
      </c>
      <c r="G289" s="16">
        <f>IF($D289="","",HKI!G289+HKII!G289)</f>
        <v>0</v>
      </c>
      <c r="H289" s="16">
        <f>IF($D289="","",HKI!H289+HKII!H289)</f>
        <v>0</v>
      </c>
      <c r="I289" s="16">
        <f>IF($D289="","",HKI!I289+HKII!I289)</f>
        <v>0</v>
      </c>
      <c r="J289" s="16">
        <f>IF($D289="","",HKI!J289+HKII!J289)</f>
        <v>0</v>
      </c>
      <c r="K289" s="16">
        <f>IF($D289="","",HKI!K289+HKII!K289)</f>
        <v>0</v>
      </c>
      <c r="L289" s="16">
        <f>IF($D289="","",HKI!L289+HKII!L289)</f>
        <v>0</v>
      </c>
      <c r="M289" s="34">
        <f>IF($D289="","",($E289+$F289*1.5+$G289*0.25+$H289*0.5+$I289*2+$J289*2.5+$K289*0.5+$L289*1.5)+'HK HE 16-17'!I295)</f>
        <v>12</v>
      </c>
      <c r="N289" s="16">
        <f>IF($D289="","",HKI!N289+HKII!N289)</f>
        <v>12.75</v>
      </c>
      <c r="O289" s="16">
        <f>IF($D289="","",HKI!O289+HKII!O289)</f>
        <v>7.9500000000000011</v>
      </c>
      <c r="P289" s="16">
        <f>IF($D289="","",HKI!P289+HKII!P289)</f>
        <v>0</v>
      </c>
      <c r="Q289" s="16">
        <f>IF($D289="","",HKI!Q289+HKII!Q289)</f>
        <v>0</v>
      </c>
      <c r="R289" s="34">
        <f>IF($D289="","",SUM($N289:$Q289)+'HK HE 16-17'!N295)</f>
        <v>20.700000000000003</v>
      </c>
      <c r="S289" s="16">
        <f>IF($D289="","",HKI!S289+HKII!S289)</f>
        <v>86</v>
      </c>
      <c r="T289" s="16">
        <f>IF($D289="","",HKI!T289+HKII!T289)</f>
        <v>48</v>
      </c>
      <c r="U289" s="16">
        <f>IF($D289="","",HKI!U289+HKII!U289)</f>
        <v>64</v>
      </c>
      <c r="V289" s="34">
        <f>IF($D289="","",((SUM($S289:$T289))-U289)*0.1)+'HK HE 16-17'!R295</f>
        <v>7</v>
      </c>
      <c r="W289" s="16">
        <f>IF($D289="","",HKI!W289+HKII!W289)</f>
        <v>0</v>
      </c>
      <c r="X289" s="16">
        <f>IF($D289="","",HKI!X289+HKII!X289)</f>
        <v>0</v>
      </c>
      <c r="Y289" s="16">
        <f>IF($D289="","",HKI!Y289+HKII!Y289)</f>
        <v>0</v>
      </c>
      <c r="Z289" s="34">
        <f t="shared" si="14"/>
        <v>0</v>
      </c>
      <c r="AA289" s="16">
        <f>IF($D289="","",HKI!AA289+HKII!AA289)</f>
        <v>0</v>
      </c>
      <c r="AB289" s="16">
        <f>IF($D289="","",HKI!AB289+HKII!AB289)</f>
        <v>0</v>
      </c>
      <c r="AC289" s="16">
        <f>IF($D289="","",HKI!AC289+HKII!AC289)</f>
        <v>0</v>
      </c>
      <c r="AD289" s="34">
        <f t="shared" si="15"/>
        <v>0</v>
      </c>
      <c r="AE289" s="16">
        <f>IF($D289="","",HKI!AE289+HKII!AE289)</f>
        <v>0</v>
      </c>
      <c r="AF289" s="16">
        <f>IF($D289="","",HKI!AF289+HKII!AF289)</f>
        <v>0</v>
      </c>
      <c r="AG289" s="16">
        <f>IF($D289="","",HKI!AG289+HKII!AG289)</f>
        <v>0</v>
      </c>
      <c r="AH289" s="34">
        <f>IF($D289="","",HKI!AH289+HKII!AH289)</f>
        <v>0</v>
      </c>
      <c r="AI289" s="16">
        <f>IF($D289="","",HKI!AI289+HKII!AI289+'COI - CHAM THI TN 17-18'!AI289)</f>
        <v>0</v>
      </c>
      <c r="AJ289" s="16">
        <f>IF($D289="","",HKI!AJ289+HKII!AJ289+'COI - CHAM THI TN 17-18'!AJ289)</f>
        <v>0</v>
      </c>
      <c r="AK289" s="34">
        <f>IF($D289="","",(SUM($AI289:$AJ289))*0.2)+'HK HE 16-17'!Y295</f>
        <v>0</v>
      </c>
      <c r="AL289" s="16">
        <f>IF($D289="","",HKI!AL289+HKII!AL289)</f>
        <v>0</v>
      </c>
      <c r="AM289" s="16">
        <f>IF($D289="","",HKI!AM289+HKII!AM289)</f>
        <v>0</v>
      </c>
      <c r="AN289" s="34">
        <f>IF($D289="","",HKI!AN289+HKII!AN289)</f>
        <v>0</v>
      </c>
      <c r="AO289" s="16">
        <f>IF($D289="","",HKI!AO289+HKII!AO289+'COI - CHAM THI TN 17-18'!AO289)</f>
        <v>0</v>
      </c>
      <c r="AP289" s="16">
        <f>IF($D289="","",HKI!AP289+HKII!AP289+'COI - CHAM THI TN 17-18'!AP289)</f>
        <v>14</v>
      </c>
      <c r="AQ289" s="16">
        <f>IF(D289="","",SUM(AO289:AP289)*0.4)+'HK HE 16-17'!AB295</f>
        <v>5.6000000000000005</v>
      </c>
      <c r="AR289" s="34">
        <f>IF($D289="","",HKI!AR289+HKII!AR289+'COI - CHAM THI TN 17-18'!AR289+'HK HE 16-17'!AF295)</f>
        <v>0</v>
      </c>
      <c r="AS289" s="34">
        <f>IF($D289="","",HKI!AS289+HKII!AS289+'COI - CHAM THI TN 17-18'!AS289+'HK HE 16-17'!AG295)</f>
        <v>2.6</v>
      </c>
      <c r="AT289" s="17">
        <f t="shared" si="16"/>
        <v>47.9</v>
      </c>
      <c r="AU289" s="5"/>
    </row>
    <row r="290" spans="1:47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IF($D290="","",HKI!E290+HKII!E290)</f>
        <v>2</v>
      </c>
      <c r="F290" s="16">
        <f>IF($D290="","",HKI!F290+HKII!F290)</f>
        <v>4</v>
      </c>
      <c r="G290" s="16">
        <f>IF($D290="","",HKI!G290+HKII!G290)</f>
        <v>0</v>
      </c>
      <c r="H290" s="16">
        <f>IF($D290="","",HKI!H290+HKII!H290)</f>
        <v>0</v>
      </c>
      <c r="I290" s="16">
        <f>IF($D290="","",HKI!I290+HKII!I290)</f>
        <v>0</v>
      </c>
      <c r="J290" s="16">
        <f>IF($D290="","",HKI!J290+HKII!J290)</f>
        <v>0</v>
      </c>
      <c r="K290" s="16">
        <f>IF($D290="","",HKI!K290+HKII!K290)</f>
        <v>0</v>
      </c>
      <c r="L290" s="16">
        <f>IF($D290="","",HKI!L290+HKII!L290)</f>
        <v>0</v>
      </c>
      <c r="M290" s="34">
        <f>IF($D290="","",($E290+$F290*1.5+$G290*0.25+$H290*0.5+$I290*2+$J290*2.5+$K290*0.5+$L290*1.5)+'HK HE 16-17'!I296)</f>
        <v>8</v>
      </c>
      <c r="N290" s="16">
        <f>IF($D290="","",HKI!N290+HKII!N290)</f>
        <v>30.749999999999982</v>
      </c>
      <c r="O290" s="16">
        <f>IF($D290="","",HKI!O290+HKII!O290)</f>
        <v>17.999999999999993</v>
      </c>
      <c r="P290" s="16">
        <f>IF($D290="","",HKI!P290+HKII!P290)</f>
        <v>0</v>
      </c>
      <c r="Q290" s="16">
        <f>IF($D290="","",HKI!Q290+HKII!Q290)</f>
        <v>0</v>
      </c>
      <c r="R290" s="34">
        <f>IF($D290="","",SUM($N290:$Q290)+'HK HE 16-17'!N296)</f>
        <v>48.749999999999972</v>
      </c>
      <c r="S290" s="16">
        <f>IF($D290="","",HKI!S290+HKII!S290)</f>
        <v>39</v>
      </c>
      <c r="T290" s="16">
        <f>IF($D290="","",HKI!T290+HKII!T290)</f>
        <v>156</v>
      </c>
      <c r="U290" s="16">
        <f>IF($D290="","",HKI!U290+HKII!U290)</f>
        <v>39</v>
      </c>
      <c r="V290" s="34">
        <f>IF($D290="","",((SUM($S290:$T290))-U290)*0.1)+'HK HE 16-17'!R296</f>
        <v>15.600000000000001</v>
      </c>
      <c r="W290" s="16">
        <f>IF($D290="","",HKI!W290+HKII!W290)</f>
        <v>0</v>
      </c>
      <c r="X290" s="16">
        <f>IF($D290="","",HKI!X290+HKII!X290)</f>
        <v>0</v>
      </c>
      <c r="Y290" s="16">
        <f>IF($D290="","",HKI!Y290+HKII!Y290)</f>
        <v>0</v>
      </c>
      <c r="Z290" s="34">
        <f t="shared" si="14"/>
        <v>0</v>
      </c>
      <c r="AA290" s="16">
        <f>IF($D290="","",HKI!AA290+HKII!AA290)</f>
        <v>0</v>
      </c>
      <c r="AB290" s="16">
        <f>IF($D290="","",HKI!AB290+HKII!AB290)</f>
        <v>0</v>
      </c>
      <c r="AC290" s="16">
        <f>IF($D290="","",HKI!AC290+HKII!AC290)</f>
        <v>0</v>
      </c>
      <c r="AD290" s="34">
        <f t="shared" si="15"/>
        <v>0</v>
      </c>
      <c r="AE290" s="16">
        <f>IF($D290="","",HKI!AE290+HKII!AE290)</f>
        <v>0</v>
      </c>
      <c r="AF290" s="16">
        <f>IF($D290="","",HKI!AF290+HKII!AF290)</f>
        <v>0</v>
      </c>
      <c r="AG290" s="16">
        <f>IF($D290="","",HKI!AG290+HKII!AG290)</f>
        <v>0</v>
      </c>
      <c r="AH290" s="34">
        <f>IF($D290="","",HKI!AH290+HKII!AH290)</f>
        <v>0</v>
      </c>
      <c r="AI290" s="16">
        <f>IF($D290="","",HKI!AI290+HKII!AI290+'COI - CHAM THI TN 17-18'!AI290)</f>
        <v>0</v>
      </c>
      <c r="AJ290" s="16">
        <f>IF($D290="","",HKI!AJ290+HKII!AJ290+'COI - CHAM THI TN 17-18'!AJ290)</f>
        <v>0</v>
      </c>
      <c r="AK290" s="34">
        <f>IF($D290="","",(SUM($AI290:$AJ290))*0.2)+'HK HE 16-17'!Y296</f>
        <v>0</v>
      </c>
      <c r="AL290" s="16">
        <f>IF($D290="","",HKI!AL290+HKII!AL290)</f>
        <v>0</v>
      </c>
      <c r="AM290" s="16">
        <f>IF($D290="","",HKI!AM290+HKII!AM290)</f>
        <v>0</v>
      </c>
      <c r="AN290" s="34">
        <f>IF($D290="","",HKI!AN290+HKII!AN290)</f>
        <v>0</v>
      </c>
      <c r="AO290" s="16">
        <f>IF($D290="","",HKI!AO290+HKII!AO290+'COI - CHAM THI TN 17-18'!AO290)</f>
        <v>0</v>
      </c>
      <c r="AP290" s="16">
        <f>IF($D290="","",HKI!AP290+HKII!AP290+'COI - CHAM THI TN 17-18'!AP290)</f>
        <v>0</v>
      </c>
      <c r="AQ290" s="16">
        <f>IF(D290="","",SUM(AO290:AP290)*0.4)+'HK HE 16-17'!AB296</f>
        <v>0</v>
      </c>
      <c r="AR290" s="34">
        <f>IF($D290="","",HKI!AR290+HKII!AR290+'COI - CHAM THI TN 17-18'!AR290+'HK HE 16-17'!AF296)</f>
        <v>0</v>
      </c>
      <c r="AS290" s="34">
        <f>IF($D290="","",HKI!AS290+HKII!AS290+'COI - CHAM THI TN 17-18'!AS290+'HK HE 16-17'!AG296)</f>
        <v>5.1999999999999993</v>
      </c>
      <c r="AT290" s="17">
        <f t="shared" si="16"/>
        <v>77.599999999999994</v>
      </c>
      <c r="AU290" s="5"/>
    </row>
    <row r="291" spans="1:47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IF($D291="","",HKI!E291+HKII!E291)</f>
        <v>2</v>
      </c>
      <c r="F291" s="16">
        <f>IF($D291="","",HKI!F291+HKII!F291)</f>
        <v>16</v>
      </c>
      <c r="G291" s="16">
        <f>IF($D291="","",HKI!G291+HKII!G291)</f>
        <v>0</v>
      </c>
      <c r="H291" s="16">
        <f>IF($D291="","",HKI!H291+HKII!H291)</f>
        <v>0</v>
      </c>
      <c r="I291" s="16">
        <f>IF($D291="","",HKI!I291+HKII!I291)</f>
        <v>0</v>
      </c>
      <c r="J291" s="16">
        <f>IF($D291="","",HKI!J291+HKII!J291)</f>
        <v>0</v>
      </c>
      <c r="K291" s="16">
        <f>IF($D291="","",HKI!K291+HKII!K291)</f>
        <v>0</v>
      </c>
      <c r="L291" s="16">
        <f>IF($D291="","",HKI!L291+HKII!L291)</f>
        <v>0</v>
      </c>
      <c r="M291" s="34">
        <f>IF($D291="","",($E291+$F291*1.5+$G291*0.25+$H291*0.5+$I291*2+$J291*2.5+$K291*0.5+$L291*1.5)+'HK HE 16-17'!I297)</f>
        <v>26</v>
      </c>
      <c r="N291" s="16">
        <f>IF($D291="","",HKI!N291+HKII!N291)</f>
        <v>0</v>
      </c>
      <c r="O291" s="16">
        <f>IF($D291="","",HKI!O291+HKII!O291)</f>
        <v>0</v>
      </c>
      <c r="P291" s="16">
        <f>IF($D291="","",HKI!P291+HKII!P291)</f>
        <v>0</v>
      </c>
      <c r="Q291" s="16">
        <f>IF($D291="","",HKI!Q291+HKII!Q291)</f>
        <v>0</v>
      </c>
      <c r="R291" s="34">
        <f>IF($D291="","",SUM($N291:$Q291)+'HK HE 16-17'!N297)</f>
        <v>0</v>
      </c>
      <c r="S291" s="16">
        <f>IF($D291="","",HKI!S291+HKII!S291)</f>
        <v>13</v>
      </c>
      <c r="T291" s="16">
        <f>IF($D291="","",HKI!T291+HKII!T291)</f>
        <v>0</v>
      </c>
      <c r="U291" s="16">
        <f>IF($D291="","",HKI!U291+HKII!U291)</f>
        <v>13</v>
      </c>
      <c r="V291" s="34">
        <f>IF($D291="","",((SUM($S291:$T291))-U291)*0.1)+'HK HE 16-17'!R297</f>
        <v>0</v>
      </c>
      <c r="W291" s="16">
        <f>IF($D291="","",HKI!W291+HKII!W291)</f>
        <v>0</v>
      </c>
      <c r="X291" s="16">
        <f>IF($D291="","",HKI!X291+HKII!X291)</f>
        <v>0</v>
      </c>
      <c r="Y291" s="16">
        <f>IF($D291="","",HKI!Y291+HKII!Y291)</f>
        <v>0</v>
      </c>
      <c r="Z291" s="34">
        <f t="shared" si="14"/>
        <v>0</v>
      </c>
      <c r="AA291" s="16">
        <f>IF($D291="","",HKI!AA291+HKII!AA291)</f>
        <v>0</v>
      </c>
      <c r="AB291" s="16">
        <f>IF($D291="","",HKI!AB291+HKII!AB291)</f>
        <v>0</v>
      </c>
      <c r="AC291" s="16">
        <f>IF($D291="","",HKI!AC291+HKII!AC291)</f>
        <v>0</v>
      </c>
      <c r="AD291" s="34">
        <f t="shared" si="15"/>
        <v>0</v>
      </c>
      <c r="AE291" s="16">
        <f>IF($D291="","",HKI!AE291+HKII!AE291)</f>
        <v>0</v>
      </c>
      <c r="AF291" s="16">
        <f>IF($D291="","",HKI!AF291+HKII!AF291)</f>
        <v>0</v>
      </c>
      <c r="AG291" s="16">
        <f>IF($D291="","",HKI!AG291+HKII!AG291)</f>
        <v>0</v>
      </c>
      <c r="AH291" s="34">
        <f>IF($D291="","",HKI!AH291+HKII!AH291)</f>
        <v>0</v>
      </c>
      <c r="AI291" s="16">
        <f>IF($D291="","",HKI!AI291+HKII!AI291+'COI - CHAM THI TN 17-18'!AI291)</f>
        <v>0</v>
      </c>
      <c r="AJ291" s="16">
        <f>IF($D291="","",HKI!AJ291+HKII!AJ291+'COI - CHAM THI TN 17-18'!AJ291)</f>
        <v>0</v>
      </c>
      <c r="AK291" s="34">
        <f>IF($D291="","",(SUM($AI291:$AJ291))*0.2)+'HK HE 16-17'!Y297</f>
        <v>0</v>
      </c>
      <c r="AL291" s="16">
        <f>IF($D291="","",HKI!AL291+HKII!AL291)</f>
        <v>0</v>
      </c>
      <c r="AM291" s="16">
        <f>IF($D291="","",HKI!AM291+HKII!AM291)</f>
        <v>0</v>
      </c>
      <c r="AN291" s="34">
        <f>IF($D291="","",HKI!AN291+HKII!AN291)</f>
        <v>0</v>
      </c>
      <c r="AO291" s="16">
        <f>IF($D291="","",HKI!AO291+HKII!AO291+'COI - CHAM THI TN 17-18'!AO291)</f>
        <v>0</v>
      </c>
      <c r="AP291" s="16">
        <f>IF($D291="","",HKI!AP291+HKII!AP291+'COI - CHAM THI TN 17-18'!AP291)</f>
        <v>0</v>
      </c>
      <c r="AQ291" s="16">
        <f>IF(D291="","",SUM(AO291:AP291)*0.4)+'HK HE 16-17'!AB297</f>
        <v>0</v>
      </c>
      <c r="AR291" s="34">
        <f>IF($D291="","",HKI!AR291+HKII!AR291+'COI - CHAM THI TN 17-18'!AR291+'HK HE 16-17'!AF297)</f>
        <v>0</v>
      </c>
      <c r="AS291" s="34">
        <f>IF($D291="","",HKI!AS291+HKII!AS291+'COI - CHAM THI TN 17-18'!AS291+'HK HE 16-17'!AG297)</f>
        <v>0</v>
      </c>
      <c r="AT291" s="17">
        <f t="shared" si="16"/>
        <v>26</v>
      </c>
      <c r="AU291" s="5"/>
    </row>
    <row r="292" spans="1:47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IF($D292="","",HKI!E292+HKII!E292)</f>
        <v>8</v>
      </c>
      <c r="F292" s="16">
        <f>IF($D292="","",HKI!F292+HKII!F292)</f>
        <v>12</v>
      </c>
      <c r="G292" s="16">
        <f>IF($D292="","",HKI!G292+HKII!G292)</f>
        <v>0</v>
      </c>
      <c r="H292" s="16">
        <f>IF($D292="","",HKI!H292+HKII!H292)</f>
        <v>0</v>
      </c>
      <c r="I292" s="16">
        <f>IF($D292="","",HKI!I292+HKII!I292)</f>
        <v>0</v>
      </c>
      <c r="J292" s="16">
        <f>IF($D292="","",HKI!J292+HKII!J292)</f>
        <v>0</v>
      </c>
      <c r="K292" s="16">
        <f>IF($D292="","",HKI!K292+HKII!K292)</f>
        <v>0</v>
      </c>
      <c r="L292" s="16">
        <f>IF($D292="","",HKI!L292+HKII!L292)</f>
        <v>0</v>
      </c>
      <c r="M292" s="34">
        <f>IF($D292="","",($E292+$F292*1.5+$G292*0.25+$H292*0.5+$I292*2+$J292*2.5+$K292*0.5+$L292*1.5)+'HK HE 16-17'!I298)</f>
        <v>26</v>
      </c>
      <c r="N292" s="16">
        <f>IF($D292="","",HKI!N292+HKII!N292)</f>
        <v>13.949999999999998</v>
      </c>
      <c r="O292" s="16">
        <f>IF($D292="","",HKI!O292+HKII!O292)</f>
        <v>13.049999999999997</v>
      </c>
      <c r="P292" s="16">
        <f>IF($D292="","",HKI!P292+HKII!P292)</f>
        <v>0</v>
      </c>
      <c r="Q292" s="16">
        <f>IF($D292="","",HKI!Q292+HKII!Q292)</f>
        <v>0</v>
      </c>
      <c r="R292" s="34">
        <f>IF($D292="","",SUM($N292:$Q292)+'HK HE 16-17'!N298)</f>
        <v>26.999999999999993</v>
      </c>
      <c r="S292" s="16">
        <f>IF($D292="","",HKI!S292+HKII!S292)</f>
        <v>72</v>
      </c>
      <c r="T292" s="16">
        <f>IF($D292="","",HKI!T292+HKII!T292)</f>
        <v>255</v>
      </c>
      <c r="U292" s="16">
        <f>IF($D292="","",HKI!U292+HKII!U292)</f>
        <v>83</v>
      </c>
      <c r="V292" s="34">
        <f>IF($D292="","",((SUM($S292:$T292))-U292)*0.1)+'HK HE 16-17'!R298</f>
        <v>24.400000000000002</v>
      </c>
      <c r="W292" s="16">
        <f>IF($D292="","",HKI!W292+HKII!W292)</f>
        <v>0</v>
      </c>
      <c r="X292" s="16">
        <f>IF($D292="","",HKI!X292+HKII!X292)</f>
        <v>0</v>
      </c>
      <c r="Y292" s="16">
        <f>IF($D292="","",HKI!Y292+HKII!Y292)</f>
        <v>0</v>
      </c>
      <c r="Z292" s="34">
        <f t="shared" si="14"/>
        <v>0</v>
      </c>
      <c r="AA292" s="16">
        <f>IF($D292="","",HKI!AA292+HKII!AA292)</f>
        <v>0</v>
      </c>
      <c r="AB292" s="16">
        <f>IF($D292="","",HKI!AB292+HKII!AB292)</f>
        <v>0</v>
      </c>
      <c r="AC292" s="16">
        <f>IF($D292="","",HKI!AC292+HKII!AC292)</f>
        <v>0</v>
      </c>
      <c r="AD292" s="34">
        <f t="shared" si="15"/>
        <v>0</v>
      </c>
      <c r="AE292" s="16">
        <f>IF($D292="","",HKI!AE292+HKII!AE292)</f>
        <v>0</v>
      </c>
      <c r="AF292" s="16">
        <f>IF($D292="","",HKI!AF292+HKII!AF292)</f>
        <v>0</v>
      </c>
      <c r="AG292" s="16">
        <f>IF($D292="","",HKI!AG292+HKII!AG292)</f>
        <v>0</v>
      </c>
      <c r="AH292" s="34">
        <f>IF($D292="","",HKI!AH292+HKII!AH292)</f>
        <v>0</v>
      </c>
      <c r="AI292" s="16">
        <f>IF($D292="","",HKI!AI292+HKII!AI292+'COI - CHAM THI TN 17-18'!AI292)</f>
        <v>13</v>
      </c>
      <c r="AJ292" s="16">
        <f>IF($D292="","",HKI!AJ292+HKII!AJ292+'COI - CHAM THI TN 17-18'!AJ292)</f>
        <v>0</v>
      </c>
      <c r="AK292" s="34">
        <f>IF($D292="","",(SUM($AI292:$AJ292))*0.2)+'HK HE 16-17'!Y298</f>
        <v>2.6</v>
      </c>
      <c r="AL292" s="16">
        <f>IF($D292="","",HKI!AL292+HKII!AL292)</f>
        <v>0</v>
      </c>
      <c r="AM292" s="16">
        <f>IF($D292="","",HKI!AM292+HKII!AM292)</f>
        <v>0</v>
      </c>
      <c r="AN292" s="34">
        <f>IF($D292="","",HKI!AN292+HKII!AN292)</f>
        <v>0</v>
      </c>
      <c r="AO292" s="16">
        <f>IF($D292="","",HKI!AO292+HKII!AO292+'COI - CHAM THI TN 17-18'!AO292)</f>
        <v>14</v>
      </c>
      <c r="AP292" s="16">
        <f>IF($D292="","",HKI!AP292+HKII!AP292+'COI - CHAM THI TN 17-18'!AP292)</f>
        <v>0</v>
      </c>
      <c r="AQ292" s="16">
        <f>IF(D292="","",SUM(AO292:AP292)*0.4)+'HK HE 16-17'!AB298</f>
        <v>5.6000000000000005</v>
      </c>
      <c r="AR292" s="34">
        <f>IF($D292="","",HKI!AR292+HKII!AR292+'COI - CHAM THI TN 17-18'!AR292+'HK HE 16-17'!AF298)</f>
        <v>0.5</v>
      </c>
      <c r="AS292" s="34">
        <f>IF($D292="","",HKI!AS292+HKII!AS292+'COI - CHAM THI TN 17-18'!AS292+'HK HE 16-17'!AG298)</f>
        <v>0.8</v>
      </c>
      <c r="AT292" s="17">
        <f t="shared" si="16"/>
        <v>86.9</v>
      </c>
      <c r="AU292" s="5"/>
    </row>
    <row r="293" spans="1:47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>
        <f>IF($D293="","",HKI!E293+HKII!E293)</f>
        <v>6</v>
      </c>
      <c r="F293" s="16">
        <f>IF($D293="","",HKI!F293+HKII!F293)</f>
        <v>16</v>
      </c>
      <c r="G293" s="16">
        <f>IF($D293="","",HKI!G293+HKII!G293)</f>
        <v>0</v>
      </c>
      <c r="H293" s="16">
        <f>IF($D293="","",HKI!H293+HKII!H293)</f>
        <v>0</v>
      </c>
      <c r="I293" s="16">
        <f>IF($D293="","",HKI!I293+HKII!I293)</f>
        <v>0</v>
      </c>
      <c r="J293" s="16">
        <f>IF($D293="","",HKI!J293+HKII!J293)</f>
        <v>0</v>
      </c>
      <c r="K293" s="16">
        <f>IF($D293="","",HKI!K293+HKII!K293)</f>
        <v>0</v>
      </c>
      <c r="L293" s="16">
        <f>IF($D293="","",HKI!L293+HKII!L293)</f>
        <v>0</v>
      </c>
      <c r="M293" s="34">
        <f>IF($D293="","",($E293+$F293*1.5+$G293*0.25+$H293*0.5+$I293*2+$J293*2.5+$K293*0.5+$L293*1.5)+'HK HE 16-17'!I299)</f>
        <v>30</v>
      </c>
      <c r="N293" s="16">
        <f>IF($D293="","",HKI!N293+HKII!N293)</f>
        <v>8.85</v>
      </c>
      <c r="O293" s="16">
        <f>IF($D293="","",HKI!O293+HKII!O293)</f>
        <v>13.349999999999998</v>
      </c>
      <c r="P293" s="16">
        <f>IF($D293="","",HKI!P293+HKII!P293)</f>
        <v>0</v>
      </c>
      <c r="Q293" s="16">
        <f>IF($D293="","",HKI!Q293+HKII!Q293)</f>
        <v>0</v>
      </c>
      <c r="R293" s="34">
        <f>IF($D293="","",SUM($N293:$Q293)+'HK HE 16-17'!N299)</f>
        <v>22.199999999999996</v>
      </c>
      <c r="S293" s="16">
        <f>IF($D293="","",HKI!S293+HKII!S293)</f>
        <v>57</v>
      </c>
      <c r="T293" s="16">
        <f>IF($D293="","",HKI!T293+HKII!T293)</f>
        <v>46</v>
      </c>
      <c r="U293" s="16">
        <f>IF($D293="","",HKI!U293+HKII!U293)</f>
        <v>57</v>
      </c>
      <c r="V293" s="34">
        <f>IF($D293="","",((SUM($S293:$T293))-U293)*0.1)+'HK HE 16-17'!R299</f>
        <v>4.6000000000000005</v>
      </c>
      <c r="W293" s="16">
        <f>IF($D293="","",HKI!W293+HKII!W293)</f>
        <v>0</v>
      </c>
      <c r="X293" s="16">
        <f>IF($D293="","",HKI!X293+HKII!X293)</f>
        <v>0</v>
      </c>
      <c r="Y293" s="16">
        <f>IF($D293="","",HKI!Y293+HKII!Y293)</f>
        <v>0</v>
      </c>
      <c r="Z293" s="34">
        <f t="shared" si="14"/>
        <v>0</v>
      </c>
      <c r="AA293" s="16">
        <f>IF($D293="","",HKI!AA293+HKII!AA293)</f>
        <v>0</v>
      </c>
      <c r="AB293" s="16">
        <f>IF($D293="","",HKI!AB293+HKII!AB293)</f>
        <v>0</v>
      </c>
      <c r="AC293" s="16">
        <f>IF($D293="","",HKI!AC293+HKII!AC293)</f>
        <v>0</v>
      </c>
      <c r="AD293" s="34">
        <f t="shared" si="15"/>
        <v>0</v>
      </c>
      <c r="AE293" s="16">
        <f>IF($D293="","",HKI!AE293+HKII!AE293)</f>
        <v>0</v>
      </c>
      <c r="AF293" s="16">
        <f>IF($D293="","",HKI!AF293+HKII!AF293)</f>
        <v>0</v>
      </c>
      <c r="AG293" s="16">
        <f>IF($D293="","",HKI!AG293+HKII!AG293)</f>
        <v>0</v>
      </c>
      <c r="AH293" s="34">
        <f>IF($D293="","",HKI!AH293+HKII!AH293)</f>
        <v>0</v>
      </c>
      <c r="AI293" s="16">
        <f>IF($D293="","",HKI!AI293+HKII!AI293+'COI - CHAM THI TN 17-18'!AI293)</f>
        <v>11</v>
      </c>
      <c r="AJ293" s="16">
        <f>IF($D293="","",HKI!AJ293+HKII!AJ293+'COI - CHAM THI TN 17-18'!AJ293)</f>
        <v>0</v>
      </c>
      <c r="AK293" s="34">
        <f>IF($D293="","",(SUM($AI293:$AJ293))*0.2)+'HK HE 16-17'!Y299</f>
        <v>2.2000000000000002</v>
      </c>
      <c r="AL293" s="16">
        <f>IF($D293="","",HKI!AL293+HKII!AL293)</f>
        <v>0</v>
      </c>
      <c r="AM293" s="16">
        <f>IF($D293="","",HKI!AM293+HKII!AM293)</f>
        <v>0</v>
      </c>
      <c r="AN293" s="34">
        <f>IF($D293="","",HKI!AN293+HKII!AN293)</f>
        <v>0</v>
      </c>
      <c r="AO293" s="16">
        <f>IF($D293="","",HKI!AO293+HKII!AO293+'COI - CHAM THI TN 17-18'!AO293)</f>
        <v>0</v>
      </c>
      <c r="AP293" s="16">
        <f>IF($D293="","",HKI!AP293+HKII!AP293+'COI - CHAM THI TN 17-18'!AP293)</f>
        <v>11</v>
      </c>
      <c r="AQ293" s="16">
        <f>IF(D293="","",SUM(AO293:AP293)*0.4)+'HK HE 16-17'!AB299</f>
        <v>4.4000000000000004</v>
      </c>
      <c r="AR293" s="34">
        <f>IF($D293="","",HKI!AR293+HKII!AR293+'COI - CHAM THI TN 17-18'!AR293+'HK HE 16-17'!AF299)</f>
        <v>0</v>
      </c>
      <c r="AS293" s="34">
        <f>IF($D293="","",HKI!AS293+HKII!AS293+'COI - CHAM THI TN 17-18'!AS293+'HK HE 16-17'!AG299)</f>
        <v>5.7</v>
      </c>
      <c r="AT293" s="17">
        <f t="shared" si="16"/>
        <v>69.099999999999994</v>
      </c>
      <c r="AU293" s="5"/>
    </row>
    <row r="294" spans="1:47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IF($D294="","",HKI!E294+HKII!E294)</f>
        <v>0</v>
      </c>
      <c r="F294" s="16">
        <f>IF($D294="","",HKI!F294+HKII!F294)</f>
        <v>0</v>
      </c>
      <c r="G294" s="16">
        <f>IF($D294="","",HKI!G294+HKII!G294)</f>
        <v>0</v>
      </c>
      <c r="H294" s="16">
        <f>IF($D294="","",HKI!H294+HKII!H294)</f>
        <v>0</v>
      </c>
      <c r="I294" s="16">
        <f>IF($D294="","",HKI!I294+HKII!I294)</f>
        <v>0</v>
      </c>
      <c r="J294" s="16">
        <f>IF($D294="","",HKI!J294+HKII!J294)</f>
        <v>0</v>
      </c>
      <c r="K294" s="16">
        <f>IF($D294="","",HKI!K294+HKII!K294)</f>
        <v>0</v>
      </c>
      <c r="L294" s="16">
        <f>IF($D294="","",HKI!L294+HKII!L294)</f>
        <v>0</v>
      </c>
      <c r="M294" s="34">
        <f>IF($D294="","",($E294+$F294*1.5+$G294*0.25+$H294*0.5+$I294*2+$J294*2.5+$K294*0.5+$L294*1.5)+'HK HE 16-17'!I300)</f>
        <v>0</v>
      </c>
      <c r="N294" s="16">
        <f>IF($D294="","",HKI!N294+HKII!N294)</f>
        <v>0</v>
      </c>
      <c r="O294" s="16">
        <f>IF($D294="","",HKI!O294+HKII!O294)</f>
        <v>0</v>
      </c>
      <c r="P294" s="16">
        <f>IF($D294="","",HKI!P294+HKII!P294)</f>
        <v>0</v>
      </c>
      <c r="Q294" s="16">
        <f>IF($D294="","",HKI!Q294+HKII!Q294)</f>
        <v>0</v>
      </c>
      <c r="R294" s="34">
        <f>IF($D294="","",SUM($N294:$Q294)+'HK HE 16-17'!N300)</f>
        <v>0</v>
      </c>
      <c r="S294" s="16">
        <f>IF($D294="","",HKI!S294+HKII!S294)</f>
        <v>0</v>
      </c>
      <c r="T294" s="16">
        <f>IF($D294="","",HKI!T294+HKII!T294)</f>
        <v>0</v>
      </c>
      <c r="U294" s="16">
        <f>IF($D294="","",HKI!U294+HKII!U294)</f>
        <v>0</v>
      </c>
      <c r="V294" s="34">
        <f>IF($D294="","",((SUM($S294:$T294))-U294)*0.1)+'HK HE 16-17'!R300</f>
        <v>0</v>
      </c>
      <c r="W294" s="16">
        <f>IF($D294="","",HKI!W294+HKII!W294)</f>
        <v>0</v>
      </c>
      <c r="X294" s="16">
        <f>IF($D294="","",HKI!X294+HKII!X294)</f>
        <v>0</v>
      </c>
      <c r="Y294" s="16">
        <f>IF($D294="","",HKI!Y294+HKII!Y294)</f>
        <v>0</v>
      </c>
      <c r="Z294" s="34">
        <f t="shared" si="14"/>
        <v>0</v>
      </c>
      <c r="AA294" s="16">
        <f>IF($D294="","",HKI!AA294+HKII!AA294)</f>
        <v>0</v>
      </c>
      <c r="AB294" s="16">
        <f>IF($D294="","",HKI!AB294+HKII!AB294)</f>
        <v>0</v>
      </c>
      <c r="AC294" s="16">
        <f>IF($D294="","",HKI!AC294+HKII!AC294)</f>
        <v>0</v>
      </c>
      <c r="AD294" s="34">
        <f t="shared" si="15"/>
        <v>0</v>
      </c>
      <c r="AE294" s="16">
        <f>IF($D294="","",HKI!AE294+HKII!AE294)</f>
        <v>0</v>
      </c>
      <c r="AF294" s="16">
        <f>IF($D294="","",HKI!AF294+HKII!AF294)</f>
        <v>0</v>
      </c>
      <c r="AG294" s="16">
        <f>IF($D294="","",HKI!AG294+HKII!AG294)</f>
        <v>0</v>
      </c>
      <c r="AH294" s="34">
        <f>IF($D294="","",HKI!AH294+HKII!AH294)</f>
        <v>0</v>
      </c>
      <c r="AI294" s="16">
        <f>IF($D294="","",HKI!AI294+HKII!AI294+'COI - CHAM THI TN 17-18'!AI294)</f>
        <v>0</v>
      </c>
      <c r="AJ294" s="16">
        <f>IF($D294="","",HKI!AJ294+HKII!AJ294+'COI - CHAM THI TN 17-18'!AJ294)</f>
        <v>0</v>
      </c>
      <c r="AK294" s="34">
        <f>IF($D294="","",(SUM($AI294:$AJ294))*0.2)+'HK HE 16-17'!Y300</f>
        <v>0</v>
      </c>
      <c r="AL294" s="16">
        <f>IF($D294="","",HKI!AL294+HKII!AL294)</f>
        <v>0</v>
      </c>
      <c r="AM294" s="16">
        <f>IF($D294="","",HKI!AM294+HKII!AM294)</f>
        <v>0</v>
      </c>
      <c r="AN294" s="34">
        <f>IF($D294="","",HKI!AN294+HKII!AN294)</f>
        <v>0</v>
      </c>
      <c r="AO294" s="16">
        <f>IF($D294="","",HKI!AO294+HKII!AO294+'COI - CHAM THI TN 17-18'!AO294)</f>
        <v>0</v>
      </c>
      <c r="AP294" s="16">
        <f>IF($D294="","",HKI!AP294+HKII!AP294+'COI - CHAM THI TN 17-18'!AP294)</f>
        <v>0</v>
      </c>
      <c r="AQ294" s="16">
        <f>IF(D294="","",SUM(AO294:AP294)*0.4)+'HK HE 16-17'!AB300</f>
        <v>0</v>
      </c>
      <c r="AR294" s="34">
        <f>IF($D294="","",HKI!AR294+HKII!AR294+'COI - CHAM THI TN 17-18'!AR294+'HK HE 16-17'!AF300)</f>
        <v>0</v>
      </c>
      <c r="AS294" s="34">
        <f>IF($D294="","",HKI!AS294+HKII!AS294+'COI - CHAM THI TN 17-18'!AS294+'HK HE 16-17'!AG300)</f>
        <v>0</v>
      </c>
      <c r="AT294" s="17">
        <f t="shared" si="16"/>
        <v>0</v>
      </c>
      <c r="AU294" s="5"/>
    </row>
    <row r="295" spans="1:47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IF($D295="","",HKI!E295+HKII!E295)</f>
        <v>2</v>
      </c>
      <c r="F295" s="16">
        <f>IF($D295="","",HKI!F295+HKII!F295)</f>
        <v>0</v>
      </c>
      <c r="G295" s="16">
        <f>IF($D295="","",HKI!G295+HKII!G295)</f>
        <v>0</v>
      </c>
      <c r="H295" s="16">
        <f>IF($D295="","",HKI!H295+HKII!H295)</f>
        <v>0</v>
      </c>
      <c r="I295" s="16">
        <f>IF($D295="","",HKI!I295+HKII!I295)</f>
        <v>0</v>
      </c>
      <c r="J295" s="16">
        <f>IF($D295="","",HKI!J295+HKII!J295)</f>
        <v>0</v>
      </c>
      <c r="K295" s="16">
        <f>IF($D295="","",HKI!K295+HKII!K295)</f>
        <v>0</v>
      </c>
      <c r="L295" s="16">
        <f>IF($D295="","",HKI!L295+HKII!L295)</f>
        <v>0</v>
      </c>
      <c r="M295" s="34">
        <f>IF($D295="","",($E295+$F295*1.5+$G295*0.25+$H295*0.5+$I295*2+$J295*2.5+$K295*0.5+$L295*1.5)+'HK HE 16-17'!I301)</f>
        <v>2</v>
      </c>
      <c r="N295" s="16">
        <f>IF($D295="","",HKI!N295+HKII!N295)</f>
        <v>13.349999999999994</v>
      </c>
      <c r="O295" s="16">
        <f>IF($D295="","",HKI!O295+HKII!O295)</f>
        <v>28.649999999999995</v>
      </c>
      <c r="P295" s="16">
        <f>IF($D295="","",HKI!P295+HKII!P295)</f>
        <v>0</v>
      </c>
      <c r="Q295" s="16">
        <f>IF($D295="","",HKI!Q295+HKII!Q295)</f>
        <v>0</v>
      </c>
      <c r="R295" s="34">
        <f>IF($D295="","",SUM($N295:$Q295)+'HK HE 16-17'!N301)</f>
        <v>41.999999999999986</v>
      </c>
      <c r="S295" s="16">
        <f>IF($D295="","",HKI!S295+HKII!S295)</f>
        <v>117</v>
      </c>
      <c r="T295" s="16">
        <f>IF($D295="","",HKI!T295+HKII!T295)</f>
        <v>58</v>
      </c>
      <c r="U295" s="16">
        <f>IF($D295="","",HKI!U295+HKII!U295)</f>
        <v>90</v>
      </c>
      <c r="V295" s="34">
        <f>IF($D295="","",((SUM($S295:$T295))-U295)*0.1)+'HK HE 16-17'!R301</f>
        <v>8.5</v>
      </c>
      <c r="W295" s="16">
        <f>IF($D295="","",HKI!W295+HKII!W295)</f>
        <v>0</v>
      </c>
      <c r="X295" s="16">
        <f>IF($D295="","",HKI!X295+HKII!X295)</f>
        <v>0</v>
      </c>
      <c r="Y295" s="16">
        <f>IF($D295="","",HKI!Y295+HKII!Y295)</f>
        <v>0</v>
      </c>
      <c r="Z295" s="34">
        <f t="shared" si="14"/>
        <v>0</v>
      </c>
      <c r="AA295" s="16">
        <f>IF($D295="","",HKI!AA295+HKII!AA295)</f>
        <v>0</v>
      </c>
      <c r="AB295" s="16">
        <f>IF($D295="","",HKI!AB295+HKII!AB295)</f>
        <v>0</v>
      </c>
      <c r="AC295" s="16">
        <f>IF($D295="","",HKI!AC295+HKII!AC295)</f>
        <v>0</v>
      </c>
      <c r="AD295" s="34">
        <f t="shared" si="15"/>
        <v>0</v>
      </c>
      <c r="AE295" s="16">
        <f>IF($D295="","",HKI!AE295+HKII!AE295)</f>
        <v>0</v>
      </c>
      <c r="AF295" s="16">
        <f>IF($D295="","",HKI!AF295+HKII!AF295)</f>
        <v>0</v>
      </c>
      <c r="AG295" s="16">
        <f>IF($D295="","",HKI!AG295+HKII!AG295)</f>
        <v>0</v>
      </c>
      <c r="AH295" s="34">
        <f>IF($D295="","",HKI!AH295+HKII!AH295)</f>
        <v>0</v>
      </c>
      <c r="AI295" s="16">
        <f>IF($D295="","",HKI!AI295+HKII!AI295+'COI - CHAM THI TN 17-18'!AI295)</f>
        <v>0</v>
      </c>
      <c r="AJ295" s="16">
        <f>IF($D295="","",HKI!AJ295+HKII!AJ295+'COI - CHAM THI TN 17-18'!AJ295)</f>
        <v>0</v>
      </c>
      <c r="AK295" s="34">
        <f>IF($D295="","",(SUM($AI295:$AJ295))*0.2)+'HK HE 16-17'!Y301</f>
        <v>0</v>
      </c>
      <c r="AL295" s="16">
        <f>IF($D295="","",HKI!AL295+HKII!AL295)</f>
        <v>0</v>
      </c>
      <c r="AM295" s="16">
        <f>IF($D295="","",HKI!AM295+HKII!AM295)</f>
        <v>0</v>
      </c>
      <c r="AN295" s="34">
        <f>IF($D295="","",HKI!AN295+HKII!AN295)</f>
        <v>0</v>
      </c>
      <c r="AO295" s="16">
        <f>IF($D295="","",HKI!AO295+HKII!AO295+'COI - CHAM THI TN 17-18'!AO295)</f>
        <v>0</v>
      </c>
      <c r="AP295" s="16">
        <f>IF($D295="","",HKI!AP295+HKII!AP295+'COI - CHAM THI TN 17-18'!AP295)</f>
        <v>0</v>
      </c>
      <c r="AQ295" s="16">
        <f>IF(D295="","",SUM(AO295:AP295)*0.4)+'HK HE 16-17'!AB301</f>
        <v>0</v>
      </c>
      <c r="AR295" s="34">
        <f>IF($D295="","",HKI!AR295+HKII!AR295+'COI - CHAM THI TN 17-18'!AR295+'HK HE 16-17'!AF301)</f>
        <v>0</v>
      </c>
      <c r="AS295" s="34">
        <f>IF($D295="","",HKI!AS295+HKII!AS295+'COI - CHAM THI TN 17-18'!AS295+'HK HE 16-17'!AG301)</f>
        <v>9.1</v>
      </c>
      <c r="AT295" s="17">
        <f t="shared" si="16"/>
        <v>61.6</v>
      </c>
      <c r="AU295" s="5"/>
    </row>
    <row r="296" spans="1:47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IF($D296="","",HKI!E296+HKII!E296)</f>
        <v>3</v>
      </c>
      <c r="F296" s="16">
        <f>IF($D296="","",HKI!F296+HKII!F296)</f>
        <v>20</v>
      </c>
      <c r="G296" s="16">
        <f>IF($D296="","",HKI!G296+HKII!G296)</f>
        <v>0</v>
      </c>
      <c r="H296" s="16">
        <f>IF($D296="","",HKI!H296+HKII!H296)</f>
        <v>0</v>
      </c>
      <c r="I296" s="16">
        <f>IF($D296="","",HKI!I296+HKII!I296)</f>
        <v>0</v>
      </c>
      <c r="J296" s="16">
        <f>IF($D296="","",HKI!J296+HKII!J296)</f>
        <v>0</v>
      </c>
      <c r="K296" s="16">
        <f>IF($D296="","",HKI!K296+HKII!K296)</f>
        <v>0</v>
      </c>
      <c r="L296" s="16">
        <f>IF($D296="","",HKI!L296+HKII!L296)</f>
        <v>0</v>
      </c>
      <c r="M296" s="34">
        <f>IF($D296="","",($E296+$F296*1.5+$G296*0.25+$H296*0.5+$I296*2+$J296*2.5+$K296*0.5+$L296*1.5)+'HK HE 16-17'!I302)</f>
        <v>33</v>
      </c>
      <c r="N296" s="16">
        <f>IF($D296="","",HKI!N296+HKII!N296)</f>
        <v>8.6999999999999993</v>
      </c>
      <c r="O296" s="16">
        <f>IF($D296="","",HKI!O296+HKII!O296)</f>
        <v>11.850000000000001</v>
      </c>
      <c r="P296" s="16">
        <f>IF($D296="","",HKI!P296+HKII!P296)</f>
        <v>0</v>
      </c>
      <c r="Q296" s="16">
        <f>IF($D296="","",HKI!Q296+HKII!Q296)</f>
        <v>0</v>
      </c>
      <c r="R296" s="34">
        <f>IF($D296="","",SUM($N296:$Q296)+'HK HE 16-17'!N302)</f>
        <v>20.55</v>
      </c>
      <c r="S296" s="16">
        <f>IF($D296="","",HKI!S296+HKII!S296)</f>
        <v>20</v>
      </c>
      <c r="T296" s="16">
        <f>IF($D296="","",HKI!T296+HKII!T296)</f>
        <v>75</v>
      </c>
      <c r="U296" s="16">
        <f>IF($D296="","",HKI!U296+HKII!U296)</f>
        <v>20</v>
      </c>
      <c r="V296" s="34">
        <f>IF($D296="","",((SUM($S296:$T296))-U296)*0.1)+'HK HE 16-17'!R302</f>
        <v>7.5</v>
      </c>
      <c r="W296" s="16">
        <f>IF($D296="","",HKI!W296+HKII!W296)</f>
        <v>0</v>
      </c>
      <c r="X296" s="16">
        <f>IF($D296="","",HKI!X296+HKII!X296)</f>
        <v>0</v>
      </c>
      <c r="Y296" s="16">
        <f>IF($D296="","",HKI!Y296+HKII!Y296)</f>
        <v>0</v>
      </c>
      <c r="Z296" s="34">
        <f t="shared" si="14"/>
        <v>0</v>
      </c>
      <c r="AA296" s="16">
        <f>IF($D296="","",HKI!AA296+HKII!AA296)</f>
        <v>0</v>
      </c>
      <c r="AB296" s="16">
        <f>IF($D296="","",HKI!AB296+HKII!AB296)</f>
        <v>0</v>
      </c>
      <c r="AC296" s="16">
        <f>IF($D296="","",HKI!AC296+HKII!AC296)</f>
        <v>0</v>
      </c>
      <c r="AD296" s="34">
        <f t="shared" si="15"/>
        <v>0</v>
      </c>
      <c r="AE296" s="16">
        <f>IF($D296="","",HKI!AE296+HKII!AE296)</f>
        <v>0</v>
      </c>
      <c r="AF296" s="16">
        <f>IF($D296="","",HKI!AF296+HKII!AF296)</f>
        <v>0</v>
      </c>
      <c r="AG296" s="16">
        <f>IF($D296="","",HKI!AG296+HKII!AG296)</f>
        <v>0</v>
      </c>
      <c r="AH296" s="34">
        <f>IF($D296="","",HKI!AH296+HKII!AH296)</f>
        <v>0</v>
      </c>
      <c r="AI296" s="16">
        <f>IF($D296="","",HKI!AI296+HKII!AI296+'COI - CHAM THI TN 17-18'!AI296)</f>
        <v>0</v>
      </c>
      <c r="AJ296" s="16">
        <f>IF($D296="","",HKI!AJ296+HKII!AJ296+'COI - CHAM THI TN 17-18'!AJ296)</f>
        <v>0</v>
      </c>
      <c r="AK296" s="34">
        <f>IF($D296="","",(SUM($AI296:$AJ296))*0.2)+'HK HE 16-17'!Y302</f>
        <v>0</v>
      </c>
      <c r="AL296" s="16">
        <f>IF($D296="","",HKI!AL296+HKII!AL296)</f>
        <v>0</v>
      </c>
      <c r="AM296" s="16">
        <f>IF($D296="","",HKI!AM296+HKII!AM296)</f>
        <v>0</v>
      </c>
      <c r="AN296" s="34">
        <f>IF($D296="","",HKI!AN296+HKII!AN296)</f>
        <v>0</v>
      </c>
      <c r="AO296" s="16">
        <f>IF($D296="","",HKI!AO296+HKII!AO296+'COI - CHAM THI TN 17-18'!AO296)</f>
        <v>0</v>
      </c>
      <c r="AP296" s="16">
        <f>IF($D296="","",HKI!AP296+HKII!AP296+'COI - CHAM THI TN 17-18'!AP296)</f>
        <v>0</v>
      </c>
      <c r="AQ296" s="16">
        <f>IF(D296="","",SUM(AO296:AP296)*0.4)+'HK HE 16-17'!AB302</f>
        <v>0</v>
      </c>
      <c r="AR296" s="34">
        <f>IF($D296="","",HKI!AR296+HKII!AR296+'COI - CHAM THI TN 17-18'!AR296+'HK HE 16-17'!AF302)</f>
        <v>0</v>
      </c>
      <c r="AS296" s="34">
        <f>IF($D296="","",HKI!AS296+HKII!AS296+'COI - CHAM THI TN 17-18'!AS296+'HK HE 16-17'!AG302)</f>
        <v>3.7</v>
      </c>
      <c r="AT296" s="17">
        <f t="shared" si="16"/>
        <v>64.8</v>
      </c>
      <c r="AU296" s="5"/>
    </row>
    <row r="297" spans="1:47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IF($D297="","",HKI!E297+HKII!E297)</f>
        <v>4</v>
      </c>
      <c r="F297" s="16">
        <f>IF($D297="","",HKI!F297+HKII!F297)</f>
        <v>4</v>
      </c>
      <c r="G297" s="16">
        <f>IF($D297="","",HKI!G297+HKII!G297)</f>
        <v>0</v>
      </c>
      <c r="H297" s="16">
        <f>IF($D297="","",HKI!H297+HKII!H297)</f>
        <v>0</v>
      </c>
      <c r="I297" s="16">
        <f>IF($D297="","",HKI!I297+HKII!I297)</f>
        <v>0</v>
      </c>
      <c r="J297" s="16">
        <f>IF($D297="","",HKI!J297+HKII!J297)</f>
        <v>0</v>
      </c>
      <c r="K297" s="16">
        <f>IF($D297="","",HKI!K297+HKII!K297)</f>
        <v>0</v>
      </c>
      <c r="L297" s="16">
        <f>IF($D297="","",HKI!L297+HKII!L297)</f>
        <v>0</v>
      </c>
      <c r="M297" s="34">
        <f>IF($D297="","",($E297+$F297*1.5+$G297*0.25+$H297*0.5+$I297*2+$J297*2.5+$K297*0.5+$L297*1.5)+'HK HE 16-17'!I303)</f>
        <v>10</v>
      </c>
      <c r="N297" s="16">
        <f>IF($D297="","",HKI!N297+HKII!N297)</f>
        <v>1.2</v>
      </c>
      <c r="O297" s="16">
        <f>IF($D297="","",HKI!O297+HKII!O297)</f>
        <v>0.6</v>
      </c>
      <c r="P297" s="16">
        <f>IF($D297="","",HKI!P297+HKII!P297)</f>
        <v>0</v>
      </c>
      <c r="Q297" s="16">
        <f>IF($D297="","",HKI!Q297+HKII!Q297)</f>
        <v>0</v>
      </c>
      <c r="R297" s="34">
        <f>IF($D297="","",SUM($N297:$Q297)+'HK HE 16-17'!N303)</f>
        <v>1.7999999999999998</v>
      </c>
      <c r="S297" s="16">
        <f>IF($D297="","",HKI!S297+HKII!S297)</f>
        <v>0</v>
      </c>
      <c r="T297" s="16">
        <f>IF($D297="","",HKI!T297+HKII!T297)</f>
        <v>0</v>
      </c>
      <c r="U297" s="16">
        <f>IF($D297="","",HKI!U297+HKII!U297)</f>
        <v>49</v>
      </c>
      <c r="V297" s="34">
        <f>IF($D297="","",((SUM($S297:$T297))-U297)*0.1)+'HK HE 16-17'!R303</f>
        <v>-4.9000000000000004</v>
      </c>
      <c r="W297" s="16">
        <f>IF($D297="","",HKI!W297+HKII!W297)</f>
        <v>0</v>
      </c>
      <c r="X297" s="16">
        <f>IF($D297="","",HKI!X297+HKII!X297)</f>
        <v>0</v>
      </c>
      <c r="Y297" s="16">
        <f>IF($D297="","",HKI!Y297+HKII!Y297)</f>
        <v>0</v>
      </c>
      <c r="Z297" s="34">
        <f t="shared" si="14"/>
        <v>0</v>
      </c>
      <c r="AA297" s="16">
        <f>IF($D297="","",HKI!AA297+HKII!AA297)</f>
        <v>0</v>
      </c>
      <c r="AB297" s="16">
        <f>IF($D297="","",HKI!AB297+HKII!AB297)</f>
        <v>0</v>
      </c>
      <c r="AC297" s="16">
        <f>IF($D297="","",HKI!AC297+HKII!AC297)</f>
        <v>0</v>
      </c>
      <c r="AD297" s="34">
        <f t="shared" si="15"/>
        <v>0</v>
      </c>
      <c r="AE297" s="16">
        <f>IF($D297="","",HKI!AE297+HKII!AE297)</f>
        <v>0</v>
      </c>
      <c r="AF297" s="16">
        <f>IF($D297="","",HKI!AF297+HKII!AF297)</f>
        <v>0</v>
      </c>
      <c r="AG297" s="16">
        <f>IF($D297="","",HKI!AG297+HKII!AG297)</f>
        <v>0</v>
      </c>
      <c r="AH297" s="34">
        <f>IF($D297="","",HKI!AH297+HKII!AH297)</f>
        <v>0</v>
      </c>
      <c r="AI297" s="16">
        <f>IF($D297="","",HKI!AI297+HKII!AI297+'COI - CHAM THI TN 17-18'!AI297)</f>
        <v>0</v>
      </c>
      <c r="AJ297" s="16">
        <f>IF($D297="","",HKI!AJ297+HKII!AJ297+'COI - CHAM THI TN 17-18'!AJ297)</f>
        <v>0</v>
      </c>
      <c r="AK297" s="34">
        <f>IF($D297="","",(SUM($AI297:$AJ297))*0.2)+'HK HE 16-17'!Y303</f>
        <v>0</v>
      </c>
      <c r="AL297" s="16">
        <f>IF($D297="","",HKI!AL297+HKII!AL297)</f>
        <v>0</v>
      </c>
      <c r="AM297" s="16">
        <f>IF($D297="","",HKI!AM297+HKII!AM297)</f>
        <v>0</v>
      </c>
      <c r="AN297" s="34">
        <f>IF($D297="","",HKI!AN297+HKII!AN297)</f>
        <v>0</v>
      </c>
      <c r="AO297" s="16">
        <f>IF($D297="","",HKI!AO297+HKII!AO297+'COI - CHAM THI TN 17-18'!AO297)</f>
        <v>0</v>
      </c>
      <c r="AP297" s="16">
        <f>IF($D297="","",HKI!AP297+HKII!AP297+'COI - CHAM THI TN 17-18'!AP297)</f>
        <v>0</v>
      </c>
      <c r="AQ297" s="16">
        <f>IF(D297="","",SUM(AO297:AP297)*0.4)+'HK HE 16-17'!AB303</f>
        <v>0</v>
      </c>
      <c r="AR297" s="34">
        <f>IF($D297="","",HKI!AR297+HKII!AR297+'COI - CHAM THI TN 17-18'!AR297+'HK HE 16-17'!AF303)</f>
        <v>0</v>
      </c>
      <c r="AS297" s="34">
        <f>IF($D297="","",HKI!AS297+HKII!AS297+'COI - CHAM THI TN 17-18'!AS297+'HK HE 16-17'!AG303)</f>
        <v>0.3</v>
      </c>
      <c r="AT297" s="17">
        <f t="shared" si="16"/>
        <v>7.2</v>
      </c>
      <c r="AU297" s="5"/>
    </row>
    <row r="298" spans="1:47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>
        <f>IF($D298="","",HKI!E298+HKII!E298)</f>
        <v>4</v>
      </c>
      <c r="F298" s="16">
        <f>IF($D298="","",HKI!F298+HKII!F298)</f>
        <v>0</v>
      </c>
      <c r="G298" s="16">
        <f>IF($D298="","",HKI!G298+HKII!G298)</f>
        <v>0</v>
      </c>
      <c r="H298" s="16">
        <f>IF($D298="","",HKI!H298+HKII!H298)</f>
        <v>0</v>
      </c>
      <c r="I298" s="16">
        <f>IF($D298="","",HKI!I298+HKII!I298)</f>
        <v>0</v>
      </c>
      <c r="J298" s="16">
        <f>IF($D298="","",HKI!J298+HKII!J298)</f>
        <v>0</v>
      </c>
      <c r="K298" s="16">
        <f>IF($D298="","",HKI!K298+HKII!K298)</f>
        <v>0</v>
      </c>
      <c r="L298" s="16">
        <f>IF($D298="","",HKI!L298+HKII!L298)</f>
        <v>0</v>
      </c>
      <c r="M298" s="34">
        <f>IF($D298="","",($E298+$F298*1.5+$G298*0.25+$H298*0.5+$I298*2+$J298*2.5+$K298*0.5+$L298*1.5)+'HK HE 16-17'!I304)</f>
        <v>4</v>
      </c>
      <c r="N298" s="16">
        <f>IF($D298="","",HKI!N298+HKII!N298)</f>
        <v>7.35</v>
      </c>
      <c r="O298" s="16">
        <f>IF($D298="","",HKI!O298+HKII!O298)</f>
        <v>10.199999999999999</v>
      </c>
      <c r="P298" s="16">
        <f>IF($D298="","",HKI!P298+HKII!P298)</f>
        <v>0</v>
      </c>
      <c r="Q298" s="16">
        <f>IF($D298="","",HKI!Q298+HKII!Q298)</f>
        <v>0</v>
      </c>
      <c r="R298" s="34">
        <f>IF($D298="","",SUM($N298:$Q298)+'HK HE 16-17'!N304)</f>
        <v>17.549999999999997</v>
      </c>
      <c r="S298" s="16">
        <f>IF($D298="","",HKI!S298+HKII!S298)</f>
        <v>826</v>
      </c>
      <c r="T298" s="16">
        <f>IF($D298="","",HKI!T298+HKII!T298)</f>
        <v>803</v>
      </c>
      <c r="U298" s="16">
        <f>IF($D298="","",HKI!U298+HKII!U298)</f>
        <v>725</v>
      </c>
      <c r="V298" s="34">
        <f>IF($D298="","",((SUM($S298:$T298))-U298)*0.1)+'HK HE 16-17'!R304</f>
        <v>90.4</v>
      </c>
      <c r="W298" s="16">
        <f>IF($D298="","",HKI!W298+HKII!W298)</f>
        <v>0</v>
      </c>
      <c r="X298" s="16">
        <f>IF($D298="","",HKI!X298+HKII!X298)</f>
        <v>0</v>
      </c>
      <c r="Y298" s="16">
        <f>IF($D298="","",HKI!Y298+HKII!Y298)</f>
        <v>0</v>
      </c>
      <c r="Z298" s="34">
        <f t="shared" si="14"/>
        <v>0</v>
      </c>
      <c r="AA298" s="16">
        <f>IF($D298="","",HKI!AA298+HKII!AA298)</f>
        <v>0</v>
      </c>
      <c r="AB298" s="16">
        <f>IF($D298="","",HKI!AB298+HKII!AB298)</f>
        <v>0</v>
      </c>
      <c r="AC298" s="16">
        <f>IF($D298="","",HKI!AC298+HKII!AC298)</f>
        <v>0</v>
      </c>
      <c r="AD298" s="34">
        <f t="shared" si="15"/>
        <v>0</v>
      </c>
      <c r="AE298" s="16">
        <f>IF($D298="","",HKI!AE298+HKII!AE298)</f>
        <v>0</v>
      </c>
      <c r="AF298" s="16">
        <f>IF($D298="","",HKI!AF298+HKII!AF298)</f>
        <v>0</v>
      </c>
      <c r="AG298" s="16">
        <f>IF($D298="","",HKI!AG298+HKII!AG298)</f>
        <v>0</v>
      </c>
      <c r="AH298" s="34">
        <f>IF($D298="","",HKI!AH298+HKII!AH298)</f>
        <v>0</v>
      </c>
      <c r="AI298" s="16">
        <f>IF($D298="","",HKI!AI298+HKII!AI298+'COI - CHAM THI TN 17-18'!AI298)</f>
        <v>0</v>
      </c>
      <c r="AJ298" s="16">
        <f>IF($D298="","",HKI!AJ298+HKII!AJ298+'COI - CHAM THI TN 17-18'!AJ298)</f>
        <v>0</v>
      </c>
      <c r="AK298" s="34">
        <f>IF($D298="","",(SUM($AI298:$AJ298))*0.2)+'HK HE 16-17'!Y304</f>
        <v>0</v>
      </c>
      <c r="AL298" s="16">
        <f>IF($D298="","",HKI!AL298+HKII!AL298)</f>
        <v>0</v>
      </c>
      <c r="AM298" s="16">
        <f>IF($D298="","",HKI!AM298+HKII!AM298)</f>
        <v>0</v>
      </c>
      <c r="AN298" s="34">
        <f>IF($D298="","",HKI!AN298+HKII!AN298)</f>
        <v>0</v>
      </c>
      <c r="AO298" s="16">
        <f>IF($D298="","",HKI!AO298+HKII!AO298+'COI - CHAM THI TN 17-18'!AO298)</f>
        <v>0</v>
      </c>
      <c r="AP298" s="16">
        <f>IF($D298="","",HKI!AP298+HKII!AP298+'COI - CHAM THI TN 17-18'!AP298)</f>
        <v>0</v>
      </c>
      <c r="AQ298" s="16">
        <f>IF(D298="","",SUM(AO298:AP298)*0.4)+'HK HE 16-17'!AB304</f>
        <v>0</v>
      </c>
      <c r="AR298" s="34">
        <f>IF($D298="","",HKI!AR298+HKII!AR298+'COI - CHAM THI TN 17-18'!AR298+'HK HE 16-17'!AF304)</f>
        <v>0</v>
      </c>
      <c r="AS298" s="34">
        <f>IF($D298="","",HKI!AS298+HKII!AS298+'COI - CHAM THI TN 17-18'!AS298+'HK HE 16-17'!AG304)</f>
        <v>4.4000000000000004</v>
      </c>
      <c r="AT298" s="17">
        <f t="shared" si="16"/>
        <v>116.4</v>
      </c>
      <c r="AU298" s="5"/>
    </row>
    <row r="299" spans="1:47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>
        <f>IF($D299="","",HKI!E299+HKII!E299)</f>
        <v>2</v>
      </c>
      <c r="F299" s="16">
        <f>IF($D299="","",HKI!F299+HKII!F299)</f>
        <v>0</v>
      </c>
      <c r="G299" s="16">
        <f>IF($D299="","",HKI!G299+HKII!G299)</f>
        <v>0</v>
      </c>
      <c r="H299" s="16">
        <f>IF($D299="","",HKI!H299+HKII!H299)</f>
        <v>0</v>
      </c>
      <c r="I299" s="16">
        <f>IF($D299="","",HKI!I299+HKII!I299)</f>
        <v>0</v>
      </c>
      <c r="J299" s="16">
        <f>IF($D299="","",HKI!J299+HKII!J299)</f>
        <v>0</v>
      </c>
      <c r="K299" s="16">
        <f>IF($D299="","",HKI!K299+HKII!K299)</f>
        <v>0</v>
      </c>
      <c r="L299" s="16">
        <f>IF($D299="","",HKI!L299+HKII!L299)</f>
        <v>0</v>
      </c>
      <c r="M299" s="34">
        <f>IF($D299="","",($E299+$F299*1.5+$G299*0.25+$H299*0.5+$I299*2+$J299*2.5+$K299*0.5+$L299*1.5)+'HK HE 16-17'!I305)</f>
        <v>2</v>
      </c>
      <c r="N299" s="16">
        <f>IF($D299="","",HKI!N299+HKII!N299)</f>
        <v>11.25</v>
      </c>
      <c r="O299" s="16">
        <f>IF($D299="","",HKI!O299+HKII!O299)</f>
        <v>4.8000000000000007</v>
      </c>
      <c r="P299" s="16">
        <f>IF($D299="","",HKI!P299+HKII!P299)</f>
        <v>0</v>
      </c>
      <c r="Q299" s="16">
        <f>IF($D299="","",HKI!Q299+HKII!Q299)</f>
        <v>0</v>
      </c>
      <c r="R299" s="34">
        <f>IF($D299="","",SUM($N299:$Q299)+'HK HE 16-17'!N305)</f>
        <v>16.05</v>
      </c>
      <c r="S299" s="16">
        <f>IF($D299="","",HKI!S299+HKII!S299)</f>
        <v>806</v>
      </c>
      <c r="T299" s="16">
        <f>IF($D299="","",HKI!T299+HKII!T299)</f>
        <v>761</v>
      </c>
      <c r="U299" s="16">
        <f>IF($D299="","",HKI!U299+HKII!U299)</f>
        <v>869</v>
      </c>
      <c r="V299" s="34">
        <f>IF($D299="","",((SUM($S299:$T299))-U299)*0.1)+'HK HE 16-17'!R305</f>
        <v>69.8</v>
      </c>
      <c r="W299" s="16">
        <f>IF($D299="","",HKI!W299+HKII!W299)</f>
        <v>0</v>
      </c>
      <c r="X299" s="16">
        <f>IF($D299="","",HKI!X299+HKII!X299)</f>
        <v>0</v>
      </c>
      <c r="Y299" s="16">
        <f>IF($D299="","",HKI!Y299+HKII!Y299)</f>
        <v>0</v>
      </c>
      <c r="Z299" s="34">
        <f t="shared" si="14"/>
        <v>0</v>
      </c>
      <c r="AA299" s="16">
        <f>IF($D299="","",HKI!AA299+HKII!AA299)</f>
        <v>0</v>
      </c>
      <c r="AB299" s="16">
        <f>IF($D299="","",HKI!AB299+HKII!AB299)</f>
        <v>0</v>
      </c>
      <c r="AC299" s="16">
        <f>IF($D299="","",HKI!AC299+HKII!AC299)</f>
        <v>0</v>
      </c>
      <c r="AD299" s="34">
        <f t="shared" si="15"/>
        <v>0</v>
      </c>
      <c r="AE299" s="16">
        <f>IF($D299="","",HKI!AE299+HKII!AE299)</f>
        <v>0</v>
      </c>
      <c r="AF299" s="16">
        <f>IF($D299="","",HKI!AF299+HKII!AF299)</f>
        <v>0</v>
      </c>
      <c r="AG299" s="16">
        <f>IF($D299="","",HKI!AG299+HKII!AG299)</f>
        <v>0</v>
      </c>
      <c r="AH299" s="34">
        <f>IF($D299="","",HKI!AH299+HKII!AH299)</f>
        <v>0</v>
      </c>
      <c r="AI299" s="16">
        <f>IF($D299="","",HKI!AI299+HKII!AI299+'COI - CHAM THI TN 17-18'!AI299)</f>
        <v>0</v>
      </c>
      <c r="AJ299" s="16">
        <f>IF($D299="","",HKI!AJ299+HKII!AJ299+'COI - CHAM THI TN 17-18'!AJ299)</f>
        <v>0</v>
      </c>
      <c r="AK299" s="34">
        <f>IF($D299="","",(SUM($AI299:$AJ299))*0.2)+'HK HE 16-17'!Y305</f>
        <v>0</v>
      </c>
      <c r="AL299" s="16">
        <f>IF($D299="","",HKI!AL299+HKII!AL299)</f>
        <v>0</v>
      </c>
      <c r="AM299" s="16">
        <f>IF($D299="","",HKI!AM299+HKII!AM299)</f>
        <v>0</v>
      </c>
      <c r="AN299" s="34">
        <f>IF($D299="","",HKI!AN299+HKII!AN299)</f>
        <v>0</v>
      </c>
      <c r="AO299" s="16">
        <f>IF($D299="","",HKI!AO299+HKII!AO299+'COI - CHAM THI TN 17-18'!AO299)</f>
        <v>0</v>
      </c>
      <c r="AP299" s="16">
        <f>IF($D299="","",HKI!AP299+HKII!AP299+'COI - CHAM THI TN 17-18'!AP299)</f>
        <v>0</v>
      </c>
      <c r="AQ299" s="16">
        <f>IF(D299="","",SUM(AO299:AP299)*0.4)+'HK HE 16-17'!AB305</f>
        <v>0</v>
      </c>
      <c r="AR299" s="34">
        <f>IF($D299="","",HKI!AR299+HKII!AR299+'COI - CHAM THI TN 17-18'!AR299+'HK HE 16-17'!AF305)</f>
        <v>0</v>
      </c>
      <c r="AS299" s="34">
        <f>IF($D299="","",HKI!AS299+HKII!AS299+'COI - CHAM THI TN 17-18'!AS299+'HK HE 16-17'!AG305)</f>
        <v>1.4</v>
      </c>
      <c r="AT299" s="17">
        <f t="shared" si="16"/>
        <v>89.3</v>
      </c>
      <c r="AU299" s="5"/>
    </row>
    <row r="300" spans="1:47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>
        <f>IF($D300="","",HKI!E300+HKII!E300)</f>
        <v>8</v>
      </c>
      <c r="F300" s="16">
        <f>IF($D300="","",HKI!F300+HKII!F300)</f>
        <v>0</v>
      </c>
      <c r="G300" s="16">
        <f>IF($D300="","",HKI!G300+HKII!G300)</f>
        <v>0</v>
      </c>
      <c r="H300" s="16">
        <f>IF($D300="","",HKI!H300+HKII!H300)</f>
        <v>0</v>
      </c>
      <c r="I300" s="16">
        <f>IF($D300="","",HKI!I300+HKII!I300)</f>
        <v>0</v>
      </c>
      <c r="J300" s="16">
        <f>IF($D300="","",HKI!J300+HKII!J300)</f>
        <v>0</v>
      </c>
      <c r="K300" s="16">
        <f>IF($D300="","",HKI!K300+HKII!K300)</f>
        <v>0</v>
      </c>
      <c r="L300" s="16">
        <f>IF($D300="","",HKI!L300+HKII!L300)</f>
        <v>0</v>
      </c>
      <c r="M300" s="34">
        <f>IF($D300="","",($E300+$F300*1.5+$G300*0.25+$H300*0.5+$I300*2+$J300*2.5+$K300*0.5+$L300*1.5)+'HK HE 16-17'!I306)</f>
        <v>10</v>
      </c>
      <c r="N300" s="16">
        <f>IF($D300="","",HKI!N300+HKII!N300)</f>
        <v>12</v>
      </c>
      <c r="O300" s="16">
        <f>IF($D300="","",HKI!O300+HKII!O300)</f>
        <v>10.199999999999999</v>
      </c>
      <c r="P300" s="16">
        <f>IF($D300="","",HKI!P300+HKII!P300)</f>
        <v>0</v>
      </c>
      <c r="Q300" s="16">
        <f>IF($D300="","",HKI!Q300+HKII!Q300)</f>
        <v>0</v>
      </c>
      <c r="R300" s="34">
        <f>IF($D300="","",SUM($N300:$Q300)+'HK HE 16-17'!N306)</f>
        <v>29.799999999999997</v>
      </c>
      <c r="S300" s="16">
        <f>IF($D300="","",HKI!S300+HKII!S300)</f>
        <v>864</v>
      </c>
      <c r="T300" s="16">
        <f>IF($D300="","",HKI!T300+HKII!T300)</f>
        <v>825</v>
      </c>
      <c r="U300" s="16">
        <f>IF($D300="","",HKI!U300+HKII!U300)</f>
        <v>781</v>
      </c>
      <c r="V300" s="34">
        <f>IF($D300="","",((SUM($S300:$T300))-U300)*0.1)+'HK HE 16-17'!R306</f>
        <v>90.800000000000011</v>
      </c>
      <c r="W300" s="16">
        <f>IF($D300="","",HKI!W300+HKII!W300)</f>
        <v>0</v>
      </c>
      <c r="X300" s="16">
        <f>IF($D300="","",HKI!X300+HKII!X300)</f>
        <v>0</v>
      </c>
      <c r="Y300" s="16">
        <f>IF($D300="","",HKI!Y300+HKII!Y300)</f>
        <v>0</v>
      </c>
      <c r="Z300" s="34">
        <f t="shared" si="14"/>
        <v>0</v>
      </c>
      <c r="AA300" s="16">
        <f>IF($D300="","",HKI!AA300+HKII!AA300)</f>
        <v>0</v>
      </c>
      <c r="AB300" s="16">
        <f>IF($D300="","",HKI!AB300+HKII!AB300)</f>
        <v>0</v>
      </c>
      <c r="AC300" s="16">
        <f>IF($D300="","",HKI!AC300+HKII!AC300)</f>
        <v>0</v>
      </c>
      <c r="AD300" s="34">
        <f t="shared" si="15"/>
        <v>0</v>
      </c>
      <c r="AE300" s="16">
        <f>IF($D300="","",HKI!AE300+HKII!AE300)</f>
        <v>0</v>
      </c>
      <c r="AF300" s="16">
        <f>IF($D300="","",HKI!AF300+HKII!AF300)</f>
        <v>0</v>
      </c>
      <c r="AG300" s="16">
        <f>IF($D300="","",HKI!AG300+HKII!AG300)</f>
        <v>0</v>
      </c>
      <c r="AH300" s="34">
        <f>IF($D300="","",HKI!AH300+HKII!AH300)</f>
        <v>0</v>
      </c>
      <c r="AI300" s="16">
        <f>IF($D300="","",HKI!AI300+HKII!AI300+'COI - CHAM THI TN 17-18'!AI300)</f>
        <v>0</v>
      </c>
      <c r="AJ300" s="16">
        <f>IF($D300="","",HKI!AJ300+HKII!AJ300+'COI - CHAM THI TN 17-18'!AJ300)</f>
        <v>0</v>
      </c>
      <c r="AK300" s="34">
        <f>IF($D300="","",(SUM($AI300:$AJ300))*0.2)+'HK HE 16-17'!Y306</f>
        <v>0</v>
      </c>
      <c r="AL300" s="16">
        <f>IF($D300="","",HKI!AL300+HKII!AL300)</f>
        <v>0</v>
      </c>
      <c r="AM300" s="16">
        <f>IF($D300="","",HKI!AM300+HKII!AM300)</f>
        <v>0</v>
      </c>
      <c r="AN300" s="34">
        <f>IF($D300="","",HKI!AN300+HKII!AN300)</f>
        <v>0</v>
      </c>
      <c r="AO300" s="16">
        <f>IF($D300="","",HKI!AO300+HKII!AO300+'COI - CHAM THI TN 17-18'!AO300)</f>
        <v>0</v>
      </c>
      <c r="AP300" s="16">
        <f>IF($D300="","",HKI!AP300+HKII!AP300+'COI - CHAM THI TN 17-18'!AP300)</f>
        <v>0</v>
      </c>
      <c r="AQ300" s="16">
        <f>IF(D300="","",SUM(AO300:AP300)*0.4)+'HK HE 16-17'!AB306</f>
        <v>0</v>
      </c>
      <c r="AR300" s="34">
        <f>IF($D300="","",HKI!AR300+HKII!AR300+'COI - CHAM THI TN 17-18'!AR300+'HK HE 16-17'!AF306)</f>
        <v>0</v>
      </c>
      <c r="AS300" s="34">
        <f>IF($D300="","",HKI!AS300+HKII!AS300+'COI - CHAM THI TN 17-18'!AS300+'HK HE 16-17'!AG306)</f>
        <v>4.3000000000000007</v>
      </c>
      <c r="AT300" s="17">
        <f t="shared" si="16"/>
        <v>134.9</v>
      </c>
      <c r="AU300" s="5"/>
    </row>
    <row r="301" spans="1:47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>
        <f>IF($D301="","",HKI!E301+HKII!E301)</f>
        <v>8</v>
      </c>
      <c r="F301" s="16">
        <f>IF($D301="","",HKI!F301+HKII!F301)</f>
        <v>0</v>
      </c>
      <c r="G301" s="16">
        <f>IF($D301="","",HKI!G301+HKII!G301)</f>
        <v>0</v>
      </c>
      <c r="H301" s="16">
        <f>IF($D301="","",HKI!H301+HKII!H301)</f>
        <v>0</v>
      </c>
      <c r="I301" s="16">
        <f>IF($D301="","",HKI!I301+HKII!I301)</f>
        <v>0</v>
      </c>
      <c r="J301" s="16">
        <f>IF($D301="","",HKI!J301+HKII!J301)</f>
        <v>0</v>
      </c>
      <c r="K301" s="16">
        <f>IF($D301="","",HKI!K301+HKII!K301)</f>
        <v>0</v>
      </c>
      <c r="L301" s="16">
        <f>IF($D301="","",HKI!L301+HKII!L301)</f>
        <v>0</v>
      </c>
      <c r="M301" s="34">
        <f>IF($D301="","",($E301+$F301*1.5+$G301*0.25+$H301*0.5+$I301*2+$J301*2.5+$K301*0.5+$L301*1.5)+'HK HE 16-17'!I307)</f>
        <v>14</v>
      </c>
      <c r="N301" s="16">
        <f>IF($D301="","",HKI!N301+HKII!N301)</f>
        <v>7.65</v>
      </c>
      <c r="O301" s="16">
        <f>IF($D301="","",HKI!O301+HKII!O301)</f>
        <v>7.0500000000000007</v>
      </c>
      <c r="P301" s="16">
        <f>IF($D301="","",HKI!P301+HKII!P301)</f>
        <v>0</v>
      </c>
      <c r="Q301" s="16">
        <f>IF($D301="","",HKI!Q301+HKII!Q301)</f>
        <v>0</v>
      </c>
      <c r="R301" s="34">
        <f>IF($D301="","",SUM($N301:$Q301)+'HK HE 16-17'!N307)</f>
        <v>15.9</v>
      </c>
      <c r="S301" s="16">
        <f>IF($D301="","",HKI!S301+HKII!S301)</f>
        <v>570</v>
      </c>
      <c r="T301" s="16">
        <f>IF($D301="","",HKI!T301+HKII!T301)</f>
        <v>603</v>
      </c>
      <c r="U301" s="16">
        <f>IF($D301="","",HKI!U301+HKII!U301)</f>
        <v>543</v>
      </c>
      <c r="V301" s="34">
        <f>IF($D301="","",((SUM($S301:$T301))-U301)*0.1)+'HK HE 16-17'!R307</f>
        <v>63</v>
      </c>
      <c r="W301" s="16">
        <f>IF($D301="","",HKI!W301+HKII!W301)</f>
        <v>0</v>
      </c>
      <c r="X301" s="16">
        <f>IF($D301="","",HKI!X301+HKII!X301)</f>
        <v>0</v>
      </c>
      <c r="Y301" s="16">
        <f>IF($D301="","",HKI!Y301+HKII!Y301)</f>
        <v>0</v>
      </c>
      <c r="Z301" s="34">
        <f t="shared" si="14"/>
        <v>0</v>
      </c>
      <c r="AA301" s="16">
        <f>IF($D301="","",HKI!AA301+HKII!AA301)</f>
        <v>0</v>
      </c>
      <c r="AB301" s="16">
        <f>IF($D301="","",HKI!AB301+HKII!AB301)</f>
        <v>0</v>
      </c>
      <c r="AC301" s="16">
        <f>IF($D301="","",HKI!AC301+HKII!AC301)</f>
        <v>0</v>
      </c>
      <c r="AD301" s="34">
        <f t="shared" si="15"/>
        <v>0</v>
      </c>
      <c r="AE301" s="16">
        <f>IF($D301="","",HKI!AE301+HKII!AE301)</f>
        <v>0</v>
      </c>
      <c r="AF301" s="16">
        <f>IF($D301="","",HKI!AF301+HKII!AF301)</f>
        <v>0</v>
      </c>
      <c r="AG301" s="16">
        <f>IF($D301="","",HKI!AG301+HKII!AG301)</f>
        <v>0</v>
      </c>
      <c r="AH301" s="34">
        <f>IF($D301="","",HKI!AH301+HKII!AH301)</f>
        <v>0</v>
      </c>
      <c r="AI301" s="16">
        <f>IF($D301="","",HKI!AI301+HKII!AI301+'COI - CHAM THI TN 17-18'!AI301)</f>
        <v>40</v>
      </c>
      <c r="AJ301" s="16">
        <f>IF($D301="","",HKI!AJ301+HKII!AJ301+'COI - CHAM THI TN 17-18'!AJ301)</f>
        <v>75</v>
      </c>
      <c r="AK301" s="34">
        <f>IF($D301="","",(SUM($AI301:$AJ301))*0.2)+'HK HE 16-17'!Y307</f>
        <v>27</v>
      </c>
      <c r="AL301" s="16">
        <f>IF($D301="","",HKI!AL301+HKII!AL301)</f>
        <v>0</v>
      </c>
      <c r="AM301" s="16">
        <f>IF($D301="","",HKI!AM301+HKII!AM301)</f>
        <v>0</v>
      </c>
      <c r="AN301" s="34">
        <f>IF($D301="","",HKI!AN301+HKII!AN301)</f>
        <v>0</v>
      </c>
      <c r="AO301" s="16">
        <f>IF($D301="","",HKI!AO301+HKII!AO301+'COI - CHAM THI TN 17-18'!AO301)</f>
        <v>0</v>
      </c>
      <c r="AP301" s="16">
        <f>IF($D301="","",HKI!AP301+HKII!AP301+'COI - CHAM THI TN 17-18'!AP301)</f>
        <v>0</v>
      </c>
      <c r="AQ301" s="16">
        <f>IF(D301="","",SUM(AO301:AP301)*0.4)+'HK HE 16-17'!AB307</f>
        <v>0</v>
      </c>
      <c r="AR301" s="34">
        <f>IF($D301="","",HKI!AR301+HKII!AR301+'COI - CHAM THI TN 17-18'!AR301+'HK HE 16-17'!AF307)</f>
        <v>0</v>
      </c>
      <c r="AS301" s="34">
        <f>IF($D301="","",HKI!AS301+HKII!AS301+'COI - CHAM THI TN 17-18'!AS301+'HK HE 16-17'!AG307)</f>
        <v>2.6</v>
      </c>
      <c r="AT301" s="17">
        <f t="shared" si="16"/>
        <v>122.5</v>
      </c>
      <c r="AU301" s="5"/>
    </row>
    <row r="302" spans="1:47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>
        <f>IF($D302="","",HKI!E302+HKII!E302)</f>
        <v>0</v>
      </c>
      <c r="F302" s="16">
        <f>IF($D302="","",HKI!F302+HKII!F302)</f>
        <v>0</v>
      </c>
      <c r="G302" s="16">
        <f>IF($D302="","",HKI!G302+HKII!G302)</f>
        <v>0</v>
      </c>
      <c r="H302" s="16">
        <f>IF($D302="","",HKI!H302+HKII!H302)</f>
        <v>0</v>
      </c>
      <c r="I302" s="16">
        <f>IF($D302="","",HKI!I302+HKII!I302)</f>
        <v>0</v>
      </c>
      <c r="J302" s="16">
        <f>IF($D302="","",HKI!J302+HKII!J302)</f>
        <v>0</v>
      </c>
      <c r="K302" s="16">
        <f>IF($D302="","",HKI!K302+HKII!K302)</f>
        <v>0</v>
      </c>
      <c r="L302" s="16">
        <f>IF($D302="","",HKI!L302+HKII!L302)</f>
        <v>0</v>
      </c>
      <c r="M302" s="34">
        <f>IF($D302="","",($E302+$F302*1.5+$G302*0.25+$H302*0.5+$I302*2+$J302*2.5+$K302*0.5+$L302*1.5)+'HK HE 16-17'!I308)</f>
        <v>0</v>
      </c>
      <c r="N302" s="16">
        <f>IF($D302="","",HKI!N302+HKII!N302)</f>
        <v>8.8500000000000014</v>
      </c>
      <c r="O302" s="16">
        <f>IF($D302="","",HKI!O302+HKII!O302)</f>
        <v>8.25</v>
      </c>
      <c r="P302" s="16">
        <f>IF($D302="","",HKI!P302+HKII!P302)</f>
        <v>0</v>
      </c>
      <c r="Q302" s="16">
        <f>IF($D302="","",HKI!Q302+HKII!Q302)</f>
        <v>0</v>
      </c>
      <c r="R302" s="34">
        <f>IF($D302="","",SUM($N302:$Q302)+'HK HE 16-17'!N308)</f>
        <v>17.100000000000001</v>
      </c>
      <c r="S302" s="16">
        <f>IF($D302="","",HKI!S302+HKII!S302)</f>
        <v>646</v>
      </c>
      <c r="T302" s="16">
        <f>IF($D302="","",HKI!T302+HKII!T302)</f>
        <v>672</v>
      </c>
      <c r="U302" s="16">
        <f>IF($D302="","",HKI!U302+HKII!U302)</f>
        <v>522</v>
      </c>
      <c r="V302" s="34">
        <f>IF($D302="","",((SUM($S302:$T302))-U302)*0.1)+'HK HE 16-17'!R308</f>
        <v>79.600000000000009</v>
      </c>
      <c r="W302" s="16">
        <f>IF($D302="","",HKI!W302+HKII!W302)</f>
        <v>0</v>
      </c>
      <c r="X302" s="16">
        <f>IF($D302="","",HKI!X302+HKII!X302)</f>
        <v>0</v>
      </c>
      <c r="Y302" s="16">
        <f>IF($D302="","",HKI!Y302+HKII!Y302)</f>
        <v>0</v>
      </c>
      <c r="Z302" s="34">
        <f t="shared" si="14"/>
        <v>0</v>
      </c>
      <c r="AA302" s="16">
        <f>IF($D302="","",HKI!AA302+HKII!AA302)</f>
        <v>0</v>
      </c>
      <c r="AB302" s="16">
        <f>IF($D302="","",HKI!AB302+HKII!AB302)</f>
        <v>0</v>
      </c>
      <c r="AC302" s="16">
        <f>IF($D302="","",HKI!AC302+HKII!AC302)</f>
        <v>0</v>
      </c>
      <c r="AD302" s="34">
        <f t="shared" si="15"/>
        <v>0</v>
      </c>
      <c r="AE302" s="16">
        <f>IF($D302="","",HKI!AE302+HKII!AE302)</f>
        <v>0</v>
      </c>
      <c r="AF302" s="16">
        <f>IF($D302="","",HKI!AF302+HKII!AF302)</f>
        <v>0</v>
      </c>
      <c r="AG302" s="16">
        <f>IF($D302="","",HKI!AG302+HKII!AG302)</f>
        <v>0</v>
      </c>
      <c r="AH302" s="34">
        <f>IF($D302="","",HKI!AH302+HKII!AH302)</f>
        <v>0</v>
      </c>
      <c r="AI302" s="16">
        <f>IF($D302="","",HKI!AI302+HKII!AI302+'COI - CHAM THI TN 17-18'!AI302)</f>
        <v>0</v>
      </c>
      <c r="AJ302" s="16">
        <f>IF($D302="","",HKI!AJ302+HKII!AJ302+'COI - CHAM THI TN 17-18'!AJ302)</f>
        <v>0</v>
      </c>
      <c r="AK302" s="34">
        <f>IF($D302="","",(SUM($AI302:$AJ302))*0.2)+'HK HE 16-17'!Y308</f>
        <v>0</v>
      </c>
      <c r="AL302" s="16">
        <f>IF($D302="","",HKI!AL302+HKII!AL302)</f>
        <v>0</v>
      </c>
      <c r="AM302" s="16">
        <f>IF($D302="","",HKI!AM302+HKII!AM302)</f>
        <v>0</v>
      </c>
      <c r="AN302" s="34">
        <f>IF($D302="","",HKI!AN302+HKII!AN302)</f>
        <v>0</v>
      </c>
      <c r="AO302" s="16">
        <f>IF($D302="","",HKI!AO302+HKII!AO302+'COI - CHAM THI TN 17-18'!AO302)</f>
        <v>0</v>
      </c>
      <c r="AP302" s="16">
        <f>IF($D302="","",HKI!AP302+HKII!AP302+'COI - CHAM THI TN 17-18'!AP302)</f>
        <v>0</v>
      </c>
      <c r="AQ302" s="16">
        <f>IF(D302="","",SUM(AO302:AP302)*0.4)+'HK HE 16-17'!AB308</f>
        <v>0</v>
      </c>
      <c r="AR302" s="34">
        <f>IF($D302="","",HKI!AR302+HKII!AR302+'COI - CHAM THI TN 17-18'!AR302+'HK HE 16-17'!AF308)</f>
        <v>0</v>
      </c>
      <c r="AS302" s="34">
        <f>IF($D302="","",HKI!AS302+HKII!AS302+'COI - CHAM THI TN 17-18'!AS302+'HK HE 16-17'!AG308)</f>
        <v>1.8</v>
      </c>
      <c r="AT302" s="17">
        <f t="shared" si="16"/>
        <v>98.5</v>
      </c>
      <c r="AU302" s="5"/>
    </row>
    <row r="303" spans="1:47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>
        <f>IF($D303="","",HKI!E303+HKII!E303)</f>
        <v>4</v>
      </c>
      <c r="F303" s="16">
        <f>IF($D303="","",HKI!F303+HKII!F303)</f>
        <v>0</v>
      </c>
      <c r="G303" s="16">
        <f>IF($D303="","",HKI!G303+HKII!G303)</f>
        <v>0</v>
      </c>
      <c r="H303" s="16">
        <f>IF($D303="","",HKI!H303+HKII!H303)</f>
        <v>0</v>
      </c>
      <c r="I303" s="16">
        <f>IF($D303="","",HKI!I303+HKII!I303)</f>
        <v>0</v>
      </c>
      <c r="J303" s="16">
        <f>IF($D303="","",HKI!J303+HKII!J303)</f>
        <v>0</v>
      </c>
      <c r="K303" s="16">
        <f>IF($D303="","",HKI!K303+HKII!K303)</f>
        <v>0</v>
      </c>
      <c r="L303" s="16">
        <f>IF($D303="","",HKI!L303+HKII!L303)</f>
        <v>0</v>
      </c>
      <c r="M303" s="34">
        <f>IF($D303="","",($E303+$F303*1.5+$G303*0.25+$H303*0.5+$I303*2+$J303*2.5+$K303*0.5+$L303*1.5)+'HK HE 16-17'!I309)</f>
        <v>4</v>
      </c>
      <c r="N303" s="16">
        <f>IF($D303="","",HKI!N303+HKII!N303)</f>
        <v>9</v>
      </c>
      <c r="O303" s="16">
        <f>IF($D303="","",HKI!O303+HKII!O303)</f>
        <v>8.25</v>
      </c>
      <c r="P303" s="16">
        <f>IF($D303="","",HKI!P303+HKII!P303)</f>
        <v>0</v>
      </c>
      <c r="Q303" s="16">
        <f>IF($D303="","",HKI!Q303+HKII!Q303)</f>
        <v>0</v>
      </c>
      <c r="R303" s="34">
        <f>IF($D303="","",SUM($N303:$Q303)+'HK HE 16-17'!N309)</f>
        <v>17.25</v>
      </c>
      <c r="S303" s="16">
        <f>IF($D303="","",HKI!S303+HKII!S303)</f>
        <v>600</v>
      </c>
      <c r="T303" s="16">
        <f>IF($D303="","",HKI!T303+HKII!T303)</f>
        <v>564</v>
      </c>
      <c r="U303" s="16">
        <f>IF($D303="","",HKI!U303+HKII!U303)</f>
        <v>531</v>
      </c>
      <c r="V303" s="34">
        <f>IF($D303="","",((SUM($S303:$T303))-U303)*0.1)+'HK HE 16-17'!R309</f>
        <v>63.300000000000004</v>
      </c>
      <c r="W303" s="16">
        <f>IF($D303="","",HKI!W303+HKII!W303)</f>
        <v>0</v>
      </c>
      <c r="X303" s="16">
        <f>IF($D303="","",HKI!X303+HKII!X303)</f>
        <v>0</v>
      </c>
      <c r="Y303" s="16">
        <f>IF($D303="","",HKI!Y303+HKII!Y303)</f>
        <v>0</v>
      </c>
      <c r="Z303" s="34">
        <f t="shared" si="14"/>
        <v>0</v>
      </c>
      <c r="AA303" s="16">
        <f>IF($D303="","",HKI!AA303+HKII!AA303)</f>
        <v>0</v>
      </c>
      <c r="AB303" s="16">
        <f>IF($D303="","",HKI!AB303+HKII!AB303)</f>
        <v>0</v>
      </c>
      <c r="AC303" s="16">
        <f>IF($D303="","",HKI!AC303+HKII!AC303)</f>
        <v>0</v>
      </c>
      <c r="AD303" s="34">
        <f t="shared" si="15"/>
        <v>0</v>
      </c>
      <c r="AE303" s="16">
        <f>IF($D303="","",HKI!AE303+HKII!AE303)</f>
        <v>0</v>
      </c>
      <c r="AF303" s="16">
        <f>IF($D303="","",HKI!AF303+HKII!AF303)</f>
        <v>0</v>
      </c>
      <c r="AG303" s="16">
        <f>IF($D303="","",HKI!AG303+HKII!AG303)</f>
        <v>0</v>
      </c>
      <c r="AH303" s="34">
        <f>IF($D303="","",HKI!AH303+HKII!AH303)</f>
        <v>0</v>
      </c>
      <c r="AI303" s="16">
        <f>IF($D303="","",HKI!AI303+HKII!AI303+'COI - CHAM THI TN 17-18'!AI303)</f>
        <v>0</v>
      </c>
      <c r="AJ303" s="16">
        <f>IF($D303="","",HKI!AJ303+HKII!AJ303+'COI - CHAM THI TN 17-18'!AJ303)</f>
        <v>40</v>
      </c>
      <c r="AK303" s="34">
        <f>IF($D303="","",(SUM($AI303:$AJ303))*0.2)+'HK HE 16-17'!Y309</f>
        <v>8</v>
      </c>
      <c r="AL303" s="16">
        <f>IF($D303="","",HKI!AL303+HKII!AL303)</f>
        <v>0</v>
      </c>
      <c r="AM303" s="16">
        <f>IF($D303="","",HKI!AM303+HKII!AM303)</f>
        <v>0</v>
      </c>
      <c r="AN303" s="34">
        <f>IF($D303="","",HKI!AN303+HKII!AN303)</f>
        <v>0</v>
      </c>
      <c r="AO303" s="16">
        <f>IF($D303="","",HKI!AO303+HKII!AO303+'COI - CHAM THI TN 17-18'!AO303)</f>
        <v>0</v>
      </c>
      <c r="AP303" s="16">
        <f>IF($D303="","",HKI!AP303+HKII!AP303+'COI - CHAM THI TN 17-18'!AP303)</f>
        <v>0</v>
      </c>
      <c r="AQ303" s="16">
        <f>IF(D303="","",SUM(AO303:AP303)*0.4)+'HK HE 16-17'!AB309</f>
        <v>0</v>
      </c>
      <c r="AR303" s="34">
        <f>IF($D303="","",HKI!AR303+HKII!AR303+'COI - CHAM THI TN 17-18'!AR303+'HK HE 16-17'!AF309)</f>
        <v>0</v>
      </c>
      <c r="AS303" s="34">
        <f>IF($D303="","",HKI!AS303+HKII!AS303+'COI - CHAM THI TN 17-18'!AS303+'HK HE 16-17'!AG309)</f>
        <v>1</v>
      </c>
      <c r="AT303" s="17">
        <f t="shared" si="16"/>
        <v>93.6</v>
      </c>
      <c r="AU303" s="5"/>
    </row>
    <row r="304" spans="1:47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>
        <f>IF($D304="","",HKI!E304+HKII!E304)</f>
        <v>4</v>
      </c>
      <c r="F304" s="16">
        <f>IF($D304="","",HKI!F304+HKII!F304)</f>
        <v>0</v>
      </c>
      <c r="G304" s="16">
        <f>IF($D304="","",HKI!G304+HKII!G304)</f>
        <v>0</v>
      </c>
      <c r="H304" s="16">
        <f>IF($D304="","",HKI!H304+HKII!H304)</f>
        <v>0</v>
      </c>
      <c r="I304" s="16">
        <f>IF($D304="","",HKI!I304+HKII!I304)</f>
        <v>0</v>
      </c>
      <c r="J304" s="16">
        <f>IF($D304="","",HKI!J304+HKII!J304)</f>
        <v>0</v>
      </c>
      <c r="K304" s="16">
        <f>IF($D304="","",HKI!K304+HKII!K304)</f>
        <v>0</v>
      </c>
      <c r="L304" s="16">
        <f>IF($D304="","",HKI!L304+HKII!L304)</f>
        <v>0</v>
      </c>
      <c r="M304" s="34">
        <f>IF($D304="","",($E304+$F304*1.5+$G304*0.25+$H304*0.5+$I304*2+$J304*2.5+$K304*0.5+$L304*1.5)+'HK HE 16-17'!I310)</f>
        <v>4</v>
      </c>
      <c r="N304" s="16">
        <f>IF($D304="","",HKI!N304+HKII!N304)</f>
        <v>11.100000000000001</v>
      </c>
      <c r="O304" s="16">
        <f>IF($D304="","",HKI!O304+HKII!O304)</f>
        <v>13.049999999999999</v>
      </c>
      <c r="P304" s="16">
        <f>IF($D304="","",HKI!P304+HKII!P304)</f>
        <v>0</v>
      </c>
      <c r="Q304" s="16">
        <f>IF($D304="","",HKI!Q304+HKII!Q304)</f>
        <v>0</v>
      </c>
      <c r="R304" s="34">
        <f>IF($D304="","",SUM($N304:$Q304)+'HK HE 16-17'!N310)</f>
        <v>29.349999999999998</v>
      </c>
      <c r="S304" s="16">
        <f>IF($D304="","",HKI!S304+HKII!S304)</f>
        <v>654</v>
      </c>
      <c r="T304" s="16">
        <f>IF($D304="","",HKI!T304+HKII!T304)</f>
        <v>462</v>
      </c>
      <c r="U304" s="16">
        <f>IF($D304="","",HKI!U304+HKII!U304)</f>
        <v>592</v>
      </c>
      <c r="V304" s="34">
        <f>IF($D304="","",((SUM($S304:$T304))-U304)*0.1)+'HK HE 16-17'!R310</f>
        <v>52.400000000000006</v>
      </c>
      <c r="W304" s="16">
        <f>IF($D304="","",HKI!W304+HKII!W304)</f>
        <v>0</v>
      </c>
      <c r="X304" s="16">
        <f>IF($D304="","",HKI!X304+HKII!X304)</f>
        <v>0</v>
      </c>
      <c r="Y304" s="16">
        <f>IF($D304="","",HKI!Y304+HKII!Y304)</f>
        <v>0</v>
      </c>
      <c r="Z304" s="34">
        <f t="shared" si="14"/>
        <v>0</v>
      </c>
      <c r="AA304" s="16">
        <f>IF($D304="","",HKI!AA304+HKII!AA304)</f>
        <v>0</v>
      </c>
      <c r="AB304" s="16">
        <f>IF($D304="","",HKI!AB304+HKII!AB304)</f>
        <v>0</v>
      </c>
      <c r="AC304" s="16">
        <f>IF($D304="","",HKI!AC304+HKII!AC304)</f>
        <v>0</v>
      </c>
      <c r="AD304" s="34">
        <f t="shared" si="15"/>
        <v>0</v>
      </c>
      <c r="AE304" s="16">
        <f>IF($D304="","",HKI!AE304+HKII!AE304)</f>
        <v>0</v>
      </c>
      <c r="AF304" s="16">
        <f>IF($D304="","",HKI!AF304+HKII!AF304)</f>
        <v>0</v>
      </c>
      <c r="AG304" s="16">
        <f>IF($D304="","",HKI!AG304+HKII!AG304)</f>
        <v>0</v>
      </c>
      <c r="AH304" s="34">
        <f>IF($D304="","",HKI!AH304+HKII!AH304)</f>
        <v>0</v>
      </c>
      <c r="AI304" s="16">
        <f>IF($D304="","",HKI!AI304+HKII!AI304+'COI - CHAM THI TN 17-18'!AI304)</f>
        <v>0</v>
      </c>
      <c r="AJ304" s="16">
        <f>IF($D304="","",HKI!AJ304+HKII!AJ304+'COI - CHAM THI TN 17-18'!AJ304)</f>
        <v>0</v>
      </c>
      <c r="AK304" s="34">
        <f>IF($D304="","",(SUM($AI304:$AJ304))*0.2)+'HK HE 16-17'!Y310</f>
        <v>0</v>
      </c>
      <c r="AL304" s="16">
        <f>IF($D304="","",HKI!AL304+HKII!AL304)</f>
        <v>0</v>
      </c>
      <c r="AM304" s="16">
        <f>IF($D304="","",HKI!AM304+HKII!AM304)</f>
        <v>0</v>
      </c>
      <c r="AN304" s="34">
        <f>IF($D304="","",HKI!AN304+HKII!AN304)</f>
        <v>0</v>
      </c>
      <c r="AO304" s="16">
        <f>IF($D304="","",HKI!AO304+HKII!AO304+'COI - CHAM THI TN 17-18'!AO304)</f>
        <v>0</v>
      </c>
      <c r="AP304" s="16">
        <f>IF($D304="","",HKI!AP304+HKII!AP304+'COI - CHAM THI TN 17-18'!AP304)</f>
        <v>0</v>
      </c>
      <c r="AQ304" s="16">
        <f>IF(D304="","",SUM(AO304:AP304)*0.4)+'HK HE 16-17'!AB310</f>
        <v>0</v>
      </c>
      <c r="AR304" s="34">
        <f>IF($D304="","",HKI!AR304+HKII!AR304+'COI - CHAM THI TN 17-18'!AR304+'HK HE 16-17'!AF310)</f>
        <v>0</v>
      </c>
      <c r="AS304" s="34">
        <f>IF($D304="","",HKI!AS304+HKII!AS304+'COI - CHAM THI TN 17-18'!AS304+'HK HE 16-17'!AG310)</f>
        <v>4.5</v>
      </c>
      <c r="AT304" s="17">
        <f t="shared" si="16"/>
        <v>90.3</v>
      </c>
      <c r="AU304" s="5"/>
    </row>
    <row r="305" spans="1:47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>
        <f>IF($D305="","",HKI!E305+HKII!E305)</f>
        <v>0</v>
      </c>
      <c r="F305" s="16">
        <f>IF($D305="","",HKI!F305+HKII!F305)</f>
        <v>0</v>
      </c>
      <c r="G305" s="16">
        <f>IF($D305="","",HKI!G305+HKII!G305)</f>
        <v>0</v>
      </c>
      <c r="H305" s="16">
        <f>IF($D305="","",HKI!H305+HKII!H305)</f>
        <v>0</v>
      </c>
      <c r="I305" s="16">
        <f>IF($D305="","",HKI!I305+HKII!I305)</f>
        <v>0</v>
      </c>
      <c r="J305" s="16">
        <f>IF($D305="","",HKI!J305+HKII!J305)</f>
        <v>0</v>
      </c>
      <c r="K305" s="16">
        <f>IF($D305="","",HKI!K305+HKII!K305)</f>
        <v>0</v>
      </c>
      <c r="L305" s="16">
        <f>IF($D305="","",HKI!L305+HKII!L305)</f>
        <v>0</v>
      </c>
      <c r="M305" s="34">
        <f>IF($D305="","",($E305+$F305*1.5+$G305*0.25+$H305*0.5+$I305*2+$J305*2.5+$K305*0.5+$L305*1.5)+'HK HE 16-17'!I311)</f>
        <v>0</v>
      </c>
      <c r="N305" s="16">
        <f>IF($D305="","",HKI!N305+HKII!N305)</f>
        <v>4.95</v>
      </c>
      <c r="O305" s="16">
        <f>IF($D305="","",HKI!O305+HKII!O305)</f>
        <v>5.7</v>
      </c>
      <c r="P305" s="16">
        <f>IF($D305="","",HKI!P305+HKII!P305)</f>
        <v>0</v>
      </c>
      <c r="Q305" s="16">
        <f>IF($D305="","",HKI!Q305+HKII!Q305)</f>
        <v>0</v>
      </c>
      <c r="R305" s="34">
        <f>IF($D305="","",SUM($N305:$Q305)+'HK HE 16-17'!N311)</f>
        <v>10.65</v>
      </c>
      <c r="S305" s="16">
        <f>IF($D305="","",HKI!S305+HKII!S305)</f>
        <v>476</v>
      </c>
      <c r="T305" s="16">
        <f>IF($D305="","",HKI!T305+HKII!T305)</f>
        <v>471</v>
      </c>
      <c r="U305" s="16">
        <f>IF($D305="","",HKI!U305+HKII!U305)</f>
        <v>404</v>
      </c>
      <c r="V305" s="34">
        <f>IF($D305="","",((SUM($S305:$T305))-U305)*0.1)+'HK HE 16-17'!R311</f>
        <v>54.300000000000004</v>
      </c>
      <c r="W305" s="16">
        <f>IF($D305="","",HKI!W305+HKII!W305)</f>
        <v>0</v>
      </c>
      <c r="X305" s="16">
        <f>IF($D305="","",HKI!X305+HKII!X305)</f>
        <v>0</v>
      </c>
      <c r="Y305" s="16">
        <f>IF($D305="","",HKI!Y305+HKII!Y305)</f>
        <v>0</v>
      </c>
      <c r="Z305" s="34">
        <f t="shared" si="14"/>
        <v>0</v>
      </c>
      <c r="AA305" s="16">
        <f>IF($D305="","",HKI!AA305+HKII!AA305)</f>
        <v>0</v>
      </c>
      <c r="AB305" s="16">
        <f>IF($D305="","",HKI!AB305+HKII!AB305)</f>
        <v>0</v>
      </c>
      <c r="AC305" s="16">
        <f>IF($D305="","",HKI!AC305+HKII!AC305)</f>
        <v>0</v>
      </c>
      <c r="AD305" s="34">
        <f t="shared" si="15"/>
        <v>0</v>
      </c>
      <c r="AE305" s="16">
        <f>IF($D305="","",HKI!AE305+HKII!AE305)</f>
        <v>0</v>
      </c>
      <c r="AF305" s="16">
        <f>IF($D305="","",HKI!AF305+HKII!AF305)</f>
        <v>0</v>
      </c>
      <c r="AG305" s="16">
        <f>IF($D305="","",HKI!AG305+HKII!AG305)</f>
        <v>0</v>
      </c>
      <c r="AH305" s="34">
        <f>IF($D305="","",HKI!AH305+HKII!AH305)</f>
        <v>0</v>
      </c>
      <c r="AI305" s="16">
        <f>IF($D305="","",HKI!AI305+HKII!AI305+'COI - CHAM THI TN 17-18'!AI305)</f>
        <v>0</v>
      </c>
      <c r="AJ305" s="16">
        <f>IF($D305="","",HKI!AJ305+HKII!AJ305+'COI - CHAM THI TN 17-18'!AJ305)</f>
        <v>0</v>
      </c>
      <c r="AK305" s="34">
        <f>IF($D305="","",(SUM($AI305:$AJ305))*0.2)+'HK HE 16-17'!Y311</f>
        <v>0</v>
      </c>
      <c r="AL305" s="16">
        <f>IF($D305="","",HKI!AL305+HKII!AL305)</f>
        <v>0</v>
      </c>
      <c r="AM305" s="16">
        <f>IF($D305="","",HKI!AM305+HKII!AM305)</f>
        <v>0</v>
      </c>
      <c r="AN305" s="34">
        <f>IF($D305="","",HKI!AN305+HKII!AN305)</f>
        <v>0</v>
      </c>
      <c r="AO305" s="16">
        <f>IF($D305="","",HKI!AO305+HKII!AO305+'COI - CHAM THI TN 17-18'!AO305)</f>
        <v>0</v>
      </c>
      <c r="AP305" s="16">
        <f>IF($D305="","",HKI!AP305+HKII!AP305+'COI - CHAM THI TN 17-18'!AP305)</f>
        <v>0</v>
      </c>
      <c r="AQ305" s="16">
        <f>IF(D305="","",SUM(AO305:AP305)*0.4)+'HK HE 16-17'!AB311</f>
        <v>0</v>
      </c>
      <c r="AR305" s="34">
        <f>IF($D305="","",HKI!AR305+HKII!AR305+'COI - CHAM THI TN 17-18'!AR305+'HK HE 16-17'!AF311)</f>
        <v>0</v>
      </c>
      <c r="AS305" s="34">
        <f>IF($D305="","",HKI!AS305+HKII!AS305+'COI - CHAM THI TN 17-18'!AS305+'HK HE 16-17'!AG311)</f>
        <v>1.7</v>
      </c>
      <c r="AT305" s="17">
        <f t="shared" si="16"/>
        <v>66.7</v>
      </c>
      <c r="AU305" s="5"/>
    </row>
    <row r="306" spans="1:47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>
        <f>IF($D306="","",HKI!E306+HKII!E306)</f>
        <v>0</v>
      </c>
      <c r="F306" s="16">
        <f>IF($D306="","",HKI!F306+HKII!F306)</f>
        <v>0</v>
      </c>
      <c r="G306" s="16">
        <f>IF($D306="","",HKI!G306+HKII!G306)</f>
        <v>0</v>
      </c>
      <c r="H306" s="16">
        <f>IF($D306="","",HKI!H306+HKII!H306)</f>
        <v>0</v>
      </c>
      <c r="I306" s="16">
        <f>IF($D306="","",HKI!I306+HKII!I306)</f>
        <v>0</v>
      </c>
      <c r="J306" s="16">
        <f>IF($D306="","",HKI!J306+HKII!J306)</f>
        <v>0</v>
      </c>
      <c r="K306" s="16">
        <f>IF($D306="","",HKI!K306+HKII!K306)</f>
        <v>0</v>
      </c>
      <c r="L306" s="16">
        <f>IF($D306="","",HKI!L306+HKII!L306)</f>
        <v>0</v>
      </c>
      <c r="M306" s="34">
        <f>IF($D306="","",($E306+$F306*1.5+$G306*0.25+$H306*0.5+$I306*2+$J306*2.5+$K306*0.5+$L306*1.5)+'HK HE 16-17'!I312)</f>
        <v>0</v>
      </c>
      <c r="N306" s="16">
        <f>IF($D306="","",HKI!N306+HKII!N306)</f>
        <v>0</v>
      </c>
      <c r="O306" s="16">
        <f>IF($D306="","",HKI!O306+HKII!O306)</f>
        <v>0</v>
      </c>
      <c r="P306" s="16">
        <f>IF($D306="","",HKI!P306+HKII!P306)</f>
        <v>0</v>
      </c>
      <c r="Q306" s="16">
        <f>IF($D306="","",HKI!Q306+HKII!Q306)</f>
        <v>0</v>
      </c>
      <c r="R306" s="34">
        <f>IF($D306="","",SUM($N306:$Q306)+'HK HE 16-17'!N312)</f>
        <v>0</v>
      </c>
      <c r="S306" s="16">
        <f>IF($D306="","",HKI!S306+HKII!S306)</f>
        <v>0</v>
      </c>
      <c r="T306" s="16">
        <f>IF($D306="","",HKI!T306+HKII!T306)</f>
        <v>0</v>
      </c>
      <c r="U306" s="16">
        <f>IF($D306="","",HKI!U306+HKII!U306)</f>
        <v>307</v>
      </c>
      <c r="V306" s="34">
        <f>IF($D306="","",((SUM($S306:$T306))-U306)*0.1)+'HK HE 16-17'!R312</f>
        <v>-30.700000000000003</v>
      </c>
      <c r="W306" s="16">
        <f>IF($D306="","",HKI!W306+HKII!W306)</f>
        <v>0</v>
      </c>
      <c r="X306" s="16">
        <f>IF($D306="","",HKI!X306+HKII!X306)</f>
        <v>0</v>
      </c>
      <c r="Y306" s="16">
        <f>IF($D306="","",HKI!Y306+HKII!Y306)</f>
        <v>0</v>
      </c>
      <c r="Z306" s="34">
        <f t="shared" si="14"/>
        <v>0</v>
      </c>
      <c r="AA306" s="16">
        <f>IF($D306="","",HKI!AA306+HKII!AA306)</f>
        <v>0</v>
      </c>
      <c r="AB306" s="16">
        <f>IF($D306="","",HKI!AB306+HKII!AB306)</f>
        <v>0</v>
      </c>
      <c r="AC306" s="16">
        <f>IF($D306="","",HKI!AC306+HKII!AC306)</f>
        <v>0</v>
      </c>
      <c r="AD306" s="34">
        <f t="shared" si="15"/>
        <v>0</v>
      </c>
      <c r="AE306" s="16">
        <f>IF($D306="","",HKI!AE306+HKII!AE306)</f>
        <v>0</v>
      </c>
      <c r="AF306" s="16">
        <f>IF($D306="","",HKI!AF306+HKII!AF306)</f>
        <v>0</v>
      </c>
      <c r="AG306" s="16">
        <f>IF($D306="","",HKI!AG306+HKII!AG306)</f>
        <v>0</v>
      </c>
      <c r="AH306" s="34">
        <f>IF($D306="","",HKI!AH306+HKII!AH306)</f>
        <v>0</v>
      </c>
      <c r="AI306" s="16">
        <f>IF($D306="","",HKI!AI306+HKII!AI306+'COI - CHAM THI TN 17-18'!AI306)</f>
        <v>0</v>
      </c>
      <c r="AJ306" s="16">
        <f>IF($D306="","",HKI!AJ306+HKII!AJ306+'COI - CHAM THI TN 17-18'!AJ306)</f>
        <v>0</v>
      </c>
      <c r="AK306" s="34">
        <f>IF($D306="","",(SUM($AI306:$AJ306))*0.2)+'HK HE 16-17'!Y312</f>
        <v>0</v>
      </c>
      <c r="AL306" s="16">
        <f>IF($D306="","",HKI!AL306+HKII!AL306)</f>
        <v>0</v>
      </c>
      <c r="AM306" s="16">
        <f>IF($D306="","",HKI!AM306+HKII!AM306)</f>
        <v>0</v>
      </c>
      <c r="AN306" s="34">
        <f>IF($D306="","",HKI!AN306+HKII!AN306)</f>
        <v>0</v>
      </c>
      <c r="AO306" s="16">
        <f>IF($D306="","",HKI!AO306+HKII!AO306+'COI - CHAM THI TN 17-18'!AO306)</f>
        <v>0</v>
      </c>
      <c r="AP306" s="16">
        <f>IF($D306="","",HKI!AP306+HKII!AP306+'COI - CHAM THI TN 17-18'!AP306)</f>
        <v>0</v>
      </c>
      <c r="AQ306" s="16">
        <f>IF(D306="","",SUM(AO306:AP306)*0.4)+'HK HE 16-17'!AB312</f>
        <v>0</v>
      </c>
      <c r="AR306" s="34">
        <f>IF($D306="","",HKI!AR306+HKII!AR306+'COI - CHAM THI TN 17-18'!AR306+'HK HE 16-17'!AF312)</f>
        <v>0</v>
      </c>
      <c r="AS306" s="34">
        <f>IF($D306="","",HKI!AS306+HKII!AS306+'COI - CHAM THI TN 17-18'!AS306+'HK HE 16-17'!AG312)</f>
        <v>0</v>
      </c>
      <c r="AT306" s="17">
        <f t="shared" si="16"/>
        <v>-30.7</v>
      </c>
      <c r="AU306" s="5"/>
    </row>
    <row r="307" spans="1:47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>
        <f>IF($D307="","",HKI!E307+HKII!E307)</f>
        <v>2</v>
      </c>
      <c r="F307" s="16">
        <f>IF($D307="","",HKI!F307+HKII!F307)</f>
        <v>0</v>
      </c>
      <c r="G307" s="16">
        <f>IF($D307="","",HKI!G307+HKII!G307)</f>
        <v>0</v>
      </c>
      <c r="H307" s="16">
        <f>IF($D307="","",HKI!H307+HKII!H307)</f>
        <v>0</v>
      </c>
      <c r="I307" s="16">
        <f>IF($D307="","",HKI!I307+HKII!I307)</f>
        <v>0</v>
      </c>
      <c r="J307" s="16">
        <f>IF($D307="","",HKI!J307+HKII!J307)</f>
        <v>0</v>
      </c>
      <c r="K307" s="16">
        <f>IF($D307="","",HKI!K307+HKII!K307)</f>
        <v>0</v>
      </c>
      <c r="L307" s="16">
        <f>IF($D307="","",HKI!L307+HKII!L307)</f>
        <v>0</v>
      </c>
      <c r="M307" s="34">
        <f>IF($D307="","",($E307+$F307*1.5+$G307*0.25+$H307*0.5+$I307*2+$J307*2.5+$K307*0.5+$L307*1.5)+'HK HE 16-17'!I313)</f>
        <v>2</v>
      </c>
      <c r="N307" s="16">
        <f>IF($D307="","",HKI!N307+HKII!N307)</f>
        <v>9.3000000000000007</v>
      </c>
      <c r="O307" s="16">
        <f>IF($D307="","",HKI!O307+HKII!O307)</f>
        <v>8.25</v>
      </c>
      <c r="P307" s="16">
        <f>IF($D307="","",HKI!P307+HKII!P307)</f>
        <v>0</v>
      </c>
      <c r="Q307" s="16">
        <f>IF($D307="","",HKI!Q307+HKII!Q307)</f>
        <v>0</v>
      </c>
      <c r="R307" s="34">
        <f>IF($D307="","",SUM($N307:$Q307)+'HK HE 16-17'!N313)</f>
        <v>17.55</v>
      </c>
      <c r="S307" s="16">
        <f>IF($D307="","",HKI!S307+HKII!S307)</f>
        <v>496</v>
      </c>
      <c r="T307" s="16">
        <f>IF($D307="","",HKI!T307+HKII!T307)</f>
        <v>618</v>
      </c>
      <c r="U307" s="16">
        <f>IF($D307="","",HKI!U307+HKII!U307)</f>
        <v>765</v>
      </c>
      <c r="V307" s="34">
        <f>IF($D307="","",((SUM($S307:$T307))-U307)*0.1)+'HK HE 16-17'!R313</f>
        <v>34.9</v>
      </c>
      <c r="W307" s="16">
        <f>IF($D307="","",HKI!W307+HKII!W307)</f>
        <v>0</v>
      </c>
      <c r="X307" s="16">
        <f>IF($D307="","",HKI!X307+HKII!X307)</f>
        <v>0</v>
      </c>
      <c r="Y307" s="16">
        <f>IF($D307="","",HKI!Y307+HKII!Y307)</f>
        <v>0</v>
      </c>
      <c r="Z307" s="34">
        <f t="shared" si="14"/>
        <v>0</v>
      </c>
      <c r="AA307" s="16">
        <f>IF($D307="","",HKI!AA307+HKII!AA307)</f>
        <v>0</v>
      </c>
      <c r="AB307" s="16">
        <f>IF($D307="","",HKI!AB307+HKII!AB307)</f>
        <v>0</v>
      </c>
      <c r="AC307" s="16">
        <f>IF($D307="","",HKI!AC307+HKII!AC307)</f>
        <v>0</v>
      </c>
      <c r="AD307" s="34">
        <f t="shared" si="15"/>
        <v>0</v>
      </c>
      <c r="AE307" s="16">
        <f>IF($D307="","",HKI!AE307+HKII!AE307)</f>
        <v>0</v>
      </c>
      <c r="AF307" s="16">
        <f>IF($D307="","",HKI!AF307+HKII!AF307)</f>
        <v>0</v>
      </c>
      <c r="AG307" s="16">
        <f>IF($D307="","",HKI!AG307+HKII!AG307)</f>
        <v>0</v>
      </c>
      <c r="AH307" s="34">
        <f>IF($D307="","",HKI!AH307+HKII!AH307)</f>
        <v>0</v>
      </c>
      <c r="AI307" s="16">
        <f>IF($D307="","",HKI!AI307+HKII!AI307+'COI - CHAM THI TN 17-18'!AI307)</f>
        <v>0</v>
      </c>
      <c r="AJ307" s="16">
        <f>IF($D307="","",HKI!AJ307+HKII!AJ307+'COI - CHAM THI TN 17-18'!AJ307)</f>
        <v>0</v>
      </c>
      <c r="AK307" s="34">
        <f>IF($D307="","",(SUM($AI307:$AJ307))*0.2)+'HK HE 16-17'!Y313</f>
        <v>0</v>
      </c>
      <c r="AL307" s="16">
        <f>IF($D307="","",HKI!AL307+HKII!AL307)</f>
        <v>0</v>
      </c>
      <c r="AM307" s="16">
        <f>IF($D307="","",HKI!AM307+HKII!AM307)</f>
        <v>0</v>
      </c>
      <c r="AN307" s="34">
        <f>IF($D307="","",HKI!AN307+HKII!AN307)</f>
        <v>0</v>
      </c>
      <c r="AO307" s="16">
        <f>IF($D307="","",HKI!AO307+HKII!AO307+'COI - CHAM THI TN 17-18'!AO307)</f>
        <v>0</v>
      </c>
      <c r="AP307" s="16">
        <f>IF($D307="","",HKI!AP307+HKII!AP307+'COI - CHAM THI TN 17-18'!AP307)</f>
        <v>0</v>
      </c>
      <c r="AQ307" s="16">
        <f>IF(D307="","",SUM(AO307:AP307)*0.4)+'HK HE 16-17'!AB313</f>
        <v>0</v>
      </c>
      <c r="AR307" s="34">
        <f>IF($D307="","",HKI!AR307+HKII!AR307+'COI - CHAM THI TN 17-18'!AR307+'HK HE 16-17'!AF313)</f>
        <v>0</v>
      </c>
      <c r="AS307" s="34">
        <f>IF($D307="","",HKI!AS307+HKII!AS307+'COI - CHAM THI TN 17-18'!AS307+'HK HE 16-17'!AG313)</f>
        <v>0.5</v>
      </c>
      <c r="AT307" s="17">
        <f t="shared" si="16"/>
        <v>55</v>
      </c>
      <c r="AU307" s="5"/>
    </row>
    <row r="308" spans="1:47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>
        <f>IF($D308="","",HKI!E308+HKII!E308)</f>
        <v>0</v>
      </c>
      <c r="F308" s="16">
        <f>IF($D308="","",HKI!F308+HKII!F308)</f>
        <v>0</v>
      </c>
      <c r="G308" s="16">
        <f>IF($D308="","",HKI!G308+HKII!G308)</f>
        <v>0</v>
      </c>
      <c r="H308" s="16">
        <f>IF($D308="","",HKI!H308+HKII!H308)</f>
        <v>0</v>
      </c>
      <c r="I308" s="16">
        <f>IF($D308="","",HKI!I308+HKII!I308)</f>
        <v>0</v>
      </c>
      <c r="J308" s="16">
        <f>IF($D308="","",HKI!J308+HKII!J308)</f>
        <v>0</v>
      </c>
      <c r="K308" s="16">
        <f>IF($D308="","",HKI!K308+HKII!K308)</f>
        <v>0</v>
      </c>
      <c r="L308" s="16">
        <f>IF($D308="","",HKI!L308+HKII!L308)</f>
        <v>0</v>
      </c>
      <c r="M308" s="34">
        <f>IF($D308="","",($E308+$F308*1.5+$G308*0.25+$H308*0.5+$I308*2+$J308*2.5+$K308*0.5+$L308*1.5)+'HK HE 16-17'!I314)</f>
        <v>0</v>
      </c>
      <c r="N308" s="16">
        <f>IF($D308="","",HKI!N308+HKII!N308)</f>
        <v>7.35</v>
      </c>
      <c r="O308" s="16">
        <f>IF($D308="","",HKI!O308+HKII!O308)</f>
        <v>10.199999999999999</v>
      </c>
      <c r="P308" s="16">
        <f>IF($D308="","",HKI!P308+HKII!P308)</f>
        <v>0</v>
      </c>
      <c r="Q308" s="16">
        <f>IF($D308="","",HKI!Q308+HKII!Q308)</f>
        <v>0</v>
      </c>
      <c r="R308" s="34">
        <f>IF($D308="","",SUM($N308:$Q308)+'HK HE 16-17'!N314)</f>
        <v>17.549999999999997</v>
      </c>
      <c r="S308" s="16">
        <f>IF($D308="","",HKI!S308+HKII!S308)</f>
        <v>691</v>
      </c>
      <c r="T308" s="16">
        <f>IF($D308="","",HKI!T308+HKII!T308)</f>
        <v>452</v>
      </c>
      <c r="U308" s="16">
        <f>IF($D308="","",HKI!U308+HKII!U308)</f>
        <v>554</v>
      </c>
      <c r="V308" s="34">
        <f>IF($D308="","",((SUM($S308:$T308))-U308)*0.1)+'HK HE 16-17'!R314</f>
        <v>58.900000000000006</v>
      </c>
      <c r="W308" s="16">
        <f>IF($D308="","",HKI!W308+HKII!W308)</f>
        <v>0</v>
      </c>
      <c r="X308" s="16">
        <f>IF($D308="","",HKI!X308+HKII!X308)</f>
        <v>0</v>
      </c>
      <c r="Y308" s="16">
        <f>IF($D308="","",HKI!Y308+HKII!Y308)</f>
        <v>0</v>
      </c>
      <c r="Z308" s="34">
        <f t="shared" si="14"/>
        <v>0</v>
      </c>
      <c r="AA308" s="16">
        <f>IF($D308="","",HKI!AA308+HKII!AA308)</f>
        <v>0</v>
      </c>
      <c r="AB308" s="16">
        <f>IF($D308="","",HKI!AB308+HKII!AB308)</f>
        <v>0</v>
      </c>
      <c r="AC308" s="16">
        <f>IF($D308="","",HKI!AC308+HKII!AC308)</f>
        <v>0</v>
      </c>
      <c r="AD308" s="34">
        <f t="shared" si="15"/>
        <v>0</v>
      </c>
      <c r="AE308" s="16">
        <f>IF($D308="","",HKI!AE308+HKII!AE308)</f>
        <v>0</v>
      </c>
      <c r="AF308" s="16">
        <f>IF($D308="","",HKI!AF308+HKII!AF308)</f>
        <v>0</v>
      </c>
      <c r="AG308" s="16">
        <f>IF($D308="","",HKI!AG308+HKII!AG308)</f>
        <v>0</v>
      </c>
      <c r="AH308" s="34">
        <f>IF($D308="","",HKI!AH308+HKII!AH308)</f>
        <v>0</v>
      </c>
      <c r="AI308" s="16">
        <f>IF($D308="","",HKI!AI308+HKII!AI308+'COI - CHAM THI TN 17-18'!AI308)</f>
        <v>0</v>
      </c>
      <c r="AJ308" s="16">
        <f>IF($D308="","",HKI!AJ308+HKII!AJ308+'COI - CHAM THI TN 17-18'!AJ308)</f>
        <v>0</v>
      </c>
      <c r="AK308" s="34">
        <f>IF($D308="","",(SUM($AI308:$AJ308))*0.2)+'HK HE 16-17'!Y314</f>
        <v>0</v>
      </c>
      <c r="AL308" s="16">
        <f>IF($D308="","",HKI!AL308+HKII!AL308)</f>
        <v>0</v>
      </c>
      <c r="AM308" s="16">
        <f>IF($D308="","",HKI!AM308+HKII!AM308)</f>
        <v>0</v>
      </c>
      <c r="AN308" s="34">
        <f>IF($D308="","",HKI!AN308+HKII!AN308)</f>
        <v>0</v>
      </c>
      <c r="AO308" s="16">
        <f>IF($D308="","",HKI!AO308+HKII!AO308+'COI - CHAM THI TN 17-18'!AO308)</f>
        <v>0</v>
      </c>
      <c r="AP308" s="16">
        <f>IF($D308="","",HKI!AP308+HKII!AP308+'COI - CHAM THI TN 17-18'!AP308)</f>
        <v>0</v>
      </c>
      <c r="AQ308" s="16">
        <f>IF(D308="","",SUM(AO308:AP308)*0.4)+'HK HE 16-17'!AB314</f>
        <v>0</v>
      </c>
      <c r="AR308" s="34">
        <f>IF($D308="","",HKI!AR308+HKII!AR308+'COI - CHAM THI TN 17-18'!AR308+'HK HE 16-17'!AF314)</f>
        <v>0</v>
      </c>
      <c r="AS308" s="34">
        <f>IF($D308="","",HKI!AS308+HKII!AS308+'COI - CHAM THI TN 17-18'!AS308+'HK HE 16-17'!AG314)</f>
        <v>3.6999999999999997</v>
      </c>
      <c r="AT308" s="17">
        <f t="shared" si="16"/>
        <v>80.2</v>
      </c>
      <c r="AU308" s="5"/>
    </row>
    <row r="309" spans="1:47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>
        <f>IF($D309="","",HKI!E309+HKII!E309)</f>
        <v>0</v>
      </c>
      <c r="F309" s="16">
        <f>IF($D309="","",HKI!F309+HKII!F309)</f>
        <v>0</v>
      </c>
      <c r="G309" s="16">
        <f>IF($D309="","",HKI!G309+HKII!G309)</f>
        <v>0</v>
      </c>
      <c r="H309" s="16">
        <f>IF($D309="","",HKI!H309+HKII!H309)</f>
        <v>0</v>
      </c>
      <c r="I309" s="16">
        <f>IF($D309="","",HKI!I309+HKII!I309)</f>
        <v>0</v>
      </c>
      <c r="J309" s="16">
        <f>IF($D309="","",HKI!J309+HKII!J309)</f>
        <v>0</v>
      </c>
      <c r="K309" s="16">
        <f>IF($D309="","",HKI!K309+HKII!K309)</f>
        <v>0</v>
      </c>
      <c r="L309" s="16">
        <f>IF($D309="","",HKI!L309+HKII!L309)</f>
        <v>0</v>
      </c>
      <c r="M309" s="34">
        <f>IF($D309="","",($E309+$F309*1.5+$G309*0.25+$H309*0.5+$I309*2+$J309*2.5+$K309*0.5+$L309*1.5)+'HK HE 16-17'!I315)</f>
        <v>0</v>
      </c>
      <c r="N309" s="16">
        <f>IF($D309="","",HKI!N309+HKII!N309)</f>
        <v>8.5499999999999989</v>
      </c>
      <c r="O309" s="16">
        <f>IF($D309="","",HKI!O309+HKII!O309)</f>
        <v>6.2999999999999989</v>
      </c>
      <c r="P309" s="16">
        <f>IF($D309="","",HKI!P309+HKII!P309)</f>
        <v>0</v>
      </c>
      <c r="Q309" s="16">
        <f>IF($D309="","",HKI!Q309+HKII!Q309)</f>
        <v>0</v>
      </c>
      <c r="R309" s="34">
        <f>IF($D309="","",SUM($N309:$Q309)+'HK HE 16-17'!N315)</f>
        <v>14.849999999999998</v>
      </c>
      <c r="S309" s="16">
        <f>IF($D309="","",HKI!S309+HKII!S309)</f>
        <v>454</v>
      </c>
      <c r="T309" s="16">
        <f>IF($D309="","",HKI!T309+HKII!T309)</f>
        <v>656</v>
      </c>
      <c r="U309" s="16">
        <f>IF($D309="","",HKI!U309+HKII!U309)</f>
        <v>385</v>
      </c>
      <c r="V309" s="34">
        <f>IF($D309="","",((SUM($S309:$T309))-U309)*0.1)+'HK HE 16-17'!R315</f>
        <v>72.5</v>
      </c>
      <c r="W309" s="16">
        <f>IF($D309="","",HKI!W309+HKII!W309)</f>
        <v>0</v>
      </c>
      <c r="X309" s="16">
        <f>IF($D309="","",HKI!X309+HKII!X309)</f>
        <v>0</v>
      </c>
      <c r="Y309" s="16">
        <f>IF($D309="","",HKI!Y309+HKII!Y309)</f>
        <v>0</v>
      </c>
      <c r="Z309" s="34">
        <f t="shared" si="14"/>
        <v>0</v>
      </c>
      <c r="AA309" s="16">
        <f>IF($D309="","",HKI!AA309+HKII!AA309)</f>
        <v>0</v>
      </c>
      <c r="AB309" s="16">
        <f>IF($D309="","",HKI!AB309+HKII!AB309)</f>
        <v>0</v>
      </c>
      <c r="AC309" s="16">
        <f>IF($D309="","",HKI!AC309+HKII!AC309)</f>
        <v>0</v>
      </c>
      <c r="AD309" s="34">
        <f t="shared" si="15"/>
        <v>0</v>
      </c>
      <c r="AE309" s="16">
        <f>IF($D309="","",HKI!AE309+HKII!AE309)</f>
        <v>0</v>
      </c>
      <c r="AF309" s="16">
        <f>IF($D309="","",HKI!AF309+HKII!AF309)</f>
        <v>0</v>
      </c>
      <c r="AG309" s="16">
        <f>IF($D309="","",HKI!AG309+HKII!AG309)</f>
        <v>0</v>
      </c>
      <c r="AH309" s="34">
        <f>IF($D309="","",HKI!AH309+HKII!AH309)</f>
        <v>0</v>
      </c>
      <c r="AI309" s="16">
        <f>IF($D309="","",HKI!AI309+HKII!AI309+'COI - CHAM THI TN 17-18'!AI309)</f>
        <v>0</v>
      </c>
      <c r="AJ309" s="16">
        <f>IF($D309="","",HKI!AJ309+HKII!AJ309+'COI - CHAM THI TN 17-18'!AJ309)</f>
        <v>0</v>
      </c>
      <c r="AK309" s="34">
        <f>IF($D309="","",(SUM($AI309:$AJ309))*0.2)+'HK HE 16-17'!Y315</f>
        <v>0</v>
      </c>
      <c r="AL309" s="16">
        <f>IF($D309="","",HKI!AL309+HKII!AL309)</f>
        <v>0</v>
      </c>
      <c r="AM309" s="16">
        <f>IF($D309="","",HKI!AM309+HKII!AM309)</f>
        <v>0</v>
      </c>
      <c r="AN309" s="34">
        <f>IF($D309="","",HKI!AN309+HKII!AN309)</f>
        <v>0</v>
      </c>
      <c r="AO309" s="16">
        <f>IF($D309="","",HKI!AO309+HKII!AO309+'COI - CHAM THI TN 17-18'!AO309)</f>
        <v>0</v>
      </c>
      <c r="AP309" s="16">
        <f>IF($D309="","",HKI!AP309+HKII!AP309+'COI - CHAM THI TN 17-18'!AP309)</f>
        <v>0</v>
      </c>
      <c r="AQ309" s="16">
        <f>IF(D309="","",SUM(AO309:AP309)*0.4)+'HK HE 16-17'!AB315</f>
        <v>0</v>
      </c>
      <c r="AR309" s="34">
        <f>IF($D309="","",HKI!AR309+HKII!AR309+'COI - CHAM THI TN 17-18'!AR309+'HK HE 16-17'!AF315)</f>
        <v>0</v>
      </c>
      <c r="AS309" s="34">
        <f>IF($D309="","",HKI!AS309+HKII!AS309+'COI - CHAM THI TN 17-18'!AS309+'HK HE 16-17'!AG315)</f>
        <v>1.4</v>
      </c>
      <c r="AT309" s="17">
        <f t="shared" si="16"/>
        <v>88.8</v>
      </c>
      <c r="AU309" s="5"/>
    </row>
    <row r="310" spans="1:47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>
        <f>IF($D310="","",HKI!E310+HKII!E310)</f>
        <v>6</v>
      </c>
      <c r="F310" s="16">
        <f>IF($D310="","",HKI!F310+HKII!F310)</f>
        <v>0</v>
      </c>
      <c r="G310" s="16">
        <f>IF($D310="","",HKI!G310+HKII!G310)</f>
        <v>0</v>
      </c>
      <c r="H310" s="16">
        <f>IF($D310="","",HKI!H310+HKII!H310)</f>
        <v>0</v>
      </c>
      <c r="I310" s="16">
        <f>IF($D310="","",HKI!I310+HKII!I310)</f>
        <v>0</v>
      </c>
      <c r="J310" s="16">
        <f>IF($D310="","",HKI!J310+HKII!J310)</f>
        <v>0</v>
      </c>
      <c r="K310" s="16">
        <f>IF($D310="","",HKI!K310+HKII!K310)</f>
        <v>0</v>
      </c>
      <c r="L310" s="16">
        <f>IF($D310="","",HKI!L310+HKII!L310)</f>
        <v>0</v>
      </c>
      <c r="M310" s="34">
        <f>IF($D310="","",($E310+$F310*1.5+$G310*0.25+$H310*0.5+$I310*2+$J310*2.5+$K310*0.5+$L310*1.5)+'HK HE 16-17'!I316)</f>
        <v>6</v>
      </c>
      <c r="N310" s="16">
        <f>IF($D310="","",HKI!N310+HKII!N310)</f>
        <v>9.75</v>
      </c>
      <c r="O310" s="16">
        <f>IF($D310="","",HKI!O310+HKII!O310)</f>
        <v>7.65</v>
      </c>
      <c r="P310" s="16">
        <f>IF($D310="","",HKI!P310+HKII!P310)</f>
        <v>0</v>
      </c>
      <c r="Q310" s="16">
        <f>IF($D310="","",HKI!Q310+HKII!Q310)</f>
        <v>0</v>
      </c>
      <c r="R310" s="34">
        <f>IF($D310="","",SUM($N310:$Q310)+'HK HE 16-17'!N316)</f>
        <v>19</v>
      </c>
      <c r="S310" s="16">
        <f>IF($D310="","",HKI!S310+HKII!S310)</f>
        <v>534</v>
      </c>
      <c r="T310" s="16">
        <f>IF($D310="","",HKI!T310+HKII!T310)</f>
        <v>782</v>
      </c>
      <c r="U310" s="16">
        <f>IF($D310="","",HKI!U310+HKII!U310)</f>
        <v>581</v>
      </c>
      <c r="V310" s="34">
        <f>IF($D310="","",((SUM($S310:$T310))-U310)*0.1)+'HK HE 16-17'!R316</f>
        <v>73.5</v>
      </c>
      <c r="W310" s="16">
        <f>IF($D310="","",HKI!W310+HKII!W310)</f>
        <v>0</v>
      </c>
      <c r="X310" s="16">
        <f>IF($D310="","",HKI!X310+HKII!X310)</f>
        <v>0</v>
      </c>
      <c r="Y310" s="16">
        <f>IF($D310="","",HKI!Y310+HKII!Y310)</f>
        <v>0</v>
      </c>
      <c r="Z310" s="34">
        <f t="shared" si="14"/>
        <v>0</v>
      </c>
      <c r="AA310" s="16">
        <f>IF($D310="","",HKI!AA310+HKII!AA310)</f>
        <v>0</v>
      </c>
      <c r="AB310" s="16">
        <f>IF($D310="","",HKI!AB310+HKII!AB310)</f>
        <v>0</v>
      </c>
      <c r="AC310" s="16">
        <f>IF($D310="","",HKI!AC310+HKII!AC310)</f>
        <v>0</v>
      </c>
      <c r="AD310" s="34">
        <f t="shared" si="15"/>
        <v>0</v>
      </c>
      <c r="AE310" s="16">
        <f>IF($D310="","",HKI!AE310+HKII!AE310)</f>
        <v>0</v>
      </c>
      <c r="AF310" s="16">
        <f>IF($D310="","",HKI!AF310+HKII!AF310)</f>
        <v>0</v>
      </c>
      <c r="AG310" s="16">
        <f>IF($D310="","",HKI!AG310+HKII!AG310)</f>
        <v>0</v>
      </c>
      <c r="AH310" s="34">
        <f>IF($D310="","",HKI!AH310+HKII!AH310)</f>
        <v>0</v>
      </c>
      <c r="AI310" s="16">
        <f>IF($D310="","",HKI!AI310+HKII!AI310+'COI - CHAM THI TN 17-18'!AI310)</f>
        <v>0</v>
      </c>
      <c r="AJ310" s="16">
        <f>IF($D310="","",HKI!AJ310+HKII!AJ310+'COI - CHAM THI TN 17-18'!AJ310)</f>
        <v>0</v>
      </c>
      <c r="AK310" s="34">
        <f>IF($D310="","",(SUM($AI310:$AJ310))*0.2)+'HK HE 16-17'!Y316</f>
        <v>0</v>
      </c>
      <c r="AL310" s="16">
        <f>IF($D310="","",HKI!AL310+HKII!AL310)</f>
        <v>0</v>
      </c>
      <c r="AM310" s="16">
        <f>IF($D310="","",HKI!AM310+HKII!AM310)</f>
        <v>0</v>
      </c>
      <c r="AN310" s="34">
        <f>IF($D310="","",HKI!AN310+HKII!AN310)</f>
        <v>0</v>
      </c>
      <c r="AO310" s="16">
        <f>IF($D310="","",HKI!AO310+HKII!AO310+'COI - CHAM THI TN 17-18'!AO310)</f>
        <v>0</v>
      </c>
      <c r="AP310" s="16">
        <f>IF($D310="","",HKI!AP310+HKII!AP310+'COI - CHAM THI TN 17-18'!AP310)</f>
        <v>0</v>
      </c>
      <c r="AQ310" s="16">
        <f>IF(D310="","",SUM(AO310:AP310)*0.4)+'HK HE 16-17'!AB316</f>
        <v>0</v>
      </c>
      <c r="AR310" s="34">
        <f>IF($D310="","",HKI!AR310+HKII!AR310+'COI - CHAM THI TN 17-18'!AR310+'HK HE 16-17'!AF316)</f>
        <v>0</v>
      </c>
      <c r="AS310" s="34">
        <f>IF($D310="","",HKI!AS310+HKII!AS310+'COI - CHAM THI TN 17-18'!AS310+'HK HE 16-17'!AG316)</f>
        <v>0.5</v>
      </c>
      <c r="AT310" s="17">
        <f t="shared" si="16"/>
        <v>99</v>
      </c>
      <c r="AU310" s="5"/>
    </row>
    <row r="311" spans="1:47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>
        <f>IF($D311="","",HKI!E311+HKII!E311)</f>
        <v>2</v>
      </c>
      <c r="F311" s="16">
        <f>IF($D311="","",HKI!F311+HKII!F311)</f>
        <v>0</v>
      </c>
      <c r="G311" s="16">
        <f>IF($D311="","",HKI!G311+HKII!G311)</f>
        <v>0</v>
      </c>
      <c r="H311" s="16">
        <f>IF($D311="","",HKI!H311+HKII!H311)</f>
        <v>0</v>
      </c>
      <c r="I311" s="16">
        <f>IF($D311="","",HKI!I311+HKII!I311)</f>
        <v>0</v>
      </c>
      <c r="J311" s="16">
        <f>IF($D311="","",HKI!J311+HKII!J311)</f>
        <v>0</v>
      </c>
      <c r="K311" s="16">
        <f>IF($D311="","",HKI!K311+HKII!K311)</f>
        <v>0</v>
      </c>
      <c r="L311" s="16">
        <f>IF($D311="","",HKI!L311+HKII!L311)</f>
        <v>0</v>
      </c>
      <c r="M311" s="34">
        <f>IF($D311="","",($E311+$F311*1.5+$G311*0.25+$H311*0.5+$I311*2+$J311*2.5+$K311*0.5+$L311*1.5)+'HK HE 16-17'!I317)</f>
        <v>2</v>
      </c>
      <c r="N311" s="16">
        <f>IF($D311="","",HKI!N311+HKII!N311)</f>
        <v>10.199999999999999</v>
      </c>
      <c r="O311" s="16">
        <f>IF($D311="","",HKI!O311+HKII!O311)</f>
        <v>7.5</v>
      </c>
      <c r="P311" s="16">
        <f>IF($D311="","",HKI!P311+HKII!P311)</f>
        <v>0</v>
      </c>
      <c r="Q311" s="16">
        <f>IF($D311="","",HKI!Q311+HKII!Q311)</f>
        <v>0</v>
      </c>
      <c r="R311" s="34">
        <f>IF($D311="","",SUM($N311:$Q311)+'HK HE 16-17'!N317)</f>
        <v>19.3</v>
      </c>
      <c r="S311" s="16">
        <f>IF($D311="","",HKI!S311+HKII!S311)</f>
        <v>719</v>
      </c>
      <c r="T311" s="16">
        <f>IF($D311="","",HKI!T311+HKII!T311)</f>
        <v>825</v>
      </c>
      <c r="U311" s="16">
        <f>IF($D311="","",HKI!U311+HKII!U311)</f>
        <v>770</v>
      </c>
      <c r="V311" s="34">
        <f>IF($D311="","",((SUM($S311:$T311))-U311)*0.1)+'HK HE 16-17'!R317</f>
        <v>77.400000000000006</v>
      </c>
      <c r="W311" s="16">
        <f>IF($D311="","",HKI!W311+HKII!W311)</f>
        <v>0</v>
      </c>
      <c r="X311" s="16">
        <f>IF($D311="","",HKI!X311+HKII!X311)</f>
        <v>0</v>
      </c>
      <c r="Y311" s="16">
        <f>IF($D311="","",HKI!Y311+HKII!Y311)</f>
        <v>0</v>
      </c>
      <c r="Z311" s="34">
        <f t="shared" si="14"/>
        <v>0</v>
      </c>
      <c r="AA311" s="16">
        <f>IF($D311="","",HKI!AA311+HKII!AA311)</f>
        <v>0</v>
      </c>
      <c r="AB311" s="16">
        <f>IF($D311="","",HKI!AB311+HKII!AB311)</f>
        <v>0</v>
      </c>
      <c r="AC311" s="16">
        <f>IF($D311="","",HKI!AC311+HKII!AC311)</f>
        <v>0</v>
      </c>
      <c r="AD311" s="34">
        <f t="shared" si="15"/>
        <v>0</v>
      </c>
      <c r="AE311" s="16">
        <f>IF($D311="","",HKI!AE311+HKII!AE311)</f>
        <v>0</v>
      </c>
      <c r="AF311" s="16">
        <f>IF($D311="","",HKI!AF311+HKII!AF311)</f>
        <v>0</v>
      </c>
      <c r="AG311" s="16">
        <f>IF($D311="","",HKI!AG311+HKII!AG311)</f>
        <v>0</v>
      </c>
      <c r="AH311" s="34">
        <f>IF($D311="","",HKI!AH311+HKII!AH311)</f>
        <v>0</v>
      </c>
      <c r="AI311" s="16">
        <f>IF($D311="","",HKI!AI311+HKII!AI311+'COI - CHAM THI TN 17-18'!AI311)</f>
        <v>0</v>
      </c>
      <c r="AJ311" s="16">
        <f>IF($D311="","",HKI!AJ311+HKII!AJ311+'COI - CHAM THI TN 17-18'!AJ311)</f>
        <v>0</v>
      </c>
      <c r="AK311" s="34">
        <f>IF($D311="","",(SUM($AI311:$AJ311))*0.2)+'HK HE 16-17'!Y317</f>
        <v>0</v>
      </c>
      <c r="AL311" s="16">
        <f>IF($D311="","",HKI!AL311+HKII!AL311)</f>
        <v>0</v>
      </c>
      <c r="AM311" s="16">
        <f>IF($D311="","",HKI!AM311+HKII!AM311)</f>
        <v>0</v>
      </c>
      <c r="AN311" s="34">
        <f>IF($D311="","",HKI!AN311+HKII!AN311)</f>
        <v>0</v>
      </c>
      <c r="AO311" s="16">
        <f>IF($D311="","",HKI!AO311+HKII!AO311+'COI - CHAM THI TN 17-18'!AO311)</f>
        <v>0</v>
      </c>
      <c r="AP311" s="16">
        <f>IF($D311="","",HKI!AP311+HKII!AP311+'COI - CHAM THI TN 17-18'!AP311)</f>
        <v>0</v>
      </c>
      <c r="AQ311" s="16">
        <f>IF(D311="","",SUM(AO311:AP311)*0.4)+'HK HE 16-17'!AB317</f>
        <v>0</v>
      </c>
      <c r="AR311" s="34">
        <f>IF($D311="","",HKI!AR311+HKII!AR311+'COI - CHAM THI TN 17-18'!AR311+'HK HE 16-17'!AF317)</f>
        <v>0</v>
      </c>
      <c r="AS311" s="34">
        <f>IF($D311="","",HKI!AS311+HKII!AS311+'COI - CHAM THI TN 17-18'!AS311+'HK HE 16-17'!AG317)</f>
        <v>2.2000000000000002</v>
      </c>
      <c r="AT311" s="17">
        <f t="shared" si="16"/>
        <v>100.9</v>
      </c>
      <c r="AU311" s="5"/>
    </row>
    <row r="312" spans="1:47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>
        <f>IF($D312="","",HKI!E312+HKII!E312)</f>
        <v>6</v>
      </c>
      <c r="F312" s="16">
        <f>IF($D312="","",HKI!F312+HKII!F312)</f>
        <v>0</v>
      </c>
      <c r="G312" s="16">
        <f>IF($D312="","",HKI!G312+HKII!G312)</f>
        <v>0</v>
      </c>
      <c r="H312" s="16">
        <f>IF($D312="","",HKI!H312+HKII!H312)</f>
        <v>0</v>
      </c>
      <c r="I312" s="16">
        <f>IF($D312="","",HKI!I312+HKII!I312)</f>
        <v>0</v>
      </c>
      <c r="J312" s="16">
        <f>IF($D312="","",HKI!J312+HKII!J312)</f>
        <v>0</v>
      </c>
      <c r="K312" s="16">
        <f>IF($D312="","",HKI!K312+HKII!K312)</f>
        <v>0</v>
      </c>
      <c r="L312" s="16">
        <f>IF($D312="","",HKI!L312+HKII!L312)</f>
        <v>0</v>
      </c>
      <c r="M312" s="34">
        <f>IF($D312="","",($E312+$F312*1.5+$G312*0.25+$H312*0.5+$I312*2+$J312*2.5+$K312*0.5+$L312*1.5)+'HK HE 16-17'!I318)</f>
        <v>6</v>
      </c>
      <c r="N312" s="16">
        <f>IF($D312="","",HKI!N312+HKII!N312)</f>
        <v>11.85</v>
      </c>
      <c r="O312" s="16">
        <f>IF($D312="","",HKI!O312+HKII!O312)</f>
        <v>12.299999999999997</v>
      </c>
      <c r="P312" s="16">
        <f>IF($D312="","",HKI!P312+HKII!P312)</f>
        <v>0</v>
      </c>
      <c r="Q312" s="16">
        <f>IF($D312="","",HKI!Q312+HKII!Q312)</f>
        <v>0</v>
      </c>
      <c r="R312" s="34">
        <f>IF($D312="","",SUM($N312:$Q312)+'HK HE 16-17'!N318)</f>
        <v>24.15</v>
      </c>
      <c r="S312" s="16">
        <f>IF($D312="","",HKI!S312+HKII!S312)</f>
        <v>744</v>
      </c>
      <c r="T312" s="16">
        <f>IF($D312="","",HKI!T312+HKII!T312)</f>
        <v>806</v>
      </c>
      <c r="U312" s="16">
        <f>IF($D312="","",HKI!U312+HKII!U312)</f>
        <v>928</v>
      </c>
      <c r="V312" s="34">
        <f>IF($D312="","",((SUM($S312:$T312))-U312)*0.1)+'HK HE 16-17'!R318</f>
        <v>62.6</v>
      </c>
      <c r="W312" s="16">
        <f>IF($D312="","",HKI!W312+HKII!W312)</f>
        <v>0</v>
      </c>
      <c r="X312" s="16">
        <f>IF($D312="","",HKI!X312+HKII!X312)</f>
        <v>0</v>
      </c>
      <c r="Y312" s="16">
        <f>IF($D312="","",HKI!Y312+HKII!Y312)</f>
        <v>0</v>
      </c>
      <c r="Z312" s="34">
        <f t="shared" si="14"/>
        <v>0</v>
      </c>
      <c r="AA312" s="16">
        <f>IF($D312="","",HKI!AA312+HKII!AA312)</f>
        <v>0</v>
      </c>
      <c r="AB312" s="16">
        <f>IF($D312="","",HKI!AB312+HKII!AB312)</f>
        <v>0</v>
      </c>
      <c r="AC312" s="16">
        <f>IF($D312="","",HKI!AC312+HKII!AC312)</f>
        <v>0</v>
      </c>
      <c r="AD312" s="34">
        <f t="shared" si="15"/>
        <v>0</v>
      </c>
      <c r="AE312" s="16">
        <f>IF($D312="","",HKI!AE312+HKII!AE312)</f>
        <v>0</v>
      </c>
      <c r="AF312" s="16">
        <f>IF($D312="","",HKI!AF312+HKII!AF312)</f>
        <v>0</v>
      </c>
      <c r="AG312" s="16">
        <f>IF($D312="","",HKI!AG312+HKII!AG312)</f>
        <v>0</v>
      </c>
      <c r="AH312" s="34">
        <f>IF($D312="","",HKI!AH312+HKII!AH312)</f>
        <v>0</v>
      </c>
      <c r="AI312" s="16">
        <f>IF($D312="","",HKI!AI312+HKII!AI312+'COI - CHAM THI TN 17-18'!AI312)</f>
        <v>0</v>
      </c>
      <c r="AJ312" s="16">
        <f>IF($D312="","",HKI!AJ312+HKII!AJ312+'COI - CHAM THI TN 17-18'!AJ312)</f>
        <v>0</v>
      </c>
      <c r="AK312" s="34">
        <f>IF($D312="","",(SUM($AI312:$AJ312))*0.2)+'HK HE 16-17'!Y318</f>
        <v>0</v>
      </c>
      <c r="AL312" s="16">
        <f>IF($D312="","",HKI!AL312+HKII!AL312)</f>
        <v>0</v>
      </c>
      <c r="AM312" s="16">
        <f>IF($D312="","",HKI!AM312+HKII!AM312)</f>
        <v>0</v>
      </c>
      <c r="AN312" s="34">
        <f>IF($D312="","",HKI!AN312+HKII!AN312)</f>
        <v>0</v>
      </c>
      <c r="AO312" s="16">
        <f>IF($D312="","",HKI!AO312+HKII!AO312+'COI - CHAM THI TN 17-18'!AO312)</f>
        <v>0</v>
      </c>
      <c r="AP312" s="16">
        <f>IF($D312="","",HKI!AP312+HKII!AP312+'COI - CHAM THI TN 17-18'!AP312)</f>
        <v>0</v>
      </c>
      <c r="AQ312" s="16">
        <f>IF(D312="","",SUM(AO312:AP312)*0.4)+'HK HE 16-17'!AB318</f>
        <v>0</v>
      </c>
      <c r="AR312" s="34">
        <f>IF($D312="","",HKI!AR312+HKII!AR312+'COI - CHAM THI TN 17-18'!AR312+'HK HE 16-17'!AF318)</f>
        <v>0</v>
      </c>
      <c r="AS312" s="34">
        <f>IF($D312="","",HKI!AS312+HKII!AS312+'COI - CHAM THI TN 17-18'!AS312+'HK HE 16-17'!AG318)</f>
        <v>1.7</v>
      </c>
      <c r="AT312" s="17">
        <f t="shared" si="16"/>
        <v>94.5</v>
      </c>
      <c r="AU312" s="5"/>
    </row>
    <row r="313" spans="1:47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>
        <f>IF($D313="","",HKI!E313+HKII!E313)</f>
        <v>8</v>
      </c>
      <c r="F313" s="16">
        <f>IF($D313="","",HKI!F313+HKII!F313)</f>
        <v>0</v>
      </c>
      <c r="G313" s="16">
        <f>IF($D313="","",HKI!G313+HKII!G313)</f>
        <v>0</v>
      </c>
      <c r="H313" s="16">
        <f>IF($D313="","",HKI!H313+HKII!H313)</f>
        <v>0</v>
      </c>
      <c r="I313" s="16">
        <f>IF($D313="","",HKI!I313+HKII!I313)</f>
        <v>0</v>
      </c>
      <c r="J313" s="16">
        <f>IF($D313="","",HKI!J313+HKII!J313)</f>
        <v>0</v>
      </c>
      <c r="K313" s="16">
        <f>IF($D313="","",HKI!K313+HKII!K313)</f>
        <v>0</v>
      </c>
      <c r="L313" s="16">
        <f>IF($D313="","",HKI!L313+HKII!L313)</f>
        <v>0</v>
      </c>
      <c r="M313" s="34">
        <f>IF($D313="","",($E313+$F313*1.5+$G313*0.25+$H313*0.5+$I313*2+$J313*2.5+$K313*0.5+$L313*1.5)+'HK HE 16-17'!I319)</f>
        <v>8</v>
      </c>
      <c r="N313" s="16">
        <f>IF($D313="","",HKI!N313+HKII!N313)</f>
        <v>3</v>
      </c>
      <c r="O313" s="16">
        <f>IF($D313="","",HKI!O313+HKII!O313)</f>
        <v>2.25</v>
      </c>
      <c r="P313" s="16">
        <f>IF($D313="","",HKI!P313+HKII!P313)</f>
        <v>0</v>
      </c>
      <c r="Q313" s="16">
        <f>IF($D313="","",HKI!Q313+HKII!Q313)</f>
        <v>0</v>
      </c>
      <c r="R313" s="34">
        <f>IF($D313="","",SUM($N313:$Q313)+'HK HE 16-17'!N319)</f>
        <v>5.25</v>
      </c>
      <c r="S313" s="16">
        <f>IF($D313="","",HKI!S313+HKII!S313)</f>
        <v>547</v>
      </c>
      <c r="T313" s="16">
        <f>IF($D313="","",HKI!T313+HKII!T313)</f>
        <v>327</v>
      </c>
      <c r="U313" s="16">
        <f>IF($D313="","",HKI!U313+HKII!U313)</f>
        <v>370</v>
      </c>
      <c r="V313" s="34">
        <f>IF($D313="","",((SUM($S313:$T313))-U313)*0.1)+'HK HE 16-17'!R319</f>
        <v>50.400000000000006</v>
      </c>
      <c r="W313" s="16">
        <f>IF($D313="","",HKI!W313+HKII!W313)</f>
        <v>0</v>
      </c>
      <c r="X313" s="16">
        <f>IF($D313="","",HKI!X313+HKII!X313)</f>
        <v>0</v>
      </c>
      <c r="Y313" s="16">
        <f>IF($D313="","",HKI!Y313+HKII!Y313)</f>
        <v>0</v>
      </c>
      <c r="Z313" s="34">
        <f t="shared" si="14"/>
        <v>0</v>
      </c>
      <c r="AA313" s="16">
        <f>IF($D313="","",HKI!AA313+HKII!AA313)</f>
        <v>0</v>
      </c>
      <c r="AB313" s="16">
        <f>IF($D313="","",HKI!AB313+HKII!AB313)</f>
        <v>0</v>
      </c>
      <c r="AC313" s="16">
        <f>IF($D313="","",HKI!AC313+HKII!AC313)</f>
        <v>0</v>
      </c>
      <c r="AD313" s="34">
        <f t="shared" si="15"/>
        <v>0</v>
      </c>
      <c r="AE313" s="16">
        <f>IF($D313="","",HKI!AE313+HKII!AE313)</f>
        <v>0</v>
      </c>
      <c r="AF313" s="16">
        <f>IF($D313="","",HKI!AF313+HKII!AF313)</f>
        <v>0</v>
      </c>
      <c r="AG313" s="16">
        <f>IF($D313="","",HKI!AG313+HKII!AG313)</f>
        <v>0</v>
      </c>
      <c r="AH313" s="34">
        <f>IF($D313="","",HKI!AH313+HKII!AH313)</f>
        <v>0</v>
      </c>
      <c r="AI313" s="16">
        <f>IF($D313="","",HKI!AI313+HKII!AI313+'COI - CHAM THI TN 17-18'!AI313)</f>
        <v>75</v>
      </c>
      <c r="AJ313" s="16">
        <f>IF($D313="","",HKI!AJ313+HKII!AJ313+'COI - CHAM THI TN 17-18'!AJ313)</f>
        <v>0</v>
      </c>
      <c r="AK313" s="34">
        <f>IF($D313="","",(SUM($AI313:$AJ313))*0.2)+'HK HE 16-17'!Y319</f>
        <v>19</v>
      </c>
      <c r="AL313" s="16">
        <f>IF($D313="","",HKI!AL313+HKII!AL313)</f>
        <v>0</v>
      </c>
      <c r="AM313" s="16">
        <f>IF($D313="","",HKI!AM313+HKII!AM313)</f>
        <v>0</v>
      </c>
      <c r="AN313" s="34">
        <f>IF($D313="","",HKI!AN313+HKII!AN313)</f>
        <v>0</v>
      </c>
      <c r="AO313" s="16">
        <f>IF($D313="","",HKI!AO313+HKII!AO313+'COI - CHAM THI TN 17-18'!AO313)</f>
        <v>0</v>
      </c>
      <c r="AP313" s="16">
        <f>IF($D313="","",HKI!AP313+HKII!AP313+'COI - CHAM THI TN 17-18'!AP313)</f>
        <v>0</v>
      </c>
      <c r="AQ313" s="16">
        <f>IF(D313="","",SUM(AO313:AP313)*0.4)+'HK HE 16-17'!AB319</f>
        <v>0</v>
      </c>
      <c r="AR313" s="34">
        <f>IF($D313="","",HKI!AR313+HKII!AR313+'COI - CHAM THI TN 17-18'!AR313+'HK HE 16-17'!AF319)</f>
        <v>0</v>
      </c>
      <c r="AS313" s="34">
        <f>IF($D313="","",HKI!AS313+HKII!AS313+'COI - CHAM THI TN 17-18'!AS313+'HK HE 16-17'!AG319)</f>
        <v>0.8</v>
      </c>
      <c r="AT313" s="17">
        <f t="shared" si="16"/>
        <v>83.5</v>
      </c>
      <c r="AU313" s="5"/>
    </row>
    <row r="314" spans="1:47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>
        <f>IF($D314="","",HKI!E314+HKII!E314)</f>
        <v>0</v>
      </c>
      <c r="F314" s="16">
        <f>IF($D314="","",HKI!F314+HKII!F314)</f>
        <v>0</v>
      </c>
      <c r="G314" s="16">
        <f>IF($D314="","",HKI!G314+HKII!G314)</f>
        <v>0</v>
      </c>
      <c r="H314" s="16">
        <f>IF($D314="","",HKI!H314+HKII!H314)</f>
        <v>0</v>
      </c>
      <c r="I314" s="16">
        <f>IF($D314="","",HKI!I314+HKII!I314)</f>
        <v>0</v>
      </c>
      <c r="J314" s="16">
        <f>IF($D314="","",HKI!J314+HKII!J314)</f>
        <v>0</v>
      </c>
      <c r="K314" s="16">
        <f>IF($D314="","",HKI!K314+HKII!K314)</f>
        <v>0</v>
      </c>
      <c r="L314" s="16">
        <f>IF($D314="","",HKI!L314+HKII!L314)</f>
        <v>0</v>
      </c>
      <c r="M314" s="34">
        <f>IF($D314="","",($E314+$F314*1.5+$G314*0.25+$H314*0.5+$I314*2+$J314*2.5+$K314*0.5+$L314*1.5)+'HK HE 16-17'!I320)</f>
        <v>0</v>
      </c>
      <c r="N314" s="16">
        <f>IF($D314="","",HKI!N314+HKII!N314)</f>
        <v>0</v>
      </c>
      <c r="O314" s="16">
        <f>IF($D314="","",HKI!O314+HKII!O314)</f>
        <v>0</v>
      </c>
      <c r="P314" s="16">
        <f>IF($D314="","",HKI!P314+HKII!P314)</f>
        <v>0</v>
      </c>
      <c r="Q314" s="16">
        <f>IF($D314="","",HKI!Q314+HKII!Q314)</f>
        <v>0</v>
      </c>
      <c r="R314" s="34">
        <f>IF($D314="","",SUM($N314:$Q314)+'HK HE 16-17'!N320)</f>
        <v>0</v>
      </c>
      <c r="S314" s="16">
        <f>IF($D314="","",HKI!S314+HKII!S314)</f>
        <v>0</v>
      </c>
      <c r="T314" s="16">
        <f>IF($D314="","",HKI!T314+HKII!T314)</f>
        <v>0</v>
      </c>
      <c r="U314" s="16">
        <f>IF($D314="","",HKI!U314+HKII!U314)</f>
        <v>0</v>
      </c>
      <c r="V314" s="34">
        <f>IF($D314="","",((SUM($S314:$T314))-U314)*0.1)+'HK HE 16-17'!R320</f>
        <v>0</v>
      </c>
      <c r="W314" s="16">
        <f>IF($D314="","",HKI!W314+HKII!W314)</f>
        <v>0</v>
      </c>
      <c r="X314" s="16">
        <f>IF($D314="","",HKI!X314+HKII!X314)</f>
        <v>0</v>
      </c>
      <c r="Y314" s="16">
        <f>IF($D314="","",HKI!Y314+HKII!Y314)</f>
        <v>0</v>
      </c>
      <c r="Z314" s="34">
        <f t="shared" si="14"/>
        <v>0</v>
      </c>
      <c r="AA314" s="16">
        <f>IF($D314="","",HKI!AA314+HKII!AA314)</f>
        <v>0</v>
      </c>
      <c r="AB314" s="16">
        <f>IF($D314="","",HKI!AB314+HKII!AB314)</f>
        <v>0</v>
      </c>
      <c r="AC314" s="16">
        <f>IF($D314="","",HKI!AC314+HKII!AC314)</f>
        <v>0</v>
      </c>
      <c r="AD314" s="34">
        <f t="shared" si="15"/>
        <v>0</v>
      </c>
      <c r="AE314" s="16">
        <f>IF($D314="","",HKI!AE314+HKII!AE314)</f>
        <v>0</v>
      </c>
      <c r="AF314" s="16">
        <f>IF($D314="","",HKI!AF314+HKII!AF314)</f>
        <v>0</v>
      </c>
      <c r="AG314" s="16">
        <f>IF($D314="","",HKI!AG314+HKII!AG314)</f>
        <v>0</v>
      </c>
      <c r="AH314" s="34">
        <f>IF($D314="","",HKI!AH314+HKII!AH314)</f>
        <v>0</v>
      </c>
      <c r="AI314" s="16">
        <f>IF($D314="","",HKI!AI314+HKII!AI314+'COI - CHAM THI TN 17-18'!AI314)</f>
        <v>0</v>
      </c>
      <c r="AJ314" s="16">
        <f>IF($D314="","",HKI!AJ314+HKII!AJ314+'COI - CHAM THI TN 17-18'!AJ314)</f>
        <v>0</v>
      </c>
      <c r="AK314" s="34">
        <f>IF($D314="","",(SUM($AI314:$AJ314))*0.2)+'HK HE 16-17'!Y320</f>
        <v>0</v>
      </c>
      <c r="AL314" s="16">
        <f>IF($D314="","",HKI!AL314+HKII!AL314)</f>
        <v>0</v>
      </c>
      <c r="AM314" s="16">
        <f>IF($D314="","",HKI!AM314+HKII!AM314)</f>
        <v>0</v>
      </c>
      <c r="AN314" s="34">
        <f>IF($D314="","",HKI!AN314+HKII!AN314)</f>
        <v>0</v>
      </c>
      <c r="AO314" s="16">
        <f>IF($D314="","",HKI!AO314+HKII!AO314+'COI - CHAM THI TN 17-18'!AO314)</f>
        <v>0</v>
      </c>
      <c r="AP314" s="16">
        <f>IF($D314="","",HKI!AP314+HKII!AP314+'COI - CHAM THI TN 17-18'!AP314)</f>
        <v>0</v>
      </c>
      <c r="AQ314" s="16">
        <f>IF(D314="","",SUM(AO314:AP314)*0.4)+'HK HE 16-17'!AB320</f>
        <v>0</v>
      </c>
      <c r="AR314" s="34">
        <f>IF($D314="","",HKI!AR314+HKII!AR314+'COI - CHAM THI TN 17-18'!AR314+'HK HE 16-17'!AF320)</f>
        <v>0</v>
      </c>
      <c r="AS314" s="34">
        <f>IF($D314="","",HKI!AS314+HKII!AS314+'COI - CHAM THI TN 17-18'!AS314+'HK HE 16-17'!AG320)</f>
        <v>0</v>
      </c>
      <c r="AT314" s="17">
        <f t="shared" si="16"/>
        <v>0</v>
      </c>
      <c r="AU314" s="5"/>
    </row>
    <row r="315" spans="1:47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>
        <f>IF($D315="","",HKI!E315+HKII!E315)</f>
        <v>0</v>
      </c>
      <c r="F315" s="16">
        <f>IF($D315="","",HKI!F315+HKII!F315)</f>
        <v>0</v>
      </c>
      <c r="G315" s="16">
        <f>IF($D315="","",HKI!G315+HKII!G315)</f>
        <v>0</v>
      </c>
      <c r="H315" s="16">
        <f>IF($D315="","",HKI!H315+HKII!H315)</f>
        <v>0</v>
      </c>
      <c r="I315" s="16">
        <f>IF($D315="","",HKI!I315+HKII!I315)</f>
        <v>0</v>
      </c>
      <c r="J315" s="16">
        <f>IF($D315="","",HKI!J315+HKII!J315)</f>
        <v>0</v>
      </c>
      <c r="K315" s="16">
        <f>IF($D315="","",HKI!K315+HKII!K315)</f>
        <v>0</v>
      </c>
      <c r="L315" s="16">
        <f>IF($D315="","",HKI!L315+HKII!L315)</f>
        <v>0</v>
      </c>
      <c r="M315" s="34">
        <f>IF($D315="","",($E315+$F315*1.5+$G315*0.25+$H315*0.5+$I315*2+$J315*2.5+$K315*0.5+$L315*1.5)+'HK HE 16-17'!I321)</f>
        <v>0</v>
      </c>
      <c r="N315" s="16">
        <f>IF($D315="","",HKI!N315+HKII!N315)</f>
        <v>1.7999999999999998</v>
      </c>
      <c r="O315" s="16">
        <f>IF($D315="","",HKI!O315+HKII!O315)</f>
        <v>1.7999999999999998</v>
      </c>
      <c r="P315" s="16">
        <f>IF($D315="","",HKI!P315+HKII!P315)</f>
        <v>0</v>
      </c>
      <c r="Q315" s="16">
        <f>IF($D315="","",HKI!Q315+HKII!Q315)</f>
        <v>0</v>
      </c>
      <c r="R315" s="34">
        <f>IF($D315="","",SUM($N315:$Q315)+'HK HE 16-17'!N321)</f>
        <v>3.5999999999999996</v>
      </c>
      <c r="S315" s="16">
        <f>IF($D315="","",HKI!S315+HKII!S315)</f>
        <v>0</v>
      </c>
      <c r="T315" s="16">
        <f>IF($D315="","",HKI!T315+HKII!T315)</f>
        <v>0</v>
      </c>
      <c r="U315" s="16">
        <f>IF($D315="","",HKI!U315+HKII!U315)</f>
        <v>0</v>
      </c>
      <c r="V315" s="34">
        <f>IF($D315="","",((SUM($S315:$T315))-U315)*0.1)+'HK HE 16-17'!R321</f>
        <v>0</v>
      </c>
      <c r="W315" s="16">
        <f>IF($D315="","",HKI!W315+HKII!W315)</f>
        <v>0</v>
      </c>
      <c r="X315" s="16">
        <f>IF($D315="","",HKI!X315+HKII!X315)</f>
        <v>0</v>
      </c>
      <c r="Y315" s="16">
        <f>IF($D315="","",HKI!Y315+HKII!Y315)</f>
        <v>0</v>
      </c>
      <c r="Z315" s="34">
        <f t="shared" si="14"/>
        <v>0</v>
      </c>
      <c r="AA315" s="16">
        <f>IF($D315="","",HKI!AA315+HKII!AA315)</f>
        <v>0</v>
      </c>
      <c r="AB315" s="16">
        <f>IF($D315="","",HKI!AB315+HKII!AB315)</f>
        <v>0</v>
      </c>
      <c r="AC315" s="16">
        <f>IF($D315="","",HKI!AC315+HKII!AC315)</f>
        <v>0</v>
      </c>
      <c r="AD315" s="34">
        <f t="shared" si="15"/>
        <v>0</v>
      </c>
      <c r="AE315" s="16">
        <f>IF($D315="","",HKI!AE315+HKII!AE315)</f>
        <v>0</v>
      </c>
      <c r="AF315" s="16">
        <f>IF($D315="","",HKI!AF315+HKII!AF315)</f>
        <v>0</v>
      </c>
      <c r="AG315" s="16">
        <f>IF($D315="","",HKI!AG315+HKII!AG315)</f>
        <v>0</v>
      </c>
      <c r="AH315" s="34">
        <f>IF($D315="","",HKI!AH315+HKII!AH315)</f>
        <v>0</v>
      </c>
      <c r="AI315" s="16">
        <f>IF($D315="","",HKI!AI315+HKII!AI315+'COI - CHAM THI TN 17-18'!AI315)</f>
        <v>0</v>
      </c>
      <c r="AJ315" s="16">
        <f>IF($D315="","",HKI!AJ315+HKII!AJ315+'COI - CHAM THI TN 17-18'!AJ315)</f>
        <v>0</v>
      </c>
      <c r="AK315" s="34">
        <f>IF($D315="","",(SUM($AI315:$AJ315))*0.2)+'HK HE 16-17'!Y321</f>
        <v>0</v>
      </c>
      <c r="AL315" s="16">
        <f>IF($D315="","",HKI!AL315+HKII!AL315)</f>
        <v>0</v>
      </c>
      <c r="AM315" s="16">
        <f>IF($D315="","",HKI!AM315+HKII!AM315)</f>
        <v>0</v>
      </c>
      <c r="AN315" s="34">
        <f>IF($D315="","",HKI!AN315+HKII!AN315)</f>
        <v>0</v>
      </c>
      <c r="AO315" s="16">
        <f>IF($D315="","",HKI!AO315+HKII!AO315+'COI - CHAM THI TN 17-18'!AO315)</f>
        <v>0</v>
      </c>
      <c r="AP315" s="16">
        <f>IF($D315="","",HKI!AP315+HKII!AP315+'COI - CHAM THI TN 17-18'!AP315)</f>
        <v>0</v>
      </c>
      <c r="AQ315" s="16">
        <f>IF(D315="","",SUM(AO315:AP315)*0.4)+'HK HE 16-17'!AB321</f>
        <v>0</v>
      </c>
      <c r="AR315" s="34">
        <f>IF($D315="","",HKI!AR315+HKII!AR315+'COI - CHAM THI TN 17-18'!AR315+'HK HE 16-17'!AF321)</f>
        <v>0</v>
      </c>
      <c r="AS315" s="34">
        <f>IF($D315="","",HKI!AS315+HKII!AS315+'COI - CHAM THI TN 17-18'!AS315+'HK HE 16-17'!AG321)</f>
        <v>1.1000000000000001</v>
      </c>
      <c r="AT315" s="17">
        <f t="shared" si="16"/>
        <v>4.7</v>
      </c>
      <c r="AU315" s="5"/>
    </row>
    <row r="316" spans="1:47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>
        <f>IF($D316="","",HKI!E316+HKII!E316)</f>
        <v>0</v>
      </c>
      <c r="F316" s="16">
        <f>IF($D316="","",HKI!F316+HKII!F316)</f>
        <v>0</v>
      </c>
      <c r="G316" s="16">
        <f>IF($D316="","",HKI!G316+HKII!G316)</f>
        <v>0</v>
      </c>
      <c r="H316" s="16">
        <f>IF($D316="","",HKI!H316+HKII!H316)</f>
        <v>0</v>
      </c>
      <c r="I316" s="16">
        <f>IF($D316="","",HKI!I316+HKII!I316)</f>
        <v>0</v>
      </c>
      <c r="J316" s="16">
        <f>IF($D316="","",HKI!J316+HKII!J316)</f>
        <v>0</v>
      </c>
      <c r="K316" s="16">
        <f>IF($D316="","",HKI!K316+HKII!K316)</f>
        <v>0</v>
      </c>
      <c r="L316" s="16">
        <f>IF($D316="","",HKI!L316+HKII!L316)</f>
        <v>0</v>
      </c>
      <c r="M316" s="34">
        <f>IF($D316="","",($E316+$F316*1.5+$G316*0.25+$H316*0.5+$I316*2+$J316*2.5+$K316*0.5+$L316*1.5)+'HK HE 16-17'!I322)</f>
        <v>0</v>
      </c>
      <c r="N316" s="16">
        <f>IF($D316="","",HKI!N316+HKII!N316)</f>
        <v>2.25</v>
      </c>
      <c r="O316" s="16">
        <f>IF($D316="","",HKI!O316+HKII!O316)</f>
        <v>1.5</v>
      </c>
      <c r="P316" s="16">
        <f>IF($D316="","",HKI!P316+HKII!P316)</f>
        <v>0</v>
      </c>
      <c r="Q316" s="16">
        <f>IF($D316="","",HKI!Q316+HKII!Q316)</f>
        <v>0</v>
      </c>
      <c r="R316" s="34">
        <f>IF($D316="","",SUM($N316:$Q316)+'HK HE 16-17'!N322)</f>
        <v>3.75</v>
      </c>
      <c r="S316" s="16">
        <f>IF($D316="","",HKI!S316+HKII!S316)</f>
        <v>0</v>
      </c>
      <c r="T316" s="16">
        <f>IF($D316="","",HKI!T316+HKII!T316)</f>
        <v>0</v>
      </c>
      <c r="U316" s="16">
        <f>IF($D316="","",HKI!U316+HKII!U316)</f>
        <v>0</v>
      </c>
      <c r="V316" s="34">
        <f>IF($D316="","",((SUM($S316:$T316))-U316)*0.1)+'HK HE 16-17'!R322</f>
        <v>0</v>
      </c>
      <c r="W316" s="16">
        <f>IF($D316="","",HKI!W316+HKII!W316)</f>
        <v>0</v>
      </c>
      <c r="X316" s="16">
        <f>IF($D316="","",HKI!X316+HKII!X316)</f>
        <v>0</v>
      </c>
      <c r="Y316" s="16">
        <f>IF($D316="","",HKI!Y316+HKII!Y316)</f>
        <v>0</v>
      </c>
      <c r="Z316" s="34">
        <f t="shared" si="14"/>
        <v>0</v>
      </c>
      <c r="AA316" s="16">
        <f>IF($D316="","",HKI!AA316+HKII!AA316)</f>
        <v>0</v>
      </c>
      <c r="AB316" s="16">
        <f>IF($D316="","",HKI!AB316+HKII!AB316)</f>
        <v>0</v>
      </c>
      <c r="AC316" s="16">
        <f>IF($D316="","",HKI!AC316+HKII!AC316)</f>
        <v>0</v>
      </c>
      <c r="AD316" s="34">
        <f t="shared" si="15"/>
        <v>0</v>
      </c>
      <c r="AE316" s="16">
        <f>IF($D316="","",HKI!AE316+HKII!AE316)</f>
        <v>0</v>
      </c>
      <c r="AF316" s="16">
        <f>IF($D316="","",HKI!AF316+HKII!AF316)</f>
        <v>0</v>
      </c>
      <c r="AG316" s="16">
        <f>IF($D316="","",HKI!AG316+HKII!AG316)</f>
        <v>0</v>
      </c>
      <c r="AH316" s="34">
        <f>IF($D316="","",HKI!AH316+HKII!AH316)</f>
        <v>0</v>
      </c>
      <c r="AI316" s="16">
        <f>IF($D316="","",HKI!AI316+HKII!AI316+'COI - CHAM THI TN 17-18'!AI316)</f>
        <v>0</v>
      </c>
      <c r="AJ316" s="16">
        <f>IF($D316="","",HKI!AJ316+HKII!AJ316+'COI - CHAM THI TN 17-18'!AJ316)</f>
        <v>0</v>
      </c>
      <c r="AK316" s="34">
        <f>IF($D316="","",(SUM($AI316:$AJ316))*0.2)+'HK HE 16-17'!Y322</f>
        <v>0</v>
      </c>
      <c r="AL316" s="16">
        <f>IF($D316="","",HKI!AL316+HKII!AL316)</f>
        <v>0</v>
      </c>
      <c r="AM316" s="16">
        <f>IF($D316="","",HKI!AM316+HKII!AM316)</f>
        <v>0</v>
      </c>
      <c r="AN316" s="34">
        <f>IF($D316="","",HKI!AN316+HKII!AN316)</f>
        <v>0</v>
      </c>
      <c r="AO316" s="16">
        <f>IF($D316="","",HKI!AO316+HKII!AO316+'COI - CHAM THI TN 17-18'!AO316)</f>
        <v>0</v>
      </c>
      <c r="AP316" s="16">
        <f>IF($D316="","",HKI!AP316+HKII!AP316+'COI - CHAM THI TN 17-18'!AP316)</f>
        <v>0</v>
      </c>
      <c r="AQ316" s="16">
        <f>IF(D316="","",SUM(AO316:AP316)*0.4)+'HK HE 16-17'!AB322</f>
        <v>0</v>
      </c>
      <c r="AR316" s="34">
        <f>IF($D316="","",HKI!AR316+HKII!AR316+'COI - CHAM THI TN 17-18'!AR316+'HK HE 16-17'!AF322)</f>
        <v>0</v>
      </c>
      <c r="AS316" s="34">
        <f>IF($D316="","",HKI!AS316+HKII!AS316+'COI - CHAM THI TN 17-18'!AS316+'HK HE 16-17'!AG322)</f>
        <v>0.8</v>
      </c>
      <c r="AT316" s="17">
        <f t="shared" si="16"/>
        <v>4.5999999999999996</v>
      </c>
      <c r="AU316" s="5"/>
    </row>
    <row r="317" spans="1:47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>
        <f>IF($D317="","",HKI!E317+HKII!E317)</f>
        <v>0</v>
      </c>
      <c r="F317" s="16">
        <f>IF($D317="","",HKI!F317+HKII!F317)</f>
        <v>0</v>
      </c>
      <c r="G317" s="16">
        <f>IF($D317="","",HKI!G317+HKII!G317)</f>
        <v>0</v>
      </c>
      <c r="H317" s="16">
        <f>IF($D317="","",HKI!H317+HKII!H317)</f>
        <v>0</v>
      </c>
      <c r="I317" s="16">
        <f>IF($D317="","",HKI!I317+HKII!I317)</f>
        <v>0</v>
      </c>
      <c r="J317" s="16">
        <f>IF($D317="","",HKI!J317+HKII!J317)</f>
        <v>0</v>
      </c>
      <c r="K317" s="16">
        <f>IF($D317="","",HKI!K317+HKII!K317)</f>
        <v>0</v>
      </c>
      <c r="L317" s="16">
        <f>IF($D317="","",HKI!L317+HKII!L317)</f>
        <v>0</v>
      </c>
      <c r="M317" s="34">
        <f>IF($D317="","",($E317+$F317*1.5+$G317*0.25+$H317*0.5+$I317*2+$J317*2.5+$K317*0.5+$L317*1.5)+'HK HE 16-17'!I323)</f>
        <v>0</v>
      </c>
      <c r="N317" s="16">
        <f>IF($D317="","",HKI!N317+HKII!N317)</f>
        <v>0</v>
      </c>
      <c r="O317" s="16">
        <f>IF($D317="","",HKI!O317+HKII!O317)</f>
        <v>1.2</v>
      </c>
      <c r="P317" s="16">
        <f>IF($D317="","",HKI!P317+HKII!P317)</f>
        <v>0</v>
      </c>
      <c r="Q317" s="16">
        <f>IF($D317="","",HKI!Q317+HKII!Q317)</f>
        <v>0</v>
      </c>
      <c r="R317" s="34">
        <f>IF($D317="","",SUM($N317:$Q317)+'HK HE 16-17'!N323)</f>
        <v>1.2</v>
      </c>
      <c r="S317" s="16">
        <f>IF($D317="","",HKI!S317+HKII!S317)</f>
        <v>0</v>
      </c>
      <c r="T317" s="16">
        <f>IF($D317="","",HKI!T317+HKII!T317)</f>
        <v>0</v>
      </c>
      <c r="U317" s="16">
        <f>IF($D317="","",HKI!U317+HKII!U317)</f>
        <v>0</v>
      </c>
      <c r="V317" s="34">
        <f>IF($D317="","",((SUM($S317:$T317))-U317)*0.1)+'HK HE 16-17'!R323</f>
        <v>0</v>
      </c>
      <c r="W317" s="16">
        <f>IF($D317="","",HKI!W317+HKII!W317)</f>
        <v>0</v>
      </c>
      <c r="X317" s="16">
        <f>IF($D317="","",HKI!X317+HKII!X317)</f>
        <v>0</v>
      </c>
      <c r="Y317" s="16">
        <f>IF($D317="","",HKI!Y317+HKII!Y317)</f>
        <v>0</v>
      </c>
      <c r="Z317" s="34">
        <f t="shared" si="14"/>
        <v>0</v>
      </c>
      <c r="AA317" s="16">
        <f>IF($D317="","",HKI!AA317+HKII!AA317)</f>
        <v>0</v>
      </c>
      <c r="AB317" s="16">
        <f>IF($D317="","",HKI!AB317+HKII!AB317)</f>
        <v>0</v>
      </c>
      <c r="AC317" s="16">
        <f>IF($D317="","",HKI!AC317+HKII!AC317)</f>
        <v>0</v>
      </c>
      <c r="AD317" s="34">
        <f t="shared" si="15"/>
        <v>0</v>
      </c>
      <c r="AE317" s="16">
        <f>IF($D317="","",HKI!AE317+HKII!AE317)</f>
        <v>0</v>
      </c>
      <c r="AF317" s="16">
        <f>IF($D317="","",HKI!AF317+HKII!AF317)</f>
        <v>0</v>
      </c>
      <c r="AG317" s="16">
        <f>IF($D317="","",HKI!AG317+HKII!AG317)</f>
        <v>0</v>
      </c>
      <c r="AH317" s="34">
        <f>IF($D317="","",HKI!AH317+HKII!AH317)</f>
        <v>0</v>
      </c>
      <c r="AI317" s="16">
        <f>IF($D317="","",HKI!AI317+HKII!AI317+'COI - CHAM THI TN 17-18'!AI317)</f>
        <v>0</v>
      </c>
      <c r="AJ317" s="16">
        <f>IF($D317="","",HKI!AJ317+HKII!AJ317+'COI - CHAM THI TN 17-18'!AJ317)</f>
        <v>0</v>
      </c>
      <c r="AK317" s="34">
        <f>IF($D317="","",(SUM($AI317:$AJ317))*0.2)+'HK HE 16-17'!Y323</f>
        <v>0</v>
      </c>
      <c r="AL317" s="16">
        <f>IF($D317="","",HKI!AL317+HKII!AL317)</f>
        <v>0</v>
      </c>
      <c r="AM317" s="16">
        <f>IF($D317="","",HKI!AM317+HKII!AM317)</f>
        <v>0</v>
      </c>
      <c r="AN317" s="34">
        <f>IF($D317="","",HKI!AN317+HKII!AN317)</f>
        <v>0</v>
      </c>
      <c r="AO317" s="16">
        <f>IF($D317="","",HKI!AO317+HKII!AO317+'COI - CHAM THI TN 17-18'!AO317)</f>
        <v>0</v>
      </c>
      <c r="AP317" s="16">
        <f>IF($D317="","",HKI!AP317+HKII!AP317+'COI - CHAM THI TN 17-18'!AP317)</f>
        <v>0</v>
      </c>
      <c r="AQ317" s="16">
        <f>IF(D317="","",SUM(AO317:AP317)*0.4)+'HK HE 16-17'!AB323</f>
        <v>0</v>
      </c>
      <c r="AR317" s="34">
        <f>IF($D317="","",HKI!AR317+HKII!AR317+'COI - CHAM THI TN 17-18'!AR317+'HK HE 16-17'!AF323)</f>
        <v>0</v>
      </c>
      <c r="AS317" s="34">
        <f>IF($D317="","",HKI!AS317+HKII!AS317+'COI - CHAM THI TN 17-18'!AS317+'HK HE 16-17'!AG323)</f>
        <v>0</v>
      </c>
      <c r="AT317" s="17">
        <f t="shared" si="16"/>
        <v>1.2</v>
      </c>
      <c r="AU317" s="5"/>
    </row>
    <row r="318" spans="1:47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>
        <f>IF($D318="","",HKI!E318+HKII!E318)</f>
        <v>0</v>
      </c>
      <c r="F318" s="16">
        <f>IF($D318="","",HKI!F318+HKII!F318)</f>
        <v>0</v>
      </c>
      <c r="G318" s="16">
        <f>IF($D318="","",HKI!G318+HKII!G318)</f>
        <v>0</v>
      </c>
      <c r="H318" s="16">
        <f>IF($D318="","",HKI!H318+HKII!H318)</f>
        <v>0</v>
      </c>
      <c r="I318" s="16">
        <f>IF($D318="","",HKI!I318+HKII!I318)</f>
        <v>0</v>
      </c>
      <c r="J318" s="16">
        <f>IF($D318="","",HKI!J318+HKII!J318)</f>
        <v>0</v>
      </c>
      <c r="K318" s="16">
        <f>IF($D318="","",HKI!K318+HKII!K318)</f>
        <v>0</v>
      </c>
      <c r="L318" s="16">
        <f>IF($D318="","",HKI!L318+HKII!L318)</f>
        <v>0</v>
      </c>
      <c r="M318" s="34">
        <f>IF($D318="","",($E318+$F318*1.5+$G318*0.25+$H318*0.5+$I318*2+$J318*2.5+$K318*0.5+$L318*1.5)+'HK HE 16-17'!I324)</f>
        <v>0</v>
      </c>
      <c r="N318" s="16">
        <f>IF($D318="","",HKI!N318+HKII!N318)</f>
        <v>1.05</v>
      </c>
      <c r="O318" s="16">
        <f>IF($D318="","",HKI!O318+HKII!O318)</f>
        <v>1.7999999999999998</v>
      </c>
      <c r="P318" s="16">
        <f>IF($D318="","",HKI!P318+HKII!P318)</f>
        <v>0</v>
      </c>
      <c r="Q318" s="16">
        <f>IF($D318="","",HKI!Q318+HKII!Q318)</f>
        <v>0</v>
      </c>
      <c r="R318" s="34">
        <f>IF($D318="","",SUM($N318:$Q318)+'HK HE 16-17'!N324)</f>
        <v>2.8499999999999996</v>
      </c>
      <c r="S318" s="16">
        <f>IF($D318="","",HKI!S318+HKII!S318)</f>
        <v>0</v>
      </c>
      <c r="T318" s="16">
        <f>IF($D318="","",HKI!T318+HKII!T318)</f>
        <v>0</v>
      </c>
      <c r="U318" s="16">
        <f>IF($D318="","",HKI!U318+HKII!U318)</f>
        <v>0</v>
      </c>
      <c r="V318" s="34">
        <f>IF($D318="","",((SUM($S318:$T318))-U318)*0.1)+'HK HE 16-17'!R324</f>
        <v>0</v>
      </c>
      <c r="W318" s="16">
        <f>IF($D318="","",HKI!W318+HKII!W318)</f>
        <v>0</v>
      </c>
      <c r="X318" s="16">
        <f>IF($D318="","",HKI!X318+HKII!X318)</f>
        <v>0</v>
      </c>
      <c r="Y318" s="16">
        <f>IF($D318="","",HKI!Y318+HKII!Y318)</f>
        <v>0</v>
      </c>
      <c r="Z318" s="34">
        <f t="shared" si="14"/>
        <v>0</v>
      </c>
      <c r="AA318" s="16">
        <f>IF($D318="","",HKI!AA318+HKII!AA318)</f>
        <v>0</v>
      </c>
      <c r="AB318" s="16">
        <f>IF($D318="","",HKI!AB318+HKII!AB318)</f>
        <v>0</v>
      </c>
      <c r="AC318" s="16">
        <f>IF($D318="","",HKI!AC318+HKII!AC318)</f>
        <v>0</v>
      </c>
      <c r="AD318" s="34">
        <f t="shared" si="15"/>
        <v>0</v>
      </c>
      <c r="AE318" s="16">
        <f>IF($D318="","",HKI!AE318+HKII!AE318)</f>
        <v>0</v>
      </c>
      <c r="AF318" s="16">
        <f>IF($D318="","",HKI!AF318+HKII!AF318)</f>
        <v>0</v>
      </c>
      <c r="AG318" s="16">
        <f>IF($D318="","",HKI!AG318+HKII!AG318)</f>
        <v>0</v>
      </c>
      <c r="AH318" s="34">
        <f>IF($D318="","",HKI!AH318+HKII!AH318)</f>
        <v>0</v>
      </c>
      <c r="AI318" s="16">
        <f>IF($D318="","",HKI!AI318+HKII!AI318+'COI - CHAM THI TN 17-18'!AI318)</f>
        <v>0</v>
      </c>
      <c r="AJ318" s="16">
        <f>IF($D318="","",HKI!AJ318+HKII!AJ318+'COI - CHAM THI TN 17-18'!AJ318)</f>
        <v>0</v>
      </c>
      <c r="AK318" s="34">
        <f>IF($D318="","",(SUM($AI318:$AJ318))*0.2)+'HK HE 16-17'!Y324</f>
        <v>0</v>
      </c>
      <c r="AL318" s="16">
        <f>IF($D318="","",HKI!AL318+HKII!AL318)</f>
        <v>0</v>
      </c>
      <c r="AM318" s="16">
        <f>IF($D318="","",HKI!AM318+HKII!AM318)</f>
        <v>0</v>
      </c>
      <c r="AN318" s="34">
        <f>IF($D318="","",HKI!AN318+HKII!AN318)</f>
        <v>0</v>
      </c>
      <c r="AO318" s="16">
        <f>IF($D318="","",HKI!AO318+HKII!AO318+'COI - CHAM THI TN 17-18'!AO318)</f>
        <v>0</v>
      </c>
      <c r="AP318" s="16">
        <f>IF($D318="","",HKI!AP318+HKII!AP318+'COI - CHAM THI TN 17-18'!AP318)</f>
        <v>0</v>
      </c>
      <c r="AQ318" s="16">
        <f>IF(D318="","",SUM(AO318:AP318)*0.4)+'HK HE 16-17'!AB324</f>
        <v>0</v>
      </c>
      <c r="AR318" s="34">
        <f>IF($D318="","",HKI!AR318+HKII!AR318+'COI - CHAM THI TN 17-18'!AR318+'HK HE 16-17'!AF324)</f>
        <v>0</v>
      </c>
      <c r="AS318" s="34">
        <f>IF($D318="","",HKI!AS318+HKII!AS318+'COI - CHAM THI TN 17-18'!AS318+'HK HE 16-17'!AG324)</f>
        <v>0.6</v>
      </c>
      <c r="AT318" s="17">
        <f t="shared" si="16"/>
        <v>3.5</v>
      </c>
      <c r="AU318" s="5"/>
    </row>
    <row r="319" spans="1:47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>
        <f>IF($D319="","",HKI!E319+HKII!E319)</f>
        <v>0</v>
      </c>
      <c r="F319" s="16">
        <f>IF($D319="","",HKI!F319+HKII!F319)</f>
        <v>0</v>
      </c>
      <c r="G319" s="16">
        <f>IF($D319="","",HKI!G319+HKII!G319)</f>
        <v>0</v>
      </c>
      <c r="H319" s="16">
        <f>IF($D319="","",HKI!H319+HKII!H319)</f>
        <v>0</v>
      </c>
      <c r="I319" s="16">
        <f>IF($D319="","",HKI!I319+HKII!I319)</f>
        <v>0</v>
      </c>
      <c r="J319" s="16">
        <f>IF($D319="","",HKI!J319+HKII!J319)</f>
        <v>0</v>
      </c>
      <c r="K319" s="16">
        <f>IF($D319="","",HKI!K319+HKII!K319)</f>
        <v>0</v>
      </c>
      <c r="L319" s="16">
        <f>IF($D319="","",HKI!L319+HKII!L319)</f>
        <v>0</v>
      </c>
      <c r="M319" s="34">
        <f>IF($D319="","",($E319+$F319*1.5+$G319*0.25+$H319*0.5+$I319*2+$J319*2.5+$K319*0.5+$L319*1.5)+'HK HE 16-17'!I325)</f>
        <v>0</v>
      </c>
      <c r="N319" s="16">
        <f>IF($D319="","",HKI!N319+HKII!N319)</f>
        <v>0</v>
      </c>
      <c r="O319" s="16">
        <f>IF($D319="","",HKI!O319+HKII!O319)</f>
        <v>0</v>
      </c>
      <c r="P319" s="16">
        <f>IF($D319="","",HKI!P319+HKII!P319)</f>
        <v>0</v>
      </c>
      <c r="Q319" s="16">
        <f>IF($D319="","",HKI!Q319+HKII!Q319)</f>
        <v>0</v>
      </c>
      <c r="R319" s="34">
        <f>IF($D319="","",SUM($N319:$Q319)+'HK HE 16-17'!N325)</f>
        <v>0</v>
      </c>
      <c r="S319" s="16">
        <f>IF($D319="","",HKI!S319+HKII!S319)</f>
        <v>0</v>
      </c>
      <c r="T319" s="16">
        <f>IF($D319="","",HKI!T319+HKII!T319)</f>
        <v>0</v>
      </c>
      <c r="U319" s="16">
        <f>IF($D319="","",HKI!U319+HKII!U319)</f>
        <v>0</v>
      </c>
      <c r="V319" s="34">
        <f>IF($D319="","",((SUM($S319:$T319))-U319)*0.1)+'HK HE 16-17'!R325</f>
        <v>0</v>
      </c>
      <c r="W319" s="16">
        <f>IF($D319="","",HKI!W319+HKII!W319)</f>
        <v>0</v>
      </c>
      <c r="X319" s="16">
        <f>IF($D319="","",HKI!X319+HKII!X319)</f>
        <v>0</v>
      </c>
      <c r="Y319" s="16">
        <f>IF($D319="","",HKI!Y319+HKII!Y319)</f>
        <v>0</v>
      </c>
      <c r="Z319" s="34">
        <f t="shared" si="14"/>
        <v>0</v>
      </c>
      <c r="AA319" s="16">
        <f>IF($D319="","",HKI!AA319+HKII!AA319)</f>
        <v>0</v>
      </c>
      <c r="AB319" s="16">
        <f>IF($D319="","",HKI!AB319+HKII!AB319)</f>
        <v>0</v>
      </c>
      <c r="AC319" s="16">
        <f>IF($D319="","",HKI!AC319+HKII!AC319)</f>
        <v>0</v>
      </c>
      <c r="AD319" s="34">
        <f t="shared" si="15"/>
        <v>0</v>
      </c>
      <c r="AE319" s="16">
        <f>IF($D319="","",HKI!AE319+HKII!AE319)</f>
        <v>0</v>
      </c>
      <c r="AF319" s="16">
        <f>IF($D319="","",HKI!AF319+HKII!AF319)</f>
        <v>0</v>
      </c>
      <c r="AG319" s="16">
        <f>IF($D319="","",HKI!AG319+HKII!AG319)</f>
        <v>0</v>
      </c>
      <c r="AH319" s="34">
        <f>IF($D319="","",HKI!AH319+HKII!AH319)</f>
        <v>0</v>
      </c>
      <c r="AI319" s="16">
        <f>IF($D319="","",HKI!AI319+HKII!AI319+'COI - CHAM THI TN 17-18'!AI319)</f>
        <v>0</v>
      </c>
      <c r="AJ319" s="16">
        <f>IF($D319="","",HKI!AJ319+HKII!AJ319+'COI - CHAM THI TN 17-18'!AJ319)</f>
        <v>0</v>
      </c>
      <c r="AK319" s="34">
        <f>IF($D319="","",(SUM($AI319:$AJ319))*0.2)+'HK HE 16-17'!Y325</f>
        <v>0</v>
      </c>
      <c r="AL319" s="16">
        <f>IF($D319="","",HKI!AL319+HKII!AL319)</f>
        <v>0</v>
      </c>
      <c r="AM319" s="16">
        <f>IF($D319="","",HKI!AM319+HKII!AM319)</f>
        <v>0</v>
      </c>
      <c r="AN319" s="34">
        <f>IF($D319="","",HKI!AN319+HKII!AN319)</f>
        <v>0</v>
      </c>
      <c r="AO319" s="16">
        <f>IF($D319="","",HKI!AO319+HKII!AO319+'COI - CHAM THI TN 17-18'!AO319)</f>
        <v>0</v>
      </c>
      <c r="AP319" s="16">
        <f>IF($D319="","",HKI!AP319+HKII!AP319+'COI - CHAM THI TN 17-18'!AP319)</f>
        <v>0</v>
      </c>
      <c r="AQ319" s="16">
        <f>IF(D319="","",SUM(AO319:AP319)*0.4)+'HK HE 16-17'!AB325</f>
        <v>0</v>
      </c>
      <c r="AR319" s="34">
        <f>IF($D319="","",HKI!AR319+HKII!AR319+'COI - CHAM THI TN 17-18'!AR319+'HK HE 16-17'!AF325)</f>
        <v>0</v>
      </c>
      <c r="AS319" s="34">
        <f>IF($D319="","",HKI!AS319+HKII!AS319+'COI - CHAM THI TN 17-18'!AS319+'HK HE 16-17'!AG325)</f>
        <v>0</v>
      </c>
      <c r="AT319" s="17">
        <f t="shared" si="16"/>
        <v>0</v>
      </c>
      <c r="AU319" s="5"/>
    </row>
    <row r="320" spans="1:47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>
        <f>IF($D320="","",HKI!E320+HKII!E320)</f>
        <v>0</v>
      </c>
      <c r="F320" s="16">
        <f>IF($D320="","",HKI!F320+HKII!F320)</f>
        <v>0</v>
      </c>
      <c r="G320" s="16">
        <f>IF($D320="","",HKI!G320+HKII!G320)</f>
        <v>0</v>
      </c>
      <c r="H320" s="16">
        <f>IF($D320="","",HKI!H320+HKII!H320)</f>
        <v>0</v>
      </c>
      <c r="I320" s="16">
        <f>IF($D320="","",HKI!I320+HKII!I320)</f>
        <v>0</v>
      </c>
      <c r="J320" s="16">
        <f>IF($D320="","",HKI!J320+HKII!J320)</f>
        <v>0</v>
      </c>
      <c r="K320" s="16">
        <f>IF($D320="","",HKI!K320+HKII!K320)</f>
        <v>0</v>
      </c>
      <c r="L320" s="16">
        <f>IF($D320="","",HKI!L320+HKII!L320)</f>
        <v>0</v>
      </c>
      <c r="M320" s="34">
        <f>IF($D320="","",($E320+$F320*1.5+$G320*0.25+$H320*0.5+$I320*2+$J320*2.5+$K320*0.5+$L320*1.5)+'HK HE 16-17'!I326)</f>
        <v>0</v>
      </c>
      <c r="N320" s="16">
        <f>IF($D320="","",HKI!N320+HKII!N320)</f>
        <v>0</v>
      </c>
      <c r="O320" s="16">
        <f>IF($D320="","",HKI!O320+HKII!O320)</f>
        <v>0</v>
      </c>
      <c r="P320" s="16">
        <f>IF($D320="","",HKI!P320+HKII!P320)</f>
        <v>0</v>
      </c>
      <c r="Q320" s="16">
        <f>IF($D320="","",HKI!Q320+HKII!Q320)</f>
        <v>0</v>
      </c>
      <c r="R320" s="34">
        <f>IF($D320="","",SUM($N320:$Q320)+'HK HE 16-17'!N326)</f>
        <v>0</v>
      </c>
      <c r="S320" s="16">
        <f>IF($D320="","",HKI!S320+HKII!S320)</f>
        <v>0</v>
      </c>
      <c r="T320" s="16">
        <f>IF($D320="","",HKI!T320+HKII!T320)</f>
        <v>0</v>
      </c>
      <c r="U320" s="16">
        <f>IF($D320="","",HKI!U320+HKII!U320)</f>
        <v>0</v>
      </c>
      <c r="V320" s="34">
        <f>IF($D320="","",((SUM($S320:$T320))-U320)*0.1)+'HK HE 16-17'!R326</f>
        <v>0</v>
      </c>
      <c r="W320" s="16">
        <f>IF($D320="","",HKI!W320+HKII!W320)</f>
        <v>0</v>
      </c>
      <c r="X320" s="16">
        <f>IF($D320="","",HKI!X320+HKII!X320)</f>
        <v>0</v>
      </c>
      <c r="Y320" s="16">
        <f>IF($D320="","",HKI!Y320+HKII!Y320)</f>
        <v>0</v>
      </c>
      <c r="Z320" s="34">
        <f t="shared" si="14"/>
        <v>0</v>
      </c>
      <c r="AA320" s="16">
        <f>IF($D320="","",HKI!AA320+HKII!AA320)</f>
        <v>0</v>
      </c>
      <c r="AB320" s="16">
        <f>IF($D320="","",HKI!AB320+HKII!AB320)</f>
        <v>0</v>
      </c>
      <c r="AC320" s="16">
        <f>IF($D320="","",HKI!AC320+HKII!AC320)</f>
        <v>0</v>
      </c>
      <c r="AD320" s="34">
        <f t="shared" si="15"/>
        <v>0</v>
      </c>
      <c r="AE320" s="16">
        <f>IF($D320="","",HKI!AE320+HKII!AE320)</f>
        <v>0</v>
      </c>
      <c r="AF320" s="16">
        <f>IF($D320="","",HKI!AF320+HKII!AF320)</f>
        <v>0</v>
      </c>
      <c r="AG320" s="16">
        <f>IF($D320="","",HKI!AG320+HKII!AG320)</f>
        <v>0</v>
      </c>
      <c r="AH320" s="34">
        <f>IF($D320="","",HKI!AH320+HKII!AH320)</f>
        <v>0</v>
      </c>
      <c r="AI320" s="16">
        <f>IF($D320="","",HKI!AI320+HKII!AI320+'COI - CHAM THI TN 17-18'!AI320)</f>
        <v>0</v>
      </c>
      <c r="AJ320" s="16">
        <f>IF($D320="","",HKI!AJ320+HKII!AJ320+'COI - CHAM THI TN 17-18'!AJ320)</f>
        <v>0</v>
      </c>
      <c r="AK320" s="34">
        <f>IF($D320="","",(SUM($AI320:$AJ320))*0.2)+'HK HE 16-17'!Y326</f>
        <v>0</v>
      </c>
      <c r="AL320" s="16">
        <f>IF($D320="","",HKI!AL320+HKII!AL320)</f>
        <v>0</v>
      </c>
      <c r="AM320" s="16">
        <f>IF($D320="","",HKI!AM320+HKII!AM320)</f>
        <v>0</v>
      </c>
      <c r="AN320" s="34">
        <f>IF($D320="","",HKI!AN320+HKII!AN320)</f>
        <v>0</v>
      </c>
      <c r="AO320" s="16">
        <f>IF($D320="","",HKI!AO320+HKII!AO320+'COI - CHAM THI TN 17-18'!AO320)</f>
        <v>0</v>
      </c>
      <c r="AP320" s="16">
        <f>IF($D320="","",HKI!AP320+HKII!AP320+'COI - CHAM THI TN 17-18'!AP320)</f>
        <v>0</v>
      </c>
      <c r="AQ320" s="16">
        <f>IF(D320="","",SUM(AO320:AP320)*0.4)+'HK HE 16-17'!AB326</f>
        <v>0</v>
      </c>
      <c r="AR320" s="34">
        <f>IF($D320="","",HKI!AR320+HKII!AR320+'COI - CHAM THI TN 17-18'!AR320+'HK HE 16-17'!AF326)</f>
        <v>0</v>
      </c>
      <c r="AS320" s="34">
        <f>IF($D320="","",HKI!AS320+HKII!AS320+'COI - CHAM THI TN 17-18'!AS320+'HK HE 16-17'!AG326)</f>
        <v>0.5</v>
      </c>
      <c r="AT320" s="17">
        <f t="shared" si="16"/>
        <v>0.5</v>
      </c>
      <c r="AU320" s="5"/>
    </row>
    <row r="321" spans="1:47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>
        <f>IF($D321="","",HKI!E321+HKII!E321)</f>
        <v>0</v>
      </c>
      <c r="F321" s="16">
        <f>IF($D321="","",HKI!F321+HKII!F321)</f>
        <v>0</v>
      </c>
      <c r="G321" s="16">
        <f>IF($D321="","",HKI!G321+HKII!G321)</f>
        <v>0</v>
      </c>
      <c r="H321" s="16">
        <f>IF($D321="","",HKI!H321+HKII!H321)</f>
        <v>0</v>
      </c>
      <c r="I321" s="16">
        <f>IF($D321="","",HKI!I321+HKII!I321)</f>
        <v>0</v>
      </c>
      <c r="J321" s="16">
        <f>IF($D321="","",HKI!J321+HKII!J321)</f>
        <v>0</v>
      </c>
      <c r="K321" s="16">
        <f>IF($D321="","",HKI!K321+HKII!K321)</f>
        <v>0</v>
      </c>
      <c r="L321" s="16">
        <f>IF($D321="","",HKI!L321+HKII!L321)</f>
        <v>0</v>
      </c>
      <c r="M321" s="34">
        <f>IF($D321="","",($E321+$F321*1.5+$G321*0.25+$H321*0.5+$I321*2+$J321*2.5+$K321*0.5+$L321*1.5)+'HK HE 16-17'!I327)</f>
        <v>0</v>
      </c>
      <c r="N321" s="16">
        <f>IF($D321="","",HKI!N321+HKII!N321)</f>
        <v>2.7</v>
      </c>
      <c r="O321" s="16">
        <f>IF($D321="","",HKI!O321+HKII!O321)</f>
        <v>1.05</v>
      </c>
      <c r="P321" s="16">
        <f>IF($D321="","",HKI!P321+HKII!P321)</f>
        <v>0</v>
      </c>
      <c r="Q321" s="16">
        <f>IF($D321="","",HKI!Q321+HKII!Q321)</f>
        <v>0</v>
      </c>
      <c r="R321" s="34">
        <f>IF($D321="","",SUM($N321:$Q321)+'HK HE 16-17'!N327)</f>
        <v>3.75</v>
      </c>
      <c r="S321" s="16">
        <f>IF($D321="","",HKI!S321+HKII!S321)</f>
        <v>0</v>
      </c>
      <c r="T321" s="16">
        <f>IF($D321="","",HKI!T321+HKII!T321)</f>
        <v>0</v>
      </c>
      <c r="U321" s="16">
        <f>IF($D321="","",HKI!U321+HKII!U321)</f>
        <v>0</v>
      </c>
      <c r="V321" s="34">
        <f>IF($D321="","",((SUM($S321:$T321))-U321)*0.1)+'HK HE 16-17'!R327</f>
        <v>0</v>
      </c>
      <c r="W321" s="16">
        <f>IF($D321="","",HKI!W321+HKII!W321)</f>
        <v>0</v>
      </c>
      <c r="X321" s="16">
        <f>IF($D321="","",HKI!X321+HKII!X321)</f>
        <v>0</v>
      </c>
      <c r="Y321" s="16">
        <f>IF($D321="","",HKI!Y321+HKII!Y321)</f>
        <v>0</v>
      </c>
      <c r="Z321" s="34">
        <f t="shared" si="14"/>
        <v>0</v>
      </c>
      <c r="AA321" s="16">
        <f>IF($D321="","",HKI!AA321+HKII!AA321)</f>
        <v>0</v>
      </c>
      <c r="AB321" s="16">
        <f>IF($D321="","",HKI!AB321+HKII!AB321)</f>
        <v>0</v>
      </c>
      <c r="AC321" s="16">
        <f>IF($D321="","",HKI!AC321+HKII!AC321)</f>
        <v>0</v>
      </c>
      <c r="AD321" s="34">
        <f t="shared" si="15"/>
        <v>0</v>
      </c>
      <c r="AE321" s="16">
        <f>IF($D321="","",HKI!AE321+HKII!AE321)</f>
        <v>0</v>
      </c>
      <c r="AF321" s="16">
        <f>IF($D321="","",HKI!AF321+HKII!AF321)</f>
        <v>0</v>
      </c>
      <c r="AG321" s="16">
        <f>IF($D321="","",HKI!AG321+HKII!AG321)</f>
        <v>0</v>
      </c>
      <c r="AH321" s="34">
        <f>IF($D321="","",HKI!AH321+HKII!AH321)</f>
        <v>0</v>
      </c>
      <c r="AI321" s="16">
        <f>IF($D321="","",HKI!AI321+HKII!AI321+'COI - CHAM THI TN 17-18'!AI321)</f>
        <v>0</v>
      </c>
      <c r="AJ321" s="16">
        <f>IF($D321="","",HKI!AJ321+HKII!AJ321+'COI - CHAM THI TN 17-18'!AJ321)</f>
        <v>0</v>
      </c>
      <c r="AK321" s="34">
        <f>IF($D321="","",(SUM($AI321:$AJ321))*0.2)+'HK HE 16-17'!Y327</f>
        <v>0</v>
      </c>
      <c r="AL321" s="16">
        <f>IF($D321="","",HKI!AL321+HKII!AL321)</f>
        <v>0</v>
      </c>
      <c r="AM321" s="16">
        <f>IF($D321="","",HKI!AM321+HKII!AM321)</f>
        <v>0</v>
      </c>
      <c r="AN321" s="34">
        <f>IF($D321="","",HKI!AN321+HKII!AN321)</f>
        <v>0</v>
      </c>
      <c r="AO321" s="16">
        <f>IF($D321="","",HKI!AO321+HKII!AO321+'COI - CHAM THI TN 17-18'!AO321)</f>
        <v>0</v>
      </c>
      <c r="AP321" s="16">
        <f>IF($D321="","",HKI!AP321+HKII!AP321+'COI - CHAM THI TN 17-18'!AP321)</f>
        <v>0</v>
      </c>
      <c r="AQ321" s="16">
        <f>IF(D321="","",SUM(AO321:AP321)*0.4)+'HK HE 16-17'!AB327</f>
        <v>0</v>
      </c>
      <c r="AR321" s="34">
        <f>IF($D321="","",HKI!AR321+HKII!AR321+'COI - CHAM THI TN 17-18'!AR321+'HK HE 16-17'!AF327)</f>
        <v>0</v>
      </c>
      <c r="AS321" s="34">
        <f>IF($D321="","",HKI!AS321+HKII!AS321+'COI - CHAM THI TN 17-18'!AS321+'HK HE 16-17'!AG327)</f>
        <v>1.4</v>
      </c>
      <c r="AT321" s="17">
        <f t="shared" si="16"/>
        <v>5.2</v>
      </c>
      <c r="AU321" s="5"/>
    </row>
    <row r="322" spans="1:47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>
        <f>IF($D322="","",HKI!E322+HKII!E322)</f>
        <v>0</v>
      </c>
      <c r="F322" s="16">
        <f>IF($D322="","",HKI!F322+HKII!F322)</f>
        <v>0</v>
      </c>
      <c r="G322" s="16">
        <f>IF($D322="","",HKI!G322+HKII!G322)</f>
        <v>0</v>
      </c>
      <c r="H322" s="16">
        <f>IF($D322="","",HKI!H322+HKII!H322)</f>
        <v>0</v>
      </c>
      <c r="I322" s="16">
        <f>IF($D322="","",HKI!I322+HKII!I322)</f>
        <v>0</v>
      </c>
      <c r="J322" s="16">
        <f>IF($D322="","",HKI!J322+HKII!J322)</f>
        <v>0</v>
      </c>
      <c r="K322" s="16">
        <f>IF($D322="","",HKI!K322+HKII!K322)</f>
        <v>0</v>
      </c>
      <c r="L322" s="16">
        <f>IF($D322="","",HKI!L322+HKII!L322)</f>
        <v>0</v>
      </c>
      <c r="M322" s="34">
        <f>IF($D322="","",($E322+$F322*1.5+$G322*0.25+$H322*0.5+$I322*2+$J322*2.5+$K322*0.5+$L322*1.5)+'HK HE 16-17'!I328)</f>
        <v>0</v>
      </c>
      <c r="N322" s="16">
        <f>IF($D322="","",HKI!N322+HKII!N322)</f>
        <v>0</v>
      </c>
      <c r="O322" s="16">
        <f>IF($D322="","",HKI!O322+HKII!O322)</f>
        <v>0</v>
      </c>
      <c r="P322" s="16">
        <f>IF($D322="","",HKI!P322+HKII!P322)</f>
        <v>0</v>
      </c>
      <c r="Q322" s="16">
        <f>IF($D322="","",HKI!Q322+HKII!Q322)</f>
        <v>0</v>
      </c>
      <c r="R322" s="34">
        <f>IF($D322="","",SUM($N322:$Q322)+'HK HE 16-17'!N328)</f>
        <v>0</v>
      </c>
      <c r="S322" s="16">
        <f>IF($D322="","",HKI!S322+HKII!S322)</f>
        <v>0</v>
      </c>
      <c r="T322" s="16">
        <f>IF($D322="","",HKI!T322+HKII!T322)</f>
        <v>0</v>
      </c>
      <c r="U322" s="16">
        <f>IF($D322="","",HKI!U322+HKII!U322)</f>
        <v>0</v>
      </c>
      <c r="V322" s="34">
        <f>IF($D322="","",((SUM($S322:$T322))-U322)*0.1)+'HK HE 16-17'!R328</f>
        <v>0</v>
      </c>
      <c r="W322" s="16">
        <f>IF($D322="","",HKI!W322+HKII!W322)</f>
        <v>0</v>
      </c>
      <c r="X322" s="16">
        <f>IF($D322="","",HKI!X322+HKII!X322)</f>
        <v>0</v>
      </c>
      <c r="Y322" s="16">
        <f>IF($D322="","",HKI!Y322+HKII!Y322)</f>
        <v>0</v>
      </c>
      <c r="Z322" s="34">
        <f t="shared" si="14"/>
        <v>0</v>
      </c>
      <c r="AA322" s="16">
        <f>IF($D322="","",HKI!AA322+HKII!AA322)</f>
        <v>0</v>
      </c>
      <c r="AB322" s="16">
        <f>IF($D322="","",HKI!AB322+HKII!AB322)</f>
        <v>0</v>
      </c>
      <c r="AC322" s="16">
        <f>IF($D322="","",HKI!AC322+HKII!AC322)</f>
        <v>0</v>
      </c>
      <c r="AD322" s="34">
        <f t="shared" si="15"/>
        <v>0</v>
      </c>
      <c r="AE322" s="16">
        <f>IF($D322="","",HKI!AE322+HKII!AE322)</f>
        <v>0</v>
      </c>
      <c r="AF322" s="16">
        <f>IF($D322="","",HKI!AF322+HKII!AF322)</f>
        <v>0</v>
      </c>
      <c r="AG322" s="16">
        <f>IF($D322="","",HKI!AG322+HKII!AG322)</f>
        <v>0</v>
      </c>
      <c r="AH322" s="34">
        <f>IF($D322="","",HKI!AH322+HKII!AH322)</f>
        <v>0</v>
      </c>
      <c r="AI322" s="16">
        <f>IF($D322="","",HKI!AI322+HKII!AI322+'COI - CHAM THI TN 17-18'!AI322)</f>
        <v>0</v>
      </c>
      <c r="AJ322" s="16">
        <f>IF($D322="","",HKI!AJ322+HKII!AJ322+'COI - CHAM THI TN 17-18'!AJ322)</f>
        <v>0</v>
      </c>
      <c r="AK322" s="34">
        <f>IF($D322="","",(SUM($AI322:$AJ322))*0.2)+'HK HE 16-17'!Y328</f>
        <v>0</v>
      </c>
      <c r="AL322" s="16">
        <f>IF($D322="","",HKI!AL322+HKII!AL322)</f>
        <v>0</v>
      </c>
      <c r="AM322" s="16">
        <f>IF($D322="","",HKI!AM322+HKII!AM322)</f>
        <v>0</v>
      </c>
      <c r="AN322" s="34">
        <f>IF($D322="","",HKI!AN322+HKII!AN322)</f>
        <v>0</v>
      </c>
      <c r="AO322" s="16">
        <f>IF($D322="","",HKI!AO322+HKII!AO322+'COI - CHAM THI TN 17-18'!AO322)</f>
        <v>0</v>
      </c>
      <c r="AP322" s="16">
        <f>IF($D322="","",HKI!AP322+HKII!AP322+'COI - CHAM THI TN 17-18'!AP322)</f>
        <v>0</v>
      </c>
      <c r="AQ322" s="16">
        <f>IF(D322="","",SUM(AO322:AP322)*0.4)+'HK HE 16-17'!AB328</f>
        <v>0</v>
      </c>
      <c r="AR322" s="34">
        <f>IF($D322="","",HKI!AR322+HKII!AR322+'COI - CHAM THI TN 17-18'!AR322+'HK HE 16-17'!AF328)</f>
        <v>0</v>
      </c>
      <c r="AS322" s="34">
        <f>IF($D322="","",HKI!AS322+HKII!AS322+'COI - CHAM THI TN 17-18'!AS322+'HK HE 16-17'!AG328)</f>
        <v>0</v>
      </c>
      <c r="AT322" s="17">
        <f t="shared" si="16"/>
        <v>0</v>
      </c>
      <c r="AU322" s="5"/>
    </row>
    <row r="323" spans="1:47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>
        <f>IF($D323="","",HKI!E323+HKII!E323)</f>
        <v>0</v>
      </c>
      <c r="F323" s="16">
        <f>IF($D323="","",HKI!F323+HKII!F323)</f>
        <v>0</v>
      </c>
      <c r="G323" s="16">
        <f>IF($D323="","",HKI!G323+HKII!G323)</f>
        <v>0</v>
      </c>
      <c r="H323" s="16">
        <f>IF($D323="","",HKI!H323+HKII!H323)</f>
        <v>0</v>
      </c>
      <c r="I323" s="16">
        <f>IF($D323="","",HKI!I323+HKII!I323)</f>
        <v>0</v>
      </c>
      <c r="J323" s="16">
        <f>IF($D323="","",HKI!J323+HKII!J323)</f>
        <v>0</v>
      </c>
      <c r="K323" s="16">
        <f>IF($D323="","",HKI!K323+HKII!K323)</f>
        <v>0</v>
      </c>
      <c r="L323" s="16">
        <f>IF($D323="","",HKI!L323+HKII!L323)</f>
        <v>0</v>
      </c>
      <c r="M323" s="34">
        <f>IF($D323="","",($E323+$F323*1.5+$G323*0.25+$H323*0.5+$I323*2+$J323*2.5+$K323*0.5+$L323*1.5)+'HK HE 16-17'!I329)</f>
        <v>0</v>
      </c>
      <c r="N323" s="16">
        <f>IF($D323="","",HKI!N323+HKII!N323)</f>
        <v>0</v>
      </c>
      <c r="O323" s="16">
        <f>IF($D323="","",HKI!O323+HKII!O323)</f>
        <v>0</v>
      </c>
      <c r="P323" s="16">
        <f>IF($D323="","",HKI!P323+HKII!P323)</f>
        <v>0</v>
      </c>
      <c r="Q323" s="16">
        <f>IF($D323="","",HKI!Q323+HKII!Q323)</f>
        <v>0</v>
      </c>
      <c r="R323" s="34">
        <f>IF($D323="","",SUM($N323:$Q323)+'HK HE 16-17'!N329)</f>
        <v>0</v>
      </c>
      <c r="S323" s="16">
        <f>IF($D323="","",HKI!S323+HKII!S323)</f>
        <v>0</v>
      </c>
      <c r="T323" s="16">
        <f>IF($D323="","",HKI!T323+HKII!T323)</f>
        <v>0</v>
      </c>
      <c r="U323" s="16">
        <f>IF($D323="","",HKI!U323+HKII!U323)</f>
        <v>0</v>
      </c>
      <c r="V323" s="34">
        <f>IF($D323="","",((SUM($S323:$T323))-U323)*0.1)+'HK HE 16-17'!R329</f>
        <v>0</v>
      </c>
      <c r="W323" s="16">
        <f>IF($D323="","",HKI!W323+HKII!W323)</f>
        <v>0</v>
      </c>
      <c r="X323" s="16">
        <f>IF($D323="","",HKI!X323+HKII!X323)</f>
        <v>0</v>
      </c>
      <c r="Y323" s="16">
        <f>IF($D323="","",HKI!Y323+HKII!Y323)</f>
        <v>0</v>
      </c>
      <c r="Z323" s="34">
        <f t="shared" si="14"/>
        <v>0</v>
      </c>
      <c r="AA323" s="16">
        <f>IF($D323="","",HKI!AA323+HKII!AA323)</f>
        <v>0</v>
      </c>
      <c r="AB323" s="16">
        <f>IF($D323="","",HKI!AB323+HKII!AB323)</f>
        <v>0</v>
      </c>
      <c r="AC323" s="16">
        <f>IF($D323="","",HKI!AC323+HKII!AC323)</f>
        <v>0</v>
      </c>
      <c r="AD323" s="34">
        <f t="shared" si="15"/>
        <v>0</v>
      </c>
      <c r="AE323" s="16">
        <f>IF($D323="","",HKI!AE323+HKII!AE323)</f>
        <v>0</v>
      </c>
      <c r="AF323" s="16">
        <f>IF($D323="","",HKI!AF323+HKII!AF323)</f>
        <v>0</v>
      </c>
      <c r="AG323" s="16">
        <f>IF($D323="","",HKI!AG323+HKII!AG323)</f>
        <v>0</v>
      </c>
      <c r="AH323" s="34">
        <f>IF($D323="","",HKI!AH323+HKII!AH323)</f>
        <v>0</v>
      </c>
      <c r="AI323" s="16">
        <f>IF($D323="","",HKI!AI323+HKII!AI323+'COI - CHAM THI TN 17-18'!AI323)</f>
        <v>0</v>
      </c>
      <c r="AJ323" s="16">
        <f>IF($D323="","",HKI!AJ323+HKII!AJ323+'COI - CHAM THI TN 17-18'!AJ323)</f>
        <v>0</v>
      </c>
      <c r="AK323" s="34">
        <f>IF($D323="","",(SUM($AI323:$AJ323))*0.2)+'HK HE 16-17'!Y329</f>
        <v>0</v>
      </c>
      <c r="AL323" s="16">
        <f>IF($D323="","",HKI!AL323+HKII!AL323)</f>
        <v>0</v>
      </c>
      <c r="AM323" s="16">
        <f>IF($D323="","",HKI!AM323+HKII!AM323)</f>
        <v>0</v>
      </c>
      <c r="AN323" s="34">
        <f>IF($D323="","",HKI!AN323+HKII!AN323)</f>
        <v>0</v>
      </c>
      <c r="AO323" s="16">
        <f>IF($D323="","",HKI!AO323+HKII!AO323+'COI - CHAM THI TN 17-18'!AO323)</f>
        <v>0</v>
      </c>
      <c r="AP323" s="16">
        <f>IF($D323="","",HKI!AP323+HKII!AP323+'COI - CHAM THI TN 17-18'!AP323)</f>
        <v>0</v>
      </c>
      <c r="AQ323" s="16">
        <f>IF(D323="","",SUM(AO323:AP323)*0.4)+'HK HE 16-17'!AB329</f>
        <v>0</v>
      </c>
      <c r="AR323" s="34">
        <f>IF($D323="","",HKI!AR323+HKII!AR323+'COI - CHAM THI TN 17-18'!AR323+'HK HE 16-17'!AF329)</f>
        <v>0</v>
      </c>
      <c r="AS323" s="34">
        <f>IF($D323="","",HKI!AS323+HKII!AS323+'COI - CHAM THI TN 17-18'!AS323+'HK HE 16-17'!AG329)</f>
        <v>0</v>
      </c>
      <c r="AT323" s="17">
        <f t="shared" si="16"/>
        <v>0</v>
      </c>
      <c r="AU323" s="5"/>
    </row>
    <row r="324" spans="1:47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>
        <f>IF($D324="","",HKI!E324+HKII!E324)</f>
        <v>0</v>
      </c>
      <c r="F324" s="16">
        <f>IF($D324="","",HKI!F324+HKII!F324)</f>
        <v>0</v>
      </c>
      <c r="G324" s="16">
        <f>IF($D324="","",HKI!G324+HKII!G324)</f>
        <v>0</v>
      </c>
      <c r="H324" s="16">
        <f>IF($D324="","",HKI!H324+HKII!H324)</f>
        <v>0</v>
      </c>
      <c r="I324" s="16">
        <f>IF($D324="","",HKI!I324+HKII!I324)</f>
        <v>0</v>
      </c>
      <c r="J324" s="16">
        <f>IF($D324="","",HKI!J324+HKII!J324)</f>
        <v>0</v>
      </c>
      <c r="K324" s="16">
        <f>IF($D324="","",HKI!K324+HKII!K324)</f>
        <v>0</v>
      </c>
      <c r="L324" s="16">
        <f>IF($D324="","",HKI!L324+HKII!L324)</f>
        <v>0</v>
      </c>
      <c r="M324" s="34">
        <f>IF($D324="","",($E324+$F324*1.5+$G324*0.25+$H324*0.5+$I324*2+$J324*2.5+$K324*0.5+$L324*1.5)+'HK HE 16-17'!I330)</f>
        <v>0</v>
      </c>
      <c r="N324" s="16">
        <f>IF($D324="","",HKI!N324+HKII!N324)</f>
        <v>0</v>
      </c>
      <c r="O324" s="16">
        <f>IF($D324="","",HKI!O324+HKII!O324)</f>
        <v>1.35</v>
      </c>
      <c r="P324" s="16">
        <f>IF($D324="","",HKI!P324+HKII!P324)</f>
        <v>0</v>
      </c>
      <c r="Q324" s="16">
        <f>IF($D324="","",HKI!Q324+HKII!Q324)</f>
        <v>0</v>
      </c>
      <c r="R324" s="34">
        <f>IF($D324="","",SUM($N324:$Q324)+'HK HE 16-17'!N330)</f>
        <v>1.35</v>
      </c>
      <c r="S324" s="16">
        <f>IF($D324="","",HKI!S324+HKII!S324)</f>
        <v>83</v>
      </c>
      <c r="T324" s="16">
        <f>IF($D324="","",HKI!T324+HKII!T324)</f>
        <v>0</v>
      </c>
      <c r="U324" s="16">
        <f>IF($D324="","",HKI!U324+HKII!U324)</f>
        <v>83</v>
      </c>
      <c r="V324" s="34">
        <f>IF($D324="","",((SUM($S324:$T324))-U324)*0.1)+'HK HE 16-17'!R330</f>
        <v>0</v>
      </c>
      <c r="W324" s="16">
        <f>IF($D324="","",HKI!W324+HKII!W324)</f>
        <v>0</v>
      </c>
      <c r="X324" s="16">
        <f>IF($D324="","",HKI!X324+HKII!X324)</f>
        <v>0</v>
      </c>
      <c r="Y324" s="16">
        <f>IF($D324="","",HKI!Y324+HKII!Y324)</f>
        <v>0</v>
      </c>
      <c r="Z324" s="34">
        <f t="shared" si="14"/>
        <v>0</v>
      </c>
      <c r="AA324" s="16">
        <f>IF($D324="","",HKI!AA324+HKII!AA324)</f>
        <v>0</v>
      </c>
      <c r="AB324" s="16">
        <f>IF($D324="","",HKI!AB324+HKII!AB324)</f>
        <v>0</v>
      </c>
      <c r="AC324" s="16">
        <f>IF($D324="","",HKI!AC324+HKII!AC324)</f>
        <v>0</v>
      </c>
      <c r="AD324" s="34">
        <f t="shared" si="15"/>
        <v>0</v>
      </c>
      <c r="AE324" s="16">
        <f>IF($D324="","",HKI!AE324+HKII!AE324)</f>
        <v>0</v>
      </c>
      <c r="AF324" s="16">
        <f>IF($D324="","",HKI!AF324+HKII!AF324)</f>
        <v>0</v>
      </c>
      <c r="AG324" s="16">
        <f>IF($D324="","",HKI!AG324+HKII!AG324)</f>
        <v>0</v>
      </c>
      <c r="AH324" s="34">
        <f>IF($D324="","",HKI!AH324+HKII!AH324)</f>
        <v>0</v>
      </c>
      <c r="AI324" s="16">
        <f>IF($D324="","",HKI!AI324+HKII!AI324+'COI - CHAM THI TN 17-18'!AI324)</f>
        <v>0</v>
      </c>
      <c r="AJ324" s="16">
        <f>IF($D324="","",HKI!AJ324+HKII!AJ324+'COI - CHAM THI TN 17-18'!AJ324)</f>
        <v>0</v>
      </c>
      <c r="AK324" s="34">
        <f>IF($D324="","",(SUM($AI324:$AJ324))*0.2)+'HK HE 16-17'!Y330</f>
        <v>0</v>
      </c>
      <c r="AL324" s="16">
        <f>IF($D324="","",HKI!AL324+HKII!AL324)</f>
        <v>0</v>
      </c>
      <c r="AM324" s="16">
        <f>IF($D324="","",HKI!AM324+HKII!AM324)</f>
        <v>0</v>
      </c>
      <c r="AN324" s="34">
        <f>IF($D324="","",HKI!AN324+HKII!AN324)</f>
        <v>0</v>
      </c>
      <c r="AO324" s="16">
        <f>IF($D324="","",HKI!AO324+HKII!AO324+'COI - CHAM THI TN 17-18'!AO324)</f>
        <v>0</v>
      </c>
      <c r="AP324" s="16">
        <f>IF($D324="","",HKI!AP324+HKII!AP324+'COI - CHAM THI TN 17-18'!AP324)</f>
        <v>0</v>
      </c>
      <c r="AQ324" s="16">
        <f>IF(D324="","",SUM(AO324:AP324)*0.4)+'HK HE 16-17'!AB330</f>
        <v>0</v>
      </c>
      <c r="AR324" s="34">
        <f>IF($D324="","",HKI!AR324+HKII!AR324+'COI - CHAM THI TN 17-18'!AR324+'HK HE 16-17'!AF330)</f>
        <v>0</v>
      </c>
      <c r="AS324" s="34">
        <f>IF($D324="","",HKI!AS324+HKII!AS324+'COI - CHAM THI TN 17-18'!AS324+'HK HE 16-17'!AG330)</f>
        <v>0</v>
      </c>
      <c r="AT324" s="17">
        <f t="shared" si="16"/>
        <v>1.4</v>
      </c>
      <c r="AU324" s="5"/>
    </row>
    <row r="325" spans="1:47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>
        <f>IF($D325="","",HKI!E325+HKII!E325)</f>
        <v>0</v>
      </c>
      <c r="F325" s="16">
        <f>IF($D325="","",HKI!F325+HKII!F325)</f>
        <v>0</v>
      </c>
      <c r="G325" s="16">
        <f>IF($D325="","",HKI!G325+HKII!G325)</f>
        <v>0</v>
      </c>
      <c r="H325" s="16">
        <f>IF($D325="","",HKI!H325+HKII!H325)</f>
        <v>0</v>
      </c>
      <c r="I325" s="16">
        <f>IF($D325="","",HKI!I325+HKII!I325)</f>
        <v>0</v>
      </c>
      <c r="J325" s="16">
        <f>IF($D325="","",HKI!J325+HKII!J325)</f>
        <v>0</v>
      </c>
      <c r="K325" s="16">
        <f>IF($D325="","",HKI!K325+HKII!K325)</f>
        <v>0</v>
      </c>
      <c r="L325" s="16">
        <f>IF($D325="","",HKI!L325+HKII!L325)</f>
        <v>0</v>
      </c>
      <c r="M325" s="34">
        <f>IF($D325="","",($E325+$F325*1.5+$G325*0.25+$H325*0.5+$I325*2+$J325*2.5+$K325*0.5+$L325*1.5)+'HK HE 16-17'!I331)</f>
        <v>0</v>
      </c>
      <c r="N325" s="16">
        <f>IF($D325="","",HKI!N325+HKII!N325)</f>
        <v>0</v>
      </c>
      <c r="O325" s="16">
        <f>IF($D325="","",HKI!O325+HKII!O325)</f>
        <v>1.7999999999999998</v>
      </c>
      <c r="P325" s="16">
        <f>IF($D325="","",HKI!P325+HKII!P325)</f>
        <v>0</v>
      </c>
      <c r="Q325" s="16">
        <f>IF($D325="","",HKI!Q325+HKII!Q325)</f>
        <v>0</v>
      </c>
      <c r="R325" s="34">
        <f>IF($D325="","",SUM($N325:$Q325)+'HK HE 16-17'!N331)</f>
        <v>1.7999999999999998</v>
      </c>
      <c r="S325" s="16">
        <f>IF($D325="","",HKI!S325+HKII!S325)</f>
        <v>0</v>
      </c>
      <c r="T325" s="16">
        <f>IF($D325="","",HKI!T325+HKII!T325)</f>
        <v>0</v>
      </c>
      <c r="U325" s="16">
        <f>IF($D325="","",HKI!U325+HKII!U325)</f>
        <v>0</v>
      </c>
      <c r="V325" s="34">
        <f>IF($D325="","",((SUM($S325:$T325))-U325)*0.1)+'HK HE 16-17'!R331</f>
        <v>0</v>
      </c>
      <c r="W325" s="16">
        <f>IF($D325="","",HKI!W325+HKII!W325)</f>
        <v>0</v>
      </c>
      <c r="X325" s="16">
        <f>IF($D325="","",HKI!X325+HKII!X325)</f>
        <v>0</v>
      </c>
      <c r="Y325" s="16">
        <f>IF($D325="","",HKI!Y325+HKII!Y325)</f>
        <v>0</v>
      </c>
      <c r="Z325" s="34">
        <f t="shared" si="14"/>
        <v>0</v>
      </c>
      <c r="AA325" s="16">
        <f>IF($D325="","",HKI!AA325+HKII!AA325)</f>
        <v>0</v>
      </c>
      <c r="AB325" s="16">
        <f>IF($D325="","",HKI!AB325+HKII!AB325)</f>
        <v>0</v>
      </c>
      <c r="AC325" s="16">
        <f>IF($D325="","",HKI!AC325+HKII!AC325)</f>
        <v>0</v>
      </c>
      <c r="AD325" s="34">
        <f t="shared" si="15"/>
        <v>0</v>
      </c>
      <c r="AE325" s="16">
        <f>IF($D325="","",HKI!AE325+HKII!AE325)</f>
        <v>0</v>
      </c>
      <c r="AF325" s="16">
        <f>IF($D325="","",HKI!AF325+HKII!AF325)</f>
        <v>0</v>
      </c>
      <c r="AG325" s="16">
        <f>IF($D325="","",HKI!AG325+HKII!AG325)</f>
        <v>0</v>
      </c>
      <c r="AH325" s="34">
        <f>IF($D325="","",HKI!AH325+HKII!AH325)</f>
        <v>0</v>
      </c>
      <c r="AI325" s="16">
        <f>IF($D325="","",HKI!AI325+HKII!AI325+'COI - CHAM THI TN 17-18'!AI325)</f>
        <v>0</v>
      </c>
      <c r="AJ325" s="16">
        <f>IF($D325="","",HKI!AJ325+HKII!AJ325+'COI - CHAM THI TN 17-18'!AJ325)</f>
        <v>0</v>
      </c>
      <c r="AK325" s="34">
        <f>IF($D325="","",(SUM($AI325:$AJ325))*0.2)+'HK HE 16-17'!Y331</f>
        <v>0</v>
      </c>
      <c r="AL325" s="16">
        <f>IF($D325="","",HKI!AL325+HKII!AL325)</f>
        <v>0</v>
      </c>
      <c r="AM325" s="16">
        <f>IF($D325="","",HKI!AM325+HKII!AM325)</f>
        <v>0</v>
      </c>
      <c r="AN325" s="34">
        <f>IF($D325="","",HKI!AN325+HKII!AN325)</f>
        <v>0</v>
      </c>
      <c r="AO325" s="16">
        <f>IF($D325="","",HKI!AO325+HKII!AO325+'COI - CHAM THI TN 17-18'!AO325)</f>
        <v>0</v>
      </c>
      <c r="AP325" s="16">
        <f>IF($D325="","",HKI!AP325+HKII!AP325+'COI - CHAM THI TN 17-18'!AP325)</f>
        <v>0</v>
      </c>
      <c r="AQ325" s="16">
        <f>IF(D325="","",SUM(AO325:AP325)*0.4)+'HK HE 16-17'!AB331</f>
        <v>0</v>
      </c>
      <c r="AR325" s="34">
        <f>IF($D325="","",HKI!AR325+HKII!AR325+'COI - CHAM THI TN 17-18'!AR325+'HK HE 16-17'!AF331)</f>
        <v>0</v>
      </c>
      <c r="AS325" s="34">
        <f>IF($D325="","",HKI!AS325+HKII!AS325+'COI - CHAM THI TN 17-18'!AS325+'HK HE 16-17'!AG331)</f>
        <v>2</v>
      </c>
      <c r="AT325" s="17">
        <f t="shared" si="16"/>
        <v>3.8</v>
      </c>
      <c r="AU325" s="5"/>
    </row>
    <row r="326" spans="1:47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>
        <f>IF($D326="","",HKI!E326+HKII!E326)</f>
        <v>0</v>
      </c>
      <c r="F326" s="16">
        <f>IF($D326="","",HKI!F326+HKII!F326)</f>
        <v>0</v>
      </c>
      <c r="G326" s="16">
        <f>IF($D326="","",HKI!G326+HKII!G326)</f>
        <v>0</v>
      </c>
      <c r="H326" s="16">
        <f>IF($D326="","",HKI!H326+HKII!H326)</f>
        <v>0</v>
      </c>
      <c r="I326" s="16">
        <f>IF($D326="","",HKI!I326+HKII!I326)</f>
        <v>0</v>
      </c>
      <c r="J326" s="16">
        <f>IF($D326="","",HKI!J326+HKII!J326)</f>
        <v>0</v>
      </c>
      <c r="K326" s="16">
        <f>IF($D326="","",HKI!K326+HKII!K326)</f>
        <v>0</v>
      </c>
      <c r="L326" s="16">
        <f>IF($D326="","",HKI!L326+HKII!L326)</f>
        <v>0</v>
      </c>
      <c r="M326" s="34">
        <f>IF($D326="","",($E326+$F326*1.5+$G326*0.25+$H326*0.5+$I326*2+$J326*2.5+$K326*0.5+$L326*1.5)+'HK HE 16-17'!I332)</f>
        <v>0</v>
      </c>
      <c r="N326" s="16">
        <f>IF($D326="","",HKI!N326+HKII!N326)</f>
        <v>2.5499999999999998</v>
      </c>
      <c r="O326" s="16">
        <f>IF($D326="","",HKI!O326+HKII!O326)</f>
        <v>6.6</v>
      </c>
      <c r="P326" s="16">
        <f>IF($D326="","",HKI!P326+HKII!P326)</f>
        <v>0</v>
      </c>
      <c r="Q326" s="16">
        <f>IF($D326="","",HKI!Q326+HKII!Q326)</f>
        <v>0</v>
      </c>
      <c r="R326" s="34">
        <f>IF($D326="","",SUM($N326:$Q326)+'HK HE 16-17'!N332)</f>
        <v>9.1499999999999986</v>
      </c>
      <c r="S326" s="16">
        <f>IF($D326="","",HKI!S326+HKII!S326)</f>
        <v>0</v>
      </c>
      <c r="T326" s="16">
        <f>IF($D326="","",HKI!T326+HKII!T326)</f>
        <v>0</v>
      </c>
      <c r="U326" s="16">
        <f>IF($D326="","",HKI!U326+HKII!U326)</f>
        <v>0</v>
      </c>
      <c r="V326" s="34">
        <f>IF($D326="","",((SUM($S326:$T326))-U326)*0.1)+'HK HE 16-17'!R332</f>
        <v>0</v>
      </c>
      <c r="W326" s="16">
        <f>IF($D326="","",HKI!W326+HKII!W326)</f>
        <v>0</v>
      </c>
      <c r="X326" s="16">
        <f>IF($D326="","",HKI!X326+HKII!X326)</f>
        <v>0</v>
      </c>
      <c r="Y326" s="16">
        <f>IF($D326="","",HKI!Y326+HKII!Y326)</f>
        <v>0</v>
      </c>
      <c r="Z326" s="34">
        <f t="shared" ref="Z326:Z389" si="17">IF($D326="","",((SUM($W326:$X326))-Y326)*0.2)</f>
        <v>0</v>
      </c>
      <c r="AA326" s="16">
        <f>IF($D326="","",HKI!AA326+HKII!AA326)</f>
        <v>0</v>
      </c>
      <c r="AB326" s="16">
        <f>IF($D326="","",HKI!AB326+HKII!AB326)</f>
        <v>0</v>
      </c>
      <c r="AC326" s="16">
        <f>IF($D326="","",HKI!AC326+HKII!AC326)</f>
        <v>0</v>
      </c>
      <c r="AD326" s="34">
        <f t="shared" ref="AD326:AD389" si="18">IF($D326="","",((SUM($AA326:$AB326))-AC326)*0.1)</f>
        <v>0</v>
      </c>
      <c r="AE326" s="16">
        <f>IF($D326="","",HKI!AE326+HKII!AE326)</f>
        <v>0</v>
      </c>
      <c r="AF326" s="16">
        <f>IF($D326="","",HKI!AF326+HKII!AF326)</f>
        <v>0</v>
      </c>
      <c r="AG326" s="16">
        <f>IF($D326="","",HKI!AG326+HKII!AG326)</f>
        <v>0</v>
      </c>
      <c r="AH326" s="34">
        <f>IF($D326="","",HKI!AH326+HKII!AH326)</f>
        <v>0</v>
      </c>
      <c r="AI326" s="16">
        <f>IF($D326="","",HKI!AI326+HKII!AI326+'COI - CHAM THI TN 17-18'!AI326)</f>
        <v>0</v>
      </c>
      <c r="AJ326" s="16">
        <f>IF($D326="","",HKI!AJ326+HKII!AJ326+'COI - CHAM THI TN 17-18'!AJ326)</f>
        <v>0</v>
      </c>
      <c r="AK326" s="34">
        <f>IF($D326="","",(SUM($AI326:$AJ326))*0.2)+'HK HE 16-17'!Y332</f>
        <v>0</v>
      </c>
      <c r="AL326" s="16">
        <f>IF($D326="","",HKI!AL326+HKII!AL326)</f>
        <v>0</v>
      </c>
      <c r="AM326" s="16">
        <f>IF($D326="","",HKI!AM326+HKII!AM326)</f>
        <v>0</v>
      </c>
      <c r="AN326" s="34">
        <f>IF($D326="","",HKI!AN326+HKII!AN326)</f>
        <v>0</v>
      </c>
      <c r="AO326" s="16">
        <f>IF($D326="","",HKI!AO326+HKII!AO326+'COI - CHAM THI TN 17-18'!AO326)</f>
        <v>0</v>
      </c>
      <c r="AP326" s="16">
        <f>IF($D326="","",HKI!AP326+HKII!AP326+'COI - CHAM THI TN 17-18'!AP326)</f>
        <v>0</v>
      </c>
      <c r="AQ326" s="16">
        <f>IF(D326="","",SUM(AO326:AP326)*0.4)+'HK HE 16-17'!AB332</f>
        <v>0</v>
      </c>
      <c r="AR326" s="34">
        <f>IF($D326="","",HKI!AR326+HKII!AR326+'COI - CHAM THI TN 17-18'!AR326+'HK HE 16-17'!AF332)</f>
        <v>0</v>
      </c>
      <c r="AS326" s="34">
        <f>IF($D326="","",HKI!AS326+HKII!AS326+'COI - CHAM THI TN 17-18'!AS326+'HK HE 16-17'!AG332)</f>
        <v>0.5</v>
      </c>
      <c r="AT326" s="17">
        <f t="shared" ref="AT326:AT389" si="19">IF(D326="","",ROUND(M326+R326+V326+Z326+AD326+AH326+AK326+AN326+AQ326+SUM(AR326:AS326),1))</f>
        <v>9.6999999999999993</v>
      </c>
      <c r="AU326" s="5"/>
    </row>
    <row r="327" spans="1:47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>
        <f>IF($D327="","",HKI!E327+HKII!E327)</f>
        <v>0</v>
      </c>
      <c r="F327" s="16">
        <f>IF($D327="","",HKI!F327+HKII!F327)</f>
        <v>0</v>
      </c>
      <c r="G327" s="16">
        <f>IF($D327="","",HKI!G327+HKII!G327)</f>
        <v>0</v>
      </c>
      <c r="H327" s="16">
        <f>IF($D327="","",HKI!H327+HKII!H327)</f>
        <v>0</v>
      </c>
      <c r="I327" s="16">
        <f>IF($D327="","",HKI!I327+HKII!I327)</f>
        <v>0</v>
      </c>
      <c r="J327" s="16">
        <f>IF($D327="","",HKI!J327+HKII!J327)</f>
        <v>0</v>
      </c>
      <c r="K327" s="16">
        <f>IF($D327="","",HKI!K327+HKII!K327)</f>
        <v>0</v>
      </c>
      <c r="L327" s="16">
        <f>IF($D327="","",HKI!L327+HKII!L327)</f>
        <v>0</v>
      </c>
      <c r="M327" s="34">
        <f>IF($D327="","",($E327+$F327*1.5+$G327*0.25+$H327*0.5+$I327*2+$J327*2.5+$K327*0.5+$L327*1.5)+'HK HE 16-17'!I333)</f>
        <v>0</v>
      </c>
      <c r="N327" s="16">
        <f>IF($D327="","",HKI!N327+HKII!N327)</f>
        <v>3</v>
      </c>
      <c r="O327" s="16">
        <f>IF($D327="","",HKI!O327+HKII!O327)</f>
        <v>2.85</v>
      </c>
      <c r="P327" s="16">
        <f>IF($D327="","",HKI!P327+HKII!P327)</f>
        <v>0</v>
      </c>
      <c r="Q327" s="16">
        <f>IF($D327="","",HKI!Q327+HKII!Q327)</f>
        <v>0</v>
      </c>
      <c r="R327" s="34">
        <f>IF($D327="","",SUM($N327:$Q327)+'HK HE 16-17'!N333)</f>
        <v>5.85</v>
      </c>
      <c r="S327" s="16">
        <f>IF($D327="","",HKI!S327+HKII!S327)</f>
        <v>0</v>
      </c>
      <c r="T327" s="16">
        <f>IF($D327="","",HKI!T327+HKII!T327)</f>
        <v>0</v>
      </c>
      <c r="U327" s="16">
        <f>IF($D327="","",HKI!U327+HKII!U327)</f>
        <v>0</v>
      </c>
      <c r="V327" s="34">
        <f>IF($D327="","",((SUM($S327:$T327))-U327)*0.1)+'HK HE 16-17'!R333</f>
        <v>0</v>
      </c>
      <c r="W327" s="16">
        <f>IF($D327="","",HKI!W327+HKII!W327)</f>
        <v>0</v>
      </c>
      <c r="X327" s="16">
        <f>IF($D327="","",HKI!X327+HKII!X327)</f>
        <v>0</v>
      </c>
      <c r="Y327" s="16">
        <f>IF($D327="","",HKI!Y327+HKII!Y327)</f>
        <v>0</v>
      </c>
      <c r="Z327" s="34">
        <f t="shared" si="17"/>
        <v>0</v>
      </c>
      <c r="AA327" s="16">
        <f>IF($D327="","",HKI!AA327+HKII!AA327)</f>
        <v>0</v>
      </c>
      <c r="AB327" s="16">
        <f>IF($D327="","",HKI!AB327+HKII!AB327)</f>
        <v>0</v>
      </c>
      <c r="AC327" s="16">
        <f>IF($D327="","",HKI!AC327+HKII!AC327)</f>
        <v>0</v>
      </c>
      <c r="AD327" s="34">
        <f t="shared" si="18"/>
        <v>0</v>
      </c>
      <c r="AE327" s="16">
        <f>IF($D327="","",HKI!AE327+HKII!AE327)</f>
        <v>0</v>
      </c>
      <c r="AF327" s="16">
        <f>IF($D327="","",HKI!AF327+HKII!AF327)</f>
        <v>0</v>
      </c>
      <c r="AG327" s="16">
        <f>IF($D327="","",HKI!AG327+HKII!AG327)</f>
        <v>0</v>
      </c>
      <c r="AH327" s="34">
        <f>IF($D327="","",HKI!AH327+HKII!AH327)</f>
        <v>0</v>
      </c>
      <c r="AI327" s="16">
        <f>IF($D327="","",HKI!AI327+HKII!AI327+'COI - CHAM THI TN 17-18'!AI327)</f>
        <v>0</v>
      </c>
      <c r="AJ327" s="16">
        <f>IF($D327="","",HKI!AJ327+HKII!AJ327+'COI - CHAM THI TN 17-18'!AJ327)</f>
        <v>0</v>
      </c>
      <c r="AK327" s="34">
        <f>IF($D327="","",(SUM($AI327:$AJ327))*0.2)+'HK HE 16-17'!Y333</f>
        <v>0</v>
      </c>
      <c r="AL327" s="16">
        <f>IF($D327="","",HKI!AL327+HKII!AL327)</f>
        <v>0</v>
      </c>
      <c r="AM327" s="16">
        <f>IF($D327="","",HKI!AM327+HKII!AM327)</f>
        <v>0</v>
      </c>
      <c r="AN327" s="34">
        <f>IF($D327="","",HKI!AN327+HKII!AN327)</f>
        <v>0</v>
      </c>
      <c r="AO327" s="16">
        <f>IF($D327="","",HKI!AO327+HKII!AO327+'COI - CHAM THI TN 17-18'!AO327)</f>
        <v>0</v>
      </c>
      <c r="AP327" s="16">
        <f>IF($D327="","",HKI!AP327+HKII!AP327+'COI - CHAM THI TN 17-18'!AP327)</f>
        <v>0</v>
      </c>
      <c r="AQ327" s="16">
        <f>IF(D327="","",SUM(AO327:AP327)*0.4)+'HK HE 16-17'!AB333</f>
        <v>0</v>
      </c>
      <c r="AR327" s="34">
        <f>IF($D327="","",HKI!AR327+HKII!AR327+'COI - CHAM THI TN 17-18'!AR327+'HK HE 16-17'!AF333)</f>
        <v>0</v>
      </c>
      <c r="AS327" s="34">
        <f>IF($D327="","",HKI!AS327+HKII!AS327+'COI - CHAM THI TN 17-18'!AS327+'HK HE 16-17'!AG333)</f>
        <v>0</v>
      </c>
      <c r="AT327" s="17">
        <f t="shared" si="19"/>
        <v>5.9</v>
      </c>
      <c r="AU327" s="5"/>
    </row>
    <row r="328" spans="1:47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>
        <f>IF($D328="","",HKI!E328+HKII!E328)</f>
        <v>0</v>
      </c>
      <c r="F328" s="16">
        <f>IF($D328="","",HKI!F328+HKII!F328)</f>
        <v>0</v>
      </c>
      <c r="G328" s="16">
        <f>IF($D328="","",HKI!G328+HKII!G328)</f>
        <v>0</v>
      </c>
      <c r="H328" s="16">
        <f>IF($D328="","",HKI!H328+HKII!H328)</f>
        <v>0</v>
      </c>
      <c r="I328" s="16">
        <f>IF($D328="","",HKI!I328+HKII!I328)</f>
        <v>0</v>
      </c>
      <c r="J328" s="16">
        <f>IF($D328="","",HKI!J328+HKII!J328)</f>
        <v>0</v>
      </c>
      <c r="K328" s="16">
        <f>IF($D328="","",HKI!K328+HKII!K328)</f>
        <v>0</v>
      </c>
      <c r="L328" s="16">
        <f>IF($D328="","",HKI!L328+HKII!L328)</f>
        <v>0</v>
      </c>
      <c r="M328" s="34">
        <f>IF($D328="","",($E328+$F328*1.5+$G328*0.25+$H328*0.5+$I328*2+$J328*2.5+$K328*0.5+$L328*1.5)+'HK HE 16-17'!I334)</f>
        <v>0</v>
      </c>
      <c r="N328" s="16">
        <f>IF($D328="","",HKI!N328+HKII!N328)</f>
        <v>0.6</v>
      </c>
      <c r="O328" s="16">
        <f>IF($D328="","",HKI!O328+HKII!O328)</f>
        <v>0.9</v>
      </c>
      <c r="P328" s="16">
        <f>IF($D328="","",HKI!P328+HKII!P328)</f>
        <v>0</v>
      </c>
      <c r="Q328" s="16">
        <f>IF($D328="","",HKI!Q328+HKII!Q328)</f>
        <v>0</v>
      </c>
      <c r="R328" s="34">
        <f>IF($D328="","",SUM($N328:$Q328)+'HK HE 16-17'!N334)</f>
        <v>1.5</v>
      </c>
      <c r="S328" s="16">
        <f>IF($D328="","",HKI!S328+HKII!S328)</f>
        <v>0</v>
      </c>
      <c r="T328" s="16">
        <f>IF($D328="","",HKI!T328+HKII!T328)</f>
        <v>0</v>
      </c>
      <c r="U328" s="16">
        <f>IF($D328="","",HKI!U328+HKII!U328)</f>
        <v>0</v>
      </c>
      <c r="V328" s="34">
        <f>IF($D328="","",((SUM($S328:$T328))-U328)*0.1)+'HK HE 16-17'!R334</f>
        <v>0</v>
      </c>
      <c r="W328" s="16">
        <f>IF($D328="","",HKI!W328+HKII!W328)</f>
        <v>0</v>
      </c>
      <c r="X328" s="16">
        <f>IF($D328="","",HKI!X328+HKII!X328)</f>
        <v>0</v>
      </c>
      <c r="Y328" s="16">
        <f>IF($D328="","",HKI!Y328+HKII!Y328)</f>
        <v>0</v>
      </c>
      <c r="Z328" s="34">
        <f t="shared" si="17"/>
        <v>0</v>
      </c>
      <c r="AA328" s="16">
        <f>IF($D328="","",HKI!AA328+HKII!AA328)</f>
        <v>0</v>
      </c>
      <c r="AB328" s="16">
        <f>IF($D328="","",HKI!AB328+HKII!AB328)</f>
        <v>0</v>
      </c>
      <c r="AC328" s="16">
        <f>IF($D328="","",HKI!AC328+HKII!AC328)</f>
        <v>0</v>
      </c>
      <c r="AD328" s="34">
        <f t="shared" si="18"/>
        <v>0</v>
      </c>
      <c r="AE328" s="16">
        <f>IF($D328="","",HKI!AE328+HKII!AE328)</f>
        <v>0</v>
      </c>
      <c r="AF328" s="16">
        <f>IF($D328="","",HKI!AF328+HKII!AF328)</f>
        <v>0</v>
      </c>
      <c r="AG328" s="16">
        <f>IF($D328="","",HKI!AG328+HKII!AG328)</f>
        <v>0</v>
      </c>
      <c r="AH328" s="34">
        <f>IF($D328="","",HKI!AH328+HKII!AH328)</f>
        <v>0</v>
      </c>
      <c r="AI328" s="16">
        <f>IF($D328="","",HKI!AI328+HKII!AI328+'COI - CHAM THI TN 17-18'!AI328)</f>
        <v>0</v>
      </c>
      <c r="AJ328" s="16">
        <f>IF($D328="","",HKI!AJ328+HKII!AJ328+'COI - CHAM THI TN 17-18'!AJ328)</f>
        <v>0</v>
      </c>
      <c r="AK328" s="34">
        <f>IF($D328="","",(SUM($AI328:$AJ328))*0.2)+'HK HE 16-17'!Y334</f>
        <v>0</v>
      </c>
      <c r="AL328" s="16">
        <f>IF($D328="","",HKI!AL328+HKII!AL328)</f>
        <v>0</v>
      </c>
      <c r="AM328" s="16">
        <f>IF($D328="","",HKI!AM328+HKII!AM328)</f>
        <v>0</v>
      </c>
      <c r="AN328" s="34">
        <f>IF($D328="","",HKI!AN328+HKII!AN328)</f>
        <v>0</v>
      </c>
      <c r="AO328" s="16">
        <f>IF($D328="","",HKI!AO328+HKII!AO328+'COI - CHAM THI TN 17-18'!AO328)</f>
        <v>0</v>
      </c>
      <c r="AP328" s="16">
        <f>IF($D328="","",HKI!AP328+HKII!AP328+'COI - CHAM THI TN 17-18'!AP328)</f>
        <v>0</v>
      </c>
      <c r="AQ328" s="16">
        <f>IF(D328="","",SUM(AO328:AP328)*0.4)+'HK HE 16-17'!AB334</f>
        <v>0</v>
      </c>
      <c r="AR328" s="34">
        <f>IF($D328="","",HKI!AR328+HKII!AR328+'COI - CHAM THI TN 17-18'!AR328+'HK HE 16-17'!AF334)</f>
        <v>0</v>
      </c>
      <c r="AS328" s="34">
        <f>IF($D328="","",HKI!AS328+HKII!AS328+'COI - CHAM THI TN 17-18'!AS328+'HK HE 16-17'!AG334)</f>
        <v>0.5</v>
      </c>
      <c r="AT328" s="17">
        <f t="shared" si="19"/>
        <v>2</v>
      </c>
      <c r="AU328" s="5"/>
    </row>
    <row r="329" spans="1:47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>
        <f>IF($D329="","",HKI!E329+HKII!E329)</f>
        <v>0</v>
      </c>
      <c r="F329" s="16">
        <f>IF($D329="","",HKI!F329+HKII!F329)</f>
        <v>0</v>
      </c>
      <c r="G329" s="16">
        <f>IF($D329="","",HKI!G329+HKII!G329)</f>
        <v>0</v>
      </c>
      <c r="H329" s="16">
        <f>IF($D329="","",HKI!H329+HKII!H329)</f>
        <v>0</v>
      </c>
      <c r="I329" s="16">
        <f>IF($D329="","",HKI!I329+HKII!I329)</f>
        <v>0</v>
      </c>
      <c r="J329" s="16">
        <f>IF($D329="","",HKI!J329+HKII!J329)</f>
        <v>0</v>
      </c>
      <c r="K329" s="16">
        <f>IF($D329="","",HKI!K329+HKII!K329)</f>
        <v>0</v>
      </c>
      <c r="L329" s="16">
        <f>IF($D329="","",HKI!L329+HKII!L329)</f>
        <v>0</v>
      </c>
      <c r="M329" s="34">
        <f>IF($D329="","",($E329+$F329*1.5+$G329*0.25+$H329*0.5+$I329*2+$J329*2.5+$K329*0.5+$L329*1.5)+'HK HE 16-17'!I335)</f>
        <v>0</v>
      </c>
      <c r="N329" s="16">
        <f>IF($D329="","",HKI!N329+HKII!N329)</f>
        <v>0</v>
      </c>
      <c r="O329" s="16">
        <f>IF($D329="","",HKI!O329+HKII!O329)</f>
        <v>0</v>
      </c>
      <c r="P329" s="16">
        <f>IF($D329="","",HKI!P329+HKII!P329)</f>
        <v>0</v>
      </c>
      <c r="Q329" s="16">
        <f>IF($D329="","",HKI!Q329+HKII!Q329)</f>
        <v>0</v>
      </c>
      <c r="R329" s="34">
        <f>IF($D329="","",SUM($N329:$Q329)+'HK HE 16-17'!N335)</f>
        <v>0</v>
      </c>
      <c r="S329" s="16">
        <f>IF($D329="","",HKI!S329+HKII!S329)</f>
        <v>0</v>
      </c>
      <c r="T329" s="16">
        <f>IF($D329="","",HKI!T329+HKII!T329)</f>
        <v>0</v>
      </c>
      <c r="U329" s="16">
        <f>IF($D329="","",HKI!U329+HKII!U329)</f>
        <v>0</v>
      </c>
      <c r="V329" s="34">
        <f>IF($D329="","",((SUM($S329:$T329))-U329)*0.1)+'HK HE 16-17'!R335</f>
        <v>0</v>
      </c>
      <c r="W329" s="16">
        <f>IF($D329="","",HKI!W329+HKII!W329)</f>
        <v>0</v>
      </c>
      <c r="X329" s="16">
        <f>IF($D329="","",HKI!X329+HKII!X329)</f>
        <v>0</v>
      </c>
      <c r="Y329" s="16">
        <f>IF($D329="","",HKI!Y329+HKII!Y329)</f>
        <v>0</v>
      </c>
      <c r="Z329" s="34">
        <f t="shared" si="17"/>
        <v>0</v>
      </c>
      <c r="AA329" s="16">
        <f>IF($D329="","",HKI!AA329+HKII!AA329)</f>
        <v>0</v>
      </c>
      <c r="AB329" s="16">
        <f>IF($D329="","",HKI!AB329+HKII!AB329)</f>
        <v>0</v>
      </c>
      <c r="AC329" s="16">
        <f>IF($D329="","",HKI!AC329+HKII!AC329)</f>
        <v>0</v>
      </c>
      <c r="AD329" s="34">
        <f t="shared" si="18"/>
        <v>0</v>
      </c>
      <c r="AE329" s="16">
        <f>IF($D329="","",HKI!AE329+HKII!AE329)</f>
        <v>0</v>
      </c>
      <c r="AF329" s="16">
        <f>IF($D329="","",HKI!AF329+HKII!AF329)</f>
        <v>0</v>
      </c>
      <c r="AG329" s="16">
        <f>IF($D329="","",HKI!AG329+HKII!AG329)</f>
        <v>0</v>
      </c>
      <c r="AH329" s="34">
        <f>IF($D329="","",HKI!AH329+HKII!AH329)</f>
        <v>0</v>
      </c>
      <c r="AI329" s="16">
        <f>IF($D329="","",HKI!AI329+HKII!AI329+'COI - CHAM THI TN 17-18'!AI329)</f>
        <v>0</v>
      </c>
      <c r="AJ329" s="16">
        <f>IF($D329="","",HKI!AJ329+HKII!AJ329+'COI - CHAM THI TN 17-18'!AJ329)</f>
        <v>0</v>
      </c>
      <c r="AK329" s="34">
        <f>IF($D329="","",(SUM($AI329:$AJ329))*0.2)+'HK HE 16-17'!Y335</f>
        <v>0</v>
      </c>
      <c r="AL329" s="16">
        <f>IF($D329="","",HKI!AL329+HKII!AL329)</f>
        <v>0</v>
      </c>
      <c r="AM329" s="16">
        <f>IF($D329="","",HKI!AM329+HKII!AM329)</f>
        <v>0</v>
      </c>
      <c r="AN329" s="34">
        <f>IF($D329="","",HKI!AN329+HKII!AN329)</f>
        <v>0</v>
      </c>
      <c r="AO329" s="16">
        <f>IF($D329="","",HKI!AO329+HKII!AO329+'COI - CHAM THI TN 17-18'!AO329)</f>
        <v>0</v>
      </c>
      <c r="AP329" s="16">
        <f>IF($D329="","",HKI!AP329+HKII!AP329+'COI - CHAM THI TN 17-18'!AP329)</f>
        <v>0</v>
      </c>
      <c r="AQ329" s="16">
        <f>IF(D329="","",SUM(AO329:AP329)*0.4)+'HK HE 16-17'!AB335</f>
        <v>0</v>
      </c>
      <c r="AR329" s="34">
        <f>IF($D329="","",HKI!AR329+HKII!AR329+'COI - CHAM THI TN 17-18'!AR329+'HK HE 16-17'!AF335)</f>
        <v>0</v>
      </c>
      <c r="AS329" s="34">
        <f>IF($D329="","",HKI!AS329+HKII!AS329+'COI - CHAM THI TN 17-18'!AS329+'HK HE 16-17'!AG335)</f>
        <v>0</v>
      </c>
      <c r="AT329" s="17">
        <f t="shared" si="19"/>
        <v>0</v>
      </c>
      <c r="AU329" s="5"/>
    </row>
    <row r="330" spans="1:47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>
        <f>IF($D330="","",HKI!E330+HKII!E330)</f>
        <v>0</v>
      </c>
      <c r="F330" s="16">
        <f>IF($D330="","",HKI!F330+HKII!F330)</f>
        <v>0</v>
      </c>
      <c r="G330" s="16">
        <f>IF($D330="","",HKI!G330+HKII!G330)</f>
        <v>0</v>
      </c>
      <c r="H330" s="16">
        <f>IF($D330="","",HKI!H330+HKII!H330)</f>
        <v>0</v>
      </c>
      <c r="I330" s="16">
        <f>IF($D330="","",HKI!I330+HKII!I330)</f>
        <v>0</v>
      </c>
      <c r="J330" s="16">
        <f>IF($D330="","",HKI!J330+HKII!J330)</f>
        <v>0</v>
      </c>
      <c r="K330" s="16">
        <f>IF($D330="","",HKI!K330+HKII!K330)</f>
        <v>0</v>
      </c>
      <c r="L330" s="16">
        <f>IF($D330="","",HKI!L330+HKII!L330)</f>
        <v>0</v>
      </c>
      <c r="M330" s="34">
        <f>IF($D330="","",($E330+$F330*1.5+$G330*0.25+$H330*0.5+$I330*2+$J330*2.5+$K330*0.5+$L330*1.5)+'HK HE 16-17'!I336)</f>
        <v>0</v>
      </c>
      <c r="N330" s="16">
        <f>IF($D330="","",HKI!N330+HKII!N330)</f>
        <v>1.05</v>
      </c>
      <c r="O330" s="16">
        <f>IF($D330="","",HKI!O330+HKII!O330)</f>
        <v>1.65</v>
      </c>
      <c r="P330" s="16">
        <f>IF($D330="","",HKI!P330+HKII!P330)</f>
        <v>0</v>
      </c>
      <c r="Q330" s="16">
        <f>IF($D330="","",HKI!Q330+HKII!Q330)</f>
        <v>0</v>
      </c>
      <c r="R330" s="34">
        <f>IF($D330="","",SUM($N330:$Q330)+'HK HE 16-17'!N336)</f>
        <v>2.7</v>
      </c>
      <c r="S330" s="16">
        <f>IF($D330="","",HKI!S330+HKII!S330)</f>
        <v>0</v>
      </c>
      <c r="T330" s="16">
        <f>IF($D330="","",HKI!T330+HKII!T330)</f>
        <v>0</v>
      </c>
      <c r="U330" s="16">
        <f>IF($D330="","",HKI!U330+HKII!U330)</f>
        <v>0</v>
      </c>
      <c r="V330" s="34">
        <f>IF($D330="","",((SUM($S330:$T330))-U330)*0.1)+'HK HE 16-17'!R336</f>
        <v>0</v>
      </c>
      <c r="W330" s="16">
        <f>IF($D330="","",HKI!W330+HKII!W330)</f>
        <v>0</v>
      </c>
      <c r="X330" s="16">
        <f>IF($D330="","",HKI!X330+HKII!X330)</f>
        <v>0</v>
      </c>
      <c r="Y330" s="16">
        <f>IF($D330="","",HKI!Y330+HKII!Y330)</f>
        <v>0</v>
      </c>
      <c r="Z330" s="34">
        <f t="shared" si="17"/>
        <v>0</v>
      </c>
      <c r="AA330" s="16">
        <f>IF($D330="","",HKI!AA330+HKII!AA330)</f>
        <v>0</v>
      </c>
      <c r="AB330" s="16">
        <f>IF($D330="","",HKI!AB330+HKII!AB330)</f>
        <v>0</v>
      </c>
      <c r="AC330" s="16">
        <f>IF($D330="","",HKI!AC330+HKII!AC330)</f>
        <v>0</v>
      </c>
      <c r="AD330" s="34">
        <f t="shared" si="18"/>
        <v>0</v>
      </c>
      <c r="AE330" s="16">
        <f>IF($D330="","",HKI!AE330+HKII!AE330)</f>
        <v>0</v>
      </c>
      <c r="AF330" s="16">
        <f>IF($D330="","",HKI!AF330+HKII!AF330)</f>
        <v>0</v>
      </c>
      <c r="AG330" s="16">
        <f>IF($D330="","",HKI!AG330+HKII!AG330)</f>
        <v>0</v>
      </c>
      <c r="AH330" s="34">
        <f>IF($D330="","",HKI!AH330+HKII!AH330)</f>
        <v>0</v>
      </c>
      <c r="AI330" s="16">
        <f>IF($D330="","",HKI!AI330+HKII!AI330+'COI - CHAM THI TN 17-18'!AI330)</f>
        <v>0</v>
      </c>
      <c r="AJ330" s="16">
        <f>IF($D330="","",HKI!AJ330+HKII!AJ330+'COI - CHAM THI TN 17-18'!AJ330)</f>
        <v>0</v>
      </c>
      <c r="AK330" s="34">
        <f>IF($D330="","",(SUM($AI330:$AJ330))*0.2)+'HK HE 16-17'!Y336</f>
        <v>0</v>
      </c>
      <c r="AL330" s="16">
        <f>IF($D330="","",HKI!AL330+HKII!AL330)</f>
        <v>0</v>
      </c>
      <c r="AM330" s="16">
        <f>IF($D330="","",HKI!AM330+HKII!AM330)</f>
        <v>0</v>
      </c>
      <c r="AN330" s="34">
        <f>IF($D330="","",HKI!AN330+HKII!AN330)</f>
        <v>0</v>
      </c>
      <c r="AO330" s="16">
        <f>IF($D330="","",HKI!AO330+HKII!AO330+'COI - CHAM THI TN 17-18'!AO330)</f>
        <v>0</v>
      </c>
      <c r="AP330" s="16">
        <f>IF($D330="","",HKI!AP330+HKII!AP330+'COI - CHAM THI TN 17-18'!AP330)</f>
        <v>0</v>
      </c>
      <c r="AQ330" s="16">
        <f>IF(D330="","",SUM(AO330:AP330)*0.4)+'HK HE 16-17'!AB336</f>
        <v>0</v>
      </c>
      <c r="AR330" s="34">
        <f>IF($D330="","",HKI!AR330+HKII!AR330+'COI - CHAM THI TN 17-18'!AR330+'HK HE 16-17'!AF336)</f>
        <v>0</v>
      </c>
      <c r="AS330" s="34">
        <f>IF($D330="","",HKI!AS330+HKII!AS330+'COI - CHAM THI TN 17-18'!AS330+'HK HE 16-17'!AG336)</f>
        <v>0</v>
      </c>
      <c r="AT330" s="17">
        <f t="shared" si="19"/>
        <v>2.7</v>
      </c>
      <c r="AU330" s="5"/>
    </row>
    <row r="331" spans="1:47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>
        <f>IF($D331="","",HKI!E331+HKII!E331)</f>
        <v>0</v>
      </c>
      <c r="F331" s="16">
        <f>IF($D331="","",HKI!F331+HKII!F331)</f>
        <v>0</v>
      </c>
      <c r="G331" s="16">
        <f>IF($D331="","",HKI!G331+HKII!G331)</f>
        <v>0</v>
      </c>
      <c r="H331" s="16">
        <f>IF($D331="","",HKI!H331+HKII!H331)</f>
        <v>0</v>
      </c>
      <c r="I331" s="16">
        <f>IF($D331="","",HKI!I331+HKII!I331)</f>
        <v>0</v>
      </c>
      <c r="J331" s="16">
        <f>IF($D331="","",HKI!J331+HKII!J331)</f>
        <v>0</v>
      </c>
      <c r="K331" s="16">
        <f>IF($D331="","",HKI!K331+HKII!K331)</f>
        <v>0</v>
      </c>
      <c r="L331" s="16">
        <f>IF($D331="","",HKI!L331+HKII!L331)</f>
        <v>0</v>
      </c>
      <c r="M331" s="34">
        <f>IF($D331="","",($E331+$F331*1.5+$G331*0.25+$H331*0.5+$I331*2+$J331*2.5+$K331*0.5+$L331*1.5)+'HK HE 16-17'!I337)</f>
        <v>0</v>
      </c>
      <c r="N331" s="16">
        <f>IF($D331="","",HKI!N331+HKII!N331)</f>
        <v>0</v>
      </c>
      <c r="O331" s="16">
        <f>IF($D331="","",HKI!O331+HKII!O331)</f>
        <v>0</v>
      </c>
      <c r="P331" s="16">
        <f>IF($D331="","",HKI!P331+HKII!P331)</f>
        <v>0</v>
      </c>
      <c r="Q331" s="16">
        <f>IF($D331="","",HKI!Q331+HKII!Q331)</f>
        <v>0</v>
      </c>
      <c r="R331" s="34">
        <f>IF($D331="","",SUM($N331:$Q331)+'HK HE 16-17'!N337)</f>
        <v>0</v>
      </c>
      <c r="S331" s="16">
        <f>IF($D331="","",HKI!S331+HKII!S331)</f>
        <v>68</v>
      </c>
      <c r="T331" s="16">
        <f>IF($D331="","",HKI!T331+HKII!T331)</f>
        <v>0</v>
      </c>
      <c r="U331" s="16">
        <f>IF($D331="","",HKI!U331+HKII!U331)</f>
        <v>94</v>
      </c>
      <c r="V331" s="34">
        <f>IF($D331="","",((SUM($S331:$T331))-U331)*0.1)+'HK HE 16-17'!R337</f>
        <v>-2.6</v>
      </c>
      <c r="W331" s="16">
        <f>IF($D331="","",HKI!W331+HKII!W331)</f>
        <v>0</v>
      </c>
      <c r="X331" s="16">
        <f>IF($D331="","",HKI!X331+HKII!X331)</f>
        <v>0</v>
      </c>
      <c r="Y331" s="16">
        <f>IF($D331="","",HKI!Y331+HKII!Y331)</f>
        <v>0</v>
      </c>
      <c r="Z331" s="34">
        <f t="shared" si="17"/>
        <v>0</v>
      </c>
      <c r="AA331" s="16">
        <f>IF($D331="","",HKI!AA331+HKII!AA331)</f>
        <v>0</v>
      </c>
      <c r="AB331" s="16">
        <f>IF($D331="","",HKI!AB331+HKII!AB331)</f>
        <v>0</v>
      </c>
      <c r="AC331" s="16">
        <f>IF($D331="","",HKI!AC331+HKII!AC331)</f>
        <v>0</v>
      </c>
      <c r="AD331" s="34">
        <f t="shared" si="18"/>
        <v>0</v>
      </c>
      <c r="AE331" s="16">
        <f>IF($D331="","",HKI!AE331+HKII!AE331)</f>
        <v>0</v>
      </c>
      <c r="AF331" s="16">
        <f>IF($D331="","",HKI!AF331+HKII!AF331)</f>
        <v>0</v>
      </c>
      <c r="AG331" s="16">
        <f>IF($D331="","",HKI!AG331+HKII!AG331)</f>
        <v>0</v>
      </c>
      <c r="AH331" s="34">
        <f>IF($D331="","",HKI!AH331+HKII!AH331)</f>
        <v>0</v>
      </c>
      <c r="AI331" s="16">
        <f>IF($D331="","",HKI!AI331+HKII!AI331+'COI - CHAM THI TN 17-18'!AI331)</f>
        <v>0</v>
      </c>
      <c r="AJ331" s="16">
        <f>IF($D331="","",HKI!AJ331+HKII!AJ331+'COI - CHAM THI TN 17-18'!AJ331)</f>
        <v>0</v>
      </c>
      <c r="AK331" s="34">
        <f>IF($D331="","",(SUM($AI331:$AJ331))*0.2)+'HK HE 16-17'!Y337</f>
        <v>0</v>
      </c>
      <c r="AL331" s="16">
        <f>IF($D331="","",HKI!AL331+HKII!AL331)</f>
        <v>0</v>
      </c>
      <c r="AM331" s="16">
        <f>IF($D331="","",HKI!AM331+HKII!AM331)</f>
        <v>0</v>
      </c>
      <c r="AN331" s="34">
        <f>IF($D331="","",HKI!AN331+HKII!AN331)</f>
        <v>0</v>
      </c>
      <c r="AO331" s="16">
        <f>IF($D331="","",HKI!AO331+HKII!AO331+'COI - CHAM THI TN 17-18'!AO331)</f>
        <v>0</v>
      </c>
      <c r="AP331" s="16">
        <f>IF($D331="","",HKI!AP331+HKII!AP331+'COI - CHAM THI TN 17-18'!AP331)</f>
        <v>0</v>
      </c>
      <c r="AQ331" s="16">
        <f>IF(D331="","",SUM(AO331:AP331)*0.4)+'HK HE 16-17'!AB337</f>
        <v>0</v>
      </c>
      <c r="AR331" s="34">
        <f>IF($D331="","",HKI!AR331+HKII!AR331+'COI - CHAM THI TN 17-18'!AR331+'HK HE 16-17'!AF337)</f>
        <v>0</v>
      </c>
      <c r="AS331" s="34">
        <f>IF($D331="","",HKI!AS331+HKII!AS331+'COI - CHAM THI TN 17-18'!AS331+'HK HE 16-17'!AG337)</f>
        <v>0.5</v>
      </c>
      <c r="AT331" s="17">
        <f t="shared" si="19"/>
        <v>-2.1</v>
      </c>
      <c r="AU331" s="5"/>
    </row>
    <row r="332" spans="1:47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>
        <f>IF($D332="","",HKI!E332+HKII!E332)</f>
        <v>0</v>
      </c>
      <c r="F332" s="16">
        <f>IF($D332="","",HKI!F332+HKII!F332)</f>
        <v>0</v>
      </c>
      <c r="G332" s="16">
        <f>IF($D332="","",HKI!G332+HKII!G332)</f>
        <v>0</v>
      </c>
      <c r="H332" s="16">
        <f>IF($D332="","",HKI!H332+HKII!H332)</f>
        <v>0</v>
      </c>
      <c r="I332" s="16">
        <f>IF($D332="","",HKI!I332+HKII!I332)</f>
        <v>0</v>
      </c>
      <c r="J332" s="16">
        <f>IF($D332="","",HKI!J332+HKII!J332)</f>
        <v>0</v>
      </c>
      <c r="K332" s="16">
        <f>IF($D332="","",HKI!K332+HKII!K332)</f>
        <v>0</v>
      </c>
      <c r="L332" s="16">
        <f>IF($D332="","",HKI!L332+HKII!L332)</f>
        <v>0</v>
      </c>
      <c r="M332" s="34">
        <f>IF($D332="","",($E332+$F332*1.5+$G332*0.25+$H332*0.5+$I332*2+$J332*2.5+$K332*0.5+$L332*1.5)+'HK HE 16-17'!I338)</f>
        <v>0</v>
      </c>
      <c r="N332" s="16">
        <f>IF($D332="","",HKI!N332+HKII!N332)</f>
        <v>0.9</v>
      </c>
      <c r="O332" s="16">
        <f>IF($D332="","",HKI!O332+HKII!O332)</f>
        <v>1.2</v>
      </c>
      <c r="P332" s="16">
        <f>IF($D332="","",HKI!P332+HKII!P332)</f>
        <v>0</v>
      </c>
      <c r="Q332" s="16">
        <f>IF($D332="","",HKI!Q332+HKII!Q332)</f>
        <v>0</v>
      </c>
      <c r="R332" s="34">
        <f>IF($D332="","",SUM($N332:$Q332)+'HK HE 16-17'!N338)</f>
        <v>2.1</v>
      </c>
      <c r="S332" s="16">
        <f>IF($D332="","",HKI!S332+HKII!S332)</f>
        <v>29</v>
      </c>
      <c r="T332" s="16">
        <f>IF($D332="","",HKI!T332+HKII!T332)</f>
        <v>0</v>
      </c>
      <c r="U332" s="16">
        <f>IF($D332="","",HKI!U332+HKII!U332)</f>
        <v>33</v>
      </c>
      <c r="V332" s="34">
        <f>IF($D332="","",((SUM($S332:$T332))-U332)*0.1)+'HK HE 16-17'!R338</f>
        <v>-0.4</v>
      </c>
      <c r="W332" s="16">
        <f>IF($D332="","",HKI!W332+HKII!W332)</f>
        <v>0</v>
      </c>
      <c r="X332" s="16">
        <f>IF($D332="","",HKI!X332+HKII!X332)</f>
        <v>0</v>
      </c>
      <c r="Y332" s="16">
        <f>IF($D332="","",HKI!Y332+HKII!Y332)</f>
        <v>0</v>
      </c>
      <c r="Z332" s="34">
        <f t="shared" si="17"/>
        <v>0</v>
      </c>
      <c r="AA332" s="16">
        <f>IF($D332="","",HKI!AA332+HKII!AA332)</f>
        <v>0</v>
      </c>
      <c r="AB332" s="16">
        <f>IF($D332="","",HKI!AB332+HKII!AB332)</f>
        <v>0</v>
      </c>
      <c r="AC332" s="16">
        <f>IF($D332="","",HKI!AC332+HKII!AC332)</f>
        <v>0</v>
      </c>
      <c r="AD332" s="34">
        <f t="shared" si="18"/>
        <v>0</v>
      </c>
      <c r="AE332" s="16">
        <f>IF($D332="","",HKI!AE332+HKII!AE332)</f>
        <v>0</v>
      </c>
      <c r="AF332" s="16">
        <f>IF($D332="","",HKI!AF332+HKII!AF332)</f>
        <v>0</v>
      </c>
      <c r="AG332" s="16">
        <f>IF($D332="","",HKI!AG332+HKII!AG332)</f>
        <v>0</v>
      </c>
      <c r="AH332" s="34">
        <f>IF($D332="","",HKI!AH332+HKII!AH332)</f>
        <v>0</v>
      </c>
      <c r="AI332" s="16">
        <f>IF($D332="","",HKI!AI332+HKII!AI332+'COI - CHAM THI TN 17-18'!AI332)</f>
        <v>0</v>
      </c>
      <c r="AJ332" s="16">
        <f>IF($D332="","",HKI!AJ332+HKII!AJ332+'COI - CHAM THI TN 17-18'!AJ332)</f>
        <v>0</v>
      </c>
      <c r="AK332" s="34">
        <f>IF($D332="","",(SUM($AI332:$AJ332))*0.2)+'HK HE 16-17'!Y338</f>
        <v>0</v>
      </c>
      <c r="AL332" s="16">
        <f>IF($D332="","",HKI!AL332+HKII!AL332)</f>
        <v>0</v>
      </c>
      <c r="AM332" s="16">
        <f>IF($D332="","",HKI!AM332+HKII!AM332)</f>
        <v>0</v>
      </c>
      <c r="AN332" s="34">
        <f>IF($D332="","",HKI!AN332+HKII!AN332)</f>
        <v>0</v>
      </c>
      <c r="AO332" s="16">
        <f>IF($D332="","",HKI!AO332+HKII!AO332+'COI - CHAM THI TN 17-18'!AO332)</f>
        <v>0</v>
      </c>
      <c r="AP332" s="16">
        <f>IF($D332="","",HKI!AP332+HKII!AP332+'COI - CHAM THI TN 17-18'!AP332)</f>
        <v>0</v>
      </c>
      <c r="AQ332" s="16">
        <f>IF(D332="","",SUM(AO332:AP332)*0.4)+'HK HE 16-17'!AB338</f>
        <v>0</v>
      </c>
      <c r="AR332" s="34">
        <f>IF($D332="","",HKI!AR332+HKII!AR332+'COI - CHAM THI TN 17-18'!AR332+'HK HE 16-17'!AF338)</f>
        <v>0</v>
      </c>
      <c r="AS332" s="34">
        <f>IF($D332="","",HKI!AS332+HKII!AS332+'COI - CHAM THI TN 17-18'!AS332+'HK HE 16-17'!AG338)</f>
        <v>0</v>
      </c>
      <c r="AT332" s="17">
        <f t="shared" si="19"/>
        <v>1.7</v>
      </c>
      <c r="AU332" s="5"/>
    </row>
    <row r="333" spans="1:47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>
        <f>IF($D333="","",HKI!E333+HKII!E333)</f>
        <v>0</v>
      </c>
      <c r="F333" s="16">
        <f>IF($D333="","",HKI!F333+HKII!F333)</f>
        <v>0</v>
      </c>
      <c r="G333" s="16">
        <f>IF($D333="","",HKI!G333+HKII!G333)</f>
        <v>0</v>
      </c>
      <c r="H333" s="16">
        <f>IF($D333="","",HKI!H333+HKII!H333)</f>
        <v>0</v>
      </c>
      <c r="I333" s="16">
        <f>IF($D333="","",HKI!I333+HKII!I333)</f>
        <v>0</v>
      </c>
      <c r="J333" s="16">
        <f>IF($D333="","",HKI!J333+HKII!J333)</f>
        <v>0</v>
      </c>
      <c r="K333" s="16">
        <f>IF($D333="","",HKI!K333+HKII!K333)</f>
        <v>0</v>
      </c>
      <c r="L333" s="16">
        <f>IF($D333="","",HKI!L333+HKII!L333)</f>
        <v>0</v>
      </c>
      <c r="M333" s="34">
        <f>IF($D333="","",($E333+$F333*1.5+$G333*0.25+$H333*0.5+$I333*2+$J333*2.5+$K333*0.5+$L333*1.5)+'HK HE 16-17'!I339)</f>
        <v>0</v>
      </c>
      <c r="N333" s="16">
        <f>IF($D333="","",HKI!N333+HKII!N333)</f>
        <v>0</v>
      </c>
      <c r="O333" s="16">
        <f>IF($D333="","",HKI!O333+HKII!O333)</f>
        <v>0</v>
      </c>
      <c r="P333" s="16">
        <f>IF($D333="","",HKI!P333+HKII!P333)</f>
        <v>0</v>
      </c>
      <c r="Q333" s="16">
        <f>IF($D333="","",HKI!Q333+HKII!Q333)</f>
        <v>0</v>
      </c>
      <c r="R333" s="34">
        <f>IF($D333="","",SUM($N333:$Q333)+'HK HE 16-17'!N339)</f>
        <v>0</v>
      </c>
      <c r="S333" s="16">
        <f>IF($D333="","",HKI!S333+HKII!S333)</f>
        <v>0</v>
      </c>
      <c r="T333" s="16">
        <f>IF($D333="","",HKI!T333+HKII!T333)</f>
        <v>0</v>
      </c>
      <c r="U333" s="16">
        <f>IF($D333="","",HKI!U333+HKII!U333)</f>
        <v>0</v>
      </c>
      <c r="V333" s="34">
        <f>IF($D333="","",((SUM($S333:$T333))-U333)*0.1)+'HK HE 16-17'!R339</f>
        <v>0</v>
      </c>
      <c r="W333" s="16">
        <f>IF($D333="","",HKI!W333+HKII!W333)</f>
        <v>0</v>
      </c>
      <c r="X333" s="16">
        <f>IF($D333="","",HKI!X333+HKII!X333)</f>
        <v>0</v>
      </c>
      <c r="Y333" s="16">
        <f>IF($D333="","",HKI!Y333+HKII!Y333)</f>
        <v>0</v>
      </c>
      <c r="Z333" s="34">
        <f t="shared" si="17"/>
        <v>0</v>
      </c>
      <c r="AA333" s="16">
        <f>IF($D333="","",HKI!AA333+HKII!AA333)</f>
        <v>0</v>
      </c>
      <c r="AB333" s="16">
        <f>IF($D333="","",HKI!AB333+HKII!AB333)</f>
        <v>0</v>
      </c>
      <c r="AC333" s="16">
        <f>IF($D333="","",HKI!AC333+HKII!AC333)</f>
        <v>0</v>
      </c>
      <c r="AD333" s="34">
        <f t="shared" si="18"/>
        <v>0</v>
      </c>
      <c r="AE333" s="16">
        <f>IF($D333="","",HKI!AE333+HKII!AE333)</f>
        <v>0</v>
      </c>
      <c r="AF333" s="16">
        <f>IF($D333="","",HKI!AF333+HKII!AF333)</f>
        <v>0</v>
      </c>
      <c r="AG333" s="16">
        <f>IF($D333="","",HKI!AG333+HKII!AG333)</f>
        <v>0</v>
      </c>
      <c r="AH333" s="34">
        <f>IF($D333="","",HKI!AH333+HKII!AH333)</f>
        <v>0</v>
      </c>
      <c r="AI333" s="16">
        <f>IF($D333="","",HKI!AI333+HKII!AI333+'COI - CHAM THI TN 17-18'!AI333)</f>
        <v>0</v>
      </c>
      <c r="AJ333" s="16">
        <f>IF($D333="","",HKI!AJ333+HKII!AJ333+'COI - CHAM THI TN 17-18'!AJ333)</f>
        <v>0</v>
      </c>
      <c r="AK333" s="34">
        <f>IF($D333="","",(SUM($AI333:$AJ333))*0.2)+'HK HE 16-17'!Y339</f>
        <v>0</v>
      </c>
      <c r="AL333" s="16">
        <f>IF($D333="","",HKI!AL333+HKII!AL333)</f>
        <v>0</v>
      </c>
      <c r="AM333" s="16">
        <f>IF($D333="","",HKI!AM333+HKII!AM333)</f>
        <v>0</v>
      </c>
      <c r="AN333" s="34">
        <f>IF($D333="","",HKI!AN333+HKII!AN333)</f>
        <v>0</v>
      </c>
      <c r="AO333" s="16">
        <f>IF($D333="","",HKI!AO333+HKII!AO333+'COI - CHAM THI TN 17-18'!AO333)</f>
        <v>0</v>
      </c>
      <c r="AP333" s="16">
        <f>IF($D333="","",HKI!AP333+HKII!AP333+'COI - CHAM THI TN 17-18'!AP333)</f>
        <v>0</v>
      </c>
      <c r="AQ333" s="16">
        <f>IF(D333="","",SUM(AO333:AP333)*0.4)+'HK HE 16-17'!AB339</f>
        <v>0</v>
      </c>
      <c r="AR333" s="34">
        <f>IF($D333="","",HKI!AR333+HKII!AR333+'COI - CHAM THI TN 17-18'!AR333+'HK HE 16-17'!AF339)</f>
        <v>0</v>
      </c>
      <c r="AS333" s="34">
        <f>IF($D333="","",HKI!AS333+HKII!AS333+'COI - CHAM THI TN 17-18'!AS333+'HK HE 16-17'!AG339)</f>
        <v>0</v>
      </c>
      <c r="AT333" s="17">
        <f t="shared" si="19"/>
        <v>0</v>
      </c>
      <c r="AU333" s="5"/>
    </row>
    <row r="334" spans="1:47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>
        <f>IF($D334="","",HKI!E334+HKII!E334)</f>
        <v>0</v>
      </c>
      <c r="F334" s="16">
        <f>IF($D334="","",HKI!F334+HKII!F334)</f>
        <v>0</v>
      </c>
      <c r="G334" s="16">
        <f>IF($D334="","",HKI!G334+HKII!G334)</f>
        <v>0</v>
      </c>
      <c r="H334" s="16">
        <f>IF($D334="","",HKI!H334+HKII!H334)</f>
        <v>0</v>
      </c>
      <c r="I334" s="16">
        <f>IF($D334="","",HKI!I334+HKII!I334)</f>
        <v>0</v>
      </c>
      <c r="J334" s="16">
        <f>IF($D334="","",HKI!J334+HKII!J334)</f>
        <v>0</v>
      </c>
      <c r="K334" s="16">
        <f>IF($D334="","",HKI!K334+HKII!K334)</f>
        <v>0</v>
      </c>
      <c r="L334" s="16">
        <f>IF($D334="","",HKI!L334+HKII!L334)</f>
        <v>0</v>
      </c>
      <c r="M334" s="34">
        <f>IF($D334="","",($E334+$F334*1.5+$G334*0.25+$H334*0.5+$I334*2+$J334*2.5+$K334*0.5+$L334*1.5)+'HK HE 16-17'!I340)</f>
        <v>0</v>
      </c>
      <c r="N334" s="16">
        <f>IF($D334="","",HKI!N334+HKII!N334)</f>
        <v>0</v>
      </c>
      <c r="O334" s="16">
        <f>IF($D334="","",HKI!O334+HKII!O334)</f>
        <v>0</v>
      </c>
      <c r="P334" s="16">
        <f>IF($D334="","",HKI!P334+HKII!P334)</f>
        <v>0</v>
      </c>
      <c r="Q334" s="16">
        <f>IF($D334="","",HKI!Q334+HKII!Q334)</f>
        <v>0</v>
      </c>
      <c r="R334" s="34">
        <f>IF($D334="","",SUM($N334:$Q334)+'HK HE 16-17'!N340)</f>
        <v>0</v>
      </c>
      <c r="S334" s="16">
        <f>IF($D334="","",HKI!S334+HKII!S334)</f>
        <v>0</v>
      </c>
      <c r="T334" s="16">
        <f>IF($D334="","",HKI!T334+HKII!T334)</f>
        <v>0</v>
      </c>
      <c r="U334" s="16">
        <f>IF($D334="","",HKI!U334+HKII!U334)</f>
        <v>0</v>
      </c>
      <c r="V334" s="34">
        <f>IF($D334="","",((SUM($S334:$T334))-U334)*0.1)+'HK HE 16-17'!R340</f>
        <v>0</v>
      </c>
      <c r="W334" s="16">
        <f>IF($D334="","",HKI!W334+HKII!W334)</f>
        <v>0</v>
      </c>
      <c r="X334" s="16">
        <f>IF($D334="","",HKI!X334+HKII!X334)</f>
        <v>0</v>
      </c>
      <c r="Y334" s="16">
        <f>IF($D334="","",HKI!Y334+HKII!Y334)</f>
        <v>0</v>
      </c>
      <c r="Z334" s="34">
        <f t="shared" si="17"/>
        <v>0</v>
      </c>
      <c r="AA334" s="16">
        <f>IF($D334="","",HKI!AA334+HKII!AA334)</f>
        <v>0</v>
      </c>
      <c r="AB334" s="16">
        <f>IF($D334="","",HKI!AB334+HKII!AB334)</f>
        <v>0</v>
      </c>
      <c r="AC334" s="16">
        <f>IF($D334="","",HKI!AC334+HKII!AC334)</f>
        <v>0</v>
      </c>
      <c r="AD334" s="34">
        <f t="shared" si="18"/>
        <v>0</v>
      </c>
      <c r="AE334" s="16">
        <f>IF($D334="","",HKI!AE334+HKII!AE334)</f>
        <v>0</v>
      </c>
      <c r="AF334" s="16">
        <f>IF($D334="","",HKI!AF334+HKII!AF334)</f>
        <v>0</v>
      </c>
      <c r="AG334" s="16">
        <f>IF($D334="","",HKI!AG334+HKII!AG334)</f>
        <v>0</v>
      </c>
      <c r="AH334" s="34">
        <f>IF($D334="","",HKI!AH334+HKII!AH334)</f>
        <v>0</v>
      </c>
      <c r="AI334" s="16">
        <f>IF($D334="","",HKI!AI334+HKII!AI334+'COI - CHAM THI TN 17-18'!AI334)</f>
        <v>0</v>
      </c>
      <c r="AJ334" s="16">
        <f>IF($D334="","",HKI!AJ334+HKII!AJ334+'COI - CHAM THI TN 17-18'!AJ334)</f>
        <v>0</v>
      </c>
      <c r="AK334" s="34">
        <f>IF($D334="","",(SUM($AI334:$AJ334))*0.2)+'HK HE 16-17'!Y340</f>
        <v>0</v>
      </c>
      <c r="AL334" s="16">
        <f>IF($D334="","",HKI!AL334+HKII!AL334)</f>
        <v>0</v>
      </c>
      <c r="AM334" s="16">
        <f>IF($D334="","",HKI!AM334+HKII!AM334)</f>
        <v>0</v>
      </c>
      <c r="AN334" s="34">
        <f>IF($D334="","",HKI!AN334+HKII!AN334)</f>
        <v>0</v>
      </c>
      <c r="AO334" s="16">
        <f>IF($D334="","",HKI!AO334+HKII!AO334+'COI - CHAM THI TN 17-18'!AO334)</f>
        <v>0</v>
      </c>
      <c r="AP334" s="16">
        <f>IF($D334="","",HKI!AP334+HKII!AP334+'COI - CHAM THI TN 17-18'!AP334)</f>
        <v>0</v>
      </c>
      <c r="AQ334" s="16">
        <f>IF(D334="","",SUM(AO334:AP334)*0.4)+'HK HE 16-17'!AB340</f>
        <v>0</v>
      </c>
      <c r="AR334" s="34">
        <f>IF($D334="","",HKI!AR334+HKII!AR334+'COI - CHAM THI TN 17-18'!AR334+'HK HE 16-17'!AF340)</f>
        <v>0</v>
      </c>
      <c r="AS334" s="34">
        <f>IF($D334="","",HKI!AS334+HKII!AS334+'COI - CHAM THI TN 17-18'!AS334+'HK HE 16-17'!AG340)</f>
        <v>0</v>
      </c>
      <c r="AT334" s="17">
        <f t="shared" si="19"/>
        <v>0</v>
      </c>
      <c r="AU334" s="5"/>
    </row>
    <row r="335" spans="1:47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>
        <f>IF($D335="","",HKI!E335+HKII!E335)</f>
        <v>0</v>
      </c>
      <c r="F335" s="16">
        <f>IF($D335="","",HKI!F335+HKII!F335)</f>
        <v>0</v>
      </c>
      <c r="G335" s="16">
        <f>IF($D335="","",HKI!G335+HKII!G335)</f>
        <v>0</v>
      </c>
      <c r="H335" s="16">
        <f>IF($D335="","",HKI!H335+HKII!H335)</f>
        <v>0</v>
      </c>
      <c r="I335" s="16">
        <f>IF($D335="","",HKI!I335+HKII!I335)</f>
        <v>0</v>
      </c>
      <c r="J335" s="16">
        <f>IF($D335="","",HKI!J335+HKII!J335)</f>
        <v>0</v>
      </c>
      <c r="K335" s="16">
        <f>IF($D335="","",HKI!K335+HKII!K335)</f>
        <v>0</v>
      </c>
      <c r="L335" s="16">
        <f>IF($D335="","",HKI!L335+HKII!L335)</f>
        <v>0</v>
      </c>
      <c r="M335" s="34">
        <f>IF($D335="","",($E335+$F335*1.5+$G335*0.25+$H335*0.5+$I335*2+$J335*2.5+$K335*0.5+$L335*1.5)+'HK HE 16-17'!I341)</f>
        <v>0</v>
      </c>
      <c r="N335" s="16">
        <f>IF($D335="","",HKI!N335+HKII!N335)</f>
        <v>0</v>
      </c>
      <c r="O335" s="16">
        <f>IF($D335="","",HKI!O335+HKII!O335)</f>
        <v>0</v>
      </c>
      <c r="P335" s="16">
        <f>IF($D335="","",HKI!P335+HKII!P335)</f>
        <v>0</v>
      </c>
      <c r="Q335" s="16">
        <f>IF($D335="","",HKI!Q335+HKII!Q335)</f>
        <v>0</v>
      </c>
      <c r="R335" s="34">
        <f>IF($D335="","",SUM($N335:$Q335)+'HK HE 16-17'!N341)</f>
        <v>0</v>
      </c>
      <c r="S335" s="16">
        <f>IF($D335="","",HKI!S335+HKII!S335)</f>
        <v>0</v>
      </c>
      <c r="T335" s="16">
        <f>IF($D335="","",HKI!T335+HKII!T335)</f>
        <v>0</v>
      </c>
      <c r="U335" s="16">
        <f>IF($D335="","",HKI!U335+HKII!U335)</f>
        <v>0</v>
      </c>
      <c r="V335" s="34">
        <f>IF($D335="","",((SUM($S335:$T335))-U335)*0.1)+'HK HE 16-17'!R341</f>
        <v>0</v>
      </c>
      <c r="W335" s="16">
        <f>IF($D335="","",HKI!W335+HKII!W335)</f>
        <v>0</v>
      </c>
      <c r="X335" s="16">
        <f>IF($D335="","",HKI!X335+HKII!X335)</f>
        <v>0</v>
      </c>
      <c r="Y335" s="16">
        <f>IF($D335="","",HKI!Y335+HKII!Y335)</f>
        <v>0</v>
      </c>
      <c r="Z335" s="34">
        <f t="shared" si="17"/>
        <v>0</v>
      </c>
      <c r="AA335" s="16">
        <f>IF($D335="","",HKI!AA335+HKII!AA335)</f>
        <v>0</v>
      </c>
      <c r="AB335" s="16">
        <f>IF($D335="","",HKI!AB335+HKII!AB335)</f>
        <v>0</v>
      </c>
      <c r="AC335" s="16">
        <f>IF($D335="","",HKI!AC335+HKII!AC335)</f>
        <v>0</v>
      </c>
      <c r="AD335" s="34">
        <f t="shared" si="18"/>
        <v>0</v>
      </c>
      <c r="AE335" s="16">
        <f>IF($D335="","",HKI!AE335+HKII!AE335)</f>
        <v>0</v>
      </c>
      <c r="AF335" s="16">
        <f>IF($D335="","",HKI!AF335+HKII!AF335)</f>
        <v>0</v>
      </c>
      <c r="AG335" s="16">
        <f>IF($D335="","",HKI!AG335+HKII!AG335)</f>
        <v>0</v>
      </c>
      <c r="AH335" s="34">
        <f>IF($D335="","",HKI!AH335+HKII!AH335)</f>
        <v>0</v>
      </c>
      <c r="AI335" s="16">
        <f>IF($D335="","",HKI!AI335+HKII!AI335+'COI - CHAM THI TN 17-18'!AI335)</f>
        <v>0</v>
      </c>
      <c r="AJ335" s="16">
        <f>IF($D335="","",HKI!AJ335+HKII!AJ335+'COI - CHAM THI TN 17-18'!AJ335)</f>
        <v>0</v>
      </c>
      <c r="AK335" s="34">
        <f>IF($D335="","",(SUM($AI335:$AJ335))*0.2)+'HK HE 16-17'!Y341</f>
        <v>0</v>
      </c>
      <c r="AL335" s="16">
        <f>IF($D335="","",HKI!AL335+HKII!AL335)</f>
        <v>0</v>
      </c>
      <c r="AM335" s="16">
        <f>IF($D335="","",HKI!AM335+HKII!AM335)</f>
        <v>0</v>
      </c>
      <c r="AN335" s="34">
        <f>IF($D335="","",HKI!AN335+HKII!AN335)</f>
        <v>0</v>
      </c>
      <c r="AO335" s="16">
        <f>IF($D335="","",HKI!AO335+HKII!AO335+'COI - CHAM THI TN 17-18'!AO335)</f>
        <v>0</v>
      </c>
      <c r="AP335" s="16">
        <f>IF($D335="","",HKI!AP335+HKII!AP335+'COI - CHAM THI TN 17-18'!AP335)</f>
        <v>0</v>
      </c>
      <c r="AQ335" s="16">
        <f>IF(D335="","",SUM(AO335:AP335)*0.4)+'HK HE 16-17'!AB341</f>
        <v>0</v>
      </c>
      <c r="AR335" s="34">
        <f>IF($D335="","",HKI!AR335+HKII!AR335+'COI - CHAM THI TN 17-18'!AR335+'HK HE 16-17'!AF341)</f>
        <v>0</v>
      </c>
      <c r="AS335" s="34">
        <f>IF($D335="","",HKI!AS335+HKII!AS335+'COI - CHAM THI TN 17-18'!AS335+'HK HE 16-17'!AG341)</f>
        <v>0</v>
      </c>
      <c r="AT335" s="17">
        <f t="shared" si="19"/>
        <v>0</v>
      </c>
      <c r="AU335" s="5"/>
    </row>
    <row r="336" spans="1:47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>
        <f>IF($D336="","",HKI!E336+HKII!E336)</f>
        <v>0</v>
      </c>
      <c r="F336" s="16">
        <f>IF($D336="","",HKI!F336+HKII!F336)</f>
        <v>0</v>
      </c>
      <c r="G336" s="16">
        <f>IF($D336="","",HKI!G336+HKII!G336)</f>
        <v>0</v>
      </c>
      <c r="H336" s="16">
        <f>IF($D336="","",HKI!H336+HKII!H336)</f>
        <v>0</v>
      </c>
      <c r="I336" s="16">
        <f>IF($D336="","",HKI!I336+HKII!I336)</f>
        <v>0</v>
      </c>
      <c r="J336" s="16">
        <f>IF($D336="","",HKI!J336+HKII!J336)</f>
        <v>0</v>
      </c>
      <c r="K336" s="16">
        <f>IF($D336="","",HKI!K336+HKII!K336)</f>
        <v>0</v>
      </c>
      <c r="L336" s="16">
        <f>IF($D336="","",HKI!L336+HKII!L336)</f>
        <v>0</v>
      </c>
      <c r="M336" s="34">
        <f>IF($D336="","",($E336+$F336*1.5+$G336*0.25+$H336*0.5+$I336*2+$J336*2.5+$K336*0.5+$L336*1.5)+'HK HE 16-17'!I342)</f>
        <v>0</v>
      </c>
      <c r="N336" s="16">
        <f>IF($D336="","",HKI!N336+HKII!N336)</f>
        <v>0</v>
      </c>
      <c r="O336" s="16">
        <f>IF($D336="","",HKI!O336+HKII!O336)</f>
        <v>0</v>
      </c>
      <c r="P336" s="16">
        <f>IF($D336="","",HKI!P336+HKII!P336)</f>
        <v>0</v>
      </c>
      <c r="Q336" s="16">
        <f>IF($D336="","",HKI!Q336+HKII!Q336)</f>
        <v>0</v>
      </c>
      <c r="R336" s="34">
        <f>IF($D336="","",SUM($N336:$Q336)+'HK HE 16-17'!N342)</f>
        <v>0</v>
      </c>
      <c r="S336" s="16">
        <f>IF($D336="","",HKI!S336+HKII!S336)</f>
        <v>0</v>
      </c>
      <c r="T336" s="16">
        <f>IF($D336="","",HKI!T336+HKII!T336)</f>
        <v>0</v>
      </c>
      <c r="U336" s="16">
        <f>IF($D336="","",HKI!U336+HKII!U336)</f>
        <v>0</v>
      </c>
      <c r="V336" s="34">
        <f>IF($D336="","",((SUM($S336:$T336))-U336)*0.1)+'HK HE 16-17'!R342</f>
        <v>0</v>
      </c>
      <c r="W336" s="16">
        <f>IF($D336="","",HKI!W336+HKII!W336)</f>
        <v>0</v>
      </c>
      <c r="X336" s="16">
        <f>IF($D336="","",HKI!X336+HKII!X336)</f>
        <v>0</v>
      </c>
      <c r="Y336" s="16">
        <f>IF($D336="","",HKI!Y336+HKII!Y336)</f>
        <v>0</v>
      </c>
      <c r="Z336" s="34">
        <f t="shared" si="17"/>
        <v>0</v>
      </c>
      <c r="AA336" s="16">
        <f>IF($D336="","",HKI!AA336+HKII!AA336)</f>
        <v>0</v>
      </c>
      <c r="AB336" s="16">
        <f>IF($D336="","",HKI!AB336+HKII!AB336)</f>
        <v>0</v>
      </c>
      <c r="AC336" s="16">
        <f>IF($D336="","",HKI!AC336+HKII!AC336)</f>
        <v>0</v>
      </c>
      <c r="AD336" s="34">
        <f t="shared" si="18"/>
        <v>0</v>
      </c>
      <c r="AE336" s="16">
        <f>IF($D336="","",HKI!AE336+HKII!AE336)</f>
        <v>0</v>
      </c>
      <c r="AF336" s="16">
        <f>IF($D336="","",HKI!AF336+HKII!AF336)</f>
        <v>0</v>
      </c>
      <c r="AG336" s="16">
        <f>IF($D336="","",HKI!AG336+HKII!AG336)</f>
        <v>0</v>
      </c>
      <c r="AH336" s="34">
        <f>IF($D336="","",HKI!AH336+HKII!AH336)</f>
        <v>0</v>
      </c>
      <c r="AI336" s="16">
        <f>IF($D336="","",HKI!AI336+HKII!AI336+'COI - CHAM THI TN 17-18'!AI336)</f>
        <v>0</v>
      </c>
      <c r="AJ336" s="16">
        <f>IF($D336="","",HKI!AJ336+HKII!AJ336+'COI - CHAM THI TN 17-18'!AJ336)</f>
        <v>0</v>
      </c>
      <c r="AK336" s="34">
        <f>IF($D336="","",(SUM($AI336:$AJ336))*0.2)+'HK HE 16-17'!Y342</f>
        <v>0</v>
      </c>
      <c r="AL336" s="16">
        <f>IF($D336="","",HKI!AL336+HKII!AL336)</f>
        <v>0</v>
      </c>
      <c r="AM336" s="16">
        <f>IF($D336="","",HKI!AM336+HKII!AM336)</f>
        <v>0</v>
      </c>
      <c r="AN336" s="34">
        <f>IF($D336="","",HKI!AN336+HKII!AN336)</f>
        <v>0</v>
      </c>
      <c r="AO336" s="16">
        <f>IF($D336="","",HKI!AO336+HKII!AO336+'COI - CHAM THI TN 17-18'!AO336)</f>
        <v>0</v>
      </c>
      <c r="AP336" s="16">
        <f>IF($D336="","",HKI!AP336+HKII!AP336+'COI - CHAM THI TN 17-18'!AP336)</f>
        <v>0</v>
      </c>
      <c r="AQ336" s="16">
        <f>IF(D336="","",SUM(AO336:AP336)*0.4)+'HK HE 16-17'!AB342</f>
        <v>0</v>
      </c>
      <c r="AR336" s="34">
        <f>IF($D336="","",HKI!AR336+HKII!AR336+'COI - CHAM THI TN 17-18'!AR336+'HK HE 16-17'!AF342)</f>
        <v>0</v>
      </c>
      <c r="AS336" s="34">
        <f>IF($D336="","",HKI!AS336+HKII!AS336+'COI - CHAM THI TN 17-18'!AS336+'HK HE 16-17'!AG342)</f>
        <v>0</v>
      </c>
      <c r="AT336" s="17">
        <f t="shared" si="19"/>
        <v>0</v>
      </c>
      <c r="AU336" s="5"/>
    </row>
    <row r="337" spans="1:47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>
        <f>IF($D337="","",HKI!E337+HKII!E337)</f>
        <v>0</v>
      </c>
      <c r="F337" s="16">
        <f>IF($D337="","",HKI!F337+HKII!F337)</f>
        <v>0</v>
      </c>
      <c r="G337" s="16">
        <f>IF($D337="","",HKI!G337+HKII!G337)</f>
        <v>0</v>
      </c>
      <c r="H337" s="16">
        <f>IF($D337="","",HKI!H337+HKII!H337)</f>
        <v>0</v>
      </c>
      <c r="I337" s="16">
        <f>IF($D337="","",HKI!I337+HKII!I337)</f>
        <v>0</v>
      </c>
      <c r="J337" s="16">
        <f>IF($D337="","",HKI!J337+HKII!J337)</f>
        <v>0</v>
      </c>
      <c r="K337" s="16">
        <f>IF($D337="","",HKI!K337+HKII!K337)</f>
        <v>0</v>
      </c>
      <c r="L337" s="16">
        <f>IF($D337="","",HKI!L337+HKII!L337)</f>
        <v>0</v>
      </c>
      <c r="M337" s="34">
        <f>IF($D337="","",($E337+$F337*1.5+$G337*0.25+$H337*0.5+$I337*2+$J337*2.5+$K337*0.5+$L337*1.5)+'HK HE 16-17'!I343)</f>
        <v>0</v>
      </c>
      <c r="N337" s="16">
        <f>IF($D337="","",HKI!N337+HKII!N337)</f>
        <v>0</v>
      </c>
      <c r="O337" s="16">
        <f>IF($D337="","",HKI!O337+HKII!O337)</f>
        <v>0</v>
      </c>
      <c r="P337" s="16">
        <f>IF($D337="","",HKI!P337+HKII!P337)</f>
        <v>0</v>
      </c>
      <c r="Q337" s="16">
        <f>IF($D337="","",HKI!Q337+HKII!Q337)</f>
        <v>0</v>
      </c>
      <c r="R337" s="34">
        <f>IF($D337="","",SUM($N337:$Q337)+'HK HE 16-17'!N343)</f>
        <v>0</v>
      </c>
      <c r="S337" s="16">
        <f>IF($D337="","",HKI!S337+HKII!S337)</f>
        <v>0</v>
      </c>
      <c r="T337" s="16">
        <f>IF($D337="","",HKI!T337+HKII!T337)</f>
        <v>0</v>
      </c>
      <c r="U337" s="16">
        <f>IF($D337="","",HKI!U337+HKII!U337)</f>
        <v>0</v>
      </c>
      <c r="V337" s="34">
        <f>IF($D337="","",((SUM($S337:$T337))-U337)*0.1)+'HK HE 16-17'!R343</f>
        <v>0</v>
      </c>
      <c r="W337" s="16">
        <f>IF($D337="","",HKI!W337+HKII!W337)</f>
        <v>0</v>
      </c>
      <c r="X337" s="16">
        <f>IF($D337="","",HKI!X337+HKII!X337)</f>
        <v>0</v>
      </c>
      <c r="Y337" s="16">
        <f>IF($D337="","",HKI!Y337+HKII!Y337)</f>
        <v>0</v>
      </c>
      <c r="Z337" s="34">
        <f t="shared" si="17"/>
        <v>0</v>
      </c>
      <c r="AA337" s="16">
        <f>IF($D337="","",HKI!AA337+HKII!AA337)</f>
        <v>0</v>
      </c>
      <c r="AB337" s="16">
        <f>IF($D337="","",HKI!AB337+HKII!AB337)</f>
        <v>0</v>
      </c>
      <c r="AC337" s="16">
        <f>IF($D337="","",HKI!AC337+HKII!AC337)</f>
        <v>0</v>
      </c>
      <c r="AD337" s="34">
        <f t="shared" si="18"/>
        <v>0</v>
      </c>
      <c r="AE337" s="16">
        <f>IF($D337="","",HKI!AE337+HKII!AE337)</f>
        <v>0</v>
      </c>
      <c r="AF337" s="16">
        <f>IF($D337="","",HKI!AF337+HKII!AF337)</f>
        <v>0</v>
      </c>
      <c r="AG337" s="16">
        <f>IF($D337="","",HKI!AG337+HKII!AG337)</f>
        <v>0</v>
      </c>
      <c r="AH337" s="34">
        <f>IF($D337="","",HKI!AH337+HKII!AH337)</f>
        <v>0</v>
      </c>
      <c r="AI337" s="16">
        <f>IF($D337="","",HKI!AI337+HKII!AI337+'COI - CHAM THI TN 17-18'!AI337)</f>
        <v>0</v>
      </c>
      <c r="AJ337" s="16">
        <f>IF($D337="","",HKI!AJ337+HKII!AJ337+'COI - CHAM THI TN 17-18'!AJ337)</f>
        <v>0</v>
      </c>
      <c r="AK337" s="34">
        <f>IF($D337="","",(SUM($AI337:$AJ337))*0.2)+'HK HE 16-17'!Y343</f>
        <v>0</v>
      </c>
      <c r="AL337" s="16">
        <f>IF($D337="","",HKI!AL337+HKII!AL337)</f>
        <v>0</v>
      </c>
      <c r="AM337" s="16">
        <f>IF($D337="","",HKI!AM337+HKII!AM337)</f>
        <v>0</v>
      </c>
      <c r="AN337" s="34">
        <f>IF($D337="","",HKI!AN337+HKII!AN337)</f>
        <v>0</v>
      </c>
      <c r="AO337" s="16">
        <f>IF($D337="","",HKI!AO337+HKII!AO337+'COI - CHAM THI TN 17-18'!AO337)</f>
        <v>0</v>
      </c>
      <c r="AP337" s="16">
        <f>IF($D337="","",HKI!AP337+HKII!AP337+'COI - CHAM THI TN 17-18'!AP337)</f>
        <v>0</v>
      </c>
      <c r="AQ337" s="16">
        <f>IF(D337="","",SUM(AO337:AP337)*0.4)+'HK HE 16-17'!AB343</f>
        <v>0</v>
      </c>
      <c r="AR337" s="34">
        <f>IF($D337="","",HKI!AR337+HKII!AR337+'COI - CHAM THI TN 17-18'!AR337+'HK HE 16-17'!AF343)</f>
        <v>0</v>
      </c>
      <c r="AS337" s="34">
        <f>IF($D337="","",HKI!AS337+HKII!AS337+'COI - CHAM THI TN 17-18'!AS337+'HK HE 16-17'!AG343)</f>
        <v>0</v>
      </c>
      <c r="AT337" s="17">
        <f t="shared" si="19"/>
        <v>0</v>
      </c>
      <c r="AU337" s="5"/>
    </row>
    <row r="338" spans="1:47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>
        <f>IF($D338="","",HKI!E338+HKII!E338)</f>
        <v>0</v>
      </c>
      <c r="F338" s="16">
        <f>IF($D338="","",HKI!F338+HKII!F338)</f>
        <v>8</v>
      </c>
      <c r="G338" s="16">
        <f>IF($D338="","",HKI!G338+HKII!G338)</f>
        <v>0</v>
      </c>
      <c r="H338" s="16">
        <f>IF($D338="","",HKI!H338+HKII!H338)</f>
        <v>0</v>
      </c>
      <c r="I338" s="16">
        <f>IF($D338="","",HKI!I338+HKII!I338)</f>
        <v>0</v>
      </c>
      <c r="J338" s="16">
        <f>IF($D338="","",HKI!J338+HKII!J338)</f>
        <v>0</v>
      </c>
      <c r="K338" s="16">
        <f>IF($D338="","",HKI!K338+HKII!K338)</f>
        <v>0</v>
      </c>
      <c r="L338" s="16">
        <f>IF($D338="","",HKI!L338+HKII!L338)</f>
        <v>0</v>
      </c>
      <c r="M338" s="34">
        <f>IF($D338="","",($E338+$F338*1.5+$G338*0.25+$H338*0.5+$I338*2+$J338*2.5+$K338*0.5+$L338*1.5)+'HK HE 16-17'!I344)</f>
        <v>12</v>
      </c>
      <c r="N338" s="16">
        <f>IF($D338="","",HKI!N338+HKII!N338)</f>
        <v>0</v>
      </c>
      <c r="O338" s="16">
        <f>IF($D338="","",HKI!O338+HKII!O338)</f>
        <v>0</v>
      </c>
      <c r="P338" s="16">
        <f>IF($D338="","",HKI!P338+HKII!P338)</f>
        <v>0</v>
      </c>
      <c r="Q338" s="16">
        <f>IF($D338="","",HKI!Q338+HKII!Q338)</f>
        <v>0</v>
      </c>
      <c r="R338" s="34">
        <f>IF($D338="","",SUM($N338:$Q338)+'HK HE 16-17'!N344)</f>
        <v>0</v>
      </c>
      <c r="S338" s="16">
        <f>IF($D338="","",HKI!S338+HKII!S338)</f>
        <v>0</v>
      </c>
      <c r="T338" s="16">
        <f>IF($D338="","",HKI!T338+HKII!T338)</f>
        <v>0</v>
      </c>
      <c r="U338" s="16">
        <f>IF($D338="","",HKI!U338+HKII!U338)</f>
        <v>0</v>
      </c>
      <c r="V338" s="34">
        <f>IF($D338="","",((SUM($S338:$T338))-U338)*0.1)+'HK HE 16-17'!R344</f>
        <v>0</v>
      </c>
      <c r="W338" s="16">
        <f>IF($D338="","",HKI!W338+HKII!W338)</f>
        <v>0</v>
      </c>
      <c r="X338" s="16">
        <f>IF($D338="","",HKI!X338+HKII!X338)</f>
        <v>0</v>
      </c>
      <c r="Y338" s="16">
        <f>IF($D338="","",HKI!Y338+HKII!Y338)</f>
        <v>0</v>
      </c>
      <c r="Z338" s="34">
        <f t="shared" si="17"/>
        <v>0</v>
      </c>
      <c r="AA338" s="16">
        <f>IF($D338="","",HKI!AA338+HKII!AA338)</f>
        <v>0</v>
      </c>
      <c r="AB338" s="16">
        <f>IF($D338="","",HKI!AB338+HKII!AB338)</f>
        <v>0</v>
      </c>
      <c r="AC338" s="16">
        <f>IF($D338="","",HKI!AC338+HKII!AC338)</f>
        <v>0</v>
      </c>
      <c r="AD338" s="34">
        <f t="shared" si="18"/>
        <v>0</v>
      </c>
      <c r="AE338" s="16">
        <f>IF($D338="","",HKI!AE338+HKII!AE338)</f>
        <v>0</v>
      </c>
      <c r="AF338" s="16">
        <f>IF($D338="","",HKI!AF338+HKII!AF338)</f>
        <v>0</v>
      </c>
      <c r="AG338" s="16">
        <f>IF($D338="","",HKI!AG338+HKII!AG338)</f>
        <v>0</v>
      </c>
      <c r="AH338" s="34">
        <f>IF($D338="","",HKI!AH338+HKII!AH338)</f>
        <v>0</v>
      </c>
      <c r="AI338" s="16">
        <f>IF($D338="","",HKI!AI338+HKII!AI338+'COI - CHAM THI TN 17-18'!AI338)</f>
        <v>0</v>
      </c>
      <c r="AJ338" s="16">
        <f>IF($D338="","",HKI!AJ338+HKII!AJ338+'COI - CHAM THI TN 17-18'!AJ338)</f>
        <v>0</v>
      </c>
      <c r="AK338" s="34">
        <f>IF($D338="","",(SUM($AI338:$AJ338))*0.2)+'HK HE 16-17'!Y344</f>
        <v>0</v>
      </c>
      <c r="AL338" s="16">
        <f>IF($D338="","",HKI!AL338+HKII!AL338)</f>
        <v>0</v>
      </c>
      <c r="AM338" s="16">
        <f>IF($D338="","",HKI!AM338+HKII!AM338)</f>
        <v>0</v>
      </c>
      <c r="AN338" s="34">
        <f>IF($D338="","",HKI!AN338+HKII!AN338)</f>
        <v>0</v>
      </c>
      <c r="AO338" s="16">
        <f>IF($D338="","",HKI!AO338+HKII!AO338+'COI - CHAM THI TN 17-18'!AO338)</f>
        <v>0</v>
      </c>
      <c r="AP338" s="16">
        <f>IF($D338="","",HKI!AP338+HKII!AP338+'COI - CHAM THI TN 17-18'!AP338)</f>
        <v>0</v>
      </c>
      <c r="AQ338" s="16">
        <f>IF(D338="","",SUM(AO338:AP338)*0.4)+'HK HE 16-17'!AB344</f>
        <v>0</v>
      </c>
      <c r="AR338" s="34">
        <f>IF($D338="","",HKI!AR338+HKII!AR338+'COI - CHAM THI TN 17-18'!AR338+'HK HE 16-17'!AF344)</f>
        <v>0</v>
      </c>
      <c r="AS338" s="34">
        <f>IF($D338="","",HKI!AS338+HKII!AS338+'COI - CHAM THI TN 17-18'!AS338+'HK HE 16-17'!AG344)</f>
        <v>0</v>
      </c>
      <c r="AT338" s="17">
        <f t="shared" si="19"/>
        <v>12</v>
      </c>
      <c r="AU338" s="5"/>
    </row>
    <row r="339" spans="1:47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>
        <f>IF($D339="","",HKI!E339+HKII!E339)</f>
        <v>0</v>
      </c>
      <c r="F339" s="16">
        <f>IF($D339="","",HKI!F339+HKII!F339)</f>
        <v>0</v>
      </c>
      <c r="G339" s="16">
        <f>IF($D339="","",HKI!G339+HKII!G339)</f>
        <v>0</v>
      </c>
      <c r="H339" s="16">
        <f>IF($D339="","",HKI!H339+HKII!H339)</f>
        <v>0</v>
      </c>
      <c r="I339" s="16">
        <f>IF($D339="","",HKI!I339+HKII!I339)</f>
        <v>0</v>
      </c>
      <c r="J339" s="16">
        <f>IF($D339="","",HKI!J339+HKII!J339)</f>
        <v>0</v>
      </c>
      <c r="K339" s="16">
        <f>IF($D339="","",HKI!K339+HKII!K339)</f>
        <v>0</v>
      </c>
      <c r="L339" s="16">
        <f>IF($D339="","",HKI!L339+HKII!L339)</f>
        <v>0</v>
      </c>
      <c r="M339" s="34">
        <f>IF($D339="","",($E339+$F339*1.5+$G339*0.25+$H339*0.5+$I339*2+$J339*2.5+$K339*0.5+$L339*1.5)+'HK HE 16-17'!I345)</f>
        <v>0</v>
      </c>
      <c r="N339" s="16">
        <f>IF($D339="","",HKI!N339+HKII!N339)</f>
        <v>0</v>
      </c>
      <c r="O339" s="16">
        <f>IF($D339="","",HKI!O339+HKII!O339)</f>
        <v>0</v>
      </c>
      <c r="P339" s="16">
        <f>IF($D339="","",HKI!P339+HKII!P339)</f>
        <v>0</v>
      </c>
      <c r="Q339" s="16">
        <f>IF($D339="","",HKI!Q339+HKII!Q339)</f>
        <v>0</v>
      </c>
      <c r="R339" s="34">
        <f>IF($D339="","",SUM($N339:$Q339)+'HK HE 16-17'!N345)</f>
        <v>0</v>
      </c>
      <c r="S339" s="16">
        <f>IF($D339="","",HKI!S339+HKII!S339)</f>
        <v>0</v>
      </c>
      <c r="T339" s="16">
        <f>IF($D339="","",HKI!T339+HKII!T339)</f>
        <v>0</v>
      </c>
      <c r="U339" s="16">
        <f>IF($D339="","",HKI!U339+HKII!U339)</f>
        <v>0</v>
      </c>
      <c r="V339" s="34">
        <f>IF($D339="","",((SUM($S339:$T339))-U339)*0.1)+'HK HE 16-17'!R345</f>
        <v>0</v>
      </c>
      <c r="W339" s="16">
        <f>IF($D339="","",HKI!W339+HKII!W339)</f>
        <v>0</v>
      </c>
      <c r="X339" s="16">
        <f>IF($D339="","",HKI!X339+HKII!X339)</f>
        <v>0</v>
      </c>
      <c r="Y339" s="16">
        <f>IF($D339="","",HKI!Y339+HKII!Y339)</f>
        <v>0</v>
      </c>
      <c r="Z339" s="34">
        <f t="shared" si="17"/>
        <v>0</v>
      </c>
      <c r="AA339" s="16">
        <f>IF($D339="","",HKI!AA339+HKII!AA339)</f>
        <v>0</v>
      </c>
      <c r="AB339" s="16">
        <f>IF($D339="","",HKI!AB339+HKII!AB339)</f>
        <v>0</v>
      </c>
      <c r="AC339" s="16">
        <f>IF($D339="","",HKI!AC339+HKII!AC339)</f>
        <v>0</v>
      </c>
      <c r="AD339" s="34">
        <f t="shared" si="18"/>
        <v>0</v>
      </c>
      <c r="AE339" s="16">
        <f>IF($D339="","",HKI!AE339+HKII!AE339)</f>
        <v>0</v>
      </c>
      <c r="AF339" s="16">
        <f>IF($D339="","",HKI!AF339+HKII!AF339)</f>
        <v>0</v>
      </c>
      <c r="AG339" s="16">
        <f>IF($D339="","",HKI!AG339+HKII!AG339)</f>
        <v>0</v>
      </c>
      <c r="AH339" s="34">
        <f>IF($D339="","",HKI!AH339+HKII!AH339)</f>
        <v>0</v>
      </c>
      <c r="AI339" s="16">
        <f>IF($D339="","",HKI!AI339+HKII!AI339+'COI - CHAM THI TN 17-18'!AI339)</f>
        <v>0</v>
      </c>
      <c r="AJ339" s="16">
        <f>IF($D339="","",HKI!AJ339+HKII!AJ339+'COI - CHAM THI TN 17-18'!AJ339)</f>
        <v>0</v>
      </c>
      <c r="AK339" s="34">
        <f>IF($D339="","",(SUM($AI339:$AJ339))*0.2)+'HK HE 16-17'!Y345</f>
        <v>0</v>
      </c>
      <c r="AL339" s="16">
        <f>IF($D339="","",HKI!AL339+HKII!AL339)</f>
        <v>0</v>
      </c>
      <c r="AM339" s="16">
        <f>IF($D339="","",HKI!AM339+HKII!AM339)</f>
        <v>0</v>
      </c>
      <c r="AN339" s="34">
        <f>IF($D339="","",HKI!AN339+HKII!AN339)</f>
        <v>0</v>
      </c>
      <c r="AO339" s="16">
        <f>IF($D339="","",HKI!AO339+HKII!AO339+'COI - CHAM THI TN 17-18'!AO339)</f>
        <v>0</v>
      </c>
      <c r="AP339" s="16">
        <f>IF($D339="","",HKI!AP339+HKII!AP339+'COI - CHAM THI TN 17-18'!AP339)</f>
        <v>0</v>
      </c>
      <c r="AQ339" s="16">
        <f>IF(D339="","",SUM(AO339:AP339)*0.4)+'HK HE 16-17'!AB345</f>
        <v>0</v>
      </c>
      <c r="AR339" s="34">
        <f>IF($D339="","",HKI!AR339+HKII!AR339+'COI - CHAM THI TN 17-18'!AR339+'HK HE 16-17'!AF345)</f>
        <v>0</v>
      </c>
      <c r="AS339" s="34">
        <f>IF($D339="","",HKI!AS339+HKII!AS339+'COI - CHAM THI TN 17-18'!AS339+'HK HE 16-17'!AG345)</f>
        <v>0</v>
      </c>
      <c r="AT339" s="17">
        <f t="shared" si="19"/>
        <v>0</v>
      </c>
      <c r="AU339" s="5"/>
    </row>
    <row r="340" spans="1:47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>
        <f>IF($D340="","",HKI!E340+HKII!E340)</f>
        <v>0</v>
      </c>
      <c r="F340" s="16">
        <f>IF($D340="","",HKI!F340+HKII!F340)</f>
        <v>0</v>
      </c>
      <c r="G340" s="16">
        <f>IF($D340="","",HKI!G340+HKII!G340)</f>
        <v>0</v>
      </c>
      <c r="H340" s="16">
        <f>IF($D340="","",HKI!H340+HKII!H340)</f>
        <v>0</v>
      </c>
      <c r="I340" s="16">
        <f>IF($D340="","",HKI!I340+HKII!I340)</f>
        <v>0</v>
      </c>
      <c r="J340" s="16">
        <f>IF($D340="","",HKI!J340+HKII!J340)</f>
        <v>0</v>
      </c>
      <c r="K340" s="16">
        <f>IF($D340="","",HKI!K340+HKII!K340)</f>
        <v>0</v>
      </c>
      <c r="L340" s="16">
        <f>IF($D340="","",HKI!L340+HKII!L340)</f>
        <v>0</v>
      </c>
      <c r="M340" s="34">
        <f>IF($D340="","",($E340+$F340*1.5+$G340*0.25+$H340*0.5+$I340*2+$J340*2.5+$K340*0.5+$L340*1.5)+'HK HE 16-17'!I346)</f>
        <v>0</v>
      </c>
      <c r="N340" s="16">
        <f>IF($D340="","",HKI!N340+HKII!N340)</f>
        <v>0</v>
      </c>
      <c r="O340" s="16">
        <f>IF($D340="","",HKI!O340+HKII!O340)</f>
        <v>0</v>
      </c>
      <c r="P340" s="16">
        <f>IF($D340="","",HKI!P340+HKII!P340)</f>
        <v>0</v>
      </c>
      <c r="Q340" s="16">
        <f>IF($D340="","",HKI!Q340+HKII!Q340)</f>
        <v>0</v>
      </c>
      <c r="R340" s="34">
        <f>IF($D340="","",SUM($N340:$Q340)+'HK HE 16-17'!N346)</f>
        <v>0</v>
      </c>
      <c r="S340" s="16">
        <f>IF($D340="","",HKI!S340+HKII!S340)</f>
        <v>0</v>
      </c>
      <c r="T340" s="16">
        <f>IF($D340="","",HKI!T340+HKII!T340)</f>
        <v>0</v>
      </c>
      <c r="U340" s="16">
        <f>IF($D340="","",HKI!U340+HKII!U340)</f>
        <v>0</v>
      </c>
      <c r="V340" s="34">
        <f>IF($D340="","",((SUM($S340:$T340))-U340)*0.1)+'HK HE 16-17'!R346</f>
        <v>0</v>
      </c>
      <c r="W340" s="16">
        <f>IF($D340="","",HKI!W340+HKII!W340)</f>
        <v>0</v>
      </c>
      <c r="X340" s="16">
        <f>IF($D340="","",HKI!X340+HKII!X340)</f>
        <v>0</v>
      </c>
      <c r="Y340" s="16">
        <f>IF($D340="","",HKI!Y340+HKII!Y340)</f>
        <v>0</v>
      </c>
      <c r="Z340" s="34">
        <f t="shared" si="17"/>
        <v>0</v>
      </c>
      <c r="AA340" s="16">
        <f>IF($D340="","",HKI!AA340+HKII!AA340)</f>
        <v>0</v>
      </c>
      <c r="AB340" s="16">
        <f>IF($D340="","",HKI!AB340+HKII!AB340)</f>
        <v>0</v>
      </c>
      <c r="AC340" s="16">
        <f>IF($D340="","",HKI!AC340+HKII!AC340)</f>
        <v>0</v>
      </c>
      <c r="AD340" s="34">
        <f t="shared" si="18"/>
        <v>0</v>
      </c>
      <c r="AE340" s="16">
        <f>IF($D340="","",HKI!AE340+HKII!AE340)</f>
        <v>0</v>
      </c>
      <c r="AF340" s="16">
        <f>IF($D340="","",HKI!AF340+HKII!AF340)</f>
        <v>0</v>
      </c>
      <c r="AG340" s="16">
        <f>IF($D340="","",HKI!AG340+HKII!AG340)</f>
        <v>0</v>
      </c>
      <c r="AH340" s="34">
        <f>IF($D340="","",HKI!AH340+HKII!AH340)</f>
        <v>0</v>
      </c>
      <c r="AI340" s="16">
        <f>IF($D340="","",HKI!AI340+HKII!AI340+'COI - CHAM THI TN 17-18'!AI340)</f>
        <v>0</v>
      </c>
      <c r="AJ340" s="16">
        <f>IF($D340="","",HKI!AJ340+HKII!AJ340+'COI - CHAM THI TN 17-18'!AJ340)</f>
        <v>0</v>
      </c>
      <c r="AK340" s="34">
        <f>IF($D340="","",(SUM($AI340:$AJ340))*0.2)+'HK HE 16-17'!Y346</f>
        <v>0</v>
      </c>
      <c r="AL340" s="16">
        <f>IF($D340="","",HKI!AL340+HKII!AL340)</f>
        <v>0</v>
      </c>
      <c r="AM340" s="16">
        <f>IF($D340="","",HKI!AM340+HKII!AM340)</f>
        <v>0</v>
      </c>
      <c r="AN340" s="34">
        <f>IF($D340="","",HKI!AN340+HKII!AN340)</f>
        <v>0</v>
      </c>
      <c r="AO340" s="16">
        <f>IF($D340="","",HKI!AO340+HKII!AO340+'COI - CHAM THI TN 17-18'!AO340)</f>
        <v>0</v>
      </c>
      <c r="AP340" s="16">
        <f>IF($D340="","",HKI!AP340+HKII!AP340+'COI - CHAM THI TN 17-18'!AP340)</f>
        <v>0</v>
      </c>
      <c r="AQ340" s="16">
        <f>IF(D340="","",SUM(AO340:AP340)*0.4)+'HK HE 16-17'!AB346</f>
        <v>0</v>
      </c>
      <c r="AR340" s="34">
        <f>IF($D340="","",HKI!AR340+HKII!AR340+'COI - CHAM THI TN 17-18'!AR340+'HK HE 16-17'!AF346)</f>
        <v>0</v>
      </c>
      <c r="AS340" s="34">
        <f>IF($D340="","",HKI!AS340+HKII!AS340+'COI - CHAM THI TN 17-18'!AS340+'HK HE 16-17'!AG346)</f>
        <v>0</v>
      </c>
      <c r="AT340" s="17">
        <f t="shared" si="19"/>
        <v>0</v>
      </c>
      <c r="AU340" s="5"/>
    </row>
    <row r="341" spans="1:47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>
        <f>IF($D341="","",HKI!E341+HKII!E341)</f>
        <v>0</v>
      </c>
      <c r="F341" s="16">
        <f>IF($D341="","",HKI!F341+HKII!F341)</f>
        <v>6</v>
      </c>
      <c r="G341" s="16">
        <f>IF($D341="","",HKI!G341+HKII!G341)</f>
        <v>0</v>
      </c>
      <c r="H341" s="16">
        <f>IF($D341="","",HKI!H341+HKII!H341)</f>
        <v>0</v>
      </c>
      <c r="I341" s="16">
        <f>IF($D341="","",HKI!I341+HKII!I341)</f>
        <v>0</v>
      </c>
      <c r="J341" s="16">
        <f>IF($D341="","",HKI!J341+HKII!J341)</f>
        <v>0</v>
      </c>
      <c r="K341" s="16">
        <f>IF($D341="","",HKI!K341+HKII!K341)</f>
        <v>0</v>
      </c>
      <c r="L341" s="16">
        <f>IF($D341="","",HKI!L341+HKII!L341)</f>
        <v>0</v>
      </c>
      <c r="M341" s="34">
        <f>IF($D341="","",($E341+$F341*1.5+$G341*0.25+$H341*0.5+$I341*2+$J341*2.5+$K341*0.5+$L341*1.5)+'HK HE 16-17'!I347)</f>
        <v>9</v>
      </c>
      <c r="N341" s="16">
        <f>IF($D341="","",HKI!N341+HKII!N341)</f>
        <v>2.85</v>
      </c>
      <c r="O341" s="16">
        <f>IF($D341="","",HKI!O341+HKII!O341)</f>
        <v>2.85</v>
      </c>
      <c r="P341" s="16">
        <f>IF($D341="","",HKI!P341+HKII!P341)</f>
        <v>0</v>
      </c>
      <c r="Q341" s="16">
        <f>IF($D341="","",HKI!Q341+HKII!Q341)</f>
        <v>0</v>
      </c>
      <c r="R341" s="34">
        <f>IF($D341="","",SUM($N341:$Q341)+'HK HE 16-17'!N347)</f>
        <v>5.7</v>
      </c>
      <c r="S341" s="16">
        <f>IF($D341="","",HKI!S341+HKII!S341)</f>
        <v>0</v>
      </c>
      <c r="T341" s="16">
        <f>IF($D341="","",HKI!T341+HKII!T341)</f>
        <v>0</v>
      </c>
      <c r="U341" s="16">
        <f>IF($D341="","",HKI!U341+HKII!U341)</f>
        <v>0</v>
      </c>
      <c r="V341" s="34">
        <f>IF($D341="","",((SUM($S341:$T341))-U341)*0.1)+'HK HE 16-17'!R347</f>
        <v>0</v>
      </c>
      <c r="W341" s="16">
        <f>IF($D341="","",HKI!W341+HKII!W341)</f>
        <v>0</v>
      </c>
      <c r="X341" s="16">
        <f>IF($D341="","",HKI!X341+HKII!X341)</f>
        <v>0</v>
      </c>
      <c r="Y341" s="16">
        <f>IF($D341="","",HKI!Y341+HKII!Y341)</f>
        <v>0</v>
      </c>
      <c r="Z341" s="34">
        <f t="shared" si="17"/>
        <v>0</v>
      </c>
      <c r="AA341" s="16">
        <f>IF($D341="","",HKI!AA341+HKII!AA341)</f>
        <v>0</v>
      </c>
      <c r="AB341" s="16">
        <f>IF($D341="","",HKI!AB341+HKII!AB341)</f>
        <v>0</v>
      </c>
      <c r="AC341" s="16">
        <f>IF($D341="","",HKI!AC341+HKII!AC341)</f>
        <v>0</v>
      </c>
      <c r="AD341" s="34">
        <f t="shared" si="18"/>
        <v>0</v>
      </c>
      <c r="AE341" s="16">
        <f>IF($D341="","",HKI!AE341+HKII!AE341)</f>
        <v>0</v>
      </c>
      <c r="AF341" s="16">
        <f>IF($D341="","",HKI!AF341+HKII!AF341)</f>
        <v>0</v>
      </c>
      <c r="AG341" s="16">
        <f>IF($D341="","",HKI!AG341+HKII!AG341)</f>
        <v>0</v>
      </c>
      <c r="AH341" s="34">
        <f>IF($D341="","",HKI!AH341+HKII!AH341)</f>
        <v>0</v>
      </c>
      <c r="AI341" s="16">
        <f>IF($D341="","",HKI!AI341+HKII!AI341+'COI - CHAM THI TN 17-18'!AI341)</f>
        <v>0</v>
      </c>
      <c r="AJ341" s="16">
        <f>IF($D341="","",HKI!AJ341+HKII!AJ341+'COI - CHAM THI TN 17-18'!AJ341)</f>
        <v>0</v>
      </c>
      <c r="AK341" s="34">
        <f>IF($D341="","",(SUM($AI341:$AJ341))*0.2)+'HK HE 16-17'!Y347</f>
        <v>0</v>
      </c>
      <c r="AL341" s="16">
        <f>IF($D341="","",HKI!AL341+HKII!AL341)</f>
        <v>0</v>
      </c>
      <c r="AM341" s="16">
        <f>IF($D341="","",HKI!AM341+HKII!AM341)</f>
        <v>0</v>
      </c>
      <c r="AN341" s="34">
        <f>IF($D341="","",HKI!AN341+HKII!AN341)</f>
        <v>0</v>
      </c>
      <c r="AO341" s="16">
        <f>IF($D341="","",HKI!AO341+HKII!AO341+'COI - CHAM THI TN 17-18'!AO341)</f>
        <v>0</v>
      </c>
      <c r="AP341" s="16">
        <f>IF($D341="","",HKI!AP341+HKII!AP341+'COI - CHAM THI TN 17-18'!AP341)</f>
        <v>0</v>
      </c>
      <c r="AQ341" s="16">
        <f>IF(D341="","",SUM(AO341:AP341)*0.4)+'HK HE 16-17'!AB347</f>
        <v>0</v>
      </c>
      <c r="AR341" s="34">
        <f>IF($D341="","",HKI!AR341+HKII!AR341+'COI - CHAM THI TN 17-18'!AR341+'HK HE 16-17'!AF347)</f>
        <v>0</v>
      </c>
      <c r="AS341" s="34">
        <f>IF($D341="","",HKI!AS341+HKII!AS341+'COI - CHAM THI TN 17-18'!AS341+'HK HE 16-17'!AG347)</f>
        <v>0</v>
      </c>
      <c r="AT341" s="17">
        <f t="shared" si="19"/>
        <v>14.7</v>
      </c>
      <c r="AU341" s="5"/>
    </row>
    <row r="342" spans="1:47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>
        <f>IF($D342="","",HKI!E342+HKII!E342)</f>
        <v>0</v>
      </c>
      <c r="F342" s="16">
        <f>IF($D342="","",HKI!F342+HKII!F342)</f>
        <v>0</v>
      </c>
      <c r="G342" s="16">
        <f>IF($D342="","",HKI!G342+HKII!G342)</f>
        <v>0</v>
      </c>
      <c r="H342" s="16">
        <f>IF($D342="","",HKI!H342+HKII!H342)</f>
        <v>0</v>
      </c>
      <c r="I342" s="16">
        <f>IF($D342="","",HKI!I342+HKII!I342)</f>
        <v>0</v>
      </c>
      <c r="J342" s="16">
        <f>IF($D342="","",HKI!J342+HKII!J342)</f>
        <v>0</v>
      </c>
      <c r="K342" s="16">
        <f>IF($D342="","",HKI!K342+HKII!K342)</f>
        <v>0</v>
      </c>
      <c r="L342" s="16">
        <f>IF($D342="","",HKI!L342+HKII!L342)</f>
        <v>0</v>
      </c>
      <c r="M342" s="34">
        <f>IF($D342="","",($E342+$F342*1.5+$G342*0.25+$H342*0.5+$I342*2+$J342*2.5+$K342*0.5+$L342*1.5)+'HK HE 16-17'!I348)</f>
        <v>0</v>
      </c>
      <c r="N342" s="16">
        <f>IF($D342="","",HKI!N342+HKII!N342)</f>
        <v>0</v>
      </c>
      <c r="O342" s="16">
        <f>IF($D342="","",HKI!O342+HKII!O342)</f>
        <v>0</v>
      </c>
      <c r="P342" s="16">
        <f>IF($D342="","",HKI!P342+HKII!P342)</f>
        <v>0</v>
      </c>
      <c r="Q342" s="16">
        <f>IF($D342="","",HKI!Q342+HKII!Q342)</f>
        <v>0</v>
      </c>
      <c r="R342" s="34">
        <f>IF($D342="","",SUM($N342:$Q342)+'HK HE 16-17'!N348)</f>
        <v>0</v>
      </c>
      <c r="S342" s="16">
        <f>IF($D342="","",HKI!S342+HKII!S342)</f>
        <v>0</v>
      </c>
      <c r="T342" s="16">
        <f>IF($D342="","",HKI!T342+HKII!T342)</f>
        <v>0</v>
      </c>
      <c r="U342" s="16">
        <f>IF($D342="","",HKI!U342+HKII!U342)</f>
        <v>0</v>
      </c>
      <c r="V342" s="34">
        <f>IF($D342="","",((SUM($S342:$T342))-U342)*0.1)+'HK HE 16-17'!R348</f>
        <v>0</v>
      </c>
      <c r="W342" s="16">
        <f>IF($D342="","",HKI!W342+HKII!W342)</f>
        <v>0</v>
      </c>
      <c r="X342" s="16">
        <f>IF($D342="","",HKI!X342+HKII!X342)</f>
        <v>0</v>
      </c>
      <c r="Y342" s="16">
        <f>IF($D342="","",HKI!Y342+HKII!Y342)</f>
        <v>0</v>
      </c>
      <c r="Z342" s="34">
        <f t="shared" si="17"/>
        <v>0</v>
      </c>
      <c r="AA342" s="16">
        <f>IF($D342="","",HKI!AA342+HKII!AA342)</f>
        <v>0</v>
      </c>
      <c r="AB342" s="16">
        <f>IF($D342="","",HKI!AB342+HKII!AB342)</f>
        <v>0</v>
      </c>
      <c r="AC342" s="16">
        <f>IF($D342="","",HKI!AC342+HKII!AC342)</f>
        <v>0</v>
      </c>
      <c r="AD342" s="34">
        <f t="shared" si="18"/>
        <v>0</v>
      </c>
      <c r="AE342" s="16">
        <f>IF($D342="","",HKI!AE342+HKII!AE342)</f>
        <v>0</v>
      </c>
      <c r="AF342" s="16">
        <f>IF($D342="","",HKI!AF342+HKII!AF342)</f>
        <v>0</v>
      </c>
      <c r="AG342" s="16">
        <f>IF($D342="","",HKI!AG342+HKII!AG342)</f>
        <v>0</v>
      </c>
      <c r="AH342" s="34">
        <f>IF($D342="","",HKI!AH342+HKII!AH342)</f>
        <v>0</v>
      </c>
      <c r="AI342" s="16">
        <f>IF($D342="","",HKI!AI342+HKII!AI342+'COI - CHAM THI TN 17-18'!AI342)</f>
        <v>0</v>
      </c>
      <c r="AJ342" s="16">
        <f>IF($D342="","",HKI!AJ342+HKII!AJ342+'COI - CHAM THI TN 17-18'!AJ342)</f>
        <v>0</v>
      </c>
      <c r="AK342" s="34">
        <f>IF($D342="","",(SUM($AI342:$AJ342))*0.2)+'HK HE 16-17'!Y348</f>
        <v>0</v>
      </c>
      <c r="AL342" s="16">
        <f>IF($D342="","",HKI!AL342+HKII!AL342)</f>
        <v>0</v>
      </c>
      <c r="AM342" s="16">
        <f>IF($D342="","",HKI!AM342+HKII!AM342)</f>
        <v>0</v>
      </c>
      <c r="AN342" s="34">
        <f>IF($D342="","",HKI!AN342+HKII!AN342)</f>
        <v>0</v>
      </c>
      <c r="AO342" s="16">
        <f>IF($D342="","",HKI!AO342+HKII!AO342+'COI - CHAM THI TN 17-18'!AO342)</f>
        <v>0</v>
      </c>
      <c r="AP342" s="16">
        <f>IF($D342="","",HKI!AP342+HKII!AP342+'COI - CHAM THI TN 17-18'!AP342)</f>
        <v>0</v>
      </c>
      <c r="AQ342" s="16">
        <f>IF(D342="","",SUM(AO342:AP342)*0.4)+'HK HE 16-17'!AB348</f>
        <v>0</v>
      </c>
      <c r="AR342" s="34">
        <f>IF($D342="","",HKI!AR342+HKII!AR342+'COI - CHAM THI TN 17-18'!AR342+'HK HE 16-17'!AF348)</f>
        <v>0</v>
      </c>
      <c r="AS342" s="34">
        <f>IF($D342="","",HKI!AS342+HKII!AS342+'COI - CHAM THI TN 17-18'!AS342+'HK HE 16-17'!AG348)</f>
        <v>0</v>
      </c>
      <c r="AT342" s="17">
        <f t="shared" si="19"/>
        <v>0</v>
      </c>
      <c r="AU342" s="5"/>
    </row>
    <row r="343" spans="1:47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>
        <f>IF($D343="","",HKI!E343+HKII!E343)</f>
        <v>0</v>
      </c>
      <c r="F343" s="16">
        <f>IF($D343="","",HKI!F343+HKII!F343)</f>
        <v>0</v>
      </c>
      <c r="G343" s="16">
        <f>IF($D343="","",HKI!G343+HKII!G343)</f>
        <v>0</v>
      </c>
      <c r="H343" s="16">
        <f>IF($D343="","",HKI!H343+HKII!H343)</f>
        <v>0</v>
      </c>
      <c r="I343" s="16">
        <f>IF($D343="","",HKI!I343+HKII!I343)</f>
        <v>0</v>
      </c>
      <c r="J343" s="16">
        <f>IF($D343="","",HKI!J343+HKII!J343)</f>
        <v>0</v>
      </c>
      <c r="K343" s="16">
        <f>IF($D343="","",HKI!K343+HKII!K343)</f>
        <v>0</v>
      </c>
      <c r="L343" s="16">
        <f>IF($D343="","",HKI!L343+HKII!L343)</f>
        <v>0</v>
      </c>
      <c r="M343" s="34">
        <f>IF($D343="","",($E343+$F343*1.5+$G343*0.25+$H343*0.5+$I343*2+$J343*2.5+$K343*0.5+$L343*1.5)+'HK HE 16-17'!I349)</f>
        <v>0</v>
      </c>
      <c r="N343" s="16">
        <f>IF($D343="","",HKI!N343+HKII!N343)</f>
        <v>0</v>
      </c>
      <c r="O343" s="16">
        <f>IF($D343="","",HKI!O343+HKII!O343)</f>
        <v>0</v>
      </c>
      <c r="P343" s="16">
        <f>IF($D343="","",HKI!P343+HKII!P343)</f>
        <v>0</v>
      </c>
      <c r="Q343" s="16">
        <f>IF($D343="","",HKI!Q343+HKII!Q343)</f>
        <v>0</v>
      </c>
      <c r="R343" s="34">
        <f>IF($D343="","",SUM($N343:$Q343)+'HK HE 16-17'!N349)</f>
        <v>0</v>
      </c>
      <c r="S343" s="16">
        <f>IF($D343="","",HKI!S343+HKII!S343)</f>
        <v>0</v>
      </c>
      <c r="T343" s="16">
        <f>IF($D343="","",HKI!T343+HKII!T343)</f>
        <v>0</v>
      </c>
      <c r="U343" s="16">
        <f>IF($D343="","",HKI!U343+HKII!U343)</f>
        <v>0</v>
      </c>
      <c r="V343" s="34">
        <f>IF($D343="","",((SUM($S343:$T343))-U343)*0.1)+'HK HE 16-17'!R349</f>
        <v>0</v>
      </c>
      <c r="W343" s="16">
        <f>IF($D343="","",HKI!W343+HKII!W343)</f>
        <v>0</v>
      </c>
      <c r="X343" s="16">
        <f>IF($D343="","",HKI!X343+HKII!X343)</f>
        <v>0</v>
      </c>
      <c r="Y343" s="16">
        <f>IF($D343="","",HKI!Y343+HKII!Y343)</f>
        <v>0</v>
      </c>
      <c r="Z343" s="34">
        <f t="shared" si="17"/>
        <v>0</v>
      </c>
      <c r="AA343" s="16">
        <f>IF($D343="","",HKI!AA343+HKII!AA343)</f>
        <v>0</v>
      </c>
      <c r="AB343" s="16">
        <f>IF($D343="","",HKI!AB343+HKII!AB343)</f>
        <v>0</v>
      </c>
      <c r="AC343" s="16">
        <f>IF($D343="","",HKI!AC343+HKII!AC343)</f>
        <v>0</v>
      </c>
      <c r="AD343" s="34">
        <f t="shared" si="18"/>
        <v>0</v>
      </c>
      <c r="AE343" s="16">
        <f>IF($D343="","",HKI!AE343+HKII!AE343)</f>
        <v>0</v>
      </c>
      <c r="AF343" s="16">
        <f>IF($D343="","",HKI!AF343+HKII!AF343)</f>
        <v>0</v>
      </c>
      <c r="AG343" s="16">
        <f>IF($D343="","",HKI!AG343+HKII!AG343)</f>
        <v>0</v>
      </c>
      <c r="AH343" s="34">
        <f>IF($D343="","",HKI!AH343+HKII!AH343)</f>
        <v>0</v>
      </c>
      <c r="AI343" s="16">
        <f>IF($D343="","",HKI!AI343+HKII!AI343+'COI - CHAM THI TN 17-18'!AI343)</f>
        <v>0</v>
      </c>
      <c r="AJ343" s="16">
        <f>IF($D343="","",HKI!AJ343+HKII!AJ343+'COI - CHAM THI TN 17-18'!AJ343)</f>
        <v>0</v>
      </c>
      <c r="AK343" s="34">
        <f>IF($D343="","",(SUM($AI343:$AJ343))*0.2)+'HK HE 16-17'!Y349</f>
        <v>0</v>
      </c>
      <c r="AL343" s="16">
        <f>IF($D343="","",HKI!AL343+HKII!AL343)</f>
        <v>0</v>
      </c>
      <c r="AM343" s="16">
        <f>IF($D343="","",HKI!AM343+HKII!AM343)</f>
        <v>0</v>
      </c>
      <c r="AN343" s="34">
        <f>IF($D343="","",HKI!AN343+HKII!AN343)</f>
        <v>0</v>
      </c>
      <c r="AO343" s="16">
        <f>IF($D343="","",HKI!AO343+HKII!AO343+'COI - CHAM THI TN 17-18'!AO343)</f>
        <v>0</v>
      </c>
      <c r="AP343" s="16">
        <f>IF($D343="","",HKI!AP343+HKII!AP343+'COI - CHAM THI TN 17-18'!AP343)</f>
        <v>0</v>
      </c>
      <c r="AQ343" s="16">
        <f>IF(D343="","",SUM(AO343:AP343)*0.4)+'HK HE 16-17'!AB349</f>
        <v>0</v>
      </c>
      <c r="AR343" s="34">
        <f>IF($D343="","",HKI!AR343+HKII!AR343+'COI - CHAM THI TN 17-18'!AR343+'HK HE 16-17'!AF349)</f>
        <v>0</v>
      </c>
      <c r="AS343" s="34">
        <f>IF($D343="","",HKI!AS343+HKII!AS343+'COI - CHAM THI TN 17-18'!AS343+'HK HE 16-17'!AG349)</f>
        <v>0</v>
      </c>
      <c r="AT343" s="17">
        <f t="shared" si="19"/>
        <v>0</v>
      </c>
      <c r="AU343" s="5"/>
    </row>
    <row r="344" spans="1:47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>
        <f>IF($D344="","",HKI!E344+HKII!E344)</f>
        <v>0</v>
      </c>
      <c r="F344" s="16">
        <f>IF($D344="","",HKI!F344+HKII!F344)</f>
        <v>0</v>
      </c>
      <c r="G344" s="16">
        <f>IF($D344="","",HKI!G344+HKII!G344)</f>
        <v>0</v>
      </c>
      <c r="H344" s="16">
        <f>IF($D344="","",HKI!H344+HKII!H344)</f>
        <v>0</v>
      </c>
      <c r="I344" s="16">
        <f>IF($D344="","",HKI!I344+HKII!I344)</f>
        <v>0</v>
      </c>
      <c r="J344" s="16">
        <f>IF($D344="","",HKI!J344+HKII!J344)</f>
        <v>0</v>
      </c>
      <c r="K344" s="16">
        <f>IF($D344="","",HKI!K344+HKII!K344)</f>
        <v>0</v>
      </c>
      <c r="L344" s="16">
        <f>IF($D344="","",HKI!L344+HKII!L344)</f>
        <v>0</v>
      </c>
      <c r="M344" s="34">
        <f>IF($D344="","",($E344+$F344*1.5+$G344*0.25+$H344*0.5+$I344*2+$J344*2.5+$K344*0.5+$L344*1.5)+'HK HE 16-17'!I350)</f>
        <v>0</v>
      </c>
      <c r="N344" s="16">
        <f>IF($D344="","",HKI!N344+HKII!N344)</f>
        <v>0</v>
      </c>
      <c r="O344" s="16">
        <f>IF($D344="","",HKI!O344+HKII!O344)</f>
        <v>0</v>
      </c>
      <c r="P344" s="16">
        <f>IF($D344="","",HKI!P344+HKII!P344)</f>
        <v>0</v>
      </c>
      <c r="Q344" s="16">
        <f>IF($D344="","",HKI!Q344+HKII!Q344)</f>
        <v>0</v>
      </c>
      <c r="R344" s="34">
        <f>IF($D344="","",SUM($N344:$Q344)+'HK HE 16-17'!N350)</f>
        <v>0</v>
      </c>
      <c r="S344" s="16">
        <f>IF($D344="","",HKI!S344+HKII!S344)</f>
        <v>0</v>
      </c>
      <c r="T344" s="16">
        <f>IF($D344="","",HKI!T344+HKII!T344)</f>
        <v>0</v>
      </c>
      <c r="U344" s="16">
        <f>IF($D344="","",HKI!U344+HKII!U344)</f>
        <v>0</v>
      </c>
      <c r="V344" s="34">
        <f>IF($D344="","",((SUM($S344:$T344))-U344)*0.1)+'HK HE 16-17'!R350</f>
        <v>0</v>
      </c>
      <c r="W344" s="16">
        <f>IF($D344="","",HKI!W344+HKII!W344)</f>
        <v>0</v>
      </c>
      <c r="X344" s="16">
        <f>IF($D344="","",HKI!X344+HKII!X344)</f>
        <v>0</v>
      </c>
      <c r="Y344" s="16">
        <f>IF($D344="","",HKI!Y344+HKII!Y344)</f>
        <v>0</v>
      </c>
      <c r="Z344" s="34">
        <f t="shared" si="17"/>
        <v>0</v>
      </c>
      <c r="AA344" s="16">
        <f>IF($D344="","",HKI!AA344+HKII!AA344)</f>
        <v>0</v>
      </c>
      <c r="AB344" s="16">
        <f>IF($D344="","",HKI!AB344+HKII!AB344)</f>
        <v>0</v>
      </c>
      <c r="AC344" s="16">
        <f>IF($D344="","",HKI!AC344+HKII!AC344)</f>
        <v>0</v>
      </c>
      <c r="AD344" s="34">
        <f t="shared" si="18"/>
        <v>0</v>
      </c>
      <c r="AE344" s="16">
        <f>IF($D344="","",HKI!AE344+HKII!AE344)</f>
        <v>0</v>
      </c>
      <c r="AF344" s="16">
        <f>IF($D344="","",HKI!AF344+HKII!AF344)</f>
        <v>0</v>
      </c>
      <c r="AG344" s="16">
        <f>IF($D344="","",HKI!AG344+HKII!AG344)</f>
        <v>0</v>
      </c>
      <c r="AH344" s="34">
        <f>IF($D344="","",HKI!AH344+HKII!AH344)</f>
        <v>0</v>
      </c>
      <c r="AI344" s="16">
        <f>IF($D344="","",HKI!AI344+HKII!AI344+'COI - CHAM THI TN 17-18'!AI344)</f>
        <v>0</v>
      </c>
      <c r="AJ344" s="16">
        <f>IF($D344="","",HKI!AJ344+HKII!AJ344+'COI - CHAM THI TN 17-18'!AJ344)</f>
        <v>0</v>
      </c>
      <c r="AK344" s="34">
        <f>IF($D344="","",(SUM($AI344:$AJ344))*0.2)+'HK HE 16-17'!Y350</f>
        <v>0</v>
      </c>
      <c r="AL344" s="16">
        <f>IF($D344="","",HKI!AL344+HKII!AL344)</f>
        <v>0</v>
      </c>
      <c r="AM344" s="16">
        <f>IF($D344="","",HKI!AM344+HKII!AM344)</f>
        <v>0</v>
      </c>
      <c r="AN344" s="34">
        <f>IF($D344="","",HKI!AN344+HKII!AN344)</f>
        <v>0</v>
      </c>
      <c r="AO344" s="16">
        <f>IF($D344="","",HKI!AO344+HKII!AO344+'COI - CHAM THI TN 17-18'!AO344)</f>
        <v>0</v>
      </c>
      <c r="AP344" s="16">
        <f>IF($D344="","",HKI!AP344+HKII!AP344+'COI - CHAM THI TN 17-18'!AP344)</f>
        <v>0</v>
      </c>
      <c r="AQ344" s="16">
        <f>IF(D344="","",SUM(AO344:AP344)*0.4)+'HK HE 16-17'!AB350</f>
        <v>0</v>
      </c>
      <c r="AR344" s="34">
        <f>IF($D344="","",HKI!AR344+HKII!AR344+'COI - CHAM THI TN 17-18'!AR344+'HK HE 16-17'!AF350)</f>
        <v>0</v>
      </c>
      <c r="AS344" s="34">
        <f>IF($D344="","",HKI!AS344+HKII!AS344+'COI - CHAM THI TN 17-18'!AS344+'HK HE 16-17'!AG350)</f>
        <v>0</v>
      </c>
      <c r="AT344" s="17">
        <f t="shared" si="19"/>
        <v>0</v>
      </c>
      <c r="AU344" s="5"/>
    </row>
    <row r="345" spans="1:47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>
        <f>IF($D345="","",HKI!E345+HKII!E345)</f>
        <v>0</v>
      </c>
      <c r="F345" s="16">
        <f>IF($D345="","",HKI!F345+HKII!F345)</f>
        <v>0</v>
      </c>
      <c r="G345" s="16">
        <f>IF($D345="","",HKI!G345+HKII!G345)</f>
        <v>0</v>
      </c>
      <c r="H345" s="16">
        <f>IF($D345="","",HKI!H345+HKII!H345)</f>
        <v>0</v>
      </c>
      <c r="I345" s="16">
        <f>IF($D345="","",HKI!I345+HKII!I345)</f>
        <v>0</v>
      </c>
      <c r="J345" s="16">
        <f>IF($D345="","",HKI!J345+HKII!J345)</f>
        <v>0</v>
      </c>
      <c r="K345" s="16">
        <f>IF($D345="","",HKI!K345+HKII!K345)</f>
        <v>0</v>
      </c>
      <c r="L345" s="16">
        <f>IF($D345="","",HKI!L345+HKII!L345)</f>
        <v>0</v>
      </c>
      <c r="M345" s="34">
        <f>IF($D345="","",($E345+$F345*1.5+$G345*0.25+$H345*0.5+$I345*2+$J345*2.5+$K345*0.5+$L345*1.5)+'HK HE 16-17'!I351)</f>
        <v>0</v>
      </c>
      <c r="N345" s="16">
        <f>IF($D345="","",HKI!N345+HKII!N345)</f>
        <v>0</v>
      </c>
      <c r="O345" s="16">
        <f>IF($D345="","",HKI!O345+HKII!O345)</f>
        <v>0</v>
      </c>
      <c r="P345" s="16">
        <f>IF($D345="","",HKI!P345+HKII!P345)</f>
        <v>0</v>
      </c>
      <c r="Q345" s="16">
        <f>IF($D345="","",HKI!Q345+HKII!Q345)</f>
        <v>0</v>
      </c>
      <c r="R345" s="34">
        <f>IF($D345="","",SUM($N345:$Q345)+'HK HE 16-17'!N351)</f>
        <v>0</v>
      </c>
      <c r="S345" s="16">
        <f>IF($D345="","",HKI!S345+HKII!S345)</f>
        <v>0</v>
      </c>
      <c r="T345" s="16">
        <f>IF($D345="","",HKI!T345+HKII!T345)</f>
        <v>0</v>
      </c>
      <c r="U345" s="16">
        <f>IF($D345="","",HKI!U345+HKII!U345)</f>
        <v>0</v>
      </c>
      <c r="V345" s="34">
        <f>IF($D345="","",((SUM($S345:$T345))-U345)*0.1)+'HK HE 16-17'!R351</f>
        <v>0</v>
      </c>
      <c r="W345" s="16">
        <f>IF($D345="","",HKI!W345+HKII!W345)</f>
        <v>0</v>
      </c>
      <c r="X345" s="16">
        <f>IF($D345="","",HKI!X345+HKII!X345)</f>
        <v>0</v>
      </c>
      <c r="Y345" s="16">
        <f>IF($D345="","",HKI!Y345+HKII!Y345)</f>
        <v>0</v>
      </c>
      <c r="Z345" s="34">
        <f t="shared" si="17"/>
        <v>0</v>
      </c>
      <c r="AA345" s="16">
        <f>IF($D345="","",HKI!AA345+HKII!AA345)</f>
        <v>0</v>
      </c>
      <c r="AB345" s="16">
        <f>IF($D345="","",HKI!AB345+HKII!AB345)</f>
        <v>0</v>
      </c>
      <c r="AC345" s="16">
        <f>IF($D345="","",HKI!AC345+HKII!AC345)</f>
        <v>0</v>
      </c>
      <c r="AD345" s="34">
        <f t="shared" si="18"/>
        <v>0</v>
      </c>
      <c r="AE345" s="16">
        <f>IF($D345="","",HKI!AE345+HKII!AE345)</f>
        <v>0</v>
      </c>
      <c r="AF345" s="16">
        <f>IF($D345="","",HKI!AF345+HKII!AF345)</f>
        <v>0</v>
      </c>
      <c r="AG345" s="16">
        <f>IF($D345="","",HKI!AG345+HKII!AG345)</f>
        <v>0</v>
      </c>
      <c r="AH345" s="34">
        <f>IF($D345="","",HKI!AH345+HKII!AH345)</f>
        <v>0</v>
      </c>
      <c r="AI345" s="16">
        <f>IF($D345="","",HKI!AI345+HKII!AI345+'COI - CHAM THI TN 17-18'!AI345)</f>
        <v>0</v>
      </c>
      <c r="AJ345" s="16">
        <f>IF($D345="","",HKI!AJ345+HKII!AJ345+'COI - CHAM THI TN 17-18'!AJ345)</f>
        <v>0</v>
      </c>
      <c r="AK345" s="34">
        <f>IF($D345="","",(SUM($AI345:$AJ345))*0.2)+'HK HE 16-17'!Y351</f>
        <v>0</v>
      </c>
      <c r="AL345" s="16">
        <f>IF($D345="","",HKI!AL345+HKII!AL345)</f>
        <v>0</v>
      </c>
      <c r="AM345" s="16">
        <f>IF($D345="","",HKI!AM345+HKII!AM345)</f>
        <v>0</v>
      </c>
      <c r="AN345" s="34">
        <f>IF($D345="","",HKI!AN345+HKII!AN345)</f>
        <v>0</v>
      </c>
      <c r="AO345" s="16">
        <f>IF($D345="","",HKI!AO345+HKII!AO345+'COI - CHAM THI TN 17-18'!AO345)</f>
        <v>0</v>
      </c>
      <c r="AP345" s="16">
        <f>IF($D345="","",HKI!AP345+HKII!AP345+'COI - CHAM THI TN 17-18'!AP345)</f>
        <v>0</v>
      </c>
      <c r="AQ345" s="16">
        <f>IF(D345="","",SUM(AO345:AP345)*0.4)+'HK HE 16-17'!AB351</f>
        <v>0</v>
      </c>
      <c r="AR345" s="34">
        <f>IF($D345="","",HKI!AR345+HKII!AR345+'COI - CHAM THI TN 17-18'!AR345+'HK HE 16-17'!AF351)</f>
        <v>0</v>
      </c>
      <c r="AS345" s="34">
        <f>IF($D345="","",HKI!AS345+HKII!AS345+'COI - CHAM THI TN 17-18'!AS345+'HK HE 16-17'!AG351)</f>
        <v>0</v>
      </c>
      <c r="AT345" s="17">
        <f t="shared" si="19"/>
        <v>0</v>
      </c>
      <c r="AU345" s="5"/>
    </row>
    <row r="346" spans="1:47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>
        <f>IF($D346="","",HKI!E346+HKII!E346)</f>
        <v>0</v>
      </c>
      <c r="F346" s="16">
        <f>IF($D346="","",HKI!F346+HKII!F346)</f>
        <v>0</v>
      </c>
      <c r="G346" s="16">
        <f>IF($D346="","",HKI!G346+HKII!G346)</f>
        <v>0</v>
      </c>
      <c r="H346" s="16">
        <f>IF($D346="","",HKI!H346+HKII!H346)</f>
        <v>0</v>
      </c>
      <c r="I346" s="16">
        <f>IF($D346="","",HKI!I346+HKII!I346)</f>
        <v>0</v>
      </c>
      <c r="J346" s="16">
        <f>IF($D346="","",HKI!J346+HKII!J346)</f>
        <v>0</v>
      </c>
      <c r="K346" s="16">
        <f>IF($D346="","",HKI!K346+HKII!K346)</f>
        <v>0</v>
      </c>
      <c r="L346" s="16">
        <f>IF($D346="","",HKI!L346+HKII!L346)</f>
        <v>0</v>
      </c>
      <c r="M346" s="34">
        <f>IF($D346="","",($E346+$F346*1.5+$G346*0.25+$H346*0.5+$I346*2+$J346*2.5+$K346*0.5+$L346*1.5)+'HK HE 16-17'!I352)</f>
        <v>0</v>
      </c>
      <c r="N346" s="16">
        <f>IF($D346="","",HKI!N346+HKII!N346)</f>
        <v>0</v>
      </c>
      <c r="O346" s="16">
        <f>IF($D346="","",HKI!O346+HKII!O346)</f>
        <v>0</v>
      </c>
      <c r="P346" s="16">
        <f>IF($D346="","",HKI!P346+HKII!P346)</f>
        <v>0</v>
      </c>
      <c r="Q346" s="16">
        <f>IF($D346="","",HKI!Q346+HKII!Q346)</f>
        <v>0</v>
      </c>
      <c r="R346" s="34">
        <f>IF($D346="","",SUM($N346:$Q346)+'HK HE 16-17'!N352)</f>
        <v>0</v>
      </c>
      <c r="S346" s="16">
        <f>IF($D346="","",HKI!S346+HKII!S346)</f>
        <v>0</v>
      </c>
      <c r="T346" s="16">
        <f>IF($D346="","",HKI!T346+HKII!T346)</f>
        <v>0</v>
      </c>
      <c r="U346" s="16">
        <f>IF($D346="","",HKI!U346+HKII!U346)</f>
        <v>0</v>
      </c>
      <c r="V346" s="34">
        <f>IF($D346="","",((SUM($S346:$T346))-U346)*0.1)+'HK HE 16-17'!R352</f>
        <v>0</v>
      </c>
      <c r="W346" s="16">
        <f>IF($D346="","",HKI!W346+HKII!W346)</f>
        <v>0</v>
      </c>
      <c r="X346" s="16">
        <f>IF($D346="","",HKI!X346+HKII!X346)</f>
        <v>0</v>
      </c>
      <c r="Y346" s="16">
        <f>IF($D346="","",HKI!Y346+HKII!Y346)</f>
        <v>0</v>
      </c>
      <c r="Z346" s="34">
        <f t="shared" si="17"/>
        <v>0</v>
      </c>
      <c r="AA346" s="16">
        <f>IF($D346="","",HKI!AA346+HKII!AA346)</f>
        <v>0</v>
      </c>
      <c r="AB346" s="16">
        <f>IF($D346="","",HKI!AB346+HKII!AB346)</f>
        <v>0</v>
      </c>
      <c r="AC346" s="16">
        <f>IF($D346="","",HKI!AC346+HKII!AC346)</f>
        <v>0</v>
      </c>
      <c r="AD346" s="34">
        <f t="shared" si="18"/>
        <v>0</v>
      </c>
      <c r="AE346" s="16">
        <f>IF($D346="","",HKI!AE346+HKII!AE346)</f>
        <v>0</v>
      </c>
      <c r="AF346" s="16">
        <f>IF($D346="","",HKI!AF346+HKII!AF346)</f>
        <v>0</v>
      </c>
      <c r="AG346" s="16">
        <f>IF($D346="","",HKI!AG346+HKII!AG346)</f>
        <v>0</v>
      </c>
      <c r="AH346" s="34">
        <f>IF($D346="","",HKI!AH346+HKII!AH346)</f>
        <v>0</v>
      </c>
      <c r="AI346" s="16">
        <f>IF($D346="","",HKI!AI346+HKII!AI346+'COI - CHAM THI TN 17-18'!AI346)</f>
        <v>0</v>
      </c>
      <c r="AJ346" s="16">
        <f>IF($D346="","",HKI!AJ346+HKII!AJ346+'COI - CHAM THI TN 17-18'!AJ346)</f>
        <v>0</v>
      </c>
      <c r="AK346" s="34">
        <f>IF($D346="","",(SUM($AI346:$AJ346))*0.2)+'HK HE 16-17'!Y352</f>
        <v>0</v>
      </c>
      <c r="AL346" s="16">
        <f>IF($D346="","",HKI!AL346+HKII!AL346)</f>
        <v>0</v>
      </c>
      <c r="AM346" s="16">
        <f>IF($D346="","",HKI!AM346+HKII!AM346)</f>
        <v>0</v>
      </c>
      <c r="AN346" s="34">
        <f>IF($D346="","",HKI!AN346+HKII!AN346)</f>
        <v>0</v>
      </c>
      <c r="AO346" s="16">
        <f>IF($D346="","",HKI!AO346+HKII!AO346+'COI - CHAM THI TN 17-18'!AO346)</f>
        <v>0</v>
      </c>
      <c r="AP346" s="16">
        <f>IF($D346="","",HKI!AP346+HKII!AP346+'COI - CHAM THI TN 17-18'!AP346)</f>
        <v>0</v>
      </c>
      <c r="AQ346" s="16">
        <f>IF(D346="","",SUM(AO346:AP346)*0.4)+'HK HE 16-17'!AB352</f>
        <v>0</v>
      </c>
      <c r="AR346" s="34">
        <f>IF($D346="","",HKI!AR346+HKII!AR346+'COI - CHAM THI TN 17-18'!AR346+'HK HE 16-17'!AF352)</f>
        <v>0</v>
      </c>
      <c r="AS346" s="34">
        <f>IF($D346="","",HKI!AS346+HKII!AS346+'COI - CHAM THI TN 17-18'!AS346+'HK HE 16-17'!AG352)</f>
        <v>0</v>
      </c>
      <c r="AT346" s="17">
        <f t="shared" si="19"/>
        <v>0</v>
      </c>
      <c r="AU346" s="5"/>
    </row>
    <row r="347" spans="1:47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>
        <f>IF($D347="","",HKI!E347+HKII!E347)</f>
        <v>0</v>
      </c>
      <c r="F347" s="16">
        <f>IF($D347="","",HKI!F347+HKII!F347)</f>
        <v>0</v>
      </c>
      <c r="G347" s="16">
        <f>IF($D347="","",HKI!G347+HKII!G347)</f>
        <v>0</v>
      </c>
      <c r="H347" s="16">
        <f>IF($D347="","",HKI!H347+HKII!H347)</f>
        <v>0</v>
      </c>
      <c r="I347" s="16">
        <f>IF($D347="","",HKI!I347+HKII!I347)</f>
        <v>0</v>
      </c>
      <c r="J347" s="16">
        <f>IF($D347="","",HKI!J347+HKII!J347)</f>
        <v>0</v>
      </c>
      <c r="K347" s="16">
        <f>IF($D347="","",HKI!K347+HKII!K347)</f>
        <v>0</v>
      </c>
      <c r="L347" s="16">
        <f>IF($D347="","",HKI!L347+HKII!L347)</f>
        <v>0</v>
      </c>
      <c r="M347" s="34">
        <f>IF($D347="","",($E347+$F347*1.5+$G347*0.25+$H347*0.5+$I347*2+$J347*2.5+$K347*0.5+$L347*1.5)+'HK HE 16-17'!I353)</f>
        <v>0</v>
      </c>
      <c r="N347" s="16">
        <f>IF($D347="","",HKI!N347+HKII!N347)</f>
        <v>11.55</v>
      </c>
      <c r="O347" s="16">
        <f>IF($D347="","",HKI!O347+HKII!O347)</f>
        <v>8.8500000000000014</v>
      </c>
      <c r="P347" s="16">
        <f>IF($D347="","",HKI!P347+HKII!P347)</f>
        <v>0</v>
      </c>
      <c r="Q347" s="16">
        <f>IF($D347="","",HKI!Q347+HKII!Q347)</f>
        <v>0</v>
      </c>
      <c r="R347" s="34">
        <f>IF($D347="","",SUM($N347:$Q347)+'HK HE 16-17'!N353)</f>
        <v>20.400000000000002</v>
      </c>
      <c r="S347" s="16">
        <f>IF($D347="","",HKI!S347+HKII!S347)</f>
        <v>0</v>
      </c>
      <c r="T347" s="16">
        <f>IF($D347="","",HKI!T347+HKII!T347)</f>
        <v>0</v>
      </c>
      <c r="U347" s="16">
        <f>IF($D347="","",HKI!U347+HKII!U347)</f>
        <v>0</v>
      </c>
      <c r="V347" s="34">
        <f>IF($D347="","",((SUM($S347:$T347))-U347)*0.1)+'HK HE 16-17'!R353</f>
        <v>0</v>
      </c>
      <c r="W347" s="16">
        <f>IF($D347="","",HKI!W347+HKII!W347)</f>
        <v>0</v>
      </c>
      <c r="X347" s="16">
        <f>IF($D347="","",HKI!X347+HKII!X347)</f>
        <v>0</v>
      </c>
      <c r="Y347" s="16">
        <f>IF($D347="","",HKI!Y347+HKII!Y347)</f>
        <v>0</v>
      </c>
      <c r="Z347" s="34">
        <f t="shared" si="17"/>
        <v>0</v>
      </c>
      <c r="AA347" s="16">
        <f>IF($D347="","",HKI!AA347+HKII!AA347)</f>
        <v>0</v>
      </c>
      <c r="AB347" s="16">
        <f>IF($D347="","",HKI!AB347+HKII!AB347)</f>
        <v>0</v>
      </c>
      <c r="AC347" s="16">
        <f>IF($D347="","",HKI!AC347+HKII!AC347)</f>
        <v>0</v>
      </c>
      <c r="AD347" s="34">
        <f t="shared" si="18"/>
        <v>0</v>
      </c>
      <c r="AE347" s="16">
        <f>IF($D347="","",HKI!AE347+HKII!AE347)</f>
        <v>0</v>
      </c>
      <c r="AF347" s="16">
        <f>IF($D347="","",HKI!AF347+HKII!AF347)</f>
        <v>0</v>
      </c>
      <c r="AG347" s="16">
        <f>IF($D347="","",HKI!AG347+HKII!AG347)</f>
        <v>0</v>
      </c>
      <c r="AH347" s="34">
        <f>IF($D347="","",HKI!AH347+HKII!AH347)</f>
        <v>0</v>
      </c>
      <c r="AI347" s="16">
        <f>IF($D347="","",HKI!AI347+HKII!AI347+'COI - CHAM THI TN 17-18'!AI347)</f>
        <v>0</v>
      </c>
      <c r="AJ347" s="16">
        <f>IF($D347="","",HKI!AJ347+HKII!AJ347+'COI - CHAM THI TN 17-18'!AJ347)</f>
        <v>0</v>
      </c>
      <c r="AK347" s="34">
        <f>IF($D347="","",(SUM($AI347:$AJ347))*0.2)+'HK HE 16-17'!Y353</f>
        <v>0</v>
      </c>
      <c r="AL347" s="16">
        <f>IF($D347="","",HKI!AL347+HKII!AL347)</f>
        <v>0</v>
      </c>
      <c r="AM347" s="16">
        <f>IF($D347="","",HKI!AM347+HKII!AM347)</f>
        <v>0</v>
      </c>
      <c r="AN347" s="34">
        <f>IF($D347="","",HKI!AN347+HKII!AN347)</f>
        <v>0</v>
      </c>
      <c r="AO347" s="16">
        <f>IF($D347="","",HKI!AO347+HKII!AO347+'COI - CHAM THI TN 17-18'!AO347)</f>
        <v>0</v>
      </c>
      <c r="AP347" s="16">
        <f>IF($D347="","",HKI!AP347+HKII!AP347+'COI - CHAM THI TN 17-18'!AP347)</f>
        <v>0</v>
      </c>
      <c r="AQ347" s="16">
        <f>IF(D347="","",SUM(AO347:AP347)*0.4)+'HK HE 16-17'!AB353</f>
        <v>0</v>
      </c>
      <c r="AR347" s="34">
        <f>IF($D347="","",HKI!AR347+HKII!AR347+'COI - CHAM THI TN 17-18'!AR347+'HK HE 16-17'!AF353)</f>
        <v>0.5</v>
      </c>
      <c r="AS347" s="34">
        <f>IF($D347="","",HKI!AS347+HKII!AS347+'COI - CHAM THI TN 17-18'!AS347+'HK HE 16-17'!AG353)</f>
        <v>1.4000000000000001</v>
      </c>
      <c r="AT347" s="17">
        <f t="shared" si="19"/>
        <v>22.3</v>
      </c>
      <c r="AU347" s="5"/>
    </row>
    <row r="348" spans="1:47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>
        <f>IF($D348="","",HKI!E348+HKII!E348)</f>
        <v>0</v>
      </c>
      <c r="F348" s="16">
        <f>IF($D348="","",HKI!F348+HKII!F348)</f>
        <v>0</v>
      </c>
      <c r="G348" s="16">
        <f>IF($D348="","",HKI!G348+HKII!G348)</f>
        <v>0</v>
      </c>
      <c r="H348" s="16">
        <f>IF($D348="","",HKI!H348+HKII!H348)</f>
        <v>0</v>
      </c>
      <c r="I348" s="16">
        <f>IF($D348="","",HKI!I348+HKII!I348)</f>
        <v>0</v>
      </c>
      <c r="J348" s="16">
        <f>IF($D348="","",HKI!J348+HKII!J348)</f>
        <v>0</v>
      </c>
      <c r="K348" s="16">
        <f>IF($D348="","",HKI!K348+HKII!K348)</f>
        <v>0</v>
      </c>
      <c r="L348" s="16">
        <f>IF($D348="","",HKI!L348+HKII!L348)</f>
        <v>0</v>
      </c>
      <c r="M348" s="34">
        <f>IF($D348="","",($E348+$F348*1.5+$G348*0.25+$H348*0.5+$I348*2+$J348*2.5+$K348*0.5+$L348*1.5)+'HK HE 16-17'!I354)</f>
        <v>0</v>
      </c>
      <c r="N348" s="16">
        <f>IF($D348="","",HKI!N348+HKII!N348)</f>
        <v>0</v>
      </c>
      <c r="O348" s="16">
        <f>IF($D348="","",HKI!O348+HKII!O348)</f>
        <v>0</v>
      </c>
      <c r="P348" s="16">
        <f>IF($D348="","",HKI!P348+HKII!P348)</f>
        <v>0</v>
      </c>
      <c r="Q348" s="16">
        <f>IF($D348="","",HKI!Q348+HKII!Q348)</f>
        <v>0</v>
      </c>
      <c r="R348" s="34">
        <f>IF($D348="","",SUM($N348:$Q348)+'HK HE 16-17'!N354)</f>
        <v>0</v>
      </c>
      <c r="S348" s="16">
        <f>IF($D348="","",HKI!S348+HKII!S348)</f>
        <v>0</v>
      </c>
      <c r="T348" s="16">
        <f>IF($D348="","",HKI!T348+HKII!T348)</f>
        <v>0</v>
      </c>
      <c r="U348" s="16">
        <f>IF($D348="","",HKI!U348+HKII!U348)</f>
        <v>0</v>
      </c>
      <c r="V348" s="34">
        <f>IF($D348="","",((SUM($S348:$T348))-U348)*0.1)+'HK HE 16-17'!R354</f>
        <v>0</v>
      </c>
      <c r="W348" s="16">
        <f>IF($D348="","",HKI!W348+HKII!W348)</f>
        <v>0</v>
      </c>
      <c r="X348" s="16">
        <f>IF($D348="","",HKI!X348+HKII!X348)</f>
        <v>0</v>
      </c>
      <c r="Y348" s="16">
        <f>IF($D348="","",HKI!Y348+HKII!Y348)</f>
        <v>0</v>
      </c>
      <c r="Z348" s="34">
        <f t="shared" si="17"/>
        <v>0</v>
      </c>
      <c r="AA348" s="16">
        <f>IF($D348="","",HKI!AA348+HKII!AA348)</f>
        <v>0</v>
      </c>
      <c r="AB348" s="16">
        <f>IF($D348="","",HKI!AB348+HKII!AB348)</f>
        <v>0</v>
      </c>
      <c r="AC348" s="16">
        <f>IF($D348="","",HKI!AC348+HKII!AC348)</f>
        <v>0</v>
      </c>
      <c r="AD348" s="34">
        <f t="shared" si="18"/>
        <v>0</v>
      </c>
      <c r="AE348" s="16">
        <f>IF($D348="","",HKI!AE348+HKII!AE348)</f>
        <v>0</v>
      </c>
      <c r="AF348" s="16">
        <f>IF($D348="","",HKI!AF348+HKII!AF348)</f>
        <v>0</v>
      </c>
      <c r="AG348" s="16">
        <f>IF($D348="","",HKI!AG348+HKII!AG348)</f>
        <v>0</v>
      </c>
      <c r="AH348" s="34">
        <f>IF($D348="","",HKI!AH348+HKII!AH348)</f>
        <v>0</v>
      </c>
      <c r="AI348" s="16">
        <f>IF($D348="","",HKI!AI348+HKII!AI348+'COI - CHAM THI TN 17-18'!AI348)</f>
        <v>0</v>
      </c>
      <c r="AJ348" s="16">
        <f>IF($D348="","",HKI!AJ348+HKII!AJ348+'COI - CHAM THI TN 17-18'!AJ348)</f>
        <v>0</v>
      </c>
      <c r="AK348" s="34">
        <f>IF($D348="","",(SUM($AI348:$AJ348))*0.2)+'HK HE 16-17'!Y354</f>
        <v>0</v>
      </c>
      <c r="AL348" s="16">
        <f>IF($D348="","",HKI!AL348+HKII!AL348)</f>
        <v>0</v>
      </c>
      <c r="AM348" s="16">
        <f>IF($D348="","",HKI!AM348+HKII!AM348)</f>
        <v>0</v>
      </c>
      <c r="AN348" s="34">
        <f>IF($D348="","",HKI!AN348+HKII!AN348)</f>
        <v>0</v>
      </c>
      <c r="AO348" s="16">
        <f>IF($D348="","",HKI!AO348+HKII!AO348+'COI - CHAM THI TN 17-18'!AO348)</f>
        <v>0</v>
      </c>
      <c r="AP348" s="16">
        <f>IF($D348="","",HKI!AP348+HKII!AP348+'COI - CHAM THI TN 17-18'!AP348)</f>
        <v>0</v>
      </c>
      <c r="AQ348" s="16">
        <f>IF(D348="","",SUM(AO348:AP348)*0.4)+'HK HE 16-17'!AB354</f>
        <v>0</v>
      </c>
      <c r="AR348" s="34">
        <f>IF($D348="","",HKI!AR348+HKII!AR348+'COI - CHAM THI TN 17-18'!AR348+'HK HE 16-17'!AF354)</f>
        <v>0</v>
      </c>
      <c r="AS348" s="34">
        <f>IF($D348="","",HKI!AS348+HKII!AS348+'COI - CHAM THI TN 17-18'!AS348+'HK HE 16-17'!AG354)</f>
        <v>0</v>
      </c>
      <c r="AT348" s="17">
        <f t="shared" si="19"/>
        <v>0</v>
      </c>
      <c r="AU348" s="5"/>
    </row>
    <row r="349" spans="1:47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>
        <f>IF($D349="","",HKI!E349+HKII!E349)</f>
        <v>0</v>
      </c>
      <c r="F349" s="16">
        <f>IF($D349="","",HKI!F349+HKII!F349)</f>
        <v>0</v>
      </c>
      <c r="G349" s="16">
        <f>IF($D349="","",HKI!G349+HKII!G349)</f>
        <v>0</v>
      </c>
      <c r="H349" s="16">
        <f>IF($D349="","",HKI!H349+HKII!H349)</f>
        <v>0</v>
      </c>
      <c r="I349" s="16">
        <f>IF($D349="","",HKI!I349+HKII!I349)</f>
        <v>0</v>
      </c>
      <c r="J349" s="16">
        <f>IF($D349="","",HKI!J349+HKII!J349)</f>
        <v>0</v>
      </c>
      <c r="K349" s="16">
        <f>IF($D349="","",HKI!K349+HKII!K349)</f>
        <v>0</v>
      </c>
      <c r="L349" s="16">
        <f>IF($D349="","",HKI!L349+HKII!L349)</f>
        <v>0</v>
      </c>
      <c r="M349" s="34">
        <f>IF($D349="","",($E349+$F349*1.5+$G349*0.25+$H349*0.5+$I349*2+$J349*2.5+$K349*0.5+$L349*1.5)+'HK HE 16-17'!I355)</f>
        <v>0</v>
      </c>
      <c r="N349" s="16">
        <f>IF($D349="","",HKI!N349+HKII!N349)</f>
        <v>2.5499999999999998</v>
      </c>
      <c r="O349" s="16">
        <f>IF($D349="","",HKI!O349+HKII!O349)</f>
        <v>6.6</v>
      </c>
      <c r="P349" s="16">
        <f>IF($D349="","",HKI!P349+HKII!P349)</f>
        <v>0</v>
      </c>
      <c r="Q349" s="16">
        <f>IF($D349="","",HKI!Q349+HKII!Q349)</f>
        <v>0</v>
      </c>
      <c r="R349" s="34">
        <f>IF($D349="","",SUM($N349:$Q349)+'HK HE 16-17'!N355)</f>
        <v>9.1499999999999986</v>
      </c>
      <c r="S349" s="16">
        <f>IF($D349="","",HKI!S349+HKII!S349)</f>
        <v>0</v>
      </c>
      <c r="T349" s="16">
        <f>IF($D349="","",HKI!T349+HKII!T349)</f>
        <v>0</v>
      </c>
      <c r="U349" s="16">
        <f>IF($D349="","",HKI!U349+HKII!U349)</f>
        <v>0</v>
      </c>
      <c r="V349" s="34">
        <f>IF($D349="","",((SUM($S349:$T349))-U349)*0.1)+'HK HE 16-17'!R355</f>
        <v>0</v>
      </c>
      <c r="W349" s="16">
        <f>IF($D349="","",HKI!W349+HKII!W349)</f>
        <v>0</v>
      </c>
      <c r="X349" s="16">
        <f>IF($D349="","",HKI!X349+HKII!X349)</f>
        <v>0</v>
      </c>
      <c r="Y349" s="16">
        <f>IF($D349="","",HKI!Y349+HKII!Y349)</f>
        <v>0</v>
      </c>
      <c r="Z349" s="34">
        <f t="shared" si="17"/>
        <v>0</v>
      </c>
      <c r="AA349" s="16">
        <f>IF($D349="","",HKI!AA349+HKII!AA349)</f>
        <v>0</v>
      </c>
      <c r="AB349" s="16">
        <f>IF($D349="","",HKI!AB349+HKII!AB349)</f>
        <v>0</v>
      </c>
      <c r="AC349" s="16">
        <f>IF($D349="","",HKI!AC349+HKII!AC349)</f>
        <v>0</v>
      </c>
      <c r="AD349" s="34">
        <f t="shared" si="18"/>
        <v>0</v>
      </c>
      <c r="AE349" s="16">
        <f>IF($D349="","",HKI!AE349+HKII!AE349)</f>
        <v>0</v>
      </c>
      <c r="AF349" s="16">
        <f>IF($D349="","",HKI!AF349+HKII!AF349)</f>
        <v>0</v>
      </c>
      <c r="AG349" s="16">
        <f>IF($D349="","",HKI!AG349+HKII!AG349)</f>
        <v>0</v>
      </c>
      <c r="AH349" s="34">
        <f>IF($D349="","",HKI!AH349+HKII!AH349)</f>
        <v>0</v>
      </c>
      <c r="AI349" s="16">
        <f>IF($D349="","",HKI!AI349+HKII!AI349+'COI - CHAM THI TN 17-18'!AI349)</f>
        <v>0</v>
      </c>
      <c r="AJ349" s="16">
        <f>IF($D349="","",HKI!AJ349+HKII!AJ349+'COI - CHAM THI TN 17-18'!AJ349)</f>
        <v>0</v>
      </c>
      <c r="AK349" s="34">
        <f>IF($D349="","",(SUM($AI349:$AJ349))*0.2)+'HK HE 16-17'!Y355</f>
        <v>0</v>
      </c>
      <c r="AL349" s="16">
        <f>IF($D349="","",HKI!AL349+HKII!AL349)</f>
        <v>0</v>
      </c>
      <c r="AM349" s="16">
        <f>IF($D349="","",HKI!AM349+HKII!AM349)</f>
        <v>0</v>
      </c>
      <c r="AN349" s="34">
        <f>IF($D349="","",HKI!AN349+HKII!AN349)</f>
        <v>0</v>
      </c>
      <c r="AO349" s="16">
        <f>IF($D349="","",HKI!AO349+HKII!AO349+'COI - CHAM THI TN 17-18'!AO349)</f>
        <v>0</v>
      </c>
      <c r="AP349" s="16">
        <f>IF($D349="","",HKI!AP349+HKII!AP349+'COI - CHAM THI TN 17-18'!AP349)</f>
        <v>0</v>
      </c>
      <c r="AQ349" s="16">
        <f>IF(D349="","",SUM(AO349:AP349)*0.4)+'HK HE 16-17'!AB355</f>
        <v>0</v>
      </c>
      <c r="AR349" s="34">
        <f>IF($D349="","",HKI!AR349+HKII!AR349+'COI - CHAM THI TN 17-18'!AR349+'HK HE 16-17'!AF355)</f>
        <v>0</v>
      </c>
      <c r="AS349" s="34">
        <f>IF($D349="","",HKI!AS349+HKII!AS349+'COI - CHAM THI TN 17-18'!AS349+'HK HE 16-17'!AG355)</f>
        <v>0.5</v>
      </c>
      <c r="AT349" s="17">
        <f t="shared" si="19"/>
        <v>9.6999999999999993</v>
      </c>
      <c r="AU349" s="5"/>
    </row>
    <row r="350" spans="1:47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>
        <f>IF($D350="","",HKI!E350+HKII!E350)</f>
        <v>0</v>
      </c>
      <c r="F350" s="16">
        <f>IF($D350="","",HKI!F350+HKII!F350)</f>
        <v>0</v>
      </c>
      <c r="G350" s="16">
        <f>IF($D350="","",HKI!G350+HKII!G350)</f>
        <v>0</v>
      </c>
      <c r="H350" s="16">
        <f>IF($D350="","",HKI!H350+HKII!H350)</f>
        <v>0</v>
      </c>
      <c r="I350" s="16">
        <f>IF($D350="","",HKI!I350+HKII!I350)</f>
        <v>0</v>
      </c>
      <c r="J350" s="16">
        <f>IF($D350="","",HKI!J350+HKII!J350)</f>
        <v>0</v>
      </c>
      <c r="K350" s="16">
        <f>IF($D350="","",HKI!K350+HKII!K350)</f>
        <v>0</v>
      </c>
      <c r="L350" s="16">
        <f>IF($D350="","",HKI!L350+HKII!L350)</f>
        <v>0</v>
      </c>
      <c r="M350" s="34">
        <f>IF($D350="","",($E350+$F350*1.5+$G350*0.25+$H350*0.5+$I350*2+$J350*2.5+$K350*0.5+$L350*1.5)+'HK HE 16-17'!I356)</f>
        <v>0</v>
      </c>
      <c r="N350" s="16">
        <f>IF($D350="","",HKI!N350+HKII!N350)</f>
        <v>2.5499999999999998</v>
      </c>
      <c r="O350" s="16">
        <f>IF($D350="","",HKI!O350+HKII!O350)</f>
        <v>2.7</v>
      </c>
      <c r="P350" s="16">
        <f>IF($D350="","",HKI!P350+HKII!P350)</f>
        <v>0</v>
      </c>
      <c r="Q350" s="16">
        <f>IF($D350="","",HKI!Q350+HKII!Q350)</f>
        <v>0</v>
      </c>
      <c r="R350" s="34">
        <f>IF($D350="","",SUM($N350:$Q350)+'HK HE 16-17'!N356)</f>
        <v>5.25</v>
      </c>
      <c r="S350" s="16">
        <f>IF($D350="","",HKI!S350+HKII!S350)</f>
        <v>0</v>
      </c>
      <c r="T350" s="16">
        <f>IF($D350="","",HKI!T350+HKII!T350)</f>
        <v>0</v>
      </c>
      <c r="U350" s="16">
        <f>IF($D350="","",HKI!U350+HKII!U350)</f>
        <v>0</v>
      </c>
      <c r="V350" s="34">
        <f>IF($D350="","",((SUM($S350:$T350))-U350)*0.1)+'HK HE 16-17'!R356</f>
        <v>0</v>
      </c>
      <c r="W350" s="16">
        <f>IF($D350="","",HKI!W350+HKII!W350)</f>
        <v>0</v>
      </c>
      <c r="X350" s="16">
        <f>IF($D350="","",HKI!X350+HKII!X350)</f>
        <v>0</v>
      </c>
      <c r="Y350" s="16">
        <f>IF($D350="","",HKI!Y350+HKII!Y350)</f>
        <v>0</v>
      </c>
      <c r="Z350" s="34">
        <f t="shared" si="17"/>
        <v>0</v>
      </c>
      <c r="AA350" s="16">
        <f>IF($D350="","",HKI!AA350+HKII!AA350)</f>
        <v>0</v>
      </c>
      <c r="AB350" s="16">
        <f>IF($D350="","",HKI!AB350+HKII!AB350)</f>
        <v>0</v>
      </c>
      <c r="AC350" s="16">
        <f>IF($D350="","",HKI!AC350+HKII!AC350)</f>
        <v>0</v>
      </c>
      <c r="AD350" s="34">
        <f t="shared" si="18"/>
        <v>0</v>
      </c>
      <c r="AE350" s="16">
        <f>IF($D350="","",HKI!AE350+HKII!AE350)</f>
        <v>0</v>
      </c>
      <c r="AF350" s="16">
        <f>IF($D350="","",HKI!AF350+HKII!AF350)</f>
        <v>0</v>
      </c>
      <c r="AG350" s="16">
        <f>IF($D350="","",HKI!AG350+HKII!AG350)</f>
        <v>0</v>
      </c>
      <c r="AH350" s="34">
        <f>IF($D350="","",HKI!AH350+HKII!AH350)</f>
        <v>0</v>
      </c>
      <c r="AI350" s="16">
        <f>IF($D350="","",HKI!AI350+HKII!AI350+'COI - CHAM THI TN 17-18'!AI350)</f>
        <v>0</v>
      </c>
      <c r="AJ350" s="16">
        <f>IF($D350="","",HKI!AJ350+HKII!AJ350+'COI - CHAM THI TN 17-18'!AJ350)</f>
        <v>0</v>
      </c>
      <c r="AK350" s="34">
        <f>IF($D350="","",(SUM($AI350:$AJ350))*0.2)+'HK HE 16-17'!Y356</f>
        <v>0</v>
      </c>
      <c r="AL350" s="16">
        <f>IF($D350="","",HKI!AL350+HKII!AL350)</f>
        <v>0</v>
      </c>
      <c r="AM350" s="16">
        <f>IF($D350="","",HKI!AM350+HKII!AM350)</f>
        <v>0</v>
      </c>
      <c r="AN350" s="34">
        <f>IF($D350="","",HKI!AN350+HKII!AN350)</f>
        <v>0</v>
      </c>
      <c r="AO350" s="16">
        <f>IF($D350="","",HKI!AO350+HKII!AO350+'COI - CHAM THI TN 17-18'!AO350)</f>
        <v>0</v>
      </c>
      <c r="AP350" s="16">
        <f>IF($D350="","",HKI!AP350+HKII!AP350+'COI - CHAM THI TN 17-18'!AP350)</f>
        <v>0</v>
      </c>
      <c r="AQ350" s="16">
        <f>IF(D350="","",SUM(AO350:AP350)*0.4)+'HK HE 16-17'!AB356</f>
        <v>0</v>
      </c>
      <c r="AR350" s="34">
        <f>IF($D350="","",HKI!AR350+HKII!AR350+'COI - CHAM THI TN 17-18'!AR350+'HK HE 16-17'!AF356)</f>
        <v>0</v>
      </c>
      <c r="AS350" s="34">
        <f>IF($D350="","",HKI!AS350+HKII!AS350+'COI - CHAM THI TN 17-18'!AS350+'HK HE 16-17'!AG356)</f>
        <v>0</v>
      </c>
      <c r="AT350" s="17">
        <f t="shared" si="19"/>
        <v>5.3</v>
      </c>
      <c r="AU350" s="5"/>
    </row>
    <row r="351" spans="1:47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>
        <f>IF($D351="","",HKI!E351+HKII!E351)</f>
        <v>0</v>
      </c>
      <c r="F351" s="16">
        <f>IF($D351="","",HKI!F351+HKII!F351)</f>
        <v>0</v>
      </c>
      <c r="G351" s="16">
        <f>IF($D351="","",HKI!G351+HKII!G351)</f>
        <v>0</v>
      </c>
      <c r="H351" s="16">
        <f>IF($D351="","",HKI!H351+HKII!H351)</f>
        <v>0</v>
      </c>
      <c r="I351" s="16">
        <f>IF($D351="","",HKI!I351+HKII!I351)</f>
        <v>0</v>
      </c>
      <c r="J351" s="16">
        <f>IF($D351="","",HKI!J351+HKII!J351)</f>
        <v>0</v>
      </c>
      <c r="K351" s="16">
        <f>IF($D351="","",HKI!K351+HKII!K351)</f>
        <v>0</v>
      </c>
      <c r="L351" s="16">
        <f>IF($D351="","",HKI!L351+HKII!L351)</f>
        <v>0</v>
      </c>
      <c r="M351" s="34">
        <f>IF($D351="","",($E351+$F351*1.5+$G351*0.25+$H351*0.5+$I351*2+$J351*2.5+$K351*0.5+$L351*1.5)+'HK HE 16-17'!I357)</f>
        <v>0</v>
      </c>
      <c r="N351" s="16">
        <f>IF($D351="","",HKI!N351+HKII!N351)</f>
        <v>6.75</v>
      </c>
      <c r="O351" s="16">
        <f>IF($D351="","",HKI!O351+HKII!O351)</f>
        <v>5.0999999999999996</v>
      </c>
      <c r="P351" s="16">
        <f>IF($D351="","",HKI!P351+HKII!P351)</f>
        <v>0</v>
      </c>
      <c r="Q351" s="16">
        <f>IF($D351="","",HKI!Q351+HKII!Q351)</f>
        <v>0</v>
      </c>
      <c r="R351" s="34">
        <f>IF($D351="","",SUM($N351:$Q351)+'HK HE 16-17'!N357)</f>
        <v>11.85</v>
      </c>
      <c r="S351" s="16">
        <f>IF($D351="","",HKI!S351+HKII!S351)</f>
        <v>0</v>
      </c>
      <c r="T351" s="16">
        <f>IF($D351="","",HKI!T351+HKII!T351)</f>
        <v>0</v>
      </c>
      <c r="U351" s="16">
        <f>IF($D351="","",HKI!U351+HKII!U351)</f>
        <v>0</v>
      </c>
      <c r="V351" s="34">
        <f>IF($D351="","",((SUM($S351:$T351))-U351)*0.1)+'HK HE 16-17'!R357</f>
        <v>0</v>
      </c>
      <c r="W351" s="16">
        <f>IF($D351="","",HKI!W351+HKII!W351)</f>
        <v>0</v>
      </c>
      <c r="X351" s="16">
        <f>IF($D351="","",HKI!X351+HKII!X351)</f>
        <v>0</v>
      </c>
      <c r="Y351" s="16">
        <f>IF($D351="","",HKI!Y351+HKII!Y351)</f>
        <v>0</v>
      </c>
      <c r="Z351" s="34">
        <f t="shared" si="17"/>
        <v>0</v>
      </c>
      <c r="AA351" s="16">
        <f>IF($D351="","",HKI!AA351+HKII!AA351)</f>
        <v>0</v>
      </c>
      <c r="AB351" s="16">
        <f>IF($D351="","",HKI!AB351+HKII!AB351)</f>
        <v>0</v>
      </c>
      <c r="AC351" s="16">
        <f>IF($D351="","",HKI!AC351+HKII!AC351)</f>
        <v>0</v>
      </c>
      <c r="AD351" s="34">
        <f t="shared" si="18"/>
        <v>0</v>
      </c>
      <c r="AE351" s="16">
        <f>IF($D351="","",HKI!AE351+HKII!AE351)</f>
        <v>0</v>
      </c>
      <c r="AF351" s="16">
        <f>IF($D351="","",HKI!AF351+HKII!AF351)</f>
        <v>0</v>
      </c>
      <c r="AG351" s="16">
        <f>IF($D351="","",HKI!AG351+HKII!AG351)</f>
        <v>0</v>
      </c>
      <c r="AH351" s="34">
        <f>IF($D351="","",HKI!AH351+HKII!AH351)</f>
        <v>0</v>
      </c>
      <c r="AI351" s="16">
        <f>IF($D351="","",HKI!AI351+HKII!AI351+'COI - CHAM THI TN 17-18'!AI351)</f>
        <v>0</v>
      </c>
      <c r="AJ351" s="16">
        <f>IF($D351="","",HKI!AJ351+HKII!AJ351+'COI - CHAM THI TN 17-18'!AJ351)</f>
        <v>0</v>
      </c>
      <c r="AK351" s="34">
        <f>IF($D351="","",(SUM($AI351:$AJ351))*0.2)+'HK HE 16-17'!Y357</f>
        <v>0</v>
      </c>
      <c r="AL351" s="16">
        <f>IF($D351="","",HKI!AL351+HKII!AL351)</f>
        <v>0</v>
      </c>
      <c r="AM351" s="16">
        <f>IF($D351="","",HKI!AM351+HKII!AM351)</f>
        <v>0</v>
      </c>
      <c r="AN351" s="34">
        <f>IF($D351="","",HKI!AN351+HKII!AN351)</f>
        <v>0</v>
      </c>
      <c r="AO351" s="16">
        <f>IF($D351="","",HKI!AO351+HKII!AO351+'COI - CHAM THI TN 17-18'!AO351)</f>
        <v>0</v>
      </c>
      <c r="AP351" s="16">
        <f>IF($D351="","",HKI!AP351+HKII!AP351+'COI - CHAM THI TN 17-18'!AP351)</f>
        <v>0</v>
      </c>
      <c r="AQ351" s="16">
        <f>IF(D351="","",SUM(AO351:AP351)*0.4)+'HK HE 16-17'!AB357</f>
        <v>0</v>
      </c>
      <c r="AR351" s="34">
        <f>IF($D351="","",HKI!AR351+HKII!AR351+'COI - CHAM THI TN 17-18'!AR351+'HK HE 16-17'!AF357)</f>
        <v>0.3</v>
      </c>
      <c r="AS351" s="34">
        <f>IF($D351="","",HKI!AS351+HKII!AS351+'COI - CHAM THI TN 17-18'!AS351+'HK HE 16-17'!AG357)</f>
        <v>0.5</v>
      </c>
      <c r="AT351" s="17">
        <f t="shared" si="19"/>
        <v>12.7</v>
      </c>
      <c r="AU351" s="5"/>
    </row>
    <row r="352" spans="1:47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>
        <f>IF($D352="","",HKI!E352+HKII!E352)</f>
        <v>0</v>
      </c>
      <c r="F352" s="16">
        <f>IF($D352="","",HKI!F352+HKII!F352)</f>
        <v>0</v>
      </c>
      <c r="G352" s="16">
        <f>IF($D352="","",HKI!G352+HKII!G352)</f>
        <v>0</v>
      </c>
      <c r="H352" s="16">
        <f>IF($D352="","",HKI!H352+HKII!H352)</f>
        <v>0</v>
      </c>
      <c r="I352" s="16">
        <f>IF($D352="","",HKI!I352+HKII!I352)</f>
        <v>0</v>
      </c>
      <c r="J352" s="16">
        <f>IF($D352="","",HKI!J352+HKII!J352)</f>
        <v>0</v>
      </c>
      <c r="K352" s="16">
        <f>IF($D352="","",HKI!K352+HKII!K352)</f>
        <v>0</v>
      </c>
      <c r="L352" s="16">
        <f>IF($D352="","",HKI!L352+HKII!L352)</f>
        <v>0</v>
      </c>
      <c r="M352" s="34">
        <f>IF($D352="","",($E352+$F352*1.5+$G352*0.25+$H352*0.5+$I352*2+$J352*2.5+$K352*0.5+$L352*1.5)+'HK HE 16-17'!I358)</f>
        <v>0</v>
      </c>
      <c r="N352" s="16">
        <f>IF($D352="","",HKI!N352+HKII!N352)</f>
        <v>0</v>
      </c>
      <c r="O352" s="16">
        <f>IF($D352="","",HKI!O352+HKII!O352)</f>
        <v>0</v>
      </c>
      <c r="P352" s="16">
        <f>IF($D352="","",HKI!P352+HKII!P352)</f>
        <v>0</v>
      </c>
      <c r="Q352" s="16">
        <f>IF($D352="","",HKI!Q352+HKII!Q352)</f>
        <v>0</v>
      </c>
      <c r="R352" s="34">
        <f>IF($D352="","",SUM($N352:$Q352)+'HK HE 16-17'!N358)</f>
        <v>0</v>
      </c>
      <c r="S352" s="16">
        <f>IF($D352="","",HKI!S352+HKII!S352)</f>
        <v>0</v>
      </c>
      <c r="T352" s="16">
        <f>IF($D352="","",HKI!T352+HKII!T352)</f>
        <v>0</v>
      </c>
      <c r="U352" s="16">
        <f>IF($D352="","",HKI!U352+HKII!U352)</f>
        <v>0</v>
      </c>
      <c r="V352" s="34">
        <f>IF($D352="","",((SUM($S352:$T352))-U352)*0.1)+'HK HE 16-17'!R358</f>
        <v>0</v>
      </c>
      <c r="W352" s="16">
        <f>IF($D352="","",HKI!W352+HKII!W352)</f>
        <v>0</v>
      </c>
      <c r="X352" s="16">
        <f>IF($D352="","",HKI!X352+HKII!X352)</f>
        <v>0</v>
      </c>
      <c r="Y352" s="16">
        <f>IF($D352="","",HKI!Y352+HKII!Y352)</f>
        <v>0</v>
      </c>
      <c r="Z352" s="34">
        <f t="shared" si="17"/>
        <v>0</v>
      </c>
      <c r="AA352" s="16">
        <f>IF($D352="","",HKI!AA352+HKII!AA352)</f>
        <v>0</v>
      </c>
      <c r="AB352" s="16">
        <f>IF($D352="","",HKI!AB352+HKII!AB352)</f>
        <v>0</v>
      </c>
      <c r="AC352" s="16">
        <f>IF($D352="","",HKI!AC352+HKII!AC352)</f>
        <v>0</v>
      </c>
      <c r="AD352" s="34">
        <f t="shared" si="18"/>
        <v>0</v>
      </c>
      <c r="AE352" s="16">
        <f>IF($D352="","",HKI!AE352+HKII!AE352)</f>
        <v>0</v>
      </c>
      <c r="AF352" s="16">
        <f>IF($D352="","",HKI!AF352+HKII!AF352)</f>
        <v>0</v>
      </c>
      <c r="AG352" s="16">
        <f>IF($D352="","",HKI!AG352+HKII!AG352)</f>
        <v>0</v>
      </c>
      <c r="AH352" s="34">
        <f>IF($D352="","",HKI!AH352+HKII!AH352)</f>
        <v>0</v>
      </c>
      <c r="AI352" s="16">
        <f>IF($D352="","",HKI!AI352+HKII!AI352+'COI - CHAM THI TN 17-18'!AI352)</f>
        <v>0</v>
      </c>
      <c r="AJ352" s="16">
        <f>IF($D352="","",HKI!AJ352+HKII!AJ352+'COI - CHAM THI TN 17-18'!AJ352)</f>
        <v>0</v>
      </c>
      <c r="AK352" s="34">
        <f>IF($D352="","",(SUM($AI352:$AJ352))*0.2)+'HK HE 16-17'!Y358</f>
        <v>0</v>
      </c>
      <c r="AL352" s="16">
        <f>IF($D352="","",HKI!AL352+HKII!AL352)</f>
        <v>0</v>
      </c>
      <c r="AM352" s="16">
        <f>IF($D352="","",HKI!AM352+HKII!AM352)</f>
        <v>0</v>
      </c>
      <c r="AN352" s="34">
        <f>IF($D352="","",HKI!AN352+HKII!AN352)</f>
        <v>0</v>
      </c>
      <c r="AO352" s="16">
        <f>IF($D352="","",HKI!AO352+HKII!AO352+'COI - CHAM THI TN 17-18'!AO352)</f>
        <v>0</v>
      </c>
      <c r="AP352" s="16">
        <f>IF($D352="","",HKI!AP352+HKII!AP352+'COI - CHAM THI TN 17-18'!AP352)</f>
        <v>0</v>
      </c>
      <c r="AQ352" s="16">
        <f>IF(D352="","",SUM(AO352:AP352)*0.4)+'HK HE 16-17'!AB358</f>
        <v>0</v>
      </c>
      <c r="AR352" s="34">
        <f>IF($D352="","",HKI!AR352+HKII!AR352+'COI - CHAM THI TN 17-18'!AR352+'HK HE 16-17'!AF358)</f>
        <v>0</v>
      </c>
      <c r="AS352" s="34">
        <f>IF($D352="","",HKI!AS352+HKII!AS352+'COI - CHAM THI TN 17-18'!AS352+'HK HE 16-17'!AG358)</f>
        <v>0</v>
      </c>
      <c r="AT352" s="17">
        <f t="shared" si="19"/>
        <v>0</v>
      </c>
      <c r="AU352" s="5"/>
    </row>
    <row r="353" spans="1:47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>
        <f>IF($D353="","",HKI!E353+HKII!E353)</f>
        <v>0</v>
      </c>
      <c r="F353" s="16">
        <f>IF($D353="","",HKI!F353+HKII!F353)</f>
        <v>0</v>
      </c>
      <c r="G353" s="16">
        <f>IF($D353="","",HKI!G353+HKII!G353)</f>
        <v>0</v>
      </c>
      <c r="H353" s="16">
        <f>IF($D353="","",HKI!H353+HKII!H353)</f>
        <v>0</v>
      </c>
      <c r="I353" s="16">
        <f>IF($D353="","",HKI!I353+HKII!I353)</f>
        <v>0</v>
      </c>
      <c r="J353" s="16">
        <f>IF($D353="","",HKI!J353+HKII!J353)</f>
        <v>0</v>
      </c>
      <c r="K353" s="16">
        <f>IF($D353="","",HKI!K353+HKII!K353)</f>
        <v>0</v>
      </c>
      <c r="L353" s="16">
        <f>IF($D353="","",HKI!L353+HKII!L353)</f>
        <v>0</v>
      </c>
      <c r="M353" s="34">
        <f>IF($D353="","",($E353+$F353*1.5+$G353*0.25+$H353*0.5+$I353*2+$J353*2.5+$K353*0.5+$L353*1.5)+'HK HE 16-17'!I359)</f>
        <v>0</v>
      </c>
      <c r="N353" s="16">
        <f>IF($D353="","",HKI!N353+HKII!N353)</f>
        <v>0</v>
      </c>
      <c r="O353" s="16">
        <f>IF($D353="","",HKI!O353+HKII!O353)</f>
        <v>0</v>
      </c>
      <c r="P353" s="16">
        <f>IF($D353="","",HKI!P353+HKII!P353)</f>
        <v>0</v>
      </c>
      <c r="Q353" s="16">
        <f>IF($D353="","",HKI!Q353+HKII!Q353)</f>
        <v>0</v>
      </c>
      <c r="R353" s="34">
        <f>IF($D353="","",SUM($N353:$Q353)+'HK HE 16-17'!N359)</f>
        <v>0</v>
      </c>
      <c r="S353" s="16">
        <f>IF($D353="","",HKI!S353+HKII!S353)</f>
        <v>0</v>
      </c>
      <c r="T353" s="16">
        <f>IF($D353="","",HKI!T353+HKII!T353)</f>
        <v>0</v>
      </c>
      <c r="U353" s="16">
        <f>IF($D353="","",HKI!U353+HKII!U353)</f>
        <v>0</v>
      </c>
      <c r="V353" s="34">
        <f>IF($D353="","",((SUM($S353:$T353))-U353)*0.1)+'HK HE 16-17'!R359</f>
        <v>0</v>
      </c>
      <c r="W353" s="16">
        <f>IF($D353="","",HKI!W353+HKII!W353)</f>
        <v>0</v>
      </c>
      <c r="X353" s="16">
        <f>IF($D353="","",HKI!X353+HKII!X353)</f>
        <v>0</v>
      </c>
      <c r="Y353" s="16">
        <f>IF($D353="","",HKI!Y353+HKII!Y353)</f>
        <v>0</v>
      </c>
      <c r="Z353" s="34">
        <f t="shared" si="17"/>
        <v>0</v>
      </c>
      <c r="AA353" s="16">
        <f>IF($D353="","",HKI!AA353+HKII!AA353)</f>
        <v>0</v>
      </c>
      <c r="AB353" s="16">
        <f>IF($D353="","",HKI!AB353+HKII!AB353)</f>
        <v>0</v>
      </c>
      <c r="AC353" s="16">
        <f>IF($D353="","",HKI!AC353+HKII!AC353)</f>
        <v>0</v>
      </c>
      <c r="AD353" s="34">
        <f t="shared" si="18"/>
        <v>0</v>
      </c>
      <c r="AE353" s="16">
        <f>IF($D353="","",HKI!AE353+HKII!AE353)</f>
        <v>0</v>
      </c>
      <c r="AF353" s="16">
        <f>IF($D353="","",HKI!AF353+HKII!AF353)</f>
        <v>0</v>
      </c>
      <c r="AG353" s="16">
        <f>IF($D353="","",HKI!AG353+HKII!AG353)</f>
        <v>0</v>
      </c>
      <c r="AH353" s="34">
        <f>IF($D353="","",HKI!AH353+HKII!AH353)</f>
        <v>0</v>
      </c>
      <c r="AI353" s="16">
        <f>IF($D353="","",HKI!AI353+HKII!AI353+'COI - CHAM THI TN 17-18'!AI353)</f>
        <v>0</v>
      </c>
      <c r="AJ353" s="16">
        <f>IF($D353="","",HKI!AJ353+HKII!AJ353+'COI - CHAM THI TN 17-18'!AJ353)</f>
        <v>0</v>
      </c>
      <c r="AK353" s="34">
        <f>IF($D353="","",(SUM($AI353:$AJ353))*0.2)+'HK HE 16-17'!Y359</f>
        <v>0</v>
      </c>
      <c r="AL353" s="16">
        <f>IF($D353="","",HKI!AL353+HKII!AL353)</f>
        <v>0</v>
      </c>
      <c r="AM353" s="16">
        <f>IF($D353="","",HKI!AM353+HKII!AM353)</f>
        <v>0</v>
      </c>
      <c r="AN353" s="34">
        <f>IF($D353="","",HKI!AN353+HKII!AN353)</f>
        <v>0</v>
      </c>
      <c r="AO353" s="16">
        <f>IF($D353="","",HKI!AO353+HKII!AO353+'COI - CHAM THI TN 17-18'!AO353)</f>
        <v>0</v>
      </c>
      <c r="AP353" s="16">
        <f>IF($D353="","",HKI!AP353+HKII!AP353+'COI - CHAM THI TN 17-18'!AP353)</f>
        <v>0</v>
      </c>
      <c r="AQ353" s="16">
        <f>IF(D353="","",SUM(AO353:AP353)*0.4)+'HK HE 16-17'!AB359</f>
        <v>0</v>
      </c>
      <c r="AR353" s="34">
        <f>IF($D353="","",HKI!AR353+HKII!AR353+'COI - CHAM THI TN 17-18'!AR353+'HK HE 16-17'!AF359)</f>
        <v>0</v>
      </c>
      <c r="AS353" s="34">
        <f>IF($D353="","",HKI!AS353+HKII!AS353+'COI - CHAM THI TN 17-18'!AS353+'HK HE 16-17'!AG359)</f>
        <v>0</v>
      </c>
      <c r="AT353" s="17">
        <f t="shared" si="19"/>
        <v>0</v>
      </c>
      <c r="AU353" s="5"/>
    </row>
    <row r="354" spans="1:47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>
        <f>IF($D354="","",HKI!E354+HKII!E354)</f>
        <v>0</v>
      </c>
      <c r="F354" s="16">
        <f>IF($D354="","",HKI!F354+HKII!F354)</f>
        <v>0</v>
      </c>
      <c r="G354" s="16">
        <f>IF($D354="","",HKI!G354+HKII!G354)</f>
        <v>0</v>
      </c>
      <c r="H354" s="16">
        <f>IF($D354="","",HKI!H354+HKII!H354)</f>
        <v>0</v>
      </c>
      <c r="I354" s="16">
        <f>IF($D354="","",HKI!I354+HKII!I354)</f>
        <v>0</v>
      </c>
      <c r="J354" s="16">
        <f>IF($D354="","",HKI!J354+HKII!J354)</f>
        <v>0</v>
      </c>
      <c r="K354" s="16">
        <f>IF($D354="","",HKI!K354+HKII!K354)</f>
        <v>0</v>
      </c>
      <c r="L354" s="16">
        <f>IF($D354="","",HKI!L354+HKII!L354)</f>
        <v>0</v>
      </c>
      <c r="M354" s="34">
        <f>IF($D354="","",($E354+$F354*1.5+$G354*0.25+$H354*0.5+$I354*2+$J354*2.5+$K354*0.5+$L354*1.5)+'HK HE 16-17'!I360)</f>
        <v>0</v>
      </c>
      <c r="N354" s="16">
        <f>IF($D354="","",HKI!N354+HKII!N354)</f>
        <v>0</v>
      </c>
      <c r="O354" s="16">
        <f>IF($D354="","",HKI!O354+HKII!O354)</f>
        <v>0</v>
      </c>
      <c r="P354" s="16">
        <f>IF($D354="","",HKI!P354+HKII!P354)</f>
        <v>0</v>
      </c>
      <c r="Q354" s="16">
        <f>IF($D354="","",HKI!Q354+HKII!Q354)</f>
        <v>0</v>
      </c>
      <c r="R354" s="34">
        <f>IF($D354="","",SUM($N354:$Q354)+'HK HE 16-17'!N360)</f>
        <v>0</v>
      </c>
      <c r="S354" s="16">
        <f>IF($D354="","",HKI!S354+HKII!S354)</f>
        <v>0</v>
      </c>
      <c r="T354" s="16">
        <f>IF($D354="","",HKI!T354+HKII!T354)</f>
        <v>0</v>
      </c>
      <c r="U354" s="16">
        <f>IF($D354="","",HKI!U354+HKII!U354)</f>
        <v>0</v>
      </c>
      <c r="V354" s="34">
        <f>IF($D354="","",((SUM($S354:$T354))-U354)*0.1)+'HK HE 16-17'!R360</f>
        <v>0</v>
      </c>
      <c r="W354" s="16">
        <f>IF($D354="","",HKI!W354+HKII!W354)</f>
        <v>0</v>
      </c>
      <c r="X354" s="16">
        <f>IF($D354="","",HKI!X354+HKII!X354)</f>
        <v>0</v>
      </c>
      <c r="Y354" s="16">
        <f>IF($D354="","",HKI!Y354+HKII!Y354)</f>
        <v>0</v>
      </c>
      <c r="Z354" s="34">
        <f t="shared" si="17"/>
        <v>0</v>
      </c>
      <c r="AA354" s="16">
        <f>IF($D354="","",HKI!AA354+HKII!AA354)</f>
        <v>0</v>
      </c>
      <c r="AB354" s="16">
        <f>IF($D354="","",HKI!AB354+HKII!AB354)</f>
        <v>0</v>
      </c>
      <c r="AC354" s="16">
        <f>IF($D354="","",HKI!AC354+HKII!AC354)</f>
        <v>0</v>
      </c>
      <c r="AD354" s="34">
        <f t="shared" si="18"/>
        <v>0</v>
      </c>
      <c r="AE354" s="16">
        <f>IF($D354="","",HKI!AE354+HKII!AE354)</f>
        <v>0</v>
      </c>
      <c r="AF354" s="16">
        <f>IF($D354="","",HKI!AF354+HKII!AF354)</f>
        <v>0</v>
      </c>
      <c r="AG354" s="16">
        <f>IF($D354="","",HKI!AG354+HKII!AG354)</f>
        <v>0</v>
      </c>
      <c r="AH354" s="34">
        <f>IF($D354="","",HKI!AH354+HKII!AH354)</f>
        <v>0</v>
      </c>
      <c r="AI354" s="16">
        <f>IF($D354="","",HKI!AI354+HKII!AI354+'COI - CHAM THI TN 17-18'!AI354)</f>
        <v>0</v>
      </c>
      <c r="AJ354" s="16">
        <f>IF($D354="","",HKI!AJ354+HKII!AJ354+'COI - CHAM THI TN 17-18'!AJ354)</f>
        <v>0</v>
      </c>
      <c r="AK354" s="34">
        <f>IF($D354="","",(SUM($AI354:$AJ354))*0.2)+'HK HE 16-17'!Y360</f>
        <v>0</v>
      </c>
      <c r="AL354" s="16">
        <f>IF($D354="","",HKI!AL354+HKII!AL354)</f>
        <v>0</v>
      </c>
      <c r="AM354" s="16">
        <f>IF($D354="","",HKI!AM354+HKII!AM354)</f>
        <v>0</v>
      </c>
      <c r="AN354" s="34">
        <f>IF($D354="","",HKI!AN354+HKII!AN354)</f>
        <v>0</v>
      </c>
      <c r="AO354" s="16">
        <f>IF($D354="","",HKI!AO354+HKII!AO354+'COI - CHAM THI TN 17-18'!AO354)</f>
        <v>0</v>
      </c>
      <c r="AP354" s="16">
        <f>IF($D354="","",HKI!AP354+HKII!AP354+'COI - CHAM THI TN 17-18'!AP354)</f>
        <v>0</v>
      </c>
      <c r="AQ354" s="16">
        <f>IF(D354="","",SUM(AO354:AP354)*0.4)+'HK HE 16-17'!AB360</f>
        <v>0</v>
      </c>
      <c r="AR354" s="34">
        <f>IF($D354="","",HKI!AR354+HKII!AR354+'COI - CHAM THI TN 17-18'!AR354+'HK HE 16-17'!AF360)</f>
        <v>0</v>
      </c>
      <c r="AS354" s="34">
        <f>IF($D354="","",HKI!AS354+HKII!AS354+'COI - CHAM THI TN 17-18'!AS354+'HK HE 16-17'!AG360)</f>
        <v>0</v>
      </c>
      <c r="AT354" s="17">
        <f t="shared" si="19"/>
        <v>0</v>
      </c>
      <c r="AU354" s="5"/>
    </row>
    <row r="355" spans="1:47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>
        <f>IF($D355="","",HKI!E355+HKII!E355)</f>
        <v>0</v>
      </c>
      <c r="F355" s="16">
        <f>IF($D355="","",HKI!F355+HKII!F355)</f>
        <v>0</v>
      </c>
      <c r="G355" s="16">
        <f>IF($D355="","",HKI!G355+HKII!G355)</f>
        <v>0</v>
      </c>
      <c r="H355" s="16">
        <f>IF($D355="","",HKI!H355+HKII!H355)</f>
        <v>0</v>
      </c>
      <c r="I355" s="16">
        <f>IF($D355="","",HKI!I355+HKII!I355)</f>
        <v>0</v>
      </c>
      <c r="J355" s="16">
        <f>IF($D355="","",HKI!J355+HKII!J355)</f>
        <v>0</v>
      </c>
      <c r="K355" s="16">
        <f>IF($D355="","",HKI!K355+HKII!K355)</f>
        <v>0</v>
      </c>
      <c r="L355" s="16">
        <f>IF($D355="","",HKI!L355+HKII!L355)</f>
        <v>0</v>
      </c>
      <c r="M355" s="34">
        <f>IF($D355="","",($E355+$F355*1.5+$G355*0.25+$H355*0.5+$I355*2+$J355*2.5+$K355*0.5+$L355*1.5)+'HK HE 16-17'!I361)</f>
        <v>0</v>
      </c>
      <c r="N355" s="16">
        <f>IF($D355="","",HKI!N355+HKII!N355)</f>
        <v>0</v>
      </c>
      <c r="O355" s="16">
        <f>IF($D355="","",HKI!O355+HKII!O355)</f>
        <v>0</v>
      </c>
      <c r="P355" s="16">
        <f>IF($D355="","",HKI!P355+HKII!P355)</f>
        <v>0</v>
      </c>
      <c r="Q355" s="16">
        <f>IF($D355="","",HKI!Q355+HKII!Q355)</f>
        <v>0</v>
      </c>
      <c r="R355" s="34">
        <f>IF($D355="","",SUM($N355:$Q355)+'HK HE 16-17'!N361)</f>
        <v>0</v>
      </c>
      <c r="S355" s="16">
        <f>IF($D355="","",HKI!S355+HKII!S355)</f>
        <v>0</v>
      </c>
      <c r="T355" s="16">
        <f>IF($D355="","",HKI!T355+HKII!T355)</f>
        <v>0</v>
      </c>
      <c r="U355" s="16">
        <f>IF($D355="","",HKI!U355+HKII!U355)</f>
        <v>0</v>
      </c>
      <c r="V355" s="34">
        <f>IF($D355="","",((SUM($S355:$T355))-U355)*0.1)+'HK HE 16-17'!R361</f>
        <v>0</v>
      </c>
      <c r="W355" s="16">
        <f>IF($D355="","",HKI!W355+HKII!W355)</f>
        <v>0</v>
      </c>
      <c r="X355" s="16">
        <f>IF($D355="","",HKI!X355+HKII!X355)</f>
        <v>0</v>
      </c>
      <c r="Y355" s="16">
        <f>IF($D355="","",HKI!Y355+HKII!Y355)</f>
        <v>0</v>
      </c>
      <c r="Z355" s="34">
        <f t="shared" si="17"/>
        <v>0</v>
      </c>
      <c r="AA355" s="16">
        <f>IF($D355="","",HKI!AA355+HKII!AA355)</f>
        <v>0</v>
      </c>
      <c r="AB355" s="16">
        <f>IF($D355="","",HKI!AB355+HKII!AB355)</f>
        <v>0</v>
      </c>
      <c r="AC355" s="16">
        <f>IF($D355="","",HKI!AC355+HKII!AC355)</f>
        <v>0</v>
      </c>
      <c r="AD355" s="34">
        <f t="shared" si="18"/>
        <v>0</v>
      </c>
      <c r="AE355" s="16">
        <f>IF($D355="","",HKI!AE355+HKII!AE355)</f>
        <v>0</v>
      </c>
      <c r="AF355" s="16">
        <f>IF($D355="","",HKI!AF355+HKII!AF355)</f>
        <v>0</v>
      </c>
      <c r="AG355" s="16">
        <f>IF($D355="","",HKI!AG355+HKII!AG355)</f>
        <v>0</v>
      </c>
      <c r="AH355" s="34">
        <f>IF($D355="","",HKI!AH355+HKII!AH355)</f>
        <v>0</v>
      </c>
      <c r="AI355" s="16">
        <f>IF($D355="","",HKI!AI355+HKII!AI355+'COI - CHAM THI TN 17-18'!AI355)</f>
        <v>0</v>
      </c>
      <c r="AJ355" s="16">
        <f>IF($D355="","",HKI!AJ355+HKII!AJ355+'COI - CHAM THI TN 17-18'!AJ355)</f>
        <v>0</v>
      </c>
      <c r="AK355" s="34">
        <f>IF($D355="","",(SUM($AI355:$AJ355))*0.2)+'HK HE 16-17'!Y361</f>
        <v>0</v>
      </c>
      <c r="AL355" s="16">
        <f>IF($D355="","",HKI!AL355+HKII!AL355)</f>
        <v>0</v>
      </c>
      <c r="AM355" s="16">
        <f>IF($D355="","",HKI!AM355+HKII!AM355)</f>
        <v>0</v>
      </c>
      <c r="AN355" s="34">
        <f>IF($D355="","",HKI!AN355+HKII!AN355)</f>
        <v>0</v>
      </c>
      <c r="AO355" s="16">
        <f>IF($D355="","",HKI!AO355+HKII!AO355+'COI - CHAM THI TN 17-18'!AO355)</f>
        <v>0</v>
      </c>
      <c r="AP355" s="16">
        <f>IF($D355="","",HKI!AP355+HKII!AP355+'COI - CHAM THI TN 17-18'!AP355)</f>
        <v>0</v>
      </c>
      <c r="AQ355" s="16">
        <f>IF(D355="","",SUM(AO355:AP355)*0.4)+'HK HE 16-17'!AB361</f>
        <v>0</v>
      </c>
      <c r="AR355" s="34">
        <f>IF($D355="","",HKI!AR355+HKII!AR355+'COI - CHAM THI TN 17-18'!AR355+'HK HE 16-17'!AF361)</f>
        <v>0</v>
      </c>
      <c r="AS355" s="34">
        <f>IF($D355="","",HKI!AS355+HKII!AS355+'COI - CHAM THI TN 17-18'!AS355+'HK HE 16-17'!AG361)</f>
        <v>0</v>
      </c>
      <c r="AT355" s="17">
        <f t="shared" si="19"/>
        <v>0</v>
      </c>
      <c r="AU355" s="5"/>
    </row>
    <row r="356" spans="1:47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>
        <f>IF($D356="","",HKI!E356+HKII!E356)</f>
        <v>0</v>
      </c>
      <c r="F356" s="16">
        <f>IF($D356="","",HKI!F356+HKII!F356)</f>
        <v>0</v>
      </c>
      <c r="G356" s="16">
        <f>IF($D356="","",HKI!G356+HKII!G356)</f>
        <v>0</v>
      </c>
      <c r="H356" s="16">
        <f>IF($D356="","",HKI!H356+HKII!H356)</f>
        <v>0</v>
      </c>
      <c r="I356" s="16">
        <f>IF($D356="","",HKI!I356+HKII!I356)</f>
        <v>0</v>
      </c>
      <c r="J356" s="16">
        <f>IF($D356="","",HKI!J356+HKII!J356)</f>
        <v>0</v>
      </c>
      <c r="K356" s="16">
        <f>IF($D356="","",HKI!K356+HKII!K356)</f>
        <v>0</v>
      </c>
      <c r="L356" s="16">
        <f>IF($D356="","",HKI!L356+HKII!L356)</f>
        <v>0</v>
      </c>
      <c r="M356" s="34">
        <f>IF($D356="","",($E356+$F356*1.5+$G356*0.25+$H356*0.5+$I356*2+$J356*2.5+$K356*0.5+$L356*1.5)+'HK HE 16-17'!I362)</f>
        <v>0</v>
      </c>
      <c r="N356" s="16">
        <f>IF($D356="","",HKI!N356+HKII!N356)</f>
        <v>1.05</v>
      </c>
      <c r="O356" s="16">
        <f>IF($D356="","",HKI!O356+HKII!O356)</f>
        <v>0.6</v>
      </c>
      <c r="P356" s="16">
        <f>IF($D356="","",HKI!P356+HKII!P356)</f>
        <v>0</v>
      </c>
      <c r="Q356" s="16">
        <f>IF($D356="","",HKI!Q356+HKII!Q356)</f>
        <v>0</v>
      </c>
      <c r="R356" s="34">
        <f>IF($D356="","",SUM($N356:$Q356)+'HK HE 16-17'!N362)</f>
        <v>1.65</v>
      </c>
      <c r="S356" s="16">
        <f>IF($D356="","",HKI!S356+HKII!S356)</f>
        <v>0</v>
      </c>
      <c r="T356" s="16">
        <f>IF($D356="","",HKI!T356+HKII!T356)</f>
        <v>0</v>
      </c>
      <c r="U356" s="16">
        <f>IF($D356="","",HKI!U356+HKII!U356)</f>
        <v>0</v>
      </c>
      <c r="V356" s="34">
        <f>IF($D356="","",((SUM($S356:$T356))-U356)*0.1)+'HK HE 16-17'!R362</f>
        <v>0</v>
      </c>
      <c r="W356" s="16">
        <f>IF($D356="","",HKI!W356+HKII!W356)</f>
        <v>0</v>
      </c>
      <c r="X356" s="16">
        <f>IF($D356="","",HKI!X356+HKII!X356)</f>
        <v>0</v>
      </c>
      <c r="Y356" s="16">
        <f>IF($D356="","",HKI!Y356+HKII!Y356)</f>
        <v>0</v>
      </c>
      <c r="Z356" s="34">
        <f t="shared" si="17"/>
        <v>0</v>
      </c>
      <c r="AA356" s="16">
        <f>IF($D356="","",HKI!AA356+HKII!AA356)</f>
        <v>0</v>
      </c>
      <c r="AB356" s="16">
        <f>IF($D356="","",HKI!AB356+HKII!AB356)</f>
        <v>0</v>
      </c>
      <c r="AC356" s="16">
        <f>IF($D356="","",HKI!AC356+HKII!AC356)</f>
        <v>0</v>
      </c>
      <c r="AD356" s="34">
        <f t="shared" si="18"/>
        <v>0</v>
      </c>
      <c r="AE356" s="16">
        <f>IF($D356="","",HKI!AE356+HKII!AE356)</f>
        <v>0</v>
      </c>
      <c r="AF356" s="16">
        <f>IF($D356="","",HKI!AF356+HKII!AF356)</f>
        <v>0</v>
      </c>
      <c r="AG356" s="16">
        <f>IF($D356="","",HKI!AG356+HKII!AG356)</f>
        <v>0</v>
      </c>
      <c r="AH356" s="34">
        <f>IF($D356="","",HKI!AH356+HKII!AH356)</f>
        <v>0</v>
      </c>
      <c r="AI356" s="16">
        <f>IF($D356="","",HKI!AI356+HKII!AI356+'COI - CHAM THI TN 17-18'!AI356)</f>
        <v>0</v>
      </c>
      <c r="AJ356" s="16">
        <f>IF($D356="","",HKI!AJ356+HKII!AJ356+'COI - CHAM THI TN 17-18'!AJ356)</f>
        <v>0</v>
      </c>
      <c r="AK356" s="34">
        <f>IF($D356="","",(SUM($AI356:$AJ356))*0.2)+'HK HE 16-17'!Y362</f>
        <v>0</v>
      </c>
      <c r="AL356" s="16">
        <f>IF($D356="","",HKI!AL356+HKII!AL356)</f>
        <v>0</v>
      </c>
      <c r="AM356" s="16">
        <f>IF($D356="","",HKI!AM356+HKII!AM356)</f>
        <v>0</v>
      </c>
      <c r="AN356" s="34">
        <f>IF($D356="","",HKI!AN356+HKII!AN356)</f>
        <v>0</v>
      </c>
      <c r="AO356" s="16">
        <f>IF($D356="","",HKI!AO356+HKII!AO356+'COI - CHAM THI TN 17-18'!AO356)</f>
        <v>0</v>
      </c>
      <c r="AP356" s="16">
        <f>IF($D356="","",HKI!AP356+HKII!AP356+'COI - CHAM THI TN 17-18'!AP356)</f>
        <v>0</v>
      </c>
      <c r="AQ356" s="16">
        <f>IF(D356="","",SUM(AO356:AP356)*0.4)+'HK HE 16-17'!AB362</f>
        <v>0</v>
      </c>
      <c r="AR356" s="34">
        <f>IF($D356="","",HKI!AR356+HKII!AR356+'COI - CHAM THI TN 17-18'!AR356+'HK HE 16-17'!AF362)</f>
        <v>0</v>
      </c>
      <c r="AS356" s="34">
        <f>IF($D356="","",HKI!AS356+HKII!AS356+'COI - CHAM THI TN 17-18'!AS356+'HK HE 16-17'!AG362)</f>
        <v>0</v>
      </c>
      <c r="AT356" s="17">
        <f t="shared" si="19"/>
        <v>1.7</v>
      </c>
      <c r="AU356" s="5"/>
    </row>
    <row r="357" spans="1:47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>
        <f>IF($D357="","",HKI!E357+HKII!E357)</f>
        <v>0</v>
      </c>
      <c r="F357" s="16">
        <f>IF($D357="","",HKI!F357+HKII!F357)</f>
        <v>0</v>
      </c>
      <c r="G357" s="16">
        <f>IF($D357="","",HKI!G357+HKII!G357)</f>
        <v>0</v>
      </c>
      <c r="H357" s="16">
        <f>IF($D357="","",HKI!H357+HKII!H357)</f>
        <v>0</v>
      </c>
      <c r="I357" s="16">
        <f>IF($D357="","",HKI!I357+HKII!I357)</f>
        <v>0</v>
      </c>
      <c r="J357" s="16">
        <f>IF($D357="","",HKI!J357+HKII!J357)</f>
        <v>0</v>
      </c>
      <c r="K357" s="16">
        <f>IF($D357="","",HKI!K357+HKII!K357)</f>
        <v>0</v>
      </c>
      <c r="L357" s="16">
        <f>IF($D357="","",HKI!L357+HKII!L357)</f>
        <v>0</v>
      </c>
      <c r="M357" s="34">
        <f>IF($D357="","",($E357+$F357*1.5+$G357*0.25+$H357*0.5+$I357*2+$J357*2.5+$K357*0.5+$L357*1.5)+'HK HE 16-17'!I363)</f>
        <v>0</v>
      </c>
      <c r="N357" s="16">
        <f>IF($D357="","",HKI!N357+HKII!N357)</f>
        <v>0</v>
      </c>
      <c r="O357" s="16">
        <f>IF($D357="","",HKI!O357+HKII!O357)</f>
        <v>0</v>
      </c>
      <c r="P357" s="16">
        <f>IF($D357="","",HKI!P357+HKII!P357)</f>
        <v>0</v>
      </c>
      <c r="Q357" s="16">
        <f>IF($D357="","",HKI!Q357+HKII!Q357)</f>
        <v>0</v>
      </c>
      <c r="R357" s="34">
        <f>IF($D357="","",SUM($N357:$Q357)+'HK HE 16-17'!N363)</f>
        <v>0</v>
      </c>
      <c r="S357" s="16">
        <f>IF($D357="","",HKI!S357+HKII!S357)</f>
        <v>0</v>
      </c>
      <c r="T357" s="16">
        <f>IF($D357="","",HKI!T357+HKII!T357)</f>
        <v>0</v>
      </c>
      <c r="U357" s="16">
        <f>IF($D357="","",HKI!U357+HKII!U357)</f>
        <v>0</v>
      </c>
      <c r="V357" s="34">
        <f>IF($D357="","",((SUM($S357:$T357))-U357)*0.1)+'HK HE 16-17'!R363</f>
        <v>0</v>
      </c>
      <c r="W357" s="16">
        <f>IF($D357="","",HKI!W357+HKII!W357)</f>
        <v>0</v>
      </c>
      <c r="X357" s="16">
        <f>IF($D357="","",HKI!X357+HKII!X357)</f>
        <v>0</v>
      </c>
      <c r="Y357" s="16">
        <f>IF($D357="","",HKI!Y357+HKII!Y357)</f>
        <v>0</v>
      </c>
      <c r="Z357" s="34">
        <f t="shared" si="17"/>
        <v>0</v>
      </c>
      <c r="AA357" s="16">
        <f>IF($D357="","",HKI!AA357+HKII!AA357)</f>
        <v>101</v>
      </c>
      <c r="AB357" s="16">
        <f>IF($D357="","",HKI!AB357+HKII!AB357)</f>
        <v>0</v>
      </c>
      <c r="AC357" s="16">
        <f>IF($D357="","",HKI!AC357+HKII!AC357)</f>
        <v>101</v>
      </c>
      <c r="AD357" s="34">
        <f t="shared" si="18"/>
        <v>0</v>
      </c>
      <c r="AE357" s="16">
        <f>IF($D357="","",HKI!AE357+HKII!AE357)</f>
        <v>0</v>
      </c>
      <c r="AF357" s="16">
        <f>IF($D357="","",HKI!AF357+HKII!AF357)</f>
        <v>0</v>
      </c>
      <c r="AG357" s="16">
        <f>IF($D357="","",HKI!AG357+HKII!AG357)</f>
        <v>0</v>
      </c>
      <c r="AH357" s="34">
        <f>IF($D357="","",HKI!AH357+HKII!AH357)</f>
        <v>0</v>
      </c>
      <c r="AI357" s="16">
        <f>IF($D357="","",HKI!AI357+HKII!AI357+'COI - CHAM THI TN 17-18'!AI357)</f>
        <v>0</v>
      </c>
      <c r="AJ357" s="16">
        <f>IF($D357="","",HKI!AJ357+HKII!AJ357+'COI - CHAM THI TN 17-18'!AJ357)</f>
        <v>0</v>
      </c>
      <c r="AK357" s="34">
        <f>IF($D357="","",(SUM($AI357:$AJ357))*0.2)+'HK HE 16-17'!Y363</f>
        <v>0</v>
      </c>
      <c r="AL357" s="16">
        <f>IF($D357="","",HKI!AL357+HKII!AL357)</f>
        <v>0</v>
      </c>
      <c r="AM357" s="16">
        <f>IF($D357="","",HKI!AM357+HKII!AM357)</f>
        <v>0</v>
      </c>
      <c r="AN357" s="34">
        <f>IF($D357="","",HKI!AN357+HKII!AN357)</f>
        <v>0</v>
      </c>
      <c r="AO357" s="16">
        <f>IF($D357="","",HKI!AO357+HKII!AO357+'COI - CHAM THI TN 17-18'!AO357)</f>
        <v>0</v>
      </c>
      <c r="AP357" s="16">
        <f>IF($D357="","",HKI!AP357+HKII!AP357+'COI - CHAM THI TN 17-18'!AP357)</f>
        <v>0</v>
      </c>
      <c r="AQ357" s="16">
        <f>IF(D357="","",SUM(AO357:AP357)*0.4)+'HK HE 16-17'!AB363</f>
        <v>0</v>
      </c>
      <c r="AR357" s="34">
        <f>IF($D357="","",HKI!AR357+HKII!AR357+'COI - CHAM THI TN 17-18'!AR357+'HK HE 16-17'!AF363)</f>
        <v>0</v>
      </c>
      <c r="AS357" s="34">
        <f>IF($D357="","",HKI!AS357+HKII!AS357+'COI - CHAM THI TN 17-18'!AS357+'HK HE 16-17'!AG363)</f>
        <v>0</v>
      </c>
      <c r="AT357" s="17">
        <f t="shared" si="19"/>
        <v>0</v>
      </c>
      <c r="AU357" s="5"/>
    </row>
    <row r="358" spans="1:47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>
        <f>IF($D358="","",HKI!E358+HKII!E358)</f>
        <v>0</v>
      </c>
      <c r="F358" s="16">
        <f>IF($D358="","",HKI!F358+HKII!F358)</f>
        <v>0</v>
      </c>
      <c r="G358" s="16">
        <f>IF($D358="","",HKI!G358+HKII!G358)</f>
        <v>0</v>
      </c>
      <c r="H358" s="16">
        <f>IF($D358="","",HKI!H358+HKII!H358)</f>
        <v>0</v>
      </c>
      <c r="I358" s="16">
        <f>IF($D358="","",HKI!I358+HKII!I358)</f>
        <v>0</v>
      </c>
      <c r="J358" s="16">
        <f>IF($D358="","",HKI!J358+HKII!J358)</f>
        <v>0</v>
      </c>
      <c r="K358" s="16">
        <f>IF($D358="","",HKI!K358+HKII!K358)</f>
        <v>0</v>
      </c>
      <c r="L358" s="16">
        <f>IF($D358="","",HKI!L358+HKII!L358)</f>
        <v>0</v>
      </c>
      <c r="M358" s="34">
        <f>IF($D358="","",($E358+$F358*1.5+$G358*0.25+$H358*0.5+$I358*2+$J358*2.5+$K358*0.5+$L358*1.5)+'HK HE 16-17'!I364)</f>
        <v>0</v>
      </c>
      <c r="N358" s="16">
        <f>IF($D358="","",HKI!N358+HKII!N358)</f>
        <v>0.45</v>
      </c>
      <c r="O358" s="16">
        <f>IF($D358="","",HKI!O358+HKII!O358)</f>
        <v>0</v>
      </c>
      <c r="P358" s="16">
        <f>IF($D358="","",HKI!P358+HKII!P358)</f>
        <v>0</v>
      </c>
      <c r="Q358" s="16">
        <f>IF($D358="","",HKI!Q358+HKII!Q358)</f>
        <v>0</v>
      </c>
      <c r="R358" s="34">
        <f>IF($D358="","",SUM($N358:$Q358)+'HK HE 16-17'!N364)</f>
        <v>0.45</v>
      </c>
      <c r="S358" s="16">
        <f>IF($D358="","",HKI!S358+HKII!S358)</f>
        <v>0</v>
      </c>
      <c r="T358" s="16">
        <f>IF($D358="","",HKI!T358+HKII!T358)</f>
        <v>0</v>
      </c>
      <c r="U358" s="16">
        <f>IF($D358="","",HKI!U358+HKII!U358)</f>
        <v>0</v>
      </c>
      <c r="V358" s="34">
        <f>IF($D358="","",((SUM($S358:$T358))-U358)*0.1)+'HK HE 16-17'!R364</f>
        <v>0</v>
      </c>
      <c r="W358" s="16">
        <f>IF($D358="","",HKI!W358+HKII!W358)</f>
        <v>0</v>
      </c>
      <c r="X358" s="16">
        <f>IF($D358="","",HKI!X358+HKII!X358)</f>
        <v>0</v>
      </c>
      <c r="Y358" s="16">
        <f>IF($D358="","",HKI!Y358+HKII!Y358)</f>
        <v>0</v>
      </c>
      <c r="Z358" s="34">
        <f t="shared" si="17"/>
        <v>0</v>
      </c>
      <c r="AA358" s="16">
        <f>IF($D358="","",HKI!AA358+HKII!AA358)</f>
        <v>0</v>
      </c>
      <c r="AB358" s="16">
        <f>IF($D358="","",HKI!AB358+HKII!AB358)</f>
        <v>0</v>
      </c>
      <c r="AC358" s="16">
        <f>IF($D358="","",HKI!AC358+HKII!AC358)</f>
        <v>0</v>
      </c>
      <c r="AD358" s="34">
        <f t="shared" si="18"/>
        <v>0</v>
      </c>
      <c r="AE358" s="16">
        <f>IF($D358="","",HKI!AE358+HKII!AE358)</f>
        <v>0</v>
      </c>
      <c r="AF358" s="16">
        <f>IF($D358="","",HKI!AF358+HKII!AF358)</f>
        <v>0</v>
      </c>
      <c r="AG358" s="16">
        <f>IF($D358="","",HKI!AG358+HKII!AG358)</f>
        <v>0</v>
      </c>
      <c r="AH358" s="34">
        <f>IF($D358="","",HKI!AH358+HKII!AH358)</f>
        <v>0</v>
      </c>
      <c r="AI358" s="16">
        <f>IF($D358="","",HKI!AI358+HKII!AI358+'COI - CHAM THI TN 17-18'!AI358)</f>
        <v>0</v>
      </c>
      <c r="AJ358" s="16">
        <f>IF($D358="","",HKI!AJ358+HKII!AJ358+'COI - CHAM THI TN 17-18'!AJ358)</f>
        <v>0</v>
      </c>
      <c r="AK358" s="34">
        <f>IF($D358="","",(SUM($AI358:$AJ358))*0.2)+'HK HE 16-17'!Y364</f>
        <v>0</v>
      </c>
      <c r="AL358" s="16">
        <f>IF($D358="","",HKI!AL358+HKII!AL358)</f>
        <v>0</v>
      </c>
      <c r="AM358" s="16">
        <f>IF($D358="","",HKI!AM358+HKII!AM358)</f>
        <v>0</v>
      </c>
      <c r="AN358" s="34">
        <f>IF($D358="","",HKI!AN358+HKII!AN358)</f>
        <v>0</v>
      </c>
      <c r="AO358" s="16">
        <f>IF($D358="","",HKI!AO358+HKII!AO358+'COI - CHAM THI TN 17-18'!AO358)</f>
        <v>0</v>
      </c>
      <c r="AP358" s="16">
        <f>IF($D358="","",HKI!AP358+HKII!AP358+'COI - CHAM THI TN 17-18'!AP358)</f>
        <v>0</v>
      </c>
      <c r="AQ358" s="16">
        <f>IF(D358="","",SUM(AO358:AP358)*0.4)+'HK HE 16-17'!AB364</f>
        <v>0</v>
      </c>
      <c r="AR358" s="34">
        <f>IF($D358="","",HKI!AR358+HKII!AR358+'COI - CHAM THI TN 17-18'!AR358+'HK HE 16-17'!AF364)</f>
        <v>0</v>
      </c>
      <c r="AS358" s="34">
        <f>IF($D358="","",HKI!AS358+HKII!AS358+'COI - CHAM THI TN 17-18'!AS358+'HK HE 16-17'!AG364)</f>
        <v>0</v>
      </c>
      <c r="AT358" s="17">
        <f t="shared" si="19"/>
        <v>0.5</v>
      </c>
      <c r="AU358" s="5"/>
    </row>
    <row r="359" spans="1:47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>
        <f>IF($D359="","",HKI!E359+HKII!E359)</f>
        <v>0</v>
      </c>
      <c r="F359" s="16">
        <f>IF($D359="","",HKI!F359+HKII!F359)</f>
        <v>0</v>
      </c>
      <c r="G359" s="16">
        <f>IF($D359="","",HKI!G359+HKII!G359)</f>
        <v>0</v>
      </c>
      <c r="H359" s="16">
        <f>IF($D359="","",HKI!H359+HKII!H359)</f>
        <v>0</v>
      </c>
      <c r="I359" s="16">
        <f>IF($D359="","",HKI!I359+HKII!I359)</f>
        <v>0</v>
      </c>
      <c r="J359" s="16">
        <f>IF($D359="","",HKI!J359+HKII!J359)</f>
        <v>0</v>
      </c>
      <c r="K359" s="16">
        <f>IF($D359="","",HKI!K359+HKII!K359)</f>
        <v>0</v>
      </c>
      <c r="L359" s="16">
        <f>IF($D359="","",HKI!L359+HKII!L359)</f>
        <v>0</v>
      </c>
      <c r="M359" s="34">
        <f>IF($D359="","",($E359+$F359*1.5+$G359*0.25+$H359*0.5+$I359*2+$J359*2.5+$K359*0.5+$L359*1.5)+'HK HE 16-17'!I365)</f>
        <v>0</v>
      </c>
      <c r="N359" s="16">
        <f>IF($D359="","",HKI!N359+HKII!N359)</f>
        <v>0</v>
      </c>
      <c r="O359" s="16">
        <f>IF($D359="","",HKI!O359+HKII!O359)</f>
        <v>0</v>
      </c>
      <c r="P359" s="16">
        <f>IF($D359="","",HKI!P359+HKII!P359)</f>
        <v>0</v>
      </c>
      <c r="Q359" s="16">
        <f>IF($D359="","",HKI!Q359+HKII!Q359)</f>
        <v>0</v>
      </c>
      <c r="R359" s="34">
        <f>IF($D359="","",SUM($N359:$Q359)+'HK HE 16-17'!N365)</f>
        <v>0</v>
      </c>
      <c r="S359" s="16">
        <f>IF($D359="","",HKI!S359+HKII!S359)</f>
        <v>0</v>
      </c>
      <c r="T359" s="16">
        <f>IF($D359="","",HKI!T359+HKII!T359)</f>
        <v>0</v>
      </c>
      <c r="U359" s="16">
        <f>IF($D359="","",HKI!U359+HKII!U359)</f>
        <v>0</v>
      </c>
      <c r="V359" s="34">
        <f>IF($D359="","",((SUM($S359:$T359))-U359)*0.1)+'HK HE 16-17'!R365</f>
        <v>0</v>
      </c>
      <c r="W359" s="16">
        <f>IF($D359="","",HKI!W359+HKII!W359)</f>
        <v>0</v>
      </c>
      <c r="X359" s="16">
        <f>IF($D359="","",HKI!X359+HKII!X359)</f>
        <v>0</v>
      </c>
      <c r="Y359" s="16">
        <f>IF($D359="","",HKI!Y359+HKII!Y359)</f>
        <v>0</v>
      </c>
      <c r="Z359" s="34">
        <f t="shared" si="17"/>
        <v>0</v>
      </c>
      <c r="AA359" s="16">
        <f>IF($D359="","",HKI!AA359+HKII!AA359)</f>
        <v>0</v>
      </c>
      <c r="AB359" s="16">
        <f>IF($D359="","",HKI!AB359+HKII!AB359)</f>
        <v>0</v>
      </c>
      <c r="AC359" s="16">
        <f>IF($D359="","",HKI!AC359+HKII!AC359)</f>
        <v>0</v>
      </c>
      <c r="AD359" s="34">
        <f t="shared" si="18"/>
        <v>0</v>
      </c>
      <c r="AE359" s="16">
        <f>IF($D359="","",HKI!AE359+HKII!AE359)</f>
        <v>0</v>
      </c>
      <c r="AF359" s="16">
        <f>IF($D359="","",HKI!AF359+HKII!AF359)</f>
        <v>0</v>
      </c>
      <c r="AG359" s="16">
        <f>IF($D359="","",HKI!AG359+HKII!AG359)</f>
        <v>0</v>
      </c>
      <c r="AH359" s="34">
        <f>IF($D359="","",HKI!AH359+HKII!AH359)</f>
        <v>0</v>
      </c>
      <c r="AI359" s="16">
        <f>IF($D359="","",HKI!AI359+HKII!AI359+'COI - CHAM THI TN 17-18'!AI359)</f>
        <v>0</v>
      </c>
      <c r="AJ359" s="16">
        <f>IF($D359="","",HKI!AJ359+HKII!AJ359+'COI - CHAM THI TN 17-18'!AJ359)</f>
        <v>0</v>
      </c>
      <c r="AK359" s="34">
        <f>IF($D359="","",(SUM($AI359:$AJ359))*0.2)+'HK HE 16-17'!Y365</f>
        <v>0</v>
      </c>
      <c r="AL359" s="16">
        <f>IF($D359="","",HKI!AL359+HKII!AL359)</f>
        <v>0</v>
      </c>
      <c r="AM359" s="16">
        <f>IF($D359="","",HKI!AM359+HKII!AM359)</f>
        <v>0</v>
      </c>
      <c r="AN359" s="34">
        <f>IF($D359="","",HKI!AN359+HKII!AN359)</f>
        <v>0</v>
      </c>
      <c r="AO359" s="16">
        <f>IF($D359="","",HKI!AO359+HKII!AO359+'COI - CHAM THI TN 17-18'!AO359)</f>
        <v>0</v>
      </c>
      <c r="AP359" s="16">
        <f>IF($D359="","",HKI!AP359+HKII!AP359+'COI - CHAM THI TN 17-18'!AP359)</f>
        <v>0</v>
      </c>
      <c r="AQ359" s="16">
        <f>IF(D359="","",SUM(AO359:AP359)*0.4)+'HK HE 16-17'!AB365</f>
        <v>0</v>
      </c>
      <c r="AR359" s="34">
        <f>IF($D359="","",HKI!AR359+HKII!AR359+'COI - CHAM THI TN 17-18'!AR359+'HK HE 16-17'!AF365)</f>
        <v>0</v>
      </c>
      <c r="AS359" s="34">
        <f>IF($D359="","",HKI!AS359+HKII!AS359+'COI - CHAM THI TN 17-18'!AS359+'HK HE 16-17'!AG365)</f>
        <v>0</v>
      </c>
      <c r="AT359" s="17">
        <f t="shared" si="19"/>
        <v>0</v>
      </c>
      <c r="AU359" s="5"/>
    </row>
    <row r="360" spans="1:47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>
        <f>IF($D360="","",HKI!E360+HKII!E360)</f>
        <v>0</v>
      </c>
      <c r="F360" s="16">
        <f>IF($D360="","",HKI!F360+HKII!F360)</f>
        <v>0</v>
      </c>
      <c r="G360" s="16">
        <f>IF($D360="","",HKI!G360+HKII!G360)</f>
        <v>0</v>
      </c>
      <c r="H360" s="16">
        <f>IF($D360="","",HKI!H360+HKII!H360)</f>
        <v>0</v>
      </c>
      <c r="I360" s="16">
        <f>IF($D360="","",HKI!I360+HKII!I360)</f>
        <v>0</v>
      </c>
      <c r="J360" s="16">
        <f>IF($D360="","",HKI!J360+HKII!J360)</f>
        <v>0</v>
      </c>
      <c r="K360" s="16">
        <f>IF($D360="","",HKI!K360+HKII!K360)</f>
        <v>0</v>
      </c>
      <c r="L360" s="16">
        <f>IF($D360="","",HKI!L360+HKII!L360)</f>
        <v>0</v>
      </c>
      <c r="M360" s="34">
        <f>IF($D360="","",($E360+$F360*1.5+$G360*0.25+$H360*0.5+$I360*2+$J360*2.5+$K360*0.5+$L360*1.5)+'HK HE 16-17'!I366)</f>
        <v>0</v>
      </c>
      <c r="N360" s="16">
        <f>IF($D360="","",HKI!N360+HKII!N360)</f>
        <v>0</v>
      </c>
      <c r="O360" s="16">
        <f>IF($D360="","",HKI!O360+HKII!O360)</f>
        <v>0</v>
      </c>
      <c r="P360" s="16">
        <f>IF($D360="","",HKI!P360+HKII!P360)</f>
        <v>0</v>
      </c>
      <c r="Q360" s="16">
        <f>IF($D360="","",HKI!Q360+HKII!Q360)</f>
        <v>0</v>
      </c>
      <c r="R360" s="34">
        <f>IF($D360="","",SUM($N360:$Q360)+'HK HE 16-17'!N366)</f>
        <v>0</v>
      </c>
      <c r="S360" s="16">
        <f>IF($D360="","",HKI!S360+HKII!S360)</f>
        <v>0</v>
      </c>
      <c r="T360" s="16">
        <f>IF($D360="","",HKI!T360+HKII!T360)</f>
        <v>0</v>
      </c>
      <c r="U360" s="16">
        <f>IF($D360="","",HKI!U360+HKII!U360)</f>
        <v>0</v>
      </c>
      <c r="V360" s="34">
        <f>IF($D360="","",((SUM($S360:$T360))-U360)*0.1)+'HK HE 16-17'!R366</f>
        <v>0</v>
      </c>
      <c r="W360" s="16">
        <f>IF($D360="","",HKI!W360+HKII!W360)</f>
        <v>0</v>
      </c>
      <c r="X360" s="16">
        <f>IF($D360="","",HKI!X360+HKII!X360)</f>
        <v>0</v>
      </c>
      <c r="Y360" s="16">
        <f>IF($D360="","",HKI!Y360+HKII!Y360)</f>
        <v>0</v>
      </c>
      <c r="Z360" s="34">
        <f t="shared" si="17"/>
        <v>0</v>
      </c>
      <c r="AA360" s="16">
        <f>IF($D360="","",HKI!AA360+HKII!AA360)</f>
        <v>0</v>
      </c>
      <c r="AB360" s="16">
        <f>IF($D360="","",HKI!AB360+HKII!AB360)</f>
        <v>0</v>
      </c>
      <c r="AC360" s="16">
        <f>IF($D360="","",HKI!AC360+HKII!AC360)</f>
        <v>0</v>
      </c>
      <c r="AD360" s="34">
        <f t="shared" si="18"/>
        <v>0</v>
      </c>
      <c r="AE360" s="16">
        <f>IF($D360="","",HKI!AE360+HKII!AE360)</f>
        <v>0</v>
      </c>
      <c r="AF360" s="16">
        <f>IF($D360="","",HKI!AF360+HKII!AF360)</f>
        <v>0</v>
      </c>
      <c r="AG360" s="16">
        <f>IF($D360="","",HKI!AG360+HKII!AG360)</f>
        <v>0</v>
      </c>
      <c r="AH360" s="34">
        <f>IF($D360="","",HKI!AH360+HKII!AH360)</f>
        <v>0</v>
      </c>
      <c r="AI360" s="16">
        <f>IF($D360="","",HKI!AI360+HKII!AI360+'COI - CHAM THI TN 17-18'!AI360)</f>
        <v>0</v>
      </c>
      <c r="AJ360" s="16">
        <f>IF($D360="","",HKI!AJ360+HKII!AJ360+'COI - CHAM THI TN 17-18'!AJ360)</f>
        <v>0</v>
      </c>
      <c r="AK360" s="34">
        <f>IF($D360="","",(SUM($AI360:$AJ360))*0.2)+'HK HE 16-17'!Y366</f>
        <v>0</v>
      </c>
      <c r="AL360" s="16">
        <f>IF($D360="","",HKI!AL360+HKII!AL360)</f>
        <v>0</v>
      </c>
      <c r="AM360" s="16">
        <f>IF($D360="","",HKI!AM360+HKII!AM360)</f>
        <v>0</v>
      </c>
      <c r="AN360" s="34">
        <f>IF($D360="","",HKI!AN360+HKII!AN360)</f>
        <v>0</v>
      </c>
      <c r="AO360" s="16">
        <f>IF($D360="","",HKI!AO360+HKII!AO360+'COI - CHAM THI TN 17-18'!AO360)</f>
        <v>0</v>
      </c>
      <c r="AP360" s="16">
        <f>IF($D360="","",HKI!AP360+HKII!AP360+'COI - CHAM THI TN 17-18'!AP360)</f>
        <v>0</v>
      </c>
      <c r="AQ360" s="16">
        <f>IF(D360="","",SUM(AO360:AP360)*0.4)+'HK HE 16-17'!AB366</f>
        <v>0</v>
      </c>
      <c r="AR360" s="34">
        <f>IF($D360="","",HKI!AR360+HKII!AR360+'COI - CHAM THI TN 17-18'!AR360+'HK HE 16-17'!AF366)</f>
        <v>0</v>
      </c>
      <c r="AS360" s="34">
        <f>IF($D360="","",HKI!AS360+HKII!AS360+'COI - CHAM THI TN 17-18'!AS360+'HK HE 16-17'!AG366)</f>
        <v>0</v>
      </c>
      <c r="AT360" s="17">
        <f t="shared" si="19"/>
        <v>0</v>
      </c>
      <c r="AU360" s="5"/>
    </row>
    <row r="361" spans="1:47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>
        <f>IF($D361="","",HKI!E361+HKII!E361)</f>
        <v>0</v>
      </c>
      <c r="F361" s="16">
        <f>IF($D361="","",HKI!F361+HKII!F361)</f>
        <v>0</v>
      </c>
      <c r="G361" s="16">
        <f>IF($D361="","",HKI!G361+HKII!G361)</f>
        <v>0</v>
      </c>
      <c r="H361" s="16">
        <f>IF($D361="","",HKI!H361+HKII!H361)</f>
        <v>0</v>
      </c>
      <c r="I361" s="16">
        <f>IF($D361="","",HKI!I361+HKII!I361)</f>
        <v>0</v>
      </c>
      <c r="J361" s="16">
        <f>IF($D361="","",HKI!J361+HKII!J361)</f>
        <v>0</v>
      </c>
      <c r="K361" s="16">
        <f>IF($D361="","",HKI!K361+HKII!K361)</f>
        <v>0</v>
      </c>
      <c r="L361" s="16">
        <f>IF($D361="","",HKI!L361+HKII!L361)</f>
        <v>0</v>
      </c>
      <c r="M361" s="34">
        <f>IF($D361="","",($E361+$F361*1.5+$G361*0.25+$H361*0.5+$I361*2+$J361*2.5+$K361*0.5+$L361*1.5)+'HK HE 16-17'!I367)</f>
        <v>0</v>
      </c>
      <c r="N361" s="16">
        <f>IF($D361="","",HKI!N361+HKII!N361)</f>
        <v>0</v>
      </c>
      <c r="O361" s="16">
        <f>IF($D361="","",HKI!O361+HKII!O361)</f>
        <v>0</v>
      </c>
      <c r="P361" s="16">
        <f>IF($D361="","",HKI!P361+HKII!P361)</f>
        <v>0</v>
      </c>
      <c r="Q361" s="16">
        <f>IF($D361="","",HKI!Q361+HKII!Q361)</f>
        <v>0</v>
      </c>
      <c r="R361" s="34">
        <f>IF($D361="","",SUM($N361:$Q361)+'HK HE 16-17'!N367)</f>
        <v>0</v>
      </c>
      <c r="S361" s="16">
        <f>IF($D361="","",HKI!S361+HKII!S361)</f>
        <v>0</v>
      </c>
      <c r="T361" s="16">
        <f>IF($D361="","",HKI!T361+HKII!T361)</f>
        <v>0</v>
      </c>
      <c r="U361" s="16">
        <f>IF($D361="","",HKI!U361+HKII!U361)</f>
        <v>0</v>
      </c>
      <c r="V361" s="34">
        <f>IF($D361="","",((SUM($S361:$T361))-U361)*0.1)+'HK HE 16-17'!R367</f>
        <v>0</v>
      </c>
      <c r="W361" s="16">
        <f>IF($D361="","",HKI!W361+HKII!W361)</f>
        <v>0</v>
      </c>
      <c r="X361" s="16">
        <f>IF($D361="","",HKI!X361+HKII!X361)</f>
        <v>0</v>
      </c>
      <c r="Y361" s="16">
        <f>IF($D361="","",HKI!Y361+HKII!Y361)</f>
        <v>0</v>
      </c>
      <c r="Z361" s="34">
        <f t="shared" si="17"/>
        <v>0</v>
      </c>
      <c r="AA361" s="16">
        <f>IF($D361="","",HKI!AA361+HKII!AA361)</f>
        <v>0</v>
      </c>
      <c r="AB361" s="16">
        <f>IF($D361="","",HKI!AB361+HKII!AB361)</f>
        <v>0</v>
      </c>
      <c r="AC361" s="16">
        <f>IF($D361="","",HKI!AC361+HKII!AC361)</f>
        <v>0</v>
      </c>
      <c r="AD361" s="34">
        <f t="shared" si="18"/>
        <v>0</v>
      </c>
      <c r="AE361" s="16">
        <f>IF($D361="","",HKI!AE361+HKII!AE361)</f>
        <v>0</v>
      </c>
      <c r="AF361" s="16">
        <f>IF($D361="","",HKI!AF361+HKII!AF361)</f>
        <v>0</v>
      </c>
      <c r="AG361" s="16">
        <f>IF($D361="","",HKI!AG361+HKII!AG361)</f>
        <v>0</v>
      </c>
      <c r="AH361" s="34">
        <f>IF($D361="","",HKI!AH361+HKII!AH361)</f>
        <v>0</v>
      </c>
      <c r="AI361" s="16">
        <f>IF($D361="","",HKI!AI361+HKII!AI361+'COI - CHAM THI TN 17-18'!AI361)</f>
        <v>0</v>
      </c>
      <c r="AJ361" s="16">
        <f>IF($D361="","",HKI!AJ361+HKII!AJ361+'COI - CHAM THI TN 17-18'!AJ361)</f>
        <v>0</v>
      </c>
      <c r="AK361" s="34">
        <f>IF($D361="","",(SUM($AI361:$AJ361))*0.2)+'HK HE 16-17'!Y367</f>
        <v>0</v>
      </c>
      <c r="AL361" s="16">
        <f>IF($D361="","",HKI!AL361+HKII!AL361)</f>
        <v>0</v>
      </c>
      <c r="AM361" s="16">
        <f>IF($D361="","",HKI!AM361+HKII!AM361)</f>
        <v>0</v>
      </c>
      <c r="AN361" s="34">
        <f>IF($D361="","",HKI!AN361+HKII!AN361)</f>
        <v>0</v>
      </c>
      <c r="AO361" s="16">
        <f>IF($D361="","",HKI!AO361+HKII!AO361+'COI - CHAM THI TN 17-18'!AO361)</f>
        <v>0</v>
      </c>
      <c r="AP361" s="16">
        <f>IF($D361="","",HKI!AP361+HKII!AP361+'COI - CHAM THI TN 17-18'!AP361)</f>
        <v>0</v>
      </c>
      <c r="AQ361" s="16">
        <f>IF(D361="","",SUM(AO361:AP361)*0.4)+'HK HE 16-17'!AB367</f>
        <v>0</v>
      </c>
      <c r="AR361" s="34">
        <f>IF($D361="","",HKI!AR361+HKII!AR361+'COI - CHAM THI TN 17-18'!AR361+'HK HE 16-17'!AF367)</f>
        <v>0</v>
      </c>
      <c r="AS361" s="34">
        <f>IF($D361="","",HKI!AS361+HKII!AS361+'COI - CHAM THI TN 17-18'!AS361+'HK HE 16-17'!AG367)</f>
        <v>0</v>
      </c>
      <c r="AT361" s="17">
        <f t="shared" si="19"/>
        <v>0</v>
      </c>
      <c r="AU361" s="5"/>
    </row>
    <row r="362" spans="1:47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>
        <f>IF($D362="","",HKI!E362+HKII!E362)</f>
        <v>0</v>
      </c>
      <c r="F362" s="16">
        <f>IF($D362="","",HKI!F362+HKII!F362)</f>
        <v>0</v>
      </c>
      <c r="G362" s="16">
        <f>IF($D362="","",HKI!G362+HKII!G362)</f>
        <v>0</v>
      </c>
      <c r="H362" s="16">
        <f>IF($D362="","",HKI!H362+HKII!H362)</f>
        <v>0</v>
      </c>
      <c r="I362" s="16">
        <f>IF($D362="","",HKI!I362+HKII!I362)</f>
        <v>0</v>
      </c>
      <c r="J362" s="16">
        <f>IF($D362="","",HKI!J362+HKII!J362)</f>
        <v>0</v>
      </c>
      <c r="K362" s="16">
        <f>IF($D362="","",HKI!K362+HKII!K362)</f>
        <v>0</v>
      </c>
      <c r="L362" s="16">
        <f>IF($D362="","",HKI!L362+HKII!L362)</f>
        <v>0</v>
      </c>
      <c r="M362" s="34">
        <f>IF($D362="","",($E362+$F362*1.5+$G362*0.25+$H362*0.5+$I362*2+$J362*2.5+$K362*0.5+$L362*1.5)+'HK HE 16-17'!I368)</f>
        <v>0</v>
      </c>
      <c r="N362" s="16">
        <f>IF($D362="","",HKI!N362+HKII!N362)</f>
        <v>0</v>
      </c>
      <c r="O362" s="16">
        <f>IF($D362="","",HKI!O362+HKII!O362)</f>
        <v>0</v>
      </c>
      <c r="P362" s="16">
        <f>IF($D362="","",HKI!P362+HKII!P362)</f>
        <v>0</v>
      </c>
      <c r="Q362" s="16">
        <f>IF($D362="","",HKI!Q362+HKII!Q362)</f>
        <v>0</v>
      </c>
      <c r="R362" s="34">
        <f>IF($D362="","",SUM($N362:$Q362)+'HK HE 16-17'!N368)</f>
        <v>0</v>
      </c>
      <c r="S362" s="16">
        <f>IF($D362="","",HKI!S362+HKII!S362)</f>
        <v>0</v>
      </c>
      <c r="T362" s="16">
        <f>IF($D362="","",HKI!T362+HKII!T362)</f>
        <v>0</v>
      </c>
      <c r="U362" s="16">
        <f>IF($D362="","",HKI!U362+HKII!U362)</f>
        <v>0</v>
      </c>
      <c r="V362" s="34">
        <f>IF($D362="","",((SUM($S362:$T362))-U362)*0.1)+'HK HE 16-17'!R368</f>
        <v>0</v>
      </c>
      <c r="W362" s="16">
        <f>IF($D362="","",HKI!W362+HKII!W362)</f>
        <v>0</v>
      </c>
      <c r="X362" s="16">
        <f>IF($D362="","",HKI!X362+HKII!X362)</f>
        <v>0</v>
      </c>
      <c r="Y362" s="16">
        <f>IF($D362="","",HKI!Y362+HKII!Y362)</f>
        <v>0</v>
      </c>
      <c r="Z362" s="34">
        <f t="shared" si="17"/>
        <v>0</v>
      </c>
      <c r="AA362" s="16">
        <f>IF($D362="","",HKI!AA362+HKII!AA362)</f>
        <v>0</v>
      </c>
      <c r="AB362" s="16">
        <f>IF($D362="","",HKI!AB362+HKII!AB362)</f>
        <v>0</v>
      </c>
      <c r="AC362" s="16">
        <f>IF($D362="","",HKI!AC362+HKII!AC362)</f>
        <v>0</v>
      </c>
      <c r="AD362" s="34">
        <f t="shared" si="18"/>
        <v>0</v>
      </c>
      <c r="AE362" s="16">
        <f>IF($D362="","",HKI!AE362+HKII!AE362)</f>
        <v>0</v>
      </c>
      <c r="AF362" s="16">
        <f>IF($D362="","",HKI!AF362+HKII!AF362)</f>
        <v>0</v>
      </c>
      <c r="AG362" s="16">
        <f>IF($D362="","",HKI!AG362+HKII!AG362)</f>
        <v>0</v>
      </c>
      <c r="AH362" s="34">
        <f>IF($D362="","",HKI!AH362+HKII!AH362)</f>
        <v>0</v>
      </c>
      <c r="AI362" s="16">
        <f>IF($D362="","",HKI!AI362+HKII!AI362+'COI - CHAM THI TN 17-18'!AI362)</f>
        <v>0</v>
      </c>
      <c r="AJ362" s="16">
        <f>IF($D362="","",HKI!AJ362+HKII!AJ362+'COI - CHAM THI TN 17-18'!AJ362)</f>
        <v>0</v>
      </c>
      <c r="AK362" s="34">
        <f>IF($D362="","",(SUM($AI362:$AJ362))*0.2)+'HK HE 16-17'!Y368</f>
        <v>0</v>
      </c>
      <c r="AL362" s="16">
        <f>IF($D362="","",HKI!AL362+HKII!AL362)</f>
        <v>0</v>
      </c>
      <c r="AM362" s="16">
        <f>IF($D362="","",HKI!AM362+HKII!AM362)</f>
        <v>0</v>
      </c>
      <c r="AN362" s="34">
        <f>IF($D362="","",HKI!AN362+HKII!AN362)</f>
        <v>0</v>
      </c>
      <c r="AO362" s="16">
        <f>IF($D362="","",HKI!AO362+HKII!AO362+'COI - CHAM THI TN 17-18'!AO362)</f>
        <v>0</v>
      </c>
      <c r="AP362" s="16">
        <f>IF($D362="","",HKI!AP362+HKII!AP362+'COI - CHAM THI TN 17-18'!AP362)</f>
        <v>0</v>
      </c>
      <c r="AQ362" s="16">
        <f>IF(D362="","",SUM(AO362:AP362)*0.4)+'HK HE 16-17'!AB368</f>
        <v>0</v>
      </c>
      <c r="AR362" s="34">
        <f>IF($D362="","",HKI!AR362+HKII!AR362+'COI - CHAM THI TN 17-18'!AR362+'HK HE 16-17'!AF368)</f>
        <v>0</v>
      </c>
      <c r="AS362" s="34">
        <f>IF($D362="","",HKI!AS362+HKII!AS362+'COI - CHAM THI TN 17-18'!AS362+'HK HE 16-17'!AG368)</f>
        <v>0</v>
      </c>
      <c r="AT362" s="17">
        <f t="shared" si="19"/>
        <v>0</v>
      </c>
      <c r="AU362" s="5"/>
    </row>
    <row r="363" spans="1:47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>
        <f>IF($D363="","",HKI!E363+HKII!E363)</f>
        <v>0</v>
      </c>
      <c r="F363" s="16">
        <f>IF($D363="","",HKI!F363+HKII!F363)</f>
        <v>0</v>
      </c>
      <c r="G363" s="16">
        <f>IF($D363="","",HKI!G363+HKII!G363)</f>
        <v>0</v>
      </c>
      <c r="H363" s="16">
        <f>IF($D363="","",HKI!H363+HKII!H363)</f>
        <v>0</v>
      </c>
      <c r="I363" s="16">
        <f>IF($D363="","",HKI!I363+HKII!I363)</f>
        <v>0</v>
      </c>
      <c r="J363" s="16">
        <f>IF($D363="","",HKI!J363+HKII!J363)</f>
        <v>0</v>
      </c>
      <c r="K363" s="16">
        <f>IF($D363="","",HKI!K363+HKII!K363)</f>
        <v>0</v>
      </c>
      <c r="L363" s="16">
        <f>IF($D363="","",HKI!L363+HKII!L363)</f>
        <v>0</v>
      </c>
      <c r="M363" s="34">
        <f>IF($D363="","",($E363+$F363*1.5+$G363*0.25+$H363*0.5+$I363*2+$J363*2.5+$K363*0.5+$L363*1.5)+'HK HE 16-17'!I369)</f>
        <v>0</v>
      </c>
      <c r="N363" s="16">
        <f>IF($D363="","",HKI!N363+HKII!N363)</f>
        <v>0</v>
      </c>
      <c r="O363" s="16">
        <f>IF($D363="","",HKI!O363+HKII!O363)</f>
        <v>0</v>
      </c>
      <c r="P363" s="16">
        <f>IF($D363="","",HKI!P363+HKII!P363)</f>
        <v>0</v>
      </c>
      <c r="Q363" s="16">
        <f>IF($D363="","",HKI!Q363+HKII!Q363)</f>
        <v>0</v>
      </c>
      <c r="R363" s="34">
        <f>IF($D363="","",SUM($N363:$Q363)+'HK HE 16-17'!N369)</f>
        <v>0</v>
      </c>
      <c r="S363" s="16">
        <f>IF($D363="","",HKI!S363+HKII!S363)</f>
        <v>0</v>
      </c>
      <c r="T363" s="16">
        <f>IF($D363="","",HKI!T363+HKII!T363)</f>
        <v>0</v>
      </c>
      <c r="U363" s="16">
        <f>IF($D363="","",HKI!U363+HKII!U363)</f>
        <v>0</v>
      </c>
      <c r="V363" s="34">
        <f>IF($D363="","",((SUM($S363:$T363))-U363)*0.1)+'HK HE 16-17'!R369</f>
        <v>0</v>
      </c>
      <c r="W363" s="16">
        <f>IF($D363="","",HKI!W363+HKII!W363)</f>
        <v>0</v>
      </c>
      <c r="X363" s="16">
        <f>IF($D363="","",HKI!X363+HKII!X363)</f>
        <v>0</v>
      </c>
      <c r="Y363" s="16">
        <f>IF($D363="","",HKI!Y363+HKII!Y363)</f>
        <v>0</v>
      </c>
      <c r="Z363" s="34">
        <f t="shared" si="17"/>
        <v>0</v>
      </c>
      <c r="AA363" s="16">
        <f>IF($D363="","",HKI!AA363+HKII!AA363)</f>
        <v>0</v>
      </c>
      <c r="AB363" s="16">
        <f>IF($D363="","",HKI!AB363+HKII!AB363)</f>
        <v>0</v>
      </c>
      <c r="AC363" s="16">
        <f>IF($D363="","",HKI!AC363+HKII!AC363)</f>
        <v>0</v>
      </c>
      <c r="AD363" s="34">
        <f t="shared" si="18"/>
        <v>0</v>
      </c>
      <c r="AE363" s="16">
        <f>IF($D363="","",HKI!AE363+HKII!AE363)</f>
        <v>0</v>
      </c>
      <c r="AF363" s="16">
        <f>IF($D363="","",HKI!AF363+HKII!AF363)</f>
        <v>0</v>
      </c>
      <c r="AG363" s="16">
        <f>IF($D363="","",HKI!AG363+HKII!AG363)</f>
        <v>0</v>
      </c>
      <c r="AH363" s="34">
        <f>IF($D363="","",HKI!AH363+HKII!AH363)</f>
        <v>0</v>
      </c>
      <c r="AI363" s="16">
        <f>IF($D363="","",HKI!AI363+HKII!AI363+'COI - CHAM THI TN 17-18'!AI363)</f>
        <v>0</v>
      </c>
      <c r="AJ363" s="16">
        <f>IF($D363="","",HKI!AJ363+HKII!AJ363+'COI - CHAM THI TN 17-18'!AJ363)</f>
        <v>0</v>
      </c>
      <c r="AK363" s="34">
        <f>IF($D363="","",(SUM($AI363:$AJ363))*0.2)+'HK HE 16-17'!Y369</f>
        <v>0</v>
      </c>
      <c r="AL363" s="16">
        <f>IF($D363="","",HKI!AL363+HKII!AL363)</f>
        <v>0</v>
      </c>
      <c r="AM363" s="16">
        <f>IF($D363="","",HKI!AM363+HKII!AM363)</f>
        <v>0</v>
      </c>
      <c r="AN363" s="34">
        <f>IF($D363="","",HKI!AN363+HKII!AN363)</f>
        <v>0</v>
      </c>
      <c r="AO363" s="16">
        <f>IF($D363="","",HKI!AO363+HKII!AO363+'COI - CHAM THI TN 17-18'!AO363)</f>
        <v>0</v>
      </c>
      <c r="AP363" s="16">
        <f>IF($D363="","",HKI!AP363+HKII!AP363+'COI - CHAM THI TN 17-18'!AP363)</f>
        <v>0</v>
      </c>
      <c r="AQ363" s="16">
        <f>IF(D363="","",SUM(AO363:AP363)*0.4)+'HK HE 16-17'!AB369</f>
        <v>0</v>
      </c>
      <c r="AR363" s="34">
        <f>IF($D363="","",HKI!AR363+HKII!AR363+'COI - CHAM THI TN 17-18'!AR363+'HK HE 16-17'!AF369)</f>
        <v>0</v>
      </c>
      <c r="AS363" s="34">
        <f>IF($D363="","",HKI!AS363+HKII!AS363+'COI - CHAM THI TN 17-18'!AS363+'HK HE 16-17'!AG369)</f>
        <v>0</v>
      </c>
      <c r="AT363" s="17">
        <f t="shared" si="19"/>
        <v>0</v>
      </c>
      <c r="AU363" s="5"/>
    </row>
    <row r="364" spans="1:47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>
        <f>IF($D364="","",HKI!E364+HKII!E364)</f>
        <v>0</v>
      </c>
      <c r="F364" s="16">
        <f>IF($D364="","",HKI!F364+HKII!F364)</f>
        <v>0</v>
      </c>
      <c r="G364" s="16">
        <f>IF($D364="","",HKI!G364+HKII!G364)</f>
        <v>0</v>
      </c>
      <c r="H364" s="16">
        <f>IF($D364="","",HKI!H364+HKII!H364)</f>
        <v>0</v>
      </c>
      <c r="I364" s="16">
        <f>IF($D364="","",HKI!I364+HKII!I364)</f>
        <v>0</v>
      </c>
      <c r="J364" s="16">
        <f>IF($D364="","",HKI!J364+HKII!J364)</f>
        <v>0</v>
      </c>
      <c r="K364" s="16">
        <f>IF($D364="","",HKI!K364+HKII!K364)</f>
        <v>0</v>
      </c>
      <c r="L364" s="16">
        <f>IF($D364="","",HKI!L364+HKII!L364)</f>
        <v>0</v>
      </c>
      <c r="M364" s="34">
        <f>IF($D364="","",($E364+$F364*1.5+$G364*0.25+$H364*0.5+$I364*2+$J364*2.5+$K364*0.5+$L364*1.5)+'HK HE 16-17'!I370)</f>
        <v>0</v>
      </c>
      <c r="N364" s="16">
        <f>IF($D364="","",HKI!N364+HKII!N364)</f>
        <v>0</v>
      </c>
      <c r="O364" s="16">
        <f>IF($D364="","",HKI!O364+HKII!O364)</f>
        <v>0</v>
      </c>
      <c r="P364" s="16">
        <f>IF($D364="","",HKI!P364+HKII!P364)</f>
        <v>0</v>
      </c>
      <c r="Q364" s="16">
        <f>IF($D364="","",HKI!Q364+HKII!Q364)</f>
        <v>0</v>
      </c>
      <c r="R364" s="34">
        <f>IF($D364="","",SUM($N364:$Q364)+'HK HE 16-17'!N370)</f>
        <v>0</v>
      </c>
      <c r="S364" s="16">
        <f>IF($D364="","",HKI!S364+HKII!S364)</f>
        <v>0</v>
      </c>
      <c r="T364" s="16">
        <f>IF($D364="","",HKI!T364+HKII!T364)</f>
        <v>0</v>
      </c>
      <c r="U364" s="16">
        <f>IF($D364="","",HKI!U364+HKII!U364)</f>
        <v>0</v>
      </c>
      <c r="V364" s="34">
        <f>IF($D364="","",((SUM($S364:$T364))-U364)*0.1)+'HK HE 16-17'!R370</f>
        <v>0</v>
      </c>
      <c r="W364" s="16">
        <f>IF($D364="","",HKI!W364+HKII!W364)</f>
        <v>0</v>
      </c>
      <c r="X364" s="16">
        <f>IF($D364="","",HKI!X364+HKII!X364)</f>
        <v>0</v>
      </c>
      <c r="Y364" s="16">
        <f>IF($D364="","",HKI!Y364+HKII!Y364)</f>
        <v>0</v>
      </c>
      <c r="Z364" s="34">
        <f t="shared" si="17"/>
        <v>0</v>
      </c>
      <c r="AA364" s="16">
        <f>IF($D364="","",HKI!AA364+HKII!AA364)</f>
        <v>0</v>
      </c>
      <c r="AB364" s="16">
        <f>IF($D364="","",HKI!AB364+HKII!AB364)</f>
        <v>0</v>
      </c>
      <c r="AC364" s="16">
        <f>IF($D364="","",HKI!AC364+HKII!AC364)</f>
        <v>0</v>
      </c>
      <c r="AD364" s="34">
        <f t="shared" si="18"/>
        <v>0</v>
      </c>
      <c r="AE364" s="16">
        <f>IF($D364="","",HKI!AE364+HKII!AE364)</f>
        <v>0</v>
      </c>
      <c r="AF364" s="16">
        <f>IF($D364="","",HKI!AF364+HKII!AF364)</f>
        <v>0</v>
      </c>
      <c r="AG364" s="16">
        <f>IF($D364="","",HKI!AG364+HKII!AG364)</f>
        <v>0</v>
      </c>
      <c r="AH364" s="34">
        <f>IF($D364="","",HKI!AH364+HKII!AH364)</f>
        <v>0</v>
      </c>
      <c r="AI364" s="16">
        <f>IF($D364="","",HKI!AI364+HKII!AI364+'COI - CHAM THI TN 17-18'!AI364)</f>
        <v>0</v>
      </c>
      <c r="AJ364" s="16">
        <f>IF($D364="","",HKI!AJ364+HKII!AJ364+'COI - CHAM THI TN 17-18'!AJ364)</f>
        <v>0</v>
      </c>
      <c r="AK364" s="34">
        <f>IF($D364="","",(SUM($AI364:$AJ364))*0.2)+'HK HE 16-17'!Y370</f>
        <v>0</v>
      </c>
      <c r="AL364" s="16">
        <f>IF($D364="","",HKI!AL364+HKII!AL364)</f>
        <v>0</v>
      </c>
      <c r="AM364" s="16">
        <f>IF($D364="","",HKI!AM364+HKII!AM364)</f>
        <v>0</v>
      </c>
      <c r="AN364" s="34">
        <f>IF($D364="","",HKI!AN364+HKII!AN364)</f>
        <v>0</v>
      </c>
      <c r="AO364" s="16">
        <f>IF($D364="","",HKI!AO364+HKII!AO364+'COI - CHAM THI TN 17-18'!AO364)</f>
        <v>0</v>
      </c>
      <c r="AP364" s="16">
        <f>IF($D364="","",HKI!AP364+HKII!AP364+'COI - CHAM THI TN 17-18'!AP364)</f>
        <v>0</v>
      </c>
      <c r="AQ364" s="16">
        <f>IF(D364="","",SUM(AO364:AP364)*0.4)+'HK HE 16-17'!AB370</f>
        <v>0</v>
      </c>
      <c r="AR364" s="34">
        <f>IF($D364="","",HKI!AR364+HKII!AR364+'COI - CHAM THI TN 17-18'!AR364+'HK HE 16-17'!AF370)</f>
        <v>0</v>
      </c>
      <c r="AS364" s="34">
        <f>IF($D364="","",HKI!AS364+HKII!AS364+'COI - CHAM THI TN 17-18'!AS364+'HK HE 16-17'!AG370)</f>
        <v>0</v>
      </c>
      <c r="AT364" s="17">
        <f t="shared" si="19"/>
        <v>0</v>
      </c>
      <c r="AU364" s="5"/>
    </row>
    <row r="365" spans="1:47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>
        <f>IF($D365="","",HKI!E365+HKII!E365)</f>
        <v>0</v>
      </c>
      <c r="F365" s="16">
        <f>IF($D365="","",HKI!F365+HKII!F365)</f>
        <v>0</v>
      </c>
      <c r="G365" s="16">
        <f>IF($D365="","",HKI!G365+HKII!G365)</f>
        <v>0</v>
      </c>
      <c r="H365" s="16">
        <f>IF($D365="","",HKI!H365+HKII!H365)</f>
        <v>0</v>
      </c>
      <c r="I365" s="16">
        <f>IF($D365="","",HKI!I365+HKII!I365)</f>
        <v>0</v>
      </c>
      <c r="J365" s="16">
        <f>IF($D365="","",HKI!J365+HKII!J365)</f>
        <v>0</v>
      </c>
      <c r="K365" s="16">
        <f>IF($D365="","",HKI!K365+HKII!K365)</f>
        <v>0</v>
      </c>
      <c r="L365" s="16">
        <f>IF($D365="","",HKI!L365+HKII!L365)</f>
        <v>0</v>
      </c>
      <c r="M365" s="34">
        <f>IF($D365="","",($E365+$F365*1.5+$G365*0.25+$H365*0.5+$I365*2+$J365*2.5+$K365*0.5+$L365*1.5)+'HK HE 16-17'!I371)</f>
        <v>0</v>
      </c>
      <c r="N365" s="16">
        <f>IF($D365="","",HKI!N365+HKII!N365)</f>
        <v>0</v>
      </c>
      <c r="O365" s="16">
        <f>IF($D365="","",HKI!O365+HKII!O365)</f>
        <v>0</v>
      </c>
      <c r="P365" s="16">
        <f>IF($D365="","",HKI!P365+HKII!P365)</f>
        <v>0</v>
      </c>
      <c r="Q365" s="16">
        <f>IF($D365="","",HKI!Q365+HKII!Q365)</f>
        <v>0</v>
      </c>
      <c r="R365" s="34">
        <f>IF($D365="","",SUM($N365:$Q365)+'HK HE 16-17'!N371)</f>
        <v>0</v>
      </c>
      <c r="S365" s="16">
        <f>IF($D365="","",HKI!S365+HKII!S365)</f>
        <v>0</v>
      </c>
      <c r="T365" s="16">
        <f>IF($D365="","",HKI!T365+HKII!T365)</f>
        <v>0</v>
      </c>
      <c r="U365" s="16">
        <f>IF($D365="","",HKI!U365+HKII!U365)</f>
        <v>0</v>
      </c>
      <c r="V365" s="34">
        <f>IF($D365="","",((SUM($S365:$T365))-U365)*0.1)+'HK HE 16-17'!R371</f>
        <v>0</v>
      </c>
      <c r="W365" s="16">
        <f>IF($D365="","",HKI!W365+HKII!W365)</f>
        <v>0</v>
      </c>
      <c r="X365" s="16">
        <f>IF($D365="","",HKI!X365+HKII!X365)</f>
        <v>0</v>
      </c>
      <c r="Y365" s="16">
        <f>IF($D365="","",HKI!Y365+HKII!Y365)</f>
        <v>0</v>
      </c>
      <c r="Z365" s="34">
        <f t="shared" si="17"/>
        <v>0</v>
      </c>
      <c r="AA365" s="16">
        <f>IF($D365="","",HKI!AA365+HKII!AA365)</f>
        <v>0</v>
      </c>
      <c r="AB365" s="16">
        <f>IF($D365="","",HKI!AB365+HKII!AB365)</f>
        <v>0</v>
      </c>
      <c r="AC365" s="16">
        <f>IF($D365="","",HKI!AC365+HKII!AC365)</f>
        <v>0</v>
      </c>
      <c r="AD365" s="34">
        <f t="shared" si="18"/>
        <v>0</v>
      </c>
      <c r="AE365" s="16">
        <f>IF($D365="","",HKI!AE365+HKII!AE365)</f>
        <v>0</v>
      </c>
      <c r="AF365" s="16">
        <f>IF($D365="","",HKI!AF365+HKII!AF365)</f>
        <v>0</v>
      </c>
      <c r="AG365" s="16">
        <f>IF($D365="","",HKI!AG365+HKII!AG365)</f>
        <v>0</v>
      </c>
      <c r="AH365" s="34">
        <f>IF($D365="","",HKI!AH365+HKII!AH365)</f>
        <v>0</v>
      </c>
      <c r="AI365" s="16">
        <f>IF($D365="","",HKI!AI365+HKII!AI365+'COI - CHAM THI TN 17-18'!AI365)</f>
        <v>0</v>
      </c>
      <c r="AJ365" s="16">
        <f>IF($D365="","",HKI!AJ365+HKII!AJ365+'COI - CHAM THI TN 17-18'!AJ365)</f>
        <v>0</v>
      </c>
      <c r="AK365" s="34">
        <f>IF($D365="","",(SUM($AI365:$AJ365))*0.2)+'HK HE 16-17'!Y371</f>
        <v>0</v>
      </c>
      <c r="AL365" s="16">
        <f>IF($D365="","",HKI!AL365+HKII!AL365)</f>
        <v>0</v>
      </c>
      <c r="AM365" s="16">
        <f>IF($D365="","",HKI!AM365+HKII!AM365)</f>
        <v>0</v>
      </c>
      <c r="AN365" s="34">
        <f>IF($D365="","",HKI!AN365+HKII!AN365)</f>
        <v>0</v>
      </c>
      <c r="AO365" s="16">
        <f>IF($D365="","",HKI!AO365+HKII!AO365+'COI - CHAM THI TN 17-18'!AO365)</f>
        <v>0</v>
      </c>
      <c r="AP365" s="16">
        <f>IF($D365="","",HKI!AP365+HKII!AP365+'COI - CHAM THI TN 17-18'!AP365)</f>
        <v>0</v>
      </c>
      <c r="AQ365" s="16">
        <f>IF(D365="","",SUM(AO365:AP365)*0.4)+'HK HE 16-17'!AB371</f>
        <v>0</v>
      </c>
      <c r="AR365" s="34">
        <f>IF($D365="","",HKI!AR365+HKII!AR365+'COI - CHAM THI TN 17-18'!AR365+'HK HE 16-17'!AF371)</f>
        <v>0</v>
      </c>
      <c r="AS365" s="34">
        <f>IF($D365="","",HKI!AS365+HKII!AS365+'COI - CHAM THI TN 17-18'!AS365+'HK HE 16-17'!AG371)</f>
        <v>0</v>
      </c>
      <c r="AT365" s="17">
        <f t="shared" si="19"/>
        <v>0</v>
      </c>
      <c r="AU365" s="5"/>
    </row>
    <row r="366" spans="1:47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>
        <f>IF($D366="","",HKI!E366+HKII!E366)</f>
        <v>0</v>
      </c>
      <c r="F366" s="16">
        <f>IF($D366="","",HKI!F366+HKII!F366)</f>
        <v>0</v>
      </c>
      <c r="G366" s="16">
        <f>IF($D366="","",HKI!G366+HKII!G366)</f>
        <v>0</v>
      </c>
      <c r="H366" s="16">
        <f>IF($D366="","",HKI!H366+HKII!H366)</f>
        <v>0</v>
      </c>
      <c r="I366" s="16">
        <f>IF($D366="","",HKI!I366+HKII!I366)</f>
        <v>0</v>
      </c>
      <c r="J366" s="16">
        <f>IF($D366="","",HKI!J366+HKII!J366)</f>
        <v>0</v>
      </c>
      <c r="K366" s="16">
        <f>IF($D366="","",HKI!K366+HKII!K366)</f>
        <v>0</v>
      </c>
      <c r="L366" s="16">
        <f>IF($D366="","",HKI!L366+HKII!L366)</f>
        <v>0</v>
      </c>
      <c r="M366" s="34">
        <f>IF($D366="","",($E366+$F366*1.5+$G366*0.25+$H366*0.5+$I366*2+$J366*2.5+$K366*0.5+$L366*1.5)+'HK HE 16-17'!I372)</f>
        <v>0</v>
      </c>
      <c r="N366" s="16">
        <f>IF($D366="","",HKI!N366+HKII!N366)</f>
        <v>0</v>
      </c>
      <c r="O366" s="16">
        <f>IF($D366="","",HKI!O366+HKII!O366)</f>
        <v>0</v>
      </c>
      <c r="P366" s="16">
        <f>IF($D366="","",HKI!P366+HKII!P366)</f>
        <v>0</v>
      </c>
      <c r="Q366" s="16">
        <f>IF($D366="","",HKI!Q366+HKII!Q366)</f>
        <v>0</v>
      </c>
      <c r="R366" s="34">
        <f>IF($D366="","",SUM($N366:$Q366)+'HK HE 16-17'!N372)</f>
        <v>0</v>
      </c>
      <c r="S366" s="16">
        <f>IF($D366="","",HKI!S366+HKII!S366)</f>
        <v>0</v>
      </c>
      <c r="T366" s="16">
        <f>IF($D366="","",HKI!T366+HKII!T366)</f>
        <v>0</v>
      </c>
      <c r="U366" s="16">
        <f>IF($D366="","",HKI!U366+HKII!U366)</f>
        <v>0</v>
      </c>
      <c r="V366" s="34">
        <f>IF($D366="","",((SUM($S366:$T366))-U366)*0.1)+'HK HE 16-17'!R372</f>
        <v>0</v>
      </c>
      <c r="W366" s="16">
        <f>IF($D366="","",HKI!W366+HKII!W366)</f>
        <v>0</v>
      </c>
      <c r="X366" s="16">
        <f>IF($D366="","",HKI!X366+HKII!X366)</f>
        <v>0</v>
      </c>
      <c r="Y366" s="16">
        <f>IF($D366="","",HKI!Y366+HKII!Y366)</f>
        <v>0</v>
      </c>
      <c r="Z366" s="34">
        <f t="shared" si="17"/>
        <v>0</v>
      </c>
      <c r="AA366" s="16">
        <f>IF($D366="","",HKI!AA366+HKII!AA366)</f>
        <v>0</v>
      </c>
      <c r="AB366" s="16">
        <f>IF($D366="","",HKI!AB366+HKII!AB366)</f>
        <v>0</v>
      </c>
      <c r="AC366" s="16">
        <f>IF($D366="","",HKI!AC366+HKII!AC366)</f>
        <v>0</v>
      </c>
      <c r="AD366" s="34">
        <f t="shared" si="18"/>
        <v>0</v>
      </c>
      <c r="AE366" s="16">
        <f>IF($D366="","",HKI!AE366+HKII!AE366)</f>
        <v>0</v>
      </c>
      <c r="AF366" s="16">
        <f>IF($D366="","",HKI!AF366+HKII!AF366)</f>
        <v>0</v>
      </c>
      <c r="AG366" s="16">
        <f>IF($D366="","",HKI!AG366+HKII!AG366)</f>
        <v>0</v>
      </c>
      <c r="AH366" s="34">
        <f>IF($D366="","",HKI!AH366+HKII!AH366)</f>
        <v>0</v>
      </c>
      <c r="AI366" s="16">
        <f>IF($D366="","",HKI!AI366+HKII!AI366+'COI - CHAM THI TN 17-18'!AI366)</f>
        <v>0</v>
      </c>
      <c r="AJ366" s="16">
        <f>IF($D366="","",HKI!AJ366+HKII!AJ366+'COI - CHAM THI TN 17-18'!AJ366)</f>
        <v>0</v>
      </c>
      <c r="AK366" s="34">
        <f>IF($D366="","",(SUM($AI366:$AJ366))*0.2)+'HK HE 16-17'!Y372</f>
        <v>0</v>
      </c>
      <c r="AL366" s="16">
        <f>IF($D366="","",HKI!AL366+HKII!AL366)</f>
        <v>0</v>
      </c>
      <c r="AM366" s="16">
        <f>IF($D366="","",HKI!AM366+HKII!AM366)</f>
        <v>0</v>
      </c>
      <c r="AN366" s="34">
        <f>IF($D366="","",HKI!AN366+HKII!AN366)</f>
        <v>0</v>
      </c>
      <c r="AO366" s="16">
        <f>IF($D366="","",HKI!AO366+HKII!AO366+'COI - CHAM THI TN 17-18'!AO366)</f>
        <v>0</v>
      </c>
      <c r="AP366" s="16">
        <f>IF($D366="","",HKI!AP366+HKII!AP366+'COI - CHAM THI TN 17-18'!AP366)</f>
        <v>0</v>
      </c>
      <c r="AQ366" s="16">
        <f>IF(D366="","",SUM(AO366:AP366)*0.4)+'HK HE 16-17'!AB372</f>
        <v>0</v>
      </c>
      <c r="AR366" s="34">
        <f>IF($D366="","",HKI!AR366+HKII!AR366+'COI - CHAM THI TN 17-18'!AR366+'HK HE 16-17'!AF372)</f>
        <v>0</v>
      </c>
      <c r="AS366" s="34">
        <f>IF($D366="","",HKI!AS366+HKII!AS366+'COI - CHAM THI TN 17-18'!AS366+'HK HE 16-17'!AG372)</f>
        <v>0</v>
      </c>
      <c r="AT366" s="17">
        <f t="shared" si="19"/>
        <v>0</v>
      </c>
      <c r="AU366" s="5"/>
    </row>
    <row r="367" spans="1:47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>
        <f>IF($D367="","",HKI!E367+HKII!E367)</f>
        <v>0</v>
      </c>
      <c r="F367" s="16">
        <f>IF($D367="","",HKI!F367+HKII!F367)</f>
        <v>0</v>
      </c>
      <c r="G367" s="16">
        <f>IF($D367="","",HKI!G367+HKII!G367)</f>
        <v>0</v>
      </c>
      <c r="H367" s="16">
        <f>IF($D367="","",HKI!H367+HKII!H367)</f>
        <v>0</v>
      </c>
      <c r="I367" s="16">
        <f>IF($D367="","",HKI!I367+HKII!I367)</f>
        <v>0</v>
      </c>
      <c r="J367" s="16">
        <f>IF($D367="","",HKI!J367+HKII!J367)</f>
        <v>0</v>
      </c>
      <c r="K367" s="16">
        <f>IF($D367="","",HKI!K367+HKII!K367)</f>
        <v>0</v>
      </c>
      <c r="L367" s="16">
        <f>IF($D367="","",HKI!L367+HKII!L367)</f>
        <v>0</v>
      </c>
      <c r="M367" s="34">
        <f>IF($D367="","",($E367+$F367*1.5+$G367*0.25+$H367*0.5+$I367*2+$J367*2.5+$K367*0.5+$L367*1.5)+'HK HE 16-17'!I373)</f>
        <v>0</v>
      </c>
      <c r="N367" s="16">
        <f>IF($D367="","",HKI!N367+HKII!N367)</f>
        <v>0</v>
      </c>
      <c r="O367" s="16">
        <f>IF($D367="","",HKI!O367+HKII!O367)</f>
        <v>0</v>
      </c>
      <c r="P367" s="16">
        <f>IF($D367="","",HKI!P367+HKII!P367)</f>
        <v>0</v>
      </c>
      <c r="Q367" s="16">
        <f>IF($D367="","",HKI!Q367+HKII!Q367)</f>
        <v>0</v>
      </c>
      <c r="R367" s="34">
        <f>IF($D367="","",SUM($N367:$Q367)+'HK HE 16-17'!N373)</f>
        <v>0</v>
      </c>
      <c r="S367" s="16">
        <f>IF($D367="","",HKI!S367+HKII!S367)</f>
        <v>0</v>
      </c>
      <c r="T367" s="16">
        <f>IF($D367="","",HKI!T367+HKII!T367)</f>
        <v>0</v>
      </c>
      <c r="U367" s="16">
        <f>IF($D367="","",HKI!U367+HKII!U367)</f>
        <v>0</v>
      </c>
      <c r="V367" s="34">
        <f>IF($D367="","",((SUM($S367:$T367))-U367)*0.1)+'HK HE 16-17'!R373</f>
        <v>0</v>
      </c>
      <c r="W367" s="16">
        <f>IF($D367="","",HKI!W367+HKII!W367)</f>
        <v>0</v>
      </c>
      <c r="X367" s="16">
        <f>IF($D367="","",HKI!X367+HKII!X367)</f>
        <v>0</v>
      </c>
      <c r="Y367" s="16">
        <f>IF($D367="","",HKI!Y367+HKII!Y367)</f>
        <v>0</v>
      </c>
      <c r="Z367" s="34">
        <f t="shared" si="17"/>
        <v>0</v>
      </c>
      <c r="AA367" s="16">
        <f>IF($D367="","",HKI!AA367+HKII!AA367)</f>
        <v>0</v>
      </c>
      <c r="AB367" s="16">
        <f>IF($D367="","",HKI!AB367+HKII!AB367)</f>
        <v>0</v>
      </c>
      <c r="AC367" s="16">
        <f>IF($D367="","",HKI!AC367+HKII!AC367)</f>
        <v>0</v>
      </c>
      <c r="AD367" s="34">
        <f t="shared" si="18"/>
        <v>0</v>
      </c>
      <c r="AE367" s="16">
        <f>IF($D367="","",HKI!AE367+HKII!AE367)</f>
        <v>0</v>
      </c>
      <c r="AF367" s="16">
        <f>IF($D367="","",HKI!AF367+HKII!AF367)</f>
        <v>0</v>
      </c>
      <c r="AG367" s="16">
        <f>IF($D367="","",HKI!AG367+HKII!AG367)</f>
        <v>0</v>
      </c>
      <c r="AH367" s="34">
        <f>IF($D367="","",HKI!AH367+HKII!AH367)</f>
        <v>0</v>
      </c>
      <c r="AI367" s="16">
        <f>IF($D367="","",HKI!AI367+HKII!AI367+'COI - CHAM THI TN 17-18'!AI367)</f>
        <v>0</v>
      </c>
      <c r="AJ367" s="16">
        <f>IF($D367="","",HKI!AJ367+HKII!AJ367+'COI - CHAM THI TN 17-18'!AJ367)</f>
        <v>0</v>
      </c>
      <c r="AK367" s="34">
        <f>IF($D367="","",(SUM($AI367:$AJ367))*0.2)+'HK HE 16-17'!Y373</f>
        <v>0</v>
      </c>
      <c r="AL367" s="16">
        <f>IF($D367="","",HKI!AL367+HKII!AL367)</f>
        <v>0</v>
      </c>
      <c r="AM367" s="16">
        <f>IF($D367="","",HKI!AM367+HKII!AM367)</f>
        <v>0</v>
      </c>
      <c r="AN367" s="34">
        <f>IF($D367="","",HKI!AN367+HKII!AN367)</f>
        <v>0</v>
      </c>
      <c r="AO367" s="16">
        <f>IF($D367="","",HKI!AO367+HKII!AO367+'COI - CHAM THI TN 17-18'!AO367)</f>
        <v>0</v>
      </c>
      <c r="AP367" s="16">
        <f>IF($D367="","",HKI!AP367+HKII!AP367+'COI - CHAM THI TN 17-18'!AP367)</f>
        <v>0</v>
      </c>
      <c r="AQ367" s="16">
        <f>IF(D367="","",SUM(AO367:AP367)*0.4)+'HK HE 16-17'!AB373</f>
        <v>0</v>
      </c>
      <c r="AR367" s="34">
        <f>IF($D367="","",HKI!AR367+HKII!AR367+'COI - CHAM THI TN 17-18'!AR367+'HK HE 16-17'!AF373)</f>
        <v>0</v>
      </c>
      <c r="AS367" s="34">
        <f>IF($D367="","",HKI!AS367+HKII!AS367+'COI - CHAM THI TN 17-18'!AS367+'HK HE 16-17'!AG373)</f>
        <v>0</v>
      </c>
      <c r="AT367" s="17">
        <f t="shared" si="19"/>
        <v>0</v>
      </c>
      <c r="AU367" s="5"/>
    </row>
    <row r="368" spans="1:47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>
        <f>IF($D368="","",HKI!E368+HKII!E368)</f>
        <v>0</v>
      </c>
      <c r="F368" s="16">
        <f>IF($D368="","",HKI!F368+HKII!F368)</f>
        <v>0</v>
      </c>
      <c r="G368" s="16">
        <f>IF($D368="","",HKI!G368+HKII!G368)</f>
        <v>0</v>
      </c>
      <c r="H368" s="16">
        <f>IF($D368="","",HKI!H368+HKII!H368)</f>
        <v>0</v>
      </c>
      <c r="I368" s="16">
        <f>IF($D368="","",HKI!I368+HKII!I368)</f>
        <v>0</v>
      </c>
      <c r="J368" s="16">
        <f>IF($D368="","",HKI!J368+HKII!J368)</f>
        <v>0</v>
      </c>
      <c r="K368" s="16">
        <f>IF($D368="","",HKI!K368+HKII!K368)</f>
        <v>0</v>
      </c>
      <c r="L368" s="16">
        <f>IF($D368="","",HKI!L368+HKII!L368)</f>
        <v>0</v>
      </c>
      <c r="M368" s="34">
        <f>IF($D368="","",($E368+$F368*1.5+$G368*0.25+$H368*0.5+$I368*2+$J368*2.5+$K368*0.5+$L368*1.5)+'HK HE 16-17'!I374)</f>
        <v>0</v>
      </c>
      <c r="N368" s="16">
        <f>IF($D368="","",HKI!N368+HKII!N368)</f>
        <v>0</v>
      </c>
      <c r="O368" s="16">
        <f>IF($D368="","",HKI!O368+HKII!O368)</f>
        <v>0</v>
      </c>
      <c r="P368" s="16">
        <f>IF($D368="","",HKI!P368+HKII!P368)</f>
        <v>0</v>
      </c>
      <c r="Q368" s="16">
        <f>IF($D368="","",HKI!Q368+HKII!Q368)</f>
        <v>0</v>
      </c>
      <c r="R368" s="34">
        <f>IF($D368="","",SUM($N368:$Q368)+'HK HE 16-17'!N374)</f>
        <v>0</v>
      </c>
      <c r="S368" s="16">
        <f>IF($D368="","",HKI!S368+HKII!S368)</f>
        <v>0</v>
      </c>
      <c r="T368" s="16">
        <f>IF($D368="","",HKI!T368+HKII!T368)</f>
        <v>0</v>
      </c>
      <c r="U368" s="16">
        <f>IF($D368="","",HKI!U368+HKII!U368)</f>
        <v>0</v>
      </c>
      <c r="V368" s="34">
        <f>IF($D368="","",((SUM($S368:$T368))-U368)*0.1)+'HK HE 16-17'!R374</f>
        <v>0</v>
      </c>
      <c r="W368" s="16">
        <f>IF($D368="","",HKI!W368+HKII!W368)</f>
        <v>0</v>
      </c>
      <c r="X368" s="16">
        <f>IF($D368="","",HKI!X368+HKII!X368)</f>
        <v>0</v>
      </c>
      <c r="Y368" s="16">
        <f>IF($D368="","",HKI!Y368+HKII!Y368)</f>
        <v>0</v>
      </c>
      <c r="Z368" s="34">
        <f t="shared" si="17"/>
        <v>0</v>
      </c>
      <c r="AA368" s="16">
        <f>IF($D368="","",HKI!AA368+HKII!AA368)</f>
        <v>0</v>
      </c>
      <c r="AB368" s="16">
        <f>IF($D368="","",HKI!AB368+HKII!AB368)</f>
        <v>0</v>
      </c>
      <c r="AC368" s="16">
        <f>IF($D368="","",HKI!AC368+HKII!AC368)</f>
        <v>0</v>
      </c>
      <c r="AD368" s="34">
        <f t="shared" si="18"/>
        <v>0</v>
      </c>
      <c r="AE368" s="16">
        <f>IF($D368="","",HKI!AE368+HKII!AE368)</f>
        <v>0</v>
      </c>
      <c r="AF368" s="16">
        <f>IF($D368="","",HKI!AF368+HKII!AF368)</f>
        <v>0</v>
      </c>
      <c r="AG368" s="16">
        <f>IF($D368="","",HKI!AG368+HKII!AG368)</f>
        <v>0</v>
      </c>
      <c r="AH368" s="34">
        <f>IF($D368="","",HKI!AH368+HKII!AH368)</f>
        <v>0</v>
      </c>
      <c r="AI368" s="16">
        <f>IF($D368="","",HKI!AI368+HKII!AI368+'COI - CHAM THI TN 17-18'!AI368)</f>
        <v>0</v>
      </c>
      <c r="AJ368" s="16">
        <f>IF($D368="","",HKI!AJ368+HKII!AJ368+'COI - CHAM THI TN 17-18'!AJ368)</f>
        <v>0</v>
      </c>
      <c r="AK368" s="34">
        <f>IF($D368="","",(SUM($AI368:$AJ368))*0.2)+'HK HE 16-17'!Y374</f>
        <v>0</v>
      </c>
      <c r="AL368" s="16">
        <f>IF($D368="","",HKI!AL368+HKII!AL368)</f>
        <v>0</v>
      </c>
      <c r="AM368" s="16">
        <f>IF($D368="","",HKI!AM368+HKII!AM368)</f>
        <v>0</v>
      </c>
      <c r="AN368" s="34">
        <f>IF($D368="","",HKI!AN368+HKII!AN368)</f>
        <v>0</v>
      </c>
      <c r="AO368" s="16">
        <f>IF($D368="","",HKI!AO368+HKII!AO368+'COI - CHAM THI TN 17-18'!AO368)</f>
        <v>0</v>
      </c>
      <c r="AP368" s="16">
        <f>IF($D368="","",HKI!AP368+HKII!AP368+'COI - CHAM THI TN 17-18'!AP368)</f>
        <v>0</v>
      </c>
      <c r="AQ368" s="16">
        <f>IF(D368="","",SUM(AO368:AP368)*0.4)+'HK HE 16-17'!AB374</f>
        <v>0</v>
      </c>
      <c r="AR368" s="34">
        <f>IF($D368="","",HKI!AR368+HKII!AR368+'COI - CHAM THI TN 17-18'!AR368+'HK HE 16-17'!AF374)</f>
        <v>0</v>
      </c>
      <c r="AS368" s="34">
        <f>IF($D368="","",HKI!AS368+HKII!AS368+'COI - CHAM THI TN 17-18'!AS368+'HK HE 16-17'!AG374)</f>
        <v>0</v>
      </c>
      <c r="AT368" s="17">
        <f t="shared" si="19"/>
        <v>0</v>
      </c>
      <c r="AU368" s="5"/>
    </row>
    <row r="369" spans="1:47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>
        <f>IF($D369="","",HKI!E369+HKII!E369)</f>
        <v>0</v>
      </c>
      <c r="F369" s="16">
        <f>IF($D369="","",HKI!F369+HKII!F369)</f>
        <v>0</v>
      </c>
      <c r="G369" s="16">
        <f>IF($D369="","",HKI!G369+HKII!G369)</f>
        <v>0</v>
      </c>
      <c r="H369" s="16">
        <f>IF($D369="","",HKI!H369+HKII!H369)</f>
        <v>0</v>
      </c>
      <c r="I369" s="16">
        <f>IF($D369="","",HKI!I369+HKII!I369)</f>
        <v>0</v>
      </c>
      <c r="J369" s="16">
        <f>IF($D369="","",HKI!J369+HKII!J369)</f>
        <v>0</v>
      </c>
      <c r="K369" s="16">
        <f>IF($D369="","",HKI!K369+HKII!K369)</f>
        <v>0</v>
      </c>
      <c r="L369" s="16">
        <f>IF($D369="","",HKI!L369+HKII!L369)</f>
        <v>0</v>
      </c>
      <c r="M369" s="34">
        <f>IF($D369="","",($E369+$F369*1.5+$G369*0.25+$H369*0.5+$I369*2+$J369*2.5+$K369*0.5+$L369*1.5)+'HK HE 16-17'!I375)</f>
        <v>0</v>
      </c>
      <c r="N369" s="16">
        <f>IF($D369="","",HKI!N369+HKII!N369)</f>
        <v>0</v>
      </c>
      <c r="O369" s="16">
        <f>IF($D369="","",HKI!O369+HKII!O369)</f>
        <v>0</v>
      </c>
      <c r="P369" s="16">
        <f>IF($D369="","",HKI!P369+HKII!P369)</f>
        <v>0</v>
      </c>
      <c r="Q369" s="16">
        <f>IF($D369="","",HKI!Q369+HKII!Q369)</f>
        <v>0</v>
      </c>
      <c r="R369" s="34">
        <f>IF($D369="","",SUM($N369:$Q369)+'HK HE 16-17'!N375)</f>
        <v>0</v>
      </c>
      <c r="S369" s="16">
        <f>IF($D369="","",HKI!S369+HKII!S369)</f>
        <v>0</v>
      </c>
      <c r="T369" s="16">
        <f>IF($D369="","",HKI!T369+HKII!T369)</f>
        <v>0</v>
      </c>
      <c r="U369" s="16">
        <f>IF($D369="","",HKI!U369+HKII!U369)</f>
        <v>0</v>
      </c>
      <c r="V369" s="34">
        <f>IF($D369="","",((SUM($S369:$T369))-U369)*0.1)+'HK HE 16-17'!R375</f>
        <v>0</v>
      </c>
      <c r="W369" s="16">
        <f>IF($D369="","",HKI!W369+HKII!W369)</f>
        <v>0</v>
      </c>
      <c r="X369" s="16">
        <f>IF($D369="","",HKI!X369+HKII!X369)</f>
        <v>0</v>
      </c>
      <c r="Y369" s="16">
        <f>IF($D369="","",HKI!Y369+HKII!Y369)</f>
        <v>0</v>
      </c>
      <c r="Z369" s="34">
        <f t="shared" si="17"/>
        <v>0</v>
      </c>
      <c r="AA369" s="16">
        <f>IF($D369="","",HKI!AA369+HKII!AA369)</f>
        <v>0</v>
      </c>
      <c r="AB369" s="16">
        <f>IF($D369="","",HKI!AB369+HKII!AB369)</f>
        <v>0</v>
      </c>
      <c r="AC369" s="16">
        <f>IF($D369="","",HKI!AC369+HKII!AC369)</f>
        <v>0</v>
      </c>
      <c r="AD369" s="34">
        <f t="shared" si="18"/>
        <v>0</v>
      </c>
      <c r="AE369" s="16">
        <f>IF($D369="","",HKI!AE369+HKII!AE369)</f>
        <v>0</v>
      </c>
      <c r="AF369" s="16">
        <f>IF($D369="","",HKI!AF369+HKII!AF369)</f>
        <v>0</v>
      </c>
      <c r="AG369" s="16">
        <f>IF($D369="","",HKI!AG369+HKII!AG369)</f>
        <v>0</v>
      </c>
      <c r="AH369" s="34">
        <f>IF($D369="","",HKI!AH369+HKII!AH369)</f>
        <v>0</v>
      </c>
      <c r="AI369" s="16">
        <f>IF($D369="","",HKI!AI369+HKII!AI369+'COI - CHAM THI TN 17-18'!AI369)</f>
        <v>0</v>
      </c>
      <c r="AJ369" s="16">
        <f>IF($D369="","",HKI!AJ369+HKII!AJ369+'COI - CHAM THI TN 17-18'!AJ369)</f>
        <v>0</v>
      </c>
      <c r="AK369" s="34">
        <f>IF($D369="","",(SUM($AI369:$AJ369))*0.2)+'HK HE 16-17'!Y375</f>
        <v>0</v>
      </c>
      <c r="AL369" s="16">
        <f>IF($D369="","",HKI!AL369+HKII!AL369)</f>
        <v>0</v>
      </c>
      <c r="AM369" s="16">
        <f>IF($D369="","",HKI!AM369+HKII!AM369)</f>
        <v>0</v>
      </c>
      <c r="AN369" s="34">
        <f>IF($D369="","",HKI!AN369+HKII!AN369)</f>
        <v>0</v>
      </c>
      <c r="AO369" s="16">
        <f>IF($D369="","",HKI!AO369+HKII!AO369+'COI - CHAM THI TN 17-18'!AO369)</f>
        <v>0</v>
      </c>
      <c r="AP369" s="16">
        <f>IF($D369="","",HKI!AP369+HKII!AP369+'COI - CHAM THI TN 17-18'!AP369)</f>
        <v>0</v>
      </c>
      <c r="AQ369" s="16">
        <f>IF(D369="","",SUM(AO369:AP369)*0.4)+'HK HE 16-17'!AB375</f>
        <v>0</v>
      </c>
      <c r="AR369" s="34">
        <f>IF($D369="","",HKI!AR369+HKII!AR369+'COI - CHAM THI TN 17-18'!AR369+'HK HE 16-17'!AF375)</f>
        <v>0</v>
      </c>
      <c r="AS369" s="34">
        <f>IF($D369="","",HKI!AS369+HKII!AS369+'COI - CHAM THI TN 17-18'!AS369+'HK HE 16-17'!AG375)</f>
        <v>0</v>
      </c>
      <c r="AT369" s="17">
        <f t="shared" si="19"/>
        <v>0</v>
      </c>
      <c r="AU369" s="5"/>
    </row>
    <row r="370" spans="1:47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>
        <f>IF($D370="","",HKI!E370+HKII!E370)</f>
        <v>0</v>
      </c>
      <c r="F370" s="16">
        <f>IF($D370="","",HKI!F370+HKII!F370)</f>
        <v>0</v>
      </c>
      <c r="G370" s="16">
        <f>IF($D370="","",HKI!G370+HKII!G370)</f>
        <v>0</v>
      </c>
      <c r="H370" s="16">
        <f>IF($D370="","",HKI!H370+HKII!H370)</f>
        <v>0</v>
      </c>
      <c r="I370" s="16">
        <f>IF($D370="","",HKI!I370+HKII!I370)</f>
        <v>0</v>
      </c>
      <c r="J370" s="16">
        <f>IF($D370="","",HKI!J370+HKII!J370)</f>
        <v>0</v>
      </c>
      <c r="K370" s="16">
        <f>IF($D370="","",HKI!K370+HKII!K370)</f>
        <v>0</v>
      </c>
      <c r="L370" s="16">
        <f>IF($D370="","",HKI!L370+HKII!L370)</f>
        <v>0</v>
      </c>
      <c r="M370" s="34">
        <f>IF($D370="","",($E370+$F370*1.5+$G370*0.25+$H370*0.5+$I370*2+$J370*2.5+$K370*0.5+$L370*1.5)+'HK HE 16-17'!I376)</f>
        <v>0</v>
      </c>
      <c r="N370" s="16">
        <f>IF($D370="","",HKI!N370+HKII!N370)</f>
        <v>0</v>
      </c>
      <c r="O370" s="16">
        <f>IF($D370="","",HKI!O370+HKII!O370)</f>
        <v>0</v>
      </c>
      <c r="P370" s="16">
        <f>IF($D370="","",HKI!P370+HKII!P370)</f>
        <v>0</v>
      </c>
      <c r="Q370" s="16">
        <f>IF($D370="","",HKI!Q370+HKII!Q370)</f>
        <v>0</v>
      </c>
      <c r="R370" s="34">
        <f>IF($D370="","",SUM($N370:$Q370)+'HK HE 16-17'!N376)</f>
        <v>0</v>
      </c>
      <c r="S370" s="16">
        <f>IF($D370="","",HKI!S370+HKII!S370)</f>
        <v>0</v>
      </c>
      <c r="T370" s="16">
        <f>IF($D370="","",HKI!T370+HKII!T370)</f>
        <v>0</v>
      </c>
      <c r="U370" s="16">
        <f>IF($D370="","",HKI!U370+HKII!U370)</f>
        <v>0</v>
      </c>
      <c r="V370" s="34">
        <f>IF($D370="","",((SUM($S370:$T370))-U370)*0.1)+'HK HE 16-17'!R376</f>
        <v>0</v>
      </c>
      <c r="W370" s="16">
        <f>IF($D370="","",HKI!W370+HKII!W370)</f>
        <v>0</v>
      </c>
      <c r="X370" s="16">
        <f>IF($D370="","",HKI!X370+HKII!X370)</f>
        <v>0</v>
      </c>
      <c r="Y370" s="16">
        <f>IF($D370="","",HKI!Y370+HKII!Y370)</f>
        <v>0</v>
      </c>
      <c r="Z370" s="34">
        <f t="shared" si="17"/>
        <v>0</v>
      </c>
      <c r="AA370" s="16">
        <f>IF($D370="","",HKI!AA370+HKII!AA370)</f>
        <v>0</v>
      </c>
      <c r="AB370" s="16">
        <f>IF($D370="","",HKI!AB370+HKII!AB370)</f>
        <v>0</v>
      </c>
      <c r="AC370" s="16">
        <f>IF($D370="","",HKI!AC370+HKII!AC370)</f>
        <v>0</v>
      </c>
      <c r="AD370" s="34">
        <f t="shared" si="18"/>
        <v>0</v>
      </c>
      <c r="AE370" s="16">
        <f>IF($D370="","",HKI!AE370+HKII!AE370)</f>
        <v>0</v>
      </c>
      <c r="AF370" s="16">
        <f>IF($D370="","",HKI!AF370+HKII!AF370)</f>
        <v>0</v>
      </c>
      <c r="AG370" s="16">
        <f>IF($D370="","",HKI!AG370+HKII!AG370)</f>
        <v>0</v>
      </c>
      <c r="AH370" s="34">
        <f>IF($D370="","",HKI!AH370+HKII!AH370)</f>
        <v>0</v>
      </c>
      <c r="AI370" s="16">
        <f>IF($D370="","",HKI!AI370+HKII!AI370+'COI - CHAM THI TN 17-18'!AI370)</f>
        <v>0</v>
      </c>
      <c r="AJ370" s="16">
        <f>IF($D370="","",HKI!AJ370+HKII!AJ370+'COI - CHAM THI TN 17-18'!AJ370)</f>
        <v>0</v>
      </c>
      <c r="AK370" s="34">
        <f>IF($D370="","",(SUM($AI370:$AJ370))*0.2)+'HK HE 16-17'!Y376</f>
        <v>0</v>
      </c>
      <c r="AL370" s="16">
        <f>IF($D370="","",HKI!AL370+HKII!AL370)</f>
        <v>0</v>
      </c>
      <c r="AM370" s="16">
        <f>IF($D370="","",HKI!AM370+HKII!AM370)</f>
        <v>0</v>
      </c>
      <c r="AN370" s="34">
        <f>IF($D370="","",HKI!AN370+HKII!AN370)</f>
        <v>0</v>
      </c>
      <c r="AO370" s="16">
        <f>IF($D370="","",HKI!AO370+HKII!AO370+'COI - CHAM THI TN 17-18'!AO370)</f>
        <v>0</v>
      </c>
      <c r="AP370" s="16">
        <f>IF($D370="","",HKI!AP370+HKII!AP370+'COI - CHAM THI TN 17-18'!AP370)</f>
        <v>0</v>
      </c>
      <c r="AQ370" s="16">
        <f>IF(D370="","",SUM(AO370:AP370)*0.4)+'HK HE 16-17'!AB376</f>
        <v>0</v>
      </c>
      <c r="AR370" s="34">
        <f>IF($D370="","",HKI!AR370+HKII!AR370+'COI - CHAM THI TN 17-18'!AR370+'HK HE 16-17'!AF376)</f>
        <v>0</v>
      </c>
      <c r="AS370" s="34">
        <f>IF($D370="","",HKI!AS370+HKII!AS370+'COI - CHAM THI TN 17-18'!AS370+'HK HE 16-17'!AG376)</f>
        <v>0</v>
      </c>
      <c r="AT370" s="17">
        <f t="shared" si="19"/>
        <v>0</v>
      </c>
      <c r="AU370" s="5"/>
    </row>
    <row r="371" spans="1:47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>
        <f>IF($D371="","",HKI!E371+HKII!E371)</f>
        <v>0</v>
      </c>
      <c r="F371" s="16">
        <f>IF($D371="","",HKI!F371+HKII!F371)</f>
        <v>0</v>
      </c>
      <c r="G371" s="16">
        <f>IF($D371="","",HKI!G371+HKII!G371)</f>
        <v>0</v>
      </c>
      <c r="H371" s="16">
        <f>IF($D371="","",HKI!H371+HKII!H371)</f>
        <v>0</v>
      </c>
      <c r="I371" s="16">
        <f>IF($D371="","",HKI!I371+HKII!I371)</f>
        <v>0</v>
      </c>
      <c r="J371" s="16">
        <f>IF($D371="","",HKI!J371+HKII!J371)</f>
        <v>0</v>
      </c>
      <c r="K371" s="16">
        <f>IF($D371="","",HKI!K371+HKII!K371)</f>
        <v>0</v>
      </c>
      <c r="L371" s="16">
        <f>IF($D371="","",HKI!L371+HKII!L371)</f>
        <v>0</v>
      </c>
      <c r="M371" s="34">
        <f>IF($D371="","",($E371+$F371*1.5+$G371*0.25+$H371*0.5+$I371*2+$J371*2.5+$K371*0.5+$L371*1.5)+'HK HE 16-17'!I377)</f>
        <v>0</v>
      </c>
      <c r="N371" s="16">
        <f>IF($D371="","",HKI!N371+HKII!N371)</f>
        <v>0</v>
      </c>
      <c r="O371" s="16">
        <f>IF($D371="","",HKI!O371+HKII!O371)</f>
        <v>0</v>
      </c>
      <c r="P371" s="16">
        <f>IF($D371="","",HKI!P371+HKII!P371)</f>
        <v>0</v>
      </c>
      <c r="Q371" s="16">
        <f>IF($D371="","",HKI!Q371+HKII!Q371)</f>
        <v>0</v>
      </c>
      <c r="R371" s="34">
        <f>IF($D371="","",SUM($N371:$Q371)+'HK HE 16-17'!N377)</f>
        <v>0</v>
      </c>
      <c r="S371" s="16">
        <f>IF($D371="","",HKI!S371+HKII!S371)</f>
        <v>0</v>
      </c>
      <c r="T371" s="16">
        <f>IF($D371="","",HKI!T371+HKII!T371)</f>
        <v>0</v>
      </c>
      <c r="U371" s="16">
        <f>IF($D371="","",HKI!U371+HKII!U371)</f>
        <v>0</v>
      </c>
      <c r="V371" s="34">
        <f>IF($D371="","",((SUM($S371:$T371))-U371)*0.1)+'HK HE 16-17'!R377</f>
        <v>0</v>
      </c>
      <c r="W371" s="16">
        <f>IF($D371="","",HKI!W371+HKII!W371)</f>
        <v>0</v>
      </c>
      <c r="X371" s="16">
        <f>IF($D371="","",HKI!X371+HKII!X371)</f>
        <v>0</v>
      </c>
      <c r="Y371" s="16">
        <f>IF($D371="","",HKI!Y371+HKII!Y371)</f>
        <v>0</v>
      </c>
      <c r="Z371" s="34">
        <f t="shared" si="17"/>
        <v>0</v>
      </c>
      <c r="AA371" s="16">
        <f>IF($D371="","",HKI!AA371+HKII!AA371)</f>
        <v>0</v>
      </c>
      <c r="AB371" s="16">
        <f>IF($D371="","",HKI!AB371+HKII!AB371)</f>
        <v>0</v>
      </c>
      <c r="AC371" s="16">
        <f>IF($D371="","",HKI!AC371+HKII!AC371)</f>
        <v>0</v>
      </c>
      <c r="AD371" s="34">
        <f t="shared" si="18"/>
        <v>0</v>
      </c>
      <c r="AE371" s="16">
        <f>IF($D371="","",HKI!AE371+HKII!AE371)</f>
        <v>0</v>
      </c>
      <c r="AF371" s="16">
        <f>IF($D371="","",HKI!AF371+HKII!AF371)</f>
        <v>0</v>
      </c>
      <c r="AG371" s="16">
        <f>IF($D371="","",HKI!AG371+HKII!AG371)</f>
        <v>0</v>
      </c>
      <c r="AH371" s="34">
        <f>IF($D371="","",HKI!AH371+HKII!AH371)</f>
        <v>0</v>
      </c>
      <c r="AI371" s="16">
        <f>IF($D371="","",HKI!AI371+HKII!AI371+'COI - CHAM THI TN 17-18'!AI371)</f>
        <v>0</v>
      </c>
      <c r="AJ371" s="16">
        <f>IF($D371="","",HKI!AJ371+HKII!AJ371+'COI - CHAM THI TN 17-18'!AJ371)</f>
        <v>0</v>
      </c>
      <c r="AK371" s="34">
        <f>IF($D371="","",(SUM($AI371:$AJ371))*0.2)+'HK HE 16-17'!Y377</f>
        <v>0</v>
      </c>
      <c r="AL371" s="16">
        <f>IF($D371="","",HKI!AL371+HKII!AL371)</f>
        <v>0</v>
      </c>
      <c r="AM371" s="16">
        <f>IF($D371="","",HKI!AM371+HKII!AM371)</f>
        <v>0</v>
      </c>
      <c r="AN371" s="34">
        <f>IF($D371="","",HKI!AN371+HKII!AN371)</f>
        <v>0</v>
      </c>
      <c r="AO371" s="16">
        <f>IF($D371="","",HKI!AO371+HKII!AO371+'COI - CHAM THI TN 17-18'!AO371)</f>
        <v>0</v>
      </c>
      <c r="AP371" s="16">
        <f>IF($D371="","",HKI!AP371+HKII!AP371+'COI - CHAM THI TN 17-18'!AP371)</f>
        <v>0</v>
      </c>
      <c r="AQ371" s="16">
        <f>IF(D371="","",SUM(AO371:AP371)*0.4)+'HK HE 16-17'!AB377</f>
        <v>0</v>
      </c>
      <c r="AR371" s="34">
        <f>IF($D371="","",HKI!AR371+HKII!AR371+'COI - CHAM THI TN 17-18'!AR371+'HK HE 16-17'!AF377)</f>
        <v>0</v>
      </c>
      <c r="AS371" s="34">
        <f>IF($D371="","",HKI!AS371+HKII!AS371+'COI - CHAM THI TN 17-18'!AS371+'HK HE 16-17'!AG377)</f>
        <v>0</v>
      </c>
      <c r="AT371" s="17">
        <f t="shared" si="19"/>
        <v>0</v>
      </c>
      <c r="AU371" s="5"/>
    </row>
    <row r="372" spans="1:47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>
        <f>IF($D372="","",HKI!E372+HKII!E372)</f>
        <v>2</v>
      </c>
      <c r="F372" s="16">
        <f>IF($D372="","",HKI!F372+HKII!F372)</f>
        <v>0</v>
      </c>
      <c r="G372" s="16">
        <f>IF($D372="","",HKI!G372+HKII!G372)</f>
        <v>0</v>
      </c>
      <c r="H372" s="16">
        <f>IF($D372="","",HKI!H372+HKII!H372)</f>
        <v>0</v>
      </c>
      <c r="I372" s="16">
        <f>IF($D372="","",HKI!I372+HKII!I372)</f>
        <v>0</v>
      </c>
      <c r="J372" s="16">
        <f>IF($D372="","",HKI!J372+HKII!J372)</f>
        <v>0</v>
      </c>
      <c r="K372" s="16">
        <f>IF($D372="","",HKI!K372+HKII!K372)</f>
        <v>0</v>
      </c>
      <c r="L372" s="16">
        <f>IF($D372="","",HKI!L372+HKII!L372)</f>
        <v>0</v>
      </c>
      <c r="M372" s="34">
        <f>IF($D372="","",($E372+$F372*1.5+$G372*0.25+$H372*0.5+$I372*2+$J372*2.5+$K372*0.5+$L372*1.5)+'HK HE 16-17'!I378)</f>
        <v>2</v>
      </c>
      <c r="N372" s="16">
        <f>IF($D372="","",HKI!N372+HKII!N372)</f>
        <v>0</v>
      </c>
      <c r="O372" s="16">
        <f>IF($D372="","",HKI!O372+HKII!O372)</f>
        <v>0</v>
      </c>
      <c r="P372" s="16">
        <f>IF($D372="","",HKI!P372+HKII!P372)</f>
        <v>0</v>
      </c>
      <c r="Q372" s="16">
        <f>IF($D372="","",HKI!Q372+HKII!Q372)</f>
        <v>0</v>
      </c>
      <c r="R372" s="34">
        <f>IF($D372="","",SUM($N372:$Q372)+'HK HE 16-17'!N378)</f>
        <v>0</v>
      </c>
      <c r="S372" s="16">
        <f>IF($D372="","",HKI!S372+HKII!S372)</f>
        <v>159</v>
      </c>
      <c r="T372" s="16">
        <f>IF($D372="","",HKI!T372+HKII!T372)</f>
        <v>71</v>
      </c>
      <c r="U372" s="16">
        <f>IF($D372="","",HKI!U372+HKII!U372)</f>
        <v>89</v>
      </c>
      <c r="V372" s="34">
        <f>IF($D372="","",((SUM($S372:$T372))-U372)*0.1)+'HK HE 16-17'!R378</f>
        <v>14.100000000000001</v>
      </c>
      <c r="W372" s="16">
        <f>IF($D372="","",HKI!W372+HKII!W372)</f>
        <v>0</v>
      </c>
      <c r="X372" s="16">
        <f>IF($D372="","",HKI!X372+HKII!X372)</f>
        <v>0</v>
      </c>
      <c r="Y372" s="16">
        <f>IF($D372="","",HKI!Y372+HKII!Y372)</f>
        <v>0</v>
      </c>
      <c r="Z372" s="34">
        <f t="shared" si="17"/>
        <v>0</v>
      </c>
      <c r="AA372" s="16">
        <f>IF($D372="","",HKI!AA372+HKII!AA372)</f>
        <v>0</v>
      </c>
      <c r="AB372" s="16">
        <f>IF($D372="","",HKI!AB372+HKII!AB372)</f>
        <v>0</v>
      </c>
      <c r="AC372" s="16">
        <f>IF($D372="","",HKI!AC372+HKII!AC372)</f>
        <v>0</v>
      </c>
      <c r="AD372" s="34">
        <f t="shared" si="18"/>
        <v>0</v>
      </c>
      <c r="AE372" s="16">
        <f>IF($D372="","",HKI!AE372+HKII!AE372)</f>
        <v>0</v>
      </c>
      <c r="AF372" s="16">
        <f>IF($D372="","",HKI!AF372+HKII!AF372)</f>
        <v>0</v>
      </c>
      <c r="AG372" s="16">
        <f>IF($D372="","",HKI!AG372+HKII!AG372)</f>
        <v>0</v>
      </c>
      <c r="AH372" s="34">
        <f>IF($D372="","",HKI!AH372+HKII!AH372)</f>
        <v>0</v>
      </c>
      <c r="AI372" s="16">
        <f>IF($D372="","",HKI!AI372+HKII!AI372+'COI - CHAM THI TN 17-18'!AI372)</f>
        <v>0</v>
      </c>
      <c r="AJ372" s="16">
        <f>IF($D372="","",HKI!AJ372+HKII!AJ372+'COI - CHAM THI TN 17-18'!AJ372)</f>
        <v>0</v>
      </c>
      <c r="AK372" s="34">
        <f>IF($D372="","",(SUM($AI372:$AJ372))*0.2)+'HK HE 16-17'!Y378</f>
        <v>0</v>
      </c>
      <c r="AL372" s="16">
        <f>IF($D372="","",HKI!AL372+HKII!AL372)</f>
        <v>0</v>
      </c>
      <c r="AM372" s="16">
        <f>IF($D372="","",HKI!AM372+HKII!AM372)</f>
        <v>0</v>
      </c>
      <c r="AN372" s="34">
        <f>IF($D372="","",HKI!AN372+HKII!AN372)</f>
        <v>0</v>
      </c>
      <c r="AO372" s="16">
        <f>IF($D372="","",HKI!AO372+HKII!AO372+'COI - CHAM THI TN 17-18'!AO372)</f>
        <v>0</v>
      </c>
      <c r="AP372" s="16">
        <f>IF($D372="","",HKI!AP372+HKII!AP372+'COI - CHAM THI TN 17-18'!AP372)</f>
        <v>0</v>
      </c>
      <c r="AQ372" s="16">
        <f>IF(D372="","",SUM(AO372:AP372)*0.4)+'HK HE 16-17'!AB378</f>
        <v>0</v>
      </c>
      <c r="AR372" s="34">
        <f>IF($D372="","",HKI!AR372+HKII!AR372+'COI - CHAM THI TN 17-18'!AR372+'HK HE 16-17'!AF378)</f>
        <v>0</v>
      </c>
      <c r="AS372" s="34">
        <f>IF($D372="","",HKI!AS372+HKII!AS372+'COI - CHAM THI TN 17-18'!AS372+'HK HE 16-17'!AG378)</f>
        <v>0</v>
      </c>
      <c r="AT372" s="17">
        <f t="shared" si="19"/>
        <v>16.100000000000001</v>
      </c>
      <c r="AU372" s="5"/>
    </row>
    <row r="373" spans="1:47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>
        <f>IF($D373="","",HKI!E373+HKII!E373)</f>
        <v>0</v>
      </c>
      <c r="F373" s="16">
        <f>IF($D373="","",HKI!F373+HKII!F373)</f>
        <v>0</v>
      </c>
      <c r="G373" s="16">
        <f>IF($D373="","",HKI!G373+HKII!G373)</f>
        <v>0</v>
      </c>
      <c r="H373" s="16">
        <f>IF($D373="","",HKI!H373+HKII!H373)</f>
        <v>0</v>
      </c>
      <c r="I373" s="16">
        <f>IF($D373="","",HKI!I373+HKII!I373)</f>
        <v>0</v>
      </c>
      <c r="J373" s="16">
        <f>IF($D373="","",HKI!J373+HKII!J373)</f>
        <v>0</v>
      </c>
      <c r="K373" s="16">
        <f>IF($D373="","",HKI!K373+HKII!K373)</f>
        <v>0</v>
      </c>
      <c r="L373" s="16">
        <f>IF($D373="","",HKI!L373+HKII!L373)</f>
        <v>0</v>
      </c>
      <c r="M373" s="34">
        <f>IF($D373="","",($E373+$F373*1.5+$G373*0.25+$H373*0.5+$I373*2+$J373*2.5+$K373*0.5+$L373*1.5)+'HK HE 16-17'!I379)</f>
        <v>0</v>
      </c>
      <c r="N373" s="16">
        <f>IF($D373="","",HKI!N373+HKII!N373)</f>
        <v>0</v>
      </c>
      <c r="O373" s="16">
        <f>IF($D373="","",HKI!O373+HKII!O373)</f>
        <v>0</v>
      </c>
      <c r="P373" s="16">
        <f>IF($D373="","",HKI!P373+HKII!P373)</f>
        <v>0</v>
      </c>
      <c r="Q373" s="16">
        <f>IF($D373="","",HKI!Q373+HKII!Q373)</f>
        <v>0</v>
      </c>
      <c r="R373" s="34">
        <f>IF($D373="","",SUM($N373:$Q373)+'HK HE 16-17'!N379)</f>
        <v>0</v>
      </c>
      <c r="S373" s="16">
        <f>IF($D373="","",HKI!S373+HKII!S373)</f>
        <v>0</v>
      </c>
      <c r="T373" s="16">
        <f>IF($D373="","",HKI!T373+HKII!T373)</f>
        <v>0</v>
      </c>
      <c r="U373" s="16">
        <f>IF($D373="","",HKI!U373+HKII!U373)</f>
        <v>0</v>
      </c>
      <c r="V373" s="34">
        <f>IF($D373="","",((SUM($S373:$T373))-U373)*0.1)+'HK HE 16-17'!R379</f>
        <v>0</v>
      </c>
      <c r="W373" s="16">
        <f>IF($D373="","",HKI!W373+HKII!W373)</f>
        <v>0</v>
      </c>
      <c r="X373" s="16">
        <f>IF($D373="","",HKI!X373+HKII!X373)</f>
        <v>0</v>
      </c>
      <c r="Y373" s="16">
        <f>IF($D373="","",HKI!Y373+HKII!Y373)</f>
        <v>0</v>
      </c>
      <c r="Z373" s="34">
        <f t="shared" si="17"/>
        <v>0</v>
      </c>
      <c r="AA373" s="16">
        <f>IF($D373="","",HKI!AA373+HKII!AA373)</f>
        <v>0</v>
      </c>
      <c r="AB373" s="16">
        <f>IF($D373="","",HKI!AB373+HKII!AB373)</f>
        <v>0</v>
      </c>
      <c r="AC373" s="16">
        <f>IF($D373="","",HKI!AC373+HKII!AC373)</f>
        <v>0</v>
      </c>
      <c r="AD373" s="34">
        <f t="shared" si="18"/>
        <v>0</v>
      </c>
      <c r="AE373" s="16">
        <f>IF($D373="","",HKI!AE373+HKII!AE373)</f>
        <v>0</v>
      </c>
      <c r="AF373" s="16">
        <f>IF($D373="","",HKI!AF373+HKII!AF373)</f>
        <v>0</v>
      </c>
      <c r="AG373" s="16">
        <f>IF($D373="","",HKI!AG373+HKII!AG373)</f>
        <v>0</v>
      </c>
      <c r="AH373" s="34">
        <f>IF($D373="","",HKI!AH373+HKII!AH373)</f>
        <v>0</v>
      </c>
      <c r="AI373" s="16">
        <f>IF($D373="","",HKI!AI373+HKII!AI373+'COI - CHAM THI TN 17-18'!AI373)</f>
        <v>0</v>
      </c>
      <c r="AJ373" s="16">
        <f>IF($D373="","",HKI!AJ373+HKII!AJ373+'COI - CHAM THI TN 17-18'!AJ373)</f>
        <v>0</v>
      </c>
      <c r="AK373" s="34">
        <f>IF($D373="","",(SUM($AI373:$AJ373))*0.2)+'HK HE 16-17'!Y379</f>
        <v>0</v>
      </c>
      <c r="AL373" s="16">
        <f>IF($D373="","",HKI!AL373+HKII!AL373)</f>
        <v>0</v>
      </c>
      <c r="AM373" s="16">
        <f>IF($D373="","",HKI!AM373+HKII!AM373)</f>
        <v>0</v>
      </c>
      <c r="AN373" s="34">
        <f>IF($D373="","",HKI!AN373+HKII!AN373)</f>
        <v>0</v>
      </c>
      <c r="AO373" s="16">
        <f>IF($D373="","",HKI!AO373+HKII!AO373+'COI - CHAM THI TN 17-18'!AO373)</f>
        <v>0</v>
      </c>
      <c r="AP373" s="16">
        <f>IF($D373="","",HKI!AP373+HKII!AP373+'COI - CHAM THI TN 17-18'!AP373)</f>
        <v>0</v>
      </c>
      <c r="AQ373" s="16">
        <f>IF(D373="","",SUM(AO373:AP373)*0.4)+'HK HE 16-17'!AB379</f>
        <v>0</v>
      </c>
      <c r="AR373" s="34">
        <f>IF($D373="","",HKI!AR373+HKII!AR373+'COI - CHAM THI TN 17-18'!AR373+'HK HE 16-17'!AF379)</f>
        <v>0</v>
      </c>
      <c r="AS373" s="34">
        <f>IF($D373="","",HKI!AS373+HKII!AS373+'COI - CHAM THI TN 17-18'!AS373+'HK HE 16-17'!AG379)</f>
        <v>0</v>
      </c>
      <c r="AT373" s="17">
        <f t="shared" si="19"/>
        <v>0</v>
      </c>
      <c r="AU373" s="5"/>
    </row>
    <row r="374" spans="1:47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>
        <f>IF($D374="","",HKI!E374+HKII!E374)</f>
        <v>0</v>
      </c>
      <c r="F374" s="16">
        <f>IF($D374="","",HKI!F374+HKII!F374)</f>
        <v>0</v>
      </c>
      <c r="G374" s="16">
        <f>IF($D374="","",HKI!G374+HKII!G374)</f>
        <v>0</v>
      </c>
      <c r="H374" s="16">
        <f>IF($D374="","",HKI!H374+HKII!H374)</f>
        <v>0</v>
      </c>
      <c r="I374" s="16">
        <f>IF($D374="","",HKI!I374+HKII!I374)</f>
        <v>0</v>
      </c>
      <c r="J374" s="16">
        <f>IF($D374="","",HKI!J374+HKII!J374)</f>
        <v>0</v>
      </c>
      <c r="K374" s="16">
        <f>IF($D374="","",HKI!K374+HKII!K374)</f>
        <v>0</v>
      </c>
      <c r="L374" s="16">
        <f>IF($D374="","",HKI!L374+HKII!L374)</f>
        <v>0</v>
      </c>
      <c r="M374" s="34">
        <f>IF($D374="","",($E374+$F374*1.5+$G374*0.25+$H374*0.5+$I374*2+$J374*2.5+$K374*0.5+$L374*1.5)+'HK HE 16-17'!I380)</f>
        <v>0</v>
      </c>
      <c r="N374" s="16">
        <f>IF($D374="","",HKI!N374+HKII!N374)</f>
        <v>0</v>
      </c>
      <c r="O374" s="16">
        <f>IF($D374="","",HKI!O374+HKII!O374)</f>
        <v>0</v>
      </c>
      <c r="P374" s="16">
        <f>IF($D374="","",HKI!P374+HKII!P374)</f>
        <v>0</v>
      </c>
      <c r="Q374" s="16">
        <f>IF($D374="","",HKI!Q374+HKII!Q374)</f>
        <v>0</v>
      </c>
      <c r="R374" s="34">
        <f>IF($D374="","",SUM($N374:$Q374)+'HK HE 16-17'!N380)</f>
        <v>0</v>
      </c>
      <c r="S374" s="16">
        <f>IF($D374="","",HKI!S374+HKII!S374)</f>
        <v>0</v>
      </c>
      <c r="T374" s="16">
        <f>IF($D374="","",HKI!T374+HKII!T374)</f>
        <v>0</v>
      </c>
      <c r="U374" s="16">
        <f>IF($D374="","",HKI!U374+HKII!U374)</f>
        <v>0</v>
      </c>
      <c r="V374" s="34">
        <f>IF($D374="","",((SUM($S374:$T374))-U374)*0.1)+'HK HE 16-17'!R380</f>
        <v>0</v>
      </c>
      <c r="W374" s="16">
        <f>IF($D374="","",HKI!W374+HKII!W374)</f>
        <v>0</v>
      </c>
      <c r="X374" s="16">
        <f>IF($D374="","",HKI!X374+HKII!X374)</f>
        <v>0</v>
      </c>
      <c r="Y374" s="16">
        <f>IF($D374="","",HKI!Y374+HKII!Y374)</f>
        <v>0</v>
      </c>
      <c r="Z374" s="34">
        <f t="shared" si="17"/>
        <v>0</v>
      </c>
      <c r="AA374" s="16">
        <f>IF($D374="","",HKI!AA374+HKII!AA374)</f>
        <v>0</v>
      </c>
      <c r="AB374" s="16">
        <f>IF($D374="","",HKI!AB374+HKII!AB374)</f>
        <v>0</v>
      </c>
      <c r="AC374" s="16">
        <f>IF($D374="","",HKI!AC374+HKII!AC374)</f>
        <v>0</v>
      </c>
      <c r="AD374" s="34">
        <f t="shared" si="18"/>
        <v>0</v>
      </c>
      <c r="AE374" s="16">
        <f>IF($D374="","",HKI!AE374+HKII!AE374)</f>
        <v>0</v>
      </c>
      <c r="AF374" s="16">
        <f>IF($D374="","",HKI!AF374+HKII!AF374)</f>
        <v>0</v>
      </c>
      <c r="AG374" s="16">
        <f>IF($D374="","",HKI!AG374+HKII!AG374)</f>
        <v>0</v>
      </c>
      <c r="AH374" s="34">
        <f>IF($D374="","",HKI!AH374+HKII!AH374)</f>
        <v>0</v>
      </c>
      <c r="AI374" s="16">
        <f>IF($D374="","",HKI!AI374+HKII!AI374+'COI - CHAM THI TN 17-18'!AI374)</f>
        <v>0</v>
      </c>
      <c r="AJ374" s="16">
        <f>IF($D374="","",HKI!AJ374+HKII!AJ374+'COI - CHAM THI TN 17-18'!AJ374)</f>
        <v>0</v>
      </c>
      <c r="AK374" s="34">
        <f>IF($D374="","",(SUM($AI374:$AJ374))*0.2)+'HK HE 16-17'!Y380</f>
        <v>0</v>
      </c>
      <c r="AL374" s="16">
        <f>IF($D374="","",HKI!AL374+HKII!AL374)</f>
        <v>0</v>
      </c>
      <c r="AM374" s="16">
        <f>IF($D374="","",HKI!AM374+HKII!AM374)</f>
        <v>0</v>
      </c>
      <c r="AN374" s="34">
        <f>IF($D374="","",HKI!AN374+HKII!AN374)</f>
        <v>0</v>
      </c>
      <c r="AO374" s="16">
        <f>IF($D374="","",HKI!AO374+HKII!AO374+'COI - CHAM THI TN 17-18'!AO374)</f>
        <v>0</v>
      </c>
      <c r="AP374" s="16">
        <f>IF($D374="","",HKI!AP374+HKII!AP374+'COI - CHAM THI TN 17-18'!AP374)</f>
        <v>0</v>
      </c>
      <c r="AQ374" s="16">
        <f>IF(D374="","",SUM(AO374:AP374)*0.4)+'HK HE 16-17'!AB380</f>
        <v>0</v>
      </c>
      <c r="AR374" s="34">
        <f>IF($D374="","",HKI!AR374+HKII!AR374+'COI - CHAM THI TN 17-18'!AR374+'HK HE 16-17'!AF380)</f>
        <v>0</v>
      </c>
      <c r="AS374" s="34">
        <f>IF($D374="","",HKI!AS374+HKII!AS374+'COI - CHAM THI TN 17-18'!AS374+'HK HE 16-17'!AG380)</f>
        <v>0</v>
      </c>
      <c r="AT374" s="17">
        <f t="shared" si="19"/>
        <v>0</v>
      </c>
      <c r="AU374" s="5"/>
    </row>
    <row r="375" spans="1:47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>
        <f>IF($D375="","",HKI!E375+HKII!E375)</f>
        <v>0</v>
      </c>
      <c r="F375" s="16">
        <f>IF($D375="","",HKI!F375+HKII!F375)</f>
        <v>0</v>
      </c>
      <c r="G375" s="16">
        <f>IF($D375="","",HKI!G375+HKII!G375)</f>
        <v>0</v>
      </c>
      <c r="H375" s="16">
        <f>IF($D375="","",HKI!H375+HKII!H375)</f>
        <v>0</v>
      </c>
      <c r="I375" s="16">
        <f>IF($D375="","",HKI!I375+HKII!I375)</f>
        <v>0</v>
      </c>
      <c r="J375" s="16">
        <f>IF($D375="","",HKI!J375+HKII!J375)</f>
        <v>0</v>
      </c>
      <c r="K375" s="16">
        <f>IF($D375="","",HKI!K375+HKII!K375)</f>
        <v>0</v>
      </c>
      <c r="L375" s="16">
        <f>IF($D375="","",HKI!L375+HKII!L375)</f>
        <v>0</v>
      </c>
      <c r="M375" s="34">
        <f>IF($D375="","",($E375+$F375*1.5+$G375*0.25+$H375*0.5+$I375*2+$J375*2.5+$K375*0.5+$L375*1.5)+'HK HE 16-17'!I381)</f>
        <v>0</v>
      </c>
      <c r="N375" s="16">
        <f>IF($D375="","",HKI!N375+HKII!N375)</f>
        <v>0</v>
      </c>
      <c r="O375" s="16">
        <f>IF($D375="","",HKI!O375+HKII!O375)</f>
        <v>0</v>
      </c>
      <c r="P375" s="16">
        <f>IF($D375="","",HKI!P375+HKII!P375)</f>
        <v>0</v>
      </c>
      <c r="Q375" s="16">
        <f>IF($D375="","",HKI!Q375+HKII!Q375)</f>
        <v>0</v>
      </c>
      <c r="R375" s="34">
        <f>IF($D375="","",SUM($N375:$Q375)+'HK HE 16-17'!N381)</f>
        <v>0</v>
      </c>
      <c r="S375" s="16">
        <f>IF($D375="","",HKI!S375+HKII!S375)</f>
        <v>0</v>
      </c>
      <c r="T375" s="16">
        <f>IF($D375="","",HKI!T375+HKII!T375)</f>
        <v>0</v>
      </c>
      <c r="U375" s="16">
        <f>IF($D375="","",HKI!U375+HKII!U375)</f>
        <v>0</v>
      </c>
      <c r="V375" s="34">
        <f>IF($D375="","",((SUM($S375:$T375))-U375)*0.1)+'HK HE 16-17'!R381</f>
        <v>0</v>
      </c>
      <c r="W375" s="16">
        <f>IF($D375="","",HKI!W375+HKII!W375)</f>
        <v>0</v>
      </c>
      <c r="X375" s="16">
        <f>IF($D375="","",HKI!X375+HKII!X375)</f>
        <v>0</v>
      </c>
      <c r="Y375" s="16">
        <f>IF($D375="","",HKI!Y375+HKII!Y375)</f>
        <v>0</v>
      </c>
      <c r="Z375" s="34">
        <f t="shared" si="17"/>
        <v>0</v>
      </c>
      <c r="AA375" s="16">
        <f>IF($D375="","",HKI!AA375+HKII!AA375)</f>
        <v>0</v>
      </c>
      <c r="AB375" s="16">
        <f>IF($D375="","",HKI!AB375+HKII!AB375)</f>
        <v>0</v>
      </c>
      <c r="AC375" s="16">
        <f>IF($D375="","",HKI!AC375+HKII!AC375)</f>
        <v>0</v>
      </c>
      <c r="AD375" s="34">
        <f t="shared" si="18"/>
        <v>0</v>
      </c>
      <c r="AE375" s="16">
        <f>IF($D375="","",HKI!AE375+HKII!AE375)</f>
        <v>0</v>
      </c>
      <c r="AF375" s="16">
        <f>IF($D375="","",HKI!AF375+HKII!AF375)</f>
        <v>0</v>
      </c>
      <c r="AG375" s="16">
        <f>IF($D375="","",HKI!AG375+HKII!AG375)</f>
        <v>0</v>
      </c>
      <c r="AH375" s="34">
        <f>IF($D375="","",HKI!AH375+HKII!AH375)</f>
        <v>0</v>
      </c>
      <c r="AI375" s="16">
        <f>IF($D375="","",HKI!AI375+HKII!AI375+'COI - CHAM THI TN 17-18'!AI375)</f>
        <v>0</v>
      </c>
      <c r="AJ375" s="16">
        <f>IF($D375="","",HKI!AJ375+HKII!AJ375+'COI - CHAM THI TN 17-18'!AJ375)</f>
        <v>0</v>
      </c>
      <c r="AK375" s="34">
        <f>IF($D375="","",(SUM($AI375:$AJ375))*0.2)+'HK HE 16-17'!Y381</f>
        <v>0</v>
      </c>
      <c r="AL375" s="16">
        <f>IF($D375="","",HKI!AL375+HKII!AL375)</f>
        <v>0</v>
      </c>
      <c r="AM375" s="16">
        <f>IF($D375="","",HKI!AM375+HKII!AM375)</f>
        <v>0</v>
      </c>
      <c r="AN375" s="34">
        <f>IF($D375="","",HKI!AN375+HKII!AN375)</f>
        <v>0</v>
      </c>
      <c r="AO375" s="16">
        <f>IF($D375="","",HKI!AO375+HKII!AO375+'COI - CHAM THI TN 17-18'!AO375)</f>
        <v>0</v>
      </c>
      <c r="AP375" s="16">
        <f>IF($D375="","",HKI!AP375+HKII!AP375+'COI - CHAM THI TN 17-18'!AP375)</f>
        <v>0</v>
      </c>
      <c r="AQ375" s="16">
        <f>IF(D375="","",SUM(AO375:AP375)*0.4)+'HK HE 16-17'!AB381</f>
        <v>0</v>
      </c>
      <c r="AR375" s="34">
        <f>IF($D375="","",HKI!AR375+HKII!AR375+'COI - CHAM THI TN 17-18'!AR375+'HK HE 16-17'!AF381)</f>
        <v>0</v>
      </c>
      <c r="AS375" s="34">
        <f>IF($D375="","",HKI!AS375+HKII!AS375+'COI - CHAM THI TN 17-18'!AS375+'HK HE 16-17'!AG381)</f>
        <v>0</v>
      </c>
      <c r="AT375" s="17">
        <f t="shared" si="19"/>
        <v>0</v>
      </c>
      <c r="AU375" s="5"/>
    </row>
    <row r="376" spans="1:47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>
        <f>IF($D376="","",HKI!E376+HKII!E376)</f>
        <v>0</v>
      </c>
      <c r="F376" s="16">
        <f>IF($D376="","",HKI!F376+HKII!F376)</f>
        <v>0</v>
      </c>
      <c r="G376" s="16">
        <f>IF($D376="","",HKI!G376+HKII!G376)</f>
        <v>0</v>
      </c>
      <c r="H376" s="16">
        <f>IF($D376="","",HKI!H376+HKII!H376)</f>
        <v>0</v>
      </c>
      <c r="I376" s="16">
        <f>IF($D376="","",HKI!I376+HKII!I376)</f>
        <v>0</v>
      </c>
      <c r="J376" s="16">
        <f>IF($D376="","",HKI!J376+HKII!J376)</f>
        <v>0</v>
      </c>
      <c r="K376" s="16">
        <f>IF($D376="","",HKI!K376+HKII!K376)</f>
        <v>0</v>
      </c>
      <c r="L376" s="16">
        <f>IF($D376="","",HKI!L376+HKII!L376)</f>
        <v>0</v>
      </c>
      <c r="M376" s="34">
        <f>IF($D376="","",($E376+$F376*1.5+$G376*0.25+$H376*0.5+$I376*2+$J376*2.5+$K376*0.5+$L376*1.5)+'HK HE 16-17'!I382)</f>
        <v>0</v>
      </c>
      <c r="N376" s="16">
        <f>IF($D376="","",HKI!N376+HKII!N376)</f>
        <v>0</v>
      </c>
      <c r="O376" s="16">
        <f>IF($D376="","",HKI!O376+HKII!O376)</f>
        <v>0</v>
      </c>
      <c r="P376" s="16">
        <f>IF($D376="","",HKI!P376+HKII!P376)</f>
        <v>0</v>
      </c>
      <c r="Q376" s="16">
        <f>IF($D376="","",HKI!Q376+HKII!Q376)</f>
        <v>0</v>
      </c>
      <c r="R376" s="34">
        <f>IF($D376="","",SUM($N376:$Q376)+'HK HE 16-17'!N382)</f>
        <v>0</v>
      </c>
      <c r="S376" s="16">
        <f>IF($D376="","",HKI!S376+HKII!S376)</f>
        <v>0</v>
      </c>
      <c r="T376" s="16">
        <f>IF($D376="","",HKI!T376+HKII!T376)</f>
        <v>0</v>
      </c>
      <c r="U376" s="16">
        <f>IF($D376="","",HKI!U376+HKII!U376)</f>
        <v>0</v>
      </c>
      <c r="V376" s="34">
        <f>IF($D376="","",((SUM($S376:$T376))-U376)*0.1)+'HK HE 16-17'!R382</f>
        <v>0</v>
      </c>
      <c r="W376" s="16">
        <f>IF($D376="","",HKI!W376+HKII!W376)</f>
        <v>0</v>
      </c>
      <c r="X376" s="16">
        <f>IF($D376="","",HKI!X376+HKII!X376)</f>
        <v>0</v>
      </c>
      <c r="Y376" s="16">
        <f>IF($D376="","",HKI!Y376+HKII!Y376)</f>
        <v>0</v>
      </c>
      <c r="Z376" s="34">
        <f t="shared" si="17"/>
        <v>0</v>
      </c>
      <c r="AA376" s="16">
        <f>IF($D376="","",HKI!AA376+HKII!AA376)</f>
        <v>0</v>
      </c>
      <c r="AB376" s="16">
        <f>IF($D376="","",HKI!AB376+HKII!AB376)</f>
        <v>0</v>
      </c>
      <c r="AC376" s="16">
        <f>IF($D376="","",HKI!AC376+HKII!AC376)</f>
        <v>0</v>
      </c>
      <c r="AD376" s="34">
        <f t="shared" si="18"/>
        <v>0</v>
      </c>
      <c r="AE376" s="16">
        <f>IF($D376="","",HKI!AE376+HKII!AE376)</f>
        <v>0</v>
      </c>
      <c r="AF376" s="16">
        <f>IF($D376="","",HKI!AF376+HKII!AF376)</f>
        <v>0</v>
      </c>
      <c r="AG376" s="16">
        <f>IF($D376="","",HKI!AG376+HKII!AG376)</f>
        <v>0</v>
      </c>
      <c r="AH376" s="34">
        <f>IF($D376="","",HKI!AH376+HKII!AH376)</f>
        <v>0</v>
      </c>
      <c r="AI376" s="16">
        <f>IF($D376="","",HKI!AI376+HKII!AI376+'COI - CHAM THI TN 17-18'!AI376)</f>
        <v>0</v>
      </c>
      <c r="AJ376" s="16">
        <f>IF($D376="","",HKI!AJ376+HKII!AJ376+'COI - CHAM THI TN 17-18'!AJ376)</f>
        <v>0</v>
      </c>
      <c r="AK376" s="34">
        <f>IF($D376="","",(SUM($AI376:$AJ376))*0.2)+'HK HE 16-17'!Y382</f>
        <v>0</v>
      </c>
      <c r="AL376" s="16">
        <f>IF($D376="","",HKI!AL376+HKII!AL376)</f>
        <v>0</v>
      </c>
      <c r="AM376" s="16">
        <f>IF($D376="","",HKI!AM376+HKII!AM376)</f>
        <v>0</v>
      </c>
      <c r="AN376" s="34">
        <f>IF($D376="","",HKI!AN376+HKII!AN376)</f>
        <v>0</v>
      </c>
      <c r="AO376" s="16">
        <f>IF($D376="","",HKI!AO376+HKII!AO376+'COI - CHAM THI TN 17-18'!AO376)</f>
        <v>0</v>
      </c>
      <c r="AP376" s="16">
        <f>IF($D376="","",HKI!AP376+HKII!AP376+'COI - CHAM THI TN 17-18'!AP376)</f>
        <v>0</v>
      </c>
      <c r="AQ376" s="16">
        <f>IF(D376="","",SUM(AO376:AP376)*0.4)+'HK HE 16-17'!AB382</f>
        <v>0</v>
      </c>
      <c r="AR376" s="34">
        <f>IF($D376="","",HKI!AR376+HKII!AR376+'COI - CHAM THI TN 17-18'!AR376+'HK HE 16-17'!AF382)</f>
        <v>0</v>
      </c>
      <c r="AS376" s="34">
        <f>IF($D376="","",HKI!AS376+HKII!AS376+'COI - CHAM THI TN 17-18'!AS376+'HK HE 16-17'!AG382)</f>
        <v>0</v>
      </c>
      <c r="AT376" s="17">
        <f t="shared" si="19"/>
        <v>0</v>
      </c>
      <c r="AU376" s="5"/>
    </row>
    <row r="377" spans="1:47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>
        <f>IF($D377="","",HKI!E377+HKII!E377)</f>
        <v>0</v>
      </c>
      <c r="F377" s="16">
        <f>IF($D377="","",HKI!F377+HKII!F377)</f>
        <v>0</v>
      </c>
      <c r="G377" s="16">
        <f>IF($D377="","",HKI!G377+HKII!G377)</f>
        <v>0</v>
      </c>
      <c r="H377" s="16">
        <f>IF($D377="","",HKI!H377+HKII!H377)</f>
        <v>0</v>
      </c>
      <c r="I377" s="16">
        <f>IF($D377="","",HKI!I377+HKII!I377)</f>
        <v>0</v>
      </c>
      <c r="J377" s="16">
        <f>IF($D377="","",HKI!J377+HKII!J377)</f>
        <v>0</v>
      </c>
      <c r="K377" s="16">
        <f>IF($D377="","",HKI!K377+HKII!K377)</f>
        <v>0</v>
      </c>
      <c r="L377" s="16">
        <f>IF($D377="","",HKI!L377+HKII!L377)</f>
        <v>0</v>
      </c>
      <c r="M377" s="34">
        <f>IF($D377="","",($E377+$F377*1.5+$G377*0.25+$H377*0.5+$I377*2+$J377*2.5+$K377*0.5+$L377*1.5)+'HK HE 16-17'!I383)</f>
        <v>0</v>
      </c>
      <c r="N377" s="16">
        <f>IF($D377="","",HKI!N377+HKII!N377)</f>
        <v>0</v>
      </c>
      <c r="O377" s="16">
        <f>IF($D377="","",HKI!O377+HKII!O377)</f>
        <v>0</v>
      </c>
      <c r="P377" s="16">
        <f>IF($D377="","",HKI!P377+HKII!P377)</f>
        <v>0</v>
      </c>
      <c r="Q377" s="16">
        <f>IF($D377="","",HKI!Q377+HKII!Q377)</f>
        <v>0</v>
      </c>
      <c r="R377" s="34">
        <f>IF($D377="","",SUM($N377:$Q377)+'HK HE 16-17'!N383)</f>
        <v>0</v>
      </c>
      <c r="S377" s="16">
        <f>IF($D377="","",HKI!S377+HKII!S377)</f>
        <v>0</v>
      </c>
      <c r="T377" s="16">
        <f>IF($D377="","",HKI!T377+HKII!T377)</f>
        <v>0</v>
      </c>
      <c r="U377" s="16">
        <f>IF($D377="","",HKI!U377+HKII!U377)</f>
        <v>0</v>
      </c>
      <c r="V377" s="34">
        <f>IF($D377="","",((SUM($S377:$T377))-U377)*0.1)+'HK HE 16-17'!R383</f>
        <v>0</v>
      </c>
      <c r="W377" s="16">
        <f>IF($D377="","",HKI!W377+HKII!W377)</f>
        <v>0</v>
      </c>
      <c r="X377" s="16">
        <f>IF($D377="","",HKI!X377+HKII!X377)</f>
        <v>0</v>
      </c>
      <c r="Y377" s="16">
        <f>IF($D377="","",HKI!Y377+HKII!Y377)</f>
        <v>0</v>
      </c>
      <c r="Z377" s="34">
        <f t="shared" si="17"/>
        <v>0</v>
      </c>
      <c r="AA377" s="16">
        <f>IF($D377="","",HKI!AA377+HKII!AA377)</f>
        <v>0</v>
      </c>
      <c r="AB377" s="16">
        <f>IF($D377="","",HKI!AB377+HKII!AB377)</f>
        <v>0</v>
      </c>
      <c r="AC377" s="16">
        <f>IF($D377="","",HKI!AC377+HKII!AC377)</f>
        <v>0</v>
      </c>
      <c r="AD377" s="34">
        <f t="shared" si="18"/>
        <v>0</v>
      </c>
      <c r="AE377" s="16">
        <f>IF($D377="","",HKI!AE377+HKII!AE377)</f>
        <v>0</v>
      </c>
      <c r="AF377" s="16">
        <f>IF($D377="","",HKI!AF377+HKII!AF377)</f>
        <v>0</v>
      </c>
      <c r="AG377" s="16">
        <f>IF($D377="","",HKI!AG377+HKII!AG377)</f>
        <v>0</v>
      </c>
      <c r="AH377" s="34">
        <f>IF($D377="","",HKI!AH377+HKII!AH377)</f>
        <v>0</v>
      </c>
      <c r="AI377" s="16">
        <f>IF($D377="","",HKI!AI377+HKII!AI377+'COI - CHAM THI TN 17-18'!AI377)</f>
        <v>0</v>
      </c>
      <c r="AJ377" s="16">
        <f>IF($D377="","",HKI!AJ377+HKII!AJ377+'COI - CHAM THI TN 17-18'!AJ377)</f>
        <v>0</v>
      </c>
      <c r="AK377" s="34">
        <f>IF($D377="","",(SUM($AI377:$AJ377))*0.2)+'HK HE 16-17'!Y383</f>
        <v>0</v>
      </c>
      <c r="AL377" s="16">
        <f>IF($D377="","",HKI!AL377+HKII!AL377)</f>
        <v>0</v>
      </c>
      <c r="AM377" s="16">
        <f>IF($D377="","",HKI!AM377+HKII!AM377)</f>
        <v>0</v>
      </c>
      <c r="AN377" s="34">
        <f>IF($D377="","",HKI!AN377+HKII!AN377)</f>
        <v>0</v>
      </c>
      <c r="AO377" s="16">
        <f>IF($D377="","",HKI!AO377+HKII!AO377+'COI - CHAM THI TN 17-18'!AO377)</f>
        <v>0</v>
      </c>
      <c r="AP377" s="16">
        <f>IF($D377="","",HKI!AP377+HKII!AP377+'COI - CHAM THI TN 17-18'!AP377)</f>
        <v>0</v>
      </c>
      <c r="AQ377" s="16">
        <f>IF(D377="","",SUM(AO377:AP377)*0.4)+'HK HE 16-17'!AB383</f>
        <v>0</v>
      </c>
      <c r="AR377" s="34">
        <f>IF($D377="","",HKI!AR377+HKII!AR377+'COI - CHAM THI TN 17-18'!AR377+'HK HE 16-17'!AF383)</f>
        <v>0</v>
      </c>
      <c r="AS377" s="34">
        <f>IF($D377="","",HKI!AS377+HKII!AS377+'COI - CHAM THI TN 17-18'!AS377+'HK HE 16-17'!AG383)</f>
        <v>0</v>
      </c>
      <c r="AT377" s="17">
        <f t="shared" si="19"/>
        <v>0</v>
      </c>
      <c r="AU377" s="5"/>
    </row>
    <row r="378" spans="1:47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>
        <f>IF($D378="","",HKI!E378+HKII!E378)</f>
        <v>0</v>
      </c>
      <c r="F378" s="16">
        <f>IF($D378="","",HKI!F378+HKII!F378)</f>
        <v>0</v>
      </c>
      <c r="G378" s="16">
        <f>IF($D378="","",HKI!G378+HKII!G378)</f>
        <v>0</v>
      </c>
      <c r="H378" s="16">
        <f>IF($D378="","",HKI!H378+HKII!H378)</f>
        <v>0</v>
      </c>
      <c r="I378" s="16">
        <f>IF($D378="","",HKI!I378+HKII!I378)</f>
        <v>0</v>
      </c>
      <c r="J378" s="16">
        <f>IF($D378="","",HKI!J378+HKII!J378)</f>
        <v>0</v>
      </c>
      <c r="K378" s="16">
        <f>IF($D378="","",HKI!K378+HKII!K378)</f>
        <v>0</v>
      </c>
      <c r="L378" s="16">
        <f>IF($D378="","",HKI!L378+HKII!L378)</f>
        <v>0</v>
      </c>
      <c r="M378" s="34">
        <f>IF($D378="","",($E378+$F378*1.5+$G378*0.25+$H378*0.5+$I378*2+$J378*2.5+$K378*0.5+$L378*1.5)+'HK HE 16-17'!I384)</f>
        <v>0</v>
      </c>
      <c r="N378" s="16">
        <f>IF($D378="","",HKI!N378+HKII!N378)</f>
        <v>0</v>
      </c>
      <c r="O378" s="16">
        <f>IF($D378="","",HKI!O378+HKII!O378)</f>
        <v>0</v>
      </c>
      <c r="P378" s="16">
        <f>IF($D378="","",HKI!P378+HKII!P378)</f>
        <v>0</v>
      </c>
      <c r="Q378" s="16">
        <f>IF($D378="","",HKI!Q378+HKII!Q378)</f>
        <v>0</v>
      </c>
      <c r="R378" s="34">
        <f>IF($D378="","",SUM($N378:$Q378)+'HK HE 16-17'!N384)</f>
        <v>0</v>
      </c>
      <c r="S378" s="16">
        <f>IF($D378="","",HKI!S378+HKII!S378)</f>
        <v>0</v>
      </c>
      <c r="T378" s="16">
        <f>IF($D378="","",HKI!T378+HKII!T378)</f>
        <v>0</v>
      </c>
      <c r="U378" s="16">
        <f>IF($D378="","",HKI!U378+HKII!U378)</f>
        <v>0</v>
      </c>
      <c r="V378" s="34">
        <f>IF($D378="","",((SUM($S378:$T378))-U378)*0.1)+'HK HE 16-17'!R384</f>
        <v>0</v>
      </c>
      <c r="W378" s="16">
        <f>IF($D378="","",HKI!W378+HKII!W378)</f>
        <v>0</v>
      </c>
      <c r="X378" s="16">
        <f>IF($D378="","",HKI!X378+HKII!X378)</f>
        <v>0</v>
      </c>
      <c r="Y378" s="16">
        <f>IF($D378="","",HKI!Y378+HKII!Y378)</f>
        <v>0</v>
      </c>
      <c r="Z378" s="34">
        <f t="shared" si="17"/>
        <v>0</v>
      </c>
      <c r="AA378" s="16">
        <f>IF($D378="","",HKI!AA378+HKII!AA378)</f>
        <v>0</v>
      </c>
      <c r="AB378" s="16">
        <f>IF($D378="","",HKI!AB378+HKII!AB378)</f>
        <v>0</v>
      </c>
      <c r="AC378" s="16">
        <f>IF($D378="","",HKI!AC378+HKII!AC378)</f>
        <v>0</v>
      </c>
      <c r="AD378" s="34">
        <f t="shared" si="18"/>
        <v>0</v>
      </c>
      <c r="AE378" s="16">
        <f>IF($D378="","",HKI!AE378+HKII!AE378)</f>
        <v>0</v>
      </c>
      <c r="AF378" s="16">
        <f>IF($D378="","",HKI!AF378+HKII!AF378)</f>
        <v>0</v>
      </c>
      <c r="AG378" s="16">
        <f>IF($D378="","",HKI!AG378+HKII!AG378)</f>
        <v>0</v>
      </c>
      <c r="AH378" s="34">
        <f>IF($D378="","",HKI!AH378+HKII!AH378)</f>
        <v>0</v>
      </c>
      <c r="AI378" s="16">
        <f>IF($D378="","",HKI!AI378+HKII!AI378+'COI - CHAM THI TN 17-18'!AI378)</f>
        <v>0</v>
      </c>
      <c r="AJ378" s="16">
        <f>IF($D378="","",HKI!AJ378+HKII!AJ378+'COI - CHAM THI TN 17-18'!AJ378)</f>
        <v>0</v>
      </c>
      <c r="AK378" s="34">
        <f>IF($D378="","",(SUM($AI378:$AJ378))*0.2)+'HK HE 16-17'!Y384</f>
        <v>0</v>
      </c>
      <c r="AL378" s="16">
        <f>IF($D378="","",HKI!AL378+HKII!AL378)</f>
        <v>0</v>
      </c>
      <c r="AM378" s="16">
        <f>IF($D378="","",HKI!AM378+HKII!AM378)</f>
        <v>0</v>
      </c>
      <c r="AN378" s="34">
        <f>IF($D378="","",HKI!AN378+HKII!AN378)</f>
        <v>0</v>
      </c>
      <c r="AO378" s="16">
        <f>IF($D378="","",HKI!AO378+HKII!AO378+'COI - CHAM THI TN 17-18'!AO378)</f>
        <v>0</v>
      </c>
      <c r="AP378" s="16">
        <f>IF($D378="","",HKI!AP378+HKII!AP378+'COI - CHAM THI TN 17-18'!AP378)</f>
        <v>0</v>
      </c>
      <c r="AQ378" s="16">
        <f>IF(D378="","",SUM(AO378:AP378)*0.4)+'HK HE 16-17'!AB384</f>
        <v>0</v>
      </c>
      <c r="AR378" s="34">
        <f>IF($D378="","",HKI!AR378+HKII!AR378+'COI - CHAM THI TN 17-18'!AR378+'HK HE 16-17'!AF384)</f>
        <v>0</v>
      </c>
      <c r="AS378" s="34">
        <f>IF($D378="","",HKI!AS378+HKII!AS378+'COI - CHAM THI TN 17-18'!AS378+'HK HE 16-17'!AG384)</f>
        <v>0</v>
      </c>
      <c r="AT378" s="17">
        <f t="shared" si="19"/>
        <v>0</v>
      </c>
      <c r="AU378" s="5"/>
    </row>
    <row r="379" spans="1:47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>
        <f>IF($D379="","",HKI!E379+HKII!E379)</f>
        <v>0</v>
      </c>
      <c r="F379" s="16">
        <f>IF($D379="","",HKI!F379+HKII!F379)</f>
        <v>0</v>
      </c>
      <c r="G379" s="16">
        <f>IF($D379="","",HKI!G379+HKII!G379)</f>
        <v>0</v>
      </c>
      <c r="H379" s="16">
        <f>IF($D379="","",HKI!H379+HKII!H379)</f>
        <v>0</v>
      </c>
      <c r="I379" s="16">
        <f>IF($D379="","",HKI!I379+HKII!I379)</f>
        <v>0</v>
      </c>
      <c r="J379" s="16">
        <f>IF($D379="","",HKI!J379+HKII!J379)</f>
        <v>0</v>
      </c>
      <c r="K379" s="16">
        <f>IF($D379="","",HKI!K379+HKII!K379)</f>
        <v>0</v>
      </c>
      <c r="L379" s="16">
        <f>IF($D379="","",HKI!L379+HKII!L379)</f>
        <v>0</v>
      </c>
      <c r="M379" s="34">
        <f>IF($D379="","",($E379+$F379*1.5+$G379*0.25+$H379*0.5+$I379*2+$J379*2.5+$K379*0.5+$L379*1.5)+'HK HE 16-17'!I385)</f>
        <v>0</v>
      </c>
      <c r="N379" s="16">
        <f>IF($D379="","",HKI!N379+HKII!N379)</f>
        <v>0</v>
      </c>
      <c r="O379" s="16">
        <f>IF($D379="","",HKI!O379+HKII!O379)</f>
        <v>0</v>
      </c>
      <c r="P379" s="16">
        <f>IF($D379="","",HKI!P379+HKII!P379)</f>
        <v>0</v>
      </c>
      <c r="Q379" s="16">
        <f>IF($D379="","",HKI!Q379+HKII!Q379)</f>
        <v>0</v>
      </c>
      <c r="R379" s="34">
        <f>IF($D379="","",SUM($N379:$Q379)+'HK HE 16-17'!N385)</f>
        <v>0</v>
      </c>
      <c r="S379" s="16">
        <f>IF($D379="","",HKI!S379+HKII!S379)</f>
        <v>0</v>
      </c>
      <c r="T379" s="16">
        <f>IF($D379="","",HKI!T379+HKII!T379)</f>
        <v>0</v>
      </c>
      <c r="U379" s="16">
        <f>IF($D379="","",HKI!U379+HKII!U379)</f>
        <v>0</v>
      </c>
      <c r="V379" s="34">
        <f>IF($D379="","",((SUM($S379:$T379))-U379)*0.1)+'HK HE 16-17'!R385</f>
        <v>0</v>
      </c>
      <c r="W379" s="16">
        <f>IF($D379="","",HKI!W379+HKII!W379)</f>
        <v>0</v>
      </c>
      <c r="X379" s="16">
        <f>IF($D379="","",HKI!X379+HKII!X379)</f>
        <v>0</v>
      </c>
      <c r="Y379" s="16">
        <f>IF($D379="","",HKI!Y379+HKII!Y379)</f>
        <v>0</v>
      </c>
      <c r="Z379" s="34">
        <f t="shared" si="17"/>
        <v>0</v>
      </c>
      <c r="AA379" s="16">
        <f>IF($D379="","",HKI!AA379+HKII!AA379)</f>
        <v>0</v>
      </c>
      <c r="AB379" s="16">
        <f>IF($D379="","",HKI!AB379+HKII!AB379)</f>
        <v>0</v>
      </c>
      <c r="AC379" s="16">
        <f>IF($D379="","",HKI!AC379+HKII!AC379)</f>
        <v>0</v>
      </c>
      <c r="AD379" s="34">
        <f t="shared" si="18"/>
        <v>0</v>
      </c>
      <c r="AE379" s="16">
        <f>IF($D379="","",HKI!AE379+HKII!AE379)</f>
        <v>0</v>
      </c>
      <c r="AF379" s="16">
        <f>IF($D379="","",HKI!AF379+HKII!AF379)</f>
        <v>0</v>
      </c>
      <c r="AG379" s="16">
        <f>IF($D379="","",HKI!AG379+HKII!AG379)</f>
        <v>0</v>
      </c>
      <c r="AH379" s="34">
        <f>IF($D379="","",HKI!AH379+HKII!AH379)</f>
        <v>0</v>
      </c>
      <c r="AI379" s="16">
        <f>IF($D379="","",HKI!AI379+HKII!AI379+'COI - CHAM THI TN 17-18'!AI379)</f>
        <v>0</v>
      </c>
      <c r="AJ379" s="16">
        <f>IF($D379="","",HKI!AJ379+HKII!AJ379+'COI - CHAM THI TN 17-18'!AJ379)</f>
        <v>0</v>
      </c>
      <c r="AK379" s="34">
        <f>IF($D379="","",(SUM($AI379:$AJ379))*0.2)+'HK HE 16-17'!Y385</f>
        <v>0</v>
      </c>
      <c r="AL379" s="16">
        <f>IF($D379="","",HKI!AL379+HKII!AL379)</f>
        <v>0</v>
      </c>
      <c r="AM379" s="16">
        <f>IF($D379="","",HKI!AM379+HKII!AM379)</f>
        <v>0</v>
      </c>
      <c r="AN379" s="34">
        <f>IF($D379="","",HKI!AN379+HKII!AN379)</f>
        <v>0</v>
      </c>
      <c r="AO379" s="16">
        <f>IF($D379="","",HKI!AO379+HKII!AO379+'COI - CHAM THI TN 17-18'!AO379)</f>
        <v>0</v>
      </c>
      <c r="AP379" s="16">
        <f>IF($D379="","",HKI!AP379+HKII!AP379+'COI - CHAM THI TN 17-18'!AP379)</f>
        <v>0</v>
      </c>
      <c r="AQ379" s="16">
        <f>IF(D379="","",SUM(AO379:AP379)*0.4)+'HK HE 16-17'!AB385</f>
        <v>0</v>
      </c>
      <c r="AR379" s="34">
        <f>IF($D379="","",HKI!AR379+HKII!AR379+'COI - CHAM THI TN 17-18'!AR379+'HK HE 16-17'!AF385)</f>
        <v>0</v>
      </c>
      <c r="AS379" s="34">
        <f>IF($D379="","",HKI!AS379+HKII!AS379+'COI - CHAM THI TN 17-18'!AS379+'HK HE 16-17'!AG385)</f>
        <v>0</v>
      </c>
      <c r="AT379" s="17">
        <f t="shared" si="19"/>
        <v>0</v>
      </c>
      <c r="AU379" s="5"/>
    </row>
    <row r="380" spans="1:47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>
        <f>IF($D380="","",HKI!E380+HKII!E380)</f>
        <v>0</v>
      </c>
      <c r="F380" s="16">
        <f>IF($D380="","",HKI!F380+HKII!F380)</f>
        <v>0</v>
      </c>
      <c r="G380" s="16">
        <f>IF($D380="","",HKI!G380+HKII!G380)</f>
        <v>0</v>
      </c>
      <c r="H380" s="16">
        <f>IF($D380="","",HKI!H380+HKII!H380)</f>
        <v>0</v>
      </c>
      <c r="I380" s="16">
        <f>IF($D380="","",HKI!I380+HKII!I380)</f>
        <v>0</v>
      </c>
      <c r="J380" s="16">
        <f>IF($D380="","",HKI!J380+HKII!J380)</f>
        <v>0</v>
      </c>
      <c r="K380" s="16">
        <f>IF($D380="","",HKI!K380+HKII!K380)</f>
        <v>0</v>
      </c>
      <c r="L380" s="16">
        <f>IF($D380="","",HKI!L380+HKII!L380)</f>
        <v>0</v>
      </c>
      <c r="M380" s="34">
        <f>IF($D380="","",($E380+$F380*1.5+$G380*0.25+$H380*0.5+$I380*2+$J380*2.5+$K380*0.5+$L380*1.5)+'HK HE 16-17'!I386)</f>
        <v>0</v>
      </c>
      <c r="N380" s="16">
        <f>IF($D380="","",HKI!N380+HKII!N380)</f>
        <v>0</v>
      </c>
      <c r="O380" s="16">
        <f>IF($D380="","",HKI!O380+HKII!O380)</f>
        <v>0</v>
      </c>
      <c r="P380" s="16">
        <f>IF($D380="","",HKI!P380+HKII!P380)</f>
        <v>0</v>
      </c>
      <c r="Q380" s="16">
        <f>IF($D380="","",HKI!Q380+HKII!Q380)</f>
        <v>0</v>
      </c>
      <c r="R380" s="34">
        <f>IF($D380="","",SUM($N380:$Q380)+'HK HE 16-17'!N386)</f>
        <v>0</v>
      </c>
      <c r="S380" s="16">
        <f>IF($D380="","",HKI!S380+HKII!S380)</f>
        <v>0</v>
      </c>
      <c r="T380" s="16">
        <f>IF($D380="","",HKI!T380+HKII!T380)</f>
        <v>0</v>
      </c>
      <c r="U380" s="16">
        <f>IF($D380="","",HKI!U380+HKII!U380)</f>
        <v>0</v>
      </c>
      <c r="V380" s="34">
        <f>IF($D380="","",((SUM($S380:$T380))-U380)*0.1)+'HK HE 16-17'!R386</f>
        <v>0</v>
      </c>
      <c r="W380" s="16">
        <f>IF($D380="","",HKI!W380+HKII!W380)</f>
        <v>0</v>
      </c>
      <c r="X380" s="16">
        <f>IF($D380="","",HKI!X380+HKII!X380)</f>
        <v>0</v>
      </c>
      <c r="Y380" s="16">
        <f>IF($D380="","",HKI!Y380+HKII!Y380)</f>
        <v>0</v>
      </c>
      <c r="Z380" s="34">
        <f t="shared" si="17"/>
        <v>0</v>
      </c>
      <c r="AA380" s="16">
        <f>IF($D380="","",HKI!AA380+HKII!AA380)</f>
        <v>0</v>
      </c>
      <c r="AB380" s="16">
        <f>IF($D380="","",HKI!AB380+HKII!AB380)</f>
        <v>0</v>
      </c>
      <c r="AC380" s="16">
        <f>IF($D380="","",HKI!AC380+HKII!AC380)</f>
        <v>0</v>
      </c>
      <c r="AD380" s="34">
        <f t="shared" si="18"/>
        <v>0</v>
      </c>
      <c r="AE380" s="16">
        <f>IF($D380="","",HKI!AE380+HKII!AE380)</f>
        <v>0</v>
      </c>
      <c r="AF380" s="16">
        <f>IF($D380="","",HKI!AF380+HKII!AF380)</f>
        <v>0</v>
      </c>
      <c r="AG380" s="16">
        <f>IF($D380="","",HKI!AG380+HKII!AG380)</f>
        <v>0</v>
      </c>
      <c r="AH380" s="34">
        <f>IF($D380="","",HKI!AH380+HKII!AH380)</f>
        <v>0</v>
      </c>
      <c r="AI380" s="16">
        <f>IF($D380="","",HKI!AI380+HKII!AI380+'COI - CHAM THI TN 17-18'!AI380)</f>
        <v>0</v>
      </c>
      <c r="AJ380" s="16">
        <f>IF($D380="","",HKI!AJ380+HKII!AJ380+'COI - CHAM THI TN 17-18'!AJ380)</f>
        <v>0</v>
      </c>
      <c r="AK380" s="34">
        <f>IF($D380="","",(SUM($AI380:$AJ380))*0.2)+'HK HE 16-17'!Y386</f>
        <v>0</v>
      </c>
      <c r="AL380" s="16">
        <f>IF($D380="","",HKI!AL380+HKII!AL380)</f>
        <v>0</v>
      </c>
      <c r="AM380" s="16">
        <f>IF($D380="","",HKI!AM380+HKII!AM380)</f>
        <v>0</v>
      </c>
      <c r="AN380" s="34">
        <f>IF($D380="","",HKI!AN380+HKII!AN380)</f>
        <v>0</v>
      </c>
      <c r="AO380" s="16">
        <f>IF($D380="","",HKI!AO380+HKII!AO380+'COI - CHAM THI TN 17-18'!AO380)</f>
        <v>0</v>
      </c>
      <c r="AP380" s="16">
        <f>IF($D380="","",HKI!AP380+HKII!AP380+'COI - CHAM THI TN 17-18'!AP380)</f>
        <v>0</v>
      </c>
      <c r="AQ380" s="16">
        <f>IF(D380="","",SUM(AO380:AP380)*0.4)+'HK HE 16-17'!AB386</f>
        <v>0</v>
      </c>
      <c r="AR380" s="34">
        <f>IF($D380="","",HKI!AR380+HKII!AR380+'COI - CHAM THI TN 17-18'!AR380+'HK HE 16-17'!AF386)</f>
        <v>0</v>
      </c>
      <c r="AS380" s="34">
        <f>IF($D380="","",HKI!AS380+HKII!AS380+'COI - CHAM THI TN 17-18'!AS380+'HK HE 16-17'!AG386)</f>
        <v>0</v>
      </c>
      <c r="AT380" s="17">
        <f t="shared" si="19"/>
        <v>0</v>
      </c>
      <c r="AU380" s="5"/>
    </row>
    <row r="381" spans="1:47">
      <c r="A381" s="12">
        <f>IF(D381="","",SUBTOTAL(3,$D$5:D381))</f>
        <v>377</v>
      </c>
      <c r="B381" s="13" t="s">
        <v>806</v>
      </c>
      <c r="C381" s="14" t="s">
        <v>762</v>
      </c>
      <c r="D381" s="15" t="s">
        <v>743</v>
      </c>
      <c r="E381" s="16">
        <f>IF($D381="","",HKI!E381+HKII!E381)</f>
        <v>0</v>
      </c>
      <c r="F381" s="16">
        <f>IF($D381="","",HKI!F381+HKII!F381)</f>
        <v>0</v>
      </c>
      <c r="G381" s="16">
        <f>IF($D381="","",HKI!G381+HKII!G381)</f>
        <v>0</v>
      </c>
      <c r="H381" s="16">
        <f>IF($D381="","",HKI!H381+HKII!H381)</f>
        <v>0</v>
      </c>
      <c r="I381" s="16">
        <f>IF($D381="","",HKI!I381+HKII!I381)</f>
        <v>0</v>
      </c>
      <c r="J381" s="16">
        <f>IF($D381="","",HKI!J381+HKII!J381)</f>
        <v>0</v>
      </c>
      <c r="K381" s="16">
        <f>IF($D381="","",HKI!K381+HKII!K381)</f>
        <v>0</v>
      </c>
      <c r="L381" s="16">
        <f>IF($D381="","",HKI!L381+HKII!L381)</f>
        <v>0</v>
      </c>
      <c r="M381" s="34">
        <f>IF($D381="","",($E381+$F381*1.5+$G381*0.25+$H381*0.5+$I381*2+$J381*2.5+$K381*0.5+$L381*1.5)+'HK HE 16-17'!I387)</f>
        <v>0</v>
      </c>
      <c r="N381" s="16">
        <f>IF($D381="","",HKI!N381+HKII!N381)</f>
        <v>2.5499999999999998</v>
      </c>
      <c r="O381" s="16">
        <f>IF($D381="","",HKI!O381+HKII!O381)</f>
        <v>2.7</v>
      </c>
      <c r="P381" s="16">
        <f>IF($D381="","",HKI!P381+HKII!P381)</f>
        <v>0</v>
      </c>
      <c r="Q381" s="16">
        <f>IF($D381="","",HKI!Q381+HKII!Q381)</f>
        <v>0</v>
      </c>
      <c r="R381" s="34">
        <f>IF($D381="","",SUM($N381:$Q381)+'HK HE 16-17'!N387)</f>
        <v>5.25</v>
      </c>
      <c r="S381" s="16">
        <f>IF($D381="","",HKI!S381+HKII!S381)</f>
        <v>0</v>
      </c>
      <c r="T381" s="16">
        <f>IF($D381="","",HKI!T381+HKII!T381)</f>
        <v>0</v>
      </c>
      <c r="U381" s="16">
        <f>IF($D381="","",HKI!U381+HKII!U381)</f>
        <v>0</v>
      </c>
      <c r="V381" s="34">
        <f>IF($D381="","",((SUM($S381:$T381))-U381)*0.1)+'HK HE 16-17'!R387</f>
        <v>0</v>
      </c>
      <c r="W381" s="16">
        <f>IF($D381="","",HKI!W381+HKII!W381)</f>
        <v>0</v>
      </c>
      <c r="X381" s="16">
        <f>IF($D381="","",HKI!X381+HKII!X381)</f>
        <v>0</v>
      </c>
      <c r="Y381" s="16">
        <f>IF($D381="","",HKI!Y381+HKII!Y381)</f>
        <v>0</v>
      </c>
      <c r="Z381" s="34">
        <f t="shared" si="17"/>
        <v>0</v>
      </c>
      <c r="AA381" s="16">
        <f>IF($D381="","",HKI!AA381+HKII!AA381)</f>
        <v>0</v>
      </c>
      <c r="AB381" s="16">
        <f>IF($D381="","",HKI!AB381+HKII!AB381)</f>
        <v>0</v>
      </c>
      <c r="AC381" s="16">
        <f>IF($D381="","",HKI!AC381+HKII!AC381)</f>
        <v>0</v>
      </c>
      <c r="AD381" s="34">
        <f t="shared" si="18"/>
        <v>0</v>
      </c>
      <c r="AE381" s="16">
        <f>IF($D381="","",HKI!AE381+HKII!AE381)</f>
        <v>0</v>
      </c>
      <c r="AF381" s="16">
        <f>IF($D381="","",HKI!AF381+HKII!AF381)</f>
        <v>0</v>
      </c>
      <c r="AG381" s="16">
        <f>IF($D381="","",HKI!AG381+HKII!AG381)</f>
        <v>0</v>
      </c>
      <c r="AH381" s="34">
        <f>IF($D381="","",HKI!AH381+HKII!AH381)</f>
        <v>0</v>
      </c>
      <c r="AI381" s="16">
        <f>IF($D381="","",HKI!AI381+HKII!AI381+'COI - CHAM THI TN 17-18'!AI381)</f>
        <v>0</v>
      </c>
      <c r="AJ381" s="16">
        <f>IF($D381="","",HKI!AJ381+HKII!AJ381+'COI - CHAM THI TN 17-18'!AJ381)</f>
        <v>0</v>
      </c>
      <c r="AK381" s="34">
        <f>IF($D381="","",(SUM($AI381:$AJ381))*0.2)+'HK HE 16-17'!Y387</f>
        <v>0</v>
      </c>
      <c r="AL381" s="16">
        <f>IF($D381="","",HKI!AL381+HKII!AL381)</f>
        <v>0</v>
      </c>
      <c r="AM381" s="16">
        <f>IF($D381="","",HKI!AM381+HKII!AM381)</f>
        <v>0</v>
      </c>
      <c r="AN381" s="34">
        <f>IF($D381="","",HKI!AN381+HKII!AN381)</f>
        <v>0</v>
      </c>
      <c r="AO381" s="16">
        <f>IF($D381="","",HKI!AO381+HKII!AO381+'COI - CHAM THI TN 17-18'!AO381)</f>
        <v>0</v>
      </c>
      <c r="AP381" s="16">
        <f>IF($D381="","",HKI!AP381+HKII!AP381+'COI - CHAM THI TN 17-18'!AP381)</f>
        <v>0</v>
      </c>
      <c r="AQ381" s="16">
        <f>IF(D381="","",SUM(AO381:AP381)*0.4)+'HK HE 16-17'!AB387</f>
        <v>0</v>
      </c>
      <c r="AR381" s="34">
        <f>IF($D381="","",HKI!AR381+HKII!AR381+'COI - CHAM THI TN 17-18'!AR381+'HK HE 16-17'!AF387)</f>
        <v>0</v>
      </c>
      <c r="AS381" s="34">
        <f>IF($D381="","",HKI!AS381+HKII!AS381+'COI - CHAM THI TN 17-18'!AS381+'HK HE 16-17'!AG387)</f>
        <v>0</v>
      </c>
      <c r="AT381" s="17">
        <f t="shared" si="19"/>
        <v>5.3</v>
      </c>
      <c r="AU381" s="5"/>
    </row>
    <row r="382" spans="1:47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>
        <f>IF($D382="","",HKI!E382+HKII!E382)</f>
        <v>0</v>
      </c>
      <c r="F382" s="16">
        <f>IF($D382="","",HKI!F382+HKII!F382)</f>
        <v>0</v>
      </c>
      <c r="G382" s="16">
        <f>IF($D382="","",HKI!G382+HKII!G382)</f>
        <v>0</v>
      </c>
      <c r="H382" s="16">
        <f>IF($D382="","",HKI!H382+HKII!H382)</f>
        <v>0</v>
      </c>
      <c r="I382" s="16">
        <f>IF($D382="","",HKI!I382+HKII!I382)</f>
        <v>0</v>
      </c>
      <c r="J382" s="16">
        <f>IF($D382="","",HKI!J382+HKII!J382)</f>
        <v>0</v>
      </c>
      <c r="K382" s="16">
        <f>IF($D382="","",HKI!K382+HKII!K382)</f>
        <v>0</v>
      </c>
      <c r="L382" s="16">
        <f>IF($D382="","",HKI!L382+HKII!L382)</f>
        <v>0</v>
      </c>
      <c r="M382" s="34">
        <f>IF($D382="","",($E382+$F382*1.5+$G382*0.25+$H382*0.5+$I382*2+$J382*2.5+$K382*0.5+$L382*1.5)+'HK HE 16-17'!I388)</f>
        <v>0</v>
      </c>
      <c r="N382" s="16">
        <f>IF($D382="","",HKI!N382+HKII!N382)</f>
        <v>0</v>
      </c>
      <c r="O382" s="16">
        <f>IF($D382="","",HKI!O382+HKII!O382)</f>
        <v>0</v>
      </c>
      <c r="P382" s="16">
        <f>IF($D382="","",HKI!P382+HKII!P382)</f>
        <v>0</v>
      </c>
      <c r="Q382" s="16">
        <f>IF($D382="","",HKI!Q382+HKII!Q382)</f>
        <v>0</v>
      </c>
      <c r="R382" s="34">
        <f>IF($D382="","",SUM($N382:$Q382)+'HK HE 16-17'!N388)</f>
        <v>0</v>
      </c>
      <c r="S382" s="16">
        <f>IF($D382="","",HKI!S382+HKII!S382)</f>
        <v>0</v>
      </c>
      <c r="T382" s="16">
        <f>IF($D382="","",HKI!T382+HKII!T382)</f>
        <v>0</v>
      </c>
      <c r="U382" s="16">
        <f>IF($D382="","",HKI!U382+HKII!U382)</f>
        <v>0</v>
      </c>
      <c r="V382" s="34">
        <f>IF($D382="","",((SUM($S382:$T382))-U382)*0.1)+'HK HE 16-17'!R388</f>
        <v>0</v>
      </c>
      <c r="W382" s="16">
        <f>IF($D382="","",HKI!W382+HKII!W382)</f>
        <v>0</v>
      </c>
      <c r="X382" s="16">
        <f>IF($D382="","",HKI!X382+HKII!X382)</f>
        <v>0</v>
      </c>
      <c r="Y382" s="16">
        <f>IF($D382="","",HKI!Y382+HKII!Y382)</f>
        <v>0</v>
      </c>
      <c r="Z382" s="34">
        <f t="shared" si="17"/>
        <v>0</v>
      </c>
      <c r="AA382" s="16">
        <f>IF($D382="","",HKI!AA382+HKII!AA382)</f>
        <v>0</v>
      </c>
      <c r="AB382" s="16">
        <f>IF($D382="","",HKI!AB382+HKII!AB382)</f>
        <v>0</v>
      </c>
      <c r="AC382" s="16">
        <f>IF($D382="","",HKI!AC382+HKII!AC382)</f>
        <v>0</v>
      </c>
      <c r="AD382" s="34">
        <f t="shared" si="18"/>
        <v>0</v>
      </c>
      <c r="AE382" s="16">
        <f>IF($D382="","",HKI!AE382+HKII!AE382)</f>
        <v>0</v>
      </c>
      <c r="AF382" s="16">
        <f>IF($D382="","",HKI!AF382+HKII!AF382)</f>
        <v>0</v>
      </c>
      <c r="AG382" s="16">
        <f>IF($D382="","",HKI!AG382+HKII!AG382)</f>
        <v>0</v>
      </c>
      <c r="AH382" s="34">
        <f>IF($D382="","",HKI!AH382+HKII!AH382)</f>
        <v>0</v>
      </c>
      <c r="AI382" s="16">
        <f>IF($D382="","",HKI!AI382+HKII!AI382+'COI - CHAM THI TN 17-18'!AI382)</f>
        <v>0</v>
      </c>
      <c r="AJ382" s="16">
        <f>IF($D382="","",HKI!AJ382+HKII!AJ382+'COI - CHAM THI TN 17-18'!AJ382)</f>
        <v>0</v>
      </c>
      <c r="AK382" s="34">
        <f>IF($D382="","",(SUM($AI382:$AJ382))*0.2)+'HK HE 16-17'!Y388</f>
        <v>0</v>
      </c>
      <c r="AL382" s="16">
        <f>IF($D382="","",HKI!AL382+HKII!AL382)</f>
        <v>0</v>
      </c>
      <c r="AM382" s="16">
        <f>IF($D382="","",HKI!AM382+HKII!AM382)</f>
        <v>0</v>
      </c>
      <c r="AN382" s="34">
        <f>IF($D382="","",HKI!AN382+HKII!AN382)</f>
        <v>0</v>
      </c>
      <c r="AO382" s="16">
        <f>IF($D382="","",HKI!AO382+HKII!AO382+'COI - CHAM THI TN 17-18'!AO382)</f>
        <v>0</v>
      </c>
      <c r="AP382" s="16">
        <f>IF($D382="","",HKI!AP382+HKII!AP382+'COI - CHAM THI TN 17-18'!AP382)</f>
        <v>0</v>
      </c>
      <c r="AQ382" s="16">
        <f>IF(D382="","",SUM(AO382:AP382)*0.4)+'HK HE 16-17'!AB388</f>
        <v>0</v>
      </c>
      <c r="AR382" s="34">
        <f>IF($D382="","",HKI!AR382+HKII!AR382+'COI - CHAM THI TN 17-18'!AR382+'HK HE 16-17'!AF388)</f>
        <v>0</v>
      </c>
      <c r="AS382" s="34">
        <f>IF($D382="","",HKI!AS382+HKII!AS382+'COI - CHAM THI TN 17-18'!AS382+'HK HE 16-17'!AG388)</f>
        <v>0</v>
      </c>
      <c r="AT382" s="17">
        <f t="shared" si="19"/>
        <v>0</v>
      </c>
      <c r="AU382" s="5"/>
    </row>
    <row r="383" spans="1:47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>
        <f>IF($D383="","",HKI!E383+HKII!E383)</f>
        <v>0</v>
      </c>
      <c r="F383" s="16">
        <f>IF($D383="","",HKI!F383+HKII!F383)</f>
        <v>0</v>
      </c>
      <c r="G383" s="16">
        <f>IF($D383="","",HKI!G383+HKII!G383)</f>
        <v>0</v>
      </c>
      <c r="H383" s="16">
        <f>IF($D383="","",HKI!H383+HKII!H383)</f>
        <v>0</v>
      </c>
      <c r="I383" s="16">
        <f>IF($D383="","",HKI!I383+HKII!I383)</f>
        <v>0</v>
      </c>
      <c r="J383" s="16">
        <f>IF($D383="","",HKI!J383+HKII!J383)</f>
        <v>0</v>
      </c>
      <c r="K383" s="16">
        <f>IF($D383="","",HKI!K383+HKII!K383)</f>
        <v>0</v>
      </c>
      <c r="L383" s="16">
        <f>IF($D383="","",HKI!L383+HKII!L383)</f>
        <v>0</v>
      </c>
      <c r="M383" s="34">
        <f>IF($D383="","",($E383+$F383*1.5+$G383*0.25+$H383*0.5+$I383*2+$J383*2.5+$K383*0.5+$L383*1.5)+'HK HE 16-17'!I389)</f>
        <v>0</v>
      </c>
      <c r="N383" s="16">
        <f>IF($D383="","",HKI!N383+HKII!N383)</f>
        <v>0</v>
      </c>
      <c r="O383" s="16">
        <f>IF($D383="","",HKI!O383+HKII!O383)</f>
        <v>0</v>
      </c>
      <c r="P383" s="16">
        <f>IF($D383="","",HKI!P383+HKII!P383)</f>
        <v>0</v>
      </c>
      <c r="Q383" s="16">
        <f>IF($D383="","",HKI!Q383+HKII!Q383)</f>
        <v>0</v>
      </c>
      <c r="R383" s="34">
        <f>IF($D383="","",SUM($N383:$Q383)+'HK HE 16-17'!N389)</f>
        <v>0</v>
      </c>
      <c r="S383" s="16">
        <f>IF($D383="","",HKI!S383+HKII!S383)</f>
        <v>0</v>
      </c>
      <c r="T383" s="16">
        <f>IF($D383="","",HKI!T383+HKII!T383)</f>
        <v>0</v>
      </c>
      <c r="U383" s="16">
        <f>IF($D383="","",HKI!U383+HKII!U383)</f>
        <v>0</v>
      </c>
      <c r="V383" s="34">
        <f>IF($D383="","",((SUM($S383:$T383))-U383)*0.1)+'HK HE 16-17'!R389</f>
        <v>0</v>
      </c>
      <c r="W383" s="16">
        <f>IF($D383="","",HKI!W383+HKII!W383)</f>
        <v>0</v>
      </c>
      <c r="X383" s="16">
        <f>IF($D383="","",HKI!X383+HKII!X383)</f>
        <v>0</v>
      </c>
      <c r="Y383" s="16">
        <f>IF($D383="","",HKI!Y383+HKII!Y383)</f>
        <v>0</v>
      </c>
      <c r="Z383" s="34">
        <f t="shared" si="17"/>
        <v>0</v>
      </c>
      <c r="AA383" s="16">
        <f>IF($D383="","",HKI!AA383+HKII!AA383)</f>
        <v>0</v>
      </c>
      <c r="AB383" s="16">
        <f>IF($D383="","",HKI!AB383+HKII!AB383)</f>
        <v>0</v>
      </c>
      <c r="AC383" s="16">
        <f>IF($D383="","",HKI!AC383+HKII!AC383)</f>
        <v>0</v>
      </c>
      <c r="AD383" s="34">
        <f t="shared" si="18"/>
        <v>0</v>
      </c>
      <c r="AE383" s="16">
        <f>IF($D383="","",HKI!AE383+HKII!AE383)</f>
        <v>0</v>
      </c>
      <c r="AF383" s="16">
        <f>IF($D383="","",HKI!AF383+HKII!AF383)</f>
        <v>0</v>
      </c>
      <c r="AG383" s="16">
        <f>IF($D383="","",HKI!AG383+HKII!AG383)</f>
        <v>0</v>
      </c>
      <c r="AH383" s="34">
        <f>IF($D383="","",HKI!AH383+HKII!AH383)</f>
        <v>0</v>
      </c>
      <c r="AI383" s="16">
        <f>IF($D383="","",HKI!AI383+HKII!AI383+'COI - CHAM THI TN 17-18'!AI383)</f>
        <v>0</v>
      </c>
      <c r="AJ383" s="16">
        <f>IF($D383="","",HKI!AJ383+HKII!AJ383+'COI - CHAM THI TN 17-18'!AJ383)</f>
        <v>0</v>
      </c>
      <c r="AK383" s="34">
        <f>IF($D383="","",(SUM($AI383:$AJ383))*0.2)+'HK HE 16-17'!Y389</f>
        <v>0</v>
      </c>
      <c r="AL383" s="16">
        <f>IF($D383="","",HKI!AL383+HKII!AL383)</f>
        <v>0</v>
      </c>
      <c r="AM383" s="16">
        <f>IF($D383="","",HKI!AM383+HKII!AM383)</f>
        <v>0</v>
      </c>
      <c r="AN383" s="34">
        <f>IF($D383="","",HKI!AN383+HKII!AN383)</f>
        <v>0</v>
      </c>
      <c r="AO383" s="16">
        <f>IF($D383="","",HKI!AO383+HKII!AO383+'COI - CHAM THI TN 17-18'!AO383)</f>
        <v>0</v>
      </c>
      <c r="AP383" s="16">
        <f>IF($D383="","",HKI!AP383+HKII!AP383+'COI - CHAM THI TN 17-18'!AP383)</f>
        <v>0</v>
      </c>
      <c r="AQ383" s="16">
        <f>IF(D383="","",SUM(AO383:AP383)*0.4)+'HK HE 16-17'!AB389</f>
        <v>0</v>
      </c>
      <c r="AR383" s="34">
        <f>IF($D383="","",HKI!AR383+HKII!AR383+'COI - CHAM THI TN 17-18'!AR383+'HK HE 16-17'!AF389)</f>
        <v>0</v>
      </c>
      <c r="AS383" s="34">
        <f>IF($D383="","",HKI!AS383+HKII!AS383+'COI - CHAM THI TN 17-18'!AS383+'HK HE 16-17'!AG389)</f>
        <v>0</v>
      </c>
      <c r="AT383" s="17">
        <f t="shared" si="19"/>
        <v>0</v>
      </c>
      <c r="AU383" s="5"/>
    </row>
    <row r="384" spans="1:47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>
        <f>IF($D384="","",HKI!E384+HKII!E384)</f>
        <v>0</v>
      </c>
      <c r="F384" s="16">
        <f>IF($D384="","",HKI!F384+HKII!F384)</f>
        <v>0</v>
      </c>
      <c r="G384" s="16">
        <f>IF($D384="","",HKI!G384+HKII!G384)</f>
        <v>0</v>
      </c>
      <c r="H384" s="16">
        <f>IF($D384="","",HKI!H384+HKII!H384)</f>
        <v>0</v>
      </c>
      <c r="I384" s="16">
        <f>IF($D384="","",HKI!I384+HKII!I384)</f>
        <v>0</v>
      </c>
      <c r="J384" s="16">
        <f>IF($D384="","",HKI!J384+HKII!J384)</f>
        <v>0</v>
      </c>
      <c r="K384" s="16">
        <f>IF($D384="","",HKI!K384+HKII!K384)</f>
        <v>0</v>
      </c>
      <c r="L384" s="16">
        <f>IF($D384="","",HKI!L384+HKII!L384)</f>
        <v>0</v>
      </c>
      <c r="M384" s="34">
        <f>IF($D384="","",($E384+$F384*1.5+$G384*0.25+$H384*0.5+$I384*2+$J384*2.5+$K384*0.5+$L384*1.5)+'HK HE 16-17'!I390)</f>
        <v>2</v>
      </c>
      <c r="N384" s="16">
        <f>IF($D384="","",HKI!N384+HKII!N384)</f>
        <v>0</v>
      </c>
      <c r="O384" s="16">
        <f>IF($D384="","",HKI!O384+HKII!O384)</f>
        <v>0</v>
      </c>
      <c r="P384" s="16">
        <f>IF($D384="","",HKI!P384+HKII!P384)</f>
        <v>0</v>
      </c>
      <c r="Q384" s="16">
        <f>IF($D384="","",HKI!Q384+HKII!Q384)</f>
        <v>0</v>
      </c>
      <c r="R384" s="34">
        <f>IF($D384="","",SUM($N384:$Q384)+'HK HE 16-17'!N390)</f>
        <v>1.2</v>
      </c>
      <c r="S384" s="16">
        <f>IF($D384="","",HKI!S384+HKII!S384)</f>
        <v>0</v>
      </c>
      <c r="T384" s="16">
        <f>IF($D384="","",HKI!T384+HKII!T384)</f>
        <v>0</v>
      </c>
      <c r="U384" s="16">
        <f>IF($D384="","",HKI!U384+HKII!U384)</f>
        <v>0</v>
      </c>
      <c r="V384" s="34">
        <f>IF($D384="","",((SUM($S384:$T384))-U384)*0.1)+'HK HE 16-17'!R390</f>
        <v>0</v>
      </c>
      <c r="W384" s="16">
        <f>IF($D384="","",HKI!W384+HKII!W384)</f>
        <v>0</v>
      </c>
      <c r="X384" s="16">
        <f>IF($D384="","",HKI!X384+HKII!X384)</f>
        <v>0</v>
      </c>
      <c r="Y384" s="16">
        <f>IF($D384="","",HKI!Y384+HKII!Y384)</f>
        <v>0</v>
      </c>
      <c r="Z384" s="34">
        <f t="shared" si="17"/>
        <v>0</v>
      </c>
      <c r="AA384" s="16">
        <f>IF($D384="","",HKI!AA384+HKII!AA384)</f>
        <v>123</v>
      </c>
      <c r="AB384" s="16">
        <f>IF($D384="","",HKI!AB384+HKII!AB384)</f>
        <v>123</v>
      </c>
      <c r="AC384" s="16">
        <f>IF($D384="","",HKI!AC384+HKII!AC384)</f>
        <v>123</v>
      </c>
      <c r="AD384" s="34">
        <f t="shared" si="18"/>
        <v>12.3</v>
      </c>
      <c r="AE384" s="16">
        <f>IF($D384="","",HKI!AE384+HKII!AE384)</f>
        <v>0</v>
      </c>
      <c r="AF384" s="16">
        <f>IF($D384="","",HKI!AF384+HKII!AF384)</f>
        <v>0</v>
      </c>
      <c r="AG384" s="16">
        <f>IF($D384="","",HKI!AG384+HKII!AG384)</f>
        <v>0</v>
      </c>
      <c r="AH384" s="34">
        <f>IF($D384="","",HKI!AH384+HKII!AH384)</f>
        <v>0</v>
      </c>
      <c r="AI384" s="16">
        <f>IF($D384="","",HKI!AI384+HKII!AI384+'COI - CHAM THI TN 17-18'!AI384)</f>
        <v>0</v>
      </c>
      <c r="AJ384" s="16">
        <f>IF($D384="","",HKI!AJ384+HKII!AJ384+'COI - CHAM THI TN 17-18'!AJ384)</f>
        <v>0</v>
      </c>
      <c r="AK384" s="34">
        <f>IF($D384="","",(SUM($AI384:$AJ384))*0.2)+'HK HE 16-17'!Y390</f>
        <v>0</v>
      </c>
      <c r="AL384" s="16">
        <f>IF($D384="","",HKI!AL384+HKII!AL384)</f>
        <v>0</v>
      </c>
      <c r="AM384" s="16">
        <f>IF($D384="","",HKI!AM384+HKII!AM384)</f>
        <v>0</v>
      </c>
      <c r="AN384" s="34">
        <f>IF($D384="","",HKI!AN384+HKII!AN384)</f>
        <v>0</v>
      </c>
      <c r="AO384" s="16">
        <f>IF($D384="","",HKI!AO384+HKII!AO384+'COI - CHAM THI TN 17-18'!AO384)</f>
        <v>0</v>
      </c>
      <c r="AP384" s="16">
        <f>IF($D384="","",HKI!AP384+HKII!AP384+'COI - CHAM THI TN 17-18'!AP384)</f>
        <v>0</v>
      </c>
      <c r="AQ384" s="16">
        <f>IF(D384="","",SUM(AO384:AP384)*0.4)+'HK HE 16-17'!AB390</f>
        <v>0</v>
      </c>
      <c r="AR384" s="34">
        <f>IF($D384="","",HKI!AR384+HKII!AR384+'COI - CHAM THI TN 17-18'!AR384+'HK HE 16-17'!AF390)</f>
        <v>0</v>
      </c>
      <c r="AS384" s="34">
        <f>IF($D384="","",HKI!AS384+HKII!AS384+'COI - CHAM THI TN 17-18'!AS384+'HK HE 16-17'!AG390)</f>
        <v>0</v>
      </c>
      <c r="AT384" s="17">
        <f t="shared" si="19"/>
        <v>15.5</v>
      </c>
      <c r="AU384" s="5"/>
    </row>
    <row r="385" spans="1:47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>
        <f>IF($D385="","",HKI!E385+HKII!E385)</f>
        <v>0</v>
      </c>
      <c r="F385" s="16">
        <f>IF($D385="","",HKI!F385+HKII!F385)</f>
        <v>0</v>
      </c>
      <c r="G385" s="16">
        <f>IF($D385="","",HKI!G385+HKII!G385)</f>
        <v>0</v>
      </c>
      <c r="H385" s="16">
        <f>IF($D385="","",HKI!H385+HKII!H385)</f>
        <v>0</v>
      </c>
      <c r="I385" s="16">
        <f>IF($D385="","",HKI!I385+HKII!I385)</f>
        <v>0</v>
      </c>
      <c r="J385" s="16">
        <f>IF($D385="","",HKI!J385+HKII!J385)</f>
        <v>0</v>
      </c>
      <c r="K385" s="16">
        <f>IF($D385="","",HKI!K385+HKII!K385)</f>
        <v>0</v>
      </c>
      <c r="L385" s="16">
        <f>IF($D385="","",HKI!L385+HKII!L385)</f>
        <v>0</v>
      </c>
      <c r="M385" s="34">
        <f>IF($D385="","",($E385+$F385*1.5+$G385*0.25+$H385*0.5+$I385*2+$J385*2.5+$K385*0.5+$L385*1.5)+'HK HE 16-17'!I391)</f>
        <v>0</v>
      </c>
      <c r="N385" s="16">
        <f>IF($D385="","",HKI!N385+HKII!N385)</f>
        <v>0</v>
      </c>
      <c r="O385" s="16">
        <f>IF($D385="","",HKI!O385+HKII!O385)</f>
        <v>0</v>
      </c>
      <c r="P385" s="16">
        <f>IF($D385="","",HKI!P385+HKII!P385)</f>
        <v>0</v>
      </c>
      <c r="Q385" s="16">
        <f>IF($D385="","",HKI!Q385+HKII!Q385)</f>
        <v>0</v>
      </c>
      <c r="R385" s="34">
        <f>IF($D385="","",SUM($N385:$Q385)+'HK HE 16-17'!N391)</f>
        <v>0</v>
      </c>
      <c r="S385" s="16">
        <f>IF($D385="","",HKI!S385+HKII!S385)</f>
        <v>0</v>
      </c>
      <c r="T385" s="16">
        <f>IF($D385="","",HKI!T385+HKII!T385)</f>
        <v>0</v>
      </c>
      <c r="U385" s="16">
        <f>IF($D385="","",HKI!U385+HKII!U385)</f>
        <v>0</v>
      </c>
      <c r="V385" s="34">
        <f>IF($D385="","",((SUM($S385:$T385))-U385)*0.1)+'HK HE 16-17'!R391</f>
        <v>0</v>
      </c>
      <c r="W385" s="16">
        <f>IF($D385="","",HKI!W385+HKII!W385)</f>
        <v>0</v>
      </c>
      <c r="X385" s="16">
        <f>IF($D385="","",HKI!X385+HKII!X385)</f>
        <v>0</v>
      </c>
      <c r="Y385" s="16">
        <f>IF($D385="","",HKI!Y385+HKII!Y385)</f>
        <v>0</v>
      </c>
      <c r="Z385" s="34">
        <f t="shared" si="17"/>
        <v>0</v>
      </c>
      <c r="AA385" s="16">
        <f>IF($D385="","",HKI!AA385+HKII!AA385)</f>
        <v>0</v>
      </c>
      <c r="AB385" s="16">
        <f>IF($D385="","",HKI!AB385+HKII!AB385)</f>
        <v>0</v>
      </c>
      <c r="AC385" s="16">
        <f>IF($D385="","",HKI!AC385+HKII!AC385)</f>
        <v>0</v>
      </c>
      <c r="AD385" s="34">
        <f t="shared" si="18"/>
        <v>0</v>
      </c>
      <c r="AE385" s="16">
        <f>IF($D385="","",HKI!AE385+HKII!AE385)</f>
        <v>0</v>
      </c>
      <c r="AF385" s="16">
        <f>IF($D385="","",HKI!AF385+HKII!AF385)</f>
        <v>0</v>
      </c>
      <c r="AG385" s="16">
        <f>IF($D385="","",HKI!AG385+HKII!AG385)</f>
        <v>0</v>
      </c>
      <c r="AH385" s="34">
        <f>IF($D385="","",HKI!AH385+HKII!AH385)</f>
        <v>0</v>
      </c>
      <c r="AI385" s="16">
        <f>IF($D385="","",HKI!AI385+HKII!AI385+'COI - CHAM THI TN 17-18'!AI385)</f>
        <v>0</v>
      </c>
      <c r="AJ385" s="16">
        <f>IF($D385="","",HKI!AJ385+HKII!AJ385+'COI - CHAM THI TN 17-18'!AJ385)</f>
        <v>0</v>
      </c>
      <c r="AK385" s="34">
        <f>IF($D385="","",(SUM($AI385:$AJ385))*0.2)+'HK HE 16-17'!Y391</f>
        <v>0</v>
      </c>
      <c r="AL385" s="16">
        <f>IF($D385="","",HKI!AL385+HKII!AL385)</f>
        <v>0</v>
      </c>
      <c r="AM385" s="16">
        <f>IF($D385="","",HKI!AM385+HKII!AM385)</f>
        <v>0</v>
      </c>
      <c r="AN385" s="34">
        <f>IF($D385="","",HKI!AN385+HKII!AN385)</f>
        <v>0</v>
      </c>
      <c r="AO385" s="16">
        <f>IF($D385="","",HKI!AO385+HKII!AO385+'COI - CHAM THI TN 17-18'!AO385)</f>
        <v>0</v>
      </c>
      <c r="AP385" s="16">
        <f>IF($D385="","",HKI!AP385+HKII!AP385+'COI - CHAM THI TN 17-18'!AP385)</f>
        <v>0</v>
      </c>
      <c r="AQ385" s="16">
        <f>IF(D385="","",SUM(AO385:AP385)*0.4)+'HK HE 16-17'!AB391</f>
        <v>0</v>
      </c>
      <c r="AR385" s="34">
        <f>IF($D385="","",HKI!AR385+HKII!AR385+'COI - CHAM THI TN 17-18'!AR385+'HK HE 16-17'!AF391)</f>
        <v>0</v>
      </c>
      <c r="AS385" s="34">
        <f>IF($D385="","",HKI!AS385+HKII!AS385+'COI - CHAM THI TN 17-18'!AS385+'HK HE 16-17'!AG391)</f>
        <v>0</v>
      </c>
      <c r="AT385" s="17">
        <f t="shared" si="19"/>
        <v>0</v>
      </c>
      <c r="AU385" s="5"/>
    </row>
    <row r="386" spans="1:47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>
        <f>IF($D386="","",HKI!E386+HKII!E386)</f>
        <v>0</v>
      </c>
      <c r="F386" s="16">
        <f>IF($D386="","",HKI!F386+HKII!F386)</f>
        <v>0</v>
      </c>
      <c r="G386" s="16">
        <f>IF($D386="","",HKI!G386+HKII!G386)</f>
        <v>0</v>
      </c>
      <c r="H386" s="16">
        <f>IF($D386="","",HKI!H386+HKII!H386)</f>
        <v>0</v>
      </c>
      <c r="I386" s="16">
        <f>IF($D386="","",HKI!I386+HKII!I386)</f>
        <v>0</v>
      </c>
      <c r="J386" s="16">
        <f>IF($D386="","",HKI!J386+HKII!J386)</f>
        <v>0</v>
      </c>
      <c r="K386" s="16">
        <f>IF($D386="","",HKI!K386+HKII!K386)</f>
        <v>0</v>
      </c>
      <c r="L386" s="16">
        <f>IF($D386="","",HKI!L386+HKII!L386)</f>
        <v>0</v>
      </c>
      <c r="M386" s="34">
        <f>IF($D386="","",($E386+$F386*1.5+$G386*0.25+$H386*0.5+$I386*2+$J386*2.5+$K386*0.5+$L386*1.5)+'HK HE 16-17'!I392)</f>
        <v>0</v>
      </c>
      <c r="N386" s="16">
        <f>IF($D386="","",HKI!N386+HKII!N386)</f>
        <v>0</v>
      </c>
      <c r="O386" s="16">
        <f>IF($D386="","",HKI!O386+HKII!O386)</f>
        <v>0</v>
      </c>
      <c r="P386" s="16">
        <f>IF($D386="","",HKI!P386+HKII!P386)</f>
        <v>0</v>
      </c>
      <c r="Q386" s="16">
        <f>IF($D386="","",HKI!Q386+HKII!Q386)</f>
        <v>0</v>
      </c>
      <c r="R386" s="34">
        <f>IF($D386="","",SUM($N386:$Q386)+'HK HE 16-17'!N392)</f>
        <v>0</v>
      </c>
      <c r="S386" s="16">
        <f>IF($D386="","",HKI!S386+HKII!S386)</f>
        <v>0</v>
      </c>
      <c r="T386" s="16">
        <f>IF($D386="","",HKI!T386+HKII!T386)</f>
        <v>0</v>
      </c>
      <c r="U386" s="16">
        <f>IF($D386="","",HKI!U386+HKII!U386)</f>
        <v>0</v>
      </c>
      <c r="V386" s="34">
        <f>IF($D386="","",((SUM($S386:$T386))-U386)*0.1)+'HK HE 16-17'!R392</f>
        <v>0</v>
      </c>
      <c r="W386" s="16">
        <f>IF($D386="","",HKI!W386+HKII!W386)</f>
        <v>0</v>
      </c>
      <c r="X386" s="16">
        <f>IF($D386="","",HKI!X386+HKII!X386)</f>
        <v>0</v>
      </c>
      <c r="Y386" s="16">
        <f>IF($D386="","",HKI!Y386+HKII!Y386)</f>
        <v>0</v>
      </c>
      <c r="Z386" s="34">
        <f t="shared" si="17"/>
        <v>0</v>
      </c>
      <c r="AA386" s="16">
        <f>IF($D386="","",HKI!AA386+HKII!AA386)</f>
        <v>0</v>
      </c>
      <c r="AB386" s="16">
        <f>IF($D386="","",HKI!AB386+HKII!AB386)</f>
        <v>0</v>
      </c>
      <c r="AC386" s="16">
        <f>IF($D386="","",HKI!AC386+HKII!AC386)</f>
        <v>0</v>
      </c>
      <c r="AD386" s="34">
        <f t="shared" si="18"/>
        <v>0</v>
      </c>
      <c r="AE386" s="16">
        <f>IF($D386="","",HKI!AE386+HKII!AE386)</f>
        <v>0</v>
      </c>
      <c r="AF386" s="16">
        <f>IF($D386="","",HKI!AF386+HKII!AF386)</f>
        <v>0</v>
      </c>
      <c r="AG386" s="16">
        <f>IF($D386="","",HKI!AG386+HKII!AG386)</f>
        <v>0</v>
      </c>
      <c r="AH386" s="34">
        <f>IF($D386="","",HKI!AH386+HKII!AH386)</f>
        <v>0</v>
      </c>
      <c r="AI386" s="16">
        <f>IF($D386="","",HKI!AI386+HKII!AI386+'COI - CHAM THI TN 17-18'!AI386)</f>
        <v>0</v>
      </c>
      <c r="AJ386" s="16">
        <f>IF($D386="","",HKI!AJ386+HKII!AJ386+'COI - CHAM THI TN 17-18'!AJ386)</f>
        <v>0</v>
      </c>
      <c r="AK386" s="34">
        <f>IF($D386="","",(SUM($AI386:$AJ386))*0.2)+'HK HE 16-17'!Y392</f>
        <v>0</v>
      </c>
      <c r="AL386" s="16">
        <f>IF($D386="","",HKI!AL386+HKII!AL386)</f>
        <v>0</v>
      </c>
      <c r="AM386" s="16">
        <f>IF($D386="","",HKI!AM386+HKII!AM386)</f>
        <v>0</v>
      </c>
      <c r="AN386" s="34">
        <f>IF($D386="","",HKI!AN386+HKII!AN386)</f>
        <v>0</v>
      </c>
      <c r="AO386" s="16">
        <f>IF($D386="","",HKI!AO386+HKII!AO386+'COI - CHAM THI TN 17-18'!AO386)</f>
        <v>0</v>
      </c>
      <c r="AP386" s="16">
        <f>IF($D386="","",HKI!AP386+HKII!AP386+'COI - CHAM THI TN 17-18'!AP386)</f>
        <v>0</v>
      </c>
      <c r="AQ386" s="16">
        <f>IF(D386="","",SUM(AO386:AP386)*0.4)+'HK HE 16-17'!AB392</f>
        <v>0</v>
      </c>
      <c r="AR386" s="34">
        <f>IF($D386="","",HKI!AR386+HKII!AR386+'COI - CHAM THI TN 17-18'!AR386+'HK HE 16-17'!AF392)</f>
        <v>0</v>
      </c>
      <c r="AS386" s="34">
        <f>IF($D386="","",HKI!AS386+HKII!AS386+'COI - CHAM THI TN 17-18'!AS386+'HK HE 16-17'!AG392)</f>
        <v>0</v>
      </c>
      <c r="AT386" s="17">
        <f t="shared" si="19"/>
        <v>0</v>
      </c>
      <c r="AU386" s="5"/>
    </row>
    <row r="387" spans="1:47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>
        <f>IF($D387="","",HKI!E387+HKII!E387)</f>
        <v>0</v>
      </c>
      <c r="F387" s="16">
        <f>IF($D387="","",HKI!F387+HKII!F387)</f>
        <v>0</v>
      </c>
      <c r="G387" s="16">
        <f>IF($D387="","",HKI!G387+HKII!G387)</f>
        <v>0</v>
      </c>
      <c r="H387" s="16">
        <f>IF($D387="","",HKI!H387+HKII!H387)</f>
        <v>0</v>
      </c>
      <c r="I387" s="16">
        <f>IF($D387="","",HKI!I387+HKII!I387)</f>
        <v>0</v>
      </c>
      <c r="J387" s="16">
        <f>IF($D387="","",HKI!J387+HKII!J387)</f>
        <v>0</v>
      </c>
      <c r="K387" s="16">
        <f>IF($D387="","",HKI!K387+HKII!K387)</f>
        <v>0</v>
      </c>
      <c r="L387" s="16">
        <f>IF($D387="","",HKI!L387+HKII!L387)</f>
        <v>0</v>
      </c>
      <c r="M387" s="34">
        <f>IF($D387="","",($E387+$F387*1.5+$G387*0.25+$H387*0.5+$I387*2+$J387*2.5+$K387*0.5+$L387*1.5)+'HK HE 16-17'!I393)</f>
        <v>0</v>
      </c>
      <c r="N387" s="16">
        <f>IF($D387="","",HKI!N387+HKII!N387)</f>
        <v>0</v>
      </c>
      <c r="O387" s="16">
        <f>IF($D387="","",HKI!O387+HKII!O387)</f>
        <v>0</v>
      </c>
      <c r="P387" s="16">
        <f>IF($D387="","",HKI!P387+HKII!P387)</f>
        <v>0</v>
      </c>
      <c r="Q387" s="16">
        <f>IF($D387="","",HKI!Q387+HKII!Q387)</f>
        <v>0</v>
      </c>
      <c r="R387" s="34">
        <f>IF($D387="","",SUM($N387:$Q387)+'HK HE 16-17'!N393)</f>
        <v>0</v>
      </c>
      <c r="S387" s="16">
        <f>IF($D387="","",HKI!S387+HKII!S387)</f>
        <v>0</v>
      </c>
      <c r="T387" s="16">
        <f>IF($D387="","",HKI!T387+HKII!T387)</f>
        <v>0</v>
      </c>
      <c r="U387" s="16">
        <f>IF($D387="","",HKI!U387+HKII!U387)</f>
        <v>0</v>
      </c>
      <c r="V387" s="34">
        <f>IF($D387="","",((SUM($S387:$T387))-U387)*0.1)+'HK HE 16-17'!R393</f>
        <v>0</v>
      </c>
      <c r="W387" s="16">
        <f>IF($D387="","",HKI!W387+HKII!W387)</f>
        <v>0</v>
      </c>
      <c r="X387" s="16">
        <f>IF($D387="","",HKI!X387+HKII!X387)</f>
        <v>0</v>
      </c>
      <c r="Y387" s="16">
        <f>IF($D387="","",HKI!Y387+HKII!Y387)</f>
        <v>0</v>
      </c>
      <c r="Z387" s="34">
        <f t="shared" si="17"/>
        <v>0</v>
      </c>
      <c r="AA387" s="16">
        <f>IF($D387="","",HKI!AA387+HKII!AA387)</f>
        <v>0</v>
      </c>
      <c r="AB387" s="16">
        <f>IF($D387="","",HKI!AB387+HKII!AB387)</f>
        <v>0</v>
      </c>
      <c r="AC387" s="16">
        <f>IF($D387="","",HKI!AC387+HKII!AC387)</f>
        <v>0</v>
      </c>
      <c r="AD387" s="34">
        <f t="shared" si="18"/>
        <v>0</v>
      </c>
      <c r="AE387" s="16">
        <f>IF($D387="","",HKI!AE387+HKII!AE387)</f>
        <v>0</v>
      </c>
      <c r="AF387" s="16">
        <f>IF($D387="","",HKI!AF387+HKII!AF387)</f>
        <v>0</v>
      </c>
      <c r="AG387" s="16">
        <f>IF($D387="","",HKI!AG387+HKII!AG387)</f>
        <v>0</v>
      </c>
      <c r="AH387" s="34">
        <f>IF($D387="","",HKI!AH387+HKII!AH387)</f>
        <v>0</v>
      </c>
      <c r="AI387" s="16">
        <f>IF($D387="","",HKI!AI387+HKII!AI387+'COI - CHAM THI TN 17-18'!AI387)</f>
        <v>0</v>
      </c>
      <c r="AJ387" s="16">
        <f>IF($D387="","",HKI!AJ387+HKII!AJ387+'COI - CHAM THI TN 17-18'!AJ387)</f>
        <v>0</v>
      </c>
      <c r="AK387" s="34">
        <f>IF($D387="","",(SUM($AI387:$AJ387))*0.2)+'HK HE 16-17'!Y393</f>
        <v>0</v>
      </c>
      <c r="AL387" s="16">
        <f>IF($D387="","",HKI!AL387+HKII!AL387)</f>
        <v>0</v>
      </c>
      <c r="AM387" s="16">
        <f>IF($D387="","",HKI!AM387+HKII!AM387)</f>
        <v>0</v>
      </c>
      <c r="AN387" s="34">
        <f>IF($D387="","",HKI!AN387+HKII!AN387)</f>
        <v>0</v>
      </c>
      <c r="AO387" s="16">
        <f>IF($D387="","",HKI!AO387+HKII!AO387+'COI - CHAM THI TN 17-18'!AO387)</f>
        <v>0</v>
      </c>
      <c r="AP387" s="16">
        <f>IF($D387="","",HKI!AP387+HKII!AP387+'COI - CHAM THI TN 17-18'!AP387)</f>
        <v>0</v>
      </c>
      <c r="AQ387" s="16">
        <f>IF(D387="","",SUM(AO387:AP387)*0.4)+'HK HE 16-17'!AB393</f>
        <v>0</v>
      </c>
      <c r="AR387" s="34">
        <f>IF($D387="","",HKI!AR387+HKII!AR387+'COI - CHAM THI TN 17-18'!AR387+'HK HE 16-17'!AF393)</f>
        <v>0</v>
      </c>
      <c r="AS387" s="34">
        <f>IF($D387="","",HKI!AS387+HKII!AS387+'COI - CHAM THI TN 17-18'!AS387+'HK HE 16-17'!AG393)</f>
        <v>0</v>
      </c>
      <c r="AT387" s="17">
        <f t="shared" si="19"/>
        <v>0</v>
      </c>
      <c r="AU387" s="5"/>
    </row>
    <row r="388" spans="1:47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>
        <f>IF($D388="","",HKI!E388+HKII!E388)</f>
        <v>0</v>
      </c>
      <c r="F388" s="16">
        <f>IF($D388="","",HKI!F388+HKII!F388)</f>
        <v>0</v>
      </c>
      <c r="G388" s="16">
        <f>IF($D388="","",HKI!G388+HKII!G388)</f>
        <v>0</v>
      </c>
      <c r="H388" s="16">
        <f>IF($D388="","",HKI!H388+HKII!H388)</f>
        <v>0</v>
      </c>
      <c r="I388" s="16">
        <f>IF($D388="","",HKI!I388+HKII!I388)</f>
        <v>0</v>
      </c>
      <c r="J388" s="16">
        <f>IF($D388="","",HKI!J388+HKII!J388)</f>
        <v>0</v>
      </c>
      <c r="K388" s="16">
        <f>IF($D388="","",HKI!K388+HKII!K388)</f>
        <v>0</v>
      </c>
      <c r="L388" s="16">
        <f>IF($D388="","",HKI!L388+HKII!L388)</f>
        <v>0</v>
      </c>
      <c r="M388" s="34">
        <f>IF($D388="","",($E388+$F388*1.5+$G388*0.25+$H388*0.5+$I388*2+$J388*2.5+$K388*0.5+$L388*1.5)+'HK HE 16-17'!I394)</f>
        <v>0</v>
      </c>
      <c r="N388" s="16">
        <f>IF($D388="","",HKI!N388+HKII!N388)</f>
        <v>0</v>
      </c>
      <c r="O388" s="16">
        <f>IF($D388="","",HKI!O388+HKII!O388)</f>
        <v>0</v>
      </c>
      <c r="P388" s="16">
        <f>IF($D388="","",HKI!P388+HKII!P388)</f>
        <v>0</v>
      </c>
      <c r="Q388" s="16">
        <f>IF($D388="","",HKI!Q388+HKII!Q388)</f>
        <v>0</v>
      </c>
      <c r="R388" s="34">
        <f>IF($D388="","",SUM($N388:$Q388)+'HK HE 16-17'!N394)</f>
        <v>0</v>
      </c>
      <c r="S388" s="16">
        <f>IF($D388="","",HKI!S388+HKII!S388)</f>
        <v>0</v>
      </c>
      <c r="T388" s="16">
        <f>IF($D388="","",HKI!T388+HKII!T388)</f>
        <v>0</v>
      </c>
      <c r="U388" s="16">
        <f>IF($D388="","",HKI!U388+HKII!U388)</f>
        <v>0</v>
      </c>
      <c r="V388" s="34">
        <f>IF($D388="","",((SUM($S388:$T388))-U388)*0.1)+'HK HE 16-17'!R394</f>
        <v>0</v>
      </c>
      <c r="W388" s="16">
        <f>IF($D388="","",HKI!W388+HKII!W388)</f>
        <v>0</v>
      </c>
      <c r="X388" s="16">
        <f>IF($D388="","",HKI!X388+HKII!X388)</f>
        <v>0</v>
      </c>
      <c r="Y388" s="16">
        <f>IF($D388="","",HKI!Y388+HKII!Y388)</f>
        <v>0</v>
      </c>
      <c r="Z388" s="34">
        <f t="shared" si="17"/>
        <v>0</v>
      </c>
      <c r="AA388" s="16">
        <f>IF($D388="","",HKI!AA388+HKII!AA388)</f>
        <v>0</v>
      </c>
      <c r="AB388" s="16">
        <f>IF($D388="","",HKI!AB388+HKII!AB388)</f>
        <v>0</v>
      </c>
      <c r="AC388" s="16">
        <f>IF($D388="","",HKI!AC388+HKII!AC388)</f>
        <v>0</v>
      </c>
      <c r="AD388" s="34">
        <f t="shared" si="18"/>
        <v>0</v>
      </c>
      <c r="AE388" s="16">
        <f>IF($D388="","",HKI!AE388+HKII!AE388)</f>
        <v>0</v>
      </c>
      <c r="AF388" s="16">
        <f>IF($D388="","",HKI!AF388+HKII!AF388)</f>
        <v>0</v>
      </c>
      <c r="AG388" s="16">
        <f>IF($D388="","",HKI!AG388+HKII!AG388)</f>
        <v>0</v>
      </c>
      <c r="AH388" s="34">
        <f>IF($D388="","",HKI!AH388+HKII!AH388)</f>
        <v>0</v>
      </c>
      <c r="AI388" s="16">
        <f>IF($D388="","",HKI!AI388+HKII!AI388+'COI - CHAM THI TN 17-18'!AI388)</f>
        <v>0</v>
      </c>
      <c r="AJ388" s="16">
        <f>IF($D388="","",HKI!AJ388+HKII!AJ388+'COI - CHAM THI TN 17-18'!AJ388)</f>
        <v>0</v>
      </c>
      <c r="AK388" s="34">
        <f>IF($D388="","",(SUM($AI388:$AJ388))*0.2)+'HK HE 16-17'!Y394</f>
        <v>0</v>
      </c>
      <c r="AL388" s="16">
        <f>IF($D388="","",HKI!AL388+HKII!AL388)</f>
        <v>0</v>
      </c>
      <c r="AM388" s="16">
        <f>IF($D388="","",HKI!AM388+HKII!AM388)</f>
        <v>0</v>
      </c>
      <c r="AN388" s="34">
        <f>IF($D388="","",HKI!AN388+HKII!AN388)</f>
        <v>0</v>
      </c>
      <c r="AO388" s="16">
        <f>IF($D388="","",HKI!AO388+HKII!AO388+'COI - CHAM THI TN 17-18'!AO388)</f>
        <v>0</v>
      </c>
      <c r="AP388" s="16">
        <f>IF($D388="","",HKI!AP388+HKII!AP388+'COI - CHAM THI TN 17-18'!AP388)</f>
        <v>0</v>
      </c>
      <c r="AQ388" s="16">
        <f>IF(D388="","",SUM(AO388:AP388)*0.4)+'HK HE 16-17'!AB394</f>
        <v>0</v>
      </c>
      <c r="AR388" s="34">
        <f>IF($D388="","",HKI!AR388+HKII!AR388+'COI - CHAM THI TN 17-18'!AR388+'HK HE 16-17'!AF394)</f>
        <v>0</v>
      </c>
      <c r="AS388" s="34">
        <f>IF($D388="","",HKI!AS388+HKII!AS388+'COI - CHAM THI TN 17-18'!AS388+'HK HE 16-17'!AG394)</f>
        <v>0</v>
      </c>
      <c r="AT388" s="17">
        <f t="shared" si="19"/>
        <v>0</v>
      </c>
      <c r="AU388" s="5"/>
    </row>
    <row r="389" spans="1:47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>
        <f>IF($D389="","",HKI!E389+HKII!E389)</f>
        <v>0</v>
      </c>
      <c r="F389" s="16">
        <f>IF($D389="","",HKI!F389+HKII!F389)</f>
        <v>0</v>
      </c>
      <c r="G389" s="16">
        <f>IF($D389="","",HKI!G389+HKII!G389)</f>
        <v>0</v>
      </c>
      <c r="H389" s="16">
        <f>IF($D389="","",HKI!H389+HKII!H389)</f>
        <v>0</v>
      </c>
      <c r="I389" s="16">
        <f>IF($D389="","",HKI!I389+HKII!I389)</f>
        <v>0</v>
      </c>
      <c r="J389" s="16">
        <f>IF($D389="","",HKI!J389+HKII!J389)</f>
        <v>0</v>
      </c>
      <c r="K389" s="16">
        <f>IF($D389="","",HKI!K389+HKII!K389)</f>
        <v>0</v>
      </c>
      <c r="L389" s="16">
        <f>IF($D389="","",HKI!L389+HKII!L389)</f>
        <v>0</v>
      </c>
      <c r="M389" s="34">
        <f>IF($D389="","",($E389+$F389*1.5+$G389*0.25+$H389*0.5+$I389*2+$J389*2.5+$K389*0.5+$L389*1.5)+'HK HE 16-17'!I395)</f>
        <v>0</v>
      </c>
      <c r="N389" s="16">
        <f>IF($D389="","",HKI!N389+HKII!N389)</f>
        <v>0</v>
      </c>
      <c r="O389" s="16">
        <f>IF($D389="","",HKI!O389+HKII!O389)</f>
        <v>0</v>
      </c>
      <c r="P389" s="16">
        <f>IF($D389="","",HKI!P389+HKII!P389)</f>
        <v>0</v>
      </c>
      <c r="Q389" s="16">
        <f>IF($D389="","",HKI!Q389+HKII!Q389)</f>
        <v>0</v>
      </c>
      <c r="R389" s="34">
        <f>IF($D389="","",SUM($N389:$Q389)+'HK HE 16-17'!N395)</f>
        <v>0</v>
      </c>
      <c r="S389" s="16">
        <f>IF($D389="","",HKI!S389+HKII!S389)</f>
        <v>0</v>
      </c>
      <c r="T389" s="16">
        <f>IF($D389="","",HKI!T389+HKII!T389)</f>
        <v>0</v>
      </c>
      <c r="U389" s="16">
        <f>IF($D389="","",HKI!U389+HKII!U389)</f>
        <v>0</v>
      </c>
      <c r="V389" s="34">
        <f>IF($D389="","",((SUM($S389:$T389))-U389)*0.1)+'HK HE 16-17'!R395</f>
        <v>0</v>
      </c>
      <c r="W389" s="16">
        <f>IF($D389="","",HKI!W389+HKII!W389)</f>
        <v>0</v>
      </c>
      <c r="X389" s="16">
        <f>IF($D389="","",HKI!X389+HKII!X389)</f>
        <v>0</v>
      </c>
      <c r="Y389" s="16">
        <f>IF($D389="","",HKI!Y389+HKII!Y389)</f>
        <v>0</v>
      </c>
      <c r="Z389" s="34">
        <f t="shared" si="17"/>
        <v>0</v>
      </c>
      <c r="AA389" s="16">
        <f>IF($D389="","",HKI!AA389+HKII!AA389)</f>
        <v>0</v>
      </c>
      <c r="AB389" s="16">
        <f>IF($D389="","",HKI!AB389+HKII!AB389)</f>
        <v>0</v>
      </c>
      <c r="AC389" s="16">
        <f>IF($D389="","",HKI!AC389+HKII!AC389)</f>
        <v>0</v>
      </c>
      <c r="AD389" s="34">
        <f t="shared" si="18"/>
        <v>0</v>
      </c>
      <c r="AE389" s="16">
        <f>IF($D389="","",HKI!AE389+HKII!AE389)</f>
        <v>0</v>
      </c>
      <c r="AF389" s="16">
        <f>IF($D389="","",HKI!AF389+HKII!AF389)</f>
        <v>0</v>
      </c>
      <c r="AG389" s="16">
        <f>IF($D389="","",HKI!AG389+HKII!AG389)</f>
        <v>0</v>
      </c>
      <c r="AH389" s="34">
        <f>IF($D389="","",HKI!AH389+HKII!AH389)</f>
        <v>0</v>
      </c>
      <c r="AI389" s="16">
        <f>IF($D389="","",HKI!AI389+HKII!AI389+'COI - CHAM THI TN 17-18'!AI389)</f>
        <v>0</v>
      </c>
      <c r="AJ389" s="16">
        <f>IF($D389="","",HKI!AJ389+HKII!AJ389+'COI - CHAM THI TN 17-18'!AJ389)</f>
        <v>0</v>
      </c>
      <c r="AK389" s="34">
        <f>IF($D389="","",(SUM($AI389:$AJ389))*0.2)+'HK HE 16-17'!Y395</f>
        <v>0</v>
      </c>
      <c r="AL389" s="16">
        <f>IF($D389="","",HKI!AL389+HKII!AL389)</f>
        <v>0</v>
      </c>
      <c r="AM389" s="16">
        <f>IF($D389="","",HKI!AM389+HKII!AM389)</f>
        <v>0</v>
      </c>
      <c r="AN389" s="34">
        <f>IF($D389="","",HKI!AN389+HKII!AN389)</f>
        <v>0</v>
      </c>
      <c r="AO389" s="16">
        <f>IF($D389="","",HKI!AO389+HKII!AO389+'COI - CHAM THI TN 17-18'!AO389)</f>
        <v>0</v>
      </c>
      <c r="AP389" s="16">
        <f>IF($D389="","",HKI!AP389+HKII!AP389+'COI - CHAM THI TN 17-18'!AP389)</f>
        <v>0</v>
      </c>
      <c r="AQ389" s="16">
        <f>IF(D389="","",SUM(AO389:AP389)*0.4)+'HK HE 16-17'!AB395</f>
        <v>0</v>
      </c>
      <c r="AR389" s="34">
        <f>IF($D389="","",HKI!AR389+HKII!AR389+'COI - CHAM THI TN 17-18'!AR389+'HK HE 16-17'!AF395)</f>
        <v>0</v>
      </c>
      <c r="AS389" s="34">
        <f>IF($D389="","",HKI!AS389+HKII!AS389+'COI - CHAM THI TN 17-18'!AS389+'HK HE 16-17'!AG395)</f>
        <v>0</v>
      </c>
      <c r="AT389" s="17">
        <f t="shared" si="19"/>
        <v>0</v>
      </c>
      <c r="AU389" s="5"/>
    </row>
    <row r="390" spans="1:47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>
        <f>IF($D390="","",HKI!E390+HKII!E390)</f>
        <v>0</v>
      </c>
      <c r="F390" s="16">
        <f>IF($D390="","",HKI!F390+HKII!F390)</f>
        <v>0</v>
      </c>
      <c r="G390" s="16">
        <f>IF($D390="","",HKI!G390+HKII!G390)</f>
        <v>0</v>
      </c>
      <c r="H390" s="16">
        <f>IF($D390="","",HKI!H390+HKII!H390)</f>
        <v>0</v>
      </c>
      <c r="I390" s="16">
        <f>IF($D390="","",HKI!I390+HKII!I390)</f>
        <v>0</v>
      </c>
      <c r="J390" s="16">
        <f>IF($D390="","",HKI!J390+HKII!J390)</f>
        <v>0</v>
      </c>
      <c r="K390" s="16">
        <f>IF($D390="","",HKI!K390+HKII!K390)</f>
        <v>0</v>
      </c>
      <c r="L390" s="16">
        <f>IF($D390="","",HKI!L390+HKII!L390)</f>
        <v>0</v>
      </c>
      <c r="M390" s="34">
        <f>IF($D390="","",($E390+$F390*1.5+$G390*0.25+$H390*0.5+$I390*2+$J390*2.5+$K390*0.5+$L390*1.5)+'HK HE 16-17'!I396)</f>
        <v>0</v>
      </c>
      <c r="N390" s="16">
        <f>IF($D390="","",HKI!N390+HKII!N390)</f>
        <v>0</v>
      </c>
      <c r="O390" s="16">
        <f>IF($D390="","",HKI!O390+HKII!O390)</f>
        <v>0</v>
      </c>
      <c r="P390" s="16">
        <f>IF($D390="","",HKI!P390+HKII!P390)</f>
        <v>0</v>
      </c>
      <c r="Q390" s="16">
        <f>IF($D390="","",HKI!Q390+HKII!Q390)</f>
        <v>0</v>
      </c>
      <c r="R390" s="34">
        <f>IF($D390="","",SUM($N390:$Q390)+'HK HE 16-17'!N396)</f>
        <v>0</v>
      </c>
      <c r="S390" s="16">
        <f>IF($D390="","",HKI!S390+HKII!S390)</f>
        <v>0</v>
      </c>
      <c r="T390" s="16">
        <f>IF($D390="","",HKI!T390+HKII!T390)</f>
        <v>0</v>
      </c>
      <c r="U390" s="16">
        <f>IF($D390="","",HKI!U390+HKII!U390)</f>
        <v>0</v>
      </c>
      <c r="V390" s="34">
        <f>IF($D390="","",((SUM($S390:$T390))-U390)*0.1)+'HK HE 16-17'!R396</f>
        <v>0</v>
      </c>
      <c r="W390" s="16">
        <f>IF($D390="","",HKI!W390+HKII!W390)</f>
        <v>0</v>
      </c>
      <c r="X390" s="16">
        <f>IF($D390="","",HKI!X390+HKII!X390)</f>
        <v>0</v>
      </c>
      <c r="Y390" s="16">
        <f>IF($D390="","",HKI!Y390+HKII!Y390)</f>
        <v>0</v>
      </c>
      <c r="Z390" s="34">
        <f t="shared" ref="Z390:Z453" si="20">IF($D390="","",((SUM($W390:$X390))-Y390)*0.2)</f>
        <v>0</v>
      </c>
      <c r="AA390" s="16">
        <f>IF($D390="","",HKI!AA390+HKII!AA390)</f>
        <v>0</v>
      </c>
      <c r="AB390" s="16">
        <f>IF($D390="","",HKI!AB390+HKII!AB390)</f>
        <v>0</v>
      </c>
      <c r="AC390" s="16">
        <f>IF($D390="","",HKI!AC390+HKII!AC390)</f>
        <v>0</v>
      </c>
      <c r="AD390" s="34">
        <f t="shared" ref="AD390:AD453" si="21">IF($D390="","",((SUM($AA390:$AB390))-AC390)*0.1)</f>
        <v>0</v>
      </c>
      <c r="AE390" s="16">
        <f>IF($D390="","",HKI!AE390+HKII!AE390)</f>
        <v>0</v>
      </c>
      <c r="AF390" s="16">
        <f>IF($D390="","",HKI!AF390+HKII!AF390)</f>
        <v>0</v>
      </c>
      <c r="AG390" s="16">
        <f>IF($D390="","",HKI!AG390+HKII!AG390)</f>
        <v>0</v>
      </c>
      <c r="AH390" s="34">
        <f>IF($D390="","",HKI!AH390+HKII!AH390)</f>
        <v>0</v>
      </c>
      <c r="AI390" s="16">
        <f>IF($D390="","",HKI!AI390+HKII!AI390+'COI - CHAM THI TN 17-18'!AI390)</f>
        <v>0</v>
      </c>
      <c r="AJ390" s="16">
        <f>IF($D390="","",HKI!AJ390+HKII!AJ390+'COI - CHAM THI TN 17-18'!AJ390)</f>
        <v>0</v>
      </c>
      <c r="AK390" s="34">
        <f>IF($D390="","",(SUM($AI390:$AJ390))*0.2)+'HK HE 16-17'!Y396</f>
        <v>0</v>
      </c>
      <c r="AL390" s="16">
        <f>IF($D390="","",HKI!AL390+HKII!AL390)</f>
        <v>0</v>
      </c>
      <c r="AM390" s="16">
        <f>IF($D390="","",HKI!AM390+HKII!AM390)</f>
        <v>0</v>
      </c>
      <c r="AN390" s="34">
        <f>IF($D390="","",HKI!AN390+HKII!AN390)</f>
        <v>0</v>
      </c>
      <c r="AO390" s="16">
        <f>IF($D390="","",HKI!AO390+HKII!AO390+'COI - CHAM THI TN 17-18'!AO390)</f>
        <v>0</v>
      </c>
      <c r="AP390" s="16">
        <f>IF($D390="","",HKI!AP390+HKII!AP390+'COI - CHAM THI TN 17-18'!AP390)</f>
        <v>0</v>
      </c>
      <c r="AQ390" s="16">
        <f>IF(D390="","",SUM(AO390:AP390)*0.4)+'HK HE 16-17'!AB396</f>
        <v>0</v>
      </c>
      <c r="AR390" s="34">
        <f>IF($D390="","",HKI!AR390+HKII!AR390+'COI - CHAM THI TN 17-18'!AR390+'HK HE 16-17'!AF396)</f>
        <v>0</v>
      </c>
      <c r="AS390" s="34">
        <f>IF($D390="","",HKI!AS390+HKII!AS390+'COI - CHAM THI TN 17-18'!AS390+'HK HE 16-17'!AG396)</f>
        <v>0</v>
      </c>
      <c r="AT390" s="17">
        <f t="shared" ref="AT390:AT453" si="22">IF(D390="","",ROUND(M390+R390+V390+Z390+AD390+AH390+AK390+AN390+AQ390+SUM(AR390:AS390),1))</f>
        <v>0</v>
      </c>
      <c r="AU390" s="5"/>
    </row>
    <row r="391" spans="1:47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>
        <f>IF($D391="","",HKI!E391+HKII!E391)</f>
        <v>0</v>
      </c>
      <c r="F391" s="16">
        <f>IF($D391="","",HKI!F391+HKII!F391)</f>
        <v>0</v>
      </c>
      <c r="G391" s="16">
        <f>IF($D391="","",HKI!G391+HKII!G391)</f>
        <v>0</v>
      </c>
      <c r="H391" s="16">
        <f>IF($D391="","",HKI!H391+HKII!H391)</f>
        <v>0</v>
      </c>
      <c r="I391" s="16">
        <f>IF($D391="","",HKI!I391+HKII!I391)</f>
        <v>0</v>
      </c>
      <c r="J391" s="16">
        <f>IF($D391="","",HKI!J391+HKII!J391)</f>
        <v>0</v>
      </c>
      <c r="K391" s="16">
        <f>IF($D391="","",HKI!K391+HKII!K391)</f>
        <v>0</v>
      </c>
      <c r="L391" s="16">
        <f>IF($D391="","",HKI!L391+HKII!L391)</f>
        <v>0</v>
      </c>
      <c r="M391" s="34">
        <f>IF($D391="","",($E391+$F391*1.5+$G391*0.25+$H391*0.5+$I391*2+$J391*2.5+$K391*0.5+$L391*1.5)+'HK HE 16-17'!I397)</f>
        <v>0</v>
      </c>
      <c r="N391" s="16">
        <f>IF($D391="","",HKI!N391+HKII!N391)</f>
        <v>0</v>
      </c>
      <c r="O391" s="16">
        <f>IF($D391="","",HKI!O391+HKII!O391)</f>
        <v>0</v>
      </c>
      <c r="P391" s="16">
        <f>IF($D391="","",HKI!P391+HKII!P391)</f>
        <v>0</v>
      </c>
      <c r="Q391" s="16">
        <f>IF($D391="","",HKI!Q391+HKII!Q391)</f>
        <v>0</v>
      </c>
      <c r="R391" s="34">
        <f>IF($D391="","",SUM($N391:$Q391)+'HK HE 16-17'!N397)</f>
        <v>0</v>
      </c>
      <c r="S391" s="16">
        <f>IF($D391="","",HKI!S391+HKII!S391)</f>
        <v>0</v>
      </c>
      <c r="T391" s="16">
        <f>IF($D391="","",HKI!T391+HKII!T391)</f>
        <v>0</v>
      </c>
      <c r="U391" s="16">
        <f>IF($D391="","",HKI!U391+HKII!U391)</f>
        <v>0</v>
      </c>
      <c r="V391" s="34">
        <f>IF($D391="","",((SUM($S391:$T391))-U391)*0.1)+'HK HE 16-17'!R397</f>
        <v>0</v>
      </c>
      <c r="W391" s="16">
        <f>IF($D391="","",HKI!W391+HKII!W391)</f>
        <v>0</v>
      </c>
      <c r="X391" s="16">
        <f>IF($D391="","",HKI!X391+HKII!X391)</f>
        <v>0</v>
      </c>
      <c r="Y391" s="16">
        <f>IF($D391="","",HKI!Y391+HKII!Y391)</f>
        <v>0</v>
      </c>
      <c r="Z391" s="34">
        <f t="shared" si="20"/>
        <v>0</v>
      </c>
      <c r="AA391" s="16">
        <f>IF($D391="","",HKI!AA391+HKII!AA391)</f>
        <v>0</v>
      </c>
      <c r="AB391" s="16">
        <f>IF($D391="","",HKI!AB391+HKII!AB391)</f>
        <v>0</v>
      </c>
      <c r="AC391" s="16">
        <f>IF($D391="","",HKI!AC391+HKII!AC391)</f>
        <v>0</v>
      </c>
      <c r="AD391" s="34">
        <f t="shared" si="21"/>
        <v>0</v>
      </c>
      <c r="AE391" s="16">
        <f>IF($D391="","",HKI!AE391+HKII!AE391)</f>
        <v>0</v>
      </c>
      <c r="AF391" s="16">
        <f>IF($D391="","",HKI!AF391+HKII!AF391)</f>
        <v>0</v>
      </c>
      <c r="AG391" s="16">
        <f>IF($D391="","",HKI!AG391+HKII!AG391)</f>
        <v>0</v>
      </c>
      <c r="AH391" s="34">
        <f>IF($D391="","",HKI!AH391+HKII!AH391)</f>
        <v>0</v>
      </c>
      <c r="AI391" s="16">
        <f>IF($D391="","",HKI!AI391+HKII!AI391+'COI - CHAM THI TN 17-18'!AI391)</f>
        <v>0</v>
      </c>
      <c r="AJ391" s="16">
        <f>IF($D391="","",HKI!AJ391+HKII!AJ391+'COI - CHAM THI TN 17-18'!AJ391)</f>
        <v>0</v>
      </c>
      <c r="AK391" s="34">
        <f>IF($D391="","",(SUM($AI391:$AJ391))*0.2)+'HK HE 16-17'!Y397</f>
        <v>0</v>
      </c>
      <c r="AL391" s="16">
        <f>IF($D391="","",HKI!AL391+HKII!AL391)</f>
        <v>0</v>
      </c>
      <c r="AM391" s="16">
        <f>IF($D391="","",HKI!AM391+HKII!AM391)</f>
        <v>0</v>
      </c>
      <c r="AN391" s="34">
        <f>IF($D391="","",HKI!AN391+HKII!AN391)</f>
        <v>0</v>
      </c>
      <c r="AO391" s="16">
        <f>IF($D391="","",HKI!AO391+HKII!AO391+'COI - CHAM THI TN 17-18'!AO391)</f>
        <v>0</v>
      </c>
      <c r="AP391" s="16">
        <f>IF($D391="","",HKI!AP391+HKII!AP391+'COI - CHAM THI TN 17-18'!AP391)</f>
        <v>0</v>
      </c>
      <c r="AQ391" s="16">
        <f>IF(D391="","",SUM(AO391:AP391)*0.4)+'HK HE 16-17'!AB397</f>
        <v>0</v>
      </c>
      <c r="AR391" s="34">
        <f>IF($D391="","",HKI!AR391+HKII!AR391+'COI - CHAM THI TN 17-18'!AR391+'HK HE 16-17'!AF397)</f>
        <v>0</v>
      </c>
      <c r="AS391" s="34">
        <f>IF($D391="","",HKI!AS391+HKII!AS391+'COI - CHAM THI TN 17-18'!AS391+'HK HE 16-17'!AG397)</f>
        <v>0</v>
      </c>
      <c r="AT391" s="17">
        <f t="shared" si="22"/>
        <v>0</v>
      </c>
      <c r="AU391" s="5"/>
    </row>
    <row r="392" spans="1:47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>
        <f>IF($D392="","",HKI!E392+HKII!E392)</f>
        <v>0</v>
      </c>
      <c r="F392" s="16">
        <f>IF($D392="","",HKI!F392+HKII!F392)</f>
        <v>0</v>
      </c>
      <c r="G392" s="16">
        <f>IF($D392="","",HKI!G392+HKII!G392)</f>
        <v>0</v>
      </c>
      <c r="H392" s="16">
        <f>IF($D392="","",HKI!H392+HKII!H392)</f>
        <v>0</v>
      </c>
      <c r="I392" s="16">
        <f>IF($D392="","",HKI!I392+HKII!I392)</f>
        <v>0</v>
      </c>
      <c r="J392" s="16">
        <f>IF($D392="","",HKI!J392+HKII!J392)</f>
        <v>0</v>
      </c>
      <c r="K392" s="16">
        <f>IF($D392="","",HKI!K392+HKII!K392)</f>
        <v>0</v>
      </c>
      <c r="L392" s="16">
        <f>IF($D392="","",HKI!L392+HKII!L392)</f>
        <v>0</v>
      </c>
      <c r="M392" s="34">
        <f>IF($D392="","",($E392+$F392*1.5+$G392*0.25+$H392*0.5+$I392*2+$J392*2.5+$K392*0.5+$L392*1.5)+'HK HE 16-17'!I398)</f>
        <v>0</v>
      </c>
      <c r="N392" s="16">
        <f>IF($D392="","",HKI!N392+HKII!N392)</f>
        <v>0</v>
      </c>
      <c r="O392" s="16">
        <f>IF($D392="","",HKI!O392+HKII!O392)</f>
        <v>0</v>
      </c>
      <c r="P392" s="16">
        <f>IF($D392="","",HKI!P392+HKII!P392)</f>
        <v>0</v>
      </c>
      <c r="Q392" s="16">
        <f>IF($D392="","",HKI!Q392+HKII!Q392)</f>
        <v>0</v>
      </c>
      <c r="R392" s="34">
        <f>IF($D392="","",SUM($N392:$Q392)+'HK HE 16-17'!N398)</f>
        <v>0</v>
      </c>
      <c r="S392" s="16">
        <f>IF($D392="","",HKI!S392+HKII!S392)</f>
        <v>0</v>
      </c>
      <c r="T392" s="16">
        <f>IF($D392="","",HKI!T392+HKII!T392)</f>
        <v>0</v>
      </c>
      <c r="U392" s="16">
        <f>IF($D392="","",HKI!U392+HKII!U392)</f>
        <v>0</v>
      </c>
      <c r="V392" s="34">
        <f>IF($D392="","",((SUM($S392:$T392))-U392)*0.1)+'HK HE 16-17'!R398</f>
        <v>0</v>
      </c>
      <c r="W392" s="16">
        <f>IF($D392="","",HKI!W392+HKII!W392)</f>
        <v>0</v>
      </c>
      <c r="X392" s="16">
        <f>IF($D392="","",HKI!X392+HKII!X392)</f>
        <v>0</v>
      </c>
      <c r="Y392" s="16">
        <f>IF($D392="","",HKI!Y392+HKII!Y392)</f>
        <v>0</v>
      </c>
      <c r="Z392" s="34">
        <f t="shared" si="20"/>
        <v>0</v>
      </c>
      <c r="AA392" s="16">
        <f>IF($D392="","",HKI!AA392+HKII!AA392)</f>
        <v>0</v>
      </c>
      <c r="AB392" s="16">
        <f>IF($D392="","",HKI!AB392+HKII!AB392)</f>
        <v>0</v>
      </c>
      <c r="AC392" s="16">
        <f>IF($D392="","",HKI!AC392+HKII!AC392)</f>
        <v>0</v>
      </c>
      <c r="AD392" s="34">
        <f t="shared" si="21"/>
        <v>0</v>
      </c>
      <c r="AE392" s="16">
        <f>IF($D392="","",HKI!AE392+HKII!AE392)</f>
        <v>0</v>
      </c>
      <c r="AF392" s="16">
        <f>IF($D392="","",HKI!AF392+HKII!AF392)</f>
        <v>0</v>
      </c>
      <c r="AG392" s="16">
        <f>IF($D392="","",HKI!AG392+HKII!AG392)</f>
        <v>0</v>
      </c>
      <c r="AH392" s="34">
        <f>IF($D392="","",HKI!AH392+HKII!AH392)</f>
        <v>0</v>
      </c>
      <c r="AI392" s="16">
        <f>IF($D392="","",HKI!AI392+HKII!AI392+'COI - CHAM THI TN 17-18'!AI392)</f>
        <v>0</v>
      </c>
      <c r="AJ392" s="16">
        <f>IF($D392="","",HKI!AJ392+HKII!AJ392+'COI - CHAM THI TN 17-18'!AJ392)</f>
        <v>0</v>
      </c>
      <c r="AK392" s="34">
        <f>IF($D392="","",(SUM($AI392:$AJ392))*0.2)+'HK HE 16-17'!Y398</f>
        <v>0</v>
      </c>
      <c r="AL392" s="16">
        <f>IF($D392="","",HKI!AL392+HKII!AL392)</f>
        <v>0</v>
      </c>
      <c r="AM392" s="16">
        <f>IF($D392="","",HKI!AM392+HKII!AM392)</f>
        <v>0</v>
      </c>
      <c r="AN392" s="34">
        <f>IF($D392="","",HKI!AN392+HKII!AN392)</f>
        <v>0</v>
      </c>
      <c r="AO392" s="16">
        <f>IF($D392="","",HKI!AO392+HKII!AO392+'COI - CHAM THI TN 17-18'!AO392)</f>
        <v>0</v>
      </c>
      <c r="AP392" s="16">
        <f>IF($D392="","",HKI!AP392+HKII!AP392+'COI - CHAM THI TN 17-18'!AP392)</f>
        <v>0</v>
      </c>
      <c r="AQ392" s="16">
        <f>IF(D392="","",SUM(AO392:AP392)*0.4)+'HK HE 16-17'!AB398</f>
        <v>0</v>
      </c>
      <c r="AR392" s="34">
        <f>IF($D392="","",HKI!AR392+HKII!AR392+'COI - CHAM THI TN 17-18'!AR392+'HK HE 16-17'!AF398)</f>
        <v>0</v>
      </c>
      <c r="AS392" s="34">
        <f>IF($D392="","",HKI!AS392+HKII!AS392+'COI - CHAM THI TN 17-18'!AS392+'HK HE 16-17'!AG398)</f>
        <v>0</v>
      </c>
      <c r="AT392" s="17">
        <f t="shared" si="22"/>
        <v>0</v>
      </c>
      <c r="AU392" s="5"/>
    </row>
    <row r="393" spans="1:47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>
        <f>IF($D393="","",HKI!E393+HKII!E393)</f>
        <v>0</v>
      </c>
      <c r="F393" s="16">
        <f>IF($D393="","",HKI!F393+HKII!F393)</f>
        <v>0</v>
      </c>
      <c r="G393" s="16">
        <f>IF($D393="","",HKI!G393+HKII!G393)</f>
        <v>0</v>
      </c>
      <c r="H393" s="16">
        <f>IF($D393="","",HKI!H393+HKII!H393)</f>
        <v>0</v>
      </c>
      <c r="I393" s="16">
        <f>IF($D393="","",HKI!I393+HKII!I393)</f>
        <v>0</v>
      </c>
      <c r="J393" s="16">
        <f>IF($D393="","",HKI!J393+HKII!J393)</f>
        <v>0</v>
      </c>
      <c r="K393" s="16">
        <f>IF($D393="","",HKI!K393+HKII!K393)</f>
        <v>0</v>
      </c>
      <c r="L393" s="16">
        <f>IF($D393="","",HKI!L393+HKII!L393)</f>
        <v>0</v>
      </c>
      <c r="M393" s="34">
        <f>IF($D393="","",($E393+$F393*1.5+$G393*0.25+$H393*0.5+$I393*2+$J393*2.5+$K393*0.5+$L393*1.5)+'HK HE 16-17'!I399)</f>
        <v>0</v>
      </c>
      <c r="N393" s="16">
        <f>IF($D393="","",HKI!N393+HKII!N393)</f>
        <v>0</v>
      </c>
      <c r="O393" s="16">
        <f>IF($D393="","",HKI!O393+HKII!O393)</f>
        <v>0</v>
      </c>
      <c r="P393" s="16">
        <f>IF($D393="","",HKI!P393+HKII!P393)</f>
        <v>0</v>
      </c>
      <c r="Q393" s="16">
        <f>IF($D393="","",HKI!Q393+HKII!Q393)</f>
        <v>0</v>
      </c>
      <c r="R393" s="34">
        <f>IF($D393="","",SUM($N393:$Q393)+'HK HE 16-17'!N399)</f>
        <v>0</v>
      </c>
      <c r="S393" s="16">
        <f>IF($D393="","",HKI!S393+HKII!S393)</f>
        <v>0</v>
      </c>
      <c r="T393" s="16">
        <f>IF($D393="","",HKI!T393+HKII!T393)</f>
        <v>0</v>
      </c>
      <c r="U393" s="16">
        <f>IF($D393="","",HKI!U393+HKII!U393)</f>
        <v>0</v>
      </c>
      <c r="V393" s="34">
        <f>IF($D393="","",((SUM($S393:$T393))-U393)*0.1)+'HK HE 16-17'!R399</f>
        <v>0</v>
      </c>
      <c r="W393" s="16">
        <f>IF($D393="","",HKI!W393+HKII!W393)</f>
        <v>0</v>
      </c>
      <c r="X393" s="16">
        <f>IF($D393="","",HKI!X393+HKII!X393)</f>
        <v>0</v>
      </c>
      <c r="Y393" s="16">
        <f>IF($D393="","",HKI!Y393+HKII!Y393)</f>
        <v>0</v>
      </c>
      <c r="Z393" s="34">
        <f t="shared" si="20"/>
        <v>0</v>
      </c>
      <c r="AA393" s="16">
        <f>IF($D393="","",HKI!AA393+HKII!AA393)</f>
        <v>0</v>
      </c>
      <c r="AB393" s="16">
        <f>IF($D393="","",HKI!AB393+HKII!AB393)</f>
        <v>0</v>
      </c>
      <c r="AC393" s="16">
        <f>IF($D393="","",HKI!AC393+HKII!AC393)</f>
        <v>0</v>
      </c>
      <c r="AD393" s="34">
        <f t="shared" si="21"/>
        <v>0</v>
      </c>
      <c r="AE393" s="16">
        <f>IF($D393="","",HKI!AE393+HKII!AE393)</f>
        <v>0</v>
      </c>
      <c r="AF393" s="16">
        <f>IF($D393="","",HKI!AF393+HKII!AF393)</f>
        <v>0</v>
      </c>
      <c r="AG393" s="16">
        <f>IF($D393="","",HKI!AG393+HKII!AG393)</f>
        <v>0</v>
      </c>
      <c r="AH393" s="34">
        <f>IF($D393="","",HKI!AH393+HKII!AH393)</f>
        <v>0</v>
      </c>
      <c r="AI393" s="16">
        <f>IF($D393="","",HKI!AI393+HKII!AI393+'COI - CHAM THI TN 17-18'!AI393)</f>
        <v>0</v>
      </c>
      <c r="AJ393" s="16">
        <f>IF($D393="","",HKI!AJ393+HKII!AJ393+'COI - CHAM THI TN 17-18'!AJ393)</f>
        <v>0</v>
      </c>
      <c r="AK393" s="34">
        <f>IF($D393="","",(SUM($AI393:$AJ393))*0.2)+'HK HE 16-17'!Y399</f>
        <v>0</v>
      </c>
      <c r="AL393" s="16">
        <f>IF($D393="","",HKI!AL393+HKII!AL393)</f>
        <v>0</v>
      </c>
      <c r="AM393" s="16">
        <f>IF($D393="","",HKI!AM393+HKII!AM393)</f>
        <v>0</v>
      </c>
      <c r="AN393" s="34">
        <f>IF($D393="","",HKI!AN393+HKII!AN393)</f>
        <v>0</v>
      </c>
      <c r="AO393" s="16">
        <f>IF($D393="","",HKI!AO393+HKII!AO393+'COI - CHAM THI TN 17-18'!AO393)</f>
        <v>0</v>
      </c>
      <c r="AP393" s="16">
        <f>IF($D393="","",HKI!AP393+HKII!AP393+'COI - CHAM THI TN 17-18'!AP393)</f>
        <v>0</v>
      </c>
      <c r="AQ393" s="16">
        <f>IF(D393="","",SUM(AO393:AP393)*0.4)+'HK HE 16-17'!AB399</f>
        <v>0</v>
      </c>
      <c r="AR393" s="34">
        <f>IF($D393="","",HKI!AR393+HKII!AR393+'COI - CHAM THI TN 17-18'!AR393+'HK HE 16-17'!AF399)</f>
        <v>0</v>
      </c>
      <c r="AS393" s="34">
        <f>IF($D393="","",HKI!AS393+HKII!AS393+'COI - CHAM THI TN 17-18'!AS393+'HK HE 16-17'!AG399)</f>
        <v>0</v>
      </c>
      <c r="AT393" s="17">
        <f t="shared" si="22"/>
        <v>0</v>
      </c>
      <c r="AU393" s="5"/>
    </row>
    <row r="394" spans="1:47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>
        <f>IF($D394="","",HKI!E394+HKII!E394)</f>
        <v>0</v>
      </c>
      <c r="F394" s="16">
        <f>IF($D394="","",HKI!F394+HKII!F394)</f>
        <v>0</v>
      </c>
      <c r="G394" s="16">
        <f>IF($D394="","",HKI!G394+HKII!G394)</f>
        <v>0</v>
      </c>
      <c r="H394" s="16">
        <f>IF($D394="","",HKI!H394+HKII!H394)</f>
        <v>0</v>
      </c>
      <c r="I394" s="16">
        <f>IF($D394="","",HKI!I394+HKII!I394)</f>
        <v>0</v>
      </c>
      <c r="J394" s="16">
        <f>IF($D394="","",HKI!J394+HKII!J394)</f>
        <v>0</v>
      </c>
      <c r="K394" s="16">
        <f>IF($D394="","",HKI!K394+HKII!K394)</f>
        <v>0</v>
      </c>
      <c r="L394" s="16">
        <f>IF($D394="","",HKI!L394+HKII!L394)</f>
        <v>0</v>
      </c>
      <c r="M394" s="34">
        <f>IF($D394="","",($E394+$F394*1.5+$G394*0.25+$H394*0.5+$I394*2+$J394*2.5+$K394*0.5+$L394*1.5)+'HK HE 16-17'!I400)</f>
        <v>0</v>
      </c>
      <c r="N394" s="16">
        <f>IF($D394="","",HKI!N394+HKII!N394)</f>
        <v>0</v>
      </c>
      <c r="O394" s="16">
        <f>IF($D394="","",HKI!O394+HKII!O394)</f>
        <v>0</v>
      </c>
      <c r="P394" s="16">
        <f>IF($D394="","",HKI!P394+HKII!P394)</f>
        <v>0</v>
      </c>
      <c r="Q394" s="16">
        <f>IF($D394="","",HKI!Q394+HKII!Q394)</f>
        <v>0</v>
      </c>
      <c r="R394" s="34">
        <f>IF($D394="","",SUM($N394:$Q394)+'HK HE 16-17'!N400)</f>
        <v>0</v>
      </c>
      <c r="S394" s="16">
        <f>IF($D394="","",HKI!S394+HKII!S394)</f>
        <v>0</v>
      </c>
      <c r="T394" s="16">
        <f>IF($D394="","",HKI!T394+HKII!T394)</f>
        <v>0</v>
      </c>
      <c r="U394" s="16">
        <f>IF($D394="","",HKI!U394+HKII!U394)</f>
        <v>0</v>
      </c>
      <c r="V394" s="34">
        <f>IF($D394="","",((SUM($S394:$T394))-U394)*0.1)+'HK HE 16-17'!R400</f>
        <v>0</v>
      </c>
      <c r="W394" s="16">
        <f>IF($D394="","",HKI!W394+HKII!W394)</f>
        <v>0</v>
      </c>
      <c r="X394" s="16">
        <f>IF($D394="","",HKI!X394+HKII!X394)</f>
        <v>0</v>
      </c>
      <c r="Y394" s="16">
        <f>IF($D394="","",HKI!Y394+HKII!Y394)</f>
        <v>0</v>
      </c>
      <c r="Z394" s="34">
        <f t="shared" si="20"/>
        <v>0</v>
      </c>
      <c r="AA394" s="16">
        <f>IF($D394="","",HKI!AA394+HKII!AA394)</f>
        <v>0</v>
      </c>
      <c r="AB394" s="16">
        <f>IF($D394="","",HKI!AB394+HKII!AB394)</f>
        <v>0</v>
      </c>
      <c r="AC394" s="16">
        <f>IF($D394="","",HKI!AC394+HKII!AC394)</f>
        <v>0</v>
      </c>
      <c r="AD394" s="34">
        <f t="shared" si="21"/>
        <v>0</v>
      </c>
      <c r="AE394" s="16">
        <f>IF($D394="","",HKI!AE394+HKII!AE394)</f>
        <v>0</v>
      </c>
      <c r="AF394" s="16">
        <f>IF($D394="","",HKI!AF394+HKII!AF394)</f>
        <v>0</v>
      </c>
      <c r="AG394" s="16">
        <f>IF($D394="","",HKI!AG394+HKII!AG394)</f>
        <v>0</v>
      </c>
      <c r="AH394" s="34">
        <f>IF($D394="","",HKI!AH394+HKII!AH394)</f>
        <v>0</v>
      </c>
      <c r="AI394" s="16">
        <f>IF($D394="","",HKI!AI394+HKII!AI394+'COI - CHAM THI TN 17-18'!AI394)</f>
        <v>0</v>
      </c>
      <c r="AJ394" s="16">
        <f>IF($D394="","",HKI!AJ394+HKII!AJ394+'COI - CHAM THI TN 17-18'!AJ394)</f>
        <v>0</v>
      </c>
      <c r="AK394" s="34">
        <f>IF($D394="","",(SUM($AI394:$AJ394))*0.2)+'HK HE 16-17'!Y400</f>
        <v>0</v>
      </c>
      <c r="AL394" s="16">
        <f>IF($D394="","",HKI!AL394+HKII!AL394)</f>
        <v>0</v>
      </c>
      <c r="AM394" s="16">
        <f>IF($D394="","",HKI!AM394+HKII!AM394)</f>
        <v>0</v>
      </c>
      <c r="AN394" s="34">
        <f>IF($D394="","",HKI!AN394+HKII!AN394)</f>
        <v>0</v>
      </c>
      <c r="AO394" s="16">
        <f>IF($D394="","",HKI!AO394+HKII!AO394+'COI - CHAM THI TN 17-18'!AO394)</f>
        <v>0</v>
      </c>
      <c r="AP394" s="16">
        <f>IF($D394="","",HKI!AP394+HKII!AP394+'COI - CHAM THI TN 17-18'!AP394)</f>
        <v>0</v>
      </c>
      <c r="AQ394" s="16">
        <f>IF(D394="","",SUM(AO394:AP394)*0.4)+'HK HE 16-17'!AB400</f>
        <v>0</v>
      </c>
      <c r="AR394" s="34">
        <f>IF($D394="","",HKI!AR394+HKII!AR394+'COI - CHAM THI TN 17-18'!AR394+'HK HE 16-17'!AF400)</f>
        <v>0</v>
      </c>
      <c r="AS394" s="34">
        <f>IF($D394="","",HKI!AS394+HKII!AS394+'COI - CHAM THI TN 17-18'!AS394+'HK HE 16-17'!AG400)</f>
        <v>0</v>
      </c>
      <c r="AT394" s="17">
        <f t="shared" si="22"/>
        <v>0</v>
      </c>
      <c r="AU394" s="5"/>
    </row>
    <row r="395" spans="1:47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>
        <f>IF($D395="","",HKI!E395+HKII!E395)</f>
        <v>0</v>
      </c>
      <c r="F395" s="16">
        <f>IF($D395="","",HKI!F395+HKII!F395)</f>
        <v>0</v>
      </c>
      <c r="G395" s="16">
        <f>IF($D395="","",HKI!G395+HKII!G395)</f>
        <v>0</v>
      </c>
      <c r="H395" s="16">
        <f>IF($D395="","",HKI!H395+HKII!H395)</f>
        <v>0</v>
      </c>
      <c r="I395" s="16">
        <f>IF($D395="","",HKI!I395+HKII!I395)</f>
        <v>0</v>
      </c>
      <c r="J395" s="16">
        <f>IF($D395="","",HKI!J395+HKII!J395)</f>
        <v>0</v>
      </c>
      <c r="K395" s="16">
        <f>IF($D395="","",HKI!K395+HKII!K395)</f>
        <v>0</v>
      </c>
      <c r="L395" s="16">
        <f>IF($D395="","",HKI!L395+HKII!L395)</f>
        <v>0</v>
      </c>
      <c r="M395" s="34">
        <f>IF($D395="","",($E395+$F395*1.5+$G395*0.25+$H395*0.5+$I395*2+$J395*2.5+$K395*0.5+$L395*1.5)+'HK HE 16-17'!I401)</f>
        <v>0</v>
      </c>
      <c r="N395" s="16">
        <f>IF($D395="","",HKI!N395+HKII!N395)</f>
        <v>0</v>
      </c>
      <c r="O395" s="16">
        <f>IF($D395="","",HKI!O395+HKII!O395)</f>
        <v>0</v>
      </c>
      <c r="P395" s="16">
        <f>IF($D395="","",HKI!P395+HKII!P395)</f>
        <v>0</v>
      </c>
      <c r="Q395" s="16">
        <f>IF($D395="","",HKI!Q395+HKII!Q395)</f>
        <v>0</v>
      </c>
      <c r="R395" s="34">
        <f>IF($D395="","",SUM($N395:$Q395)+'HK HE 16-17'!N401)</f>
        <v>0</v>
      </c>
      <c r="S395" s="16">
        <f>IF($D395="","",HKI!S395+HKII!S395)</f>
        <v>0</v>
      </c>
      <c r="T395" s="16">
        <f>IF($D395="","",HKI!T395+HKII!T395)</f>
        <v>0</v>
      </c>
      <c r="U395" s="16">
        <f>IF($D395="","",HKI!U395+HKII!U395)</f>
        <v>0</v>
      </c>
      <c r="V395" s="34">
        <f>IF($D395="","",((SUM($S395:$T395))-U395)*0.1)+'HK HE 16-17'!R401</f>
        <v>0</v>
      </c>
      <c r="W395" s="16">
        <f>IF($D395="","",HKI!W395+HKII!W395)</f>
        <v>0</v>
      </c>
      <c r="X395" s="16">
        <f>IF($D395="","",HKI!X395+HKII!X395)</f>
        <v>0</v>
      </c>
      <c r="Y395" s="16">
        <f>IF($D395="","",HKI!Y395+HKII!Y395)</f>
        <v>0</v>
      </c>
      <c r="Z395" s="34">
        <f t="shared" si="20"/>
        <v>0</v>
      </c>
      <c r="AA395" s="16">
        <f>IF($D395="","",HKI!AA395+HKII!AA395)</f>
        <v>0</v>
      </c>
      <c r="AB395" s="16">
        <f>IF($D395="","",HKI!AB395+HKII!AB395)</f>
        <v>0</v>
      </c>
      <c r="AC395" s="16">
        <f>IF($D395="","",HKI!AC395+HKII!AC395)</f>
        <v>0</v>
      </c>
      <c r="AD395" s="34">
        <f t="shared" si="21"/>
        <v>0</v>
      </c>
      <c r="AE395" s="16">
        <f>IF($D395="","",HKI!AE395+HKII!AE395)</f>
        <v>0</v>
      </c>
      <c r="AF395" s="16">
        <f>IF($D395="","",HKI!AF395+HKII!AF395)</f>
        <v>0</v>
      </c>
      <c r="AG395" s="16">
        <f>IF($D395="","",HKI!AG395+HKII!AG395)</f>
        <v>0</v>
      </c>
      <c r="AH395" s="34">
        <f>IF($D395="","",HKI!AH395+HKII!AH395)</f>
        <v>0</v>
      </c>
      <c r="AI395" s="16">
        <f>IF($D395="","",HKI!AI395+HKII!AI395+'COI - CHAM THI TN 17-18'!AI395)</f>
        <v>0</v>
      </c>
      <c r="AJ395" s="16">
        <f>IF($D395="","",HKI!AJ395+HKII!AJ395+'COI - CHAM THI TN 17-18'!AJ395)</f>
        <v>0</v>
      </c>
      <c r="AK395" s="34">
        <f>IF($D395="","",(SUM($AI395:$AJ395))*0.2)+'HK HE 16-17'!Y401</f>
        <v>0</v>
      </c>
      <c r="AL395" s="16">
        <f>IF($D395="","",HKI!AL395+HKII!AL395)</f>
        <v>0</v>
      </c>
      <c r="AM395" s="16">
        <f>IF($D395="","",HKI!AM395+HKII!AM395)</f>
        <v>0</v>
      </c>
      <c r="AN395" s="34">
        <f>IF($D395="","",HKI!AN395+HKII!AN395)</f>
        <v>0</v>
      </c>
      <c r="AO395" s="16">
        <f>IF($D395="","",HKI!AO395+HKII!AO395+'COI - CHAM THI TN 17-18'!AO395)</f>
        <v>0</v>
      </c>
      <c r="AP395" s="16">
        <f>IF($D395="","",HKI!AP395+HKII!AP395+'COI - CHAM THI TN 17-18'!AP395)</f>
        <v>0</v>
      </c>
      <c r="AQ395" s="16">
        <f>IF(D395="","",SUM(AO395:AP395)*0.4)+'HK HE 16-17'!AB401</f>
        <v>0</v>
      </c>
      <c r="AR395" s="34">
        <f>IF($D395="","",HKI!AR395+HKII!AR395+'COI - CHAM THI TN 17-18'!AR395+'HK HE 16-17'!AF401)</f>
        <v>0</v>
      </c>
      <c r="AS395" s="34">
        <f>IF($D395="","",HKI!AS395+HKII!AS395+'COI - CHAM THI TN 17-18'!AS395+'HK HE 16-17'!AG401)</f>
        <v>0</v>
      </c>
      <c r="AT395" s="17">
        <f t="shared" si="22"/>
        <v>0</v>
      </c>
      <c r="AU395" s="5"/>
    </row>
    <row r="396" spans="1:47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>
        <f>IF($D396="","",HKI!E396+HKII!E396)</f>
        <v>0</v>
      </c>
      <c r="F396" s="16">
        <f>IF($D396="","",HKI!F396+HKII!F396)</f>
        <v>0</v>
      </c>
      <c r="G396" s="16">
        <f>IF($D396="","",HKI!G396+HKII!G396)</f>
        <v>0</v>
      </c>
      <c r="H396" s="16">
        <f>IF($D396="","",HKI!H396+HKII!H396)</f>
        <v>0</v>
      </c>
      <c r="I396" s="16">
        <f>IF($D396="","",HKI!I396+HKII!I396)</f>
        <v>0</v>
      </c>
      <c r="J396" s="16">
        <f>IF($D396="","",HKI!J396+HKII!J396)</f>
        <v>0</v>
      </c>
      <c r="K396" s="16">
        <f>IF($D396="","",HKI!K396+HKII!K396)</f>
        <v>0</v>
      </c>
      <c r="L396" s="16">
        <f>IF($D396="","",HKI!L396+HKII!L396)</f>
        <v>0</v>
      </c>
      <c r="M396" s="34">
        <f>IF($D396="","",($E396+$F396*1.5+$G396*0.25+$H396*0.5+$I396*2+$J396*2.5+$K396*0.5+$L396*1.5)+'HK HE 16-17'!I402)</f>
        <v>0</v>
      </c>
      <c r="N396" s="16">
        <f>IF($D396="","",HKI!N396+HKII!N396)</f>
        <v>0</v>
      </c>
      <c r="O396" s="16">
        <f>IF($D396="","",HKI!O396+HKII!O396)</f>
        <v>0</v>
      </c>
      <c r="P396" s="16">
        <f>IF($D396="","",HKI!P396+HKII!P396)</f>
        <v>0</v>
      </c>
      <c r="Q396" s="16">
        <f>IF($D396="","",HKI!Q396+HKII!Q396)</f>
        <v>0</v>
      </c>
      <c r="R396" s="34">
        <f>IF($D396="","",SUM($N396:$Q396)+'HK HE 16-17'!N402)</f>
        <v>0</v>
      </c>
      <c r="S396" s="16">
        <f>IF($D396="","",HKI!S396+HKII!S396)</f>
        <v>0</v>
      </c>
      <c r="T396" s="16">
        <f>IF($D396="","",HKI!T396+HKII!T396)</f>
        <v>0</v>
      </c>
      <c r="U396" s="16">
        <f>IF($D396="","",HKI!U396+HKII!U396)</f>
        <v>0</v>
      </c>
      <c r="V396" s="34">
        <f>IF($D396="","",((SUM($S396:$T396))-U396)*0.1)+'HK HE 16-17'!R402</f>
        <v>0</v>
      </c>
      <c r="W396" s="16">
        <f>IF($D396="","",HKI!W396+HKII!W396)</f>
        <v>0</v>
      </c>
      <c r="X396" s="16">
        <f>IF($D396="","",HKI!X396+HKII!X396)</f>
        <v>0</v>
      </c>
      <c r="Y396" s="16">
        <f>IF($D396="","",HKI!Y396+HKII!Y396)</f>
        <v>0</v>
      </c>
      <c r="Z396" s="34">
        <f t="shared" si="20"/>
        <v>0</v>
      </c>
      <c r="AA396" s="16">
        <f>IF($D396="","",HKI!AA396+HKII!AA396)</f>
        <v>0</v>
      </c>
      <c r="AB396" s="16">
        <f>IF($D396="","",HKI!AB396+HKII!AB396)</f>
        <v>0</v>
      </c>
      <c r="AC396" s="16">
        <f>IF($D396="","",HKI!AC396+HKII!AC396)</f>
        <v>0</v>
      </c>
      <c r="AD396" s="34">
        <f t="shared" si="21"/>
        <v>0</v>
      </c>
      <c r="AE396" s="16">
        <f>IF($D396="","",HKI!AE396+HKII!AE396)</f>
        <v>0</v>
      </c>
      <c r="AF396" s="16">
        <f>IF($D396="","",HKI!AF396+HKII!AF396)</f>
        <v>0</v>
      </c>
      <c r="AG396" s="16">
        <f>IF($D396="","",HKI!AG396+HKII!AG396)</f>
        <v>0</v>
      </c>
      <c r="AH396" s="34">
        <f>IF($D396="","",HKI!AH396+HKII!AH396)</f>
        <v>0</v>
      </c>
      <c r="AI396" s="16">
        <f>IF($D396="","",HKI!AI396+HKII!AI396+'COI - CHAM THI TN 17-18'!AI396)</f>
        <v>0</v>
      </c>
      <c r="AJ396" s="16">
        <f>IF($D396="","",HKI!AJ396+HKII!AJ396+'COI - CHAM THI TN 17-18'!AJ396)</f>
        <v>0</v>
      </c>
      <c r="AK396" s="34">
        <f>IF($D396="","",(SUM($AI396:$AJ396))*0.2)+'HK HE 16-17'!Y402</f>
        <v>0</v>
      </c>
      <c r="AL396" s="16">
        <f>IF($D396="","",HKI!AL396+HKII!AL396)</f>
        <v>0</v>
      </c>
      <c r="AM396" s="16">
        <f>IF($D396="","",HKI!AM396+HKII!AM396)</f>
        <v>0</v>
      </c>
      <c r="AN396" s="34">
        <f>IF($D396="","",HKI!AN396+HKII!AN396)</f>
        <v>0</v>
      </c>
      <c r="AO396" s="16">
        <f>IF($D396="","",HKI!AO396+HKII!AO396+'COI - CHAM THI TN 17-18'!AO396)</f>
        <v>0</v>
      </c>
      <c r="AP396" s="16">
        <f>IF($D396="","",HKI!AP396+HKII!AP396+'COI - CHAM THI TN 17-18'!AP396)</f>
        <v>0</v>
      </c>
      <c r="AQ396" s="16">
        <f>IF(D396="","",SUM(AO396:AP396)*0.4)+'HK HE 16-17'!AB402</f>
        <v>0</v>
      </c>
      <c r="AR396" s="34">
        <f>IF($D396="","",HKI!AR396+HKII!AR396+'COI - CHAM THI TN 17-18'!AR396+'HK HE 16-17'!AF402)</f>
        <v>0</v>
      </c>
      <c r="AS396" s="34">
        <f>IF($D396="","",HKI!AS396+HKII!AS396+'COI - CHAM THI TN 17-18'!AS396+'HK HE 16-17'!AG402)</f>
        <v>0</v>
      </c>
      <c r="AT396" s="17">
        <f t="shared" si="22"/>
        <v>0</v>
      </c>
      <c r="AU396" s="5"/>
    </row>
    <row r="397" spans="1:47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>
        <f>IF($D397="","",HKI!E397+HKII!E397)</f>
        <v>0</v>
      </c>
      <c r="F397" s="16">
        <f>IF($D397="","",HKI!F397+HKII!F397)</f>
        <v>0</v>
      </c>
      <c r="G397" s="16">
        <f>IF($D397="","",HKI!G397+HKII!G397)</f>
        <v>0</v>
      </c>
      <c r="H397" s="16">
        <f>IF($D397="","",HKI!H397+HKII!H397)</f>
        <v>0</v>
      </c>
      <c r="I397" s="16">
        <f>IF($D397="","",HKI!I397+HKII!I397)</f>
        <v>0</v>
      </c>
      <c r="J397" s="16">
        <f>IF($D397="","",HKI!J397+HKII!J397)</f>
        <v>0</v>
      </c>
      <c r="K397" s="16">
        <f>IF($D397="","",HKI!K397+HKII!K397)</f>
        <v>0</v>
      </c>
      <c r="L397" s="16">
        <f>IF($D397="","",HKI!L397+HKII!L397)</f>
        <v>0</v>
      </c>
      <c r="M397" s="34">
        <f>IF($D397="","",($E397+$F397*1.5+$G397*0.25+$H397*0.5+$I397*2+$J397*2.5+$K397*0.5+$L397*1.5)+'HK HE 16-17'!I403)</f>
        <v>0</v>
      </c>
      <c r="N397" s="16">
        <f>IF($D397="","",HKI!N397+HKII!N397)</f>
        <v>0</v>
      </c>
      <c r="O397" s="16">
        <f>IF($D397="","",HKI!O397+HKII!O397)</f>
        <v>0</v>
      </c>
      <c r="P397" s="16">
        <f>IF($D397="","",HKI!P397+HKII!P397)</f>
        <v>0</v>
      </c>
      <c r="Q397" s="16">
        <f>IF($D397="","",HKI!Q397+HKII!Q397)</f>
        <v>0</v>
      </c>
      <c r="R397" s="34">
        <f>IF($D397="","",SUM($N397:$Q397)+'HK HE 16-17'!N403)</f>
        <v>0</v>
      </c>
      <c r="S397" s="16">
        <f>IF($D397="","",HKI!S397+HKII!S397)</f>
        <v>0</v>
      </c>
      <c r="T397" s="16">
        <f>IF($D397="","",HKI!T397+HKII!T397)</f>
        <v>0</v>
      </c>
      <c r="U397" s="16">
        <f>IF($D397="","",HKI!U397+HKII!U397)</f>
        <v>0</v>
      </c>
      <c r="V397" s="34">
        <f>IF($D397="","",((SUM($S397:$T397))-U397)*0.1)+'HK HE 16-17'!R403</f>
        <v>0</v>
      </c>
      <c r="W397" s="16">
        <f>IF($D397="","",HKI!W397+HKII!W397)</f>
        <v>0</v>
      </c>
      <c r="X397" s="16">
        <f>IF($D397="","",HKI!X397+HKII!X397)</f>
        <v>0</v>
      </c>
      <c r="Y397" s="16">
        <f>IF($D397="","",HKI!Y397+HKII!Y397)</f>
        <v>0</v>
      </c>
      <c r="Z397" s="34">
        <f t="shared" si="20"/>
        <v>0</v>
      </c>
      <c r="AA397" s="16">
        <f>IF($D397="","",HKI!AA397+HKII!AA397)</f>
        <v>0</v>
      </c>
      <c r="AB397" s="16">
        <f>IF($D397="","",HKI!AB397+HKII!AB397)</f>
        <v>0</v>
      </c>
      <c r="AC397" s="16">
        <f>IF($D397="","",HKI!AC397+HKII!AC397)</f>
        <v>0</v>
      </c>
      <c r="AD397" s="34">
        <f t="shared" si="21"/>
        <v>0</v>
      </c>
      <c r="AE397" s="16">
        <f>IF($D397="","",HKI!AE397+HKII!AE397)</f>
        <v>0</v>
      </c>
      <c r="AF397" s="16">
        <f>IF($D397="","",HKI!AF397+HKII!AF397)</f>
        <v>0</v>
      </c>
      <c r="AG397" s="16">
        <f>IF($D397="","",HKI!AG397+HKII!AG397)</f>
        <v>0</v>
      </c>
      <c r="AH397" s="34">
        <f>IF($D397="","",HKI!AH397+HKII!AH397)</f>
        <v>0</v>
      </c>
      <c r="AI397" s="16">
        <f>IF($D397="","",HKI!AI397+HKII!AI397+'COI - CHAM THI TN 17-18'!AI397)</f>
        <v>0</v>
      </c>
      <c r="AJ397" s="16">
        <f>IF($D397="","",HKI!AJ397+HKII!AJ397+'COI - CHAM THI TN 17-18'!AJ397)</f>
        <v>0</v>
      </c>
      <c r="AK397" s="34">
        <f>IF($D397="","",(SUM($AI397:$AJ397))*0.2)+'HK HE 16-17'!Y403</f>
        <v>0</v>
      </c>
      <c r="AL397" s="16">
        <f>IF($D397="","",HKI!AL397+HKII!AL397)</f>
        <v>0</v>
      </c>
      <c r="AM397" s="16">
        <f>IF($D397="","",HKI!AM397+HKII!AM397)</f>
        <v>0</v>
      </c>
      <c r="AN397" s="34">
        <f>IF($D397="","",HKI!AN397+HKII!AN397)</f>
        <v>0</v>
      </c>
      <c r="AO397" s="16">
        <f>IF($D397="","",HKI!AO397+HKII!AO397+'COI - CHAM THI TN 17-18'!AO397)</f>
        <v>0</v>
      </c>
      <c r="AP397" s="16">
        <f>IF($D397="","",HKI!AP397+HKII!AP397+'COI - CHAM THI TN 17-18'!AP397)</f>
        <v>0</v>
      </c>
      <c r="AQ397" s="16">
        <f>IF(D397="","",SUM(AO397:AP397)*0.4)+'HK HE 16-17'!AB403</f>
        <v>0</v>
      </c>
      <c r="AR397" s="34">
        <f>IF($D397="","",HKI!AR397+HKII!AR397+'COI - CHAM THI TN 17-18'!AR397+'HK HE 16-17'!AF403)</f>
        <v>0</v>
      </c>
      <c r="AS397" s="34">
        <f>IF($D397="","",HKI!AS397+HKII!AS397+'COI - CHAM THI TN 17-18'!AS397+'HK HE 16-17'!AG403)</f>
        <v>0</v>
      </c>
      <c r="AT397" s="17">
        <f t="shared" si="22"/>
        <v>0</v>
      </c>
      <c r="AU397" s="5"/>
    </row>
    <row r="398" spans="1:47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>
        <f>IF($D398="","",HKI!E398+HKII!E398)</f>
        <v>0</v>
      </c>
      <c r="F398" s="16">
        <f>IF($D398="","",HKI!F398+HKII!F398)</f>
        <v>0</v>
      </c>
      <c r="G398" s="16">
        <f>IF($D398="","",HKI!G398+HKII!G398)</f>
        <v>0</v>
      </c>
      <c r="H398" s="16">
        <f>IF($D398="","",HKI!H398+HKII!H398)</f>
        <v>0</v>
      </c>
      <c r="I398" s="16">
        <f>IF($D398="","",HKI!I398+HKII!I398)</f>
        <v>0</v>
      </c>
      <c r="J398" s="16">
        <f>IF($D398="","",HKI!J398+HKII!J398)</f>
        <v>0</v>
      </c>
      <c r="K398" s="16">
        <f>IF($D398="","",HKI!K398+HKII!K398)</f>
        <v>0</v>
      </c>
      <c r="L398" s="16">
        <f>IF($D398="","",HKI!L398+HKII!L398)</f>
        <v>0</v>
      </c>
      <c r="M398" s="34">
        <f>IF($D398="","",($E398+$F398*1.5+$G398*0.25+$H398*0.5+$I398*2+$J398*2.5+$K398*0.5+$L398*1.5)+'HK HE 16-17'!I404)</f>
        <v>0</v>
      </c>
      <c r="N398" s="16">
        <f>IF($D398="","",HKI!N398+HKII!N398)</f>
        <v>0</v>
      </c>
      <c r="O398" s="16">
        <f>IF($D398="","",HKI!O398+HKII!O398)</f>
        <v>0</v>
      </c>
      <c r="P398" s="16">
        <f>IF($D398="","",HKI!P398+HKII!P398)</f>
        <v>0</v>
      </c>
      <c r="Q398" s="16">
        <f>IF($D398="","",HKI!Q398+HKII!Q398)</f>
        <v>0</v>
      </c>
      <c r="R398" s="34">
        <f>IF($D398="","",SUM($N398:$Q398)+'HK HE 16-17'!N404)</f>
        <v>0</v>
      </c>
      <c r="S398" s="16">
        <f>IF($D398="","",HKI!S398+HKII!S398)</f>
        <v>0</v>
      </c>
      <c r="T398" s="16">
        <f>IF($D398="","",HKI!T398+HKII!T398)</f>
        <v>0</v>
      </c>
      <c r="U398" s="16">
        <f>IF($D398="","",HKI!U398+HKII!U398)</f>
        <v>0</v>
      </c>
      <c r="V398" s="34">
        <f>IF($D398="","",((SUM($S398:$T398))-U398)*0.1)+'HK HE 16-17'!R404</f>
        <v>0</v>
      </c>
      <c r="W398" s="16">
        <f>IF($D398="","",HKI!W398+HKII!W398)</f>
        <v>0</v>
      </c>
      <c r="X398" s="16">
        <f>IF($D398="","",HKI!X398+HKII!X398)</f>
        <v>0</v>
      </c>
      <c r="Y398" s="16">
        <f>IF($D398="","",HKI!Y398+HKII!Y398)</f>
        <v>0</v>
      </c>
      <c r="Z398" s="34">
        <f t="shared" si="20"/>
        <v>0</v>
      </c>
      <c r="AA398" s="16">
        <f>IF($D398="","",HKI!AA398+HKII!AA398)</f>
        <v>0</v>
      </c>
      <c r="AB398" s="16">
        <f>IF($D398="","",HKI!AB398+HKII!AB398)</f>
        <v>0</v>
      </c>
      <c r="AC398" s="16">
        <f>IF($D398="","",HKI!AC398+HKII!AC398)</f>
        <v>0</v>
      </c>
      <c r="AD398" s="34">
        <f t="shared" si="21"/>
        <v>0</v>
      </c>
      <c r="AE398" s="16">
        <f>IF($D398="","",HKI!AE398+HKII!AE398)</f>
        <v>0</v>
      </c>
      <c r="AF398" s="16">
        <f>IF($D398="","",HKI!AF398+HKII!AF398)</f>
        <v>0</v>
      </c>
      <c r="AG398" s="16">
        <f>IF($D398="","",HKI!AG398+HKII!AG398)</f>
        <v>0</v>
      </c>
      <c r="AH398" s="34">
        <f>IF($D398="","",HKI!AH398+HKII!AH398)</f>
        <v>0</v>
      </c>
      <c r="AI398" s="16">
        <f>IF($D398="","",HKI!AI398+HKII!AI398+'COI - CHAM THI TN 17-18'!AI398)</f>
        <v>0</v>
      </c>
      <c r="AJ398" s="16">
        <f>IF($D398="","",HKI!AJ398+HKII!AJ398+'COI - CHAM THI TN 17-18'!AJ398)</f>
        <v>0</v>
      </c>
      <c r="AK398" s="34">
        <f>IF($D398="","",(SUM($AI398:$AJ398))*0.2)+'HK HE 16-17'!Y404</f>
        <v>0</v>
      </c>
      <c r="AL398" s="16">
        <f>IF($D398="","",HKI!AL398+HKII!AL398)</f>
        <v>0</v>
      </c>
      <c r="AM398" s="16">
        <f>IF($D398="","",HKI!AM398+HKII!AM398)</f>
        <v>0</v>
      </c>
      <c r="AN398" s="34">
        <f>IF($D398="","",HKI!AN398+HKII!AN398)</f>
        <v>0</v>
      </c>
      <c r="AO398" s="16">
        <f>IF($D398="","",HKI!AO398+HKII!AO398+'COI - CHAM THI TN 17-18'!AO398)</f>
        <v>0</v>
      </c>
      <c r="AP398" s="16">
        <f>IF($D398="","",HKI!AP398+HKII!AP398+'COI - CHAM THI TN 17-18'!AP398)</f>
        <v>0</v>
      </c>
      <c r="AQ398" s="16">
        <f>IF(D398="","",SUM(AO398:AP398)*0.4)+'HK HE 16-17'!AB404</f>
        <v>0</v>
      </c>
      <c r="AR398" s="34">
        <f>IF($D398="","",HKI!AR398+HKII!AR398+'COI - CHAM THI TN 17-18'!AR398+'HK HE 16-17'!AF404)</f>
        <v>0</v>
      </c>
      <c r="AS398" s="34">
        <f>IF($D398="","",HKI!AS398+HKII!AS398+'COI - CHAM THI TN 17-18'!AS398+'HK HE 16-17'!AG404)</f>
        <v>0</v>
      </c>
      <c r="AT398" s="17">
        <f t="shared" si="22"/>
        <v>0</v>
      </c>
      <c r="AU398" s="5"/>
    </row>
    <row r="399" spans="1:47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>
        <f>IF($D399="","",HKI!E399+HKII!E399)</f>
        <v>0</v>
      </c>
      <c r="F399" s="16">
        <f>IF($D399="","",HKI!F399+HKII!F399)</f>
        <v>0</v>
      </c>
      <c r="G399" s="16">
        <f>IF($D399="","",HKI!G399+HKII!G399)</f>
        <v>0</v>
      </c>
      <c r="H399" s="16">
        <f>IF($D399="","",HKI!H399+HKII!H399)</f>
        <v>0</v>
      </c>
      <c r="I399" s="16">
        <f>IF($D399="","",HKI!I399+HKII!I399)</f>
        <v>0</v>
      </c>
      <c r="J399" s="16">
        <f>IF($D399="","",HKI!J399+HKII!J399)</f>
        <v>0</v>
      </c>
      <c r="K399" s="16">
        <f>IF($D399="","",HKI!K399+HKII!K399)</f>
        <v>0</v>
      </c>
      <c r="L399" s="16">
        <f>IF($D399="","",HKI!L399+HKII!L399)</f>
        <v>0</v>
      </c>
      <c r="M399" s="34">
        <f>IF($D399="","",($E399+$F399*1.5+$G399*0.25+$H399*0.5+$I399*2+$J399*2.5+$K399*0.5+$L399*1.5)+'HK HE 16-17'!I405)</f>
        <v>0</v>
      </c>
      <c r="N399" s="16">
        <f>IF($D399="","",HKI!N399+HKII!N399)</f>
        <v>1.2</v>
      </c>
      <c r="O399" s="16">
        <f>IF($D399="","",HKI!O399+HKII!O399)</f>
        <v>4.3500000000000005</v>
      </c>
      <c r="P399" s="16">
        <f>IF($D399="","",HKI!P399+HKII!P399)</f>
        <v>0</v>
      </c>
      <c r="Q399" s="16">
        <f>IF($D399="","",HKI!Q399+HKII!Q399)</f>
        <v>0</v>
      </c>
      <c r="R399" s="34">
        <f>IF($D399="","",SUM($N399:$Q399)+'HK HE 16-17'!N405)</f>
        <v>5.5500000000000007</v>
      </c>
      <c r="S399" s="16">
        <f>IF($D399="","",HKI!S399+HKII!S399)</f>
        <v>0</v>
      </c>
      <c r="T399" s="16">
        <f>IF($D399="","",HKI!T399+HKII!T399)</f>
        <v>0</v>
      </c>
      <c r="U399" s="16">
        <f>IF($D399="","",HKI!U399+HKII!U399)</f>
        <v>0</v>
      </c>
      <c r="V399" s="34">
        <f>IF($D399="","",((SUM($S399:$T399))-U399)*0.1)+'HK HE 16-17'!R405</f>
        <v>0</v>
      </c>
      <c r="W399" s="16">
        <f>IF($D399="","",HKI!W399+HKII!W399)</f>
        <v>0</v>
      </c>
      <c r="X399" s="16">
        <f>IF($D399="","",HKI!X399+HKII!X399)</f>
        <v>0</v>
      </c>
      <c r="Y399" s="16">
        <f>IF($D399="","",HKI!Y399+HKII!Y399)</f>
        <v>0</v>
      </c>
      <c r="Z399" s="34">
        <f t="shared" si="20"/>
        <v>0</v>
      </c>
      <c r="AA399" s="16">
        <f>IF($D399="","",HKI!AA399+HKII!AA399)</f>
        <v>0</v>
      </c>
      <c r="AB399" s="16">
        <f>IF($D399="","",HKI!AB399+HKII!AB399)</f>
        <v>0</v>
      </c>
      <c r="AC399" s="16">
        <f>IF($D399="","",HKI!AC399+HKII!AC399)</f>
        <v>0</v>
      </c>
      <c r="AD399" s="34">
        <f t="shared" si="21"/>
        <v>0</v>
      </c>
      <c r="AE399" s="16">
        <f>IF($D399="","",HKI!AE399+HKII!AE399)</f>
        <v>0</v>
      </c>
      <c r="AF399" s="16">
        <f>IF($D399="","",HKI!AF399+HKII!AF399)</f>
        <v>0</v>
      </c>
      <c r="AG399" s="16">
        <f>IF($D399="","",HKI!AG399+HKII!AG399)</f>
        <v>0</v>
      </c>
      <c r="AH399" s="34">
        <f>IF($D399="","",HKI!AH399+HKII!AH399)</f>
        <v>0</v>
      </c>
      <c r="AI399" s="16">
        <f>IF($D399="","",HKI!AI399+HKII!AI399+'COI - CHAM THI TN 17-18'!AI399)</f>
        <v>0</v>
      </c>
      <c r="AJ399" s="16">
        <f>IF($D399="","",HKI!AJ399+HKII!AJ399+'COI - CHAM THI TN 17-18'!AJ399)</f>
        <v>0</v>
      </c>
      <c r="AK399" s="34">
        <f>IF($D399="","",(SUM($AI399:$AJ399))*0.2)+'HK HE 16-17'!Y405</f>
        <v>0</v>
      </c>
      <c r="AL399" s="16">
        <f>IF($D399="","",HKI!AL399+HKII!AL399)</f>
        <v>0</v>
      </c>
      <c r="AM399" s="16">
        <f>IF($D399="","",HKI!AM399+HKII!AM399)</f>
        <v>0</v>
      </c>
      <c r="AN399" s="34">
        <f>IF($D399="","",HKI!AN399+HKII!AN399)</f>
        <v>0</v>
      </c>
      <c r="AO399" s="16">
        <f>IF($D399="","",HKI!AO399+HKII!AO399+'COI - CHAM THI TN 17-18'!AO399)</f>
        <v>0</v>
      </c>
      <c r="AP399" s="16">
        <f>IF($D399="","",HKI!AP399+HKII!AP399+'COI - CHAM THI TN 17-18'!AP399)</f>
        <v>0</v>
      </c>
      <c r="AQ399" s="16">
        <f>IF(D399="","",SUM(AO399:AP399)*0.4)+'HK HE 16-17'!AB405</f>
        <v>0</v>
      </c>
      <c r="AR399" s="34">
        <f>IF($D399="","",HKI!AR399+HKII!AR399+'COI - CHAM THI TN 17-18'!AR399+'HK HE 16-17'!AF405)</f>
        <v>0</v>
      </c>
      <c r="AS399" s="34">
        <f>IF($D399="","",HKI!AS399+HKII!AS399+'COI - CHAM THI TN 17-18'!AS399+'HK HE 16-17'!AG405)</f>
        <v>0</v>
      </c>
      <c r="AT399" s="17">
        <f t="shared" si="22"/>
        <v>5.6</v>
      </c>
      <c r="AU399" s="5"/>
    </row>
    <row r="400" spans="1:47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>
        <f>IF($D400="","",HKI!E400+HKII!E400)</f>
        <v>0</v>
      </c>
      <c r="F400" s="16">
        <f>IF($D400="","",HKI!F400+HKII!F400)</f>
        <v>0</v>
      </c>
      <c r="G400" s="16">
        <f>IF($D400="","",HKI!G400+HKII!G400)</f>
        <v>0</v>
      </c>
      <c r="H400" s="16">
        <f>IF($D400="","",HKI!H400+HKII!H400)</f>
        <v>0</v>
      </c>
      <c r="I400" s="16">
        <f>IF($D400="","",HKI!I400+HKII!I400)</f>
        <v>0</v>
      </c>
      <c r="J400" s="16">
        <f>IF($D400="","",HKI!J400+HKII!J400)</f>
        <v>0</v>
      </c>
      <c r="K400" s="16">
        <f>IF($D400="","",HKI!K400+HKII!K400)</f>
        <v>0</v>
      </c>
      <c r="L400" s="16">
        <f>IF($D400="","",HKI!L400+HKII!L400)</f>
        <v>0</v>
      </c>
      <c r="M400" s="34">
        <f>IF($D400="","",($E400+$F400*1.5+$G400*0.25+$H400*0.5+$I400*2+$J400*2.5+$K400*0.5+$L400*1.5)+'HK HE 16-17'!I406)</f>
        <v>0</v>
      </c>
      <c r="N400" s="16">
        <f>IF($D400="","",HKI!N400+HKII!N400)</f>
        <v>0</v>
      </c>
      <c r="O400" s="16">
        <f>IF($D400="","",HKI!O400+HKII!O400)</f>
        <v>0</v>
      </c>
      <c r="P400" s="16">
        <f>IF($D400="","",HKI!P400+HKII!P400)</f>
        <v>0</v>
      </c>
      <c r="Q400" s="16">
        <f>IF($D400="","",HKI!Q400+HKII!Q400)</f>
        <v>0</v>
      </c>
      <c r="R400" s="34">
        <f>IF($D400="","",SUM($N400:$Q400)+'HK HE 16-17'!N406)</f>
        <v>0</v>
      </c>
      <c r="S400" s="16">
        <f>IF($D400="","",HKI!S400+HKII!S400)</f>
        <v>0</v>
      </c>
      <c r="T400" s="16">
        <f>IF($D400="","",HKI!T400+HKII!T400)</f>
        <v>0</v>
      </c>
      <c r="U400" s="16">
        <f>IF($D400="","",HKI!U400+HKII!U400)</f>
        <v>0</v>
      </c>
      <c r="V400" s="34">
        <f>IF($D400="","",((SUM($S400:$T400))-U400)*0.1)+'HK HE 16-17'!R406</f>
        <v>0</v>
      </c>
      <c r="W400" s="16">
        <f>IF($D400="","",HKI!W400+HKII!W400)</f>
        <v>0</v>
      </c>
      <c r="X400" s="16">
        <f>IF($D400="","",HKI!X400+HKII!X400)</f>
        <v>0</v>
      </c>
      <c r="Y400" s="16">
        <f>IF($D400="","",HKI!Y400+HKII!Y400)</f>
        <v>0</v>
      </c>
      <c r="Z400" s="34">
        <f t="shared" si="20"/>
        <v>0</v>
      </c>
      <c r="AA400" s="16">
        <f>IF($D400="","",HKI!AA400+HKII!AA400)</f>
        <v>0</v>
      </c>
      <c r="AB400" s="16">
        <f>IF($D400="","",HKI!AB400+HKII!AB400)</f>
        <v>0</v>
      </c>
      <c r="AC400" s="16">
        <f>IF($D400="","",HKI!AC400+HKII!AC400)</f>
        <v>0</v>
      </c>
      <c r="AD400" s="34">
        <f t="shared" si="21"/>
        <v>0</v>
      </c>
      <c r="AE400" s="16">
        <f>IF($D400="","",HKI!AE400+HKII!AE400)</f>
        <v>0</v>
      </c>
      <c r="AF400" s="16">
        <f>IF($D400="","",HKI!AF400+HKII!AF400)</f>
        <v>0</v>
      </c>
      <c r="AG400" s="16">
        <f>IF($D400="","",HKI!AG400+HKII!AG400)</f>
        <v>0</v>
      </c>
      <c r="AH400" s="34">
        <f>IF($D400="","",HKI!AH400+HKII!AH400)</f>
        <v>0</v>
      </c>
      <c r="AI400" s="16">
        <f>IF($D400="","",HKI!AI400+HKII!AI400+'COI - CHAM THI TN 17-18'!AI400)</f>
        <v>0</v>
      </c>
      <c r="AJ400" s="16">
        <f>IF($D400="","",HKI!AJ400+HKII!AJ400+'COI - CHAM THI TN 17-18'!AJ400)</f>
        <v>0</v>
      </c>
      <c r="AK400" s="34">
        <f>IF($D400="","",(SUM($AI400:$AJ400))*0.2)+'HK HE 16-17'!Y406</f>
        <v>0</v>
      </c>
      <c r="AL400" s="16">
        <f>IF($D400="","",HKI!AL400+HKII!AL400)</f>
        <v>0</v>
      </c>
      <c r="AM400" s="16">
        <f>IF($D400="","",HKI!AM400+HKII!AM400)</f>
        <v>0</v>
      </c>
      <c r="AN400" s="34">
        <f>IF($D400="","",HKI!AN400+HKII!AN400)</f>
        <v>0</v>
      </c>
      <c r="AO400" s="16">
        <f>IF($D400="","",HKI!AO400+HKII!AO400+'COI - CHAM THI TN 17-18'!AO400)</f>
        <v>0</v>
      </c>
      <c r="AP400" s="16">
        <f>IF($D400="","",HKI!AP400+HKII!AP400+'COI - CHAM THI TN 17-18'!AP400)</f>
        <v>0</v>
      </c>
      <c r="AQ400" s="16">
        <f>IF(D400="","",SUM(AO400:AP400)*0.4)+'HK HE 16-17'!AB406</f>
        <v>0</v>
      </c>
      <c r="AR400" s="34">
        <f>IF($D400="","",HKI!AR400+HKII!AR400+'COI - CHAM THI TN 17-18'!AR400+'HK HE 16-17'!AF406)</f>
        <v>0</v>
      </c>
      <c r="AS400" s="34">
        <f>IF($D400="","",HKI!AS400+HKII!AS400+'COI - CHAM THI TN 17-18'!AS400+'HK HE 16-17'!AG406)</f>
        <v>0</v>
      </c>
      <c r="AT400" s="17">
        <f t="shared" si="22"/>
        <v>0</v>
      </c>
      <c r="AU400" s="5"/>
    </row>
    <row r="401" spans="1:47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>
        <f>IF($D401="","",HKI!E401+HKII!E401)</f>
        <v>0</v>
      </c>
      <c r="F401" s="16">
        <f>IF($D401="","",HKI!F401+HKII!F401)</f>
        <v>0</v>
      </c>
      <c r="G401" s="16">
        <f>IF($D401="","",HKI!G401+HKII!G401)</f>
        <v>0</v>
      </c>
      <c r="H401" s="16">
        <f>IF($D401="","",HKI!H401+HKII!H401)</f>
        <v>0</v>
      </c>
      <c r="I401" s="16">
        <f>IF($D401="","",HKI!I401+HKII!I401)</f>
        <v>0</v>
      </c>
      <c r="J401" s="16">
        <f>IF($D401="","",HKI!J401+HKII!J401)</f>
        <v>0</v>
      </c>
      <c r="K401" s="16">
        <f>IF($D401="","",HKI!K401+HKII!K401)</f>
        <v>0</v>
      </c>
      <c r="L401" s="16">
        <f>IF($D401="","",HKI!L401+HKII!L401)</f>
        <v>0</v>
      </c>
      <c r="M401" s="34">
        <f>IF($D401="","",($E401+$F401*1.5+$G401*0.25+$H401*0.5+$I401*2+$J401*2.5+$K401*0.5+$L401*1.5)+'HK HE 16-17'!I407)</f>
        <v>0</v>
      </c>
      <c r="N401" s="16">
        <f>IF($D401="","",HKI!N401+HKII!N401)</f>
        <v>0</v>
      </c>
      <c r="O401" s="16">
        <f>IF($D401="","",HKI!O401+HKII!O401)</f>
        <v>0</v>
      </c>
      <c r="P401" s="16">
        <f>IF($D401="","",HKI!P401+HKII!P401)</f>
        <v>0</v>
      </c>
      <c r="Q401" s="16">
        <f>IF($D401="","",HKI!Q401+HKII!Q401)</f>
        <v>0</v>
      </c>
      <c r="R401" s="34">
        <f>IF($D401="","",SUM($N401:$Q401)+'HK HE 16-17'!N407)</f>
        <v>0</v>
      </c>
      <c r="S401" s="16">
        <f>IF($D401="","",HKI!S401+HKII!S401)</f>
        <v>0</v>
      </c>
      <c r="T401" s="16">
        <f>IF($D401="","",HKI!T401+HKII!T401)</f>
        <v>0</v>
      </c>
      <c r="U401" s="16">
        <f>IF($D401="","",HKI!U401+HKII!U401)</f>
        <v>0</v>
      </c>
      <c r="V401" s="34">
        <f>IF($D401="","",((SUM($S401:$T401))-U401)*0.1)+'HK HE 16-17'!R407</f>
        <v>0</v>
      </c>
      <c r="W401" s="16">
        <f>IF($D401="","",HKI!W401+HKII!W401)</f>
        <v>0</v>
      </c>
      <c r="X401" s="16">
        <f>IF($D401="","",HKI!X401+HKII!X401)</f>
        <v>0</v>
      </c>
      <c r="Y401" s="16">
        <f>IF($D401="","",HKI!Y401+HKII!Y401)</f>
        <v>0</v>
      </c>
      <c r="Z401" s="34">
        <f t="shared" si="20"/>
        <v>0</v>
      </c>
      <c r="AA401" s="16">
        <f>IF($D401="","",HKI!AA401+HKII!AA401)</f>
        <v>0</v>
      </c>
      <c r="AB401" s="16">
        <f>IF($D401="","",HKI!AB401+HKII!AB401)</f>
        <v>0</v>
      </c>
      <c r="AC401" s="16">
        <f>IF($D401="","",HKI!AC401+HKII!AC401)</f>
        <v>0</v>
      </c>
      <c r="AD401" s="34">
        <f t="shared" si="21"/>
        <v>0</v>
      </c>
      <c r="AE401" s="16">
        <f>IF($D401="","",HKI!AE401+HKII!AE401)</f>
        <v>0</v>
      </c>
      <c r="AF401" s="16">
        <f>IF($D401="","",HKI!AF401+HKII!AF401)</f>
        <v>0</v>
      </c>
      <c r="AG401" s="16">
        <f>IF($D401="","",HKI!AG401+HKII!AG401)</f>
        <v>0</v>
      </c>
      <c r="AH401" s="34">
        <f>IF($D401="","",HKI!AH401+HKII!AH401)</f>
        <v>0</v>
      </c>
      <c r="AI401" s="16">
        <f>IF($D401="","",HKI!AI401+HKII!AI401+'COI - CHAM THI TN 17-18'!AI401)</f>
        <v>0</v>
      </c>
      <c r="AJ401" s="16">
        <f>IF($D401="","",HKI!AJ401+HKII!AJ401+'COI - CHAM THI TN 17-18'!AJ401)</f>
        <v>0</v>
      </c>
      <c r="AK401" s="34">
        <f>IF($D401="","",(SUM($AI401:$AJ401))*0.2)+'HK HE 16-17'!Y407</f>
        <v>0</v>
      </c>
      <c r="AL401" s="16">
        <f>IF($D401="","",HKI!AL401+HKII!AL401)</f>
        <v>0</v>
      </c>
      <c r="AM401" s="16">
        <f>IF($D401="","",HKI!AM401+HKII!AM401)</f>
        <v>0</v>
      </c>
      <c r="AN401" s="34">
        <f>IF($D401="","",HKI!AN401+HKII!AN401)</f>
        <v>0</v>
      </c>
      <c r="AO401" s="16">
        <f>IF($D401="","",HKI!AO401+HKII!AO401+'COI - CHAM THI TN 17-18'!AO401)</f>
        <v>0</v>
      </c>
      <c r="AP401" s="16">
        <f>IF($D401="","",HKI!AP401+HKII!AP401+'COI - CHAM THI TN 17-18'!AP401)</f>
        <v>0</v>
      </c>
      <c r="AQ401" s="16">
        <f>IF(D401="","",SUM(AO401:AP401)*0.4)+'HK HE 16-17'!AB407</f>
        <v>0</v>
      </c>
      <c r="AR401" s="34">
        <f>IF($D401="","",HKI!AR401+HKII!AR401+'COI - CHAM THI TN 17-18'!AR401+'HK HE 16-17'!AF407)</f>
        <v>0</v>
      </c>
      <c r="AS401" s="34">
        <f>IF($D401="","",HKI!AS401+HKII!AS401+'COI - CHAM THI TN 17-18'!AS401+'HK HE 16-17'!AG407)</f>
        <v>0</v>
      </c>
      <c r="AT401" s="17">
        <f t="shared" si="22"/>
        <v>0</v>
      </c>
      <c r="AU401" s="5"/>
    </row>
    <row r="402" spans="1:47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>
        <f>IF($D402="","",HKI!E402+HKII!E402)</f>
        <v>0</v>
      </c>
      <c r="F402" s="16">
        <f>IF($D402="","",HKI!F402+HKII!F402)</f>
        <v>0</v>
      </c>
      <c r="G402" s="16">
        <f>IF($D402="","",HKI!G402+HKII!G402)</f>
        <v>0</v>
      </c>
      <c r="H402" s="16">
        <f>IF($D402="","",HKI!H402+HKII!H402)</f>
        <v>0</v>
      </c>
      <c r="I402" s="16">
        <f>IF($D402="","",HKI!I402+HKII!I402)</f>
        <v>0</v>
      </c>
      <c r="J402" s="16">
        <f>IF($D402="","",HKI!J402+HKII!J402)</f>
        <v>0</v>
      </c>
      <c r="K402" s="16">
        <f>IF($D402="","",HKI!K402+HKII!K402)</f>
        <v>0</v>
      </c>
      <c r="L402" s="16">
        <f>IF($D402="","",HKI!L402+HKII!L402)</f>
        <v>0</v>
      </c>
      <c r="M402" s="34">
        <f>IF($D402="","",($E402+$F402*1.5+$G402*0.25+$H402*0.5+$I402*2+$J402*2.5+$K402*0.5+$L402*1.5)+'HK HE 16-17'!I408)</f>
        <v>0</v>
      </c>
      <c r="N402" s="16">
        <f>IF($D402="","",HKI!N402+HKII!N402)</f>
        <v>0</v>
      </c>
      <c r="O402" s="16">
        <f>IF($D402="","",HKI!O402+HKII!O402)</f>
        <v>0</v>
      </c>
      <c r="P402" s="16">
        <f>IF($D402="","",HKI!P402+HKII!P402)</f>
        <v>0</v>
      </c>
      <c r="Q402" s="16">
        <f>IF($D402="","",HKI!Q402+HKII!Q402)</f>
        <v>0</v>
      </c>
      <c r="R402" s="34">
        <f>IF($D402="","",SUM($N402:$Q402)+'HK HE 16-17'!N408)</f>
        <v>0</v>
      </c>
      <c r="S402" s="16">
        <f>IF($D402="","",HKI!S402+HKII!S402)</f>
        <v>0</v>
      </c>
      <c r="T402" s="16">
        <f>IF($D402="","",HKI!T402+HKII!T402)</f>
        <v>0</v>
      </c>
      <c r="U402" s="16">
        <f>IF($D402="","",HKI!U402+HKII!U402)</f>
        <v>0</v>
      </c>
      <c r="V402" s="34">
        <f>IF($D402="","",((SUM($S402:$T402))-U402)*0.1)+'HK HE 16-17'!R408</f>
        <v>0</v>
      </c>
      <c r="W402" s="16">
        <f>IF($D402="","",HKI!W402+HKII!W402)</f>
        <v>0</v>
      </c>
      <c r="X402" s="16">
        <f>IF($D402="","",HKI!X402+HKII!X402)</f>
        <v>0</v>
      </c>
      <c r="Y402" s="16">
        <f>IF($D402="","",HKI!Y402+HKII!Y402)</f>
        <v>0</v>
      </c>
      <c r="Z402" s="34">
        <f t="shared" si="20"/>
        <v>0</v>
      </c>
      <c r="AA402" s="16">
        <f>IF($D402="","",HKI!AA402+HKII!AA402)</f>
        <v>0</v>
      </c>
      <c r="AB402" s="16">
        <f>IF($D402="","",HKI!AB402+HKII!AB402)</f>
        <v>0</v>
      </c>
      <c r="AC402" s="16">
        <f>IF($D402="","",HKI!AC402+HKII!AC402)</f>
        <v>0</v>
      </c>
      <c r="AD402" s="34">
        <f t="shared" si="21"/>
        <v>0</v>
      </c>
      <c r="AE402" s="16">
        <f>IF($D402="","",HKI!AE402+HKII!AE402)</f>
        <v>0</v>
      </c>
      <c r="AF402" s="16">
        <f>IF($D402="","",HKI!AF402+HKII!AF402)</f>
        <v>0</v>
      </c>
      <c r="AG402" s="16">
        <f>IF($D402="","",HKI!AG402+HKII!AG402)</f>
        <v>0</v>
      </c>
      <c r="AH402" s="34">
        <f>IF($D402="","",HKI!AH402+HKII!AH402)</f>
        <v>0</v>
      </c>
      <c r="AI402" s="16">
        <f>IF($D402="","",HKI!AI402+HKII!AI402+'COI - CHAM THI TN 17-18'!AI402)</f>
        <v>0</v>
      </c>
      <c r="AJ402" s="16">
        <f>IF($D402="","",HKI!AJ402+HKII!AJ402+'COI - CHAM THI TN 17-18'!AJ402)</f>
        <v>0</v>
      </c>
      <c r="AK402" s="34">
        <f>IF($D402="","",(SUM($AI402:$AJ402))*0.2)+'HK HE 16-17'!Y408</f>
        <v>0</v>
      </c>
      <c r="AL402" s="16">
        <f>IF($D402="","",HKI!AL402+HKII!AL402)</f>
        <v>0</v>
      </c>
      <c r="AM402" s="16">
        <f>IF($D402="","",HKI!AM402+HKII!AM402)</f>
        <v>0</v>
      </c>
      <c r="AN402" s="34">
        <f>IF($D402="","",HKI!AN402+HKII!AN402)</f>
        <v>0</v>
      </c>
      <c r="AO402" s="16">
        <f>IF($D402="","",HKI!AO402+HKII!AO402+'COI - CHAM THI TN 17-18'!AO402)</f>
        <v>0</v>
      </c>
      <c r="AP402" s="16">
        <f>IF($D402="","",HKI!AP402+HKII!AP402+'COI - CHAM THI TN 17-18'!AP402)</f>
        <v>0</v>
      </c>
      <c r="AQ402" s="16">
        <f>IF(D402="","",SUM(AO402:AP402)*0.4)+'HK HE 16-17'!AB408</f>
        <v>0</v>
      </c>
      <c r="AR402" s="34">
        <f>IF($D402="","",HKI!AR402+HKII!AR402+'COI - CHAM THI TN 17-18'!AR402+'HK HE 16-17'!AF408)</f>
        <v>0</v>
      </c>
      <c r="AS402" s="34">
        <f>IF($D402="","",HKI!AS402+HKII!AS402+'COI - CHAM THI TN 17-18'!AS402+'HK HE 16-17'!AG408)</f>
        <v>0</v>
      </c>
      <c r="AT402" s="17">
        <f t="shared" si="22"/>
        <v>0</v>
      </c>
      <c r="AU402" s="5"/>
    </row>
    <row r="403" spans="1:47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>
        <f>IF($D403="","",HKI!E403+HKII!E403)</f>
        <v>0</v>
      </c>
      <c r="F403" s="16">
        <f>IF($D403="","",HKI!F403+HKII!F403)</f>
        <v>0</v>
      </c>
      <c r="G403" s="16">
        <f>IF($D403="","",HKI!G403+HKII!G403)</f>
        <v>0</v>
      </c>
      <c r="H403" s="16">
        <f>IF($D403="","",HKI!H403+HKII!H403)</f>
        <v>0</v>
      </c>
      <c r="I403" s="16">
        <f>IF($D403="","",HKI!I403+HKII!I403)</f>
        <v>0</v>
      </c>
      <c r="J403" s="16">
        <f>IF($D403="","",HKI!J403+HKII!J403)</f>
        <v>0</v>
      </c>
      <c r="K403" s="16">
        <f>IF($D403="","",HKI!K403+HKII!K403)</f>
        <v>0</v>
      </c>
      <c r="L403" s="16">
        <f>IF($D403="","",HKI!L403+HKII!L403)</f>
        <v>0</v>
      </c>
      <c r="M403" s="34">
        <f>IF($D403="","",($E403+$F403*1.5+$G403*0.25+$H403*0.5+$I403*2+$J403*2.5+$K403*0.5+$L403*1.5)+'HK HE 16-17'!I409)</f>
        <v>0</v>
      </c>
      <c r="N403" s="16">
        <f>IF($D403="","",HKI!N403+HKII!N403)</f>
        <v>0</v>
      </c>
      <c r="O403" s="16">
        <f>IF($D403="","",HKI!O403+HKII!O403)</f>
        <v>0</v>
      </c>
      <c r="P403" s="16">
        <f>IF($D403="","",HKI!P403+HKII!P403)</f>
        <v>0</v>
      </c>
      <c r="Q403" s="16">
        <f>IF($D403="","",HKI!Q403+HKII!Q403)</f>
        <v>0</v>
      </c>
      <c r="R403" s="34">
        <f>IF($D403="","",SUM($N403:$Q403)+'HK HE 16-17'!N409)</f>
        <v>0</v>
      </c>
      <c r="S403" s="16">
        <f>IF($D403="","",HKI!S403+HKII!S403)</f>
        <v>0</v>
      </c>
      <c r="T403" s="16">
        <f>IF($D403="","",HKI!T403+HKII!T403)</f>
        <v>0</v>
      </c>
      <c r="U403" s="16">
        <f>IF($D403="","",HKI!U403+HKII!U403)</f>
        <v>0</v>
      </c>
      <c r="V403" s="34">
        <f>IF($D403="","",((SUM($S403:$T403))-U403)*0.1)+'HK HE 16-17'!R409</f>
        <v>0</v>
      </c>
      <c r="W403" s="16">
        <f>IF($D403="","",HKI!W403+HKII!W403)</f>
        <v>0</v>
      </c>
      <c r="X403" s="16">
        <f>IF($D403="","",HKI!X403+HKII!X403)</f>
        <v>0</v>
      </c>
      <c r="Y403" s="16">
        <f>IF($D403="","",HKI!Y403+HKII!Y403)</f>
        <v>0</v>
      </c>
      <c r="Z403" s="34">
        <f t="shared" si="20"/>
        <v>0</v>
      </c>
      <c r="AA403" s="16">
        <f>IF($D403="","",HKI!AA403+HKII!AA403)</f>
        <v>0</v>
      </c>
      <c r="AB403" s="16">
        <f>IF($D403="","",HKI!AB403+HKII!AB403)</f>
        <v>0</v>
      </c>
      <c r="AC403" s="16">
        <f>IF($D403="","",HKI!AC403+HKII!AC403)</f>
        <v>0</v>
      </c>
      <c r="AD403" s="34">
        <f t="shared" si="21"/>
        <v>0</v>
      </c>
      <c r="AE403" s="16">
        <f>IF($D403="","",HKI!AE403+HKII!AE403)</f>
        <v>0</v>
      </c>
      <c r="AF403" s="16">
        <f>IF($D403="","",HKI!AF403+HKII!AF403)</f>
        <v>0</v>
      </c>
      <c r="AG403" s="16">
        <f>IF($D403="","",HKI!AG403+HKII!AG403)</f>
        <v>0</v>
      </c>
      <c r="AH403" s="34">
        <f>IF($D403="","",HKI!AH403+HKII!AH403)</f>
        <v>0</v>
      </c>
      <c r="AI403" s="16">
        <f>IF($D403="","",HKI!AI403+HKII!AI403+'COI - CHAM THI TN 17-18'!AI403)</f>
        <v>0</v>
      </c>
      <c r="AJ403" s="16">
        <f>IF($D403="","",HKI!AJ403+HKII!AJ403+'COI - CHAM THI TN 17-18'!AJ403)</f>
        <v>0</v>
      </c>
      <c r="AK403" s="34">
        <f>IF($D403="","",(SUM($AI403:$AJ403))*0.2)+'HK HE 16-17'!Y409</f>
        <v>0</v>
      </c>
      <c r="AL403" s="16">
        <f>IF($D403="","",HKI!AL403+HKII!AL403)</f>
        <v>0</v>
      </c>
      <c r="AM403" s="16">
        <f>IF($D403="","",HKI!AM403+HKII!AM403)</f>
        <v>0</v>
      </c>
      <c r="AN403" s="34">
        <f>IF($D403="","",HKI!AN403+HKII!AN403)</f>
        <v>0</v>
      </c>
      <c r="AO403" s="16">
        <f>IF($D403="","",HKI!AO403+HKII!AO403+'COI - CHAM THI TN 17-18'!AO403)</f>
        <v>0</v>
      </c>
      <c r="AP403" s="16">
        <f>IF($D403="","",HKI!AP403+HKII!AP403+'COI - CHAM THI TN 17-18'!AP403)</f>
        <v>0</v>
      </c>
      <c r="AQ403" s="16">
        <f>IF(D403="","",SUM(AO403:AP403)*0.4)+'HK HE 16-17'!AB409</f>
        <v>0</v>
      </c>
      <c r="AR403" s="34">
        <f>IF($D403="","",HKI!AR403+HKII!AR403+'COI - CHAM THI TN 17-18'!AR403+'HK HE 16-17'!AF409)</f>
        <v>0</v>
      </c>
      <c r="AS403" s="34">
        <f>IF($D403="","",HKI!AS403+HKII!AS403+'COI - CHAM THI TN 17-18'!AS403+'HK HE 16-17'!AG409)</f>
        <v>0</v>
      </c>
      <c r="AT403" s="17">
        <f t="shared" si="22"/>
        <v>0</v>
      </c>
      <c r="AU403" s="5"/>
    </row>
    <row r="404" spans="1:47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>
        <f>IF($D404="","",HKI!E404+HKII!E404)</f>
        <v>0</v>
      </c>
      <c r="F404" s="16">
        <f>IF($D404="","",HKI!F404+HKII!F404)</f>
        <v>0</v>
      </c>
      <c r="G404" s="16">
        <f>IF($D404="","",HKI!G404+HKII!G404)</f>
        <v>0</v>
      </c>
      <c r="H404" s="16">
        <f>IF($D404="","",HKI!H404+HKII!H404)</f>
        <v>0</v>
      </c>
      <c r="I404" s="16">
        <f>IF($D404="","",HKI!I404+HKII!I404)</f>
        <v>0</v>
      </c>
      <c r="J404" s="16">
        <f>IF($D404="","",HKI!J404+HKII!J404)</f>
        <v>0</v>
      </c>
      <c r="K404" s="16">
        <f>IF($D404="","",HKI!K404+HKII!K404)</f>
        <v>0</v>
      </c>
      <c r="L404" s="16">
        <f>IF($D404="","",HKI!L404+HKII!L404)</f>
        <v>0</v>
      </c>
      <c r="M404" s="34">
        <f>IF($D404="","",($E404+$F404*1.5+$G404*0.25+$H404*0.5+$I404*2+$J404*2.5+$K404*0.5+$L404*1.5)+'HK HE 16-17'!I410)</f>
        <v>0</v>
      </c>
      <c r="N404" s="16">
        <f>IF($D404="","",HKI!N404+HKII!N404)</f>
        <v>0</v>
      </c>
      <c r="O404" s="16">
        <f>IF($D404="","",HKI!O404+HKII!O404)</f>
        <v>0</v>
      </c>
      <c r="P404" s="16">
        <f>IF($D404="","",HKI!P404+HKII!P404)</f>
        <v>0</v>
      </c>
      <c r="Q404" s="16">
        <f>IF($D404="","",HKI!Q404+HKII!Q404)</f>
        <v>0</v>
      </c>
      <c r="R404" s="34">
        <f>IF($D404="","",SUM($N404:$Q404)+'HK HE 16-17'!N410)</f>
        <v>0</v>
      </c>
      <c r="S404" s="16">
        <f>IF($D404="","",HKI!S404+HKII!S404)</f>
        <v>0</v>
      </c>
      <c r="T404" s="16">
        <f>IF($D404="","",HKI!T404+HKII!T404)</f>
        <v>0</v>
      </c>
      <c r="U404" s="16">
        <f>IF($D404="","",HKI!U404+HKII!U404)</f>
        <v>0</v>
      </c>
      <c r="V404" s="34">
        <f>IF($D404="","",((SUM($S404:$T404))-U404)*0.1)+'HK HE 16-17'!R410</f>
        <v>0</v>
      </c>
      <c r="W404" s="16">
        <f>IF($D404="","",HKI!W404+HKII!W404)</f>
        <v>0</v>
      </c>
      <c r="X404" s="16">
        <f>IF($D404="","",HKI!X404+HKII!X404)</f>
        <v>0</v>
      </c>
      <c r="Y404" s="16">
        <f>IF($D404="","",HKI!Y404+HKII!Y404)</f>
        <v>0</v>
      </c>
      <c r="Z404" s="34">
        <f t="shared" si="20"/>
        <v>0</v>
      </c>
      <c r="AA404" s="16">
        <f>IF($D404="","",HKI!AA404+HKII!AA404)</f>
        <v>0</v>
      </c>
      <c r="AB404" s="16">
        <f>IF($D404="","",HKI!AB404+HKII!AB404)</f>
        <v>0</v>
      </c>
      <c r="AC404" s="16">
        <f>IF($D404="","",HKI!AC404+HKII!AC404)</f>
        <v>0</v>
      </c>
      <c r="AD404" s="34">
        <f t="shared" si="21"/>
        <v>0</v>
      </c>
      <c r="AE404" s="16">
        <f>IF($D404="","",HKI!AE404+HKII!AE404)</f>
        <v>0</v>
      </c>
      <c r="AF404" s="16">
        <f>IF($D404="","",HKI!AF404+HKII!AF404)</f>
        <v>0</v>
      </c>
      <c r="AG404" s="16">
        <f>IF($D404="","",HKI!AG404+HKII!AG404)</f>
        <v>0</v>
      </c>
      <c r="AH404" s="34">
        <f>IF($D404="","",HKI!AH404+HKII!AH404)</f>
        <v>0</v>
      </c>
      <c r="AI404" s="16">
        <f>IF($D404="","",HKI!AI404+HKII!AI404+'COI - CHAM THI TN 17-18'!AI404)</f>
        <v>0</v>
      </c>
      <c r="AJ404" s="16">
        <f>IF($D404="","",HKI!AJ404+HKII!AJ404+'COI - CHAM THI TN 17-18'!AJ404)</f>
        <v>0</v>
      </c>
      <c r="AK404" s="34">
        <f>IF($D404="","",(SUM($AI404:$AJ404))*0.2)+'HK HE 16-17'!Y410</f>
        <v>0</v>
      </c>
      <c r="AL404" s="16">
        <f>IF($D404="","",HKI!AL404+HKII!AL404)</f>
        <v>0</v>
      </c>
      <c r="AM404" s="16">
        <f>IF($D404="","",HKI!AM404+HKII!AM404)</f>
        <v>0</v>
      </c>
      <c r="AN404" s="34">
        <f>IF($D404="","",HKI!AN404+HKII!AN404)</f>
        <v>0</v>
      </c>
      <c r="AO404" s="16">
        <f>IF($D404="","",HKI!AO404+HKII!AO404+'COI - CHAM THI TN 17-18'!AO404)</f>
        <v>0</v>
      </c>
      <c r="AP404" s="16">
        <f>IF($D404="","",HKI!AP404+HKII!AP404+'COI - CHAM THI TN 17-18'!AP404)</f>
        <v>0</v>
      </c>
      <c r="AQ404" s="16">
        <f>IF(D404="","",SUM(AO404:AP404)*0.4)+'HK HE 16-17'!AB410</f>
        <v>0</v>
      </c>
      <c r="AR404" s="34">
        <f>IF($D404="","",HKI!AR404+HKII!AR404+'COI - CHAM THI TN 17-18'!AR404+'HK HE 16-17'!AF410)</f>
        <v>0</v>
      </c>
      <c r="AS404" s="34">
        <f>IF($D404="","",HKI!AS404+HKII!AS404+'COI - CHAM THI TN 17-18'!AS404+'HK HE 16-17'!AG410)</f>
        <v>0</v>
      </c>
      <c r="AT404" s="17">
        <f t="shared" si="22"/>
        <v>0</v>
      </c>
      <c r="AU404" s="5"/>
    </row>
    <row r="405" spans="1:47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>
        <f>IF($D405="","",HKI!E405+HKII!E405)</f>
        <v>0</v>
      </c>
      <c r="F405" s="16">
        <f>IF($D405="","",HKI!F405+HKII!F405)</f>
        <v>0</v>
      </c>
      <c r="G405" s="16">
        <f>IF($D405="","",HKI!G405+HKII!G405)</f>
        <v>0</v>
      </c>
      <c r="H405" s="16">
        <f>IF($D405="","",HKI!H405+HKII!H405)</f>
        <v>0</v>
      </c>
      <c r="I405" s="16">
        <f>IF($D405="","",HKI!I405+HKII!I405)</f>
        <v>0</v>
      </c>
      <c r="J405" s="16">
        <f>IF($D405="","",HKI!J405+HKII!J405)</f>
        <v>0</v>
      </c>
      <c r="K405" s="16">
        <f>IF($D405="","",HKI!K405+HKII!K405)</f>
        <v>0</v>
      </c>
      <c r="L405" s="16">
        <f>IF($D405="","",HKI!L405+HKII!L405)</f>
        <v>0</v>
      </c>
      <c r="M405" s="34">
        <f>IF($D405="","",($E405+$F405*1.5+$G405*0.25+$H405*0.5+$I405*2+$J405*2.5+$K405*0.5+$L405*1.5)+'HK HE 16-17'!I411)</f>
        <v>0</v>
      </c>
      <c r="N405" s="16">
        <f>IF($D405="","",HKI!N405+HKII!N405)</f>
        <v>0</v>
      </c>
      <c r="O405" s="16">
        <f>IF($D405="","",HKI!O405+HKII!O405)</f>
        <v>0</v>
      </c>
      <c r="P405" s="16">
        <f>IF($D405="","",HKI!P405+HKII!P405)</f>
        <v>0</v>
      </c>
      <c r="Q405" s="16">
        <f>IF($D405="","",HKI!Q405+HKII!Q405)</f>
        <v>0</v>
      </c>
      <c r="R405" s="34">
        <f>IF($D405="","",SUM($N405:$Q405)+'HK HE 16-17'!N411)</f>
        <v>0</v>
      </c>
      <c r="S405" s="16">
        <f>IF($D405="","",HKI!S405+HKII!S405)</f>
        <v>0</v>
      </c>
      <c r="T405" s="16">
        <f>IF($D405="","",HKI!T405+HKII!T405)</f>
        <v>0</v>
      </c>
      <c r="U405" s="16">
        <f>IF($D405="","",HKI!U405+HKII!U405)</f>
        <v>0</v>
      </c>
      <c r="V405" s="34">
        <f>IF($D405="","",((SUM($S405:$T405))-U405)*0.1)+'HK HE 16-17'!R411</f>
        <v>0</v>
      </c>
      <c r="W405" s="16">
        <f>IF($D405="","",HKI!W405+HKII!W405)</f>
        <v>0</v>
      </c>
      <c r="X405" s="16">
        <f>IF($D405="","",HKI!X405+HKII!X405)</f>
        <v>0</v>
      </c>
      <c r="Y405" s="16">
        <f>IF($D405="","",HKI!Y405+HKII!Y405)</f>
        <v>0</v>
      </c>
      <c r="Z405" s="34">
        <f t="shared" si="20"/>
        <v>0</v>
      </c>
      <c r="AA405" s="16">
        <f>IF($D405="","",HKI!AA405+HKII!AA405)</f>
        <v>0</v>
      </c>
      <c r="AB405" s="16">
        <f>IF($D405="","",HKI!AB405+HKII!AB405)</f>
        <v>0</v>
      </c>
      <c r="AC405" s="16">
        <f>IF($D405="","",HKI!AC405+HKII!AC405)</f>
        <v>0</v>
      </c>
      <c r="AD405" s="34">
        <f t="shared" si="21"/>
        <v>0</v>
      </c>
      <c r="AE405" s="16">
        <f>IF($D405="","",HKI!AE405+HKII!AE405)</f>
        <v>0</v>
      </c>
      <c r="AF405" s="16">
        <f>IF($D405="","",HKI!AF405+HKII!AF405)</f>
        <v>0</v>
      </c>
      <c r="AG405" s="16">
        <f>IF($D405="","",HKI!AG405+HKII!AG405)</f>
        <v>0</v>
      </c>
      <c r="AH405" s="34">
        <f>IF($D405="","",HKI!AH405+HKII!AH405)</f>
        <v>0</v>
      </c>
      <c r="AI405" s="16">
        <f>IF($D405="","",HKI!AI405+HKII!AI405+'COI - CHAM THI TN 17-18'!AI405)</f>
        <v>0</v>
      </c>
      <c r="AJ405" s="16">
        <f>IF($D405="","",HKI!AJ405+HKII!AJ405+'COI - CHAM THI TN 17-18'!AJ405)</f>
        <v>0</v>
      </c>
      <c r="AK405" s="34">
        <f>IF($D405="","",(SUM($AI405:$AJ405))*0.2)+'HK HE 16-17'!Y411</f>
        <v>0</v>
      </c>
      <c r="AL405" s="16">
        <f>IF($D405="","",HKI!AL405+HKII!AL405)</f>
        <v>0</v>
      </c>
      <c r="AM405" s="16">
        <f>IF($D405="","",HKI!AM405+HKII!AM405)</f>
        <v>0</v>
      </c>
      <c r="AN405" s="34">
        <f>IF($D405="","",HKI!AN405+HKII!AN405)</f>
        <v>0</v>
      </c>
      <c r="AO405" s="16">
        <f>IF($D405="","",HKI!AO405+HKII!AO405+'COI - CHAM THI TN 17-18'!AO405)</f>
        <v>0</v>
      </c>
      <c r="AP405" s="16">
        <f>IF($D405="","",HKI!AP405+HKII!AP405+'COI - CHAM THI TN 17-18'!AP405)</f>
        <v>0</v>
      </c>
      <c r="AQ405" s="16">
        <f>IF(D405="","",SUM(AO405:AP405)*0.4)+'HK HE 16-17'!AB411</f>
        <v>0</v>
      </c>
      <c r="AR405" s="34">
        <f>IF($D405="","",HKI!AR405+HKII!AR405+'COI - CHAM THI TN 17-18'!AR405+'HK HE 16-17'!AF411)</f>
        <v>0</v>
      </c>
      <c r="AS405" s="34">
        <f>IF($D405="","",HKI!AS405+HKII!AS405+'COI - CHAM THI TN 17-18'!AS405+'HK HE 16-17'!AG411)</f>
        <v>0</v>
      </c>
      <c r="AT405" s="17">
        <f t="shared" si="22"/>
        <v>0</v>
      </c>
      <c r="AU405" s="5"/>
    </row>
    <row r="406" spans="1:47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>
        <f>IF($D406="","",HKI!E406+HKII!E406)</f>
        <v>0</v>
      </c>
      <c r="F406" s="16">
        <f>IF($D406="","",HKI!F406+HKII!F406)</f>
        <v>0</v>
      </c>
      <c r="G406" s="16">
        <f>IF($D406="","",HKI!G406+HKII!G406)</f>
        <v>0</v>
      </c>
      <c r="H406" s="16">
        <f>IF($D406="","",HKI!H406+HKII!H406)</f>
        <v>0</v>
      </c>
      <c r="I406" s="16">
        <f>IF($D406="","",HKI!I406+HKII!I406)</f>
        <v>0</v>
      </c>
      <c r="J406" s="16">
        <f>IF($D406="","",HKI!J406+HKII!J406)</f>
        <v>0</v>
      </c>
      <c r="K406" s="16">
        <f>IF($D406="","",HKI!K406+HKII!K406)</f>
        <v>0</v>
      </c>
      <c r="L406" s="16">
        <f>IF($D406="","",HKI!L406+HKII!L406)</f>
        <v>0</v>
      </c>
      <c r="M406" s="34">
        <f>IF($D406="","",($E406+$F406*1.5+$G406*0.25+$H406*0.5+$I406*2+$J406*2.5+$K406*0.5+$L406*1.5)+'HK HE 16-17'!I412)</f>
        <v>0</v>
      </c>
      <c r="N406" s="16">
        <f>IF($D406="","",HKI!N406+HKII!N406)</f>
        <v>0</v>
      </c>
      <c r="O406" s="16">
        <f>IF($D406="","",HKI!O406+HKII!O406)</f>
        <v>0</v>
      </c>
      <c r="P406" s="16">
        <f>IF($D406="","",HKI!P406+HKII!P406)</f>
        <v>0</v>
      </c>
      <c r="Q406" s="16">
        <f>IF($D406="","",HKI!Q406+HKII!Q406)</f>
        <v>0</v>
      </c>
      <c r="R406" s="34">
        <f>IF($D406="","",SUM($N406:$Q406)+'HK HE 16-17'!N412)</f>
        <v>0</v>
      </c>
      <c r="S406" s="16">
        <f>IF($D406="","",HKI!S406+HKII!S406)</f>
        <v>0</v>
      </c>
      <c r="T406" s="16">
        <f>IF($D406="","",HKI!T406+HKII!T406)</f>
        <v>0</v>
      </c>
      <c r="U406" s="16">
        <f>IF($D406="","",HKI!U406+HKII!U406)</f>
        <v>0</v>
      </c>
      <c r="V406" s="34">
        <f>IF($D406="","",((SUM($S406:$T406))-U406)*0.1)+'HK HE 16-17'!R412</f>
        <v>0</v>
      </c>
      <c r="W406" s="16">
        <f>IF($D406="","",HKI!W406+HKII!W406)</f>
        <v>0</v>
      </c>
      <c r="X406" s="16">
        <f>IF($D406="","",HKI!X406+HKII!X406)</f>
        <v>0</v>
      </c>
      <c r="Y406" s="16">
        <f>IF($D406="","",HKI!Y406+HKII!Y406)</f>
        <v>0</v>
      </c>
      <c r="Z406" s="34">
        <f t="shared" si="20"/>
        <v>0</v>
      </c>
      <c r="AA406" s="16">
        <f>IF($D406="","",HKI!AA406+HKII!AA406)</f>
        <v>0</v>
      </c>
      <c r="AB406" s="16">
        <f>IF($D406="","",HKI!AB406+HKII!AB406)</f>
        <v>0</v>
      </c>
      <c r="AC406" s="16">
        <f>IF($D406="","",HKI!AC406+HKII!AC406)</f>
        <v>0</v>
      </c>
      <c r="AD406" s="34">
        <f t="shared" si="21"/>
        <v>0</v>
      </c>
      <c r="AE406" s="16">
        <f>IF($D406="","",HKI!AE406+HKII!AE406)</f>
        <v>0</v>
      </c>
      <c r="AF406" s="16">
        <f>IF($D406="","",HKI!AF406+HKII!AF406)</f>
        <v>0</v>
      </c>
      <c r="AG406" s="16">
        <f>IF($D406="","",HKI!AG406+HKII!AG406)</f>
        <v>0</v>
      </c>
      <c r="AH406" s="34">
        <f>IF($D406="","",HKI!AH406+HKII!AH406)</f>
        <v>0</v>
      </c>
      <c r="AI406" s="16">
        <f>IF($D406="","",HKI!AI406+HKII!AI406+'COI - CHAM THI TN 17-18'!AI406)</f>
        <v>0</v>
      </c>
      <c r="AJ406" s="16">
        <f>IF($D406="","",HKI!AJ406+HKII!AJ406+'COI - CHAM THI TN 17-18'!AJ406)</f>
        <v>0</v>
      </c>
      <c r="AK406" s="34">
        <f>IF($D406="","",(SUM($AI406:$AJ406))*0.2)+'HK HE 16-17'!Y412</f>
        <v>0</v>
      </c>
      <c r="AL406" s="16">
        <f>IF($D406="","",HKI!AL406+HKII!AL406)</f>
        <v>0</v>
      </c>
      <c r="AM406" s="16">
        <f>IF($D406="","",HKI!AM406+HKII!AM406)</f>
        <v>0</v>
      </c>
      <c r="AN406" s="34">
        <f>IF($D406="","",HKI!AN406+HKII!AN406)</f>
        <v>0</v>
      </c>
      <c r="AO406" s="16">
        <f>IF($D406="","",HKI!AO406+HKII!AO406+'COI - CHAM THI TN 17-18'!AO406)</f>
        <v>0</v>
      </c>
      <c r="AP406" s="16">
        <f>IF($D406="","",HKI!AP406+HKII!AP406+'COI - CHAM THI TN 17-18'!AP406)</f>
        <v>0</v>
      </c>
      <c r="AQ406" s="16">
        <f>IF(D406="","",SUM(AO406:AP406)*0.4)+'HK HE 16-17'!AB412</f>
        <v>0</v>
      </c>
      <c r="AR406" s="34">
        <f>IF($D406="","",HKI!AR406+HKII!AR406+'COI - CHAM THI TN 17-18'!AR406+'HK HE 16-17'!AF412)</f>
        <v>0</v>
      </c>
      <c r="AS406" s="34">
        <f>IF($D406="","",HKI!AS406+HKII!AS406+'COI - CHAM THI TN 17-18'!AS406+'HK HE 16-17'!AG412)</f>
        <v>0</v>
      </c>
      <c r="AT406" s="17">
        <f t="shared" si="22"/>
        <v>0</v>
      </c>
      <c r="AU406" s="5"/>
    </row>
    <row r="407" spans="1:47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>
        <f>IF($D407="","",HKI!E407+HKII!E407)</f>
        <v>0</v>
      </c>
      <c r="F407" s="16">
        <f>IF($D407="","",HKI!F407+HKII!F407)</f>
        <v>0</v>
      </c>
      <c r="G407" s="16">
        <f>IF($D407="","",HKI!G407+HKII!G407)</f>
        <v>0</v>
      </c>
      <c r="H407" s="16">
        <f>IF($D407="","",HKI!H407+HKII!H407)</f>
        <v>0</v>
      </c>
      <c r="I407" s="16">
        <f>IF($D407="","",HKI!I407+HKII!I407)</f>
        <v>0</v>
      </c>
      <c r="J407" s="16">
        <f>IF($D407="","",HKI!J407+HKII!J407)</f>
        <v>0</v>
      </c>
      <c r="K407" s="16">
        <f>IF($D407="","",HKI!K407+HKII!K407)</f>
        <v>0</v>
      </c>
      <c r="L407" s="16">
        <f>IF($D407="","",HKI!L407+HKII!L407)</f>
        <v>0</v>
      </c>
      <c r="M407" s="34">
        <f>IF($D407="","",($E407+$F407*1.5+$G407*0.25+$H407*0.5+$I407*2+$J407*2.5+$K407*0.5+$L407*1.5)+'HK HE 16-17'!I413)</f>
        <v>0</v>
      </c>
      <c r="N407" s="16">
        <f>IF($D407="","",HKI!N407+HKII!N407)</f>
        <v>0</v>
      </c>
      <c r="O407" s="16">
        <f>IF($D407="","",HKI!O407+HKII!O407)</f>
        <v>0</v>
      </c>
      <c r="P407" s="16">
        <f>IF($D407="","",HKI!P407+HKII!P407)</f>
        <v>0</v>
      </c>
      <c r="Q407" s="16">
        <f>IF($D407="","",HKI!Q407+HKII!Q407)</f>
        <v>0</v>
      </c>
      <c r="R407" s="34">
        <f>IF($D407="","",SUM($N407:$Q407)+'HK HE 16-17'!N413)</f>
        <v>0</v>
      </c>
      <c r="S407" s="16">
        <f>IF($D407="","",HKI!S407+HKII!S407)</f>
        <v>0</v>
      </c>
      <c r="T407" s="16">
        <f>IF($D407="","",HKI!T407+HKII!T407)</f>
        <v>0</v>
      </c>
      <c r="U407" s="16">
        <f>IF($D407="","",HKI!U407+HKII!U407)</f>
        <v>0</v>
      </c>
      <c r="V407" s="34">
        <f>IF($D407="","",((SUM($S407:$T407))-U407)*0.1)+'HK HE 16-17'!R413</f>
        <v>0</v>
      </c>
      <c r="W407" s="16">
        <f>IF($D407="","",HKI!W407+HKII!W407)</f>
        <v>0</v>
      </c>
      <c r="X407" s="16">
        <f>IF($D407="","",HKI!X407+HKII!X407)</f>
        <v>0</v>
      </c>
      <c r="Y407" s="16">
        <f>IF($D407="","",HKI!Y407+HKII!Y407)</f>
        <v>0</v>
      </c>
      <c r="Z407" s="34">
        <f t="shared" si="20"/>
        <v>0</v>
      </c>
      <c r="AA407" s="16">
        <f>IF($D407="","",HKI!AA407+HKII!AA407)</f>
        <v>0</v>
      </c>
      <c r="AB407" s="16">
        <f>IF($D407="","",HKI!AB407+HKII!AB407)</f>
        <v>0</v>
      </c>
      <c r="AC407" s="16">
        <f>IF($D407="","",HKI!AC407+HKII!AC407)</f>
        <v>0</v>
      </c>
      <c r="AD407" s="34">
        <f t="shared" si="21"/>
        <v>0</v>
      </c>
      <c r="AE407" s="16">
        <f>IF($D407="","",HKI!AE407+HKII!AE407)</f>
        <v>0</v>
      </c>
      <c r="AF407" s="16">
        <f>IF($D407="","",HKI!AF407+HKII!AF407)</f>
        <v>0</v>
      </c>
      <c r="AG407" s="16">
        <f>IF($D407="","",HKI!AG407+HKII!AG407)</f>
        <v>0</v>
      </c>
      <c r="AH407" s="34">
        <f>IF($D407="","",HKI!AH407+HKII!AH407)</f>
        <v>0</v>
      </c>
      <c r="AI407" s="16">
        <f>IF($D407="","",HKI!AI407+HKII!AI407+'COI - CHAM THI TN 17-18'!AI407)</f>
        <v>0</v>
      </c>
      <c r="AJ407" s="16">
        <f>IF($D407="","",HKI!AJ407+HKII!AJ407+'COI - CHAM THI TN 17-18'!AJ407)</f>
        <v>0</v>
      </c>
      <c r="AK407" s="34">
        <f>IF($D407="","",(SUM($AI407:$AJ407))*0.2)+'HK HE 16-17'!Y413</f>
        <v>0</v>
      </c>
      <c r="AL407" s="16">
        <f>IF($D407="","",HKI!AL407+HKII!AL407)</f>
        <v>0</v>
      </c>
      <c r="AM407" s="16">
        <f>IF($D407="","",HKI!AM407+HKII!AM407)</f>
        <v>0</v>
      </c>
      <c r="AN407" s="34">
        <f>IF($D407="","",HKI!AN407+HKII!AN407)</f>
        <v>0</v>
      </c>
      <c r="AO407" s="16">
        <f>IF($D407="","",HKI!AO407+HKII!AO407+'COI - CHAM THI TN 17-18'!AO407)</f>
        <v>0</v>
      </c>
      <c r="AP407" s="16">
        <f>IF($D407="","",HKI!AP407+HKII!AP407+'COI - CHAM THI TN 17-18'!AP407)</f>
        <v>0</v>
      </c>
      <c r="AQ407" s="16">
        <f>IF(D407="","",SUM(AO407:AP407)*0.4)+'HK HE 16-17'!AB413</f>
        <v>0</v>
      </c>
      <c r="AR407" s="34">
        <f>IF($D407="","",HKI!AR407+HKII!AR407+'COI - CHAM THI TN 17-18'!AR407+'HK HE 16-17'!AF413)</f>
        <v>0</v>
      </c>
      <c r="AS407" s="34">
        <f>IF($D407="","",HKI!AS407+HKII!AS407+'COI - CHAM THI TN 17-18'!AS407+'HK HE 16-17'!AG413)</f>
        <v>0</v>
      </c>
      <c r="AT407" s="17">
        <f t="shared" si="22"/>
        <v>0</v>
      </c>
      <c r="AU407" s="5"/>
    </row>
    <row r="408" spans="1:47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>
        <f>IF($D408="","",HKI!E408+HKII!E408)</f>
        <v>0</v>
      </c>
      <c r="F408" s="16">
        <f>IF($D408="","",HKI!F408+HKII!F408)</f>
        <v>0</v>
      </c>
      <c r="G408" s="16">
        <f>IF($D408="","",HKI!G408+HKII!G408)</f>
        <v>0</v>
      </c>
      <c r="H408" s="16">
        <f>IF($D408="","",HKI!H408+HKII!H408)</f>
        <v>0</v>
      </c>
      <c r="I408" s="16">
        <f>IF($D408="","",HKI!I408+HKII!I408)</f>
        <v>0</v>
      </c>
      <c r="J408" s="16">
        <f>IF($D408="","",HKI!J408+HKII!J408)</f>
        <v>0</v>
      </c>
      <c r="K408" s="16">
        <f>IF($D408="","",HKI!K408+HKII!K408)</f>
        <v>0</v>
      </c>
      <c r="L408" s="16">
        <f>IF($D408="","",HKI!L408+HKII!L408)</f>
        <v>0</v>
      </c>
      <c r="M408" s="34">
        <f>IF($D408="","",($E408+$F408*1.5+$G408*0.25+$H408*0.5+$I408*2+$J408*2.5+$K408*0.5+$L408*1.5)+'HK HE 16-17'!I414)</f>
        <v>0</v>
      </c>
      <c r="N408" s="16">
        <f>IF($D408="","",HKI!N408+HKII!N408)</f>
        <v>0</v>
      </c>
      <c r="O408" s="16">
        <f>IF($D408="","",HKI!O408+HKII!O408)</f>
        <v>0</v>
      </c>
      <c r="P408" s="16">
        <f>IF($D408="","",HKI!P408+HKII!P408)</f>
        <v>0</v>
      </c>
      <c r="Q408" s="16">
        <f>IF($D408="","",HKI!Q408+HKII!Q408)</f>
        <v>0</v>
      </c>
      <c r="R408" s="34">
        <f>IF($D408="","",SUM($N408:$Q408)+'HK HE 16-17'!N414)</f>
        <v>0</v>
      </c>
      <c r="S408" s="16">
        <f>IF($D408="","",HKI!S408+HKII!S408)</f>
        <v>0</v>
      </c>
      <c r="T408" s="16">
        <f>IF($D408="","",HKI!T408+HKII!T408)</f>
        <v>0</v>
      </c>
      <c r="U408" s="16">
        <f>IF($D408="","",HKI!U408+HKII!U408)</f>
        <v>0</v>
      </c>
      <c r="V408" s="34">
        <f>IF($D408="","",((SUM($S408:$T408))-U408)*0.1)+'HK HE 16-17'!R414</f>
        <v>0</v>
      </c>
      <c r="W408" s="16">
        <f>IF($D408="","",HKI!W408+HKII!W408)</f>
        <v>0</v>
      </c>
      <c r="X408" s="16">
        <f>IF($D408="","",HKI!X408+HKII!X408)</f>
        <v>0</v>
      </c>
      <c r="Y408" s="16">
        <f>IF($D408="","",HKI!Y408+HKII!Y408)</f>
        <v>0</v>
      </c>
      <c r="Z408" s="34">
        <f t="shared" si="20"/>
        <v>0</v>
      </c>
      <c r="AA408" s="16">
        <f>IF($D408="","",HKI!AA408+HKII!AA408)</f>
        <v>0</v>
      </c>
      <c r="AB408" s="16">
        <f>IF($D408="","",HKI!AB408+HKII!AB408)</f>
        <v>0</v>
      </c>
      <c r="AC408" s="16">
        <f>IF($D408="","",HKI!AC408+HKII!AC408)</f>
        <v>0</v>
      </c>
      <c r="AD408" s="34">
        <f t="shared" si="21"/>
        <v>0</v>
      </c>
      <c r="AE408" s="16">
        <f>IF($D408="","",HKI!AE408+HKII!AE408)</f>
        <v>0</v>
      </c>
      <c r="AF408" s="16">
        <f>IF($D408="","",HKI!AF408+HKII!AF408)</f>
        <v>0</v>
      </c>
      <c r="AG408" s="16">
        <f>IF($D408="","",HKI!AG408+HKII!AG408)</f>
        <v>0</v>
      </c>
      <c r="AH408" s="34">
        <f>IF($D408="","",HKI!AH408+HKII!AH408)</f>
        <v>0</v>
      </c>
      <c r="AI408" s="16">
        <f>IF($D408="","",HKI!AI408+HKII!AI408+'COI - CHAM THI TN 17-18'!AI408)</f>
        <v>0</v>
      </c>
      <c r="AJ408" s="16">
        <f>IF($D408="","",HKI!AJ408+HKII!AJ408+'COI - CHAM THI TN 17-18'!AJ408)</f>
        <v>0</v>
      </c>
      <c r="AK408" s="34">
        <f>IF($D408="","",(SUM($AI408:$AJ408))*0.2)+'HK HE 16-17'!Y414</f>
        <v>0</v>
      </c>
      <c r="AL408" s="16">
        <f>IF($D408="","",HKI!AL408+HKII!AL408)</f>
        <v>0</v>
      </c>
      <c r="AM408" s="16">
        <f>IF($D408="","",HKI!AM408+HKII!AM408)</f>
        <v>0</v>
      </c>
      <c r="AN408" s="34">
        <f>IF($D408="","",HKI!AN408+HKII!AN408)</f>
        <v>0</v>
      </c>
      <c r="AO408" s="16">
        <f>IF($D408="","",HKI!AO408+HKII!AO408+'COI - CHAM THI TN 17-18'!AO408)</f>
        <v>0</v>
      </c>
      <c r="AP408" s="16">
        <f>IF($D408="","",HKI!AP408+HKII!AP408+'COI - CHAM THI TN 17-18'!AP408)</f>
        <v>0</v>
      </c>
      <c r="AQ408" s="16">
        <f>IF(D408="","",SUM(AO408:AP408)*0.4)+'HK HE 16-17'!AB414</f>
        <v>0</v>
      </c>
      <c r="AR408" s="34">
        <f>IF($D408="","",HKI!AR408+HKII!AR408+'COI - CHAM THI TN 17-18'!AR408+'HK HE 16-17'!AF414)</f>
        <v>0</v>
      </c>
      <c r="AS408" s="34">
        <f>IF($D408="","",HKI!AS408+HKII!AS408+'COI - CHAM THI TN 17-18'!AS408+'HK HE 16-17'!AG414)</f>
        <v>0</v>
      </c>
      <c r="AT408" s="17">
        <f t="shared" si="22"/>
        <v>0</v>
      </c>
      <c r="AU408" s="5"/>
    </row>
    <row r="409" spans="1:47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>
        <f>IF($D409="","",HKI!E409+HKII!E409)</f>
        <v>0</v>
      </c>
      <c r="F409" s="16">
        <f>IF($D409="","",HKI!F409+HKII!F409)</f>
        <v>0</v>
      </c>
      <c r="G409" s="16">
        <f>IF($D409="","",HKI!G409+HKII!G409)</f>
        <v>0</v>
      </c>
      <c r="H409" s="16">
        <f>IF($D409="","",HKI!H409+HKII!H409)</f>
        <v>0</v>
      </c>
      <c r="I409" s="16">
        <f>IF($D409="","",HKI!I409+HKII!I409)</f>
        <v>0</v>
      </c>
      <c r="J409" s="16">
        <f>IF($D409="","",HKI!J409+HKII!J409)</f>
        <v>0</v>
      </c>
      <c r="K409" s="16">
        <f>IF($D409="","",HKI!K409+HKII!K409)</f>
        <v>0</v>
      </c>
      <c r="L409" s="16">
        <f>IF($D409="","",HKI!L409+HKII!L409)</f>
        <v>0</v>
      </c>
      <c r="M409" s="34">
        <f>IF($D409="","",($E409+$F409*1.5+$G409*0.25+$H409*0.5+$I409*2+$J409*2.5+$K409*0.5+$L409*1.5)+'HK HE 16-17'!I415)</f>
        <v>0</v>
      </c>
      <c r="N409" s="16">
        <f>IF($D409="","",HKI!N409+HKII!N409)</f>
        <v>0</v>
      </c>
      <c r="O409" s="16">
        <f>IF($D409="","",HKI!O409+HKII!O409)</f>
        <v>0</v>
      </c>
      <c r="P409" s="16">
        <f>IF($D409="","",HKI!P409+HKII!P409)</f>
        <v>0</v>
      </c>
      <c r="Q409" s="16">
        <f>IF($D409="","",HKI!Q409+HKII!Q409)</f>
        <v>0</v>
      </c>
      <c r="R409" s="34">
        <f>IF($D409="","",SUM($N409:$Q409)+'HK HE 16-17'!N415)</f>
        <v>0</v>
      </c>
      <c r="S409" s="16">
        <f>IF($D409="","",HKI!S409+HKII!S409)</f>
        <v>0</v>
      </c>
      <c r="T409" s="16">
        <f>IF($D409="","",HKI!T409+HKII!T409)</f>
        <v>0</v>
      </c>
      <c r="U409" s="16">
        <f>IF($D409="","",HKI!U409+HKII!U409)</f>
        <v>0</v>
      </c>
      <c r="V409" s="34">
        <f>IF($D409="","",((SUM($S409:$T409))-U409)*0.1)+'HK HE 16-17'!R415</f>
        <v>0</v>
      </c>
      <c r="W409" s="16">
        <f>IF($D409="","",HKI!W409+HKII!W409)</f>
        <v>0</v>
      </c>
      <c r="X409" s="16">
        <f>IF($D409="","",HKI!X409+HKII!X409)</f>
        <v>0</v>
      </c>
      <c r="Y409" s="16">
        <f>IF($D409="","",HKI!Y409+HKII!Y409)</f>
        <v>0</v>
      </c>
      <c r="Z409" s="34">
        <f t="shared" si="20"/>
        <v>0</v>
      </c>
      <c r="AA409" s="16">
        <f>IF($D409="","",HKI!AA409+HKII!AA409)</f>
        <v>0</v>
      </c>
      <c r="AB409" s="16">
        <f>IF($D409="","",HKI!AB409+HKII!AB409)</f>
        <v>0</v>
      </c>
      <c r="AC409" s="16">
        <f>IF($D409="","",HKI!AC409+HKII!AC409)</f>
        <v>0</v>
      </c>
      <c r="AD409" s="34">
        <f t="shared" si="21"/>
        <v>0</v>
      </c>
      <c r="AE409" s="16">
        <f>IF($D409="","",HKI!AE409+HKII!AE409)</f>
        <v>0</v>
      </c>
      <c r="AF409" s="16">
        <f>IF($D409="","",HKI!AF409+HKII!AF409)</f>
        <v>0</v>
      </c>
      <c r="AG409" s="16">
        <f>IF($D409="","",HKI!AG409+HKII!AG409)</f>
        <v>0</v>
      </c>
      <c r="AH409" s="34">
        <f>IF($D409="","",HKI!AH409+HKII!AH409)</f>
        <v>0</v>
      </c>
      <c r="AI409" s="16">
        <f>IF($D409="","",HKI!AI409+HKII!AI409+'COI - CHAM THI TN 17-18'!AI409)</f>
        <v>0</v>
      </c>
      <c r="AJ409" s="16">
        <f>IF($D409="","",HKI!AJ409+HKII!AJ409+'COI - CHAM THI TN 17-18'!AJ409)</f>
        <v>0</v>
      </c>
      <c r="AK409" s="34">
        <f>IF($D409="","",(SUM($AI409:$AJ409))*0.2)+'HK HE 16-17'!Y415</f>
        <v>0</v>
      </c>
      <c r="AL409" s="16">
        <f>IF($D409="","",HKI!AL409+HKII!AL409)</f>
        <v>0</v>
      </c>
      <c r="AM409" s="16">
        <f>IF($D409="","",HKI!AM409+HKII!AM409)</f>
        <v>0</v>
      </c>
      <c r="AN409" s="34">
        <f>IF($D409="","",HKI!AN409+HKII!AN409)</f>
        <v>0</v>
      </c>
      <c r="AO409" s="16">
        <f>IF($D409="","",HKI!AO409+HKII!AO409+'COI - CHAM THI TN 17-18'!AO409)</f>
        <v>0</v>
      </c>
      <c r="AP409" s="16">
        <f>IF($D409="","",HKI!AP409+HKII!AP409+'COI - CHAM THI TN 17-18'!AP409)</f>
        <v>0</v>
      </c>
      <c r="AQ409" s="16">
        <f>IF(D409="","",SUM(AO409:AP409)*0.4)+'HK HE 16-17'!AB415</f>
        <v>0</v>
      </c>
      <c r="AR409" s="34">
        <f>IF($D409="","",HKI!AR409+HKII!AR409+'COI - CHAM THI TN 17-18'!AR409+'HK HE 16-17'!AF415)</f>
        <v>0</v>
      </c>
      <c r="AS409" s="34">
        <f>IF($D409="","",HKI!AS409+HKII!AS409+'COI - CHAM THI TN 17-18'!AS409+'HK HE 16-17'!AG415)</f>
        <v>0</v>
      </c>
      <c r="AT409" s="17">
        <f t="shared" si="22"/>
        <v>0</v>
      </c>
      <c r="AU409" s="5"/>
    </row>
    <row r="410" spans="1:47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>
        <f>IF($D410="","",HKI!E410+HKII!E410)</f>
        <v>0</v>
      </c>
      <c r="F410" s="16">
        <f>IF($D410="","",HKI!F410+HKII!F410)</f>
        <v>0</v>
      </c>
      <c r="G410" s="16">
        <f>IF($D410="","",HKI!G410+HKII!G410)</f>
        <v>0</v>
      </c>
      <c r="H410" s="16">
        <f>IF($D410="","",HKI!H410+HKII!H410)</f>
        <v>0</v>
      </c>
      <c r="I410" s="16">
        <f>IF($D410="","",HKI!I410+HKII!I410)</f>
        <v>0</v>
      </c>
      <c r="J410" s="16">
        <f>IF($D410="","",HKI!J410+HKII!J410)</f>
        <v>0</v>
      </c>
      <c r="K410" s="16">
        <f>IF($D410="","",HKI!K410+HKII!K410)</f>
        <v>0</v>
      </c>
      <c r="L410" s="16">
        <f>IF($D410="","",HKI!L410+HKII!L410)</f>
        <v>0</v>
      </c>
      <c r="M410" s="34">
        <f>IF($D410="","",($E410+$F410*1.5+$G410*0.25+$H410*0.5+$I410*2+$J410*2.5+$K410*0.5+$L410*1.5)+'HK HE 16-17'!I416)</f>
        <v>0</v>
      </c>
      <c r="N410" s="16">
        <f>IF($D410="","",HKI!N410+HKII!N410)</f>
        <v>0</v>
      </c>
      <c r="O410" s="16">
        <f>IF($D410="","",HKI!O410+HKII!O410)</f>
        <v>0</v>
      </c>
      <c r="P410" s="16">
        <f>IF($D410="","",HKI!P410+HKII!P410)</f>
        <v>0</v>
      </c>
      <c r="Q410" s="16">
        <f>IF($D410="","",HKI!Q410+HKII!Q410)</f>
        <v>0</v>
      </c>
      <c r="R410" s="34">
        <f>IF($D410="","",SUM($N410:$Q410)+'HK HE 16-17'!N416)</f>
        <v>0</v>
      </c>
      <c r="S410" s="16">
        <f>IF($D410="","",HKI!S410+HKII!S410)</f>
        <v>0</v>
      </c>
      <c r="T410" s="16">
        <f>IF($D410="","",HKI!T410+HKII!T410)</f>
        <v>0</v>
      </c>
      <c r="U410" s="16">
        <f>IF($D410="","",HKI!U410+HKII!U410)</f>
        <v>0</v>
      </c>
      <c r="V410" s="34">
        <f>IF($D410="","",((SUM($S410:$T410))-U410)*0.1)+'HK HE 16-17'!R416</f>
        <v>0</v>
      </c>
      <c r="W410" s="16">
        <f>IF($D410="","",HKI!W410+HKII!W410)</f>
        <v>0</v>
      </c>
      <c r="X410" s="16">
        <f>IF($D410="","",HKI!X410+HKII!X410)</f>
        <v>0</v>
      </c>
      <c r="Y410" s="16">
        <f>IF($D410="","",HKI!Y410+HKII!Y410)</f>
        <v>0</v>
      </c>
      <c r="Z410" s="34">
        <f t="shared" si="20"/>
        <v>0</v>
      </c>
      <c r="AA410" s="16">
        <f>IF($D410="","",HKI!AA410+HKII!AA410)</f>
        <v>0</v>
      </c>
      <c r="AB410" s="16">
        <f>IF($D410="","",HKI!AB410+HKII!AB410)</f>
        <v>0</v>
      </c>
      <c r="AC410" s="16">
        <f>IF($D410="","",HKI!AC410+HKII!AC410)</f>
        <v>0</v>
      </c>
      <c r="AD410" s="34">
        <f t="shared" si="21"/>
        <v>0</v>
      </c>
      <c r="AE410" s="16">
        <f>IF($D410="","",HKI!AE410+HKII!AE410)</f>
        <v>0</v>
      </c>
      <c r="AF410" s="16">
        <f>IF($D410="","",HKI!AF410+HKII!AF410)</f>
        <v>0</v>
      </c>
      <c r="AG410" s="16">
        <f>IF($D410="","",HKI!AG410+HKII!AG410)</f>
        <v>0</v>
      </c>
      <c r="AH410" s="34">
        <f>IF($D410="","",HKI!AH410+HKII!AH410)</f>
        <v>0</v>
      </c>
      <c r="AI410" s="16">
        <f>IF($D410="","",HKI!AI410+HKII!AI410+'COI - CHAM THI TN 17-18'!AI410)</f>
        <v>0</v>
      </c>
      <c r="AJ410" s="16">
        <f>IF($D410="","",HKI!AJ410+HKII!AJ410+'COI - CHAM THI TN 17-18'!AJ410)</f>
        <v>0</v>
      </c>
      <c r="AK410" s="34">
        <f>IF($D410="","",(SUM($AI410:$AJ410))*0.2)+'HK HE 16-17'!Y416</f>
        <v>0</v>
      </c>
      <c r="AL410" s="16">
        <f>IF($D410="","",HKI!AL410+HKII!AL410)</f>
        <v>0</v>
      </c>
      <c r="AM410" s="16">
        <f>IF($D410="","",HKI!AM410+HKII!AM410)</f>
        <v>0</v>
      </c>
      <c r="AN410" s="34">
        <f>IF($D410="","",HKI!AN410+HKII!AN410)</f>
        <v>0</v>
      </c>
      <c r="AO410" s="16">
        <f>IF($D410="","",HKI!AO410+HKII!AO410+'COI - CHAM THI TN 17-18'!AO410)</f>
        <v>0</v>
      </c>
      <c r="AP410" s="16">
        <f>IF($D410="","",HKI!AP410+HKII!AP410+'COI - CHAM THI TN 17-18'!AP410)</f>
        <v>0</v>
      </c>
      <c r="AQ410" s="16">
        <f>IF(D410="","",SUM(AO410:AP410)*0.4)+'HK HE 16-17'!AB416</f>
        <v>0</v>
      </c>
      <c r="AR410" s="34">
        <f>IF($D410="","",HKI!AR410+HKII!AR410+'COI - CHAM THI TN 17-18'!AR410+'HK HE 16-17'!AF416)</f>
        <v>0</v>
      </c>
      <c r="AS410" s="34">
        <f>IF($D410="","",HKI!AS410+HKII!AS410+'COI - CHAM THI TN 17-18'!AS410+'HK HE 16-17'!AG416)</f>
        <v>0</v>
      </c>
      <c r="AT410" s="17">
        <f t="shared" si="22"/>
        <v>0</v>
      </c>
      <c r="AU410" s="5"/>
    </row>
    <row r="411" spans="1:47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>
        <f>IF($D411="","",HKI!E411+HKII!E411)</f>
        <v>0</v>
      </c>
      <c r="F411" s="16">
        <f>IF($D411="","",HKI!F411+HKII!F411)</f>
        <v>0</v>
      </c>
      <c r="G411" s="16">
        <f>IF($D411="","",HKI!G411+HKII!G411)</f>
        <v>0</v>
      </c>
      <c r="H411" s="16">
        <f>IF($D411="","",HKI!H411+HKII!H411)</f>
        <v>0</v>
      </c>
      <c r="I411" s="16">
        <f>IF($D411="","",HKI!I411+HKII!I411)</f>
        <v>0</v>
      </c>
      <c r="J411" s="16">
        <f>IF($D411="","",HKI!J411+HKII!J411)</f>
        <v>0</v>
      </c>
      <c r="K411" s="16">
        <f>IF($D411="","",HKI!K411+HKII!K411)</f>
        <v>0</v>
      </c>
      <c r="L411" s="16">
        <f>IF($D411="","",HKI!L411+HKII!L411)</f>
        <v>0</v>
      </c>
      <c r="M411" s="34">
        <f>IF($D411="","",($E411+$F411*1.5+$G411*0.25+$H411*0.5+$I411*2+$J411*2.5+$K411*0.5+$L411*1.5)+'HK HE 16-17'!I417)</f>
        <v>0</v>
      </c>
      <c r="N411" s="16">
        <f>IF($D411="","",HKI!N411+HKII!N411)</f>
        <v>0</v>
      </c>
      <c r="O411" s="16">
        <f>IF($D411="","",HKI!O411+HKII!O411)</f>
        <v>0</v>
      </c>
      <c r="P411" s="16">
        <f>IF($D411="","",HKI!P411+HKII!P411)</f>
        <v>0</v>
      </c>
      <c r="Q411" s="16">
        <f>IF($D411="","",HKI!Q411+HKII!Q411)</f>
        <v>0</v>
      </c>
      <c r="R411" s="34">
        <f>IF($D411="","",SUM($N411:$Q411)+'HK HE 16-17'!N417)</f>
        <v>0</v>
      </c>
      <c r="S411" s="16">
        <f>IF($D411="","",HKI!S411+HKII!S411)</f>
        <v>0</v>
      </c>
      <c r="T411" s="16">
        <f>IF($D411="","",HKI!T411+HKII!T411)</f>
        <v>0</v>
      </c>
      <c r="U411" s="16">
        <f>IF($D411="","",HKI!U411+HKII!U411)</f>
        <v>0</v>
      </c>
      <c r="V411" s="34">
        <f>IF($D411="","",((SUM($S411:$T411))-U411)*0.1)+'HK HE 16-17'!R417</f>
        <v>0</v>
      </c>
      <c r="W411" s="16">
        <f>IF($D411="","",HKI!W411+HKII!W411)</f>
        <v>0</v>
      </c>
      <c r="X411" s="16">
        <f>IF($D411="","",HKI!X411+HKII!X411)</f>
        <v>0</v>
      </c>
      <c r="Y411" s="16">
        <f>IF($D411="","",HKI!Y411+HKII!Y411)</f>
        <v>0</v>
      </c>
      <c r="Z411" s="34">
        <f t="shared" si="20"/>
        <v>0</v>
      </c>
      <c r="AA411" s="16">
        <f>IF($D411="","",HKI!AA411+HKII!AA411)</f>
        <v>0</v>
      </c>
      <c r="AB411" s="16">
        <f>IF($D411="","",HKI!AB411+HKII!AB411)</f>
        <v>0</v>
      </c>
      <c r="AC411" s="16">
        <f>IF($D411="","",HKI!AC411+HKII!AC411)</f>
        <v>0</v>
      </c>
      <c r="AD411" s="34">
        <f t="shared" si="21"/>
        <v>0</v>
      </c>
      <c r="AE411" s="16">
        <f>IF($D411="","",HKI!AE411+HKII!AE411)</f>
        <v>0</v>
      </c>
      <c r="AF411" s="16">
        <f>IF($D411="","",HKI!AF411+HKII!AF411)</f>
        <v>0</v>
      </c>
      <c r="AG411" s="16">
        <f>IF($D411="","",HKI!AG411+HKII!AG411)</f>
        <v>0</v>
      </c>
      <c r="AH411" s="34">
        <f>IF($D411="","",HKI!AH411+HKII!AH411)</f>
        <v>0</v>
      </c>
      <c r="AI411" s="16">
        <f>IF($D411="","",HKI!AI411+HKII!AI411+'COI - CHAM THI TN 17-18'!AI411)</f>
        <v>0</v>
      </c>
      <c r="AJ411" s="16">
        <f>IF($D411="","",HKI!AJ411+HKII!AJ411+'COI - CHAM THI TN 17-18'!AJ411)</f>
        <v>0</v>
      </c>
      <c r="AK411" s="34">
        <f>IF($D411="","",(SUM($AI411:$AJ411))*0.2)+'HK HE 16-17'!Y417</f>
        <v>0</v>
      </c>
      <c r="AL411" s="16">
        <f>IF($D411="","",HKI!AL411+HKII!AL411)</f>
        <v>0</v>
      </c>
      <c r="AM411" s="16">
        <f>IF($D411="","",HKI!AM411+HKII!AM411)</f>
        <v>0</v>
      </c>
      <c r="AN411" s="34">
        <f>IF($D411="","",HKI!AN411+HKII!AN411)</f>
        <v>0</v>
      </c>
      <c r="AO411" s="16">
        <f>IF($D411="","",HKI!AO411+HKII!AO411+'COI - CHAM THI TN 17-18'!AO411)</f>
        <v>0</v>
      </c>
      <c r="AP411" s="16">
        <f>IF($D411="","",HKI!AP411+HKII!AP411+'COI - CHAM THI TN 17-18'!AP411)</f>
        <v>0</v>
      </c>
      <c r="AQ411" s="16">
        <f>IF(D411="","",SUM(AO411:AP411)*0.4)+'HK HE 16-17'!AB417</f>
        <v>0</v>
      </c>
      <c r="AR411" s="34">
        <f>IF($D411="","",HKI!AR411+HKII!AR411+'COI - CHAM THI TN 17-18'!AR411+'HK HE 16-17'!AF417)</f>
        <v>0</v>
      </c>
      <c r="AS411" s="34">
        <f>IF($D411="","",HKI!AS411+HKII!AS411+'COI - CHAM THI TN 17-18'!AS411+'HK HE 16-17'!AG417)</f>
        <v>0</v>
      </c>
      <c r="AT411" s="17">
        <f t="shared" si="22"/>
        <v>0</v>
      </c>
      <c r="AU411" s="5"/>
    </row>
    <row r="412" spans="1:47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>
        <f>IF($D412="","",HKI!E412+HKII!E412)</f>
        <v>0</v>
      </c>
      <c r="F412" s="16">
        <f>IF($D412="","",HKI!F412+HKII!F412)</f>
        <v>0</v>
      </c>
      <c r="G412" s="16">
        <f>IF($D412="","",HKI!G412+HKII!G412)</f>
        <v>0</v>
      </c>
      <c r="H412" s="16">
        <f>IF($D412="","",HKI!H412+HKII!H412)</f>
        <v>0</v>
      </c>
      <c r="I412" s="16">
        <f>IF($D412="","",HKI!I412+HKII!I412)</f>
        <v>0</v>
      </c>
      <c r="J412" s="16">
        <f>IF($D412="","",HKI!J412+HKII!J412)</f>
        <v>0</v>
      </c>
      <c r="K412" s="16">
        <f>IF($D412="","",HKI!K412+HKII!K412)</f>
        <v>0</v>
      </c>
      <c r="L412" s="16">
        <f>IF($D412="","",HKI!L412+HKII!L412)</f>
        <v>0</v>
      </c>
      <c r="M412" s="34">
        <f>IF($D412="","",($E412+$F412*1.5+$G412*0.25+$H412*0.5+$I412*2+$J412*2.5+$K412*0.5+$L412*1.5)+'HK HE 16-17'!I418)</f>
        <v>0</v>
      </c>
      <c r="N412" s="16">
        <f>IF($D412="","",HKI!N412+HKII!N412)</f>
        <v>0</v>
      </c>
      <c r="O412" s="16">
        <f>IF($D412="","",HKI!O412+HKII!O412)</f>
        <v>0</v>
      </c>
      <c r="P412" s="16">
        <f>IF($D412="","",HKI!P412+HKII!P412)</f>
        <v>0</v>
      </c>
      <c r="Q412" s="16">
        <f>IF($D412="","",HKI!Q412+HKII!Q412)</f>
        <v>0</v>
      </c>
      <c r="R412" s="34">
        <f>IF($D412="","",SUM($N412:$Q412)+'HK HE 16-17'!N418)</f>
        <v>0</v>
      </c>
      <c r="S412" s="16">
        <f>IF($D412="","",HKI!S412+HKII!S412)</f>
        <v>0</v>
      </c>
      <c r="T412" s="16">
        <f>IF($D412="","",HKI!T412+HKII!T412)</f>
        <v>0</v>
      </c>
      <c r="U412" s="16">
        <f>IF($D412="","",HKI!U412+HKII!U412)</f>
        <v>0</v>
      </c>
      <c r="V412" s="34">
        <f>IF($D412="","",((SUM($S412:$T412))-U412)*0.1)+'HK HE 16-17'!R418</f>
        <v>0</v>
      </c>
      <c r="W412" s="16">
        <f>IF($D412="","",HKI!W412+HKII!W412)</f>
        <v>0</v>
      </c>
      <c r="X412" s="16">
        <f>IF($D412="","",HKI!X412+HKII!X412)</f>
        <v>0</v>
      </c>
      <c r="Y412" s="16">
        <f>IF($D412="","",HKI!Y412+HKII!Y412)</f>
        <v>0</v>
      </c>
      <c r="Z412" s="34">
        <f t="shared" si="20"/>
        <v>0</v>
      </c>
      <c r="AA412" s="16">
        <f>IF($D412="","",HKI!AA412+HKII!AA412)</f>
        <v>0</v>
      </c>
      <c r="AB412" s="16">
        <f>IF($D412="","",HKI!AB412+HKII!AB412)</f>
        <v>0</v>
      </c>
      <c r="AC412" s="16">
        <f>IF($D412="","",HKI!AC412+HKII!AC412)</f>
        <v>0</v>
      </c>
      <c r="AD412" s="34">
        <f t="shared" si="21"/>
        <v>0</v>
      </c>
      <c r="AE412" s="16">
        <f>IF($D412="","",HKI!AE412+HKII!AE412)</f>
        <v>0</v>
      </c>
      <c r="AF412" s="16">
        <f>IF($D412="","",HKI!AF412+HKII!AF412)</f>
        <v>0</v>
      </c>
      <c r="AG412" s="16">
        <f>IF($D412="","",HKI!AG412+HKII!AG412)</f>
        <v>0</v>
      </c>
      <c r="AH412" s="34">
        <f>IF($D412="","",HKI!AH412+HKII!AH412)</f>
        <v>0</v>
      </c>
      <c r="AI412" s="16">
        <f>IF($D412="","",HKI!AI412+HKII!AI412+'COI - CHAM THI TN 17-18'!AI412)</f>
        <v>0</v>
      </c>
      <c r="AJ412" s="16">
        <f>IF($D412="","",HKI!AJ412+HKII!AJ412+'COI - CHAM THI TN 17-18'!AJ412)</f>
        <v>0</v>
      </c>
      <c r="AK412" s="34">
        <f>IF($D412="","",(SUM($AI412:$AJ412))*0.2)+'HK HE 16-17'!Y418</f>
        <v>0</v>
      </c>
      <c r="AL412" s="16">
        <f>IF($D412="","",HKI!AL412+HKII!AL412)</f>
        <v>0</v>
      </c>
      <c r="AM412" s="16">
        <f>IF($D412="","",HKI!AM412+HKII!AM412)</f>
        <v>0</v>
      </c>
      <c r="AN412" s="34">
        <f>IF($D412="","",HKI!AN412+HKII!AN412)</f>
        <v>0</v>
      </c>
      <c r="AO412" s="16">
        <f>IF($D412="","",HKI!AO412+HKII!AO412+'COI - CHAM THI TN 17-18'!AO412)</f>
        <v>0</v>
      </c>
      <c r="AP412" s="16">
        <f>IF($D412="","",HKI!AP412+HKII!AP412+'COI - CHAM THI TN 17-18'!AP412)</f>
        <v>0</v>
      </c>
      <c r="AQ412" s="16">
        <f>IF(D412="","",SUM(AO412:AP412)*0.4)+'HK HE 16-17'!AB418</f>
        <v>0</v>
      </c>
      <c r="AR412" s="34">
        <f>IF($D412="","",HKI!AR412+HKII!AR412+'COI - CHAM THI TN 17-18'!AR412+'HK HE 16-17'!AF418)</f>
        <v>0</v>
      </c>
      <c r="AS412" s="34">
        <f>IF($D412="","",HKI!AS412+HKII!AS412+'COI - CHAM THI TN 17-18'!AS412+'HK HE 16-17'!AG418)</f>
        <v>0</v>
      </c>
      <c r="AT412" s="17">
        <f t="shared" si="22"/>
        <v>0</v>
      </c>
      <c r="AU412" s="5"/>
    </row>
    <row r="413" spans="1:47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>
        <f>IF($D413="","",HKI!E413+HKII!E413)</f>
        <v>4</v>
      </c>
      <c r="F413" s="16">
        <f>IF($D413="","",HKI!F413+HKII!F413)</f>
        <v>0</v>
      </c>
      <c r="G413" s="16">
        <f>IF($D413="","",HKI!G413+HKII!G413)</f>
        <v>0</v>
      </c>
      <c r="H413" s="16">
        <f>IF($D413="","",HKI!H413+HKII!H413)</f>
        <v>0</v>
      </c>
      <c r="I413" s="16">
        <f>IF($D413="","",HKI!I413+HKII!I413)</f>
        <v>0</v>
      </c>
      <c r="J413" s="16">
        <f>IF($D413="","",HKI!J413+HKII!J413)</f>
        <v>0</v>
      </c>
      <c r="K413" s="16">
        <f>IF($D413="","",HKI!K413+HKII!K413)</f>
        <v>0</v>
      </c>
      <c r="L413" s="16">
        <f>IF($D413="","",HKI!L413+HKII!L413)</f>
        <v>0</v>
      </c>
      <c r="M413" s="34">
        <f>IF($D413="","",($E413+$F413*1.5+$G413*0.25+$H413*0.5+$I413*2+$J413*2.5+$K413*0.5+$L413*1.5)+'HK HE 16-17'!I419)</f>
        <v>4</v>
      </c>
      <c r="N413" s="16">
        <f>IF($D413="","",HKI!N413+HKII!N413)</f>
        <v>0</v>
      </c>
      <c r="O413" s="16">
        <f>IF($D413="","",HKI!O413+HKII!O413)</f>
        <v>0</v>
      </c>
      <c r="P413" s="16">
        <f>IF($D413="","",HKI!P413+HKII!P413)</f>
        <v>0</v>
      </c>
      <c r="Q413" s="16">
        <f>IF($D413="","",HKI!Q413+HKII!Q413)</f>
        <v>0</v>
      </c>
      <c r="R413" s="34">
        <f>IF($D413="","",SUM($N413:$Q413)+'HK HE 16-17'!N419)</f>
        <v>0</v>
      </c>
      <c r="S413" s="16">
        <f>IF($D413="","",HKI!S413+HKII!S413)</f>
        <v>41</v>
      </c>
      <c r="T413" s="16">
        <f>IF($D413="","",HKI!T413+HKII!T413)</f>
        <v>0</v>
      </c>
      <c r="U413" s="16">
        <f>IF($D413="","",HKI!U413+HKII!U413)</f>
        <v>41</v>
      </c>
      <c r="V413" s="34">
        <f>IF($D413="","",((SUM($S413:$T413))-U413)*0.1)+'HK HE 16-17'!R419</f>
        <v>0</v>
      </c>
      <c r="W413" s="16">
        <f>IF($D413="","",HKI!W413+HKII!W413)</f>
        <v>0</v>
      </c>
      <c r="X413" s="16">
        <f>IF($D413="","",HKI!X413+HKII!X413)</f>
        <v>0</v>
      </c>
      <c r="Y413" s="16">
        <f>IF($D413="","",HKI!Y413+HKII!Y413)</f>
        <v>0</v>
      </c>
      <c r="Z413" s="34">
        <f t="shared" si="20"/>
        <v>0</v>
      </c>
      <c r="AA413" s="16">
        <f>IF($D413="","",HKI!AA413+HKII!AA413)</f>
        <v>0</v>
      </c>
      <c r="AB413" s="16">
        <f>IF($D413="","",HKI!AB413+HKII!AB413)</f>
        <v>0</v>
      </c>
      <c r="AC413" s="16">
        <f>IF($D413="","",HKI!AC413+HKII!AC413)</f>
        <v>0</v>
      </c>
      <c r="AD413" s="34">
        <f t="shared" si="21"/>
        <v>0</v>
      </c>
      <c r="AE413" s="16">
        <f>IF($D413="","",HKI!AE413+HKII!AE413)</f>
        <v>0</v>
      </c>
      <c r="AF413" s="16">
        <f>IF($D413="","",HKI!AF413+HKII!AF413)</f>
        <v>0</v>
      </c>
      <c r="AG413" s="16">
        <f>IF($D413="","",HKI!AG413+HKII!AG413)</f>
        <v>0</v>
      </c>
      <c r="AH413" s="34">
        <f>IF($D413="","",HKI!AH413+HKII!AH413)</f>
        <v>0</v>
      </c>
      <c r="AI413" s="16">
        <f>IF($D413="","",HKI!AI413+HKII!AI413+'COI - CHAM THI TN 17-18'!AI413)</f>
        <v>0</v>
      </c>
      <c r="AJ413" s="16">
        <f>IF($D413="","",HKI!AJ413+HKII!AJ413+'COI - CHAM THI TN 17-18'!AJ413)</f>
        <v>0</v>
      </c>
      <c r="AK413" s="34">
        <f>IF($D413="","",(SUM($AI413:$AJ413))*0.2)+'HK HE 16-17'!Y419</f>
        <v>0</v>
      </c>
      <c r="AL413" s="16">
        <f>IF($D413="","",HKI!AL413+HKII!AL413)</f>
        <v>0</v>
      </c>
      <c r="AM413" s="16">
        <f>IF($D413="","",HKI!AM413+HKII!AM413)</f>
        <v>0</v>
      </c>
      <c r="AN413" s="34">
        <f>IF($D413="","",HKI!AN413+HKII!AN413)</f>
        <v>0</v>
      </c>
      <c r="AO413" s="16">
        <f>IF($D413="","",HKI!AO413+HKII!AO413+'COI - CHAM THI TN 17-18'!AO413)</f>
        <v>0</v>
      </c>
      <c r="AP413" s="16">
        <f>IF($D413="","",HKI!AP413+HKII!AP413+'COI - CHAM THI TN 17-18'!AP413)</f>
        <v>0</v>
      </c>
      <c r="AQ413" s="16">
        <f>IF(D413="","",SUM(AO413:AP413)*0.4)+'HK HE 16-17'!AB419</f>
        <v>0</v>
      </c>
      <c r="AR413" s="34">
        <f>IF($D413="","",HKI!AR413+HKII!AR413+'COI - CHAM THI TN 17-18'!AR413+'HK HE 16-17'!AF419)</f>
        <v>0</v>
      </c>
      <c r="AS413" s="34">
        <f>IF($D413="","",HKI!AS413+HKII!AS413+'COI - CHAM THI TN 17-18'!AS413+'HK HE 16-17'!AG419)</f>
        <v>0</v>
      </c>
      <c r="AT413" s="17">
        <f t="shared" si="22"/>
        <v>4</v>
      </c>
      <c r="AU413" s="5"/>
    </row>
    <row r="414" spans="1:47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>
        <f>IF($D414="","",HKI!E414+HKII!E414)</f>
        <v>0</v>
      </c>
      <c r="F414" s="16">
        <f>IF($D414="","",HKI!F414+HKII!F414)</f>
        <v>0</v>
      </c>
      <c r="G414" s="16">
        <f>IF($D414="","",HKI!G414+HKII!G414)</f>
        <v>0</v>
      </c>
      <c r="H414" s="16">
        <f>IF($D414="","",HKI!H414+HKII!H414)</f>
        <v>0</v>
      </c>
      <c r="I414" s="16">
        <f>IF($D414="","",HKI!I414+HKII!I414)</f>
        <v>0</v>
      </c>
      <c r="J414" s="16">
        <f>IF($D414="","",HKI!J414+HKII!J414)</f>
        <v>0</v>
      </c>
      <c r="K414" s="16">
        <f>IF($D414="","",HKI!K414+HKII!K414)</f>
        <v>0</v>
      </c>
      <c r="L414" s="16">
        <f>IF($D414="","",HKI!L414+HKII!L414)</f>
        <v>0</v>
      </c>
      <c r="M414" s="34">
        <f>IF($D414="","",($E414+$F414*1.5+$G414*0.25+$H414*0.5+$I414*2+$J414*2.5+$K414*0.5+$L414*1.5)+'HK HE 16-17'!I420)</f>
        <v>0</v>
      </c>
      <c r="N414" s="16">
        <f>IF($D414="","",HKI!N414+HKII!N414)</f>
        <v>0</v>
      </c>
      <c r="O414" s="16">
        <f>IF($D414="","",HKI!O414+HKII!O414)</f>
        <v>0</v>
      </c>
      <c r="P414" s="16">
        <f>IF($D414="","",HKI!P414+HKII!P414)</f>
        <v>0</v>
      </c>
      <c r="Q414" s="16">
        <f>IF($D414="","",HKI!Q414+HKII!Q414)</f>
        <v>0</v>
      </c>
      <c r="R414" s="34">
        <f>IF($D414="","",SUM($N414:$Q414)+'HK HE 16-17'!N420)</f>
        <v>0</v>
      </c>
      <c r="S414" s="16">
        <f>IF($D414="","",HKI!S414+HKII!S414)</f>
        <v>0</v>
      </c>
      <c r="T414" s="16">
        <f>IF($D414="","",HKI!T414+HKII!T414)</f>
        <v>0</v>
      </c>
      <c r="U414" s="16">
        <f>IF($D414="","",HKI!U414+HKII!U414)</f>
        <v>0</v>
      </c>
      <c r="V414" s="34">
        <f>IF($D414="","",((SUM($S414:$T414))-U414)*0.1)+'HK HE 16-17'!R420</f>
        <v>0</v>
      </c>
      <c r="W414" s="16">
        <f>IF($D414="","",HKI!W414+HKII!W414)</f>
        <v>0</v>
      </c>
      <c r="X414" s="16">
        <f>IF($D414="","",HKI!X414+HKII!X414)</f>
        <v>0</v>
      </c>
      <c r="Y414" s="16">
        <f>IF($D414="","",HKI!Y414+HKII!Y414)</f>
        <v>0</v>
      </c>
      <c r="Z414" s="34">
        <f t="shared" si="20"/>
        <v>0</v>
      </c>
      <c r="AA414" s="16">
        <f>IF($D414="","",HKI!AA414+HKII!AA414)</f>
        <v>0</v>
      </c>
      <c r="AB414" s="16">
        <f>IF($D414="","",HKI!AB414+HKII!AB414)</f>
        <v>0</v>
      </c>
      <c r="AC414" s="16">
        <f>IF($D414="","",HKI!AC414+HKII!AC414)</f>
        <v>0</v>
      </c>
      <c r="AD414" s="34">
        <f t="shared" si="21"/>
        <v>0</v>
      </c>
      <c r="AE414" s="16">
        <f>IF($D414="","",HKI!AE414+HKII!AE414)</f>
        <v>0</v>
      </c>
      <c r="AF414" s="16">
        <f>IF($D414="","",HKI!AF414+HKII!AF414)</f>
        <v>0</v>
      </c>
      <c r="AG414" s="16">
        <f>IF($D414="","",HKI!AG414+HKII!AG414)</f>
        <v>0</v>
      </c>
      <c r="AH414" s="34">
        <f>IF($D414="","",HKI!AH414+HKII!AH414)</f>
        <v>0</v>
      </c>
      <c r="AI414" s="16">
        <f>IF($D414="","",HKI!AI414+HKII!AI414+'COI - CHAM THI TN 17-18'!AI414)</f>
        <v>0</v>
      </c>
      <c r="AJ414" s="16">
        <f>IF($D414="","",HKI!AJ414+HKII!AJ414+'COI - CHAM THI TN 17-18'!AJ414)</f>
        <v>0</v>
      </c>
      <c r="AK414" s="34">
        <f>IF($D414="","",(SUM($AI414:$AJ414))*0.2)+'HK HE 16-17'!Y420</f>
        <v>0</v>
      </c>
      <c r="AL414" s="16">
        <f>IF($D414="","",HKI!AL414+HKII!AL414)</f>
        <v>0</v>
      </c>
      <c r="AM414" s="16">
        <f>IF($D414="","",HKI!AM414+HKII!AM414)</f>
        <v>0</v>
      </c>
      <c r="AN414" s="34">
        <f>IF($D414="","",HKI!AN414+HKII!AN414)</f>
        <v>0</v>
      </c>
      <c r="AO414" s="16">
        <f>IF($D414="","",HKI!AO414+HKII!AO414+'COI - CHAM THI TN 17-18'!AO414)</f>
        <v>0</v>
      </c>
      <c r="AP414" s="16">
        <f>IF($D414="","",HKI!AP414+HKII!AP414+'COI - CHAM THI TN 17-18'!AP414)</f>
        <v>0</v>
      </c>
      <c r="AQ414" s="16">
        <f>IF(D414="","",SUM(AO414:AP414)*0.4)+'HK HE 16-17'!AB420</f>
        <v>0</v>
      </c>
      <c r="AR414" s="34">
        <f>IF($D414="","",HKI!AR414+HKII!AR414+'COI - CHAM THI TN 17-18'!AR414+'HK HE 16-17'!AF420)</f>
        <v>0</v>
      </c>
      <c r="AS414" s="34">
        <f>IF($D414="","",HKI!AS414+HKII!AS414+'COI - CHAM THI TN 17-18'!AS414+'HK HE 16-17'!AG420)</f>
        <v>0</v>
      </c>
      <c r="AT414" s="17">
        <f t="shared" si="22"/>
        <v>0</v>
      </c>
      <c r="AU414" s="5"/>
    </row>
    <row r="415" spans="1:47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>
        <f>IF($D415="","",HKI!E415+HKII!E415)</f>
        <v>0</v>
      </c>
      <c r="F415" s="16">
        <f>IF($D415="","",HKI!F415+HKII!F415)</f>
        <v>0</v>
      </c>
      <c r="G415" s="16">
        <f>IF($D415="","",HKI!G415+HKII!G415)</f>
        <v>0</v>
      </c>
      <c r="H415" s="16">
        <f>IF($D415="","",HKI!H415+HKII!H415)</f>
        <v>0</v>
      </c>
      <c r="I415" s="16">
        <f>IF($D415="","",HKI!I415+HKII!I415)</f>
        <v>0</v>
      </c>
      <c r="J415" s="16">
        <f>IF($D415="","",HKI!J415+HKII!J415)</f>
        <v>0</v>
      </c>
      <c r="K415" s="16">
        <f>IF($D415="","",HKI!K415+HKII!K415)</f>
        <v>0</v>
      </c>
      <c r="L415" s="16">
        <f>IF($D415="","",HKI!L415+HKII!L415)</f>
        <v>0</v>
      </c>
      <c r="M415" s="34">
        <f>IF($D415="","",($E415+$F415*1.5+$G415*0.25+$H415*0.5+$I415*2+$J415*2.5+$K415*0.5+$L415*1.5)+'HK HE 16-17'!I421)</f>
        <v>0</v>
      </c>
      <c r="N415" s="16">
        <f>IF($D415="","",HKI!N415+HKII!N415)</f>
        <v>0</v>
      </c>
      <c r="O415" s="16">
        <f>IF($D415="","",HKI!O415+HKII!O415)</f>
        <v>0</v>
      </c>
      <c r="P415" s="16">
        <f>IF($D415="","",HKI!P415+HKII!P415)</f>
        <v>0</v>
      </c>
      <c r="Q415" s="16">
        <f>IF($D415="","",HKI!Q415+HKII!Q415)</f>
        <v>0</v>
      </c>
      <c r="R415" s="34">
        <f>IF($D415="","",SUM($N415:$Q415)+'HK HE 16-17'!N421)</f>
        <v>0</v>
      </c>
      <c r="S415" s="16">
        <f>IF($D415="","",HKI!S415+HKII!S415)</f>
        <v>0</v>
      </c>
      <c r="T415" s="16">
        <f>IF($D415="","",HKI!T415+HKII!T415)</f>
        <v>0</v>
      </c>
      <c r="U415" s="16">
        <f>IF($D415="","",HKI!U415+HKII!U415)</f>
        <v>0</v>
      </c>
      <c r="V415" s="34">
        <f>IF($D415="","",((SUM($S415:$T415))-U415)*0.1)+'HK HE 16-17'!R421</f>
        <v>0</v>
      </c>
      <c r="W415" s="16">
        <f>IF($D415="","",HKI!W415+HKII!W415)</f>
        <v>0</v>
      </c>
      <c r="X415" s="16">
        <f>IF($D415="","",HKI!X415+HKII!X415)</f>
        <v>0</v>
      </c>
      <c r="Y415" s="16">
        <f>IF($D415="","",HKI!Y415+HKII!Y415)</f>
        <v>0</v>
      </c>
      <c r="Z415" s="34">
        <f t="shared" si="20"/>
        <v>0</v>
      </c>
      <c r="AA415" s="16">
        <f>IF($D415="","",HKI!AA415+HKII!AA415)</f>
        <v>0</v>
      </c>
      <c r="AB415" s="16">
        <f>IF($D415="","",HKI!AB415+HKII!AB415)</f>
        <v>0</v>
      </c>
      <c r="AC415" s="16">
        <f>IF($D415="","",HKI!AC415+HKII!AC415)</f>
        <v>0</v>
      </c>
      <c r="AD415" s="34">
        <f t="shared" si="21"/>
        <v>0</v>
      </c>
      <c r="AE415" s="16">
        <f>IF($D415="","",HKI!AE415+HKII!AE415)</f>
        <v>0</v>
      </c>
      <c r="AF415" s="16">
        <f>IF($D415="","",HKI!AF415+HKII!AF415)</f>
        <v>0</v>
      </c>
      <c r="AG415" s="16">
        <f>IF($D415="","",HKI!AG415+HKII!AG415)</f>
        <v>0</v>
      </c>
      <c r="AH415" s="34">
        <f>IF($D415="","",HKI!AH415+HKII!AH415)</f>
        <v>0</v>
      </c>
      <c r="AI415" s="16">
        <f>IF($D415="","",HKI!AI415+HKII!AI415+'COI - CHAM THI TN 17-18'!AI415)</f>
        <v>0</v>
      </c>
      <c r="AJ415" s="16">
        <f>IF($D415="","",HKI!AJ415+HKII!AJ415+'COI - CHAM THI TN 17-18'!AJ415)</f>
        <v>0</v>
      </c>
      <c r="AK415" s="34">
        <f>IF($D415="","",(SUM($AI415:$AJ415))*0.2)+'HK HE 16-17'!Y421</f>
        <v>0</v>
      </c>
      <c r="AL415" s="16">
        <f>IF($D415="","",HKI!AL415+HKII!AL415)</f>
        <v>0</v>
      </c>
      <c r="AM415" s="16">
        <f>IF($D415="","",HKI!AM415+HKII!AM415)</f>
        <v>0</v>
      </c>
      <c r="AN415" s="34">
        <f>IF($D415="","",HKI!AN415+HKII!AN415)</f>
        <v>0</v>
      </c>
      <c r="AO415" s="16">
        <f>IF($D415="","",HKI!AO415+HKII!AO415+'COI - CHAM THI TN 17-18'!AO415)</f>
        <v>0</v>
      </c>
      <c r="AP415" s="16">
        <f>IF($D415="","",HKI!AP415+HKII!AP415+'COI - CHAM THI TN 17-18'!AP415)</f>
        <v>0</v>
      </c>
      <c r="AQ415" s="16">
        <f>IF(D415="","",SUM(AO415:AP415)*0.4)+'HK HE 16-17'!AB421</f>
        <v>0</v>
      </c>
      <c r="AR415" s="34">
        <f>IF($D415="","",HKI!AR415+HKII!AR415+'COI - CHAM THI TN 17-18'!AR415+'HK HE 16-17'!AF421)</f>
        <v>0</v>
      </c>
      <c r="AS415" s="34">
        <f>IF($D415="","",HKI!AS415+HKII!AS415+'COI - CHAM THI TN 17-18'!AS415+'HK HE 16-17'!AG421)</f>
        <v>0</v>
      </c>
      <c r="AT415" s="17">
        <f t="shared" si="22"/>
        <v>0</v>
      </c>
      <c r="AU415" s="5"/>
    </row>
    <row r="416" spans="1:47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>
        <f>IF($D416="","",HKI!E416+HKII!E416)</f>
        <v>0</v>
      </c>
      <c r="F416" s="16">
        <f>IF($D416="","",HKI!F416+HKII!F416)</f>
        <v>0</v>
      </c>
      <c r="G416" s="16">
        <f>IF($D416="","",HKI!G416+HKII!G416)</f>
        <v>0</v>
      </c>
      <c r="H416" s="16">
        <f>IF($D416="","",HKI!H416+HKII!H416)</f>
        <v>0</v>
      </c>
      <c r="I416" s="16">
        <f>IF($D416="","",HKI!I416+HKII!I416)</f>
        <v>0</v>
      </c>
      <c r="J416" s="16">
        <f>IF($D416="","",HKI!J416+HKII!J416)</f>
        <v>0</v>
      </c>
      <c r="K416" s="16">
        <f>IF($D416="","",HKI!K416+HKII!K416)</f>
        <v>0</v>
      </c>
      <c r="L416" s="16">
        <f>IF($D416="","",HKI!L416+HKII!L416)</f>
        <v>0</v>
      </c>
      <c r="M416" s="34">
        <f>IF($D416="","",($E416+$F416*1.5+$G416*0.25+$H416*0.5+$I416*2+$J416*2.5+$K416*0.5+$L416*1.5)+'HK HE 16-17'!I422)</f>
        <v>0</v>
      </c>
      <c r="N416" s="16">
        <f>IF($D416="","",HKI!N416+HKII!N416)</f>
        <v>0</v>
      </c>
      <c r="O416" s="16">
        <f>IF($D416="","",HKI!O416+HKII!O416)</f>
        <v>0</v>
      </c>
      <c r="P416" s="16">
        <f>IF($D416="","",HKI!P416+HKII!P416)</f>
        <v>0</v>
      </c>
      <c r="Q416" s="16">
        <f>IF($D416="","",HKI!Q416+HKII!Q416)</f>
        <v>0</v>
      </c>
      <c r="R416" s="34">
        <f>IF($D416="","",SUM($N416:$Q416)+'HK HE 16-17'!N422)</f>
        <v>0</v>
      </c>
      <c r="S416" s="16">
        <f>IF($D416="","",HKI!S416+HKII!S416)</f>
        <v>0</v>
      </c>
      <c r="T416" s="16">
        <f>IF($D416="","",HKI!T416+HKII!T416)</f>
        <v>0</v>
      </c>
      <c r="U416" s="16">
        <f>IF($D416="","",HKI!U416+HKII!U416)</f>
        <v>0</v>
      </c>
      <c r="V416" s="34">
        <f>IF($D416="","",((SUM($S416:$T416))-U416)*0.1)+'HK HE 16-17'!R422</f>
        <v>0</v>
      </c>
      <c r="W416" s="16">
        <f>IF($D416="","",HKI!W416+HKII!W416)</f>
        <v>0</v>
      </c>
      <c r="X416" s="16">
        <f>IF($D416="","",HKI!X416+HKII!X416)</f>
        <v>0</v>
      </c>
      <c r="Y416" s="16">
        <f>IF($D416="","",HKI!Y416+HKII!Y416)</f>
        <v>0</v>
      </c>
      <c r="Z416" s="34">
        <f t="shared" si="20"/>
        <v>0</v>
      </c>
      <c r="AA416" s="16">
        <f>IF($D416="","",HKI!AA416+HKII!AA416)</f>
        <v>0</v>
      </c>
      <c r="AB416" s="16">
        <f>IF($D416="","",HKI!AB416+HKII!AB416)</f>
        <v>0</v>
      </c>
      <c r="AC416" s="16">
        <f>IF($D416="","",HKI!AC416+HKII!AC416)</f>
        <v>0</v>
      </c>
      <c r="AD416" s="34">
        <f t="shared" si="21"/>
        <v>0</v>
      </c>
      <c r="AE416" s="16">
        <f>IF($D416="","",HKI!AE416+HKII!AE416)</f>
        <v>0</v>
      </c>
      <c r="AF416" s="16">
        <f>IF($D416="","",HKI!AF416+HKII!AF416)</f>
        <v>0</v>
      </c>
      <c r="AG416" s="16">
        <f>IF($D416="","",HKI!AG416+HKII!AG416)</f>
        <v>0</v>
      </c>
      <c r="AH416" s="34">
        <f>IF($D416="","",HKI!AH416+HKII!AH416)</f>
        <v>0</v>
      </c>
      <c r="AI416" s="16">
        <f>IF($D416="","",HKI!AI416+HKII!AI416+'COI - CHAM THI TN 17-18'!AI416)</f>
        <v>0</v>
      </c>
      <c r="AJ416" s="16">
        <f>IF($D416="","",HKI!AJ416+HKII!AJ416+'COI - CHAM THI TN 17-18'!AJ416)</f>
        <v>0</v>
      </c>
      <c r="AK416" s="34">
        <f>IF($D416="","",(SUM($AI416:$AJ416))*0.2)+'HK HE 16-17'!Y422</f>
        <v>0</v>
      </c>
      <c r="AL416" s="16">
        <f>IF($D416="","",HKI!AL416+HKII!AL416)</f>
        <v>0</v>
      </c>
      <c r="AM416" s="16">
        <f>IF($D416="","",HKI!AM416+HKII!AM416)</f>
        <v>0</v>
      </c>
      <c r="AN416" s="34">
        <f>IF($D416="","",HKI!AN416+HKII!AN416)</f>
        <v>0</v>
      </c>
      <c r="AO416" s="16">
        <f>IF($D416="","",HKI!AO416+HKII!AO416+'COI - CHAM THI TN 17-18'!AO416)</f>
        <v>0</v>
      </c>
      <c r="AP416" s="16">
        <f>IF($D416="","",HKI!AP416+HKII!AP416+'COI - CHAM THI TN 17-18'!AP416)</f>
        <v>0</v>
      </c>
      <c r="AQ416" s="16">
        <f>IF(D416="","",SUM(AO416:AP416)*0.4)+'HK HE 16-17'!AB422</f>
        <v>0</v>
      </c>
      <c r="AR416" s="34">
        <f>IF($D416="","",HKI!AR416+HKII!AR416+'COI - CHAM THI TN 17-18'!AR416+'HK HE 16-17'!AF422)</f>
        <v>0</v>
      </c>
      <c r="AS416" s="34">
        <f>IF($D416="","",HKI!AS416+HKII!AS416+'COI - CHAM THI TN 17-18'!AS416+'HK HE 16-17'!AG422)</f>
        <v>0</v>
      </c>
      <c r="AT416" s="17">
        <f t="shared" si="22"/>
        <v>0</v>
      </c>
      <c r="AU416" s="5"/>
    </row>
    <row r="417" spans="1:47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>
        <f>IF($D417="","",HKI!E417+HKII!E417)</f>
        <v>0</v>
      </c>
      <c r="F417" s="16">
        <f>IF($D417="","",HKI!F417+HKII!F417)</f>
        <v>0</v>
      </c>
      <c r="G417" s="16">
        <f>IF($D417="","",HKI!G417+HKII!G417)</f>
        <v>0</v>
      </c>
      <c r="H417" s="16">
        <f>IF($D417="","",HKI!H417+HKII!H417)</f>
        <v>0</v>
      </c>
      <c r="I417" s="16">
        <f>IF($D417="","",HKI!I417+HKII!I417)</f>
        <v>0</v>
      </c>
      <c r="J417" s="16">
        <f>IF($D417="","",HKI!J417+HKII!J417)</f>
        <v>0</v>
      </c>
      <c r="K417" s="16">
        <f>IF($D417="","",HKI!K417+HKII!K417)</f>
        <v>0</v>
      </c>
      <c r="L417" s="16">
        <f>IF($D417="","",HKI!L417+HKII!L417)</f>
        <v>0</v>
      </c>
      <c r="M417" s="34">
        <f>IF($D417="","",($E417+$F417*1.5+$G417*0.25+$H417*0.5+$I417*2+$J417*2.5+$K417*0.5+$L417*1.5)+'HK HE 16-17'!I423)</f>
        <v>0</v>
      </c>
      <c r="N417" s="16">
        <f>IF($D417="","",HKI!N417+HKII!N417)</f>
        <v>0</v>
      </c>
      <c r="O417" s="16">
        <f>IF($D417="","",HKI!O417+HKII!O417)</f>
        <v>0</v>
      </c>
      <c r="P417" s="16">
        <f>IF($D417="","",HKI!P417+HKII!P417)</f>
        <v>0</v>
      </c>
      <c r="Q417" s="16">
        <f>IF($D417="","",HKI!Q417+HKII!Q417)</f>
        <v>0</v>
      </c>
      <c r="R417" s="34">
        <f>IF($D417="","",SUM($N417:$Q417)+'HK HE 16-17'!N423)</f>
        <v>0</v>
      </c>
      <c r="S417" s="16">
        <f>IF($D417="","",HKI!S417+HKII!S417)</f>
        <v>0</v>
      </c>
      <c r="T417" s="16">
        <f>IF($D417="","",HKI!T417+HKII!T417)</f>
        <v>0</v>
      </c>
      <c r="U417" s="16">
        <f>IF($D417="","",HKI!U417+HKII!U417)</f>
        <v>0</v>
      </c>
      <c r="V417" s="34">
        <f>IF($D417="","",((SUM($S417:$T417))-U417)*0.1)+'HK HE 16-17'!R423</f>
        <v>0</v>
      </c>
      <c r="W417" s="16">
        <f>IF($D417="","",HKI!W417+HKII!W417)</f>
        <v>0</v>
      </c>
      <c r="X417" s="16">
        <f>IF($D417="","",HKI!X417+HKII!X417)</f>
        <v>0</v>
      </c>
      <c r="Y417" s="16">
        <f>IF($D417="","",HKI!Y417+HKII!Y417)</f>
        <v>0</v>
      </c>
      <c r="Z417" s="34">
        <f t="shared" si="20"/>
        <v>0</v>
      </c>
      <c r="AA417" s="16">
        <f>IF($D417="","",HKI!AA417+HKII!AA417)</f>
        <v>0</v>
      </c>
      <c r="AB417" s="16">
        <f>IF($D417="","",HKI!AB417+HKII!AB417)</f>
        <v>0</v>
      </c>
      <c r="AC417" s="16">
        <f>IF($D417="","",HKI!AC417+HKII!AC417)</f>
        <v>0</v>
      </c>
      <c r="AD417" s="34">
        <f t="shared" si="21"/>
        <v>0</v>
      </c>
      <c r="AE417" s="16">
        <f>IF($D417="","",HKI!AE417+HKII!AE417)</f>
        <v>0</v>
      </c>
      <c r="AF417" s="16">
        <f>IF($D417="","",HKI!AF417+HKII!AF417)</f>
        <v>0</v>
      </c>
      <c r="AG417" s="16">
        <f>IF($D417="","",HKI!AG417+HKII!AG417)</f>
        <v>0</v>
      </c>
      <c r="AH417" s="34">
        <f>IF($D417="","",HKI!AH417+HKII!AH417)</f>
        <v>0</v>
      </c>
      <c r="AI417" s="16">
        <f>IF($D417="","",HKI!AI417+HKII!AI417+'COI - CHAM THI TN 17-18'!AI417)</f>
        <v>0</v>
      </c>
      <c r="AJ417" s="16">
        <f>IF($D417="","",HKI!AJ417+HKII!AJ417+'COI - CHAM THI TN 17-18'!AJ417)</f>
        <v>0</v>
      </c>
      <c r="AK417" s="34">
        <f>IF($D417="","",(SUM($AI417:$AJ417))*0.2)+'HK HE 16-17'!Y423</f>
        <v>0</v>
      </c>
      <c r="AL417" s="16">
        <f>IF($D417="","",HKI!AL417+HKII!AL417)</f>
        <v>0</v>
      </c>
      <c r="AM417" s="16">
        <f>IF($D417="","",HKI!AM417+HKII!AM417)</f>
        <v>0</v>
      </c>
      <c r="AN417" s="34">
        <f>IF($D417="","",HKI!AN417+HKII!AN417)</f>
        <v>0</v>
      </c>
      <c r="AO417" s="16">
        <f>IF($D417="","",HKI!AO417+HKII!AO417+'COI - CHAM THI TN 17-18'!AO417)</f>
        <v>0</v>
      </c>
      <c r="AP417" s="16">
        <f>IF($D417="","",HKI!AP417+HKII!AP417+'COI - CHAM THI TN 17-18'!AP417)</f>
        <v>0</v>
      </c>
      <c r="AQ417" s="16">
        <f>IF(D417="","",SUM(AO417:AP417)*0.4)+'HK HE 16-17'!AB423</f>
        <v>0</v>
      </c>
      <c r="AR417" s="34">
        <f>IF($D417="","",HKI!AR417+HKII!AR417+'COI - CHAM THI TN 17-18'!AR417+'HK HE 16-17'!AF423)</f>
        <v>0</v>
      </c>
      <c r="AS417" s="34">
        <f>IF($D417="","",HKI!AS417+HKII!AS417+'COI - CHAM THI TN 17-18'!AS417+'HK HE 16-17'!AG423)</f>
        <v>0</v>
      </c>
      <c r="AT417" s="17">
        <f t="shared" si="22"/>
        <v>0</v>
      </c>
      <c r="AU417" s="5"/>
    </row>
    <row r="418" spans="1:47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>
        <f>IF($D418="","",HKI!E418+HKII!E418)</f>
        <v>0</v>
      </c>
      <c r="F418" s="16">
        <f>IF($D418="","",HKI!F418+HKII!F418)</f>
        <v>0</v>
      </c>
      <c r="G418" s="16">
        <f>IF($D418="","",HKI!G418+HKII!G418)</f>
        <v>0</v>
      </c>
      <c r="H418" s="16">
        <f>IF($D418="","",HKI!H418+HKII!H418)</f>
        <v>0</v>
      </c>
      <c r="I418" s="16">
        <f>IF($D418="","",HKI!I418+HKII!I418)</f>
        <v>0</v>
      </c>
      <c r="J418" s="16">
        <f>IF($D418="","",HKI!J418+HKII!J418)</f>
        <v>0</v>
      </c>
      <c r="K418" s="16">
        <f>IF($D418="","",HKI!K418+HKII!K418)</f>
        <v>0</v>
      </c>
      <c r="L418" s="16">
        <f>IF($D418="","",HKI!L418+HKII!L418)</f>
        <v>0</v>
      </c>
      <c r="M418" s="34">
        <f>IF($D418="","",($E418+$F418*1.5+$G418*0.25+$H418*0.5+$I418*2+$J418*2.5+$K418*0.5+$L418*1.5)+'HK HE 16-17'!I424)</f>
        <v>0</v>
      </c>
      <c r="N418" s="16">
        <f>IF($D418="","",HKI!N418+HKII!N418)</f>
        <v>0</v>
      </c>
      <c r="O418" s="16">
        <f>IF($D418="","",HKI!O418+HKII!O418)</f>
        <v>0</v>
      </c>
      <c r="P418" s="16">
        <f>IF($D418="","",HKI!P418+HKII!P418)</f>
        <v>0</v>
      </c>
      <c r="Q418" s="16">
        <f>IF($D418="","",HKI!Q418+HKII!Q418)</f>
        <v>0</v>
      </c>
      <c r="R418" s="34">
        <f>IF($D418="","",SUM($N418:$Q418)+'HK HE 16-17'!N424)</f>
        <v>0</v>
      </c>
      <c r="S418" s="16">
        <f>IF($D418="","",HKI!S418+HKII!S418)</f>
        <v>0</v>
      </c>
      <c r="T418" s="16">
        <f>IF($D418="","",HKI!T418+HKII!T418)</f>
        <v>0</v>
      </c>
      <c r="U418" s="16">
        <f>IF($D418="","",HKI!U418+HKII!U418)</f>
        <v>0</v>
      </c>
      <c r="V418" s="34">
        <f>IF($D418="","",((SUM($S418:$T418))-U418)*0.1)+'HK HE 16-17'!R424</f>
        <v>0</v>
      </c>
      <c r="W418" s="16">
        <f>IF($D418="","",HKI!W418+HKII!W418)</f>
        <v>0</v>
      </c>
      <c r="X418" s="16">
        <f>IF($D418="","",HKI!X418+HKII!X418)</f>
        <v>0</v>
      </c>
      <c r="Y418" s="16">
        <f>IF($D418="","",HKI!Y418+HKII!Y418)</f>
        <v>0</v>
      </c>
      <c r="Z418" s="34">
        <f t="shared" si="20"/>
        <v>0</v>
      </c>
      <c r="AA418" s="16">
        <f>IF($D418="","",HKI!AA418+HKII!AA418)</f>
        <v>0</v>
      </c>
      <c r="AB418" s="16">
        <f>IF($D418="","",HKI!AB418+HKII!AB418)</f>
        <v>0</v>
      </c>
      <c r="AC418" s="16">
        <f>IF($D418="","",HKI!AC418+HKII!AC418)</f>
        <v>0</v>
      </c>
      <c r="AD418" s="34">
        <f t="shared" si="21"/>
        <v>0</v>
      </c>
      <c r="AE418" s="16">
        <f>IF($D418="","",HKI!AE418+HKII!AE418)</f>
        <v>0</v>
      </c>
      <c r="AF418" s="16">
        <f>IF($D418="","",HKI!AF418+HKII!AF418)</f>
        <v>0</v>
      </c>
      <c r="AG418" s="16">
        <f>IF($D418="","",HKI!AG418+HKII!AG418)</f>
        <v>0</v>
      </c>
      <c r="AH418" s="34">
        <f>IF($D418="","",HKI!AH418+HKII!AH418)</f>
        <v>0</v>
      </c>
      <c r="AI418" s="16">
        <f>IF($D418="","",HKI!AI418+HKII!AI418+'COI - CHAM THI TN 17-18'!AI418)</f>
        <v>0</v>
      </c>
      <c r="AJ418" s="16">
        <f>IF($D418="","",HKI!AJ418+HKII!AJ418+'COI - CHAM THI TN 17-18'!AJ418)</f>
        <v>0</v>
      </c>
      <c r="AK418" s="34">
        <f>IF($D418="","",(SUM($AI418:$AJ418))*0.2)+'HK HE 16-17'!Y424</f>
        <v>0</v>
      </c>
      <c r="AL418" s="16">
        <f>IF($D418="","",HKI!AL418+HKII!AL418)</f>
        <v>0</v>
      </c>
      <c r="AM418" s="16">
        <f>IF($D418="","",HKI!AM418+HKII!AM418)</f>
        <v>0</v>
      </c>
      <c r="AN418" s="34">
        <f>IF($D418="","",HKI!AN418+HKII!AN418)</f>
        <v>0</v>
      </c>
      <c r="AO418" s="16">
        <f>IF($D418="","",HKI!AO418+HKII!AO418+'COI - CHAM THI TN 17-18'!AO418)</f>
        <v>0</v>
      </c>
      <c r="AP418" s="16">
        <f>IF($D418="","",HKI!AP418+HKII!AP418+'COI - CHAM THI TN 17-18'!AP418)</f>
        <v>0</v>
      </c>
      <c r="AQ418" s="16">
        <f>IF(D418="","",SUM(AO418:AP418)*0.4)+'HK HE 16-17'!AB424</f>
        <v>0</v>
      </c>
      <c r="AR418" s="34">
        <f>IF($D418="","",HKI!AR418+HKII!AR418+'COI - CHAM THI TN 17-18'!AR418+'HK HE 16-17'!AF424)</f>
        <v>0</v>
      </c>
      <c r="AS418" s="34">
        <f>IF($D418="","",HKI!AS418+HKII!AS418+'COI - CHAM THI TN 17-18'!AS418+'HK HE 16-17'!AG424)</f>
        <v>0</v>
      </c>
      <c r="AT418" s="17">
        <f t="shared" si="22"/>
        <v>0</v>
      </c>
      <c r="AU418" s="5"/>
    </row>
    <row r="419" spans="1:47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>
        <f>IF($D419="","",HKI!E419+HKII!E419)</f>
        <v>0</v>
      </c>
      <c r="F419" s="16">
        <f>IF($D419="","",HKI!F419+HKII!F419)</f>
        <v>0</v>
      </c>
      <c r="G419" s="16">
        <f>IF($D419="","",HKI!G419+HKII!G419)</f>
        <v>0</v>
      </c>
      <c r="H419" s="16">
        <f>IF($D419="","",HKI!H419+HKII!H419)</f>
        <v>0</v>
      </c>
      <c r="I419" s="16">
        <f>IF($D419="","",HKI!I419+HKII!I419)</f>
        <v>0</v>
      </c>
      <c r="J419" s="16">
        <f>IF($D419="","",HKI!J419+HKII!J419)</f>
        <v>0</v>
      </c>
      <c r="K419" s="16">
        <f>IF($D419="","",HKI!K419+HKII!K419)</f>
        <v>0</v>
      </c>
      <c r="L419" s="16">
        <f>IF($D419="","",HKI!L419+HKII!L419)</f>
        <v>0</v>
      </c>
      <c r="M419" s="34">
        <f>IF($D419="","",($E419+$F419*1.5+$G419*0.25+$H419*0.5+$I419*2+$J419*2.5+$K419*0.5+$L419*1.5)+'HK HE 16-17'!I425)</f>
        <v>0</v>
      </c>
      <c r="N419" s="16">
        <f>IF($D419="","",HKI!N419+HKII!N419)</f>
        <v>0</v>
      </c>
      <c r="O419" s="16">
        <f>IF($D419="","",HKI!O419+HKII!O419)</f>
        <v>0</v>
      </c>
      <c r="P419" s="16">
        <f>IF($D419="","",HKI!P419+HKII!P419)</f>
        <v>0</v>
      </c>
      <c r="Q419" s="16">
        <f>IF($D419="","",HKI!Q419+HKII!Q419)</f>
        <v>0</v>
      </c>
      <c r="R419" s="34">
        <f>IF($D419="","",SUM($N419:$Q419)+'HK HE 16-17'!N425)</f>
        <v>0</v>
      </c>
      <c r="S419" s="16">
        <f>IF($D419="","",HKI!S419+HKII!S419)</f>
        <v>0</v>
      </c>
      <c r="T419" s="16">
        <f>IF($D419="","",HKI!T419+HKII!T419)</f>
        <v>0</v>
      </c>
      <c r="U419" s="16">
        <f>IF($D419="","",HKI!U419+HKII!U419)</f>
        <v>0</v>
      </c>
      <c r="V419" s="34">
        <f>IF($D419="","",((SUM($S419:$T419))-U419)*0.1)+'HK HE 16-17'!R425</f>
        <v>0</v>
      </c>
      <c r="W419" s="16">
        <f>IF($D419="","",HKI!W419+HKII!W419)</f>
        <v>0</v>
      </c>
      <c r="X419" s="16">
        <f>IF($D419="","",HKI!X419+HKII!X419)</f>
        <v>0</v>
      </c>
      <c r="Y419" s="16">
        <f>IF($D419="","",HKI!Y419+HKII!Y419)</f>
        <v>0</v>
      </c>
      <c r="Z419" s="34">
        <f t="shared" si="20"/>
        <v>0</v>
      </c>
      <c r="AA419" s="16">
        <f>IF($D419="","",HKI!AA419+HKII!AA419)</f>
        <v>0</v>
      </c>
      <c r="AB419" s="16">
        <f>IF($D419="","",HKI!AB419+HKII!AB419)</f>
        <v>0</v>
      </c>
      <c r="AC419" s="16">
        <f>IF($D419="","",HKI!AC419+HKII!AC419)</f>
        <v>0</v>
      </c>
      <c r="AD419" s="34">
        <f t="shared" si="21"/>
        <v>0</v>
      </c>
      <c r="AE419" s="16">
        <f>IF($D419="","",HKI!AE419+HKII!AE419)</f>
        <v>0</v>
      </c>
      <c r="AF419" s="16">
        <f>IF($D419="","",HKI!AF419+HKII!AF419)</f>
        <v>0</v>
      </c>
      <c r="AG419" s="16">
        <f>IF($D419="","",HKI!AG419+HKII!AG419)</f>
        <v>0</v>
      </c>
      <c r="AH419" s="34">
        <f>IF($D419="","",HKI!AH419+HKII!AH419)</f>
        <v>0</v>
      </c>
      <c r="AI419" s="16">
        <f>IF($D419="","",HKI!AI419+HKII!AI419+'COI - CHAM THI TN 17-18'!AI419)</f>
        <v>0</v>
      </c>
      <c r="AJ419" s="16">
        <f>IF($D419="","",HKI!AJ419+HKII!AJ419+'COI - CHAM THI TN 17-18'!AJ419)</f>
        <v>0</v>
      </c>
      <c r="AK419" s="34">
        <f>IF($D419="","",(SUM($AI419:$AJ419))*0.2)+'HK HE 16-17'!Y425</f>
        <v>0</v>
      </c>
      <c r="AL419" s="16">
        <f>IF($D419="","",HKI!AL419+HKII!AL419)</f>
        <v>0</v>
      </c>
      <c r="AM419" s="16">
        <f>IF($D419="","",HKI!AM419+HKII!AM419)</f>
        <v>0</v>
      </c>
      <c r="AN419" s="34">
        <f>IF($D419="","",HKI!AN419+HKII!AN419)</f>
        <v>0</v>
      </c>
      <c r="AO419" s="16">
        <f>IF($D419="","",HKI!AO419+HKII!AO419+'COI - CHAM THI TN 17-18'!AO419)</f>
        <v>0</v>
      </c>
      <c r="AP419" s="16">
        <f>IF($D419="","",HKI!AP419+HKII!AP419+'COI - CHAM THI TN 17-18'!AP419)</f>
        <v>0</v>
      </c>
      <c r="AQ419" s="16">
        <f>IF(D419="","",SUM(AO419:AP419)*0.4)+'HK HE 16-17'!AB425</f>
        <v>0</v>
      </c>
      <c r="AR419" s="34">
        <f>IF($D419="","",HKI!AR419+HKII!AR419+'COI - CHAM THI TN 17-18'!AR419+'HK HE 16-17'!AF425)</f>
        <v>0</v>
      </c>
      <c r="AS419" s="34">
        <f>IF($D419="","",HKI!AS419+HKII!AS419+'COI - CHAM THI TN 17-18'!AS419+'HK HE 16-17'!AG425)</f>
        <v>0</v>
      </c>
      <c r="AT419" s="17">
        <f t="shared" si="22"/>
        <v>0</v>
      </c>
      <c r="AU419" s="5"/>
    </row>
    <row r="420" spans="1:47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>
        <f>IF($D420="","",HKI!E420+HKII!E420)</f>
        <v>0</v>
      </c>
      <c r="F420" s="16">
        <f>IF($D420="","",HKI!F420+HKII!F420)</f>
        <v>0</v>
      </c>
      <c r="G420" s="16">
        <f>IF($D420="","",HKI!G420+HKII!G420)</f>
        <v>0</v>
      </c>
      <c r="H420" s="16">
        <f>IF($D420="","",HKI!H420+HKII!H420)</f>
        <v>0</v>
      </c>
      <c r="I420" s="16">
        <f>IF($D420="","",HKI!I420+HKII!I420)</f>
        <v>0</v>
      </c>
      <c r="J420" s="16">
        <f>IF($D420="","",HKI!J420+HKII!J420)</f>
        <v>0</v>
      </c>
      <c r="K420" s="16">
        <f>IF($D420="","",HKI!K420+HKII!K420)</f>
        <v>0</v>
      </c>
      <c r="L420" s="16">
        <f>IF($D420="","",HKI!L420+HKII!L420)</f>
        <v>0</v>
      </c>
      <c r="M420" s="34">
        <f>IF($D420="","",($E420+$F420*1.5+$G420*0.25+$H420*0.5+$I420*2+$J420*2.5+$K420*0.5+$L420*1.5)+'HK HE 16-17'!I426)</f>
        <v>0</v>
      </c>
      <c r="N420" s="16">
        <f>IF($D420="","",HKI!N420+HKII!N420)</f>
        <v>0</v>
      </c>
      <c r="O420" s="16">
        <f>IF($D420="","",HKI!O420+HKII!O420)</f>
        <v>0</v>
      </c>
      <c r="P420" s="16">
        <f>IF($D420="","",HKI!P420+HKII!P420)</f>
        <v>0</v>
      </c>
      <c r="Q420" s="16">
        <f>IF($D420="","",HKI!Q420+HKII!Q420)</f>
        <v>0</v>
      </c>
      <c r="R420" s="34">
        <f>IF($D420="","",SUM($N420:$Q420)+'HK HE 16-17'!N426)</f>
        <v>0</v>
      </c>
      <c r="S420" s="16">
        <f>IF($D420="","",HKI!S420+HKII!S420)</f>
        <v>0</v>
      </c>
      <c r="T420" s="16">
        <f>IF($D420="","",HKI!T420+HKII!T420)</f>
        <v>0</v>
      </c>
      <c r="U420" s="16">
        <f>IF($D420="","",HKI!U420+HKII!U420)</f>
        <v>0</v>
      </c>
      <c r="V420" s="34">
        <f>IF($D420="","",((SUM($S420:$T420))-U420)*0.1)+'HK HE 16-17'!R426</f>
        <v>0</v>
      </c>
      <c r="W420" s="16">
        <f>IF($D420="","",HKI!W420+HKII!W420)</f>
        <v>0</v>
      </c>
      <c r="X420" s="16">
        <f>IF($D420="","",HKI!X420+HKII!X420)</f>
        <v>0</v>
      </c>
      <c r="Y420" s="16">
        <f>IF($D420="","",HKI!Y420+HKII!Y420)</f>
        <v>0</v>
      </c>
      <c r="Z420" s="34">
        <f t="shared" si="20"/>
        <v>0</v>
      </c>
      <c r="AA420" s="16">
        <f>IF($D420="","",HKI!AA420+HKII!AA420)</f>
        <v>0</v>
      </c>
      <c r="AB420" s="16">
        <f>IF($D420="","",HKI!AB420+HKII!AB420)</f>
        <v>0</v>
      </c>
      <c r="AC420" s="16">
        <f>IF($D420="","",HKI!AC420+HKII!AC420)</f>
        <v>0</v>
      </c>
      <c r="AD420" s="34">
        <f t="shared" si="21"/>
        <v>0</v>
      </c>
      <c r="AE420" s="16">
        <f>IF($D420="","",HKI!AE420+HKII!AE420)</f>
        <v>0</v>
      </c>
      <c r="AF420" s="16">
        <f>IF($D420="","",HKI!AF420+HKII!AF420)</f>
        <v>0</v>
      </c>
      <c r="AG420" s="16">
        <f>IF($D420="","",HKI!AG420+HKII!AG420)</f>
        <v>0</v>
      </c>
      <c r="AH420" s="34">
        <f>IF($D420="","",HKI!AH420+HKII!AH420)</f>
        <v>0</v>
      </c>
      <c r="AI420" s="16">
        <f>IF($D420="","",HKI!AI420+HKII!AI420+'COI - CHAM THI TN 17-18'!AI420)</f>
        <v>0</v>
      </c>
      <c r="AJ420" s="16">
        <f>IF($D420="","",HKI!AJ420+HKII!AJ420+'COI - CHAM THI TN 17-18'!AJ420)</f>
        <v>0</v>
      </c>
      <c r="AK420" s="34">
        <f>IF($D420="","",(SUM($AI420:$AJ420))*0.2)+'HK HE 16-17'!Y426</f>
        <v>0</v>
      </c>
      <c r="AL420" s="16">
        <f>IF($D420="","",HKI!AL420+HKII!AL420)</f>
        <v>0</v>
      </c>
      <c r="AM420" s="16">
        <f>IF($D420="","",HKI!AM420+HKII!AM420)</f>
        <v>0</v>
      </c>
      <c r="AN420" s="34">
        <f>IF($D420="","",HKI!AN420+HKII!AN420)</f>
        <v>0</v>
      </c>
      <c r="AO420" s="16">
        <f>IF($D420="","",HKI!AO420+HKII!AO420+'COI - CHAM THI TN 17-18'!AO420)</f>
        <v>0</v>
      </c>
      <c r="AP420" s="16">
        <f>IF($D420="","",HKI!AP420+HKII!AP420+'COI - CHAM THI TN 17-18'!AP420)</f>
        <v>0</v>
      </c>
      <c r="AQ420" s="16">
        <f>IF(D420="","",SUM(AO420:AP420)*0.4)+'HK HE 16-17'!AB426</f>
        <v>0</v>
      </c>
      <c r="AR420" s="34">
        <f>IF($D420="","",HKI!AR420+HKII!AR420+'COI - CHAM THI TN 17-18'!AR420+'HK HE 16-17'!AF426)</f>
        <v>0</v>
      </c>
      <c r="AS420" s="34">
        <f>IF($D420="","",HKI!AS420+HKII!AS420+'COI - CHAM THI TN 17-18'!AS420+'HK HE 16-17'!AG426)</f>
        <v>0</v>
      </c>
      <c r="AT420" s="17">
        <f t="shared" si="22"/>
        <v>0</v>
      </c>
      <c r="AU420" s="5"/>
    </row>
    <row r="421" spans="1:47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>
        <f>IF($D421="","",HKI!E421+HKII!E421)</f>
        <v>0</v>
      </c>
      <c r="F421" s="16">
        <f>IF($D421="","",HKI!F421+HKII!F421)</f>
        <v>0</v>
      </c>
      <c r="G421" s="16">
        <f>IF($D421="","",HKI!G421+HKII!G421)</f>
        <v>0</v>
      </c>
      <c r="H421" s="16">
        <f>IF($D421="","",HKI!H421+HKII!H421)</f>
        <v>0</v>
      </c>
      <c r="I421" s="16">
        <f>IF($D421="","",HKI!I421+HKII!I421)</f>
        <v>0</v>
      </c>
      <c r="J421" s="16">
        <f>IF($D421="","",HKI!J421+HKII!J421)</f>
        <v>0</v>
      </c>
      <c r="K421" s="16">
        <f>IF($D421="","",HKI!K421+HKII!K421)</f>
        <v>0</v>
      </c>
      <c r="L421" s="16">
        <f>IF($D421="","",HKI!L421+HKII!L421)</f>
        <v>0</v>
      </c>
      <c r="M421" s="34">
        <f>IF($D421="","",($E421+$F421*1.5+$G421*0.25+$H421*0.5+$I421*2+$J421*2.5+$K421*0.5+$L421*1.5)+'HK HE 16-17'!I427)</f>
        <v>0</v>
      </c>
      <c r="N421" s="16">
        <f>IF($D421="","",HKI!N421+HKII!N421)</f>
        <v>0</v>
      </c>
      <c r="O421" s="16">
        <f>IF($D421="","",HKI!O421+HKII!O421)</f>
        <v>0</v>
      </c>
      <c r="P421" s="16">
        <f>IF($D421="","",HKI!P421+HKII!P421)</f>
        <v>0</v>
      </c>
      <c r="Q421" s="16">
        <f>IF($D421="","",HKI!Q421+HKII!Q421)</f>
        <v>0</v>
      </c>
      <c r="R421" s="34">
        <f>IF($D421="","",SUM($N421:$Q421)+'HK HE 16-17'!N427)</f>
        <v>0</v>
      </c>
      <c r="S421" s="16">
        <f>IF($D421="","",HKI!S421+HKII!S421)</f>
        <v>0</v>
      </c>
      <c r="T421" s="16">
        <f>IF($D421="","",HKI!T421+HKII!T421)</f>
        <v>0</v>
      </c>
      <c r="U421" s="16">
        <f>IF($D421="","",HKI!U421+HKII!U421)</f>
        <v>0</v>
      </c>
      <c r="V421" s="34">
        <f>IF($D421="","",((SUM($S421:$T421))-U421)*0.1)+'HK HE 16-17'!R427</f>
        <v>0</v>
      </c>
      <c r="W421" s="16">
        <f>IF($D421="","",HKI!W421+HKII!W421)</f>
        <v>0</v>
      </c>
      <c r="X421" s="16">
        <f>IF($D421="","",HKI!X421+HKII!X421)</f>
        <v>0</v>
      </c>
      <c r="Y421" s="16">
        <f>IF($D421="","",HKI!Y421+HKII!Y421)</f>
        <v>0</v>
      </c>
      <c r="Z421" s="34">
        <f t="shared" si="20"/>
        <v>0</v>
      </c>
      <c r="AA421" s="16">
        <f>IF($D421="","",HKI!AA421+HKII!AA421)</f>
        <v>0</v>
      </c>
      <c r="AB421" s="16">
        <f>IF($D421="","",HKI!AB421+HKII!AB421)</f>
        <v>0</v>
      </c>
      <c r="AC421" s="16">
        <f>IF($D421="","",HKI!AC421+HKII!AC421)</f>
        <v>0</v>
      </c>
      <c r="AD421" s="34">
        <f t="shared" si="21"/>
        <v>0</v>
      </c>
      <c r="AE421" s="16">
        <f>IF($D421="","",HKI!AE421+HKII!AE421)</f>
        <v>0</v>
      </c>
      <c r="AF421" s="16">
        <f>IF($D421="","",HKI!AF421+HKII!AF421)</f>
        <v>0</v>
      </c>
      <c r="AG421" s="16">
        <f>IF($D421="","",HKI!AG421+HKII!AG421)</f>
        <v>0</v>
      </c>
      <c r="AH421" s="34">
        <f>IF($D421="","",HKI!AH421+HKII!AH421)</f>
        <v>0</v>
      </c>
      <c r="AI421" s="16">
        <f>IF($D421="","",HKI!AI421+HKII!AI421+'COI - CHAM THI TN 17-18'!AI421)</f>
        <v>0</v>
      </c>
      <c r="AJ421" s="16">
        <f>IF($D421="","",HKI!AJ421+HKII!AJ421+'COI - CHAM THI TN 17-18'!AJ421)</f>
        <v>0</v>
      </c>
      <c r="AK421" s="34">
        <f>IF($D421="","",(SUM($AI421:$AJ421))*0.2)+'HK HE 16-17'!Y427</f>
        <v>0</v>
      </c>
      <c r="AL421" s="16">
        <f>IF($D421="","",HKI!AL421+HKII!AL421)</f>
        <v>0</v>
      </c>
      <c r="AM421" s="16">
        <f>IF($D421="","",HKI!AM421+HKII!AM421)</f>
        <v>0</v>
      </c>
      <c r="AN421" s="34">
        <f>IF($D421="","",HKI!AN421+HKII!AN421)</f>
        <v>0</v>
      </c>
      <c r="AO421" s="16">
        <f>IF($D421="","",HKI!AO421+HKII!AO421+'COI - CHAM THI TN 17-18'!AO421)</f>
        <v>0</v>
      </c>
      <c r="AP421" s="16">
        <f>IF($D421="","",HKI!AP421+HKII!AP421+'COI - CHAM THI TN 17-18'!AP421)</f>
        <v>0</v>
      </c>
      <c r="AQ421" s="16">
        <f>IF(D421="","",SUM(AO421:AP421)*0.4)+'HK HE 16-17'!AB427</f>
        <v>0</v>
      </c>
      <c r="AR421" s="34">
        <f>IF($D421="","",HKI!AR421+HKII!AR421+'COI - CHAM THI TN 17-18'!AR421+'HK HE 16-17'!AF427)</f>
        <v>0</v>
      </c>
      <c r="AS421" s="34">
        <f>IF($D421="","",HKI!AS421+HKII!AS421+'COI - CHAM THI TN 17-18'!AS421+'HK HE 16-17'!AG427)</f>
        <v>0</v>
      </c>
      <c r="AT421" s="17">
        <f t="shared" si="22"/>
        <v>0</v>
      </c>
      <c r="AU421" s="5"/>
    </row>
    <row r="422" spans="1:47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>
        <f>IF($D422="","",HKI!E422+HKII!E422)</f>
        <v>0</v>
      </c>
      <c r="F422" s="16">
        <f>IF($D422="","",HKI!F422+HKII!F422)</f>
        <v>0</v>
      </c>
      <c r="G422" s="16">
        <f>IF($D422="","",HKI!G422+HKII!G422)</f>
        <v>0</v>
      </c>
      <c r="H422" s="16">
        <f>IF($D422="","",HKI!H422+HKII!H422)</f>
        <v>0</v>
      </c>
      <c r="I422" s="16">
        <f>IF($D422="","",HKI!I422+HKII!I422)</f>
        <v>0</v>
      </c>
      <c r="J422" s="16">
        <f>IF($D422="","",HKI!J422+HKII!J422)</f>
        <v>0</v>
      </c>
      <c r="K422" s="16">
        <f>IF($D422="","",HKI!K422+HKII!K422)</f>
        <v>0</v>
      </c>
      <c r="L422" s="16">
        <f>IF($D422="","",HKI!L422+HKII!L422)</f>
        <v>0</v>
      </c>
      <c r="M422" s="34">
        <f>IF($D422="","",($E422+$F422*1.5+$G422*0.25+$H422*0.5+$I422*2+$J422*2.5+$K422*0.5+$L422*1.5)+'HK HE 16-17'!I428)</f>
        <v>0</v>
      </c>
      <c r="N422" s="16">
        <f>IF($D422="","",HKI!N422+HKII!N422)</f>
        <v>0</v>
      </c>
      <c r="O422" s="16">
        <f>IF($D422="","",HKI!O422+HKII!O422)</f>
        <v>0</v>
      </c>
      <c r="P422" s="16">
        <f>IF($D422="","",HKI!P422+HKII!P422)</f>
        <v>0</v>
      </c>
      <c r="Q422" s="16">
        <f>IF($D422="","",HKI!Q422+HKII!Q422)</f>
        <v>0</v>
      </c>
      <c r="R422" s="34">
        <f>IF($D422="","",SUM($N422:$Q422)+'HK HE 16-17'!N428)</f>
        <v>0</v>
      </c>
      <c r="S422" s="16">
        <f>IF($D422="","",HKI!S422+HKII!S422)</f>
        <v>0</v>
      </c>
      <c r="T422" s="16">
        <f>IF($D422="","",HKI!T422+HKII!T422)</f>
        <v>0</v>
      </c>
      <c r="U422" s="16">
        <f>IF($D422="","",HKI!U422+HKII!U422)</f>
        <v>0</v>
      </c>
      <c r="V422" s="34">
        <f>IF($D422="","",((SUM($S422:$T422))-U422)*0.1)+'HK HE 16-17'!R428</f>
        <v>0</v>
      </c>
      <c r="W422" s="16">
        <f>IF($D422="","",HKI!W422+HKII!W422)</f>
        <v>0</v>
      </c>
      <c r="X422" s="16">
        <f>IF($D422="","",HKI!X422+HKII!X422)</f>
        <v>0</v>
      </c>
      <c r="Y422" s="16">
        <f>IF($D422="","",HKI!Y422+HKII!Y422)</f>
        <v>0</v>
      </c>
      <c r="Z422" s="34">
        <f t="shared" si="20"/>
        <v>0</v>
      </c>
      <c r="AA422" s="16">
        <f>IF($D422="","",HKI!AA422+HKII!AA422)</f>
        <v>0</v>
      </c>
      <c r="AB422" s="16">
        <f>IF($D422="","",HKI!AB422+HKII!AB422)</f>
        <v>0</v>
      </c>
      <c r="AC422" s="16">
        <f>IF($D422="","",HKI!AC422+HKII!AC422)</f>
        <v>0</v>
      </c>
      <c r="AD422" s="34">
        <f t="shared" si="21"/>
        <v>0</v>
      </c>
      <c r="AE422" s="16">
        <f>IF($D422="","",HKI!AE422+HKII!AE422)</f>
        <v>0</v>
      </c>
      <c r="AF422" s="16">
        <f>IF($D422="","",HKI!AF422+HKII!AF422)</f>
        <v>0</v>
      </c>
      <c r="AG422" s="16">
        <f>IF($D422="","",HKI!AG422+HKII!AG422)</f>
        <v>0</v>
      </c>
      <c r="AH422" s="34">
        <f>IF($D422="","",HKI!AH422+HKII!AH422)</f>
        <v>0</v>
      </c>
      <c r="AI422" s="16">
        <f>IF($D422="","",HKI!AI422+HKII!AI422+'COI - CHAM THI TN 17-18'!AI422)</f>
        <v>0</v>
      </c>
      <c r="AJ422" s="16">
        <f>IF($D422="","",HKI!AJ422+HKII!AJ422+'COI - CHAM THI TN 17-18'!AJ422)</f>
        <v>0</v>
      </c>
      <c r="AK422" s="34">
        <f>IF($D422="","",(SUM($AI422:$AJ422))*0.2)+'HK HE 16-17'!Y428</f>
        <v>0</v>
      </c>
      <c r="AL422" s="16">
        <f>IF($D422="","",HKI!AL422+HKII!AL422)</f>
        <v>0</v>
      </c>
      <c r="AM422" s="16">
        <f>IF($D422="","",HKI!AM422+HKII!AM422)</f>
        <v>0</v>
      </c>
      <c r="AN422" s="34">
        <f>IF($D422="","",HKI!AN422+HKII!AN422)</f>
        <v>0</v>
      </c>
      <c r="AO422" s="16">
        <f>IF($D422="","",HKI!AO422+HKII!AO422+'COI - CHAM THI TN 17-18'!AO422)</f>
        <v>0</v>
      </c>
      <c r="AP422" s="16">
        <f>IF($D422="","",HKI!AP422+HKII!AP422+'COI - CHAM THI TN 17-18'!AP422)</f>
        <v>0</v>
      </c>
      <c r="AQ422" s="16">
        <f>IF(D422="","",SUM(AO422:AP422)*0.4)+'HK HE 16-17'!AB428</f>
        <v>0</v>
      </c>
      <c r="AR422" s="34">
        <f>IF($D422="","",HKI!AR422+HKII!AR422+'COI - CHAM THI TN 17-18'!AR422+'HK HE 16-17'!AF428)</f>
        <v>0</v>
      </c>
      <c r="AS422" s="34">
        <f>IF($D422="","",HKI!AS422+HKII!AS422+'COI - CHAM THI TN 17-18'!AS422+'HK HE 16-17'!AG428)</f>
        <v>0</v>
      </c>
      <c r="AT422" s="17">
        <f t="shared" si="22"/>
        <v>0</v>
      </c>
      <c r="AU422" s="5"/>
    </row>
    <row r="423" spans="1:47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>
        <f>IF($D423="","",HKI!E423+HKII!E423)</f>
        <v>0</v>
      </c>
      <c r="F423" s="16">
        <f>IF($D423="","",HKI!F423+HKII!F423)</f>
        <v>0</v>
      </c>
      <c r="G423" s="16">
        <f>IF($D423="","",HKI!G423+HKII!G423)</f>
        <v>0</v>
      </c>
      <c r="H423" s="16">
        <f>IF($D423="","",HKI!H423+HKII!H423)</f>
        <v>0</v>
      </c>
      <c r="I423" s="16">
        <f>IF($D423="","",HKI!I423+HKII!I423)</f>
        <v>0</v>
      </c>
      <c r="J423" s="16">
        <f>IF($D423="","",HKI!J423+HKII!J423)</f>
        <v>0</v>
      </c>
      <c r="K423" s="16">
        <f>IF($D423="","",HKI!K423+HKII!K423)</f>
        <v>0</v>
      </c>
      <c r="L423" s="16">
        <f>IF($D423="","",HKI!L423+HKII!L423)</f>
        <v>0</v>
      </c>
      <c r="M423" s="34">
        <f>IF($D423="","",($E423+$F423*1.5+$G423*0.25+$H423*0.5+$I423*2+$J423*2.5+$K423*0.5+$L423*1.5)+'HK HE 16-17'!I429)</f>
        <v>0</v>
      </c>
      <c r="N423" s="16">
        <f>IF($D423="","",HKI!N423+HKII!N423)</f>
        <v>0</v>
      </c>
      <c r="O423" s="16">
        <f>IF($D423="","",HKI!O423+HKII!O423)</f>
        <v>0</v>
      </c>
      <c r="P423" s="16">
        <f>IF($D423="","",HKI!P423+HKII!P423)</f>
        <v>0</v>
      </c>
      <c r="Q423" s="16">
        <f>IF($D423="","",HKI!Q423+HKII!Q423)</f>
        <v>0</v>
      </c>
      <c r="R423" s="34">
        <f>IF($D423="","",SUM($N423:$Q423)+'HK HE 16-17'!N429)</f>
        <v>0</v>
      </c>
      <c r="S423" s="16">
        <f>IF($D423="","",HKI!S423+HKII!S423)</f>
        <v>0</v>
      </c>
      <c r="T423" s="16">
        <f>IF($D423="","",HKI!T423+HKII!T423)</f>
        <v>0</v>
      </c>
      <c r="U423" s="16">
        <f>IF($D423="","",HKI!U423+HKII!U423)</f>
        <v>0</v>
      </c>
      <c r="V423" s="34">
        <f>IF($D423="","",((SUM($S423:$T423))-U423)*0.1)+'HK HE 16-17'!R429</f>
        <v>0</v>
      </c>
      <c r="W423" s="16">
        <f>IF($D423="","",HKI!W423+HKII!W423)</f>
        <v>0</v>
      </c>
      <c r="X423" s="16">
        <f>IF($D423="","",HKI!X423+HKII!X423)</f>
        <v>0</v>
      </c>
      <c r="Y423" s="16">
        <f>IF($D423="","",HKI!Y423+HKII!Y423)</f>
        <v>0</v>
      </c>
      <c r="Z423" s="34">
        <f t="shared" si="20"/>
        <v>0</v>
      </c>
      <c r="AA423" s="16">
        <f>IF($D423="","",HKI!AA423+HKII!AA423)</f>
        <v>0</v>
      </c>
      <c r="AB423" s="16">
        <f>IF($D423="","",HKI!AB423+HKII!AB423)</f>
        <v>0</v>
      </c>
      <c r="AC423" s="16">
        <f>IF($D423="","",HKI!AC423+HKII!AC423)</f>
        <v>0</v>
      </c>
      <c r="AD423" s="34">
        <f t="shared" si="21"/>
        <v>0</v>
      </c>
      <c r="AE423" s="16">
        <f>IF($D423="","",HKI!AE423+HKII!AE423)</f>
        <v>0</v>
      </c>
      <c r="AF423" s="16">
        <f>IF($D423="","",HKI!AF423+HKII!AF423)</f>
        <v>0</v>
      </c>
      <c r="AG423" s="16">
        <f>IF($D423="","",HKI!AG423+HKII!AG423)</f>
        <v>0</v>
      </c>
      <c r="AH423" s="34">
        <f>IF($D423="","",HKI!AH423+HKII!AH423)</f>
        <v>0</v>
      </c>
      <c r="AI423" s="16">
        <f>IF($D423="","",HKI!AI423+HKII!AI423+'COI - CHAM THI TN 17-18'!AI423)</f>
        <v>0</v>
      </c>
      <c r="AJ423" s="16">
        <f>IF($D423="","",HKI!AJ423+HKII!AJ423+'COI - CHAM THI TN 17-18'!AJ423)</f>
        <v>0</v>
      </c>
      <c r="AK423" s="34">
        <f>IF($D423="","",(SUM($AI423:$AJ423))*0.2)+'HK HE 16-17'!Y429</f>
        <v>0</v>
      </c>
      <c r="AL423" s="16">
        <f>IF($D423="","",HKI!AL423+HKII!AL423)</f>
        <v>0</v>
      </c>
      <c r="AM423" s="16">
        <f>IF($D423="","",HKI!AM423+HKII!AM423)</f>
        <v>0</v>
      </c>
      <c r="AN423" s="34">
        <f>IF($D423="","",HKI!AN423+HKII!AN423)</f>
        <v>0</v>
      </c>
      <c r="AO423" s="16">
        <f>IF($D423="","",HKI!AO423+HKII!AO423+'COI - CHAM THI TN 17-18'!AO423)</f>
        <v>0</v>
      </c>
      <c r="AP423" s="16">
        <f>IF($D423="","",HKI!AP423+HKII!AP423+'COI - CHAM THI TN 17-18'!AP423)</f>
        <v>0</v>
      </c>
      <c r="AQ423" s="16">
        <f>IF(D423="","",SUM(AO423:AP423)*0.4)+'HK HE 16-17'!AB429</f>
        <v>0</v>
      </c>
      <c r="AR423" s="34">
        <f>IF($D423="","",HKI!AR423+HKII!AR423+'COI - CHAM THI TN 17-18'!AR423+'HK HE 16-17'!AF429)</f>
        <v>0</v>
      </c>
      <c r="AS423" s="34">
        <f>IF($D423="","",HKI!AS423+HKII!AS423+'COI - CHAM THI TN 17-18'!AS423+'HK HE 16-17'!AG429)</f>
        <v>0</v>
      </c>
      <c r="AT423" s="17">
        <f t="shared" si="22"/>
        <v>0</v>
      </c>
      <c r="AU423" s="5"/>
    </row>
    <row r="424" spans="1:47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>
        <f>IF($D424="","",HKI!E424+HKII!E424)</f>
        <v>0</v>
      </c>
      <c r="F424" s="16">
        <f>IF($D424="","",HKI!F424+HKII!F424)</f>
        <v>0</v>
      </c>
      <c r="G424" s="16">
        <f>IF($D424="","",HKI!G424+HKII!G424)</f>
        <v>0</v>
      </c>
      <c r="H424" s="16">
        <f>IF($D424="","",HKI!H424+HKII!H424)</f>
        <v>0</v>
      </c>
      <c r="I424" s="16">
        <f>IF($D424="","",HKI!I424+HKII!I424)</f>
        <v>0</v>
      </c>
      <c r="J424" s="16">
        <f>IF($D424="","",HKI!J424+HKII!J424)</f>
        <v>0</v>
      </c>
      <c r="K424" s="16">
        <f>IF($D424="","",HKI!K424+HKII!K424)</f>
        <v>0</v>
      </c>
      <c r="L424" s="16">
        <f>IF($D424="","",HKI!L424+HKII!L424)</f>
        <v>0</v>
      </c>
      <c r="M424" s="34">
        <f>IF($D424="","",($E424+$F424*1.5+$G424*0.25+$H424*0.5+$I424*2+$J424*2.5+$K424*0.5+$L424*1.5)+'HK HE 16-17'!I430)</f>
        <v>0</v>
      </c>
      <c r="N424" s="16">
        <f>IF($D424="","",HKI!N424+HKII!N424)</f>
        <v>0</v>
      </c>
      <c r="O424" s="16">
        <f>IF($D424="","",HKI!O424+HKII!O424)</f>
        <v>0</v>
      </c>
      <c r="P424" s="16">
        <f>IF($D424="","",HKI!P424+HKII!P424)</f>
        <v>0</v>
      </c>
      <c r="Q424" s="16">
        <f>IF($D424="","",HKI!Q424+HKII!Q424)</f>
        <v>0</v>
      </c>
      <c r="R424" s="34">
        <f>IF($D424="","",SUM($N424:$Q424)+'HK HE 16-17'!N430)</f>
        <v>0</v>
      </c>
      <c r="S424" s="16">
        <f>IF($D424="","",HKI!S424+HKII!S424)</f>
        <v>0</v>
      </c>
      <c r="T424" s="16">
        <f>IF($D424="","",HKI!T424+HKII!T424)</f>
        <v>0</v>
      </c>
      <c r="U424" s="16">
        <f>IF($D424="","",HKI!U424+HKII!U424)</f>
        <v>0</v>
      </c>
      <c r="V424" s="34">
        <f>IF($D424="","",((SUM($S424:$T424))-U424)*0.1)+'HK HE 16-17'!R430</f>
        <v>0</v>
      </c>
      <c r="W424" s="16">
        <f>IF($D424="","",HKI!W424+HKII!W424)</f>
        <v>0</v>
      </c>
      <c r="X424" s="16">
        <f>IF($D424="","",HKI!X424+HKII!X424)</f>
        <v>0</v>
      </c>
      <c r="Y424" s="16">
        <f>IF($D424="","",HKI!Y424+HKII!Y424)</f>
        <v>0</v>
      </c>
      <c r="Z424" s="34">
        <f t="shared" si="20"/>
        <v>0</v>
      </c>
      <c r="AA424" s="16">
        <f>IF($D424="","",HKI!AA424+HKII!AA424)</f>
        <v>0</v>
      </c>
      <c r="AB424" s="16">
        <f>IF($D424="","",HKI!AB424+HKII!AB424)</f>
        <v>0</v>
      </c>
      <c r="AC424" s="16">
        <f>IF($D424="","",HKI!AC424+HKII!AC424)</f>
        <v>0</v>
      </c>
      <c r="AD424" s="34">
        <f t="shared" si="21"/>
        <v>0</v>
      </c>
      <c r="AE424" s="16">
        <f>IF($D424="","",HKI!AE424+HKII!AE424)</f>
        <v>0</v>
      </c>
      <c r="AF424" s="16">
        <f>IF($D424="","",HKI!AF424+HKII!AF424)</f>
        <v>0</v>
      </c>
      <c r="AG424" s="16">
        <f>IF($D424="","",HKI!AG424+HKII!AG424)</f>
        <v>0</v>
      </c>
      <c r="AH424" s="34">
        <f>IF($D424="","",HKI!AH424+HKII!AH424)</f>
        <v>0</v>
      </c>
      <c r="AI424" s="16">
        <f>IF($D424="","",HKI!AI424+HKII!AI424+'COI - CHAM THI TN 17-18'!AI424)</f>
        <v>0</v>
      </c>
      <c r="AJ424" s="16">
        <f>IF($D424="","",HKI!AJ424+HKII!AJ424+'COI - CHAM THI TN 17-18'!AJ424)</f>
        <v>0</v>
      </c>
      <c r="AK424" s="34">
        <f>IF($D424="","",(SUM($AI424:$AJ424))*0.2)+'HK HE 16-17'!Y430</f>
        <v>0</v>
      </c>
      <c r="AL424" s="16">
        <f>IF($D424="","",HKI!AL424+HKII!AL424)</f>
        <v>0</v>
      </c>
      <c r="AM424" s="16">
        <f>IF($D424="","",HKI!AM424+HKII!AM424)</f>
        <v>0</v>
      </c>
      <c r="AN424" s="34">
        <f>IF($D424="","",HKI!AN424+HKII!AN424)</f>
        <v>0</v>
      </c>
      <c r="AO424" s="16">
        <f>IF($D424="","",HKI!AO424+HKII!AO424+'COI - CHAM THI TN 17-18'!AO424)</f>
        <v>0</v>
      </c>
      <c r="AP424" s="16">
        <f>IF($D424="","",HKI!AP424+HKII!AP424+'COI - CHAM THI TN 17-18'!AP424)</f>
        <v>0</v>
      </c>
      <c r="AQ424" s="16">
        <f>IF(D424="","",SUM(AO424:AP424)*0.4)+'HK HE 16-17'!AB430</f>
        <v>0</v>
      </c>
      <c r="AR424" s="34">
        <f>IF($D424="","",HKI!AR424+HKII!AR424+'COI - CHAM THI TN 17-18'!AR424+'HK HE 16-17'!AF430)</f>
        <v>0</v>
      </c>
      <c r="AS424" s="34">
        <f>IF($D424="","",HKI!AS424+HKII!AS424+'COI - CHAM THI TN 17-18'!AS424+'HK HE 16-17'!AG430)</f>
        <v>0</v>
      </c>
      <c r="AT424" s="17">
        <f t="shared" si="22"/>
        <v>0</v>
      </c>
      <c r="AU424" s="5"/>
    </row>
    <row r="425" spans="1:47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>
        <f>IF($D425="","",HKI!E425+HKII!E425)</f>
        <v>0</v>
      </c>
      <c r="F425" s="16">
        <f>IF($D425="","",HKI!F425+HKII!F425)</f>
        <v>0</v>
      </c>
      <c r="G425" s="16">
        <f>IF($D425="","",HKI!G425+HKII!G425)</f>
        <v>0</v>
      </c>
      <c r="H425" s="16">
        <f>IF($D425="","",HKI!H425+HKII!H425)</f>
        <v>0</v>
      </c>
      <c r="I425" s="16">
        <f>IF($D425="","",HKI!I425+HKII!I425)</f>
        <v>0</v>
      </c>
      <c r="J425" s="16">
        <f>IF($D425="","",HKI!J425+HKII!J425)</f>
        <v>0</v>
      </c>
      <c r="K425" s="16">
        <f>IF($D425="","",HKI!K425+HKII!K425)</f>
        <v>0</v>
      </c>
      <c r="L425" s="16">
        <f>IF($D425="","",HKI!L425+HKII!L425)</f>
        <v>0</v>
      </c>
      <c r="M425" s="34">
        <f>IF($D425="","",($E425+$F425*1.5+$G425*0.25+$H425*0.5+$I425*2+$J425*2.5+$K425*0.5+$L425*1.5)+'HK HE 16-17'!I431)</f>
        <v>0</v>
      </c>
      <c r="N425" s="16">
        <f>IF($D425="","",HKI!N425+HKII!N425)</f>
        <v>0</v>
      </c>
      <c r="O425" s="16">
        <f>IF($D425="","",HKI!O425+HKII!O425)</f>
        <v>0</v>
      </c>
      <c r="P425" s="16">
        <f>IF($D425="","",HKI!P425+HKII!P425)</f>
        <v>0</v>
      </c>
      <c r="Q425" s="16">
        <f>IF($D425="","",HKI!Q425+HKII!Q425)</f>
        <v>0</v>
      </c>
      <c r="R425" s="34">
        <f>IF($D425="","",SUM($N425:$Q425)+'HK HE 16-17'!N431)</f>
        <v>0</v>
      </c>
      <c r="S425" s="16">
        <f>IF($D425="","",HKI!S425+HKII!S425)</f>
        <v>0</v>
      </c>
      <c r="T425" s="16">
        <f>IF($D425="","",HKI!T425+HKII!T425)</f>
        <v>0</v>
      </c>
      <c r="U425" s="16">
        <f>IF($D425="","",HKI!U425+HKII!U425)</f>
        <v>0</v>
      </c>
      <c r="V425" s="34">
        <f>IF($D425="","",((SUM($S425:$T425))-U425)*0.1)+'HK HE 16-17'!R431</f>
        <v>0</v>
      </c>
      <c r="W425" s="16">
        <f>IF($D425="","",HKI!W425+HKII!W425)</f>
        <v>0</v>
      </c>
      <c r="X425" s="16">
        <f>IF($D425="","",HKI!X425+HKII!X425)</f>
        <v>0</v>
      </c>
      <c r="Y425" s="16">
        <f>IF($D425="","",HKI!Y425+HKII!Y425)</f>
        <v>0</v>
      </c>
      <c r="Z425" s="34">
        <f t="shared" si="20"/>
        <v>0</v>
      </c>
      <c r="AA425" s="16">
        <f>IF($D425="","",HKI!AA425+HKII!AA425)</f>
        <v>0</v>
      </c>
      <c r="AB425" s="16">
        <f>IF($D425="","",HKI!AB425+HKII!AB425)</f>
        <v>0</v>
      </c>
      <c r="AC425" s="16">
        <f>IF($D425="","",HKI!AC425+HKII!AC425)</f>
        <v>0</v>
      </c>
      <c r="AD425" s="34">
        <f t="shared" si="21"/>
        <v>0</v>
      </c>
      <c r="AE425" s="16">
        <f>IF($D425="","",HKI!AE425+HKII!AE425)</f>
        <v>0</v>
      </c>
      <c r="AF425" s="16">
        <f>IF($D425="","",HKI!AF425+HKII!AF425)</f>
        <v>0</v>
      </c>
      <c r="AG425" s="16">
        <f>IF($D425="","",HKI!AG425+HKII!AG425)</f>
        <v>0</v>
      </c>
      <c r="AH425" s="34">
        <f>IF($D425="","",HKI!AH425+HKII!AH425)</f>
        <v>0</v>
      </c>
      <c r="AI425" s="16">
        <f>IF($D425="","",HKI!AI425+HKII!AI425+'COI - CHAM THI TN 17-18'!AI425)</f>
        <v>0</v>
      </c>
      <c r="AJ425" s="16">
        <f>IF($D425="","",HKI!AJ425+HKII!AJ425+'COI - CHAM THI TN 17-18'!AJ425)</f>
        <v>0</v>
      </c>
      <c r="AK425" s="34">
        <f>IF($D425="","",(SUM($AI425:$AJ425))*0.2)+'HK HE 16-17'!Y431</f>
        <v>0</v>
      </c>
      <c r="AL425" s="16">
        <f>IF($D425="","",HKI!AL425+HKII!AL425)</f>
        <v>0</v>
      </c>
      <c r="AM425" s="16">
        <f>IF($D425="","",HKI!AM425+HKII!AM425)</f>
        <v>0</v>
      </c>
      <c r="AN425" s="34">
        <f>IF($D425="","",HKI!AN425+HKII!AN425)</f>
        <v>0</v>
      </c>
      <c r="AO425" s="16">
        <f>IF($D425="","",HKI!AO425+HKII!AO425+'COI - CHAM THI TN 17-18'!AO425)</f>
        <v>0</v>
      </c>
      <c r="AP425" s="16">
        <f>IF($D425="","",HKI!AP425+HKII!AP425+'COI - CHAM THI TN 17-18'!AP425)</f>
        <v>0</v>
      </c>
      <c r="AQ425" s="16">
        <f>IF(D425="","",SUM(AO425:AP425)*0.4)+'HK HE 16-17'!AB431</f>
        <v>0</v>
      </c>
      <c r="AR425" s="34">
        <f>IF($D425="","",HKI!AR425+HKII!AR425+'COI - CHAM THI TN 17-18'!AR425+'HK HE 16-17'!AF431)</f>
        <v>0</v>
      </c>
      <c r="AS425" s="34">
        <f>IF($D425="","",HKI!AS425+HKII!AS425+'COI - CHAM THI TN 17-18'!AS425+'HK HE 16-17'!AG431)</f>
        <v>0</v>
      </c>
      <c r="AT425" s="17">
        <f t="shared" si="22"/>
        <v>0</v>
      </c>
      <c r="AU425" s="5"/>
    </row>
    <row r="426" spans="1:47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>
        <f>IF($D426="","",HKI!E426+HKII!E426)</f>
        <v>0</v>
      </c>
      <c r="F426" s="16">
        <f>IF($D426="","",HKI!F426+HKII!F426)</f>
        <v>0</v>
      </c>
      <c r="G426" s="16">
        <f>IF($D426="","",HKI!G426+HKII!G426)</f>
        <v>0</v>
      </c>
      <c r="H426" s="16">
        <f>IF($D426="","",HKI!H426+HKII!H426)</f>
        <v>0</v>
      </c>
      <c r="I426" s="16">
        <f>IF($D426="","",HKI!I426+HKII!I426)</f>
        <v>0</v>
      </c>
      <c r="J426" s="16">
        <f>IF($D426="","",HKI!J426+HKII!J426)</f>
        <v>0</v>
      </c>
      <c r="K426" s="16">
        <f>IF($D426="","",HKI!K426+HKII!K426)</f>
        <v>0</v>
      </c>
      <c r="L426" s="16">
        <f>IF($D426="","",HKI!L426+HKII!L426)</f>
        <v>0</v>
      </c>
      <c r="M426" s="34">
        <f>IF($D426="","",($E426+$F426*1.5+$G426*0.25+$H426*0.5+$I426*2+$J426*2.5+$K426*0.5+$L426*1.5)+'HK HE 16-17'!I432)</f>
        <v>0</v>
      </c>
      <c r="N426" s="16">
        <f>IF($D426="","",HKI!N426+HKII!N426)</f>
        <v>0</v>
      </c>
      <c r="O426" s="16">
        <f>IF($D426="","",HKI!O426+HKII!O426)</f>
        <v>0</v>
      </c>
      <c r="P426" s="16">
        <f>IF($D426="","",HKI!P426+HKII!P426)</f>
        <v>0</v>
      </c>
      <c r="Q426" s="16">
        <f>IF($D426="","",HKI!Q426+HKII!Q426)</f>
        <v>0</v>
      </c>
      <c r="R426" s="34">
        <f>IF($D426="","",SUM($N426:$Q426)+'HK HE 16-17'!N432)</f>
        <v>0</v>
      </c>
      <c r="S426" s="16">
        <f>IF($D426="","",HKI!S426+HKII!S426)</f>
        <v>0</v>
      </c>
      <c r="T426" s="16">
        <f>IF($D426="","",HKI!T426+HKII!T426)</f>
        <v>0</v>
      </c>
      <c r="U426" s="16">
        <f>IF($D426="","",HKI!U426+HKII!U426)</f>
        <v>0</v>
      </c>
      <c r="V426" s="34">
        <f>IF($D426="","",((SUM($S426:$T426))-U426)*0.1)+'HK HE 16-17'!R432</f>
        <v>0</v>
      </c>
      <c r="W426" s="16">
        <f>IF($D426="","",HKI!W426+HKII!W426)</f>
        <v>0</v>
      </c>
      <c r="X426" s="16">
        <f>IF($D426="","",HKI!X426+HKII!X426)</f>
        <v>0</v>
      </c>
      <c r="Y426" s="16">
        <f>IF($D426="","",HKI!Y426+HKII!Y426)</f>
        <v>0</v>
      </c>
      <c r="Z426" s="34">
        <f t="shared" si="20"/>
        <v>0</v>
      </c>
      <c r="AA426" s="16">
        <f>IF($D426="","",HKI!AA426+HKII!AA426)</f>
        <v>0</v>
      </c>
      <c r="AB426" s="16">
        <f>IF($D426="","",HKI!AB426+HKII!AB426)</f>
        <v>0</v>
      </c>
      <c r="AC426" s="16">
        <f>IF($D426="","",HKI!AC426+HKII!AC426)</f>
        <v>0</v>
      </c>
      <c r="AD426" s="34">
        <f t="shared" si="21"/>
        <v>0</v>
      </c>
      <c r="AE426" s="16">
        <f>IF($D426="","",HKI!AE426+HKII!AE426)</f>
        <v>0</v>
      </c>
      <c r="AF426" s="16">
        <f>IF($D426="","",HKI!AF426+HKII!AF426)</f>
        <v>0</v>
      </c>
      <c r="AG426" s="16">
        <f>IF($D426="","",HKI!AG426+HKII!AG426)</f>
        <v>0</v>
      </c>
      <c r="AH426" s="34">
        <f>IF($D426="","",HKI!AH426+HKII!AH426)</f>
        <v>0</v>
      </c>
      <c r="AI426" s="16">
        <f>IF($D426="","",HKI!AI426+HKII!AI426+'COI - CHAM THI TN 17-18'!AI426)</f>
        <v>0</v>
      </c>
      <c r="AJ426" s="16">
        <f>IF($D426="","",HKI!AJ426+HKII!AJ426+'COI - CHAM THI TN 17-18'!AJ426)</f>
        <v>0</v>
      </c>
      <c r="AK426" s="34">
        <f>IF($D426="","",(SUM($AI426:$AJ426))*0.2)+'HK HE 16-17'!Y432</f>
        <v>0</v>
      </c>
      <c r="AL426" s="16">
        <f>IF($D426="","",HKI!AL426+HKII!AL426)</f>
        <v>0</v>
      </c>
      <c r="AM426" s="16">
        <f>IF($D426="","",HKI!AM426+HKII!AM426)</f>
        <v>0</v>
      </c>
      <c r="AN426" s="34">
        <f>IF($D426="","",HKI!AN426+HKII!AN426)</f>
        <v>0</v>
      </c>
      <c r="AO426" s="16">
        <f>IF($D426="","",HKI!AO426+HKII!AO426+'COI - CHAM THI TN 17-18'!AO426)</f>
        <v>0</v>
      </c>
      <c r="AP426" s="16">
        <f>IF($D426="","",HKI!AP426+HKII!AP426+'COI - CHAM THI TN 17-18'!AP426)</f>
        <v>0</v>
      </c>
      <c r="AQ426" s="16">
        <f>IF(D426="","",SUM(AO426:AP426)*0.4)+'HK HE 16-17'!AB432</f>
        <v>0</v>
      </c>
      <c r="AR426" s="34">
        <f>IF($D426="","",HKI!AR426+HKII!AR426+'COI - CHAM THI TN 17-18'!AR426+'HK HE 16-17'!AF432)</f>
        <v>0</v>
      </c>
      <c r="AS426" s="34">
        <f>IF($D426="","",HKI!AS426+HKII!AS426+'COI - CHAM THI TN 17-18'!AS426+'HK HE 16-17'!AG432)</f>
        <v>0</v>
      </c>
      <c r="AT426" s="17">
        <f t="shared" si="22"/>
        <v>0</v>
      </c>
      <c r="AU426" s="5"/>
    </row>
    <row r="427" spans="1:47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>
        <f>IF($D427="","",HKI!E427+HKII!E427)</f>
        <v>0</v>
      </c>
      <c r="F427" s="16">
        <f>IF($D427="","",HKI!F427+HKII!F427)</f>
        <v>0</v>
      </c>
      <c r="G427" s="16">
        <f>IF($D427="","",HKI!G427+HKII!G427)</f>
        <v>0</v>
      </c>
      <c r="H427" s="16">
        <f>IF($D427="","",HKI!H427+HKII!H427)</f>
        <v>0</v>
      </c>
      <c r="I427" s="16">
        <f>IF($D427="","",HKI!I427+HKII!I427)</f>
        <v>0</v>
      </c>
      <c r="J427" s="16">
        <f>IF($D427="","",HKI!J427+HKII!J427)</f>
        <v>0</v>
      </c>
      <c r="K427" s="16">
        <f>IF($D427="","",HKI!K427+HKII!K427)</f>
        <v>0</v>
      </c>
      <c r="L427" s="16">
        <f>IF($D427="","",HKI!L427+HKII!L427)</f>
        <v>0</v>
      </c>
      <c r="M427" s="34">
        <f>IF($D427="","",($E427+$F427*1.5+$G427*0.25+$H427*0.5+$I427*2+$J427*2.5+$K427*0.5+$L427*1.5)+'HK HE 16-17'!I433)</f>
        <v>0</v>
      </c>
      <c r="N427" s="16">
        <f>IF($D427="","",HKI!N427+HKII!N427)</f>
        <v>0</v>
      </c>
      <c r="O427" s="16">
        <f>IF($D427="","",HKI!O427+HKII!O427)</f>
        <v>0</v>
      </c>
      <c r="P427" s="16">
        <f>IF($D427="","",HKI!P427+HKII!P427)</f>
        <v>0</v>
      </c>
      <c r="Q427" s="16">
        <f>IF($D427="","",HKI!Q427+HKII!Q427)</f>
        <v>0</v>
      </c>
      <c r="R427" s="34">
        <f>IF($D427="","",SUM($N427:$Q427)+'HK HE 16-17'!N433)</f>
        <v>0</v>
      </c>
      <c r="S427" s="16">
        <f>IF($D427="","",HKI!S427+HKII!S427)</f>
        <v>0</v>
      </c>
      <c r="T427" s="16">
        <f>IF($D427="","",HKI!T427+HKII!T427)</f>
        <v>0</v>
      </c>
      <c r="U427" s="16">
        <f>IF($D427="","",HKI!U427+HKII!U427)</f>
        <v>0</v>
      </c>
      <c r="V427" s="34">
        <f>IF($D427="","",((SUM($S427:$T427))-U427)*0.1)+'HK HE 16-17'!R433</f>
        <v>0</v>
      </c>
      <c r="W427" s="16">
        <f>IF($D427="","",HKI!W427+HKII!W427)</f>
        <v>0</v>
      </c>
      <c r="X427" s="16">
        <f>IF($D427="","",HKI!X427+HKII!X427)</f>
        <v>0</v>
      </c>
      <c r="Y427" s="16">
        <f>IF($D427="","",HKI!Y427+HKII!Y427)</f>
        <v>0</v>
      </c>
      <c r="Z427" s="34">
        <f t="shared" si="20"/>
        <v>0</v>
      </c>
      <c r="AA427" s="16">
        <f>IF($D427="","",HKI!AA427+HKII!AA427)</f>
        <v>0</v>
      </c>
      <c r="AB427" s="16">
        <f>IF($D427="","",HKI!AB427+HKII!AB427)</f>
        <v>0</v>
      </c>
      <c r="AC427" s="16">
        <f>IF($D427="","",HKI!AC427+HKII!AC427)</f>
        <v>0</v>
      </c>
      <c r="AD427" s="34">
        <f t="shared" si="21"/>
        <v>0</v>
      </c>
      <c r="AE427" s="16">
        <f>IF($D427="","",HKI!AE427+HKII!AE427)</f>
        <v>0</v>
      </c>
      <c r="AF427" s="16">
        <f>IF($D427="","",HKI!AF427+HKII!AF427)</f>
        <v>0</v>
      </c>
      <c r="AG427" s="16">
        <f>IF($D427="","",HKI!AG427+HKII!AG427)</f>
        <v>0</v>
      </c>
      <c r="AH427" s="34">
        <f>IF($D427="","",HKI!AH427+HKII!AH427)</f>
        <v>0</v>
      </c>
      <c r="AI427" s="16">
        <f>IF($D427="","",HKI!AI427+HKII!AI427+'COI - CHAM THI TN 17-18'!AI427)</f>
        <v>0</v>
      </c>
      <c r="AJ427" s="16">
        <f>IF($D427="","",HKI!AJ427+HKII!AJ427+'COI - CHAM THI TN 17-18'!AJ427)</f>
        <v>0</v>
      </c>
      <c r="AK427" s="34">
        <f>IF($D427="","",(SUM($AI427:$AJ427))*0.2)+'HK HE 16-17'!Y433</f>
        <v>0</v>
      </c>
      <c r="AL427" s="16">
        <f>IF($D427="","",HKI!AL427+HKII!AL427)</f>
        <v>0</v>
      </c>
      <c r="AM427" s="16">
        <f>IF($D427="","",HKI!AM427+HKII!AM427)</f>
        <v>0</v>
      </c>
      <c r="AN427" s="34">
        <f>IF($D427="","",HKI!AN427+HKII!AN427)</f>
        <v>0</v>
      </c>
      <c r="AO427" s="16">
        <f>IF($D427="","",HKI!AO427+HKII!AO427+'COI - CHAM THI TN 17-18'!AO427)</f>
        <v>0</v>
      </c>
      <c r="AP427" s="16">
        <f>IF($D427="","",HKI!AP427+HKII!AP427+'COI - CHAM THI TN 17-18'!AP427)</f>
        <v>0</v>
      </c>
      <c r="AQ427" s="16">
        <f>IF(D427="","",SUM(AO427:AP427)*0.4)+'HK HE 16-17'!AB433</f>
        <v>0</v>
      </c>
      <c r="AR427" s="34">
        <f>IF($D427="","",HKI!AR427+HKII!AR427+'COI - CHAM THI TN 17-18'!AR427+'HK HE 16-17'!AF433)</f>
        <v>0</v>
      </c>
      <c r="AS427" s="34">
        <f>IF($D427="","",HKI!AS427+HKII!AS427+'COI - CHAM THI TN 17-18'!AS427+'HK HE 16-17'!AG433)</f>
        <v>0</v>
      </c>
      <c r="AT427" s="17">
        <f t="shared" si="22"/>
        <v>0</v>
      </c>
      <c r="AU427" s="5"/>
    </row>
    <row r="428" spans="1:47">
      <c r="A428" s="12">
        <f>IF(D428="","",SUBTOTAL(3,$D$5:D428))</f>
        <v>424</v>
      </c>
      <c r="B428" s="18" t="s">
        <v>901</v>
      </c>
      <c r="C428" s="14" t="s">
        <v>902</v>
      </c>
      <c r="D428" s="19" t="s">
        <v>903</v>
      </c>
      <c r="E428" s="16">
        <f>IF($D428="","",HKI!E428+HKII!E428)</f>
        <v>0</v>
      </c>
      <c r="F428" s="16">
        <f>IF($D428="","",HKI!F428+HKII!F428)</f>
        <v>0</v>
      </c>
      <c r="G428" s="16">
        <f>IF($D428="","",HKI!G428+HKII!G428)</f>
        <v>0</v>
      </c>
      <c r="H428" s="16">
        <f>IF($D428="","",HKI!H428+HKII!H428)</f>
        <v>0</v>
      </c>
      <c r="I428" s="16">
        <f>IF($D428="","",HKI!I428+HKII!I428)</f>
        <v>0</v>
      </c>
      <c r="J428" s="16">
        <f>IF($D428="","",HKI!J428+HKII!J428)</f>
        <v>0</v>
      </c>
      <c r="K428" s="16">
        <f>IF($D428="","",HKI!K428+HKII!K428)</f>
        <v>0</v>
      </c>
      <c r="L428" s="16">
        <f>IF($D428="","",HKI!L428+HKII!L428)</f>
        <v>0</v>
      </c>
      <c r="M428" s="34">
        <f>IF($D428="","",($E428+$F428*1.5+$G428*0.25+$H428*0.5+$I428*2+$J428*2.5+$K428*0.5+$L428*1.5)+'HK HE 16-17'!I434)</f>
        <v>0</v>
      </c>
      <c r="N428" s="16">
        <f>IF($D428="","",HKI!N428+HKII!N428)</f>
        <v>0</v>
      </c>
      <c r="O428" s="16">
        <f>IF($D428="","",HKI!O428+HKII!O428)</f>
        <v>0</v>
      </c>
      <c r="P428" s="16">
        <f>IF($D428="","",HKI!P428+HKII!P428)</f>
        <v>0</v>
      </c>
      <c r="Q428" s="16">
        <f>IF($D428="","",HKI!Q428+HKII!Q428)</f>
        <v>0</v>
      </c>
      <c r="R428" s="34">
        <f>IF($D428="","",SUM($N428:$Q428)+'HK HE 16-17'!N434)</f>
        <v>0</v>
      </c>
      <c r="S428" s="16">
        <f>IF($D428="","",HKI!S428+HKII!S428)</f>
        <v>0</v>
      </c>
      <c r="T428" s="16">
        <f>IF($D428="","",HKI!T428+HKII!T428)</f>
        <v>0</v>
      </c>
      <c r="U428" s="16">
        <f>IF($D428="","",HKI!U428+HKII!U428)</f>
        <v>0</v>
      </c>
      <c r="V428" s="34">
        <f>IF($D428="","",((SUM($S428:$T428))-U428)*0.1)+'HK HE 16-17'!R434</f>
        <v>0</v>
      </c>
      <c r="W428" s="16">
        <f>IF($D428="","",HKI!W428+HKII!W428)</f>
        <v>0</v>
      </c>
      <c r="X428" s="16">
        <f>IF($D428="","",HKI!X428+HKII!X428)</f>
        <v>0</v>
      </c>
      <c r="Y428" s="16">
        <f>IF($D428="","",HKI!Y428+HKII!Y428)</f>
        <v>0</v>
      </c>
      <c r="Z428" s="34">
        <f t="shared" si="20"/>
        <v>0</v>
      </c>
      <c r="AA428" s="16">
        <f>IF($D428="","",HKI!AA428+HKII!AA428)</f>
        <v>0</v>
      </c>
      <c r="AB428" s="16">
        <f>IF($D428="","",HKI!AB428+HKII!AB428)</f>
        <v>0</v>
      </c>
      <c r="AC428" s="16">
        <f>IF($D428="","",HKI!AC428+HKII!AC428)</f>
        <v>0</v>
      </c>
      <c r="AD428" s="34">
        <f t="shared" si="21"/>
        <v>0</v>
      </c>
      <c r="AE428" s="16">
        <f>IF($D428="","",HKI!AE428+HKII!AE428)</f>
        <v>0</v>
      </c>
      <c r="AF428" s="16">
        <f>IF($D428="","",HKI!AF428+HKII!AF428)</f>
        <v>0</v>
      </c>
      <c r="AG428" s="16">
        <f>IF($D428="","",HKI!AG428+HKII!AG428)</f>
        <v>0</v>
      </c>
      <c r="AH428" s="34">
        <f>IF($D428="","",HKI!AH428+HKII!AH428)</f>
        <v>0</v>
      </c>
      <c r="AI428" s="16">
        <f>IF($D428="","",HKI!AI428+HKII!AI428+'COI - CHAM THI TN 17-18'!AI428)</f>
        <v>0</v>
      </c>
      <c r="AJ428" s="16">
        <f>IF($D428="","",HKI!AJ428+HKII!AJ428+'COI - CHAM THI TN 17-18'!AJ428)</f>
        <v>0</v>
      </c>
      <c r="AK428" s="34">
        <f>IF($D428="","",(SUM($AI428:$AJ428))*0.2)+'HK HE 16-17'!Y434</f>
        <v>0</v>
      </c>
      <c r="AL428" s="16">
        <f>IF($D428="","",HKI!AL428+HKII!AL428)</f>
        <v>0</v>
      </c>
      <c r="AM428" s="16">
        <f>IF($D428="","",HKI!AM428+HKII!AM428)</f>
        <v>0</v>
      </c>
      <c r="AN428" s="34">
        <f>IF($D428="","",HKI!AN428+HKII!AN428)</f>
        <v>0</v>
      </c>
      <c r="AO428" s="16">
        <f>IF($D428="","",HKI!AO428+HKII!AO428+'COI - CHAM THI TN 17-18'!AO428)</f>
        <v>0</v>
      </c>
      <c r="AP428" s="16">
        <f>IF($D428="","",HKI!AP428+HKII!AP428+'COI - CHAM THI TN 17-18'!AP428)</f>
        <v>0</v>
      </c>
      <c r="AQ428" s="16">
        <f>IF(D428="","",SUM(AO428:AP428)*0.4)+'HK HE 16-17'!AB434</f>
        <v>0</v>
      </c>
      <c r="AR428" s="34">
        <f>IF($D428="","",HKI!AR428+HKII!AR428+'COI - CHAM THI TN 17-18'!AR428+'HK HE 16-17'!AF434)</f>
        <v>0</v>
      </c>
      <c r="AS428" s="34">
        <f>IF($D428="","",HKI!AS428+HKII!AS428+'COI - CHAM THI TN 17-18'!AS428+'HK HE 16-17'!AG434)</f>
        <v>0</v>
      </c>
      <c r="AT428" s="17">
        <f t="shared" si="22"/>
        <v>0</v>
      </c>
      <c r="AU428" s="5"/>
    </row>
    <row r="429" spans="1:47">
      <c r="A429" s="12">
        <f>IF(D429="","",SUBTOTAL(3,$D$5:D429))</f>
        <v>425</v>
      </c>
      <c r="B429" s="18" t="s">
        <v>904</v>
      </c>
      <c r="C429" s="14" t="s">
        <v>902</v>
      </c>
      <c r="D429" s="19" t="s">
        <v>905</v>
      </c>
      <c r="E429" s="16">
        <f>IF($D429="","",HKI!E429+HKII!E429)</f>
        <v>0</v>
      </c>
      <c r="F429" s="16">
        <f>IF($D429="","",HKI!F429+HKII!F429)</f>
        <v>0</v>
      </c>
      <c r="G429" s="16">
        <f>IF($D429="","",HKI!G429+HKII!G429)</f>
        <v>0</v>
      </c>
      <c r="H429" s="16">
        <f>IF($D429="","",HKI!H429+HKII!H429)</f>
        <v>0</v>
      </c>
      <c r="I429" s="16">
        <f>IF($D429="","",HKI!I429+HKII!I429)</f>
        <v>0</v>
      </c>
      <c r="J429" s="16">
        <f>IF($D429="","",HKI!J429+HKII!J429)</f>
        <v>0</v>
      </c>
      <c r="K429" s="16">
        <f>IF($D429="","",HKI!K429+HKII!K429)</f>
        <v>0</v>
      </c>
      <c r="L429" s="16">
        <f>IF($D429="","",HKI!L429+HKII!L429)</f>
        <v>0</v>
      </c>
      <c r="M429" s="34">
        <f>IF($D429="","",($E429+$F429*1.5+$G429*0.25+$H429*0.5+$I429*2+$J429*2.5+$K429*0.5+$L429*1.5)+'HK HE 16-17'!I435)</f>
        <v>0</v>
      </c>
      <c r="N429" s="16">
        <f>IF($D429="","",HKI!N429+HKII!N429)</f>
        <v>0</v>
      </c>
      <c r="O429" s="16">
        <f>IF($D429="","",HKI!O429+HKII!O429)</f>
        <v>0</v>
      </c>
      <c r="P429" s="16">
        <f>IF($D429="","",HKI!P429+HKII!P429)</f>
        <v>0</v>
      </c>
      <c r="Q429" s="16">
        <f>IF($D429="","",HKI!Q429+HKII!Q429)</f>
        <v>0</v>
      </c>
      <c r="R429" s="34">
        <f>IF($D429="","",SUM($N429:$Q429)+'HK HE 16-17'!N435)</f>
        <v>0</v>
      </c>
      <c r="S429" s="16">
        <f>IF($D429="","",HKI!S429+HKII!S429)</f>
        <v>0</v>
      </c>
      <c r="T429" s="16">
        <f>IF($D429="","",HKI!T429+HKII!T429)</f>
        <v>0</v>
      </c>
      <c r="U429" s="16">
        <f>IF($D429="","",HKI!U429+HKII!U429)</f>
        <v>0</v>
      </c>
      <c r="V429" s="34">
        <f>IF($D429="","",((SUM($S429:$T429))-U429)*0.1)+'HK HE 16-17'!R435</f>
        <v>0</v>
      </c>
      <c r="W429" s="16">
        <f>IF($D429="","",HKI!W429+HKII!W429)</f>
        <v>0</v>
      </c>
      <c r="X429" s="16">
        <f>IF($D429="","",HKI!X429+HKII!X429)</f>
        <v>0</v>
      </c>
      <c r="Y429" s="16">
        <f>IF($D429="","",HKI!Y429+HKII!Y429)</f>
        <v>0</v>
      </c>
      <c r="Z429" s="34">
        <f t="shared" si="20"/>
        <v>0</v>
      </c>
      <c r="AA429" s="16">
        <f>IF($D429="","",HKI!AA429+HKII!AA429)</f>
        <v>80</v>
      </c>
      <c r="AB429" s="16">
        <f>IF($D429="","",HKI!AB429+HKII!AB429)</f>
        <v>0</v>
      </c>
      <c r="AC429" s="16">
        <f>IF($D429="","",HKI!AC429+HKII!AC429)</f>
        <v>80</v>
      </c>
      <c r="AD429" s="34">
        <f t="shared" si="21"/>
        <v>0</v>
      </c>
      <c r="AE429" s="16">
        <f>IF($D429="","",HKI!AE429+HKII!AE429)</f>
        <v>0</v>
      </c>
      <c r="AF429" s="16">
        <f>IF($D429="","",HKI!AF429+HKII!AF429)</f>
        <v>0</v>
      </c>
      <c r="AG429" s="16">
        <f>IF($D429="","",HKI!AG429+HKII!AG429)</f>
        <v>0</v>
      </c>
      <c r="AH429" s="34">
        <f>IF($D429="","",HKI!AH429+HKII!AH429)</f>
        <v>0</v>
      </c>
      <c r="AI429" s="16">
        <f>IF($D429="","",HKI!AI429+HKII!AI429+'COI - CHAM THI TN 17-18'!AI429)</f>
        <v>0</v>
      </c>
      <c r="AJ429" s="16">
        <f>IF($D429="","",HKI!AJ429+HKII!AJ429+'COI - CHAM THI TN 17-18'!AJ429)</f>
        <v>0</v>
      </c>
      <c r="AK429" s="34">
        <f>IF($D429="","",(SUM($AI429:$AJ429))*0.2)+'HK HE 16-17'!Y435</f>
        <v>0</v>
      </c>
      <c r="AL429" s="16">
        <f>IF($D429="","",HKI!AL429+HKII!AL429)</f>
        <v>0</v>
      </c>
      <c r="AM429" s="16">
        <f>IF($D429="","",HKI!AM429+HKII!AM429)</f>
        <v>0</v>
      </c>
      <c r="AN429" s="34">
        <f>IF($D429="","",HKI!AN429+HKII!AN429)</f>
        <v>0</v>
      </c>
      <c r="AO429" s="16">
        <f>IF($D429="","",HKI!AO429+HKII!AO429+'COI - CHAM THI TN 17-18'!AO429)</f>
        <v>0</v>
      </c>
      <c r="AP429" s="16">
        <f>IF($D429="","",HKI!AP429+HKII!AP429+'COI - CHAM THI TN 17-18'!AP429)</f>
        <v>0</v>
      </c>
      <c r="AQ429" s="16">
        <f>IF(D429="","",SUM(AO429:AP429)*0.4)+'HK HE 16-17'!AB435</f>
        <v>0</v>
      </c>
      <c r="AR429" s="34">
        <f>IF($D429="","",HKI!AR429+HKII!AR429+'COI - CHAM THI TN 17-18'!AR429+'HK HE 16-17'!AF435)</f>
        <v>0</v>
      </c>
      <c r="AS429" s="34">
        <f>IF($D429="","",HKI!AS429+HKII!AS429+'COI - CHAM THI TN 17-18'!AS429+'HK HE 16-17'!AG435)</f>
        <v>0</v>
      </c>
      <c r="AT429" s="17">
        <f t="shared" si="22"/>
        <v>0</v>
      </c>
      <c r="AU429" s="5"/>
    </row>
    <row r="430" spans="1:47">
      <c r="A430" s="12">
        <f>IF(D430="","",SUBTOTAL(3,$D$5:D430))</f>
        <v>426</v>
      </c>
      <c r="B430" s="18" t="s">
        <v>906</v>
      </c>
      <c r="C430" s="14" t="s">
        <v>902</v>
      </c>
      <c r="D430" s="19" t="s">
        <v>907</v>
      </c>
      <c r="E430" s="16">
        <f>IF($D430="","",HKI!E430+HKII!E430)</f>
        <v>0</v>
      </c>
      <c r="F430" s="16">
        <f>IF($D430="","",HKI!F430+HKII!F430)</f>
        <v>0</v>
      </c>
      <c r="G430" s="16">
        <f>IF($D430="","",HKI!G430+HKII!G430)</f>
        <v>0</v>
      </c>
      <c r="H430" s="16">
        <f>IF($D430="","",HKI!H430+HKII!H430)</f>
        <v>0</v>
      </c>
      <c r="I430" s="16">
        <f>IF($D430="","",HKI!I430+HKII!I430)</f>
        <v>0</v>
      </c>
      <c r="J430" s="16">
        <f>IF($D430="","",HKI!J430+HKII!J430)</f>
        <v>0</v>
      </c>
      <c r="K430" s="16">
        <f>IF($D430="","",HKI!K430+HKII!K430)</f>
        <v>0</v>
      </c>
      <c r="L430" s="16">
        <f>IF($D430="","",HKI!L430+HKII!L430)</f>
        <v>0</v>
      </c>
      <c r="M430" s="34">
        <f>IF($D430="","",($E430+$F430*1.5+$G430*0.25+$H430*0.5+$I430*2+$J430*2.5+$K430*0.5+$L430*1.5)+'HK HE 16-17'!I436)</f>
        <v>0</v>
      </c>
      <c r="N430" s="16">
        <f>IF($D430="","",HKI!N430+HKII!N430)</f>
        <v>0</v>
      </c>
      <c r="O430" s="16">
        <f>IF($D430="","",HKI!O430+HKII!O430)</f>
        <v>0</v>
      </c>
      <c r="P430" s="16">
        <f>IF($D430="","",HKI!P430+HKII!P430)</f>
        <v>0</v>
      </c>
      <c r="Q430" s="16">
        <f>IF($D430="","",HKI!Q430+HKII!Q430)</f>
        <v>0</v>
      </c>
      <c r="R430" s="34">
        <f>IF($D430="","",SUM($N430:$Q430)+'HK HE 16-17'!N436)</f>
        <v>0</v>
      </c>
      <c r="S430" s="16">
        <f>IF($D430="","",HKI!S430+HKII!S430)</f>
        <v>15</v>
      </c>
      <c r="T430" s="16">
        <f>IF($D430="","",HKI!T430+HKII!T430)</f>
        <v>35</v>
      </c>
      <c r="U430" s="16">
        <f>IF($D430="","",HKI!U430+HKII!U430)</f>
        <v>37</v>
      </c>
      <c r="V430" s="34">
        <f>IF($D430="","",((SUM($S430:$T430))-U430)*0.1)+'HK HE 16-17'!R436</f>
        <v>1.3</v>
      </c>
      <c r="W430" s="16">
        <f>IF($D430="","",HKI!W430+HKII!W430)</f>
        <v>0</v>
      </c>
      <c r="X430" s="16">
        <f>IF($D430="","",HKI!X430+HKII!X430)</f>
        <v>0</v>
      </c>
      <c r="Y430" s="16">
        <f>IF($D430="","",HKI!Y430+HKII!Y430)</f>
        <v>0</v>
      </c>
      <c r="Z430" s="34">
        <f t="shared" si="20"/>
        <v>0</v>
      </c>
      <c r="AA430" s="16">
        <f>IF($D430="","",HKI!AA430+HKII!AA430)</f>
        <v>0</v>
      </c>
      <c r="AB430" s="16">
        <f>IF($D430="","",HKI!AB430+HKII!AB430)</f>
        <v>0</v>
      </c>
      <c r="AC430" s="16">
        <f>IF($D430="","",HKI!AC430+HKII!AC430)</f>
        <v>0</v>
      </c>
      <c r="AD430" s="34">
        <f t="shared" si="21"/>
        <v>0</v>
      </c>
      <c r="AE430" s="16">
        <f>IF($D430="","",HKI!AE430+HKII!AE430)</f>
        <v>0</v>
      </c>
      <c r="AF430" s="16">
        <f>IF($D430="","",HKI!AF430+HKII!AF430)</f>
        <v>0</v>
      </c>
      <c r="AG430" s="16">
        <f>IF($D430="","",HKI!AG430+HKII!AG430)</f>
        <v>0</v>
      </c>
      <c r="AH430" s="34">
        <f>IF($D430="","",HKI!AH430+HKII!AH430)</f>
        <v>0</v>
      </c>
      <c r="AI430" s="16">
        <f>IF($D430="","",HKI!AI430+HKII!AI430+'COI - CHAM THI TN 17-18'!AI430)</f>
        <v>0</v>
      </c>
      <c r="AJ430" s="16">
        <f>IF($D430="","",HKI!AJ430+HKII!AJ430+'COI - CHAM THI TN 17-18'!AJ430)</f>
        <v>0</v>
      </c>
      <c r="AK430" s="34">
        <f>IF($D430="","",(SUM($AI430:$AJ430))*0.2)+'HK HE 16-17'!Y436</f>
        <v>0</v>
      </c>
      <c r="AL430" s="16">
        <f>IF($D430="","",HKI!AL430+HKII!AL430)</f>
        <v>0</v>
      </c>
      <c r="AM430" s="16">
        <f>IF($D430="","",HKI!AM430+HKII!AM430)</f>
        <v>0</v>
      </c>
      <c r="AN430" s="34">
        <f>IF($D430="","",HKI!AN430+HKII!AN430)</f>
        <v>0</v>
      </c>
      <c r="AO430" s="16">
        <f>IF($D430="","",HKI!AO430+HKII!AO430+'COI - CHAM THI TN 17-18'!AO430)</f>
        <v>0</v>
      </c>
      <c r="AP430" s="16">
        <f>IF($D430="","",HKI!AP430+HKII!AP430+'COI - CHAM THI TN 17-18'!AP430)</f>
        <v>0</v>
      </c>
      <c r="AQ430" s="16">
        <f>IF(D430="","",SUM(AO430:AP430)*0.4)+'HK HE 16-17'!AB436</f>
        <v>0</v>
      </c>
      <c r="AR430" s="34">
        <f>IF($D430="","",HKI!AR430+HKII!AR430+'COI - CHAM THI TN 17-18'!AR430+'HK HE 16-17'!AF436)</f>
        <v>0</v>
      </c>
      <c r="AS430" s="34">
        <f>IF($D430="","",HKI!AS430+HKII!AS430+'COI - CHAM THI TN 17-18'!AS430+'HK HE 16-17'!AG436)</f>
        <v>0</v>
      </c>
      <c r="AT430" s="17">
        <f t="shared" si="22"/>
        <v>1.3</v>
      </c>
      <c r="AU430" s="5"/>
    </row>
    <row r="431" spans="1:47">
      <c r="A431" s="12">
        <f>IF(D431="","",SUBTOTAL(3,$D$5:D431))</f>
        <v>427</v>
      </c>
      <c r="B431" s="18" t="s">
        <v>908</v>
      </c>
      <c r="C431" s="14" t="s">
        <v>902</v>
      </c>
      <c r="D431" s="19" t="s">
        <v>909</v>
      </c>
      <c r="E431" s="16">
        <f>IF($D431="","",HKI!E431+HKII!E431)</f>
        <v>0</v>
      </c>
      <c r="F431" s="16">
        <f>IF($D431="","",HKI!F431+HKII!F431)</f>
        <v>0</v>
      </c>
      <c r="G431" s="16">
        <f>IF($D431="","",HKI!G431+HKII!G431)</f>
        <v>0</v>
      </c>
      <c r="H431" s="16">
        <f>IF($D431="","",HKI!H431+HKII!H431)</f>
        <v>0</v>
      </c>
      <c r="I431" s="16">
        <f>IF($D431="","",HKI!I431+HKII!I431)</f>
        <v>0</v>
      </c>
      <c r="J431" s="16">
        <f>IF($D431="","",HKI!J431+HKII!J431)</f>
        <v>0</v>
      </c>
      <c r="K431" s="16">
        <f>IF($D431="","",HKI!K431+HKII!K431)</f>
        <v>0</v>
      </c>
      <c r="L431" s="16">
        <f>IF($D431="","",HKI!L431+HKII!L431)</f>
        <v>0</v>
      </c>
      <c r="M431" s="34">
        <f>IF($D431="","",($E431+$F431*1.5+$G431*0.25+$H431*0.5+$I431*2+$J431*2.5+$K431*0.5+$L431*1.5)+'HK HE 16-17'!I437)</f>
        <v>0</v>
      </c>
      <c r="N431" s="16">
        <f>IF($D431="","",HKI!N431+HKII!N431)</f>
        <v>2.1</v>
      </c>
      <c r="O431" s="16">
        <f>IF($D431="","",HKI!O431+HKII!O431)</f>
        <v>3.5999999999999996</v>
      </c>
      <c r="P431" s="16">
        <f>IF($D431="","",HKI!P431+HKII!P431)</f>
        <v>0</v>
      </c>
      <c r="Q431" s="16">
        <f>IF($D431="","",HKI!Q431+HKII!Q431)</f>
        <v>0</v>
      </c>
      <c r="R431" s="34">
        <f>IF($D431="","",SUM($N431:$Q431)+'HK HE 16-17'!N437)</f>
        <v>5.6999999999999993</v>
      </c>
      <c r="S431" s="16">
        <f>IF($D431="","",HKI!S431+HKII!S431)</f>
        <v>0</v>
      </c>
      <c r="T431" s="16">
        <f>IF($D431="","",HKI!T431+HKII!T431)</f>
        <v>0</v>
      </c>
      <c r="U431" s="16">
        <f>IF($D431="","",HKI!U431+HKII!U431)</f>
        <v>0</v>
      </c>
      <c r="V431" s="34">
        <f>IF($D431="","",((SUM($S431:$T431))-U431)*0.1)+'HK HE 16-17'!R437</f>
        <v>0</v>
      </c>
      <c r="W431" s="16">
        <f>IF($D431="","",HKI!W431+HKII!W431)</f>
        <v>0</v>
      </c>
      <c r="X431" s="16">
        <f>IF($D431="","",HKI!X431+HKII!X431)</f>
        <v>0</v>
      </c>
      <c r="Y431" s="16">
        <f>IF($D431="","",HKI!Y431+HKII!Y431)</f>
        <v>0</v>
      </c>
      <c r="Z431" s="34">
        <f t="shared" si="20"/>
        <v>0</v>
      </c>
      <c r="AA431" s="16">
        <f>IF($D431="","",HKI!AA431+HKII!AA431)</f>
        <v>0</v>
      </c>
      <c r="AB431" s="16">
        <f>IF($D431="","",HKI!AB431+HKII!AB431)</f>
        <v>0</v>
      </c>
      <c r="AC431" s="16">
        <f>IF($D431="","",HKI!AC431+HKII!AC431)</f>
        <v>0</v>
      </c>
      <c r="AD431" s="34">
        <f t="shared" si="21"/>
        <v>0</v>
      </c>
      <c r="AE431" s="16">
        <f>IF($D431="","",HKI!AE431+HKII!AE431)</f>
        <v>0</v>
      </c>
      <c r="AF431" s="16">
        <f>IF($D431="","",HKI!AF431+HKII!AF431)</f>
        <v>0</v>
      </c>
      <c r="AG431" s="16">
        <f>IF($D431="","",HKI!AG431+HKII!AG431)</f>
        <v>0</v>
      </c>
      <c r="AH431" s="34">
        <f>IF($D431="","",HKI!AH431+HKII!AH431)</f>
        <v>0</v>
      </c>
      <c r="AI431" s="16">
        <f>IF($D431="","",HKI!AI431+HKII!AI431+'COI - CHAM THI TN 17-18'!AI431)</f>
        <v>0</v>
      </c>
      <c r="AJ431" s="16">
        <f>IF($D431="","",HKI!AJ431+HKII!AJ431+'COI - CHAM THI TN 17-18'!AJ431)</f>
        <v>0</v>
      </c>
      <c r="AK431" s="34">
        <f>IF($D431="","",(SUM($AI431:$AJ431))*0.2)+'HK HE 16-17'!Y437</f>
        <v>0</v>
      </c>
      <c r="AL431" s="16">
        <f>IF($D431="","",HKI!AL431+HKII!AL431)</f>
        <v>0</v>
      </c>
      <c r="AM431" s="16">
        <f>IF($D431="","",HKI!AM431+HKII!AM431)</f>
        <v>0</v>
      </c>
      <c r="AN431" s="34">
        <f>IF($D431="","",HKI!AN431+HKII!AN431)</f>
        <v>0</v>
      </c>
      <c r="AO431" s="16">
        <f>IF($D431="","",HKI!AO431+HKII!AO431+'COI - CHAM THI TN 17-18'!AO431)</f>
        <v>0</v>
      </c>
      <c r="AP431" s="16">
        <f>IF($D431="","",HKI!AP431+HKII!AP431+'COI - CHAM THI TN 17-18'!AP431)</f>
        <v>0</v>
      </c>
      <c r="AQ431" s="16">
        <f>IF(D431="","",SUM(AO431:AP431)*0.4)+'HK HE 16-17'!AB437</f>
        <v>0</v>
      </c>
      <c r="AR431" s="34">
        <f>IF($D431="","",HKI!AR431+HKII!AR431+'COI - CHAM THI TN 17-18'!AR431+'HK HE 16-17'!AF437)</f>
        <v>0</v>
      </c>
      <c r="AS431" s="34">
        <f>IF($D431="","",HKI!AS431+HKII!AS431+'COI - CHAM THI TN 17-18'!AS431+'HK HE 16-17'!AG437)</f>
        <v>0</v>
      </c>
      <c r="AT431" s="17">
        <f t="shared" si="22"/>
        <v>5.7</v>
      </c>
      <c r="AU431" s="5"/>
    </row>
    <row r="432" spans="1:47">
      <c r="A432" s="12">
        <f>IF(D432="","",SUBTOTAL(3,$D$5:D432))</f>
        <v>428</v>
      </c>
      <c r="B432" s="20" t="s">
        <v>910</v>
      </c>
      <c r="C432" s="29" t="s">
        <v>902</v>
      </c>
      <c r="D432" s="30" t="s">
        <v>911</v>
      </c>
      <c r="E432" s="16">
        <f>IF($D432="","",HKI!E432+HKII!E432)</f>
        <v>0</v>
      </c>
      <c r="F432" s="16">
        <f>IF($D432="","",HKI!F432+HKII!F432)</f>
        <v>0</v>
      </c>
      <c r="G432" s="16">
        <f>IF($D432="","",HKI!G432+HKII!G432)</f>
        <v>0</v>
      </c>
      <c r="H432" s="16">
        <f>IF($D432="","",HKI!H432+HKII!H432)</f>
        <v>0</v>
      </c>
      <c r="I432" s="16">
        <f>IF($D432="","",HKI!I432+HKII!I432)</f>
        <v>0</v>
      </c>
      <c r="J432" s="16">
        <f>IF($D432="","",HKI!J432+HKII!J432)</f>
        <v>0</v>
      </c>
      <c r="K432" s="16">
        <f>IF($D432="","",HKI!K432+HKII!K432)</f>
        <v>0</v>
      </c>
      <c r="L432" s="16">
        <f>IF($D432="","",HKI!L432+HKII!L432)</f>
        <v>0</v>
      </c>
      <c r="M432" s="34">
        <f>IF($D432="","",($E432+$F432*1.5+$G432*0.25+$H432*0.5+$I432*2+$J432*2.5+$K432*0.5+$L432*1.5)+'HK HE 16-17'!I438)</f>
        <v>0</v>
      </c>
      <c r="N432" s="16">
        <f>IF($D432="","",HKI!N432+HKII!N432)</f>
        <v>0.45</v>
      </c>
      <c r="O432" s="16">
        <f>IF($D432="","",HKI!O432+HKII!O432)</f>
        <v>3.9</v>
      </c>
      <c r="P432" s="16">
        <f>IF($D432="","",HKI!P432+HKII!P432)</f>
        <v>0</v>
      </c>
      <c r="Q432" s="16">
        <f>IF($D432="","",HKI!Q432+HKII!Q432)</f>
        <v>0</v>
      </c>
      <c r="R432" s="34">
        <f>IF($D432="","",SUM($N432:$Q432)+'HK HE 16-17'!N438)</f>
        <v>9.1499999999999986</v>
      </c>
      <c r="S432" s="16">
        <f>IF($D432="","",HKI!S432+HKII!S432)</f>
        <v>0</v>
      </c>
      <c r="T432" s="16">
        <f>IF($D432="","",HKI!T432+HKII!T432)</f>
        <v>0</v>
      </c>
      <c r="U432" s="16">
        <f>IF($D432="","",HKI!U432+HKII!U432)</f>
        <v>0</v>
      </c>
      <c r="V432" s="34">
        <f>IF($D432="","",((SUM($S432:$T432))-U432)*0.1)+'HK HE 16-17'!R438</f>
        <v>0</v>
      </c>
      <c r="W432" s="16">
        <f>IF($D432="","",HKI!W432+HKII!W432)</f>
        <v>0</v>
      </c>
      <c r="X432" s="16">
        <f>IF($D432="","",HKI!X432+HKII!X432)</f>
        <v>0</v>
      </c>
      <c r="Y432" s="16">
        <f>IF($D432="","",HKI!Y432+HKII!Y432)</f>
        <v>0</v>
      </c>
      <c r="Z432" s="34">
        <f t="shared" si="20"/>
        <v>0</v>
      </c>
      <c r="AA432" s="16">
        <f>IF($D432="","",HKI!AA432+HKII!AA432)</f>
        <v>0</v>
      </c>
      <c r="AB432" s="16">
        <f>IF($D432="","",HKI!AB432+HKII!AB432)</f>
        <v>0</v>
      </c>
      <c r="AC432" s="16">
        <f>IF($D432="","",HKI!AC432+HKII!AC432)</f>
        <v>0</v>
      </c>
      <c r="AD432" s="34">
        <f t="shared" si="21"/>
        <v>0</v>
      </c>
      <c r="AE432" s="16">
        <f>IF($D432="","",HKI!AE432+HKII!AE432)</f>
        <v>0</v>
      </c>
      <c r="AF432" s="16">
        <f>IF($D432="","",HKI!AF432+HKII!AF432)</f>
        <v>0</v>
      </c>
      <c r="AG432" s="16">
        <f>IF($D432="","",HKI!AG432+HKII!AG432)</f>
        <v>0</v>
      </c>
      <c r="AH432" s="34">
        <f>IF($D432="","",HKI!AH432+HKII!AH432)</f>
        <v>0</v>
      </c>
      <c r="AI432" s="16">
        <f>IF($D432="","",HKI!AI432+HKII!AI432+'COI - CHAM THI TN 17-18'!AI432)</f>
        <v>0</v>
      </c>
      <c r="AJ432" s="16">
        <f>IF($D432="","",HKI!AJ432+HKII!AJ432+'COI - CHAM THI TN 17-18'!AJ432)</f>
        <v>0</v>
      </c>
      <c r="AK432" s="34">
        <f>IF($D432="","",(SUM($AI432:$AJ432))*0.2)+'HK HE 16-17'!Y438</f>
        <v>0</v>
      </c>
      <c r="AL432" s="16">
        <f>IF($D432="","",HKI!AL432+HKII!AL432)</f>
        <v>0</v>
      </c>
      <c r="AM432" s="16">
        <f>IF($D432="","",HKI!AM432+HKII!AM432)</f>
        <v>0</v>
      </c>
      <c r="AN432" s="34">
        <f>IF($D432="","",HKI!AN432+HKII!AN432)</f>
        <v>0</v>
      </c>
      <c r="AO432" s="16">
        <f>IF($D432="","",HKI!AO432+HKII!AO432+'COI - CHAM THI TN 17-18'!AO432)</f>
        <v>0</v>
      </c>
      <c r="AP432" s="16">
        <f>IF($D432="","",HKI!AP432+HKII!AP432+'COI - CHAM THI TN 17-18'!AP432)</f>
        <v>0</v>
      </c>
      <c r="AQ432" s="16">
        <f>IF(D432="","",SUM(AO432:AP432)*0.4)+'HK HE 16-17'!AB438</f>
        <v>0</v>
      </c>
      <c r="AR432" s="34">
        <f>IF($D432="","",HKI!AR432+HKII!AR432+'COI - CHAM THI TN 17-18'!AR432+'HK HE 16-17'!AF438)</f>
        <v>0</v>
      </c>
      <c r="AS432" s="34">
        <f>IF($D432="","",HKI!AS432+HKII!AS432+'COI - CHAM THI TN 17-18'!AS432+'HK HE 16-17'!AG438)</f>
        <v>0</v>
      </c>
      <c r="AT432" s="17">
        <f t="shared" si="22"/>
        <v>9.1999999999999993</v>
      </c>
      <c r="AU432" s="5"/>
    </row>
    <row r="433" spans="1:47">
      <c r="A433" s="12">
        <f>IF(D433="","",SUBTOTAL(3,$D$5:D433))</f>
        <v>429</v>
      </c>
      <c r="B433" s="31" t="s">
        <v>912</v>
      </c>
      <c r="C433" s="32" t="s">
        <v>902</v>
      </c>
      <c r="D433" s="33" t="s">
        <v>913</v>
      </c>
      <c r="E433" s="16">
        <f>IF($D433="","",HKI!E433+HKII!E433)</f>
        <v>0</v>
      </c>
      <c r="F433" s="16">
        <f>IF($D433="","",HKI!F433+HKII!F433)</f>
        <v>0</v>
      </c>
      <c r="G433" s="16">
        <f>IF($D433="","",HKI!G433+HKII!G433)</f>
        <v>0</v>
      </c>
      <c r="H433" s="16">
        <f>IF($D433="","",HKI!H433+HKII!H433)</f>
        <v>0</v>
      </c>
      <c r="I433" s="16">
        <f>IF($D433="","",HKI!I433+HKII!I433)</f>
        <v>0</v>
      </c>
      <c r="J433" s="16">
        <f>IF($D433="","",HKI!J433+HKII!J433)</f>
        <v>0</v>
      </c>
      <c r="K433" s="16">
        <f>IF($D433="","",HKI!K433+HKII!K433)</f>
        <v>0</v>
      </c>
      <c r="L433" s="16">
        <f>IF($D433="","",HKI!L433+HKII!L433)</f>
        <v>0</v>
      </c>
      <c r="M433" s="34">
        <f>IF($D433="","",($E433+$F433*1.5+$G433*0.25+$H433*0.5+$I433*2+$J433*2.5+$K433*0.5+$L433*1.5)+'HK HE 16-17'!I439)</f>
        <v>0</v>
      </c>
      <c r="N433" s="16">
        <f>IF($D433="","",HKI!N433+HKII!N433)</f>
        <v>0</v>
      </c>
      <c r="O433" s="16">
        <f>IF($D433="","",HKI!O433+HKII!O433)</f>
        <v>0</v>
      </c>
      <c r="P433" s="16">
        <f>IF($D433="","",HKI!P433+HKII!P433)</f>
        <v>0</v>
      </c>
      <c r="Q433" s="16">
        <f>IF($D433="","",HKI!Q433+HKII!Q433)</f>
        <v>0</v>
      </c>
      <c r="R433" s="34">
        <f>IF($D433="","",SUM($N433:$Q433)+'HK HE 16-17'!N439)</f>
        <v>0</v>
      </c>
      <c r="S433" s="16">
        <f>IF($D433="","",HKI!S433+HKII!S433)</f>
        <v>0</v>
      </c>
      <c r="T433" s="16">
        <f>IF($D433="","",HKI!T433+HKII!T433)</f>
        <v>0</v>
      </c>
      <c r="U433" s="16">
        <f>IF($D433="","",HKI!U433+HKII!U433)</f>
        <v>0</v>
      </c>
      <c r="V433" s="34">
        <f>IF($D433="","",((SUM($S433:$T433))-U433)*0.1)+'HK HE 16-17'!R439</f>
        <v>0</v>
      </c>
      <c r="W433" s="16">
        <f>IF($D433="","",HKI!W433+HKII!W433)</f>
        <v>0</v>
      </c>
      <c r="X433" s="16">
        <f>IF($D433="","",HKI!X433+HKII!X433)</f>
        <v>0</v>
      </c>
      <c r="Y433" s="16">
        <f>IF($D433="","",HKI!Y433+HKII!Y433)</f>
        <v>0</v>
      </c>
      <c r="Z433" s="34">
        <f t="shared" si="20"/>
        <v>0</v>
      </c>
      <c r="AA433" s="16">
        <f>IF($D433="","",HKI!AA433+HKII!AA433)</f>
        <v>0</v>
      </c>
      <c r="AB433" s="16">
        <f>IF($D433="","",HKI!AB433+HKII!AB433)</f>
        <v>0</v>
      </c>
      <c r="AC433" s="16">
        <f>IF($D433="","",HKI!AC433+HKII!AC433)</f>
        <v>0</v>
      </c>
      <c r="AD433" s="34">
        <f t="shared" si="21"/>
        <v>0</v>
      </c>
      <c r="AE433" s="16">
        <f>IF($D433="","",HKI!AE433+HKII!AE433)</f>
        <v>0</v>
      </c>
      <c r="AF433" s="16">
        <f>IF($D433="","",HKI!AF433+HKII!AF433)</f>
        <v>0</v>
      </c>
      <c r="AG433" s="16">
        <f>IF($D433="","",HKI!AG433+HKII!AG433)</f>
        <v>0</v>
      </c>
      <c r="AH433" s="34">
        <f>IF($D433="","",HKI!AH433+HKII!AH433)</f>
        <v>0</v>
      </c>
      <c r="AI433" s="16">
        <f>IF($D433="","",HKI!AI433+HKII!AI433+'COI - CHAM THI TN 17-18'!AI433)</f>
        <v>0</v>
      </c>
      <c r="AJ433" s="16">
        <f>IF($D433="","",HKI!AJ433+HKII!AJ433+'COI - CHAM THI TN 17-18'!AJ433)</f>
        <v>0</v>
      </c>
      <c r="AK433" s="34">
        <f>IF($D433="","",(SUM($AI433:$AJ433))*0.2)+'HK HE 16-17'!Y439</f>
        <v>0</v>
      </c>
      <c r="AL433" s="16">
        <f>IF($D433="","",HKI!AL433+HKII!AL433)</f>
        <v>0</v>
      </c>
      <c r="AM433" s="16">
        <f>IF($D433="","",HKI!AM433+HKII!AM433)</f>
        <v>0</v>
      </c>
      <c r="AN433" s="34">
        <f>IF($D433="","",HKI!AN433+HKII!AN433)</f>
        <v>0</v>
      </c>
      <c r="AO433" s="16">
        <f>IF($D433="","",HKI!AO433+HKII!AO433+'COI - CHAM THI TN 17-18'!AO433)</f>
        <v>0</v>
      </c>
      <c r="AP433" s="16">
        <f>IF($D433="","",HKI!AP433+HKII!AP433+'COI - CHAM THI TN 17-18'!AP433)</f>
        <v>0</v>
      </c>
      <c r="AQ433" s="16">
        <f>IF(D433="","",SUM(AO433:AP433)*0.4)+'HK HE 16-17'!AB439</f>
        <v>0</v>
      </c>
      <c r="AR433" s="34">
        <f>IF($D433="","",HKI!AR433+HKII!AR433+'COI - CHAM THI TN 17-18'!AR433+'HK HE 16-17'!AF439)</f>
        <v>0</v>
      </c>
      <c r="AS433" s="34">
        <f>IF($D433="","",HKI!AS433+HKII!AS433+'COI - CHAM THI TN 17-18'!AS433+'HK HE 16-17'!AG439)</f>
        <v>0</v>
      </c>
      <c r="AT433" s="17">
        <f t="shared" si="22"/>
        <v>0</v>
      </c>
      <c r="AU433" s="5"/>
    </row>
    <row r="434" spans="1:47">
      <c r="A434" s="12">
        <f>IF(D434="","",SUBTOTAL(3,$D$5:D434))</f>
        <v>430</v>
      </c>
      <c r="B434" s="31" t="s">
        <v>914</v>
      </c>
      <c r="C434" s="32" t="s">
        <v>902</v>
      </c>
      <c r="D434" s="33" t="s">
        <v>915</v>
      </c>
      <c r="E434" s="16">
        <f>IF($D434="","",HKI!E434+HKII!E434)</f>
        <v>0</v>
      </c>
      <c r="F434" s="16">
        <f>IF($D434="","",HKI!F434+HKII!F434)</f>
        <v>0</v>
      </c>
      <c r="G434" s="16">
        <f>IF($D434="","",HKI!G434+HKII!G434)</f>
        <v>0</v>
      </c>
      <c r="H434" s="16">
        <f>IF($D434="","",HKI!H434+HKII!H434)</f>
        <v>0</v>
      </c>
      <c r="I434" s="16">
        <f>IF($D434="","",HKI!I434+HKII!I434)</f>
        <v>0</v>
      </c>
      <c r="J434" s="16">
        <f>IF($D434="","",HKI!J434+HKII!J434)</f>
        <v>0</v>
      </c>
      <c r="K434" s="16">
        <f>IF($D434="","",HKI!K434+HKII!K434)</f>
        <v>0</v>
      </c>
      <c r="L434" s="16">
        <f>IF($D434="","",HKI!L434+HKII!L434)</f>
        <v>0</v>
      </c>
      <c r="M434" s="34">
        <f>IF($D434="","",($E434+$F434*1.5+$G434*0.25+$H434*0.5+$I434*2+$J434*2.5+$K434*0.5+$L434*1.5)+'HK HE 16-17'!I440)</f>
        <v>0</v>
      </c>
      <c r="N434" s="16">
        <f>IF($D434="","",HKI!N434+HKII!N434)</f>
        <v>2.25</v>
      </c>
      <c r="O434" s="16">
        <f>IF($D434="","",HKI!O434+HKII!O434)</f>
        <v>1.9500000000000002</v>
      </c>
      <c r="P434" s="16">
        <f>IF($D434="","",HKI!P434+HKII!P434)</f>
        <v>0</v>
      </c>
      <c r="Q434" s="16">
        <f>IF($D434="","",HKI!Q434+HKII!Q434)</f>
        <v>0</v>
      </c>
      <c r="R434" s="34">
        <f>IF($D434="","",SUM($N434:$Q434)+'HK HE 16-17'!N440)</f>
        <v>4.2</v>
      </c>
      <c r="S434" s="16">
        <f>IF($D434="","",HKI!S434+HKII!S434)</f>
        <v>0</v>
      </c>
      <c r="T434" s="16">
        <f>IF($D434="","",HKI!T434+HKII!T434)</f>
        <v>0</v>
      </c>
      <c r="U434" s="16">
        <f>IF($D434="","",HKI!U434+HKII!U434)</f>
        <v>0</v>
      </c>
      <c r="V434" s="34">
        <f>IF($D434="","",((SUM($S434:$T434))-U434)*0.1)+'HK HE 16-17'!R440</f>
        <v>0</v>
      </c>
      <c r="W434" s="16">
        <f>IF($D434="","",HKI!W434+HKII!W434)</f>
        <v>0</v>
      </c>
      <c r="X434" s="16">
        <f>IF($D434="","",HKI!X434+HKII!X434)</f>
        <v>0</v>
      </c>
      <c r="Y434" s="16">
        <f>IF($D434="","",HKI!Y434+HKII!Y434)</f>
        <v>0</v>
      </c>
      <c r="Z434" s="34">
        <f t="shared" si="20"/>
        <v>0</v>
      </c>
      <c r="AA434" s="16">
        <f>IF($D434="","",HKI!AA434+HKII!AA434)</f>
        <v>0</v>
      </c>
      <c r="AB434" s="16">
        <f>IF($D434="","",HKI!AB434+HKII!AB434)</f>
        <v>0</v>
      </c>
      <c r="AC434" s="16">
        <f>IF($D434="","",HKI!AC434+HKII!AC434)</f>
        <v>0</v>
      </c>
      <c r="AD434" s="34">
        <f t="shared" si="21"/>
        <v>0</v>
      </c>
      <c r="AE434" s="16">
        <f>IF($D434="","",HKI!AE434+HKII!AE434)</f>
        <v>0</v>
      </c>
      <c r="AF434" s="16">
        <f>IF($D434="","",HKI!AF434+HKII!AF434)</f>
        <v>0</v>
      </c>
      <c r="AG434" s="16">
        <f>IF($D434="","",HKI!AG434+HKII!AG434)</f>
        <v>0</v>
      </c>
      <c r="AH434" s="34">
        <f>IF($D434="","",HKI!AH434+HKII!AH434)</f>
        <v>0</v>
      </c>
      <c r="AI434" s="16">
        <f>IF($D434="","",HKI!AI434+HKII!AI434+'COI - CHAM THI TN 17-18'!AI434)</f>
        <v>0</v>
      </c>
      <c r="AJ434" s="16">
        <f>IF($D434="","",HKI!AJ434+HKII!AJ434+'COI - CHAM THI TN 17-18'!AJ434)</f>
        <v>0</v>
      </c>
      <c r="AK434" s="34">
        <f>IF($D434="","",(SUM($AI434:$AJ434))*0.2)+'HK HE 16-17'!Y440</f>
        <v>0</v>
      </c>
      <c r="AL434" s="16">
        <f>IF($D434="","",HKI!AL434+HKII!AL434)</f>
        <v>0</v>
      </c>
      <c r="AM434" s="16">
        <f>IF($D434="","",HKI!AM434+HKII!AM434)</f>
        <v>0</v>
      </c>
      <c r="AN434" s="34">
        <f>IF($D434="","",HKI!AN434+HKII!AN434)</f>
        <v>0</v>
      </c>
      <c r="AO434" s="16">
        <f>IF($D434="","",HKI!AO434+HKII!AO434+'COI - CHAM THI TN 17-18'!AO434)</f>
        <v>0</v>
      </c>
      <c r="AP434" s="16">
        <f>IF($D434="","",HKI!AP434+HKII!AP434+'COI - CHAM THI TN 17-18'!AP434)</f>
        <v>0</v>
      </c>
      <c r="AQ434" s="16">
        <f>IF(D434="","",SUM(AO434:AP434)*0.4)+'HK HE 16-17'!AB440</f>
        <v>0</v>
      </c>
      <c r="AR434" s="34">
        <f>IF($D434="","",HKI!AR434+HKII!AR434+'COI - CHAM THI TN 17-18'!AR434+'HK HE 16-17'!AF440)</f>
        <v>0</v>
      </c>
      <c r="AS434" s="34">
        <f>IF($D434="","",HKI!AS434+HKII!AS434+'COI - CHAM THI TN 17-18'!AS434+'HK HE 16-17'!AG440)</f>
        <v>0</v>
      </c>
      <c r="AT434" s="17">
        <f t="shared" si="22"/>
        <v>4.2</v>
      </c>
      <c r="AU434" s="5"/>
    </row>
    <row r="435" spans="1:47">
      <c r="A435" s="12">
        <f>IF(D435="","",SUBTOTAL(3,$D$5:D435))</f>
        <v>431</v>
      </c>
      <c r="B435" s="31" t="s">
        <v>916</v>
      </c>
      <c r="C435" s="32" t="s">
        <v>902</v>
      </c>
      <c r="D435" s="33" t="s">
        <v>917</v>
      </c>
      <c r="E435" s="16">
        <f>IF($D435="","",HKI!E435+HKII!E435)</f>
        <v>0</v>
      </c>
      <c r="F435" s="16">
        <f>IF($D435="","",HKI!F435+HKII!F435)</f>
        <v>0</v>
      </c>
      <c r="G435" s="16">
        <f>IF($D435="","",HKI!G435+HKII!G435)</f>
        <v>0</v>
      </c>
      <c r="H435" s="16">
        <f>IF($D435="","",HKI!H435+HKII!H435)</f>
        <v>0</v>
      </c>
      <c r="I435" s="16">
        <f>IF($D435="","",HKI!I435+HKII!I435)</f>
        <v>0</v>
      </c>
      <c r="J435" s="16">
        <f>IF($D435="","",HKI!J435+HKII!J435)</f>
        <v>0</v>
      </c>
      <c r="K435" s="16">
        <f>IF($D435="","",HKI!K435+HKII!K435)</f>
        <v>0</v>
      </c>
      <c r="L435" s="16">
        <f>IF($D435="","",HKI!L435+HKII!L435)</f>
        <v>0</v>
      </c>
      <c r="M435" s="34">
        <f>IF($D435="","",($E435+$F435*1.5+$G435*0.25+$H435*0.5+$I435*2+$J435*2.5+$K435*0.5+$L435*1.5)+'HK HE 16-17'!I441)</f>
        <v>0</v>
      </c>
      <c r="N435" s="16">
        <f>IF($D435="","",HKI!N435+HKII!N435)</f>
        <v>0</v>
      </c>
      <c r="O435" s="16">
        <f>IF($D435="","",HKI!O435+HKII!O435)</f>
        <v>0</v>
      </c>
      <c r="P435" s="16">
        <f>IF($D435="","",HKI!P435+HKII!P435)</f>
        <v>0</v>
      </c>
      <c r="Q435" s="16">
        <f>IF($D435="","",HKI!Q435+HKII!Q435)</f>
        <v>0</v>
      </c>
      <c r="R435" s="34">
        <f>IF($D435="","",SUM($N435:$Q435)+'HK HE 16-17'!N441)</f>
        <v>0</v>
      </c>
      <c r="S435" s="16">
        <f>IF($D435="","",HKI!S435+HKII!S435)</f>
        <v>0</v>
      </c>
      <c r="T435" s="16">
        <f>IF($D435="","",HKI!T435+HKII!T435)</f>
        <v>0</v>
      </c>
      <c r="U435" s="16">
        <f>IF($D435="","",HKI!U435+HKII!U435)</f>
        <v>0</v>
      </c>
      <c r="V435" s="34">
        <f>IF($D435="","",((SUM($S435:$T435))-U435)*0.1)+'HK HE 16-17'!R441</f>
        <v>0</v>
      </c>
      <c r="W435" s="16">
        <f>IF($D435="","",HKI!W435+HKII!W435)</f>
        <v>0</v>
      </c>
      <c r="X435" s="16">
        <f>IF($D435="","",HKI!X435+HKII!X435)</f>
        <v>0</v>
      </c>
      <c r="Y435" s="16">
        <f>IF($D435="","",HKI!Y435+HKII!Y435)</f>
        <v>0</v>
      </c>
      <c r="Z435" s="34">
        <f t="shared" si="20"/>
        <v>0</v>
      </c>
      <c r="AA435" s="16">
        <f>IF($D435="","",HKI!AA435+HKII!AA435)</f>
        <v>0</v>
      </c>
      <c r="AB435" s="16">
        <f>IF($D435="","",HKI!AB435+HKII!AB435)</f>
        <v>0</v>
      </c>
      <c r="AC435" s="16">
        <f>IF($D435="","",HKI!AC435+HKII!AC435)</f>
        <v>0</v>
      </c>
      <c r="AD435" s="34">
        <f t="shared" si="21"/>
        <v>0</v>
      </c>
      <c r="AE435" s="16">
        <f>IF($D435="","",HKI!AE435+HKII!AE435)</f>
        <v>0</v>
      </c>
      <c r="AF435" s="16">
        <f>IF($D435="","",HKI!AF435+HKII!AF435)</f>
        <v>0</v>
      </c>
      <c r="AG435" s="16">
        <f>IF($D435="","",HKI!AG435+HKII!AG435)</f>
        <v>0</v>
      </c>
      <c r="AH435" s="34">
        <f>IF($D435="","",HKI!AH435+HKII!AH435)</f>
        <v>0</v>
      </c>
      <c r="AI435" s="16">
        <f>IF($D435="","",HKI!AI435+HKII!AI435+'COI - CHAM THI TN 17-18'!AI435)</f>
        <v>0</v>
      </c>
      <c r="AJ435" s="16">
        <f>IF($D435="","",HKI!AJ435+HKII!AJ435+'COI - CHAM THI TN 17-18'!AJ435)</f>
        <v>0</v>
      </c>
      <c r="AK435" s="34">
        <f>IF($D435="","",(SUM($AI435:$AJ435))*0.2)+'HK HE 16-17'!Y441</f>
        <v>0</v>
      </c>
      <c r="AL435" s="16">
        <f>IF($D435="","",HKI!AL435+HKII!AL435)</f>
        <v>0</v>
      </c>
      <c r="AM435" s="16">
        <f>IF($D435="","",HKI!AM435+HKII!AM435)</f>
        <v>0</v>
      </c>
      <c r="AN435" s="34">
        <f>IF($D435="","",HKI!AN435+HKII!AN435)</f>
        <v>0</v>
      </c>
      <c r="AO435" s="16">
        <f>IF($D435="","",HKI!AO435+HKII!AO435+'COI - CHAM THI TN 17-18'!AO435)</f>
        <v>0</v>
      </c>
      <c r="AP435" s="16">
        <f>IF($D435="","",HKI!AP435+HKII!AP435+'COI - CHAM THI TN 17-18'!AP435)</f>
        <v>0</v>
      </c>
      <c r="AQ435" s="16">
        <f>IF(D435="","",SUM(AO435:AP435)*0.4)+'HK HE 16-17'!AB441</f>
        <v>0</v>
      </c>
      <c r="AR435" s="34">
        <f>IF($D435="","",HKI!AR435+HKII!AR435+'COI - CHAM THI TN 17-18'!AR435+'HK HE 16-17'!AF441)</f>
        <v>0</v>
      </c>
      <c r="AS435" s="34">
        <f>IF($D435="","",HKI!AS435+HKII!AS435+'COI - CHAM THI TN 17-18'!AS435+'HK HE 16-17'!AG441)</f>
        <v>0</v>
      </c>
      <c r="AT435" s="17">
        <f t="shared" si="22"/>
        <v>0</v>
      </c>
      <c r="AU435" s="5"/>
    </row>
    <row r="436" spans="1:47">
      <c r="A436" s="12">
        <f>IF(D436="","",SUBTOTAL(3,$D$5:D436))</f>
        <v>432</v>
      </c>
      <c r="B436" s="31" t="s">
        <v>918</v>
      </c>
      <c r="C436" s="32" t="s">
        <v>902</v>
      </c>
      <c r="D436" s="33" t="s">
        <v>919</v>
      </c>
      <c r="E436" s="16">
        <f>IF($D436="","",HKI!E436+HKII!E436)</f>
        <v>0</v>
      </c>
      <c r="F436" s="16">
        <f>IF($D436="","",HKI!F436+HKII!F436)</f>
        <v>0</v>
      </c>
      <c r="G436" s="16">
        <f>IF($D436="","",HKI!G436+HKII!G436)</f>
        <v>0</v>
      </c>
      <c r="H436" s="16">
        <f>IF($D436="","",HKI!H436+HKII!H436)</f>
        <v>0</v>
      </c>
      <c r="I436" s="16">
        <f>IF($D436="","",HKI!I436+HKII!I436)</f>
        <v>0</v>
      </c>
      <c r="J436" s="16">
        <f>IF($D436="","",HKI!J436+HKII!J436)</f>
        <v>0</v>
      </c>
      <c r="K436" s="16">
        <f>IF($D436="","",HKI!K436+HKII!K436)</f>
        <v>0</v>
      </c>
      <c r="L436" s="16">
        <f>IF($D436="","",HKI!L436+HKII!L436)</f>
        <v>0</v>
      </c>
      <c r="M436" s="34">
        <f>IF($D436="","",($E436+$F436*1.5+$G436*0.25+$H436*0.5+$I436*2+$J436*2.5+$K436*0.5+$L436*1.5)+'HK HE 16-17'!I442)</f>
        <v>0</v>
      </c>
      <c r="N436" s="16">
        <f>IF($D436="","",HKI!N436+HKII!N436)</f>
        <v>0</v>
      </c>
      <c r="O436" s="16">
        <f>IF($D436="","",HKI!O436+HKII!O436)</f>
        <v>0</v>
      </c>
      <c r="P436" s="16">
        <f>IF($D436="","",HKI!P436+HKII!P436)</f>
        <v>0</v>
      </c>
      <c r="Q436" s="16">
        <f>IF($D436="","",HKI!Q436+HKII!Q436)</f>
        <v>0</v>
      </c>
      <c r="R436" s="34">
        <f>IF($D436="","",SUM($N436:$Q436)+'HK HE 16-17'!N442)</f>
        <v>0</v>
      </c>
      <c r="S436" s="16">
        <f>IF($D436="","",HKI!S436+HKII!S436)</f>
        <v>0</v>
      </c>
      <c r="T436" s="16">
        <f>IF($D436="","",HKI!T436+HKII!T436)</f>
        <v>0</v>
      </c>
      <c r="U436" s="16">
        <f>IF($D436="","",HKI!U436+HKII!U436)</f>
        <v>0</v>
      </c>
      <c r="V436" s="34">
        <f>IF($D436="","",((SUM($S436:$T436))-U436)*0.1)+'HK HE 16-17'!R442</f>
        <v>0</v>
      </c>
      <c r="W436" s="16">
        <f>IF($D436="","",HKI!W436+HKII!W436)</f>
        <v>0</v>
      </c>
      <c r="X436" s="16">
        <f>IF($D436="","",HKI!X436+HKII!X436)</f>
        <v>0</v>
      </c>
      <c r="Y436" s="16">
        <f>IF($D436="","",HKI!Y436+HKII!Y436)</f>
        <v>0</v>
      </c>
      <c r="Z436" s="34">
        <f t="shared" si="20"/>
        <v>0</v>
      </c>
      <c r="AA436" s="16">
        <f>IF($D436="","",HKI!AA436+HKII!AA436)</f>
        <v>0</v>
      </c>
      <c r="AB436" s="16">
        <f>IF($D436="","",HKI!AB436+HKII!AB436)</f>
        <v>0</v>
      </c>
      <c r="AC436" s="16">
        <f>IF($D436="","",HKI!AC436+HKII!AC436)</f>
        <v>0</v>
      </c>
      <c r="AD436" s="34">
        <f t="shared" si="21"/>
        <v>0</v>
      </c>
      <c r="AE436" s="16">
        <f>IF($D436="","",HKI!AE436+HKII!AE436)</f>
        <v>0</v>
      </c>
      <c r="AF436" s="16">
        <f>IF($D436="","",HKI!AF436+HKII!AF436)</f>
        <v>0</v>
      </c>
      <c r="AG436" s="16">
        <f>IF($D436="","",HKI!AG436+HKII!AG436)</f>
        <v>0</v>
      </c>
      <c r="AH436" s="34">
        <f>IF($D436="","",HKI!AH436+HKII!AH436)</f>
        <v>0</v>
      </c>
      <c r="AI436" s="16">
        <f>IF($D436="","",HKI!AI436+HKII!AI436+'COI - CHAM THI TN 17-18'!AI436)</f>
        <v>0</v>
      </c>
      <c r="AJ436" s="16">
        <f>IF($D436="","",HKI!AJ436+HKII!AJ436+'COI - CHAM THI TN 17-18'!AJ436)</f>
        <v>0</v>
      </c>
      <c r="AK436" s="34">
        <f>IF($D436="","",(SUM($AI436:$AJ436))*0.2)+'HK HE 16-17'!Y442</f>
        <v>0</v>
      </c>
      <c r="AL436" s="16">
        <f>IF($D436="","",HKI!AL436+HKII!AL436)</f>
        <v>0</v>
      </c>
      <c r="AM436" s="16">
        <f>IF($D436="","",HKI!AM436+HKII!AM436)</f>
        <v>0</v>
      </c>
      <c r="AN436" s="34">
        <f>IF($D436="","",HKI!AN436+HKII!AN436)</f>
        <v>0</v>
      </c>
      <c r="AO436" s="16">
        <f>IF($D436="","",HKI!AO436+HKII!AO436+'COI - CHAM THI TN 17-18'!AO436)</f>
        <v>0</v>
      </c>
      <c r="AP436" s="16">
        <f>IF($D436="","",HKI!AP436+HKII!AP436+'COI - CHAM THI TN 17-18'!AP436)</f>
        <v>0</v>
      </c>
      <c r="AQ436" s="16">
        <f>IF(D436="","",SUM(AO436:AP436)*0.4)+'HK HE 16-17'!AB442</f>
        <v>0</v>
      </c>
      <c r="AR436" s="34">
        <f>IF($D436="","",HKI!AR436+HKII!AR436+'COI - CHAM THI TN 17-18'!AR436+'HK HE 16-17'!AF442)</f>
        <v>0</v>
      </c>
      <c r="AS436" s="34">
        <f>IF($D436="","",HKI!AS436+HKII!AS436+'COI - CHAM THI TN 17-18'!AS436+'HK HE 16-17'!AG442)</f>
        <v>0</v>
      </c>
      <c r="AT436" s="17">
        <f t="shared" si="22"/>
        <v>0</v>
      </c>
      <c r="AU436" s="5"/>
    </row>
    <row r="437" spans="1:47">
      <c r="A437" s="12">
        <f>IF(D437="","",SUBTOTAL(3,$D$5:D437))</f>
        <v>433</v>
      </c>
      <c r="B437" s="31" t="s">
        <v>920</v>
      </c>
      <c r="C437" s="32" t="s">
        <v>902</v>
      </c>
      <c r="D437" s="33" t="s">
        <v>921</v>
      </c>
      <c r="E437" s="16">
        <f>IF($D437="","",HKI!E437+HKII!E437)</f>
        <v>0</v>
      </c>
      <c r="F437" s="16">
        <f>IF($D437="","",HKI!F437+HKII!F437)</f>
        <v>0</v>
      </c>
      <c r="G437" s="16">
        <f>IF($D437="","",HKI!G437+HKII!G437)</f>
        <v>0</v>
      </c>
      <c r="H437" s="16">
        <f>IF($D437="","",HKI!H437+HKII!H437)</f>
        <v>0</v>
      </c>
      <c r="I437" s="16">
        <f>IF($D437="","",HKI!I437+HKII!I437)</f>
        <v>0</v>
      </c>
      <c r="J437" s="16">
        <f>IF($D437="","",HKI!J437+HKII!J437)</f>
        <v>0</v>
      </c>
      <c r="K437" s="16">
        <f>IF($D437="","",HKI!K437+HKII!K437)</f>
        <v>0</v>
      </c>
      <c r="L437" s="16">
        <f>IF($D437="","",HKI!L437+HKII!L437)</f>
        <v>0</v>
      </c>
      <c r="M437" s="34">
        <f>IF($D437="","",($E437+$F437*1.5+$G437*0.25+$H437*0.5+$I437*2+$J437*2.5+$K437*0.5+$L437*1.5)+'HK HE 16-17'!I443)</f>
        <v>0</v>
      </c>
      <c r="N437" s="16">
        <f>IF($D437="","",HKI!N437+HKII!N437)</f>
        <v>0</v>
      </c>
      <c r="O437" s="16">
        <f>IF($D437="","",HKI!O437+HKII!O437)</f>
        <v>0</v>
      </c>
      <c r="P437" s="16">
        <f>IF($D437="","",HKI!P437+HKII!P437)</f>
        <v>0</v>
      </c>
      <c r="Q437" s="16">
        <f>IF($D437="","",HKI!Q437+HKII!Q437)</f>
        <v>0</v>
      </c>
      <c r="R437" s="34">
        <f>IF($D437="","",SUM($N437:$Q437)+'HK HE 16-17'!N443)</f>
        <v>0</v>
      </c>
      <c r="S437" s="16">
        <f>IF($D437="","",HKI!S437+HKII!S437)</f>
        <v>0</v>
      </c>
      <c r="T437" s="16">
        <f>IF($D437="","",HKI!T437+HKII!T437)</f>
        <v>0</v>
      </c>
      <c r="U437" s="16">
        <f>IF($D437="","",HKI!U437+HKII!U437)</f>
        <v>0</v>
      </c>
      <c r="V437" s="34">
        <f>IF($D437="","",((SUM($S437:$T437))-U437)*0.1)+'HK HE 16-17'!R443</f>
        <v>0</v>
      </c>
      <c r="W437" s="16">
        <f>IF($D437="","",HKI!W437+HKII!W437)</f>
        <v>0</v>
      </c>
      <c r="X437" s="16">
        <f>IF($D437="","",HKI!X437+HKII!X437)</f>
        <v>0</v>
      </c>
      <c r="Y437" s="16">
        <f>IF($D437="","",HKI!Y437+HKII!Y437)</f>
        <v>0</v>
      </c>
      <c r="Z437" s="34">
        <f t="shared" si="20"/>
        <v>0</v>
      </c>
      <c r="AA437" s="16">
        <f>IF($D437="","",HKI!AA437+HKII!AA437)</f>
        <v>0</v>
      </c>
      <c r="AB437" s="16">
        <f>IF($D437="","",HKI!AB437+HKII!AB437)</f>
        <v>0</v>
      </c>
      <c r="AC437" s="16">
        <f>IF($D437="","",HKI!AC437+HKII!AC437)</f>
        <v>0</v>
      </c>
      <c r="AD437" s="34">
        <f t="shared" si="21"/>
        <v>0</v>
      </c>
      <c r="AE437" s="16">
        <f>IF($D437="","",HKI!AE437+HKII!AE437)</f>
        <v>0</v>
      </c>
      <c r="AF437" s="16">
        <f>IF($D437="","",HKI!AF437+HKII!AF437)</f>
        <v>0</v>
      </c>
      <c r="AG437" s="16">
        <f>IF($D437="","",HKI!AG437+HKII!AG437)</f>
        <v>0</v>
      </c>
      <c r="AH437" s="34">
        <f>IF($D437="","",HKI!AH437+HKII!AH437)</f>
        <v>0</v>
      </c>
      <c r="AI437" s="16">
        <f>IF($D437="","",HKI!AI437+HKII!AI437+'COI - CHAM THI TN 17-18'!AI437)</f>
        <v>0</v>
      </c>
      <c r="AJ437" s="16">
        <f>IF($D437="","",HKI!AJ437+HKII!AJ437+'COI - CHAM THI TN 17-18'!AJ437)</f>
        <v>0</v>
      </c>
      <c r="AK437" s="34">
        <f>IF($D437="","",(SUM($AI437:$AJ437))*0.2)+'HK HE 16-17'!Y443</f>
        <v>0</v>
      </c>
      <c r="AL437" s="16">
        <f>IF($D437="","",HKI!AL437+HKII!AL437)</f>
        <v>0</v>
      </c>
      <c r="AM437" s="16">
        <f>IF($D437="","",HKI!AM437+HKII!AM437)</f>
        <v>0</v>
      </c>
      <c r="AN437" s="34">
        <f>IF($D437="","",HKI!AN437+HKII!AN437)</f>
        <v>0</v>
      </c>
      <c r="AO437" s="16">
        <f>IF($D437="","",HKI!AO437+HKII!AO437+'COI - CHAM THI TN 17-18'!AO437)</f>
        <v>0</v>
      </c>
      <c r="AP437" s="16">
        <f>IF($D437="","",HKI!AP437+HKII!AP437+'COI - CHAM THI TN 17-18'!AP437)</f>
        <v>0</v>
      </c>
      <c r="AQ437" s="16">
        <f>IF(D437="","",SUM(AO437:AP437)*0.4)+'HK HE 16-17'!AB443</f>
        <v>0</v>
      </c>
      <c r="AR437" s="34">
        <f>IF($D437="","",HKI!AR437+HKII!AR437+'COI - CHAM THI TN 17-18'!AR437+'HK HE 16-17'!AF443)</f>
        <v>0</v>
      </c>
      <c r="AS437" s="34">
        <f>IF($D437="","",HKI!AS437+HKII!AS437+'COI - CHAM THI TN 17-18'!AS437+'HK HE 16-17'!AG443)</f>
        <v>0</v>
      </c>
      <c r="AT437" s="17">
        <f t="shared" si="22"/>
        <v>0</v>
      </c>
      <c r="AU437" s="5"/>
    </row>
    <row r="438" spans="1:47">
      <c r="A438" s="12">
        <f>IF(D438="","",SUBTOTAL(3,$D$5:D438))</f>
        <v>434</v>
      </c>
      <c r="B438" s="31" t="s">
        <v>922</v>
      </c>
      <c r="C438" s="32" t="s">
        <v>902</v>
      </c>
      <c r="D438" s="33" t="s">
        <v>923</v>
      </c>
      <c r="E438" s="16">
        <f>IF($D438="","",HKI!E438+HKII!E438)</f>
        <v>0</v>
      </c>
      <c r="F438" s="16">
        <f>IF($D438="","",HKI!F438+HKII!F438)</f>
        <v>0</v>
      </c>
      <c r="G438" s="16">
        <f>IF($D438="","",HKI!G438+HKII!G438)</f>
        <v>0</v>
      </c>
      <c r="H438" s="16">
        <f>IF($D438="","",HKI!H438+HKII!H438)</f>
        <v>0</v>
      </c>
      <c r="I438" s="16">
        <f>IF($D438="","",HKI!I438+HKII!I438)</f>
        <v>0</v>
      </c>
      <c r="J438" s="16">
        <f>IF($D438="","",HKI!J438+HKII!J438)</f>
        <v>0</v>
      </c>
      <c r="K438" s="16">
        <f>IF($D438="","",HKI!K438+HKII!K438)</f>
        <v>0</v>
      </c>
      <c r="L438" s="16">
        <f>IF($D438="","",HKI!L438+HKII!L438)</f>
        <v>0</v>
      </c>
      <c r="M438" s="34">
        <f>IF($D438="","",($E438+$F438*1.5+$G438*0.25+$H438*0.5+$I438*2+$J438*2.5+$K438*0.5+$L438*1.5)+'HK HE 16-17'!I444)</f>
        <v>0</v>
      </c>
      <c r="N438" s="16">
        <f>IF($D438="","",HKI!N438+HKII!N438)</f>
        <v>0</v>
      </c>
      <c r="O438" s="16">
        <f>IF($D438="","",HKI!O438+HKII!O438)</f>
        <v>2.4</v>
      </c>
      <c r="P438" s="16">
        <f>IF($D438="","",HKI!P438+HKII!P438)</f>
        <v>0</v>
      </c>
      <c r="Q438" s="16">
        <f>IF($D438="","",HKI!Q438+HKII!Q438)</f>
        <v>0</v>
      </c>
      <c r="R438" s="34">
        <f>IF($D438="","",SUM($N438:$Q438)+'HK HE 16-17'!N444)</f>
        <v>2.4</v>
      </c>
      <c r="S438" s="16">
        <f>IF($D438="","",HKI!S438+HKII!S438)</f>
        <v>0</v>
      </c>
      <c r="T438" s="16">
        <f>IF($D438="","",HKI!T438+HKII!T438)</f>
        <v>0</v>
      </c>
      <c r="U438" s="16">
        <f>IF($D438="","",HKI!U438+HKII!U438)</f>
        <v>0</v>
      </c>
      <c r="V438" s="34">
        <f>IF($D438="","",((SUM($S438:$T438))-U438)*0.1)+'HK HE 16-17'!R444</f>
        <v>0</v>
      </c>
      <c r="W438" s="16">
        <f>IF($D438="","",HKI!W438+HKII!W438)</f>
        <v>0</v>
      </c>
      <c r="X438" s="16">
        <f>IF($D438="","",HKI!X438+HKII!X438)</f>
        <v>0</v>
      </c>
      <c r="Y438" s="16">
        <f>IF($D438="","",HKI!Y438+HKII!Y438)</f>
        <v>0</v>
      </c>
      <c r="Z438" s="34">
        <f t="shared" si="20"/>
        <v>0</v>
      </c>
      <c r="AA438" s="16">
        <f>IF($D438="","",HKI!AA438+HKII!AA438)</f>
        <v>0</v>
      </c>
      <c r="AB438" s="16">
        <f>IF($D438="","",HKI!AB438+HKII!AB438)</f>
        <v>0</v>
      </c>
      <c r="AC438" s="16">
        <f>IF($D438="","",HKI!AC438+HKII!AC438)</f>
        <v>0</v>
      </c>
      <c r="AD438" s="34">
        <f t="shared" si="21"/>
        <v>0</v>
      </c>
      <c r="AE438" s="16">
        <f>IF($D438="","",HKI!AE438+HKII!AE438)</f>
        <v>0</v>
      </c>
      <c r="AF438" s="16">
        <f>IF($D438="","",HKI!AF438+HKII!AF438)</f>
        <v>0</v>
      </c>
      <c r="AG438" s="16">
        <f>IF($D438="","",HKI!AG438+HKII!AG438)</f>
        <v>0</v>
      </c>
      <c r="AH438" s="34">
        <f>IF($D438="","",HKI!AH438+HKII!AH438)</f>
        <v>0</v>
      </c>
      <c r="AI438" s="16">
        <f>IF($D438="","",HKI!AI438+HKII!AI438+'COI - CHAM THI TN 17-18'!AI438)</f>
        <v>0</v>
      </c>
      <c r="AJ438" s="16">
        <f>IF($D438="","",HKI!AJ438+HKII!AJ438+'COI - CHAM THI TN 17-18'!AJ438)</f>
        <v>0</v>
      </c>
      <c r="AK438" s="34">
        <f>IF($D438="","",(SUM($AI438:$AJ438))*0.2)+'HK HE 16-17'!Y444</f>
        <v>0</v>
      </c>
      <c r="AL438" s="16">
        <f>IF($D438="","",HKI!AL438+HKII!AL438)</f>
        <v>0</v>
      </c>
      <c r="AM438" s="16">
        <f>IF($D438="","",HKI!AM438+HKII!AM438)</f>
        <v>0</v>
      </c>
      <c r="AN438" s="34">
        <f>IF($D438="","",HKI!AN438+HKII!AN438)</f>
        <v>0</v>
      </c>
      <c r="AO438" s="16">
        <f>IF($D438="","",HKI!AO438+HKII!AO438+'COI - CHAM THI TN 17-18'!AO438)</f>
        <v>0</v>
      </c>
      <c r="AP438" s="16">
        <f>IF($D438="","",HKI!AP438+HKII!AP438+'COI - CHAM THI TN 17-18'!AP438)</f>
        <v>0</v>
      </c>
      <c r="AQ438" s="16">
        <f>IF(D438="","",SUM(AO438:AP438)*0.4)+'HK HE 16-17'!AB444</f>
        <v>0</v>
      </c>
      <c r="AR438" s="34">
        <f>IF($D438="","",HKI!AR438+HKII!AR438+'COI - CHAM THI TN 17-18'!AR438+'HK HE 16-17'!AF444)</f>
        <v>0</v>
      </c>
      <c r="AS438" s="34">
        <f>IF($D438="","",HKI!AS438+HKII!AS438+'COI - CHAM THI TN 17-18'!AS438+'HK HE 16-17'!AG444)</f>
        <v>0</v>
      </c>
      <c r="AT438" s="17">
        <f t="shared" si="22"/>
        <v>2.4</v>
      </c>
      <c r="AU438" s="5"/>
    </row>
    <row r="439" spans="1:47">
      <c r="A439" s="12">
        <f>IF(D439="","",SUBTOTAL(3,$D$5:D439))</f>
        <v>435</v>
      </c>
      <c r="B439" s="31" t="s">
        <v>924</v>
      </c>
      <c r="C439" s="32" t="s">
        <v>902</v>
      </c>
      <c r="D439" s="33" t="s">
        <v>925</v>
      </c>
      <c r="E439" s="16">
        <f>IF($D439="","",HKI!E439+HKII!E439)</f>
        <v>0</v>
      </c>
      <c r="F439" s="16">
        <f>IF($D439="","",HKI!F439+HKII!F439)</f>
        <v>0</v>
      </c>
      <c r="G439" s="16">
        <f>IF($D439="","",HKI!G439+HKII!G439)</f>
        <v>0</v>
      </c>
      <c r="H439" s="16">
        <f>IF($D439="","",HKI!H439+HKII!H439)</f>
        <v>0</v>
      </c>
      <c r="I439" s="16">
        <f>IF($D439="","",HKI!I439+HKII!I439)</f>
        <v>0</v>
      </c>
      <c r="J439" s="16">
        <f>IF($D439="","",HKI!J439+HKII!J439)</f>
        <v>0</v>
      </c>
      <c r="K439" s="16">
        <f>IF($D439="","",HKI!K439+HKII!K439)</f>
        <v>0</v>
      </c>
      <c r="L439" s="16">
        <f>IF($D439="","",HKI!L439+HKII!L439)</f>
        <v>0</v>
      </c>
      <c r="M439" s="34">
        <f>IF($D439="","",($E439+$F439*1.5+$G439*0.25+$H439*0.5+$I439*2+$J439*2.5+$K439*0.5+$L439*1.5)+'HK HE 16-17'!I445)</f>
        <v>0</v>
      </c>
      <c r="N439" s="16">
        <f>IF($D439="","",HKI!N439+HKII!N439)</f>
        <v>0</v>
      </c>
      <c r="O439" s="16">
        <f>IF($D439="","",HKI!O439+HKII!O439)</f>
        <v>0</v>
      </c>
      <c r="P439" s="16">
        <f>IF($D439="","",HKI!P439+HKII!P439)</f>
        <v>0</v>
      </c>
      <c r="Q439" s="16">
        <f>IF($D439="","",HKI!Q439+HKII!Q439)</f>
        <v>0</v>
      </c>
      <c r="R439" s="34">
        <f>IF($D439="","",SUM($N439:$Q439)+'HK HE 16-17'!N445)</f>
        <v>0</v>
      </c>
      <c r="S439" s="16">
        <f>IF($D439="","",HKI!S439+HKII!S439)</f>
        <v>0</v>
      </c>
      <c r="T439" s="16">
        <f>IF($D439="","",HKI!T439+HKII!T439)</f>
        <v>0</v>
      </c>
      <c r="U439" s="16">
        <f>IF($D439="","",HKI!U439+HKII!U439)</f>
        <v>0</v>
      </c>
      <c r="V439" s="34">
        <f>IF($D439="","",((SUM($S439:$T439))-U439)*0.1)+'HK HE 16-17'!R445</f>
        <v>0</v>
      </c>
      <c r="W439" s="16">
        <f>IF($D439="","",HKI!W439+HKII!W439)</f>
        <v>0</v>
      </c>
      <c r="X439" s="16">
        <f>IF($D439="","",HKI!X439+HKII!X439)</f>
        <v>0</v>
      </c>
      <c r="Y439" s="16">
        <f>IF($D439="","",HKI!Y439+HKII!Y439)</f>
        <v>0</v>
      </c>
      <c r="Z439" s="34">
        <f t="shared" si="20"/>
        <v>0</v>
      </c>
      <c r="AA439" s="16">
        <f>IF($D439="","",HKI!AA439+HKII!AA439)</f>
        <v>0</v>
      </c>
      <c r="AB439" s="16">
        <f>IF($D439="","",HKI!AB439+HKII!AB439)</f>
        <v>0</v>
      </c>
      <c r="AC439" s="16">
        <f>IF($D439="","",HKI!AC439+HKII!AC439)</f>
        <v>0</v>
      </c>
      <c r="AD439" s="34">
        <f t="shared" si="21"/>
        <v>0</v>
      </c>
      <c r="AE439" s="16">
        <f>IF($D439="","",HKI!AE439+HKII!AE439)</f>
        <v>0</v>
      </c>
      <c r="AF439" s="16">
        <f>IF($D439="","",HKI!AF439+HKII!AF439)</f>
        <v>0</v>
      </c>
      <c r="AG439" s="16">
        <f>IF($D439="","",HKI!AG439+HKII!AG439)</f>
        <v>0</v>
      </c>
      <c r="AH439" s="34">
        <f>IF($D439="","",HKI!AH439+HKII!AH439)</f>
        <v>0</v>
      </c>
      <c r="AI439" s="16">
        <f>IF($D439="","",HKI!AI439+HKII!AI439+'COI - CHAM THI TN 17-18'!AI439)</f>
        <v>0</v>
      </c>
      <c r="AJ439" s="16">
        <f>IF($D439="","",HKI!AJ439+HKII!AJ439+'COI - CHAM THI TN 17-18'!AJ439)</f>
        <v>0</v>
      </c>
      <c r="AK439" s="34">
        <f>IF($D439="","",(SUM($AI439:$AJ439))*0.2)+'HK HE 16-17'!Y445</f>
        <v>0</v>
      </c>
      <c r="AL439" s="16">
        <f>IF($D439="","",HKI!AL439+HKII!AL439)</f>
        <v>0</v>
      </c>
      <c r="AM439" s="16">
        <f>IF($D439="","",HKI!AM439+HKII!AM439)</f>
        <v>0</v>
      </c>
      <c r="AN439" s="34">
        <f>IF($D439="","",HKI!AN439+HKII!AN439)</f>
        <v>0</v>
      </c>
      <c r="AO439" s="16">
        <f>IF($D439="","",HKI!AO439+HKII!AO439+'COI - CHAM THI TN 17-18'!AO439)</f>
        <v>0</v>
      </c>
      <c r="AP439" s="16">
        <f>IF($D439="","",HKI!AP439+HKII!AP439+'COI - CHAM THI TN 17-18'!AP439)</f>
        <v>0</v>
      </c>
      <c r="AQ439" s="16">
        <f>IF(D439="","",SUM(AO439:AP439)*0.4)+'HK HE 16-17'!AB445</f>
        <v>0</v>
      </c>
      <c r="AR439" s="34">
        <f>IF($D439="","",HKI!AR439+HKII!AR439+'COI - CHAM THI TN 17-18'!AR439+'HK HE 16-17'!AF445)</f>
        <v>0</v>
      </c>
      <c r="AS439" s="34">
        <f>IF($D439="","",HKI!AS439+HKII!AS439+'COI - CHAM THI TN 17-18'!AS439+'HK HE 16-17'!AG445)</f>
        <v>0</v>
      </c>
      <c r="AT439" s="17">
        <f t="shared" si="22"/>
        <v>0</v>
      </c>
      <c r="AU439" s="5"/>
    </row>
    <row r="440" spans="1:47">
      <c r="A440" s="12">
        <f>IF(D440="","",SUBTOTAL(3,$D$5:D440))</f>
        <v>436</v>
      </c>
      <c r="B440" s="31" t="s">
        <v>926</v>
      </c>
      <c r="C440" s="32" t="s">
        <v>902</v>
      </c>
      <c r="D440" s="33" t="s">
        <v>927</v>
      </c>
      <c r="E440" s="16">
        <f>IF($D440="","",HKI!E440+HKII!E440)</f>
        <v>0</v>
      </c>
      <c r="F440" s="16">
        <f>IF($D440="","",HKI!F440+HKII!F440)</f>
        <v>0</v>
      </c>
      <c r="G440" s="16">
        <f>IF($D440="","",HKI!G440+HKII!G440)</f>
        <v>0</v>
      </c>
      <c r="H440" s="16">
        <f>IF($D440="","",HKI!H440+HKII!H440)</f>
        <v>0</v>
      </c>
      <c r="I440" s="16">
        <f>IF($D440="","",HKI!I440+HKII!I440)</f>
        <v>0</v>
      </c>
      <c r="J440" s="16">
        <f>IF($D440="","",HKI!J440+HKII!J440)</f>
        <v>0</v>
      </c>
      <c r="K440" s="16">
        <f>IF($D440="","",HKI!K440+HKII!K440)</f>
        <v>0</v>
      </c>
      <c r="L440" s="16">
        <f>IF($D440="","",HKI!L440+HKII!L440)</f>
        <v>0</v>
      </c>
      <c r="M440" s="34">
        <f>IF($D440="","",($E440+$F440*1.5+$G440*0.25+$H440*0.5+$I440*2+$J440*2.5+$K440*0.5+$L440*1.5)+'HK HE 16-17'!I446)</f>
        <v>0</v>
      </c>
      <c r="N440" s="16">
        <f>IF($D440="","",HKI!N440+HKII!N440)</f>
        <v>3.6</v>
      </c>
      <c r="O440" s="16">
        <f>IF($D440="","",HKI!O440+HKII!O440)</f>
        <v>2.8499999999999996</v>
      </c>
      <c r="P440" s="16">
        <f>IF($D440="","",HKI!P440+HKII!P440)</f>
        <v>0</v>
      </c>
      <c r="Q440" s="16">
        <f>IF($D440="","",HKI!Q440+HKII!Q440)</f>
        <v>0</v>
      </c>
      <c r="R440" s="34">
        <f>IF($D440="","",SUM($N440:$Q440)+'HK HE 16-17'!N446)</f>
        <v>10.049999999999999</v>
      </c>
      <c r="S440" s="16">
        <f>IF($D440="","",HKI!S440+HKII!S440)</f>
        <v>0</v>
      </c>
      <c r="T440" s="16">
        <f>IF($D440="","",HKI!T440+HKII!T440)</f>
        <v>0</v>
      </c>
      <c r="U440" s="16">
        <f>IF($D440="","",HKI!U440+HKII!U440)</f>
        <v>0</v>
      </c>
      <c r="V440" s="34">
        <f>IF($D440="","",((SUM($S440:$T440))-U440)*0.1)+'HK HE 16-17'!R446</f>
        <v>0</v>
      </c>
      <c r="W440" s="16">
        <f>IF($D440="","",HKI!W440+HKII!W440)</f>
        <v>0</v>
      </c>
      <c r="X440" s="16">
        <f>IF($D440="","",HKI!X440+HKII!X440)</f>
        <v>0</v>
      </c>
      <c r="Y440" s="16">
        <f>IF($D440="","",HKI!Y440+HKII!Y440)</f>
        <v>0</v>
      </c>
      <c r="Z440" s="34">
        <f t="shared" si="20"/>
        <v>0</v>
      </c>
      <c r="AA440" s="16">
        <f>IF($D440="","",HKI!AA440+HKII!AA440)</f>
        <v>0</v>
      </c>
      <c r="AB440" s="16">
        <f>IF($D440="","",HKI!AB440+HKII!AB440)</f>
        <v>0</v>
      </c>
      <c r="AC440" s="16">
        <f>IF($D440="","",HKI!AC440+HKII!AC440)</f>
        <v>0</v>
      </c>
      <c r="AD440" s="34">
        <f t="shared" si="21"/>
        <v>0</v>
      </c>
      <c r="AE440" s="16">
        <f>IF($D440="","",HKI!AE440+HKII!AE440)</f>
        <v>0</v>
      </c>
      <c r="AF440" s="16">
        <f>IF($D440="","",HKI!AF440+HKII!AF440)</f>
        <v>0</v>
      </c>
      <c r="AG440" s="16">
        <f>IF($D440="","",HKI!AG440+HKII!AG440)</f>
        <v>0</v>
      </c>
      <c r="AH440" s="34">
        <f>IF($D440="","",HKI!AH440+HKII!AH440)</f>
        <v>0</v>
      </c>
      <c r="AI440" s="16">
        <f>IF($D440="","",HKI!AI440+HKII!AI440+'COI - CHAM THI TN 17-18'!AI440)</f>
        <v>0</v>
      </c>
      <c r="AJ440" s="16">
        <f>IF($D440="","",HKI!AJ440+HKII!AJ440+'COI - CHAM THI TN 17-18'!AJ440)</f>
        <v>0</v>
      </c>
      <c r="AK440" s="34">
        <f>IF($D440="","",(SUM($AI440:$AJ440))*0.2)+'HK HE 16-17'!Y446</f>
        <v>0</v>
      </c>
      <c r="AL440" s="16">
        <f>IF($D440="","",HKI!AL440+HKII!AL440)</f>
        <v>0</v>
      </c>
      <c r="AM440" s="16">
        <f>IF($D440="","",HKI!AM440+HKII!AM440)</f>
        <v>0</v>
      </c>
      <c r="AN440" s="34">
        <f>IF($D440="","",HKI!AN440+HKII!AN440)</f>
        <v>0</v>
      </c>
      <c r="AO440" s="16">
        <f>IF($D440="","",HKI!AO440+HKII!AO440+'COI - CHAM THI TN 17-18'!AO440)</f>
        <v>0</v>
      </c>
      <c r="AP440" s="16">
        <f>IF($D440="","",HKI!AP440+HKII!AP440+'COI - CHAM THI TN 17-18'!AP440)</f>
        <v>0</v>
      </c>
      <c r="AQ440" s="16">
        <f>IF(D440="","",SUM(AO440:AP440)*0.4)+'HK HE 16-17'!AB446</f>
        <v>0</v>
      </c>
      <c r="AR440" s="34">
        <f>IF($D440="","",HKI!AR440+HKII!AR440+'COI - CHAM THI TN 17-18'!AR440+'HK HE 16-17'!AF446)</f>
        <v>0</v>
      </c>
      <c r="AS440" s="34">
        <f>IF($D440="","",HKI!AS440+HKII!AS440+'COI - CHAM THI TN 17-18'!AS440+'HK HE 16-17'!AG446)</f>
        <v>0</v>
      </c>
      <c r="AT440" s="17">
        <f t="shared" si="22"/>
        <v>10.1</v>
      </c>
      <c r="AU440" s="5"/>
    </row>
    <row r="441" spans="1:47">
      <c r="A441" s="12">
        <f>IF(D441="","",SUBTOTAL(3,$D$5:D441))</f>
        <v>437</v>
      </c>
      <c r="B441" s="31" t="s">
        <v>928</v>
      </c>
      <c r="C441" s="32" t="s">
        <v>902</v>
      </c>
      <c r="D441" s="33" t="s">
        <v>929</v>
      </c>
      <c r="E441" s="16">
        <f>IF($D441="","",HKI!E441+HKII!E441)</f>
        <v>0</v>
      </c>
      <c r="F441" s="16">
        <f>IF($D441="","",HKI!F441+HKII!F441)</f>
        <v>0</v>
      </c>
      <c r="G441" s="16">
        <f>IF($D441="","",HKI!G441+HKII!G441)</f>
        <v>0</v>
      </c>
      <c r="H441" s="16">
        <f>IF($D441="","",HKI!H441+HKII!H441)</f>
        <v>0</v>
      </c>
      <c r="I441" s="16">
        <f>IF($D441="","",HKI!I441+HKII!I441)</f>
        <v>0</v>
      </c>
      <c r="J441" s="16">
        <f>IF($D441="","",HKI!J441+HKII!J441)</f>
        <v>0</v>
      </c>
      <c r="K441" s="16">
        <f>IF($D441="","",HKI!K441+HKII!K441)</f>
        <v>0</v>
      </c>
      <c r="L441" s="16">
        <f>IF($D441="","",HKI!L441+HKII!L441)</f>
        <v>0</v>
      </c>
      <c r="M441" s="34">
        <f>IF($D441="","",($E441+$F441*1.5+$G441*0.25+$H441*0.5+$I441*2+$J441*2.5+$K441*0.5+$L441*1.5)+'HK HE 16-17'!I447)</f>
        <v>0</v>
      </c>
      <c r="N441" s="16">
        <f>IF($D441="","",HKI!N441+HKII!N441)</f>
        <v>0</v>
      </c>
      <c r="O441" s="16">
        <f>IF($D441="","",HKI!O441+HKII!O441)</f>
        <v>0</v>
      </c>
      <c r="P441" s="16">
        <f>IF($D441="","",HKI!P441+HKII!P441)</f>
        <v>0</v>
      </c>
      <c r="Q441" s="16">
        <f>IF($D441="","",HKI!Q441+HKII!Q441)</f>
        <v>0</v>
      </c>
      <c r="R441" s="34">
        <f>IF($D441="","",SUM($N441:$Q441)+'HK HE 16-17'!N447)</f>
        <v>0</v>
      </c>
      <c r="S441" s="16">
        <f>IF($D441="","",HKI!S441+HKII!S441)</f>
        <v>0</v>
      </c>
      <c r="T441" s="16">
        <f>IF($D441="","",HKI!T441+HKII!T441)</f>
        <v>0</v>
      </c>
      <c r="U441" s="16">
        <f>IF($D441="","",HKI!U441+HKII!U441)</f>
        <v>0</v>
      </c>
      <c r="V441" s="34">
        <f>IF($D441="","",((SUM($S441:$T441))-U441)*0.1)+'HK HE 16-17'!R447</f>
        <v>0</v>
      </c>
      <c r="W441" s="16">
        <f>IF($D441="","",HKI!W441+HKII!W441)</f>
        <v>0</v>
      </c>
      <c r="X441" s="16">
        <f>IF($D441="","",HKI!X441+HKII!X441)</f>
        <v>0</v>
      </c>
      <c r="Y441" s="16">
        <f>IF($D441="","",HKI!Y441+HKII!Y441)</f>
        <v>0</v>
      </c>
      <c r="Z441" s="34">
        <f t="shared" si="20"/>
        <v>0</v>
      </c>
      <c r="AA441" s="16">
        <f>IF($D441="","",HKI!AA441+HKII!AA441)</f>
        <v>0</v>
      </c>
      <c r="AB441" s="16">
        <f>IF($D441="","",HKI!AB441+HKII!AB441)</f>
        <v>0</v>
      </c>
      <c r="AC441" s="16">
        <f>IF($D441="","",HKI!AC441+HKII!AC441)</f>
        <v>0</v>
      </c>
      <c r="AD441" s="34">
        <f t="shared" si="21"/>
        <v>0</v>
      </c>
      <c r="AE441" s="16">
        <f>IF($D441="","",HKI!AE441+HKII!AE441)</f>
        <v>0</v>
      </c>
      <c r="AF441" s="16">
        <f>IF($D441="","",HKI!AF441+HKII!AF441)</f>
        <v>0</v>
      </c>
      <c r="AG441" s="16">
        <f>IF($D441="","",HKI!AG441+HKII!AG441)</f>
        <v>0</v>
      </c>
      <c r="AH441" s="34">
        <f>IF($D441="","",HKI!AH441+HKII!AH441)</f>
        <v>0</v>
      </c>
      <c r="AI441" s="16">
        <f>IF($D441="","",HKI!AI441+HKII!AI441+'COI - CHAM THI TN 17-18'!AI441)</f>
        <v>0</v>
      </c>
      <c r="AJ441" s="16">
        <f>IF($D441="","",HKI!AJ441+HKII!AJ441+'COI - CHAM THI TN 17-18'!AJ441)</f>
        <v>0</v>
      </c>
      <c r="AK441" s="34">
        <f>IF($D441="","",(SUM($AI441:$AJ441))*0.2)+'HK HE 16-17'!Y447</f>
        <v>0</v>
      </c>
      <c r="AL441" s="16">
        <f>IF($D441="","",HKI!AL441+HKII!AL441)</f>
        <v>0</v>
      </c>
      <c r="AM441" s="16">
        <f>IF($D441="","",HKI!AM441+HKII!AM441)</f>
        <v>0</v>
      </c>
      <c r="AN441" s="34">
        <f>IF($D441="","",HKI!AN441+HKII!AN441)</f>
        <v>0</v>
      </c>
      <c r="AO441" s="16">
        <f>IF($D441="","",HKI!AO441+HKII!AO441+'COI - CHAM THI TN 17-18'!AO441)</f>
        <v>0</v>
      </c>
      <c r="AP441" s="16">
        <f>IF($D441="","",HKI!AP441+HKII!AP441+'COI - CHAM THI TN 17-18'!AP441)</f>
        <v>0</v>
      </c>
      <c r="AQ441" s="16">
        <f>IF(D441="","",SUM(AO441:AP441)*0.4)+'HK HE 16-17'!AB447</f>
        <v>0</v>
      </c>
      <c r="AR441" s="34">
        <f>IF($D441="","",HKI!AR441+HKII!AR441+'COI - CHAM THI TN 17-18'!AR441+'HK HE 16-17'!AF447)</f>
        <v>0</v>
      </c>
      <c r="AS441" s="34">
        <f>IF($D441="","",HKI!AS441+HKII!AS441+'COI - CHAM THI TN 17-18'!AS441+'HK HE 16-17'!AG447)</f>
        <v>0</v>
      </c>
      <c r="AT441" s="17">
        <f t="shared" si="22"/>
        <v>0</v>
      </c>
      <c r="AU441" s="5"/>
    </row>
    <row r="442" spans="1:47">
      <c r="A442" s="12">
        <f>IF(D442="","",SUBTOTAL(3,$D$5:D442))</f>
        <v>438</v>
      </c>
      <c r="B442" s="31" t="s">
        <v>930</v>
      </c>
      <c r="C442" s="32" t="s">
        <v>902</v>
      </c>
      <c r="D442" s="33" t="s">
        <v>931</v>
      </c>
      <c r="E442" s="16">
        <f>IF($D442="","",HKI!E442+HKII!E442)</f>
        <v>0</v>
      </c>
      <c r="F442" s="16">
        <f>IF($D442="","",HKI!F442+HKII!F442)</f>
        <v>0</v>
      </c>
      <c r="G442" s="16">
        <f>IF($D442="","",HKI!G442+HKII!G442)</f>
        <v>0</v>
      </c>
      <c r="H442" s="16">
        <f>IF($D442="","",HKI!H442+HKII!H442)</f>
        <v>0</v>
      </c>
      <c r="I442" s="16">
        <f>IF($D442="","",HKI!I442+HKII!I442)</f>
        <v>0</v>
      </c>
      <c r="J442" s="16">
        <f>IF($D442="","",HKI!J442+HKII!J442)</f>
        <v>0</v>
      </c>
      <c r="K442" s="16">
        <f>IF($D442="","",HKI!K442+HKII!K442)</f>
        <v>0</v>
      </c>
      <c r="L442" s="16">
        <f>IF($D442="","",HKI!L442+HKII!L442)</f>
        <v>0</v>
      </c>
      <c r="M442" s="34">
        <f>IF($D442="","",($E442+$F442*1.5+$G442*0.25+$H442*0.5+$I442*2+$J442*2.5+$K442*0.5+$L442*1.5)+'HK HE 16-17'!I448)</f>
        <v>0</v>
      </c>
      <c r="N442" s="16">
        <f>IF($D442="","",HKI!N442+HKII!N442)</f>
        <v>0</v>
      </c>
      <c r="O442" s="16">
        <f>IF($D442="","",HKI!O442+HKII!O442)</f>
        <v>0</v>
      </c>
      <c r="P442" s="16">
        <f>IF($D442="","",HKI!P442+HKII!P442)</f>
        <v>0</v>
      </c>
      <c r="Q442" s="16">
        <f>IF($D442="","",HKI!Q442+HKII!Q442)</f>
        <v>0</v>
      </c>
      <c r="R442" s="34">
        <f>IF($D442="","",SUM($N442:$Q442)+'HK HE 16-17'!N448)</f>
        <v>0</v>
      </c>
      <c r="S442" s="16">
        <f>IF($D442="","",HKI!S442+HKII!S442)</f>
        <v>0</v>
      </c>
      <c r="T442" s="16">
        <f>IF($D442="","",HKI!T442+HKII!T442)</f>
        <v>0</v>
      </c>
      <c r="U442" s="16">
        <f>IF($D442="","",HKI!U442+HKII!U442)</f>
        <v>0</v>
      </c>
      <c r="V442" s="34">
        <f>IF($D442="","",((SUM($S442:$T442))-U442)*0.1)+'HK HE 16-17'!R448</f>
        <v>0</v>
      </c>
      <c r="W442" s="16">
        <f>IF($D442="","",HKI!W442+HKII!W442)</f>
        <v>0</v>
      </c>
      <c r="X442" s="16">
        <f>IF($D442="","",HKI!X442+HKII!X442)</f>
        <v>0</v>
      </c>
      <c r="Y442" s="16">
        <f>IF($D442="","",HKI!Y442+HKII!Y442)</f>
        <v>0</v>
      </c>
      <c r="Z442" s="34">
        <f t="shared" si="20"/>
        <v>0</v>
      </c>
      <c r="AA442" s="16">
        <f>IF($D442="","",HKI!AA442+HKII!AA442)</f>
        <v>0</v>
      </c>
      <c r="AB442" s="16">
        <f>IF($D442="","",HKI!AB442+HKII!AB442)</f>
        <v>0</v>
      </c>
      <c r="AC442" s="16">
        <f>IF($D442="","",HKI!AC442+HKII!AC442)</f>
        <v>0</v>
      </c>
      <c r="AD442" s="34">
        <f t="shared" si="21"/>
        <v>0</v>
      </c>
      <c r="AE442" s="16">
        <f>IF($D442="","",HKI!AE442+HKII!AE442)</f>
        <v>0</v>
      </c>
      <c r="AF442" s="16">
        <f>IF($D442="","",HKI!AF442+HKII!AF442)</f>
        <v>0</v>
      </c>
      <c r="AG442" s="16">
        <f>IF($D442="","",HKI!AG442+HKII!AG442)</f>
        <v>0</v>
      </c>
      <c r="AH442" s="34">
        <f>IF($D442="","",HKI!AH442+HKII!AH442)</f>
        <v>0</v>
      </c>
      <c r="AI442" s="16">
        <f>IF($D442="","",HKI!AI442+HKII!AI442+'COI - CHAM THI TN 17-18'!AI442)</f>
        <v>0</v>
      </c>
      <c r="AJ442" s="16">
        <f>IF($D442="","",HKI!AJ442+HKII!AJ442+'COI - CHAM THI TN 17-18'!AJ442)</f>
        <v>0</v>
      </c>
      <c r="AK442" s="34">
        <f>IF($D442="","",(SUM($AI442:$AJ442))*0.2)+'HK HE 16-17'!Y448</f>
        <v>0</v>
      </c>
      <c r="AL442" s="16">
        <f>IF($D442="","",HKI!AL442+HKII!AL442)</f>
        <v>0</v>
      </c>
      <c r="AM442" s="16">
        <f>IF($D442="","",HKI!AM442+HKII!AM442)</f>
        <v>0</v>
      </c>
      <c r="AN442" s="34">
        <f>IF($D442="","",HKI!AN442+HKII!AN442)</f>
        <v>0</v>
      </c>
      <c r="AO442" s="16">
        <f>IF($D442="","",HKI!AO442+HKII!AO442+'COI - CHAM THI TN 17-18'!AO442)</f>
        <v>0</v>
      </c>
      <c r="AP442" s="16">
        <f>IF($D442="","",HKI!AP442+HKII!AP442+'COI - CHAM THI TN 17-18'!AP442)</f>
        <v>0</v>
      </c>
      <c r="AQ442" s="16">
        <f>IF(D442="","",SUM(AO442:AP442)*0.4)+'HK HE 16-17'!AB448</f>
        <v>0</v>
      </c>
      <c r="AR442" s="34">
        <f>IF($D442="","",HKI!AR442+HKII!AR442+'COI - CHAM THI TN 17-18'!AR442+'HK HE 16-17'!AF448)</f>
        <v>0</v>
      </c>
      <c r="AS442" s="34">
        <f>IF($D442="","",HKI!AS442+HKII!AS442+'COI - CHAM THI TN 17-18'!AS442+'HK HE 16-17'!AG448)</f>
        <v>0</v>
      </c>
      <c r="AT442" s="17">
        <f t="shared" si="22"/>
        <v>0</v>
      </c>
      <c r="AU442" s="5"/>
    </row>
    <row r="443" spans="1:47">
      <c r="A443" s="12">
        <f>IF(D443="","",SUBTOTAL(3,$D$5:D443))</f>
        <v>439</v>
      </c>
      <c r="B443" s="31" t="s">
        <v>932</v>
      </c>
      <c r="C443" s="32" t="s">
        <v>902</v>
      </c>
      <c r="D443" s="33" t="s">
        <v>933</v>
      </c>
      <c r="E443" s="16">
        <f>IF($D443="","",HKI!E443+HKII!E443)</f>
        <v>0</v>
      </c>
      <c r="F443" s="16">
        <f>IF($D443="","",HKI!F443+HKII!F443)</f>
        <v>0</v>
      </c>
      <c r="G443" s="16">
        <f>IF($D443="","",HKI!G443+HKII!G443)</f>
        <v>0</v>
      </c>
      <c r="H443" s="16">
        <f>IF($D443="","",HKI!H443+HKII!H443)</f>
        <v>0</v>
      </c>
      <c r="I443" s="16">
        <f>IF($D443="","",HKI!I443+HKII!I443)</f>
        <v>0</v>
      </c>
      <c r="J443" s="16">
        <f>IF($D443="","",HKI!J443+HKII!J443)</f>
        <v>0</v>
      </c>
      <c r="K443" s="16">
        <f>IF($D443="","",HKI!K443+HKII!K443)</f>
        <v>0</v>
      </c>
      <c r="L443" s="16">
        <f>IF($D443="","",HKI!L443+HKII!L443)</f>
        <v>0</v>
      </c>
      <c r="M443" s="34">
        <f>IF($D443="","",($E443+$F443*1.5+$G443*0.25+$H443*0.5+$I443*2+$J443*2.5+$K443*0.5+$L443*1.5)+'HK HE 16-17'!I449)</f>
        <v>0</v>
      </c>
      <c r="N443" s="16">
        <f>IF($D443="","",HKI!N443+HKII!N443)</f>
        <v>0</v>
      </c>
      <c r="O443" s="16">
        <f>IF($D443="","",HKI!O443+HKII!O443)</f>
        <v>0</v>
      </c>
      <c r="P443" s="16">
        <f>IF($D443="","",HKI!P443+HKII!P443)</f>
        <v>0</v>
      </c>
      <c r="Q443" s="16">
        <f>IF($D443="","",HKI!Q443+HKII!Q443)</f>
        <v>0</v>
      </c>
      <c r="R443" s="34">
        <f>IF($D443="","",SUM($N443:$Q443)+'HK HE 16-17'!N449)</f>
        <v>2.8</v>
      </c>
      <c r="S443" s="16">
        <f>IF($D443="","",HKI!S443+HKII!S443)</f>
        <v>0</v>
      </c>
      <c r="T443" s="16">
        <f>IF($D443="","",HKI!T443+HKII!T443)</f>
        <v>0</v>
      </c>
      <c r="U443" s="16">
        <f>IF($D443="","",HKI!U443+HKII!U443)</f>
        <v>0</v>
      </c>
      <c r="V443" s="34">
        <f>IF($D443="","",((SUM($S443:$T443))-U443)*0.1)+'HK HE 16-17'!R449</f>
        <v>0</v>
      </c>
      <c r="W443" s="16">
        <f>IF($D443="","",HKI!W443+HKII!W443)</f>
        <v>0</v>
      </c>
      <c r="X443" s="16">
        <f>IF($D443="","",HKI!X443+HKII!X443)</f>
        <v>0</v>
      </c>
      <c r="Y443" s="16">
        <f>IF($D443="","",HKI!Y443+HKII!Y443)</f>
        <v>0</v>
      </c>
      <c r="Z443" s="34">
        <f t="shared" si="20"/>
        <v>0</v>
      </c>
      <c r="AA443" s="16">
        <f>IF($D443="","",HKI!AA443+HKII!AA443)</f>
        <v>0</v>
      </c>
      <c r="AB443" s="16">
        <f>IF($D443="","",HKI!AB443+HKII!AB443)</f>
        <v>0</v>
      </c>
      <c r="AC443" s="16">
        <f>IF($D443="","",HKI!AC443+HKII!AC443)</f>
        <v>0</v>
      </c>
      <c r="AD443" s="34">
        <f t="shared" si="21"/>
        <v>0</v>
      </c>
      <c r="AE443" s="16">
        <f>IF($D443="","",HKI!AE443+HKII!AE443)</f>
        <v>0</v>
      </c>
      <c r="AF443" s="16">
        <f>IF($D443="","",HKI!AF443+HKII!AF443)</f>
        <v>0</v>
      </c>
      <c r="AG443" s="16">
        <f>IF($D443="","",HKI!AG443+HKII!AG443)</f>
        <v>0</v>
      </c>
      <c r="AH443" s="34">
        <f>IF($D443="","",HKI!AH443+HKII!AH443)</f>
        <v>0</v>
      </c>
      <c r="AI443" s="16">
        <f>IF($D443="","",HKI!AI443+HKII!AI443+'COI - CHAM THI TN 17-18'!AI443)</f>
        <v>0</v>
      </c>
      <c r="AJ443" s="16">
        <f>IF($D443="","",HKI!AJ443+HKII!AJ443+'COI - CHAM THI TN 17-18'!AJ443)</f>
        <v>0</v>
      </c>
      <c r="AK443" s="34">
        <f>IF($D443="","",(SUM($AI443:$AJ443))*0.2)+'HK HE 16-17'!Y449</f>
        <v>0</v>
      </c>
      <c r="AL443" s="16">
        <f>IF($D443="","",HKI!AL443+HKII!AL443)</f>
        <v>0</v>
      </c>
      <c r="AM443" s="16">
        <f>IF($D443="","",HKI!AM443+HKII!AM443)</f>
        <v>0</v>
      </c>
      <c r="AN443" s="34">
        <f>IF($D443="","",HKI!AN443+HKII!AN443)</f>
        <v>0</v>
      </c>
      <c r="AO443" s="16">
        <f>IF($D443="","",HKI!AO443+HKII!AO443+'COI - CHAM THI TN 17-18'!AO443)</f>
        <v>0</v>
      </c>
      <c r="AP443" s="16">
        <f>IF($D443="","",HKI!AP443+HKII!AP443+'COI - CHAM THI TN 17-18'!AP443)</f>
        <v>0</v>
      </c>
      <c r="AQ443" s="16">
        <f>IF(D443="","",SUM(AO443:AP443)*0.4)+'HK HE 16-17'!AB449</f>
        <v>0</v>
      </c>
      <c r="AR443" s="34">
        <f>IF($D443="","",HKI!AR443+HKII!AR443+'COI - CHAM THI TN 17-18'!AR443+'HK HE 16-17'!AF449)</f>
        <v>0</v>
      </c>
      <c r="AS443" s="34">
        <f>IF($D443="","",HKI!AS443+HKII!AS443+'COI - CHAM THI TN 17-18'!AS443+'HK HE 16-17'!AG449)</f>
        <v>0</v>
      </c>
      <c r="AT443" s="17">
        <f t="shared" si="22"/>
        <v>2.8</v>
      </c>
      <c r="AU443" s="5"/>
    </row>
    <row r="444" spans="1:47">
      <c r="A444" s="12">
        <f>IF(D444="","",SUBTOTAL(3,$D$5:D444))</f>
        <v>440</v>
      </c>
      <c r="B444" s="31" t="s">
        <v>934</v>
      </c>
      <c r="C444" s="32" t="s">
        <v>902</v>
      </c>
      <c r="D444" s="33" t="s">
        <v>935</v>
      </c>
      <c r="E444" s="16">
        <f>IF($D444="","",HKI!E444+HKII!E444)</f>
        <v>0</v>
      </c>
      <c r="F444" s="16">
        <f>IF($D444="","",HKI!F444+HKII!F444)</f>
        <v>0</v>
      </c>
      <c r="G444" s="16">
        <f>IF($D444="","",HKI!G444+HKII!G444)</f>
        <v>0</v>
      </c>
      <c r="H444" s="16">
        <f>IF($D444="","",HKI!H444+HKII!H444)</f>
        <v>0</v>
      </c>
      <c r="I444" s="16">
        <f>IF($D444="","",HKI!I444+HKII!I444)</f>
        <v>0</v>
      </c>
      <c r="J444" s="16">
        <f>IF($D444="","",HKI!J444+HKII!J444)</f>
        <v>0</v>
      </c>
      <c r="K444" s="16">
        <f>IF($D444="","",HKI!K444+HKII!K444)</f>
        <v>0</v>
      </c>
      <c r="L444" s="16">
        <f>IF($D444="","",HKI!L444+HKII!L444)</f>
        <v>0</v>
      </c>
      <c r="M444" s="34">
        <f>IF($D444="","",($E444+$F444*1.5+$G444*0.25+$H444*0.5+$I444*2+$J444*2.5+$K444*0.5+$L444*1.5)+'HK HE 16-17'!I450)</f>
        <v>0</v>
      </c>
      <c r="N444" s="16">
        <f>IF($D444="","",HKI!N444+HKII!N444)</f>
        <v>0</v>
      </c>
      <c r="O444" s="16">
        <f>IF($D444="","",HKI!O444+HKII!O444)</f>
        <v>0</v>
      </c>
      <c r="P444" s="16">
        <f>IF($D444="","",HKI!P444+HKII!P444)</f>
        <v>0</v>
      </c>
      <c r="Q444" s="16">
        <f>IF($D444="","",HKI!Q444+HKII!Q444)</f>
        <v>0</v>
      </c>
      <c r="R444" s="34">
        <f>IF($D444="","",SUM($N444:$Q444)+'HK HE 16-17'!N450)</f>
        <v>0</v>
      </c>
      <c r="S444" s="16">
        <f>IF($D444="","",HKI!S444+HKII!S444)</f>
        <v>0</v>
      </c>
      <c r="T444" s="16">
        <f>IF($D444="","",HKI!T444+HKII!T444)</f>
        <v>0</v>
      </c>
      <c r="U444" s="16">
        <f>IF($D444="","",HKI!U444+HKII!U444)</f>
        <v>0</v>
      </c>
      <c r="V444" s="34">
        <f>IF($D444="","",((SUM($S444:$T444))-U444)*0.1)+'HK HE 16-17'!R450</f>
        <v>0</v>
      </c>
      <c r="W444" s="16">
        <f>IF($D444="","",HKI!W444+HKII!W444)</f>
        <v>0</v>
      </c>
      <c r="X444" s="16">
        <f>IF($D444="","",HKI!X444+HKII!X444)</f>
        <v>0</v>
      </c>
      <c r="Y444" s="16">
        <f>IF($D444="","",HKI!Y444+HKII!Y444)</f>
        <v>0</v>
      </c>
      <c r="Z444" s="34">
        <f t="shared" si="20"/>
        <v>0</v>
      </c>
      <c r="AA444" s="16">
        <f>IF($D444="","",HKI!AA444+HKII!AA444)</f>
        <v>0</v>
      </c>
      <c r="AB444" s="16">
        <f>IF($D444="","",HKI!AB444+HKII!AB444)</f>
        <v>0</v>
      </c>
      <c r="AC444" s="16">
        <f>IF($D444="","",HKI!AC444+HKII!AC444)</f>
        <v>0</v>
      </c>
      <c r="AD444" s="34">
        <f t="shared" si="21"/>
        <v>0</v>
      </c>
      <c r="AE444" s="16">
        <f>IF($D444="","",HKI!AE444+HKII!AE444)</f>
        <v>0</v>
      </c>
      <c r="AF444" s="16">
        <f>IF($D444="","",HKI!AF444+HKII!AF444)</f>
        <v>0</v>
      </c>
      <c r="AG444" s="16">
        <f>IF($D444="","",HKI!AG444+HKII!AG444)</f>
        <v>0</v>
      </c>
      <c r="AH444" s="34">
        <f>IF($D444="","",HKI!AH444+HKII!AH444)</f>
        <v>0</v>
      </c>
      <c r="AI444" s="16">
        <f>IF($D444="","",HKI!AI444+HKII!AI444+'COI - CHAM THI TN 17-18'!AI444)</f>
        <v>0</v>
      </c>
      <c r="AJ444" s="16">
        <f>IF($D444="","",HKI!AJ444+HKII!AJ444+'COI - CHAM THI TN 17-18'!AJ444)</f>
        <v>0</v>
      </c>
      <c r="AK444" s="34">
        <f>IF($D444="","",(SUM($AI444:$AJ444))*0.2)+'HK HE 16-17'!Y450</f>
        <v>0</v>
      </c>
      <c r="AL444" s="16">
        <f>IF($D444="","",HKI!AL444+HKII!AL444)</f>
        <v>0</v>
      </c>
      <c r="AM444" s="16">
        <f>IF($D444="","",HKI!AM444+HKII!AM444)</f>
        <v>0</v>
      </c>
      <c r="AN444" s="34">
        <f>IF($D444="","",HKI!AN444+HKII!AN444)</f>
        <v>0</v>
      </c>
      <c r="AO444" s="16">
        <f>IF($D444="","",HKI!AO444+HKII!AO444+'COI - CHAM THI TN 17-18'!AO444)</f>
        <v>0</v>
      </c>
      <c r="AP444" s="16">
        <f>IF($D444="","",HKI!AP444+HKII!AP444+'COI - CHAM THI TN 17-18'!AP444)</f>
        <v>0</v>
      </c>
      <c r="AQ444" s="16">
        <f>IF(D444="","",SUM(AO444:AP444)*0.4)+'HK HE 16-17'!AB450</f>
        <v>0</v>
      </c>
      <c r="AR444" s="34">
        <f>IF($D444="","",HKI!AR444+HKII!AR444+'COI - CHAM THI TN 17-18'!AR444+'HK HE 16-17'!AF450)</f>
        <v>0</v>
      </c>
      <c r="AS444" s="34">
        <f>IF($D444="","",HKI!AS444+HKII!AS444+'COI - CHAM THI TN 17-18'!AS444+'HK HE 16-17'!AG450)</f>
        <v>0</v>
      </c>
      <c r="AT444" s="17">
        <f t="shared" si="22"/>
        <v>0</v>
      </c>
      <c r="AU444" s="5"/>
    </row>
    <row r="445" spans="1:47">
      <c r="A445" s="12">
        <f>IF(D445="","",SUBTOTAL(3,$D$5:D445))</f>
        <v>441</v>
      </c>
      <c r="B445" s="31" t="s">
        <v>936</v>
      </c>
      <c r="C445" s="32" t="s">
        <v>902</v>
      </c>
      <c r="D445" s="33" t="s">
        <v>937</v>
      </c>
      <c r="E445" s="16">
        <f>IF($D445="","",HKI!E445+HKII!E445)</f>
        <v>0</v>
      </c>
      <c r="F445" s="16">
        <f>IF($D445="","",HKI!F445+HKII!F445)</f>
        <v>0</v>
      </c>
      <c r="G445" s="16">
        <f>IF($D445="","",HKI!G445+HKII!G445)</f>
        <v>0</v>
      </c>
      <c r="H445" s="16">
        <f>IF($D445="","",HKI!H445+HKII!H445)</f>
        <v>0</v>
      </c>
      <c r="I445" s="16">
        <f>IF($D445="","",HKI!I445+HKII!I445)</f>
        <v>0</v>
      </c>
      <c r="J445" s="16">
        <f>IF($D445="","",HKI!J445+HKII!J445)</f>
        <v>0</v>
      </c>
      <c r="K445" s="16">
        <f>IF($D445="","",HKI!K445+HKII!K445)</f>
        <v>0</v>
      </c>
      <c r="L445" s="16">
        <f>IF($D445="","",HKI!L445+HKII!L445)</f>
        <v>0</v>
      </c>
      <c r="M445" s="34">
        <f>IF($D445="","",($E445+$F445*1.5+$G445*0.25+$H445*0.5+$I445*2+$J445*2.5+$K445*0.5+$L445*1.5)+'HK HE 16-17'!I451)</f>
        <v>0</v>
      </c>
      <c r="N445" s="16">
        <f>IF($D445="","",HKI!N445+HKII!N445)</f>
        <v>1.65</v>
      </c>
      <c r="O445" s="16">
        <f>IF($D445="","",HKI!O445+HKII!O445)</f>
        <v>2.25</v>
      </c>
      <c r="P445" s="16">
        <f>IF($D445="","",HKI!P445+HKII!P445)</f>
        <v>0</v>
      </c>
      <c r="Q445" s="16">
        <f>IF($D445="","",HKI!Q445+HKII!Q445)</f>
        <v>0</v>
      </c>
      <c r="R445" s="34">
        <f>IF($D445="","",SUM($N445:$Q445)+'HK HE 16-17'!N451)</f>
        <v>3.9</v>
      </c>
      <c r="S445" s="16">
        <f>IF($D445="","",HKI!S445+HKII!S445)</f>
        <v>0</v>
      </c>
      <c r="T445" s="16">
        <f>IF($D445="","",HKI!T445+HKII!T445)</f>
        <v>0</v>
      </c>
      <c r="U445" s="16">
        <f>IF($D445="","",HKI!U445+HKII!U445)</f>
        <v>0</v>
      </c>
      <c r="V445" s="34">
        <f>IF($D445="","",((SUM($S445:$T445))-U445)*0.1)+'HK HE 16-17'!R451</f>
        <v>0</v>
      </c>
      <c r="W445" s="16">
        <f>IF($D445="","",HKI!W445+HKII!W445)</f>
        <v>0</v>
      </c>
      <c r="X445" s="16">
        <f>IF($D445="","",HKI!X445+HKII!X445)</f>
        <v>0</v>
      </c>
      <c r="Y445" s="16">
        <f>IF($D445="","",HKI!Y445+HKII!Y445)</f>
        <v>0</v>
      </c>
      <c r="Z445" s="34">
        <f t="shared" si="20"/>
        <v>0</v>
      </c>
      <c r="AA445" s="16">
        <f>IF($D445="","",HKI!AA445+HKII!AA445)</f>
        <v>0</v>
      </c>
      <c r="AB445" s="16">
        <f>IF($D445="","",HKI!AB445+HKII!AB445)</f>
        <v>0</v>
      </c>
      <c r="AC445" s="16">
        <f>IF($D445="","",HKI!AC445+HKII!AC445)</f>
        <v>0</v>
      </c>
      <c r="AD445" s="34">
        <f t="shared" si="21"/>
        <v>0</v>
      </c>
      <c r="AE445" s="16">
        <f>IF($D445="","",HKI!AE445+HKII!AE445)</f>
        <v>0</v>
      </c>
      <c r="AF445" s="16">
        <f>IF($D445="","",HKI!AF445+HKII!AF445)</f>
        <v>0</v>
      </c>
      <c r="AG445" s="16">
        <f>IF($D445="","",HKI!AG445+HKII!AG445)</f>
        <v>0</v>
      </c>
      <c r="AH445" s="34">
        <f>IF($D445="","",HKI!AH445+HKII!AH445)</f>
        <v>0</v>
      </c>
      <c r="AI445" s="16">
        <f>IF($D445="","",HKI!AI445+HKII!AI445+'COI - CHAM THI TN 17-18'!AI445)</f>
        <v>0</v>
      </c>
      <c r="AJ445" s="16">
        <f>IF($D445="","",HKI!AJ445+HKII!AJ445+'COI - CHAM THI TN 17-18'!AJ445)</f>
        <v>0</v>
      </c>
      <c r="AK445" s="34">
        <f>IF($D445="","",(SUM($AI445:$AJ445))*0.2)+'HK HE 16-17'!Y451</f>
        <v>0</v>
      </c>
      <c r="AL445" s="16">
        <f>IF($D445="","",HKI!AL445+HKII!AL445)</f>
        <v>0</v>
      </c>
      <c r="AM445" s="16">
        <f>IF($D445="","",HKI!AM445+HKII!AM445)</f>
        <v>0</v>
      </c>
      <c r="AN445" s="34">
        <f>IF($D445="","",HKI!AN445+HKII!AN445)</f>
        <v>0</v>
      </c>
      <c r="AO445" s="16">
        <f>IF($D445="","",HKI!AO445+HKII!AO445+'COI - CHAM THI TN 17-18'!AO445)</f>
        <v>0</v>
      </c>
      <c r="AP445" s="16">
        <f>IF($D445="","",HKI!AP445+HKII!AP445+'COI - CHAM THI TN 17-18'!AP445)</f>
        <v>0</v>
      </c>
      <c r="AQ445" s="16">
        <f>IF(D445="","",SUM(AO445:AP445)*0.4)+'HK HE 16-17'!AB451</f>
        <v>0</v>
      </c>
      <c r="AR445" s="34">
        <f>IF($D445="","",HKI!AR445+HKII!AR445+'COI - CHAM THI TN 17-18'!AR445+'HK HE 16-17'!AF451)</f>
        <v>0</v>
      </c>
      <c r="AS445" s="34">
        <f>IF($D445="","",HKI!AS445+HKII!AS445+'COI - CHAM THI TN 17-18'!AS445+'HK HE 16-17'!AG451)</f>
        <v>0.5</v>
      </c>
      <c r="AT445" s="17">
        <f t="shared" si="22"/>
        <v>4.4000000000000004</v>
      </c>
      <c r="AU445" s="5"/>
    </row>
    <row r="446" spans="1:47">
      <c r="A446" s="12">
        <f>IF(D446="","",SUBTOTAL(3,$D$5:D446))</f>
        <v>442</v>
      </c>
      <c r="B446" s="31" t="s">
        <v>938</v>
      </c>
      <c r="C446" s="32" t="s">
        <v>939</v>
      </c>
      <c r="D446" s="33" t="s">
        <v>940</v>
      </c>
      <c r="E446" s="16">
        <f>IF($D446="","",HKI!E446+HKII!E446)</f>
        <v>0</v>
      </c>
      <c r="F446" s="16">
        <f>IF($D446="","",HKI!F446+HKII!F446)</f>
        <v>0</v>
      </c>
      <c r="G446" s="16">
        <f>IF($D446="","",HKI!G446+HKII!G446)</f>
        <v>0</v>
      </c>
      <c r="H446" s="16">
        <f>IF($D446="","",HKI!H446+HKII!H446)</f>
        <v>0</v>
      </c>
      <c r="I446" s="16">
        <f>IF($D446="","",HKI!I446+HKII!I446)</f>
        <v>0</v>
      </c>
      <c r="J446" s="16">
        <f>IF($D446="","",HKI!J446+HKII!J446)</f>
        <v>0</v>
      </c>
      <c r="K446" s="16">
        <f>IF($D446="","",HKI!K446+HKII!K446)</f>
        <v>0</v>
      </c>
      <c r="L446" s="16">
        <f>IF($D446="","",HKI!L446+HKII!L446)</f>
        <v>0</v>
      </c>
      <c r="M446" s="34">
        <f>IF($D446="","",($E446+$F446*1.5+$G446*0.25+$H446*0.5+$I446*2+$J446*2.5+$K446*0.5+$L446*1.5)+'HK HE 16-17'!I452)</f>
        <v>0</v>
      </c>
      <c r="N446" s="16">
        <f>IF($D446="","",HKI!N446+HKII!N446)</f>
        <v>0</v>
      </c>
      <c r="O446" s="16">
        <f>IF($D446="","",HKI!O446+HKII!O446)</f>
        <v>0</v>
      </c>
      <c r="P446" s="16">
        <f>IF($D446="","",HKI!P446+HKII!P446)</f>
        <v>0</v>
      </c>
      <c r="Q446" s="16">
        <f>IF($D446="","",HKI!Q446+HKII!Q446)</f>
        <v>0</v>
      </c>
      <c r="R446" s="34">
        <f>IF($D446="","",SUM($N446:$Q446)+'HK HE 16-17'!N452)</f>
        <v>0</v>
      </c>
      <c r="S446" s="16">
        <f>IF($D446="","",HKI!S446+HKII!S446)</f>
        <v>0</v>
      </c>
      <c r="T446" s="16">
        <f>IF($D446="","",HKI!T446+HKII!T446)</f>
        <v>0</v>
      </c>
      <c r="U446" s="16">
        <f>IF($D446="","",HKI!U446+HKII!U446)</f>
        <v>0</v>
      </c>
      <c r="V446" s="34">
        <f>IF($D446="","",((SUM($S446:$T446))-U446)*0.1)+'HK HE 16-17'!R452</f>
        <v>0</v>
      </c>
      <c r="W446" s="16">
        <f>IF($D446="","",HKI!W446+HKII!W446)</f>
        <v>0</v>
      </c>
      <c r="X446" s="16">
        <f>IF($D446="","",HKI!X446+HKII!X446)</f>
        <v>0</v>
      </c>
      <c r="Y446" s="16">
        <f>IF($D446="","",HKI!Y446+HKII!Y446)</f>
        <v>0</v>
      </c>
      <c r="Z446" s="34">
        <f t="shared" si="20"/>
        <v>0</v>
      </c>
      <c r="AA446" s="16">
        <f>IF($D446="","",HKI!AA446+HKII!AA446)</f>
        <v>0</v>
      </c>
      <c r="AB446" s="16">
        <f>IF($D446="","",HKI!AB446+HKII!AB446)</f>
        <v>0</v>
      </c>
      <c r="AC446" s="16">
        <f>IF($D446="","",HKI!AC446+HKII!AC446)</f>
        <v>0</v>
      </c>
      <c r="AD446" s="34">
        <f t="shared" si="21"/>
        <v>0</v>
      </c>
      <c r="AE446" s="16">
        <f>IF($D446="","",HKI!AE446+HKII!AE446)</f>
        <v>0</v>
      </c>
      <c r="AF446" s="16">
        <f>IF($D446="","",HKI!AF446+HKII!AF446)</f>
        <v>0</v>
      </c>
      <c r="AG446" s="16">
        <f>IF($D446="","",HKI!AG446+HKII!AG446)</f>
        <v>0</v>
      </c>
      <c r="AH446" s="34">
        <f>IF($D446="","",HKI!AH446+HKII!AH446)</f>
        <v>0</v>
      </c>
      <c r="AI446" s="16">
        <f>IF($D446="","",HKI!AI446+HKII!AI446+'COI - CHAM THI TN 17-18'!AI446)</f>
        <v>0</v>
      </c>
      <c r="AJ446" s="16">
        <f>IF($D446="","",HKI!AJ446+HKII!AJ446+'COI - CHAM THI TN 17-18'!AJ446)</f>
        <v>0</v>
      </c>
      <c r="AK446" s="34">
        <f>IF($D446="","",(SUM($AI446:$AJ446))*0.2)+'HK HE 16-17'!Y452</f>
        <v>0</v>
      </c>
      <c r="AL446" s="16">
        <f>IF($D446="","",HKI!AL446+HKII!AL446)</f>
        <v>0</v>
      </c>
      <c r="AM446" s="16">
        <f>IF($D446="","",HKI!AM446+HKII!AM446)</f>
        <v>0</v>
      </c>
      <c r="AN446" s="34">
        <f>IF($D446="","",HKI!AN446+HKII!AN446)</f>
        <v>0</v>
      </c>
      <c r="AO446" s="16">
        <f>IF($D446="","",HKI!AO446+HKII!AO446+'COI - CHAM THI TN 17-18'!AO446)</f>
        <v>0</v>
      </c>
      <c r="AP446" s="16">
        <f>IF($D446="","",HKI!AP446+HKII!AP446+'COI - CHAM THI TN 17-18'!AP446)</f>
        <v>0</v>
      </c>
      <c r="AQ446" s="16">
        <f>IF(D446="","",SUM(AO446:AP446)*0.4)+'HK HE 16-17'!AB452</f>
        <v>0</v>
      </c>
      <c r="AR446" s="34">
        <f>IF($D446="","",HKI!AR446+HKII!AR446+'COI - CHAM THI TN 17-18'!AR446+'HK HE 16-17'!AF452)</f>
        <v>0</v>
      </c>
      <c r="AS446" s="34">
        <f>IF($D446="","",HKI!AS446+HKII!AS446+'COI - CHAM THI TN 17-18'!AS446+'HK HE 16-17'!AG452)</f>
        <v>0</v>
      </c>
      <c r="AT446" s="17">
        <f t="shared" si="22"/>
        <v>0</v>
      </c>
      <c r="AU446" s="5"/>
    </row>
    <row r="447" spans="1:47">
      <c r="A447" s="12">
        <f>IF(D447="","",SUBTOTAL(3,$D$5:D447))</f>
        <v>443</v>
      </c>
      <c r="B447" s="31" t="s">
        <v>941</v>
      </c>
      <c r="C447" s="32" t="s">
        <v>939</v>
      </c>
      <c r="D447" s="33" t="s">
        <v>942</v>
      </c>
      <c r="E447" s="16">
        <f>IF($D447="","",HKI!E447+HKII!E447)</f>
        <v>0</v>
      </c>
      <c r="F447" s="16">
        <f>IF($D447="","",HKI!F447+HKII!F447)</f>
        <v>0</v>
      </c>
      <c r="G447" s="16">
        <f>IF($D447="","",HKI!G447+HKII!G447)</f>
        <v>0</v>
      </c>
      <c r="H447" s="16">
        <f>IF($D447="","",HKI!H447+HKII!H447)</f>
        <v>0</v>
      </c>
      <c r="I447" s="16">
        <f>IF($D447="","",HKI!I447+HKII!I447)</f>
        <v>0</v>
      </c>
      <c r="J447" s="16">
        <f>IF($D447="","",HKI!J447+HKII!J447)</f>
        <v>0</v>
      </c>
      <c r="K447" s="16">
        <f>IF($D447="","",HKI!K447+HKII!K447)</f>
        <v>0</v>
      </c>
      <c r="L447" s="16">
        <f>IF($D447="","",HKI!L447+HKII!L447)</f>
        <v>0</v>
      </c>
      <c r="M447" s="34">
        <f>IF($D447="","",($E447+$F447*1.5+$G447*0.25+$H447*0.5+$I447*2+$J447*2.5+$K447*0.5+$L447*1.5)+'HK HE 16-17'!I453)</f>
        <v>0</v>
      </c>
      <c r="N447" s="16">
        <f>IF($D447="","",HKI!N447+HKII!N447)</f>
        <v>7.0500000000000007</v>
      </c>
      <c r="O447" s="16">
        <f>IF($D447="","",HKI!O447+HKII!O447)</f>
        <v>9.4499999999999993</v>
      </c>
      <c r="P447" s="16">
        <f>IF($D447="","",HKI!P447+HKII!P447)</f>
        <v>0</v>
      </c>
      <c r="Q447" s="16">
        <f>IF($D447="","",HKI!Q447+HKII!Q447)</f>
        <v>0</v>
      </c>
      <c r="R447" s="34">
        <f>IF($D447="","",SUM($N447:$Q447)+'HK HE 16-17'!N453)</f>
        <v>17.7</v>
      </c>
      <c r="S447" s="16">
        <f>IF($D447="","",HKI!S447+HKII!S447)</f>
        <v>0</v>
      </c>
      <c r="T447" s="16">
        <f>IF($D447="","",HKI!T447+HKII!T447)</f>
        <v>0</v>
      </c>
      <c r="U447" s="16">
        <f>IF($D447="","",HKI!U447+HKII!U447)</f>
        <v>0</v>
      </c>
      <c r="V447" s="34">
        <f>IF($D447="","",((SUM($S447:$T447))-U447)*0.1)+'HK HE 16-17'!R453</f>
        <v>0</v>
      </c>
      <c r="W447" s="16">
        <f>IF($D447="","",HKI!W447+HKII!W447)</f>
        <v>0</v>
      </c>
      <c r="X447" s="16">
        <f>IF($D447="","",HKI!X447+HKII!X447)</f>
        <v>0</v>
      </c>
      <c r="Y447" s="16">
        <f>IF($D447="","",HKI!Y447+HKII!Y447)</f>
        <v>0</v>
      </c>
      <c r="Z447" s="34">
        <f t="shared" si="20"/>
        <v>0</v>
      </c>
      <c r="AA447" s="16">
        <f>IF($D447="","",HKI!AA447+HKII!AA447)</f>
        <v>0</v>
      </c>
      <c r="AB447" s="16">
        <f>IF($D447="","",HKI!AB447+HKII!AB447)</f>
        <v>0</v>
      </c>
      <c r="AC447" s="16">
        <f>IF($D447="","",HKI!AC447+HKII!AC447)</f>
        <v>0</v>
      </c>
      <c r="AD447" s="34">
        <f t="shared" si="21"/>
        <v>0</v>
      </c>
      <c r="AE447" s="16">
        <f>IF($D447="","",HKI!AE447+HKII!AE447)</f>
        <v>0</v>
      </c>
      <c r="AF447" s="16">
        <f>IF($D447="","",HKI!AF447+HKII!AF447)</f>
        <v>0</v>
      </c>
      <c r="AG447" s="16">
        <f>IF($D447="","",HKI!AG447+HKII!AG447)</f>
        <v>0</v>
      </c>
      <c r="AH447" s="34">
        <f>IF($D447="","",HKI!AH447+HKII!AH447)</f>
        <v>0</v>
      </c>
      <c r="AI447" s="16">
        <f>IF($D447="","",HKI!AI447+HKII!AI447+'COI - CHAM THI TN 17-18'!AI447)</f>
        <v>0</v>
      </c>
      <c r="AJ447" s="16">
        <f>IF($D447="","",HKI!AJ447+HKII!AJ447+'COI - CHAM THI TN 17-18'!AJ447)</f>
        <v>0</v>
      </c>
      <c r="AK447" s="34">
        <f>IF($D447="","",(SUM($AI447:$AJ447))*0.2)+'HK HE 16-17'!Y453</f>
        <v>0</v>
      </c>
      <c r="AL447" s="16">
        <f>IF($D447="","",HKI!AL447+HKII!AL447)</f>
        <v>0</v>
      </c>
      <c r="AM447" s="16">
        <f>IF($D447="","",HKI!AM447+HKII!AM447)</f>
        <v>0</v>
      </c>
      <c r="AN447" s="34">
        <f>IF($D447="","",HKI!AN447+HKII!AN447)</f>
        <v>0</v>
      </c>
      <c r="AO447" s="16">
        <f>IF($D447="","",HKI!AO447+HKII!AO447+'COI - CHAM THI TN 17-18'!AO447)</f>
        <v>0</v>
      </c>
      <c r="AP447" s="16">
        <f>IF($D447="","",HKI!AP447+HKII!AP447+'COI - CHAM THI TN 17-18'!AP447)</f>
        <v>0</v>
      </c>
      <c r="AQ447" s="16">
        <f>IF(D447="","",SUM(AO447:AP447)*0.4)+'HK HE 16-17'!AB453</f>
        <v>0</v>
      </c>
      <c r="AR447" s="34">
        <f>IF($D447="","",HKI!AR447+HKII!AR447+'COI - CHAM THI TN 17-18'!AR447+'HK HE 16-17'!AF453)</f>
        <v>0</v>
      </c>
      <c r="AS447" s="34">
        <f>IF($D447="","",HKI!AS447+HKII!AS447+'COI - CHAM THI TN 17-18'!AS447+'HK HE 16-17'!AG453)</f>
        <v>0.6</v>
      </c>
      <c r="AT447" s="17">
        <f t="shared" si="22"/>
        <v>18.3</v>
      </c>
      <c r="AU447" s="5"/>
    </row>
    <row r="448" spans="1:47">
      <c r="A448" s="12">
        <f>IF(D448="","",SUBTOTAL(3,$D$5:D448))</f>
        <v>444</v>
      </c>
      <c r="B448" s="31" t="s">
        <v>943</v>
      </c>
      <c r="C448" s="32" t="s">
        <v>939</v>
      </c>
      <c r="D448" s="33" t="s">
        <v>944</v>
      </c>
      <c r="E448" s="16">
        <f>IF($D448="","",HKI!E448+HKII!E448)</f>
        <v>0</v>
      </c>
      <c r="F448" s="16">
        <f>IF($D448="","",HKI!F448+HKII!F448)</f>
        <v>0</v>
      </c>
      <c r="G448" s="16">
        <f>IF($D448="","",HKI!G448+HKII!G448)</f>
        <v>0</v>
      </c>
      <c r="H448" s="16">
        <f>IF($D448="","",HKI!H448+HKII!H448)</f>
        <v>0</v>
      </c>
      <c r="I448" s="16">
        <f>IF($D448="","",HKI!I448+HKII!I448)</f>
        <v>0</v>
      </c>
      <c r="J448" s="16">
        <f>IF($D448="","",HKI!J448+HKII!J448)</f>
        <v>0</v>
      </c>
      <c r="K448" s="16">
        <f>IF($D448="","",HKI!K448+HKII!K448)</f>
        <v>0</v>
      </c>
      <c r="L448" s="16">
        <f>IF($D448="","",HKI!L448+HKII!L448)</f>
        <v>0</v>
      </c>
      <c r="M448" s="34">
        <f>IF($D448="","",($E448+$F448*1.5+$G448*0.25+$H448*0.5+$I448*2+$J448*2.5+$K448*0.5+$L448*1.5)+'HK HE 16-17'!I454)</f>
        <v>0</v>
      </c>
      <c r="N448" s="16">
        <f>IF($D448="","",HKI!N448+HKII!N448)</f>
        <v>0</v>
      </c>
      <c r="O448" s="16">
        <f>IF($D448="","",HKI!O448+HKII!O448)</f>
        <v>0</v>
      </c>
      <c r="P448" s="16">
        <f>IF($D448="","",HKI!P448+HKII!P448)</f>
        <v>0</v>
      </c>
      <c r="Q448" s="16">
        <f>IF($D448="","",HKI!Q448+HKII!Q448)</f>
        <v>0</v>
      </c>
      <c r="R448" s="34">
        <f>IF($D448="","",SUM($N448:$Q448)+'HK HE 16-17'!N454)</f>
        <v>0</v>
      </c>
      <c r="S448" s="16">
        <f>IF($D448="","",HKI!S448+HKII!S448)</f>
        <v>0</v>
      </c>
      <c r="T448" s="16">
        <f>IF($D448="","",HKI!T448+HKII!T448)</f>
        <v>0</v>
      </c>
      <c r="U448" s="16">
        <f>IF($D448="","",HKI!U448+HKII!U448)</f>
        <v>0</v>
      </c>
      <c r="V448" s="34">
        <f>IF($D448="","",((SUM($S448:$T448))-U448)*0.1)+'HK HE 16-17'!R454</f>
        <v>0</v>
      </c>
      <c r="W448" s="16">
        <f>IF($D448="","",HKI!W448+HKII!W448)</f>
        <v>0</v>
      </c>
      <c r="X448" s="16">
        <f>IF($D448="","",HKI!X448+HKII!X448)</f>
        <v>0</v>
      </c>
      <c r="Y448" s="16">
        <f>IF($D448="","",HKI!Y448+HKII!Y448)</f>
        <v>0</v>
      </c>
      <c r="Z448" s="34">
        <f t="shared" si="20"/>
        <v>0</v>
      </c>
      <c r="AA448" s="16">
        <f>IF($D448="","",HKI!AA448+HKII!AA448)</f>
        <v>59</v>
      </c>
      <c r="AB448" s="16">
        <f>IF($D448="","",HKI!AB448+HKII!AB448)</f>
        <v>0</v>
      </c>
      <c r="AC448" s="16">
        <f>IF($D448="","",HKI!AC448+HKII!AC448)</f>
        <v>59</v>
      </c>
      <c r="AD448" s="34">
        <f t="shared" si="21"/>
        <v>0</v>
      </c>
      <c r="AE448" s="16">
        <f>IF($D448="","",HKI!AE448+HKII!AE448)</f>
        <v>0</v>
      </c>
      <c r="AF448" s="16">
        <f>IF($D448="","",HKI!AF448+HKII!AF448)</f>
        <v>0</v>
      </c>
      <c r="AG448" s="16">
        <f>IF($D448="","",HKI!AG448+HKII!AG448)</f>
        <v>0</v>
      </c>
      <c r="AH448" s="34">
        <f>IF($D448="","",HKI!AH448+HKII!AH448)</f>
        <v>0</v>
      </c>
      <c r="AI448" s="16">
        <f>IF($D448="","",HKI!AI448+HKII!AI448+'COI - CHAM THI TN 17-18'!AI448)</f>
        <v>0</v>
      </c>
      <c r="AJ448" s="16">
        <f>IF($D448="","",HKI!AJ448+HKII!AJ448+'COI - CHAM THI TN 17-18'!AJ448)</f>
        <v>0</v>
      </c>
      <c r="AK448" s="34">
        <f>IF($D448="","",(SUM($AI448:$AJ448))*0.2)+'HK HE 16-17'!Y454</f>
        <v>0</v>
      </c>
      <c r="AL448" s="16">
        <f>IF($D448="","",HKI!AL448+HKII!AL448)</f>
        <v>0</v>
      </c>
      <c r="AM448" s="16">
        <f>IF($D448="","",HKI!AM448+HKII!AM448)</f>
        <v>0</v>
      </c>
      <c r="AN448" s="34">
        <f>IF($D448="","",HKI!AN448+HKII!AN448)</f>
        <v>0</v>
      </c>
      <c r="AO448" s="16">
        <f>IF($D448="","",HKI!AO448+HKII!AO448+'COI - CHAM THI TN 17-18'!AO448)</f>
        <v>0</v>
      </c>
      <c r="AP448" s="16">
        <f>IF($D448="","",HKI!AP448+HKII!AP448+'COI - CHAM THI TN 17-18'!AP448)</f>
        <v>0</v>
      </c>
      <c r="AQ448" s="16">
        <f>IF(D448="","",SUM(AO448:AP448)*0.4)+'HK HE 16-17'!AB454</f>
        <v>0</v>
      </c>
      <c r="AR448" s="34">
        <f>IF($D448="","",HKI!AR448+HKII!AR448+'COI - CHAM THI TN 17-18'!AR448+'HK HE 16-17'!AF454)</f>
        <v>0</v>
      </c>
      <c r="AS448" s="34">
        <f>IF($D448="","",HKI!AS448+HKII!AS448+'COI - CHAM THI TN 17-18'!AS448+'HK HE 16-17'!AG454)</f>
        <v>0</v>
      </c>
      <c r="AT448" s="17">
        <f t="shared" si="22"/>
        <v>0</v>
      </c>
      <c r="AU448" s="5"/>
    </row>
    <row r="449" spans="1:47">
      <c r="A449" s="12">
        <f>IF(D449="","",SUBTOTAL(3,$D$5:D449))</f>
        <v>445</v>
      </c>
      <c r="B449" s="31" t="s">
        <v>945</v>
      </c>
      <c r="C449" s="32" t="s">
        <v>939</v>
      </c>
      <c r="D449" s="33" t="s">
        <v>946</v>
      </c>
      <c r="E449" s="16">
        <f>IF($D449="","",HKI!E449+HKII!E449)</f>
        <v>0</v>
      </c>
      <c r="F449" s="16">
        <f>IF($D449="","",HKI!F449+HKII!F449)</f>
        <v>0</v>
      </c>
      <c r="G449" s="16">
        <f>IF($D449="","",HKI!G449+HKII!G449)</f>
        <v>0</v>
      </c>
      <c r="H449" s="16">
        <f>IF($D449="","",HKI!H449+HKII!H449)</f>
        <v>0</v>
      </c>
      <c r="I449" s="16">
        <f>IF($D449="","",HKI!I449+HKII!I449)</f>
        <v>0</v>
      </c>
      <c r="J449" s="16">
        <f>IF($D449="","",HKI!J449+HKII!J449)</f>
        <v>0</v>
      </c>
      <c r="K449" s="16">
        <f>IF($D449="","",HKI!K449+HKII!K449)</f>
        <v>0</v>
      </c>
      <c r="L449" s="16">
        <f>IF($D449="","",HKI!L449+HKII!L449)</f>
        <v>0</v>
      </c>
      <c r="M449" s="34">
        <f>IF($D449="","",($E449+$F449*1.5+$G449*0.25+$H449*0.5+$I449*2+$J449*2.5+$K449*0.5+$L449*1.5)+'HK HE 16-17'!I455)</f>
        <v>0</v>
      </c>
      <c r="N449" s="16">
        <f>IF($D449="","",HKI!N449+HKII!N449)</f>
        <v>0.75</v>
      </c>
      <c r="O449" s="16">
        <f>IF($D449="","",HKI!O449+HKII!O449)</f>
        <v>0.45</v>
      </c>
      <c r="P449" s="16">
        <f>IF($D449="","",HKI!P449+HKII!P449)</f>
        <v>0</v>
      </c>
      <c r="Q449" s="16">
        <f>IF($D449="","",HKI!Q449+HKII!Q449)</f>
        <v>0</v>
      </c>
      <c r="R449" s="34">
        <f>IF($D449="","",SUM($N449:$Q449)+'HK HE 16-17'!N455)</f>
        <v>1.2</v>
      </c>
      <c r="S449" s="16">
        <f>IF($D449="","",HKI!S449+HKII!S449)</f>
        <v>0</v>
      </c>
      <c r="T449" s="16">
        <f>IF($D449="","",HKI!T449+HKII!T449)</f>
        <v>0</v>
      </c>
      <c r="U449" s="16">
        <f>IF($D449="","",HKI!U449+HKII!U449)</f>
        <v>0</v>
      </c>
      <c r="V449" s="34">
        <f>IF($D449="","",((SUM($S449:$T449))-U449)*0.1)+'HK HE 16-17'!R455</f>
        <v>0</v>
      </c>
      <c r="W449" s="16">
        <f>IF($D449="","",HKI!W449+HKII!W449)</f>
        <v>0</v>
      </c>
      <c r="X449" s="16">
        <f>IF($D449="","",HKI!X449+HKII!X449)</f>
        <v>0</v>
      </c>
      <c r="Y449" s="16">
        <f>IF($D449="","",HKI!Y449+HKII!Y449)</f>
        <v>0</v>
      </c>
      <c r="Z449" s="34">
        <f t="shared" si="20"/>
        <v>0</v>
      </c>
      <c r="AA449" s="16">
        <f>IF($D449="","",HKI!AA449+HKII!AA449)</f>
        <v>0</v>
      </c>
      <c r="AB449" s="16">
        <f>IF($D449="","",HKI!AB449+HKII!AB449)</f>
        <v>0</v>
      </c>
      <c r="AC449" s="16">
        <f>IF($D449="","",HKI!AC449+HKII!AC449)</f>
        <v>0</v>
      </c>
      <c r="AD449" s="34">
        <f t="shared" si="21"/>
        <v>0</v>
      </c>
      <c r="AE449" s="16">
        <f>IF($D449="","",HKI!AE449+HKII!AE449)</f>
        <v>0</v>
      </c>
      <c r="AF449" s="16">
        <f>IF($D449="","",HKI!AF449+HKII!AF449)</f>
        <v>0</v>
      </c>
      <c r="AG449" s="16">
        <f>IF($D449="","",HKI!AG449+HKII!AG449)</f>
        <v>0</v>
      </c>
      <c r="AH449" s="34">
        <f>IF($D449="","",HKI!AH449+HKII!AH449)</f>
        <v>0</v>
      </c>
      <c r="AI449" s="16">
        <f>IF($D449="","",HKI!AI449+HKII!AI449+'COI - CHAM THI TN 17-18'!AI449)</f>
        <v>0</v>
      </c>
      <c r="AJ449" s="16">
        <f>IF($D449="","",HKI!AJ449+HKII!AJ449+'COI - CHAM THI TN 17-18'!AJ449)</f>
        <v>0</v>
      </c>
      <c r="AK449" s="34">
        <f>IF($D449="","",(SUM($AI449:$AJ449))*0.2)+'HK HE 16-17'!Y455</f>
        <v>0</v>
      </c>
      <c r="AL449" s="16">
        <f>IF($D449="","",HKI!AL449+HKII!AL449)</f>
        <v>0</v>
      </c>
      <c r="AM449" s="16">
        <f>IF($D449="","",HKI!AM449+HKII!AM449)</f>
        <v>0</v>
      </c>
      <c r="AN449" s="34">
        <f>IF($D449="","",HKI!AN449+HKII!AN449)</f>
        <v>0</v>
      </c>
      <c r="AO449" s="16">
        <f>IF($D449="","",HKI!AO449+HKII!AO449+'COI - CHAM THI TN 17-18'!AO449)</f>
        <v>0</v>
      </c>
      <c r="AP449" s="16">
        <f>IF($D449="","",HKI!AP449+HKII!AP449+'COI - CHAM THI TN 17-18'!AP449)</f>
        <v>0</v>
      </c>
      <c r="AQ449" s="16">
        <f>IF(D449="","",SUM(AO449:AP449)*0.4)+'HK HE 16-17'!AB455</f>
        <v>0</v>
      </c>
      <c r="AR449" s="34">
        <f>IF($D449="","",HKI!AR449+HKII!AR449+'COI - CHAM THI TN 17-18'!AR449+'HK HE 16-17'!AF455)</f>
        <v>0</v>
      </c>
      <c r="AS449" s="34">
        <f>IF($D449="","",HKI!AS449+HKII!AS449+'COI - CHAM THI TN 17-18'!AS449+'HK HE 16-17'!AG455)</f>
        <v>0</v>
      </c>
      <c r="AT449" s="17">
        <f t="shared" si="22"/>
        <v>1.2</v>
      </c>
      <c r="AU449" s="5"/>
    </row>
    <row r="450" spans="1:47">
      <c r="A450" s="12">
        <f>IF(D450="","",SUBTOTAL(3,$D$5:D450))</f>
        <v>446</v>
      </c>
      <c r="B450" s="31" t="s">
        <v>947</v>
      </c>
      <c r="C450" s="32" t="s">
        <v>939</v>
      </c>
      <c r="D450" s="33" t="s">
        <v>948</v>
      </c>
      <c r="E450" s="16">
        <f>IF($D450="","",HKI!E450+HKII!E450)</f>
        <v>0</v>
      </c>
      <c r="F450" s="16">
        <f>IF($D450="","",HKI!F450+HKII!F450)</f>
        <v>0</v>
      </c>
      <c r="G450" s="16">
        <f>IF($D450="","",HKI!G450+HKII!G450)</f>
        <v>0</v>
      </c>
      <c r="H450" s="16">
        <f>IF($D450="","",HKI!H450+HKII!H450)</f>
        <v>0</v>
      </c>
      <c r="I450" s="16">
        <f>IF($D450="","",HKI!I450+HKII!I450)</f>
        <v>0</v>
      </c>
      <c r="J450" s="16">
        <f>IF($D450="","",HKI!J450+HKII!J450)</f>
        <v>0</v>
      </c>
      <c r="K450" s="16">
        <f>IF($D450="","",HKI!K450+HKII!K450)</f>
        <v>0</v>
      </c>
      <c r="L450" s="16">
        <f>IF($D450="","",HKI!L450+HKII!L450)</f>
        <v>0</v>
      </c>
      <c r="M450" s="34">
        <f>IF($D450="","",($E450+$F450*1.5+$G450*0.25+$H450*0.5+$I450*2+$J450*2.5+$K450*0.5+$L450*1.5)+'HK HE 16-17'!I456)</f>
        <v>0</v>
      </c>
      <c r="N450" s="16">
        <f>IF($D450="","",HKI!N450+HKII!N450)</f>
        <v>0</v>
      </c>
      <c r="O450" s="16">
        <f>IF($D450="","",HKI!O450+HKII!O450)</f>
        <v>0</v>
      </c>
      <c r="P450" s="16">
        <f>IF($D450="","",HKI!P450+HKII!P450)</f>
        <v>0</v>
      </c>
      <c r="Q450" s="16">
        <f>IF($D450="","",HKI!Q450+HKII!Q450)</f>
        <v>0</v>
      </c>
      <c r="R450" s="34">
        <f>IF($D450="","",SUM($N450:$Q450)+'HK HE 16-17'!N456)</f>
        <v>0</v>
      </c>
      <c r="S450" s="16">
        <f>IF($D450="","",HKI!S450+HKII!S450)</f>
        <v>0</v>
      </c>
      <c r="T450" s="16">
        <f>IF($D450="","",HKI!T450+HKII!T450)</f>
        <v>0</v>
      </c>
      <c r="U450" s="16">
        <f>IF($D450="","",HKI!U450+HKII!U450)</f>
        <v>0</v>
      </c>
      <c r="V450" s="34">
        <f>IF($D450="","",((SUM($S450:$T450))-U450)*0.1)+'HK HE 16-17'!R456</f>
        <v>0</v>
      </c>
      <c r="W450" s="16">
        <f>IF($D450="","",HKI!W450+HKII!W450)</f>
        <v>0</v>
      </c>
      <c r="X450" s="16">
        <f>IF($D450="","",HKI!X450+HKII!X450)</f>
        <v>0</v>
      </c>
      <c r="Y450" s="16">
        <f>IF($D450="","",HKI!Y450+HKII!Y450)</f>
        <v>0</v>
      </c>
      <c r="Z450" s="34">
        <f t="shared" si="20"/>
        <v>0</v>
      </c>
      <c r="AA450" s="16">
        <f>IF($D450="","",HKI!AA450+HKII!AA450)</f>
        <v>0</v>
      </c>
      <c r="AB450" s="16">
        <f>IF($D450="","",HKI!AB450+HKII!AB450)</f>
        <v>0</v>
      </c>
      <c r="AC450" s="16">
        <f>IF($D450="","",HKI!AC450+HKII!AC450)</f>
        <v>0</v>
      </c>
      <c r="AD450" s="34">
        <f t="shared" si="21"/>
        <v>0</v>
      </c>
      <c r="AE450" s="16">
        <f>IF($D450="","",HKI!AE450+HKII!AE450)</f>
        <v>0</v>
      </c>
      <c r="AF450" s="16">
        <f>IF($D450="","",HKI!AF450+HKII!AF450)</f>
        <v>0</v>
      </c>
      <c r="AG450" s="16">
        <f>IF($D450="","",HKI!AG450+HKII!AG450)</f>
        <v>0</v>
      </c>
      <c r="AH450" s="34">
        <f>IF($D450="","",HKI!AH450+HKII!AH450)</f>
        <v>0</v>
      </c>
      <c r="AI450" s="16">
        <f>IF($D450="","",HKI!AI450+HKII!AI450+'COI - CHAM THI TN 17-18'!AI450)</f>
        <v>0</v>
      </c>
      <c r="AJ450" s="16">
        <f>IF($D450="","",HKI!AJ450+HKII!AJ450+'COI - CHAM THI TN 17-18'!AJ450)</f>
        <v>0</v>
      </c>
      <c r="AK450" s="34">
        <f>IF($D450="","",(SUM($AI450:$AJ450))*0.2)+'HK HE 16-17'!Y456</f>
        <v>0</v>
      </c>
      <c r="AL450" s="16">
        <f>IF($D450="","",HKI!AL450+HKII!AL450)</f>
        <v>0</v>
      </c>
      <c r="AM450" s="16">
        <f>IF($D450="","",HKI!AM450+HKII!AM450)</f>
        <v>0</v>
      </c>
      <c r="AN450" s="34">
        <f>IF($D450="","",HKI!AN450+HKII!AN450)</f>
        <v>0</v>
      </c>
      <c r="AO450" s="16">
        <f>IF($D450="","",HKI!AO450+HKII!AO450+'COI - CHAM THI TN 17-18'!AO450)</f>
        <v>0</v>
      </c>
      <c r="AP450" s="16">
        <f>IF($D450="","",HKI!AP450+HKII!AP450+'COI - CHAM THI TN 17-18'!AP450)</f>
        <v>0</v>
      </c>
      <c r="AQ450" s="16">
        <f>IF(D450="","",SUM(AO450:AP450)*0.4)+'HK HE 16-17'!AB456</f>
        <v>0</v>
      </c>
      <c r="AR450" s="34">
        <f>IF($D450="","",HKI!AR450+HKII!AR450+'COI - CHAM THI TN 17-18'!AR450+'HK HE 16-17'!AF456)</f>
        <v>0</v>
      </c>
      <c r="AS450" s="34">
        <f>IF($D450="","",HKI!AS450+HKII!AS450+'COI - CHAM THI TN 17-18'!AS450+'HK HE 16-17'!AG456)</f>
        <v>0</v>
      </c>
      <c r="AT450" s="17">
        <f t="shared" si="22"/>
        <v>0</v>
      </c>
      <c r="AU450" s="5"/>
    </row>
    <row r="451" spans="1:47">
      <c r="A451" s="12">
        <f>IF(D451="","",SUBTOTAL(3,$D$5:D451))</f>
        <v>447</v>
      </c>
      <c r="B451" s="31" t="s">
        <v>949</v>
      </c>
      <c r="C451" s="32" t="s">
        <v>939</v>
      </c>
      <c r="D451" s="33" t="s">
        <v>950</v>
      </c>
      <c r="E451" s="16">
        <f>IF($D451="","",HKI!E451+HKII!E451)</f>
        <v>0</v>
      </c>
      <c r="F451" s="16">
        <f>IF($D451="","",HKI!F451+HKII!F451)</f>
        <v>0</v>
      </c>
      <c r="G451" s="16">
        <f>IF($D451="","",HKI!G451+HKII!G451)</f>
        <v>0</v>
      </c>
      <c r="H451" s="16">
        <f>IF($D451="","",HKI!H451+HKII!H451)</f>
        <v>0</v>
      </c>
      <c r="I451" s="16">
        <f>IF($D451="","",HKI!I451+HKII!I451)</f>
        <v>0</v>
      </c>
      <c r="J451" s="16">
        <f>IF($D451="","",HKI!J451+HKII!J451)</f>
        <v>0</v>
      </c>
      <c r="K451" s="16">
        <f>IF($D451="","",HKI!K451+HKII!K451)</f>
        <v>0</v>
      </c>
      <c r="L451" s="16">
        <f>IF($D451="","",HKI!L451+HKII!L451)</f>
        <v>0</v>
      </c>
      <c r="M451" s="34">
        <f>IF($D451="","",($E451+$F451*1.5+$G451*0.25+$H451*0.5+$I451*2+$J451*2.5+$K451*0.5+$L451*1.5)+'HK HE 16-17'!I457)</f>
        <v>0</v>
      </c>
      <c r="N451" s="16">
        <f>IF($D451="","",HKI!N451+HKII!N451)</f>
        <v>0</v>
      </c>
      <c r="O451" s="16">
        <f>IF($D451="","",HKI!O451+HKII!O451)</f>
        <v>0</v>
      </c>
      <c r="P451" s="16">
        <f>IF($D451="","",HKI!P451+HKII!P451)</f>
        <v>0</v>
      </c>
      <c r="Q451" s="16">
        <f>IF($D451="","",HKI!Q451+HKII!Q451)</f>
        <v>0</v>
      </c>
      <c r="R451" s="34">
        <f>IF($D451="","",SUM($N451:$Q451)+'HK HE 16-17'!N457)</f>
        <v>2.4</v>
      </c>
      <c r="S451" s="16">
        <f>IF($D451="","",HKI!S451+HKII!S451)</f>
        <v>0</v>
      </c>
      <c r="T451" s="16">
        <f>IF($D451="","",HKI!T451+HKII!T451)</f>
        <v>0</v>
      </c>
      <c r="U451" s="16">
        <f>IF($D451="","",HKI!U451+HKII!U451)</f>
        <v>0</v>
      </c>
      <c r="V451" s="34">
        <f>IF($D451="","",((SUM($S451:$T451))-U451)*0.1)+'HK HE 16-17'!R457</f>
        <v>0</v>
      </c>
      <c r="W451" s="16">
        <f>IF($D451="","",HKI!W451+HKII!W451)</f>
        <v>0</v>
      </c>
      <c r="X451" s="16">
        <f>IF($D451="","",HKI!X451+HKII!X451)</f>
        <v>0</v>
      </c>
      <c r="Y451" s="16">
        <f>IF($D451="","",HKI!Y451+HKII!Y451)</f>
        <v>0</v>
      </c>
      <c r="Z451" s="34">
        <f t="shared" si="20"/>
        <v>0</v>
      </c>
      <c r="AA451" s="16">
        <f>IF($D451="","",HKI!AA451+HKII!AA451)</f>
        <v>0</v>
      </c>
      <c r="AB451" s="16">
        <f>IF($D451="","",HKI!AB451+HKII!AB451)</f>
        <v>0</v>
      </c>
      <c r="AC451" s="16">
        <f>IF($D451="","",HKI!AC451+HKII!AC451)</f>
        <v>0</v>
      </c>
      <c r="AD451" s="34">
        <f t="shared" si="21"/>
        <v>0</v>
      </c>
      <c r="AE451" s="16">
        <f>IF($D451="","",HKI!AE451+HKII!AE451)</f>
        <v>0</v>
      </c>
      <c r="AF451" s="16">
        <f>IF($D451="","",HKI!AF451+HKII!AF451)</f>
        <v>0</v>
      </c>
      <c r="AG451" s="16">
        <f>IF($D451="","",HKI!AG451+HKII!AG451)</f>
        <v>0</v>
      </c>
      <c r="AH451" s="34">
        <f>IF($D451="","",HKI!AH451+HKII!AH451)</f>
        <v>0</v>
      </c>
      <c r="AI451" s="16">
        <f>IF($D451="","",HKI!AI451+HKII!AI451+'COI - CHAM THI TN 17-18'!AI451)</f>
        <v>0</v>
      </c>
      <c r="AJ451" s="16">
        <f>IF($D451="","",HKI!AJ451+HKII!AJ451+'COI - CHAM THI TN 17-18'!AJ451)</f>
        <v>0</v>
      </c>
      <c r="AK451" s="34">
        <f>IF($D451="","",(SUM($AI451:$AJ451))*0.2)+'HK HE 16-17'!Y457</f>
        <v>0</v>
      </c>
      <c r="AL451" s="16">
        <f>IF($D451="","",HKI!AL451+HKII!AL451)</f>
        <v>0</v>
      </c>
      <c r="AM451" s="16">
        <f>IF($D451="","",HKI!AM451+HKII!AM451)</f>
        <v>0</v>
      </c>
      <c r="AN451" s="34">
        <f>IF($D451="","",HKI!AN451+HKII!AN451)</f>
        <v>0</v>
      </c>
      <c r="AO451" s="16">
        <f>IF($D451="","",HKI!AO451+HKII!AO451+'COI - CHAM THI TN 17-18'!AO451)</f>
        <v>0</v>
      </c>
      <c r="AP451" s="16">
        <f>IF($D451="","",HKI!AP451+HKII!AP451+'COI - CHAM THI TN 17-18'!AP451)</f>
        <v>0</v>
      </c>
      <c r="AQ451" s="16">
        <f>IF(D451="","",SUM(AO451:AP451)*0.4)+'HK HE 16-17'!AB457</f>
        <v>0</v>
      </c>
      <c r="AR451" s="34">
        <f>IF($D451="","",HKI!AR451+HKII!AR451+'COI - CHAM THI TN 17-18'!AR451+'HK HE 16-17'!AF457)</f>
        <v>0</v>
      </c>
      <c r="AS451" s="34">
        <f>IF($D451="","",HKI!AS451+HKII!AS451+'COI - CHAM THI TN 17-18'!AS451+'HK HE 16-17'!AG457)</f>
        <v>0</v>
      </c>
      <c r="AT451" s="17">
        <f t="shared" si="22"/>
        <v>2.4</v>
      </c>
      <c r="AU451" s="5"/>
    </row>
    <row r="452" spans="1:47">
      <c r="A452" s="12">
        <f>IF(D452="","",SUBTOTAL(3,$D$5:D452))</f>
        <v>448</v>
      </c>
      <c r="B452" s="31" t="s">
        <v>951</v>
      </c>
      <c r="C452" s="32" t="s">
        <v>939</v>
      </c>
      <c r="D452" s="33" t="s">
        <v>952</v>
      </c>
      <c r="E452" s="16">
        <f>IF($D452="","",HKI!E452+HKII!E452)</f>
        <v>0</v>
      </c>
      <c r="F452" s="16">
        <f>IF($D452="","",HKI!F452+HKII!F452)</f>
        <v>0</v>
      </c>
      <c r="G452" s="16">
        <f>IF($D452="","",HKI!G452+HKII!G452)</f>
        <v>0</v>
      </c>
      <c r="H452" s="16">
        <f>IF($D452="","",HKI!H452+HKII!H452)</f>
        <v>0</v>
      </c>
      <c r="I452" s="16">
        <f>IF($D452="","",HKI!I452+HKII!I452)</f>
        <v>0</v>
      </c>
      <c r="J452" s="16">
        <f>IF($D452="","",HKI!J452+HKII!J452)</f>
        <v>0</v>
      </c>
      <c r="K452" s="16">
        <f>IF($D452="","",HKI!K452+HKII!K452)</f>
        <v>0</v>
      </c>
      <c r="L452" s="16">
        <f>IF($D452="","",HKI!L452+HKII!L452)</f>
        <v>0</v>
      </c>
      <c r="M452" s="34">
        <f>IF($D452="","",($E452+$F452*1.5+$G452*0.25+$H452*0.5+$I452*2+$J452*2.5+$K452*0.5+$L452*1.5)+'HK HE 16-17'!I458)</f>
        <v>0</v>
      </c>
      <c r="N452" s="16">
        <f>IF($D452="","",HKI!N452+HKII!N452)</f>
        <v>0.45</v>
      </c>
      <c r="O452" s="16">
        <f>IF($D452="","",HKI!O452+HKII!O452)</f>
        <v>0</v>
      </c>
      <c r="P452" s="16">
        <f>IF($D452="","",HKI!P452+HKII!P452)</f>
        <v>0</v>
      </c>
      <c r="Q452" s="16">
        <f>IF($D452="","",HKI!Q452+HKII!Q452)</f>
        <v>0</v>
      </c>
      <c r="R452" s="34">
        <f>IF($D452="","",SUM($N452:$Q452)+'HK HE 16-17'!N458)</f>
        <v>0.45</v>
      </c>
      <c r="S452" s="16">
        <f>IF($D452="","",HKI!S452+HKII!S452)</f>
        <v>0</v>
      </c>
      <c r="T452" s="16">
        <f>IF($D452="","",HKI!T452+HKII!T452)</f>
        <v>0</v>
      </c>
      <c r="U452" s="16">
        <f>IF($D452="","",HKI!U452+HKII!U452)</f>
        <v>0</v>
      </c>
      <c r="V452" s="34">
        <f>IF($D452="","",((SUM($S452:$T452))-U452)*0.1)+'HK HE 16-17'!R458</f>
        <v>0</v>
      </c>
      <c r="W452" s="16">
        <f>IF($D452="","",HKI!W452+HKII!W452)</f>
        <v>0</v>
      </c>
      <c r="X452" s="16">
        <f>IF($D452="","",HKI!X452+HKII!X452)</f>
        <v>0</v>
      </c>
      <c r="Y452" s="16">
        <f>IF($D452="","",HKI!Y452+HKII!Y452)</f>
        <v>0</v>
      </c>
      <c r="Z452" s="34">
        <f t="shared" si="20"/>
        <v>0</v>
      </c>
      <c r="AA452" s="16">
        <f>IF($D452="","",HKI!AA452+HKII!AA452)</f>
        <v>0</v>
      </c>
      <c r="AB452" s="16">
        <f>IF($D452="","",HKI!AB452+HKII!AB452)</f>
        <v>0</v>
      </c>
      <c r="AC452" s="16">
        <f>IF($D452="","",HKI!AC452+HKII!AC452)</f>
        <v>0</v>
      </c>
      <c r="AD452" s="34">
        <f t="shared" si="21"/>
        <v>0</v>
      </c>
      <c r="AE452" s="16">
        <f>IF($D452="","",HKI!AE452+HKII!AE452)</f>
        <v>0</v>
      </c>
      <c r="AF452" s="16">
        <f>IF($D452="","",HKI!AF452+HKII!AF452)</f>
        <v>0</v>
      </c>
      <c r="AG452" s="16">
        <f>IF($D452="","",HKI!AG452+HKII!AG452)</f>
        <v>0</v>
      </c>
      <c r="AH452" s="34">
        <f>IF($D452="","",HKI!AH452+HKII!AH452)</f>
        <v>0</v>
      </c>
      <c r="AI452" s="16">
        <f>IF($D452="","",HKI!AI452+HKII!AI452+'COI - CHAM THI TN 17-18'!AI452)</f>
        <v>0</v>
      </c>
      <c r="AJ452" s="16">
        <f>IF($D452="","",HKI!AJ452+HKII!AJ452+'COI - CHAM THI TN 17-18'!AJ452)</f>
        <v>0</v>
      </c>
      <c r="AK452" s="34">
        <f>IF($D452="","",(SUM($AI452:$AJ452))*0.2)+'HK HE 16-17'!Y458</f>
        <v>0</v>
      </c>
      <c r="AL452" s="16">
        <f>IF($D452="","",HKI!AL452+HKII!AL452)</f>
        <v>0</v>
      </c>
      <c r="AM452" s="16">
        <f>IF($D452="","",HKI!AM452+HKII!AM452)</f>
        <v>0</v>
      </c>
      <c r="AN452" s="34">
        <f>IF($D452="","",HKI!AN452+HKII!AN452)</f>
        <v>0</v>
      </c>
      <c r="AO452" s="16">
        <f>IF($D452="","",HKI!AO452+HKII!AO452+'COI - CHAM THI TN 17-18'!AO452)</f>
        <v>0</v>
      </c>
      <c r="AP452" s="16">
        <f>IF($D452="","",HKI!AP452+HKII!AP452+'COI - CHAM THI TN 17-18'!AP452)</f>
        <v>0</v>
      </c>
      <c r="AQ452" s="16">
        <f>IF(D452="","",SUM(AO452:AP452)*0.4)+'HK HE 16-17'!AB458</f>
        <v>0</v>
      </c>
      <c r="AR452" s="34">
        <f>IF($D452="","",HKI!AR452+HKII!AR452+'COI - CHAM THI TN 17-18'!AR452+'HK HE 16-17'!AF458)</f>
        <v>0</v>
      </c>
      <c r="AS452" s="34">
        <f>IF($D452="","",HKI!AS452+HKII!AS452+'COI - CHAM THI TN 17-18'!AS452+'HK HE 16-17'!AG458)</f>
        <v>0</v>
      </c>
      <c r="AT452" s="17">
        <f t="shared" si="22"/>
        <v>0.5</v>
      </c>
      <c r="AU452" s="5"/>
    </row>
    <row r="453" spans="1:47">
      <c r="A453" s="12">
        <f>IF(D453="","",SUBTOTAL(3,$D$5:D453))</f>
        <v>449</v>
      </c>
      <c r="B453" s="31" t="s">
        <v>953</v>
      </c>
      <c r="C453" s="32" t="s">
        <v>939</v>
      </c>
      <c r="D453" s="33" t="s">
        <v>954</v>
      </c>
      <c r="E453" s="16">
        <f>IF($D453="","",HKI!E453+HKII!E453)</f>
        <v>0</v>
      </c>
      <c r="F453" s="16">
        <f>IF($D453="","",HKI!F453+HKII!F453)</f>
        <v>0</v>
      </c>
      <c r="G453" s="16">
        <f>IF($D453="","",HKI!G453+HKII!G453)</f>
        <v>0</v>
      </c>
      <c r="H453" s="16">
        <f>IF($D453="","",HKI!H453+HKII!H453)</f>
        <v>0</v>
      </c>
      <c r="I453" s="16">
        <f>IF($D453="","",HKI!I453+HKII!I453)</f>
        <v>0</v>
      </c>
      <c r="J453" s="16">
        <f>IF($D453="","",HKI!J453+HKII!J453)</f>
        <v>0</v>
      </c>
      <c r="K453" s="16">
        <f>IF($D453="","",HKI!K453+HKII!K453)</f>
        <v>0</v>
      </c>
      <c r="L453" s="16">
        <f>IF($D453="","",HKI!L453+HKII!L453)</f>
        <v>0</v>
      </c>
      <c r="M453" s="34">
        <f>IF($D453="","",($E453+$F453*1.5+$G453*0.25+$H453*0.5+$I453*2+$J453*2.5+$K453*0.5+$L453*1.5)+'HK HE 16-17'!I459)</f>
        <v>0</v>
      </c>
      <c r="N453" s="16">
        <f>IF($D453="","",HKI!N453+HKII!N453)</f>
        <v>0</v>
      </c>
      <c r="O453" s="16">
        <f>IF($D453="","",HKI!O453+HKII!O453)</f>
        <v>0</v>
      </c>
      <c r="P453" s="16">
        <f>IF($D453="","",HKI!P453+HKII!P453)</f>
        <v>0</v>
      </c>
      <c r="Q453" s="16">
        <f>IF($D453="","",HKI!Q453+HKII!Q453)</f>
        <v>0</v>
      </c>
      <c r="R453" s="34">
        <f>IF($D453="","",SUM($N453:$Q453)+'HK HE 16-17'!N459)</f>
        <v>0</v>
      </c>
      <c r="S453" s="16">
        <f>IF($D453="","",HKI!S453+HKII!S453)</f>
        <v>0</v>
      </c>
      <c r="T453" s="16">
        <f>IF($D453="","",HKI!T453+HKII!T453)</f>
        <v>0</v>
      </c>
      <c r="U453" s="16">
        <f>IF($D453="","",HKI!U453+HKII!U453)</f>
        <v>0</v>
      </c>
      <c r="V453" s="34">
        <f>IF($D453="","",((SUM($S453:$T453))-U453)*0.1)+'HK HE 16-17'!R459</f>
        <v>0</v>
      </c>
      <c r="W453" s="16">
        <f>IF($D453="","",HKI!W453+HKII!W453)</f>
        <v>0</v>
      </c>
      <c r="X453" s="16">
        <f>IF($D453="","",HKI!X453+HKII!X453)</f>
        <v>0</v>
      </c>
      <c r="Y453" s="16">
        <f>IF($D453="","",HKI!Y453+HKII!Y453)</f>
        <v>0</v>
      </c>
      <c r="Z453" s="34">
        <f t="shared" si="20"/>
        <v>0</v>
      </c>
      <c r="AA453" s="16">
        <f>IF($D453="","",HKI!AA453+HKII!AA453)</f>
        <v>0</v>
      </c>
      <c r="AB453" s="16">
        <f>IF($D453="","",HKI!AB453+HKII!AB453)</f>
        <v>0</v>
      </c>
      <c r="AC453" s="16">
        <f>IF($D453="","",HKI!AC453+HKII!AC453)</f>
        <v>0</v>
      </c>
      <c r="AD453" s="34">
        <f t="shared" si="21"/>
        <v>0</v>
      </c>
      <c r="AE453" s="16">
        <f>IF($D453="","",HKI!AE453+HKII!AE453)</f>
        <v>0</v>
      </c>
      <c r="AF453" s="16">
        <f>IF($D453="","",HKI!AF453+HKII!AF453)</f>
        <v>0</v>
      </c>
      <c r="AG453" s="16">
        <f>IF($D453="","",HKI!AG453+HKII!AG453)</f>
        <v>0</v>
      </c>
      <c r="AH453" s="34">
        <f>IF($D453="","",HKI!AH453+HKII!AH453)</f>
        <v>0</v>
      </c>
      <c r="AI453" s="16">
        <f>IF($D453="","",HKI!AI453+HKII!AI453+'COI - CHAM THI TN 17-18'!AI453)</f>
        <v>0</v>
      </c>
      <c r="AJ453" s="16">
        <f>IF($D453="","",HKI!AJ453+HKII!AJ453+'COI - CHAM THI TN 17-18'!AJ453)</f>
        <v>0</v>
      </c>
      <c r="AK453" s="34">
        <f>IF($D453="","",(SUM($AI453:$AJ453))*0.2)+'HK HE 16-17'!Y459</f>
        <v>0</v>
      </c>
      <c r="AL453" s="16">
        <f>IF($D453="","",HKI!AL453+HKII!AL453)</f>
        <v>0</v>
      </c>
      <c r="AM453" s="16">
        <f>IF($D453="","",HKI!AM453+HKII!AM453)</f>
        <v>0</v>
      </c>
      <c r="AN453" s="34">
        <f>IF($D453="","",HKI!AN453+HKII!AN453)</f>
        <v>0</v>
      </c>
      <c r="AO453" s="16">
        <f>IF($D453="","",HKI!AO453+HKII!AO453+'COI - CHAM THI TN 17-18'!AO453)</f>
        <v>0</v>
      </c>
      <c r="AP453" s="16">
        <f>IF($D453="","",HKI!AP453+HKII!AP453+'COI - CHAM THI TN 17-18'!AP453)</f>
        <v>0</v>
      </c>
      <c r="AQ453" s="16">
        <f>IF(D453="","",SUM(AO453:AP453)*0.4)+'HK HE 16-17'!AB459</f>
        <v>0</v>
      </c>
      <c r="AR453" s="34">
        <f>IF($D453="","",HKI!AR453+HKII!AR453+'COI - CHAM THI TN 17-18'!AR453+'HK HE 16-17'!AF459)</f>
        <v>0</v>
      </c>
      <c r="AS453" s="34">
        <f>IF($D453="","",HKI!AS453+HKII!AS453+'COI - CHAM THI TN 17-18'!AS453+'HK HE 16-17'!AG459)</f>
        <v>0</v>
      </c>
      <c r="AT453" s="17">
        <f t="shared" si="22"/>
        <v>0</v>
      </c>
      <c r="AU453" s="5"/>
    </row>
    <row r="454" spans="1:47">
      <c r="A454" s="12">
        <f>IF(D454="","",SUBTOTAL(3,$D$5:D454))</f>
        <v>450</v>
      </c>
      <c r="B454" s="31" t="s">
        <v>955</v>
      </c>
      <c r="C454" s="32" t="s">
        <v>939</v>
      </c>
      <c r="D454" s="33" t="s">
        <v>956</v>
      </c>
      <c r="E454" s="16">
        <f>IF($D454="","",HKI!E454+HKII!E454)</f>
        <v>0</v>
      </c>
      <c r="F454" s="16">
        <f>IF($D454="","",HKI!F454+HKII!F454)</f>
        <v>0</v>
      </c>
      <c r="G454" s="16">
        <f>IF($D454="","",HKI!G454+HKII!G454)</f>
        <v>0</v>
      </c>
      <c r="H454" s="16">
        <f>IF($D454="","",HKI!H454+HKII!H454)</f>
        <v>0</v>
      </c>
      <c r="I454" s="16">
        <f>IF($D454="","",HKI!I454+HKII!I454)</f>
        <v>0</v>
      </c>
      <c r="J454" s="16">
        <f>IF($D454="","",HKI!J454+HKII!J454)</f>
        <v>0</v>
      </c>
      <c r="K454" s="16">
        <f>IF($D454="","",HKI!K454+HKII!K454)</f>
        <v>0</v>
      </c>
      <c r="L454" s="16">
        <f>IF($D454="","",HKI!L454+HKII!L454)</f>
        <v>0</v>
      </c>
      <c r="M454" s="34">
        <f>IF($D454="","",($E454+$F454*1.5+$G454*0.25+$H454*0.5+$I454*2+$J454*2.5+$K454*0.5+$L454*1.5)+'HK HE 16-17'!I460)</f>
        <v>0</v>
      </c>
      <c r="N454" s="16">
        <f>IF($D454="","",HKI!N454+HKII!N454)</f>
        <v>0</v>
      </c>
      <c r="O454" s="16">
        <f>IF($D454="","",HKI!O454+HKII!O454)</f>
        <v>1.2</v>
      </c>
      <c r="P454" s="16">
        <f>IF($D454="","",HKI!P454+HKII!P454)</f>
        <v>0</v>
      </c>
      <c r="Q454" s="16">
        <f>IF($D454="","",HKI!Q454+HKII!Q454)</f>
        <v>0</v>
      </c>
      <c r="R454" s="34">
        <f>IF($D454="","",SUM($N454:$Q454)+'HK HE 16-17'!N460)</f>
        <v>1.2</v>
      </c>
      <c r="S454" s="16">
        <f>IF($D454="","",HKI!S454+HKII!S454)</f>
        <v>0</v>
      </c>
      <c r="T454" s="16">
        <f>IF($D454="","",HKI!T454+HKII!T454)</f>
        <v>0</v>
      </c>
      <c r="U454" s="16">
        <f>IF($D454="","",HKI!U454+HKII!U454)</f>
        <v>0</v>
      </c>
      <c r="V454" s="34">
        <f>IF($D454="","",((SUM($S454:$T454))-U454)*0.1)+'HK HE 16-17'!R460</f>
        <v>0</v>
      </c>
      <c r="W454" s="16">
        <f>IF($D454="","",HKI!W454+HKII!W454)</f>
        <v>0</v>
      </c>
      <c r="X454" s="16">
        <f>IF($D454="","",HKI!X454+HKII!X454)</f>
        <v>0</v>
      </c>
      <c r="Y454" s="16">
        <f>IF($D454="","",HKI!Y454+HKII!Y454)</f>
        <v>0</v>
      </c>
      <c r="Z454" s="34">
        <f t="shared" ref="Z454:Z473" si="23">IF($D454="","",((SUM($W454:$X454))-Y454)*0.2)</f>
        <v>0</v>
      </c>
      <c r="AA454" s="16">
        <f>IF($D454="","",HKI!AA454+HKII!AA454)</f>
        <v>0</v>
      </c>
      <c r="AB454" s="16">
        <f>IF($D454="","",HKI!AB454+HKII!AB454)</f>
        <v>0</v>
      </c>
      <c r="AC454" s="16">
        <f>IF($D454="","",HKI!AC454+HKII!AC454)</f>
        <v>0</v>
      </c>
      <c r="AD454" s="34">
        <f t="shared" ref="AD454:AD473" si="24">IF($D454="","",((SUM($AA454:$AB454))-AC454)*0.1)</f>
        <v>0</v>
      </c>
      <c r="AE454" s="16">
        <f>IF($D454="","",HKI!AE454+HKII!AE454)</f>
        <v>0</v>
      </c>
      <c r="AF454" s="16">
        <f>IF($D454="","",HKI!AF454+HKII!AF454)</f>
        <v>0</v>
      </c>
      <c r="AG454" s="16">
        <f>IF($D454="","",HKI!AG454+HKII!AG454)</f>
        <v>0</v>
      </c>
      <c r="AH454" s="34">
        <f>IF($D454="","",HKI!AH454+HKII!AH454)</f>
        <v>0</v>
      </c>
      <c r="AI454" s="16">
        <f>IF($D454="","",HKI!AI454+HKII!AI454+'COI - CHAM THI TN 17-18'!AI454)</f>
        <v>0</v>
      </c>
      <c r="AJ454" s="16">
        <f>IF($D454="","",HKI!AJ454+HKII!AJ454+'COI - CHAM THI TN 17-18'!AJ454)</f>
        <v>0</v>
      </c>
      <c r="AK454" s="34">
        <f>IF($D454="","",(SUM($AI454:$AJ454))*0.2)+'HK HE 16-17'!Y460</f>
        <v>0</v>
      </c>
      <c r="AL454" s="16">
        <f>IF($D454="","",HKI!AL454+HKII!AL454)</f>
        <v>0</v>
      </c>
      <c r="AM454" s="16">
        <f>IF($D454="","",HKI!AM454+HKII!AM454)</f>
        <v>0</v>
      </c>
      <c r="AN454" s="34">
        <f>IF($D454="","",HKI!AN454+HKII!AN454)</f>
        <v>0</v>
      </c>
      <c r="AO454" s="16">
        <f>IF($D454="","",HKI!AO454+HKII!AO454+'COI - CHAM THI TN 17-18'!AO454)</f>
        <v>0</v>
      </c>
      <c r="AP454" s="16">
        <f>IF($D454="","",HKI!AP454+HKII!AP454+'COI - CHAM THI TN 17-18'!AP454)</f>
        <v>0</v>
      </c>
      <c r="AQ454" s="16">
        <f>IF(D454="","",SUM(AO454:AP454)*0.4)+'HK HE 16-17'!AB460</f>
        <v>0</v>
      </c>
      <c r="AR454" s="34">
        <f>IF($D454="","",HKI!AR454+HKII!AR454+'COI - CHAM THI TN 17-18'!AR454+'HK HE 16-17'!AF460)</f>
        <v>0</v>
      </c>
      <c r="AS454" s="34">
        <f>IF($D454="","",HKI!AS454+HKII!AS454+'COI - CHAM THI TN 17-18'!AS454+'HK HE 16-17'!AG460)</f>
        <v>0</v>
      </c>
      <c r="AT454" s="17">
        <f t="shared" ref="AT454:AT498" si="25">IF(D454="","",ROUND(M454+R454+V454+Z454+AD454+AH454+AK454+AN454+AQ454+SUM(AR454:AS454),1))</f>
        <v>1.2</v>
      </c>
      <c r="AU454" s="5"/>
    </row>
    <row r="455" spans="1:47">
      <c r="A455" s="12">
        <f>IF(D455="","",SUBTOTAL(3,$D$5:D455))</f>
        <v>451</v>
      </c>
      <c r="B455" s="31" t="s">
        <v>957</v>
      </c>
      <c r="C455" s="32" t="s">
        <v>939</v>
      </c>
      <c r="D455" s="33" t="s">
        <v>958</v>
      </c>
      <c r="E455" s="16">
        <f>IF($D455="","",HKI!E455+HKII!E455)</f>
        <v>4</v>
      </c>
      <c r="F455" s="16">
        <f>IF($D455="","",HKI!F455+HKII!F455)</f>
        <v>0</v>
      </c>
      <c r="G455" s="16">
        <f>IF($D455="","",HKI!G455+HKII!G455)</f>
        <v>0</v>
      </c>
      <c r="H455" s="16">
        <f>IF($D455="","",HKI!H455+HKII!H455)</f>
        <v>0</v>
      </c>
      <c r="I455" s="16">
        <f>IF($D455="","",HKI!I455+HKII!I455)</f>
        <v>0</v>
      </c>
      <c r="J455" s="16">
        <f>IF($D455="","",HKI!J455+HKII!J455)</f>
        <v>0</v>
      </c>
      <c r="K455" s="16">
        <f>IF($D455="","",HKI!K455+HKII!K455)</f>
        <v>0</v>
      </c>
      <c r="L455" s="16">
        <f>IF($D455="","",HKI!L455+HKII!L455)</f>
        <v>0</v>
      </c>
      <c r="M455" s="34">
        <f>IF($D455="","",($E455+$F455*1.5+$G455*0.25+$H455*0.5+$I455*2+$J455*2.5+$K455*0.5+$L455*1.5)+'HK HE 16-17'!I461)</f>
        <v>6</v>
      </c>
      <c r="N455" s="16">
        <f>IF($D455="","",HKI!N455+HKII!N455)</f>
        <v>0</v>
      </c>
      <c r="O455" s="16">
        <f>IF($D455="","",HKI!O455+HKII!O455)</f>
        <v>0</v>
      </c>
      <c r="P455" s="16">
        <f>IF($D455="","",HKI!P455+HKII!P455)</f>
        <v>0</v>
      </c>
      <c r="Q455" s="16">
        <f>IF($D455="","",HKI!Q455+HKII!Q455)</f>
        <v>0</v>
      </c>
      <c r="R455" s="34">
        <f>IF($D455="","",SUM($N455:$Q455)+'HK HE 16-17'!N461)</f>
        <v>0</v>
      </c>
      <c r="S455" s="16">
        <f>IF($D455="","",HKI!S455+HKII!S455)</f>
        <v>396</v>
      </c>
      <c r="T455" s="16">
        <f>IF($D455="","",HKI!T455+HKII!T455)</f>
        <v>90</v>
      </c>
      <c r="U455" s="16">
        <f>IF($D455="","",HKI!U455+HKII!U455)</f>
        <v>154</v>
      </c>
      <c r="V455" s="34">
        <f>IF($D455="","",((SUM($S455:$T455))-U455)*0.1)+'HK HE 16-17'!R461</f>
        <v>33.200000000000003</v>
      </c>
      <c r="W455" s="16">
        <f>IF($D455="","",HKI!W455+HKII!W455)</f>
        <v>0</v>
      </c>
      <c r="X455" s="16">
        <f>IF($D455="","",HKI!X455+HKII!X455)</f>
        <v>0</v>
      </c>
      <c r="Y455" s="16">
        <f>IF($D455="","",HKI!Y455+HKII!Y455)</f>
        <v>0</v>
      </c>
      <c r="Z455" s="34">
        <f t="shared" si="23"/>
        <v>0</v>
      </c>
      <c r="AA455" s="16">
        <f>IF($D455="","",HKI!AA455+HKII!AA455)</f>
        <v>0</v>
      </c>
      <c r="AB455" s="16">
        <f>IF($D455="","",HKI!AB455+HKII!AB455)</f>
        <v>0</v>
      </c>
      <c r="AC455" s="16">
        <f>IF($D455="","",HKI!AC455+HKII!AC455)</f>
        <v>0</v>
      </c>
      <c r="AD455" s="34">
        <f t="shared" si="24"/>
        <v>0</v>
      </c>
      <c r="AE455" s="16">
        <f>IF($D455="","",HKI!AE455+HKII!AE455)</f>
        <v>0</v>
      </c>
      <c r="AF455" s="16">
        <f>IF($D455="","",HKI!AF455+HKII!AF455)</f>
        <v>0</v>
      </c>
      <c r="AG455" s="16">
        <f>IF($D455="","",HKI!AG455+HKII!AG455)</f>
        <v>0</v>
      </c>
      <c r="AH455" s="34">
        <f>IF($D455="","",HKI!AH455+HKII!AH455)</f>
        <v>0</v>
      </c>
      <c r="AI455" s="16">
        <f>IF($D455="","",HKI!AI455+HKII!AI455+'COI - CHAM THI TN 17-18'!AI455)</f>
        <v>0</v>
      </c>
      <c r="AJ455" s="16">
        <f>IF($D455="","",HKI!AJ455+HKII!AJ455+'COI - CHAM THI TN 17-18'!AJ455)</f>
        <v>0</v>
      </c>
      <c r="AK455" s="34">
        <f>IF($D455="","",(SUM($AI455:$AJ455))*0.2)+'HK HE 16-17'!Y461</f>
        <v>0</v>
      </c>
      <c r="AL455" s="16">
        <f>IF($D455="","",HKI!AL455+HKII!AL455)</f>
        <v>0</v>
      </c>
      <c r="AM455" s="16">
        <f>IF($D455="","",HKI!AM455+HKII!AM455)</f>
        <v>0</v>
      </c>
      <c r="AN455" s="34">
        <f>IF($D455="","",HKI!AN455+HKII!AN455)</f>
        <v>0</v>
      </c>
      <c r="AO455" s="16">
        <f>IF($D455="","",HKI!AO455+HKII!AO455+'COI - CHAM THI TN 17-18'!AO455)</f>
        <v>0</v>
      </c>
      <c r="AP455" s="16">
        <f>IF($D455="","",HKI!AP455+HKII!AP455+'COI - CHAM THI TN 17-18'!AP455)</f>
        <v>0</v>
      </c>
      <c r="AQ455" s="16">
        <f>IF(D455="","",SUM(AO455:AP455)*0.4)+'HK HE 16-17'!AB461</f>
        <v>0</v>
      </c>
      <c r="AR455" s="34">
        <f>IF($D455="","",HKI!AR455+HKII!AR455+'COI - CHAM THI TN 17-18'!AR455+'HK HE 16-17'!AF461)</f>
        <v>0</v>
      </c>
      <c r="AS455" s="34">
        <f>IF($D455="","",HKI!AS455+HKII!AS455+'COI - CHAM THI TN 17-18'!AS455+'HK HE 16-17'!AG461)</f>
        <v>0</v>
      </c>
      <c r="AT455" s="17">
        <f t="shared" si="25"/>
        <v>39.200000000000003</v>
      </c>
      <c r="AU455" s="5"/>
    </row>
    <row r="456" spans="1:47">
      <c r="A456" s="12">
        <f>IF(D456="","",SUBTOTAL(3,$D$5:D456))</f>
        <v>452</v>
      </c>
      <c r="B456" s="31" t="s">
        <v>959</v>
      </c>
      <c r="C456" s="32" t="s">
        <v>960</v>
      </c>
      <c r="D456" s="33" t="s">
        <v>961</v>
      </c>
      <c r="E456" s="16">
        <f>IF($D456="","",HKI!E456+HKII!E456)</f>
        <v>0</v>
      </c>
      <c r="F456" s="16">
        <f>IF($D456="","",HKI!F456+HKII!F456)</f>
        <v>0</v>
      </c>
      <c r="G456" s="16">
        <f>IF($D456="","",HKI!G456+HKII!G456)</f>
        <v>0</v>
      </c>
      <c r="H456" s="16">
        <f>IF($D456="","",HKI!H456+HKII!H456)</f>
        <v>0</v>
      </c>
      <c r="I456" s="16">
        <f>IF($D456="","",HKI!I456+HKII!I456)</f>
        <v>0</v>
      </c>
      <c r="J456" s="16">
        <f>IF($D456="","",HKI!J456+HKII!J456)</f>
        <v>0</v>
      </c>
      <c r="K456" s="16">
        <f>IF($D456="","",HKI!K456+HKII!K456)</f>
        <v>0</v>
      </c>
      <c r="L456" s="16">
        <f>IF($D456="","",HKI!L456+HKII!L456)</f>
        <v>0</v>
      </c>
      <c r="M456" s="34">
        <f>IF($D456="","",($E456+$F456*1.5+$G456*0.25+$H456*0.5+$I456*2+$J456*2.5+$K456*0.5+$L456*1.5)+'HK HE 16-17'!I462)</f>
        <v>0</v>
      </c>
      <c r="N456" s="16">
        <f>IF($D456="","",HKI!N456+HKII!N456)</f>
        <v>0</v>
      </c>
      <c r="O456" s="16">
        <f>IF($D456="","",HKI!O456+HKII!O456)</f>
        <v>0</v>
      </c>
      <c r="P456" s="16">
        <f>IF($D456="","",HKI!P456+HKII!P456)</f>
        <v>0</v>
      </c>
      <c r="Q456" s="16">
        <f>IF($D456="","",HKI!Q456+HKII!Q456)</f>
        <v>0</v>
      </c>
      <c r="R456" s="34">
        <f>IF($D456="","",SUM($N456:$Q456)+'HK HE 16-17'!N462)</f>
        <v>0</v>
      </c>
      <c r="S456" s="16">
        <f>IF($D456="","",HKI!S456+HKII!S456)</f>
        <v>0</v>
      </c>
      <c r="T456" s="16">
        <f>IF($D456="","",HKI!T456+HKII!T456)</f>
        <v>0</v>
      </c>
      <c r="U456" s="16">
        <f>IF($D456="","",HKI!U456+HKII!U456)</f>
        <v>0</v>
      </c>
      <c r="V456" s="34">
        <f>IF($D456="","",((SUM($S456:$T456))-U456)*0.1)+'HK HE 16-17'!R462</f>
        <v>0</v>
      </c>
      <c r="W456" s="16">
        <f>IF($D456="","",HKI!W456+HKII!W456)</f>
        <v>0</v>
      </c>
      <c r="X456" s="16">
        <f>IF($D456="","",HKI!X456+HKII!X456)</f>
        <v>0</v>
      </c>
      <c r="Y456" s="16">
        <f>IF($D456="","",HKI!Y456+HKII!Y456)</f>
        <v>0</v>
      </c>
      <c r="Z456" s="34">
        <f t="shared" si="23"/>
        <v>0</v>
      </c>
      <c r="AA456" s="16">
        <f>IF($D456="","",HKI!AA456+HKII!AA456)</f>
        <v>0</v>
      </c>
      <c r="AB456" s="16">
        <f>IF($D456="","",HKI!AB456+HKII!AB456)</f>
        <v>0</v>
      </c>
      <c r="AC456" s="16">
        <f>IF($D456="","",HKI!AC456+HKII!AC456)</f>
        <v>0</v>
      </c>
      <c r="AD456" s="34">
        <f t="shared" si="24"/>
        <v>0</v>
      </c>
      <c r="AE456" s="16">
        <f>IF($D456="","",HKI!AE456+HKII!AE456)</f>
        <v>0</v>
      </c>
      <c r="AF456" s="16">
        <f>IF($D456="","",HKI!AF456+HKII!AF456)</f>
        <v>0</v>
      </c>
      <c r="AG456" s="16">
        <f>IF($D456="","",HKI!AG456+HKII!AG456)</f>
        <v>0</v>
      </c>
      <c r="AH456" s="34">
        <f>IF($D456="","",HKI!AH456+HKII!AH456)</f>
        <v>0</v>
      </c>
      <c r="AI456" s="16">
        <f>IF($D456="","",HKI!AI456+HKII!AI456+'COI - CHAM THI TN 17-18'!AI456)</f>
        <v>0</v>
      </c>
      <c r="AJ456" s="16">
        <f>IF($D456="","",HKI!AJ456+HKII!AJ456+'COI - CHAM THI TN 17-18'!AJ456)</f>
        <v>0</v>
      </c>
      <c r="AK456" s="34">
        <f>IF($D456="","",(SUM($AI456:$AJ456))*0.2)+'HK HE 16-17'!Y462</f>
        <v>0</v>
      </c>
      <c r="AL456" s="16">
        <f>IF($D456="","",HKI!AL456+HKII!AL456)</f>
        <v>0</v>
      </c>
      <c r="AM456" s="16">
        <f>IF($D456="","",HKI!AM456+HKII!AM456)</f>
        <v>0</v>
      </c>
      <c r="AN456" s="34">
        <f>IF($D456="","",HKI!AN456+HKII!AN456)</f>
        <v>0</v>
      </c>
      <c r="AO456" s="16">
        <f>IF($D456="","",HKI!AO456+HKII!AO456+'COI - CHAM THI TN 17-18'!AO456)</f>
        <v>0</v>
      </c>
      <c r="AP456" s="16">
        <f>IF($D456="","",HKI!AP456+HKII!AP456+'COI - CHAM THI TN 17-18'!AP456)</f>
        <v>0</v>
      </c>
      <c r="AQ456" s="16">
        <f>IF(D456="","",SUM(AO456:AP456)*0.4)+'HK HE 16-17'!AB462</f>
        <v>0</v>
      </c>
      <c r="AR456" s="34">
        <f>IF($D456="","",HKI!AR456+HKII!AR456+'COI - CHAM THI TN 17-18'!AR456+'HK HE 16-17'!AF462)</f>
        <v>0</v>
      </c>
      <c r="AS456" s="34">
        <f>IF($D456="","",HKI!AS456+HKII!AS456+'COI - CHAM THI TN 17-18'!AS456+'HK HE 16-17'!AG462)</f>
        <v>0</v>
      </c>
      <c r="AT456" s="17">
        <f t="shared" si="25"/>
        <v>0</v>
      </c>
      <c r="AU456" s="5"/>
    </row>
    <row r="457" spans="1:47">
      <c r="A457" s="12">
        <f>IF(D457="","",SUBTOTAL(3,$D$5:D457))</f>
        <v>453</v>
      </c>
      <c r="B457" s="31" t="s">
        <v>962</v>
      </c>
      <c r="C457" s="32" t="s">
        <v>960</v>
      </c>
      <c r="D457" s="33" t="s">
        <v>963</v>
      </c>
      <c r="E457" s="16">
        <f>IF($D457="","",HKI!E457+HKII!E457)</f>
        <v>0</v>
      </c>
      <c r="F457" s="16">
        <f>IF($D457="","",HKI!F457+HKII!F457)</f>
        <v>0</v>
      </c>
      <c r="G457" s="16">
        <f>IF($D457="","",HKI!G457+HKII!G457)</f>
        <v>0</v>
      </c>
      <c r="H457" s="16">
        <f>IF($D457="","",HKI!H457+HKII!H457)</f>
        <v>0</v>
      </c>
      <c r="I457" s="16">
        <f>IF($D457="","",HKI!I457+HKII!I457)</f>
        <v>0</v>
      </c>
      <c r="J457" s="16">
        <f>IF($D457="","",HKI!J457+HKII!J457)</f>
        <v>0</v>
      </c>
      <c r="K457" s="16">
        <f>IF($D457="","",HKI!K457+HKII!K457)</f>
        <v>0</v>
      </c>
      <c r="L457" s="16">
        <f>IF($D457="","",HKI!L457+HKII!L457)</f>
        <v>0</v>
      </c>
      <c r="M457" s="34">
        <f>IF($D457="","",($E457+$F457*1.5+$G457*0.25+$H457*0.5+$I457*2+$J457*2.5+$K457*0.5+$L457*1.5)+'HK HE 16-17'!I463)</f>
        <v>0</v>
      </c>
      <c r="N457" s="16">
        <f>IF($D457="","",HKI!N457+HKII!N457)</f>
        <v>0</v>
      </c>
      <c r="O457" s="16">
        <f>IF($D457="","",HKI!O457+HKII!O457)</f>
        <v>0</v>
      </c>
      <c r="P457" s="16">
        <f>IF($D457="","",HKI!P457+HKII!P457)</f>
        <v>0</v>
      </c>
      <c r="Q457" s="16">
        <f>IF($D457="","",HKI!Q457+HKII!Q457)</f>
        <v>0</v>
      </c>
      <c r="R457" s="34">
        <f>IF($D457="","",SUM($N457:$Q457)+'HK HE 16-17'!N463)</f>
        <v>0</v>
      </c>
      <c r="S457" s="16">
        <f>IF($D457="","",HKI!S457+HKII!S457)</f>
        <v>0</v>
      </c>
      <c r="T457" s="16">
        <f>IF($D457="","",HKI!T457+HKII!T457)</f>
        <v>0</v>
      </c>
      <c r="U457" s="16">
        <f>IF($D457="","",HKI!U457+HKII!U457)</f>
        <v>0</v>
      </c>
      <c r="V457" s="34">
        <f>IF($D457="","",((SUM($S457:$T457))-U457)*0.1)+'HK HE 16-17'!R463</f>
        <v>0</v>
      </c>
      <c r="W457" s="16">
        <f>IF($D457="","",HKI!W457+HKII!W457)</f>
        <v>0</v>
      </c>
      <c r="X457" s="16">
        <f>IF($D457="","",HKI!X457+HKII!X457)</f>
        <v>0</v>
      </c>
      <c r="Y457" s="16">
        <f>IF($D457="","",HKI!Y457+HKII!Y457)</f>
        <v>0</v>
      </c>
      <c r="Z457" s="34">
        <f t="shared" si="23"/>
        <v>0</v>
      </c>
      <c r="AA457" s="16">
        <f>IF($D457="","",HKI!AA457+HKII!AA457)</f>
        <v>0</v>
      </c>
      <c r="AB457" s="16">
        <f>IF($D457="","",HKI!AB457+HKII!AB457)</f>
        <v>0</v>
      </c>
      <c r="AC457" s="16">
        <f>IF($D457="","",HKI!AC457+HKII!AC457)</f>
        <v>0</v>
      </c>
      <c r="AD457" s="34">
        <f t="shared" si="24"/>
        <v>0</v>
      </c>
      <c r="AE457" s="16">
        <f>IF($D457="","",HKI!AE457+HKII!AE457)</f>
        <v>0</v>
      </c>
      <c r="AF457" s="16">
        <f>IF($D457="","",HKI!AF457+HKII!AF457)</f>
        <v>0</v>
      </c>
      <c r="AG457" s="16">
        <f>IF($D457="","",HKI!AG457+HKII!AG457)</f>
        <v>0</v>
      </c>
      <c r="AH457" s="34">
        <f>IF($D457="","",HKI!AH457+HKII!AH457)</f>
        <v>0</v>
      </c>
      <c r="AI457" s="16">
        <f>IF($D457="","",HKI!AI457+HKII!AI457+'COI - CHAM THI TN 17-18'!AI457)</f>
        <v>0</v>
      </c>
      <c r="AJ457" s="16">
        <f>IF($D457="","",HKI!AJ457+HKII!AJ457+'COI - CHAM THI TN 17-18'!AJ457)</f>
        <v>0</v>
      </c>
      <c r="AK457" s="34">
        <f>IF($D457="","",(SUM($AI457:$AJ457))*0.2)+'HK HE 16-17'!Y463</f>
        <v>0</v>
      </c>
      <c r="AL457" s="16">
        <f>IF($D457="","",HKI!AL457+HKII!AL457)</f>
        <v>0</v>
      </c>
      <c r="AM457" s="16">
        <f>IF($D457="","",HKI!AM457+HKII!AM457)</f>
        <v>0</v>
      </c>
      <c r="AN457" s="34">
        <f>IF($D457="","",HKI!AN457+HKII!AN457)</f>
        <v>0</v>
      </c>
      <c r="AO457" s="16">
        <f>IF($D457="","",HKI!AO457+HKII!AO457+'COI - CHAM THI TN 17-18'!AO457)</f>
        <v>0</v>
      </c>
      <c r="AP457" s="16">
        <f>IF($D457="","",HKI!AP457+HKII!AP457+'COI - CHAM THI TN 17-18'!AP457)</f>
        <v>0</v>
      </c>
      <c r="AQ457" s="16">
        <f>IF(D457="","",SUM(AO457:AP457)*0.4)+'HK HE 16-17'!AB463</f>
        <v>0</v>
      </c>
      <c r="AR457" s="34">
        <f>IF($D457="","",HKI!AR457+HKII!AR457+'COI - CHAM THI TN 17-18'!AR457+'HK HE 16-17'!AF463)</f>
        <v>0</v>
      </c>
      <c r="AS457" s="34">
        <f>IF($D457="","",HKI!AS457+HKII!AS457+'COI - CHAM THI TN 17-18'!AS457+'HK HE 16-17'!AG463)</f>
        <v>0</v>
      </c>
      <c r="AT457" s="17">
        <f t="shared" si="25"/>
        <v>0</v>
      </c>
      <c r="AU457" s="5"/>
    </row>
    <row r="458" spans="1:47">
      <c r="A458" s="12">
        <f>IF(D458="","",SUBTOTAL(3,$D$5:D458))</f>
        <v>454</v>
      </c>
      <c r="B458" s="31" t="s">
        <v>964</v>
      </c>
      <c r="C458" s="32" t="s">
        <v>960</v>
      </c>
      <c r="D458" s="33" t="s">
        <v>965</v>
      </c>
      <c r="E458" s="16">
        <f>IF($D458="","",HKI!E458+HKII!E458)</f>
        <v>0</v>
      </c>
      <c r="F458" s="16">
        <f>IF($D458="","",HKI!F458+HKII!F458)</f>
        <v>0</v>
      </c>
      <c r="G458" s="16">
        <f>IF($D458="","",HKI!G458+HKII!G458)</f>
        <v>0</v>
      </c>
      <c r="H458" s="16">
        <f>IF($D458="","",HKI!H458+HKII!H458)</f>
        <v>0</v>
      </c>
      <c r="I458" s="16">
        <f>IF($D458="","",HKI!I458+HKII!I458)</f>
        <v>0</v>
      </c>
      <c r="J458" s="16">
        <f>IF($D458="","",HKI!J458+HKII!J458)</f>
        <v>0</v>
      </c>
      <c r="K458" s="16">
        <f>IF($D458="","",HKI!K458+HKII!K458)</f>
        <v>0</v>
      </c>
      <c r="L458" s="16">
        <f>IF($D458="","",HKI!L458+HKII!L458)</f>
        <v>0</v>
      </c>
      <c r="M458" s="34">
        <f>IF($D458="","",($E458+$F458*1.5+$G458*0.25+$H458*0.5+$I458*2+$J458*2.5+$K458*0.5+$L458*1.5)+'HK HE 16-17'!I464)</f>
        <v>0</v>
      </c>
      <c r="N458" s="16">
        <f>IF($D458="","",HKI!N458+HKII!N458)</f>
        <v>0</v>
      </c>
      <c r="O458" s="16">
        <f>IF($D458="","",HKI!O458+HKII!O458)</f>
        <v>0</v>
      </c>
      <c r="P458" s="16">
        <f>IF($D458="","",HKI!P458+HKII!P458)</f>
        <v>0</v>
      </c>
      <c r="Q458" s="16">
        <f>IF($D458="","",HKI!Q458+HKII!Q458)</f>
        <v>0</v>
      </c>
      <c r="R458" s="34">
        <f>IF($D458="","",SUM($N458:$Q458)+'HK HE 16-17'!N464)</f>
        <v>0</v>
      </c>
      <c r="S458" s="16">
        <f>IF($D458="","",HKI!S458+HKII!S458)</f>
        <v>0</v>
      </c>
      <c r="T458" s="16">
        <f>IF($D458="","",HKI!T458+HKII!T458)</f>
        <v>0</v>
      </c>
      <c r="U458" s="16">
        <f>IF($D458="","",HKI!U458+HKII!U458)</f>
        <v>0</v>
      </c>
      <c r="V458" s="34">
        <f>IF($D458="","",((SUM($S458:$T458))-U458)*0.1)+'HK HE 16-17'!R464</f>
        <v>0</v>
      </c>
      <c r="W458" s="16">
        <f>IF($D458="","",HKI!W458+HKII!W458)</f>
        <v>0</v>
      </c>
      <c r="X458" s="16">
        <f>IF($D458="","",HKI!X458+HKII!X458)</f>
        <v>0</v>
      </c>
      <c r="Y458" s="16">
        <f>IF($D458="","",HKI!Y458+HKII!Y458)</f>
        <v>0</v>
      </c>
      <c r="Z458" s="34">
        <f t="shared" si="23"/>
        <v>0</v>
      </c>
      <c r="AA458" s="16">
        <f>IF($D458="","",HKI!AA458+HKII!AA458)</f>
        <v>0</v>
      </c>
      <c r="AB458" s="16">
        <f>IF($D458="","",HKI!AB458+HKII!AB458)</f>
        <v>0</v>
      </c>
      <c r="AC458" s="16">
        <f>IF($D458="","",HKI!AC458+HKII!AC458)</f>
        <v>0</v>
      </c>
      <c r="AD458" s="34">
        <f t="shared" si="24"/>
        <v>0</v>
      </c>
      <c r="AE458" s="16">
        <f>IF($D458="","",HKI!AE458+HKII!AE458)</f>
        <v>0</v>
      </c>
      <c r="AF458" s="16">
        <f>IF($D458="","",HKI!AF458+HKII!AF458)</f>
        <v>0</v>
      </c>
      <c r="AG458" s="16">
        <f>IF($D458="","",HKI!AG458+HKII!AG458)</f>
        <v>0</v>
      </c>
      <c r="AH458" s="34">
        <f>IF($D458="","",HKI!AH458+HKII!AH458)</f>
        <v>0</v>
      </c>
      <c r="AI458" s="16">
        <f>IF($D458="","",HKI!AI458+HKII!AI458+'COI - CHAM THI TN 17-18'!AI458)</f>
        <v>0</v>
      </c>
      <c r="AJ458" s="16">
        <f>IF($D458="","",HKI!AJ458+HKII!AJ458+'COI - CHAM THI TN 17-18'!AJ458)</f>
        <v>0</v>
      </c>
      <c r="AK458" s="34">
        <f>IF($D458="","",(SUM($AI458:$AJ458))*0.2)+'HK HE 16-17'!Y464</f>
        <v>0</v>
      </c>
      <c r="AL458" s="16">
        <f>IF($D458="","",HKI!AL458+HKII!AL458)</f>
        <v>0</v>
      </c>
      <c r="AM458" s="16">
        <f>IF($D458="","",HKI!AM458+HKII!AM458)</f>
        <v>0</v>
      </c>
      <c r="AN458" s="34">
        <f>IF($D458="","",HKI!AN458+HKII!AN458)</f>
        <v>0</v>
      </c>
      <c r="AO458" s="16">
        <f>IF($D458="","",HKI!AO458+HKII!AO458+'COI - CHAM THI TN 17-18'!AO458)</f>
        <v>0</v>
      </c>
      <c r="AP458" s="16">
        <f>IF($D458="","",HKI!AP458+HKII!AP458+'COI - CHAM THI TN 17-18'!AP458)</f>
        <v>0</v>
      </c>
      <c r="AQ458" s="16">
        <f>IF(D458="","",SUM(AO458:AP458)*0.4)+'HK HE 16-17'!AB464</f>
        <v>0</v>
      </c>
      <c r="AR458" s="34">
        <f>IF($D458="","",HKI!AR458+HKII!AR458+'COI - CHAM THI TN 17-18'!AR458+'HK HE 16-17'!AF464)</f>
        <v>0</v>
      </c>
      <c r="AS458" s="34">
        <f>IF($D458="","",HKI!AS458+HKII!AS458+'COI - CHAM THI TN 17-18'!AS458+'HK HE 16-17'!AG464)</f>
        <v>0</v>
      </c>
      <c r="AT458" s="17">
        <f t="shared" si="25"/>
        <v>0</v>
      </c>
      <c r="AU458" s="5"/>
    </row>
    <row r="459" spans="1:47">
      <c r="A459" s="12">
        <f>IF(D459="","",SUBTOTAL(3,$D$5:D459))</f>
        <v>455</v>
      </c>
      <c r="B459" s="31" t="s">
        <v>966</v>
      </c>
      <c r="C459" s="32" t="s">
        <v>967</v>
      </c>
      <c r="D459" s="33" t="s">
        <v>968</v>
      </c>
      <c r="E459" s="16">
        <f>IF($D459="","",HKI!E459+HKII!E459)</f>
        <v>0</v>
      </c>
      <c r="F459" s="16">
        <f>IF($D459="","",HKI!F459+HKII!F459)</f>
        <v>0</v>
      </c>
      <c r="G459" s="16">
        <f>IF($D459="","",HKI!G459+HKII!G459)</f>
        <v>0</v>
      </c>
      <c r="H459" s="16">
        <f>IF($D459="","",HKI!H459+HKII!H459)</f>
        <v>0</v>
      </c>
      <c r="I459" s="16">
        <f>IF($D459="","",HKI!I459+HKII!I459)</f>
        <v>0</v>
      </c>
      <c r="J459" s="16">
        <f>IF($D459="","",HKI!J459+HKII!J459)</f>
        <v>0</v>
      </c>
      <c r="K459" s="16">
        <f>IF($D459="","",HKI!K459+HKII!K459)</f>
        <v>0</v>
      </c>
      <c r="L459" s="16">
        <f>IF($D459="","",HKI!L459+HKII!L459)</f>
        <v>0</v>
      </c>
      <c r="M459" s="34">
        <f>IF($D459="","",($E459+$F459*1.5+$G459*0.25+$H459*0.5+$I459*2+$J459*2.5+$K459*0.5+$L459*1.5)+'HK HE 16-17'!I465)</f>
        <v>0</v>
      </c>
      <c r="N459" s="16">
        <f>IF($D459="","",HKI!N459+HKII!N459)</f>
        <v>0</v>
      </c>
      <c r="O459" s="16">
        <f>IF($D459="","",HKI!O459+HKII!O459)</f>
        <v>0.75</v>
      </c>
      <c r="P459" s="16">
        <f>IF($D459="","",HKI!P459+HKII!P459)</f>
        <v>0</v>
      </c>
      <c r="Q459" s="16">
        <f>IF($D459="","",HKI!Q459+HKII!Q459)</f>
        <v>0</v>
      </c>
      <c r="R459" s="34">
        <f>IF($D459="","",SUM($N459:$Q459)+'HK HE 16-17'!N465)</f>
        <v>0.75</v>
      </c>
      <c r="S459" s="16">
        <f>IF($D459="","",HKI!S459+HKII!S459)</f>
        <v>36</v>
      </c>
      <c r="T459" s="16">
        <f>IF($D459="","",HKI!T459+HKII!T459)</f>
        <v>40</v>
      </c>
      <c r="U459" s="16">
        <f>IF($D459="","",HKI!U459+HKII!U459)</f>
        <v>69</v>
      </c>
      <c r="V459" s="34">
        <f>IF($D459="","",((SUM($S459:$T459))-U459)*0.1)+'HK HE 16-17'!R465</f>
        <v>0.70000000000000007</v>
      </c>
      <c r="W459" s="16">
        <f>IF($D459="","",HKI!W459+HKII!W459)</f>
        <v>0</v>
      </c>
      <c r="X459" s="16">
        <f>IF($D459="","",HKI!X459+HKII!X459)</f>
        <v>0</v>
      </c>
      <c r="Y459" s="16">
        <f>IF($D459="","",HKI!Y459+HKII!Y459)</f>
        <v>0</v>
      </c>
      <c r="Z459" s="34">
        <f t="shared" si="23"/>
        <v>0</v>
      </c>
      <c r="AA459" s="16">
        <f>IF($D459="","",HKI!AA459+HKII!AA459)</f>
        <v>68</v>
      </c>
      <c r="AB459" s="16">
        <f>IF($D459="","",HKI!AB459+HKII!AB459)</f>
        <v>0</v>
      </c>
      <c r="AC459" s="16">
        <f>IF($D459="","",HKI!AC459+HKII!AC459)</f>
        <v>68</v>
      </c>
      <c r="AD459" s="34">
        <f t="shared" si="24"/>
        <v>0</v>
      </c>
      <c r="AE459" s="16">
        <f>IF($D459="","",HKI!AE459+HKII!AE459)</f>
        <v>0</v>
      </c>
      <c r="AF459" s="16">
        <f>IF($D459="","",HKI!AF459+HKII!AF459)</f>
        <v>0</v>
      </c>
      <c r="AG459" s="16">
        <f>IF($D459="","",HKI!AG459+HKII!AG459)</f>
        <v>0</v>
      </c>
      <c r="AH459" s="34">
        <f>IF($D459="","",HKI!AH459+HKII!AH459)</f>
        <v>0</v>
      </c>
      <c r="AI459" s="16">
        <f>IF($D459="","",HKI!AI459+HKII!AI459+'COI - CHAM THI TN 17-18'!AI459)</f>
        <v>0</v>
      </c>
      <c r="AJ459" s="16">
        <f>IF($D459="","",HKI!AJ459+HKII!AJ459+'COI - CHAM THI TN 17-18'!AJ459)</f>
        <v>0</v>
      </c>
      <c r="AK459" s="34">
        <f>IF($D459="","",(SUM($AI459:$AJ459))*0.2)+'HK HE 16-17'!Y465</f>
        <v>0</v>
      </c>
      <c r="AL459" s="16">
        <f>IF($D459="","",HKI!AL459+HKII!AL459)</f>
        <v>0</v>
      </c>
      <c r="AM459" s="16">
        <f>IF($D459="","",HKI!AM459+HKII!AM459)</f>
        <v>0</v>
      </c>
      <c r="AN459" s="34">
        <f>IF($D459="","",HKI!AN459+HKII!AN459)</f>
        <v>0</v>
      </c>
      <c r="AO459" s="16">
        <f>IF($D459="","",HKI!AO459+HKII!AO459+'COI - CHAM THI TN 17-18'!AO459)</f>
        <v>0</v>
      </c>
      <c r="AP459" s="16">
        <f>IF($D459="","",HKI!AP459+HKII!AP459+'COI - CHAM THI TN 17-18'!AP459)</f>
        <v>0</v>
      </c>
      <c r="AQ459" s="16">
        <f>IF(D459="","",SUM(AO459:AP459)*0.4)+'HK HE 16-17'!AB465</f>
        <v>0</v>
      </c>
      <c r="AR459" s="34">
        <f>IF($D459="","",HKI!AR459+HKII!AR459+'COI - CHAM THI TN 17-18'!AR459+'HK HE 16-17'!AF465)</f>
        <v>0</v>
      </c>
      <c r="AS459" s="34">
        <f>IF($D459="","",HKI!AS459+HKII!AS459+'COI - CHAM THI TN 17-18'!AS459+'HK HE 16-17'!AG465)</f>
        <v>0</v>
      </c>
      <c r="AT459" s="17">
        <f t="shared" si="25"/>
        <v>1.5</v>
      </c>
      <c r="AU459" s="5"/>
    </row>
    <row r="460" spans="1:47">
      <c r="A460" s="12">
        <f>IF(D460="","",SUBTOTAL(3,$D$5:D460))</f>
        <v>456</v>
      </c>
      <c r="B460" s="31" t="s">
        <v>969</v>
      </c>
      <c r="C460" s="32" t="s">
        <v>970</v>
      </c>
      <c r="D460" s="33" t="s">
        <v>971</v>
      </c>
      <c r="E460" s="16">
        <f>IF($D460="","",HKI!E460+HKII!E460)</f>
        <v>0</v>
      </c>
      <c r="F460" s="16">
        <f>IF($D460="","",HKI!F460+HKII!F460)</f>
        <v>0</v>
      </c>
      <c r="G460" s="16">
        <f>IF($D460="","",HKI!G460+HKII!G460)</f>
        <v>0</v>
      </c>
      <c r="H460" s="16">
        <f>IF($D460="","",HKI!H460+HKII!H460)</f>
        <v>0</v>
      </c>
      <c r="I460" s="16">
        <f>IF($D460="","",HKI!I460+HKII!I460)</f>
        <v>0</v>
      </c>
      <c r="J460" s="16">
        <f>IF($D460="","",HKI!J460+HKII!J460)</f>
        <v>0</v>
      </c>
      <c r="K460" s="16">
        <f>IF($D460="","",HKI!K460+HKII!K460)</f>
        <v>0</v>
      </c>
      <c r="L460" s="16">
        <f>IF($D460="","",HKI!L460+HKII!L460)</f>
        <v>0</v>
      </c>
      <c r="M460" s="34">
        <f>IF($D460="","",($E460+$F460*1.5+$G460*0.25+$H460*0.5+$I460*2+$J460*2.5+$K460*0.5+$L460*1.5)+'HK HE 16-17'!I466)</f>
        <v>0</v>
      </c>
      <c r="N460" s="16">
        <f>IF($D460="","",HKI!N460+HKII!N460)</f>
        <v>0</v>
      </c>
      <c r="O460" s="16">
        <f>IF($D460="","",HKI!O460+HKII!O460)</f>
        <v>0</v>
      </c>
      <c r="P460" s="16">
        <f>IF($D460="","",HKI!P460+HKII!P460)</f>
        <v>0</v>
      </c>
      <c r="Q460" s="16">
        <f>IF($D460="","",HKI!Q460+HKII!Q460)</f>
        <v>0</v>
      </c>
      <c r="R460" s="34">
        <f>IF($D460="","",SUM($N460:$Q460)+'HK HE 16-17'!N466)</f>
        <v>0</v>
      </c>
      <c r="S460" s="16">
        <f>IF($D460="","",HKI!S460+HKII!S460)</f>
        <v>0</v>
      </c>
      <c r="T460" s="16">
        <f>IF($D460="","",HKI!T460+HKII!T460)</f>
        <v>0</v>
      </c>
      <c r="U460" s="16">
        <f>IF($D460="","",HKI!U460+HKII!U460)</f>
        <v>0</v>
      </c>
      <c r="V460" s="34">
        <f>IF($D460="","",((SUM($S460:$T460))-U460)*0.1)+'HK HE 16-17'!R466</f>
        <v>0</v>
      </c>
      <c r="W460" s="16">
        <f>IF($D460="","",HKI!W460+HKII!W460)</f>
        <v>0</v>
      </c>
      <c r="X460" s="16">
        <f>IF($D460="","",HKI!X460+HKII!X460)</f>
        <v>0</v>
      </c>
      <c r="Y460" s="16">
        <f>IF($D460="","",HKI!Y460+HKII!Y460)</f>
        <v>0</v>
      </c>
      <c r="Z460" s="34">
        <f t="shared" si="23"/>
        <v>0</v>
      </c>
      <c r="AA460" s="16">
        <f>IF($D460="","",HKI!AA460+HKII!AA460)</f>
        <v>0</v>
      </c>
      <c r="AB460" s="16">
        <f>IF($D460="","",HKI!AB460+HKII!AB460)</f>
        <v>0</v>
      </c>
      <c r="AC460" s="16">
        <f>IF($D460="","",HKI!AC460+HKII!AC460)</f>
        <v>0</v>
      </c>
      <c r="AD460" s="34">
        <f t="shared" si="24"/>
        <v>0</v>
      </c>
      <c r="AE460" s="16">
        <f>IF($D460="","",HKI!AE460+HKII!AE460)</f>
        <v>0</v>
      </c>
      <c r="AF460" s="16">
        <f>IF($D460="","",HKI!AF460+HKII!AF460)</f>
        <v>0</v>
      </c>
      <c r="AG460" s="16">
        <f>IF($D460="","",HKI!AG460+HKII!AG460)</f>
        <v>0</v>
      </c>
      <c r="AH460" s="34">
        <f>IF($D460="","",HKI!AH460+HKII!AH460)</f>
        <v>0</v>
      </c>
      <c r="AI460" s="16">
        <f>IF($D460="","",HKI!AI460+HKII!AI460+'COI - CHAM THI TN 17-18'!AI460)</f>
        <v>0</v>
      </c>
      <c r="AJ460" s="16">
        <f>IF($D460="","",HKI!AJ460+HKII!AJ460+'COI - CHAM THI TN 17-18'!AJ460)</f>
        <v>0</v>
      </c>
      <c r="AK460" s="34">
        <f>IF($D460="","",(SUM($AI460:$AJ460))*0.2)+'HK HE 16-17'!Y466</f>
        <v>0</v>
      </c>
      <c r="AL460" s="16">
        <f>IF($D460="","",HKI!AL460+HKII!AL460)</f>
        <v>0</v>
      </c>
      <c r="AM460" s="16">
        <f>IF($D460="","",HKI!AM460+HKII!AM460)</f>
        <v>0</v>
      </c>
      <c r="AN460" s="34">
        <f>IF($D460="","",HKI!AN460+HKII!AN460)</f>
        <v>0</v>
      </c>
      <c r="AO460" s="16">
        <f>IF($D460="","",HKI!AO460+HKII!AO460+'COI - CHAM THI TN 17-18'!AO460)</f>
        <v>0</v>
      </c>
      <c r="AP460" s="16">
        <f>IF($D460="","",HKI!AP460+HKII!AP460+'COI - CHAM THI TN 17-18'!AP460)</f>
        <v>0</v>
      </c>
      <c r="AQ460" s="16">
        <f>IF(D460="","",SUM(AO460:AP460)*0.4)+'HK HE 16-17'!AB466</f>
        <v>0</v>
      </c>
      <c r="AR460" s="34">
        <f>IF($D460="","",HKI!AR460+HKII!AR460+'COI - CHAM THI TN 17-18'!AR460+'HK HE 16-17'!AF466)</f>
        <v>0</v>
      </c>
      <c r="AS460" s="34">
        <f>IF($D460="","",HKI!AS460+HKII!AS460+'COI - CHAM THI TN 17-18'!AS460+'HK HE 16-17'!AG466)</f>
        <v>0</v>
      </c>
      <c r="AT460" s="17">
        <f t="shared" si="25"/>
        <v>0</v>
      </c>
      <c r="AU460" s="5"/>
    </row>
    <row r="461" spans="1:47">
      <c r="A461" s="12">
        <f>IF(D461="","",SUBTOTAL(3,$D$5:D461))</f>
        <v>457</v>
      </c>
      <c r="B461" s="31" t="s">
        <v>972</v>
      </c>
      <c r="C461" s="32" t="s">
        <v>970</v>
      </c>
      <c r="D461" s="33" t="s">
        <v>973</v>
      </c>
      <c r="E461" s="16">
        <f>IF($D461="","",HKI!E461+HKII!E461)</f>
        <v>0</v>
      </c>
      <c r="F461" s="16">
        <f>IF($D461="","",HKI!F461+HKII!F461)</f>
        <v>0</v>
      </c>
      <c r="G461" s="16">
        <f>IF($D461="","",HKI!G461+HKII!G461)</f>
        <v>0</v>
      </c>
      <c r="H461" s="16">
        <f>IF($D461="","",HKI!H461+HKII!H461)</f>
        <v>0</v>
      </c>
      <c r="I461" s="16">
        <f>IF($D461="","",HKI!I461+HKII!I461)</f>
        <v>0</v>
      </c>
      <c r="J461" s="16">
        <f>IF($D461="","",HKI!J461+HKII!J461)</f>
        <v>0</v>
      </c>
      <c r="K461" s="16">
        <f>IF($D461="","",HKI!K461+HKII!K461)</f>
        <v>0</v>
      </c>
      <c r="L461" s="16">
        <f>IF($D461="","",HKI!L461+HKII!L461)</f>
        <v>0</v>
      </c>
      <c r="M461" s="34">
        <f>IF($D461="","",($E461+$F461*1.5+$G461*0.25+$H461*0.5+$I461*2+$J461*2.5+$K461*0.5+$L461*1.5)+'HK HE 16-17'!I467)</f>
        <v>0</v>
      </c>
      <c r="N461" s="16">
        <f>IF($D461="","",HKI!N461+HKII!N461)</f>
        <v>0</v>
      </c>
      <c r="O461" s="16">
        <f>IF($D461="","",HKI!O461+HKII!O461)</f>
        <v>0</v>
      </c>
      <c r="P461" s="16">
        <f>IF($D461="","",HKI!P461+HKII!P461)</f>
        <v>0</v>
      </c>
      <c r="Q461" s="16">
        <f>IF($D461="","",HKI!Q461+HKII!Q461)</f>
        <v>0</v>
      </c>
      <c r="R461" s="34">
        <f>IF($D461="","",SUM($N461:$Q461)+'HK HE 16-17'!N467)</f>
        <v>0</v>
      </c>
      <c r="S461" s="16">
        <f>IF($D461="","",HKI!S461+HKII!S461)</f>
        <v>0</v>
      </c>
      <c r="T461" s="16">
        <f>IF($D461="","",HKI!T461+HKII!T461)</f>
        <v>0</v>
      </c>
      <c r="U461" s="16">
        <f>IF($D461="","",HKI!U461+HKII!U461)</f>
        <v>0</v>
      </c>
      <c r="V461" s="34">
        <f>IF($D461="","",((SUM($S461:$T461))-U461)*0.1)+'HK HE 16-17'!R467</f>
        <v>0</v>
      </c>
      <c r="W461" s="16">
        <f>IF($D461="","",HKI!W461+HKII!W461)</f>
        <v>0</v>
      </c>
      <c r="X461" s="16">
        <f>IF($D461="","",HKI!X461+HKII!X461)</f>
        <v>0</v>
      </c>
      <c r="Y461" s="16">
        <f>IF($D461="","",HKI!Y461+HKII!Y461)</f>
        <v>0</v>
      </c>
      <c r="Z461" s="34">
        <f t="shared" si="23"/>
        <v>0</v>
      </c>
      <c r="AA461" s="16">
        <f>IF($D461="","",HKI!AA461+HKII!AA461)</f>
        <v>0</v>
      </c>
      <c r="AB461" s="16">
        <f>IF($D461="","",HKI!AB461+HKII!AB461)</f>
        <v>0</v>
      </c>
      <c r="AC461" s="16">
        <f>IF($D461="","",HKI!AC461+HKII!AC461)</f>
        <v>0</v>
      </c>
      <c r="AD461" s="34">
        <f t="shared" si="24"/>
        <v>0</v>
      </c>
      <c r="AE461" s="16">
        <f>IF($D461="","",HKI!AE461+HKII!AE461)</f>
        <v>0</v>
      </c>
      <c r="AF461" s="16">
        <f>IF($D461="","",HKI!AF461+HKII!AF461)</f>
        <v>0</v>
      </c>
      <c r="AG461" s="16">
        <f>IF($D461="","",HKI!AG461+HKII!AG461)</f>
        <v>0</v>
      </c>
      <c r="AH461" s="34">
        <f>IF($D461="","",HKI!AH461+HKII!AH461)</f>
        <v>0</v>
      </c>
      <c r="AI461" s="16">
        <f>IF($D461="","",HKI!AI461+HKII!AI461+'COI - CHAM THI TN 17-18'!AI461)</f>
        <v>0</v>
      </c>
      <c r="AJ461" s="16">
        <f>IF($D461="","",HKI!AJ461+HKII!AJ461+'COI - CHAM THI TN 17-18'!AJ461)</f>
        <v>0</v>
      </c>
      <c r="AK461" s="34">
        <f>IF($D461="","",(SUM($AI461:$AJ461))*0.2)+'HK HE 16-17'!Y467</f>
        <v>0</v>
      </c>
      <c r="AL461" s="16">
        <f>IF($D461="","",HKI!AL461+HKII!AL461)</f>
        <v>0</v>
      </c>
      <c r="AM461" s="16">
        <f>IF($D461="","",HKI!AM461+HKII!AM461)</f>
        <v>0</v>
      </c>
      <c r="AN461" s="34">
        <f>IF($D461="","",HKI!AN461+HKII!AN461)</f>
        <v>0</v>
      </c>
      <c r="AO461" s="16">
        <f>IF($D461="","",HKI!AO461+HKII!AO461+'COI - CHAM THI TN 17-18'!AO461)</f>
        <v>0</v>
      </c>
      <c r="AP461" s="16">
        <f>IF($D461="","",HKI!AP461+HKII!AP461+'COI - CHAM THI TN 17-18'!AP461)</f>
        <v>0</v>
      </c>
      <c r="AQ461" s="16">
        <f>IF(D461="","",SUM(AO461:AP461)*0.4)+'HK HE 16-17'!AB467</f>
        <v>0</v>
      </c>
      <c r="AR461" s="34">
        <f>IF($D461="","",HKI!AR461+HKII!AR461+'COI - CHAM THI TN 17-18'!AR461+'HK HE 16-17'!AF467)</f>
        <v>0</v>
      </c>
      <c r="AS461" s="34">
        <f>IF($D461="","",HKI!AS461+HKII!AS461+'COI - CHAM THI TN 17-18'!AS461+'HK HE 16-17'!AG467)</f>
        <v>0</v>
      </c>
      <c r="AT461" s="17">
        <f t="shared" si="25"/>
        <v>0</v>
      </c>
      <c r="AU461" s="5"/>
    </row>
    <row r="462" spans="1:47">
      <c r="A462" s="12">
        <f>IF(D462="","",SUBTOTAL(3,$D$5:D462))</f>
        <v>458</v>
      </c>
      <c r="B462" s="31" t="s">
        <v>974</v>
      </c>
      <c r="C462" s="32" t="s">
        <v>970</v>
      </c>
      <c r="D462" s="33" t="s">
        <v>975</v>
      </c>
      <c r="E462" s="16">
        <f>IF($D462="","",HKI!E462+HKII!E462)</f>
        <v>0</v>
      </c>
      <c r="F462" s="16">
        <f>IF($D462="","",HKI!F462+HKII!F462)</f>
        <v>0</v>
      </c>
      <c r="G462" s="16">
        <f>IF($D462="","",HKI!G462+HKII!G462)</f>
        <v>0</v>
      </c>
      <c r="H462" s="16">
        <f>IF($D462="","",HKI!H462+HKII!H462)</f>
        <v>0</v>
      </c>
      <c r="I462" s="16">
        <f>IF($D462="","",HKI!I462+HKII!I462)</f>
        <v>0</v>
      </c>
      <c r="J462" s="16">
        <f>IF($D462="","",HKI!J462+HKII!J462)</f>
        <v>0</v>
      </c>
      <c r="K462" s="16">
        <f>IF($D462="","",HKI!K462+HKII!K462)</f>
        <v>0</v>
      </c>
      <c r="L462" s="16">
        <f>IF($D462="","",HKI!L462+HKII!L462)</f>
        <v>0</v>
      </c>
      <c r="M462" s="34">
        <f>IF($D462="","",($E462+$F462*1.5+$G462*0.25+$H462*0.5+$I462*2+$J462*2.5+$K462*0.5+$L462*1.5)+'HK HE 16-17'!I468)</f>
        <v>0</v>
      </c>
      <c r="N462" s="16">
        <f>IF($D462="","",HKI!N462+HKII!N462)</f>
        <v>0</v>
      </c>
      <c r="O462" s="16">
        <f>IF($D462="","",HKI!O462+HKII!O462)</f>
        <v>0</v>
      </c>
      <c r="P462" s="16">
        <f>IF($D462="","",HKI!P462+HKII!P462)</f>
        <v>0</v>
      </c>
      <c r="Q462" s="16">
        <f>IF($D462="","",HKI!Q462+HKII!Q462)</f>
        <v>0</v>
      </c>
      <c r="R462" s="34">
        <f>IF($D462="","",SUM($N462:$Q462)+'HK HE 16-17'!N468)</f>
        <v>0</v>
      </c>
      <c r="S462" s="16">
        <f>IF($D462="","",HKI!S462+HKII!S462)</f>
        <v>0</v>
      </c>
      <c r="T462" s="16">
        <f>IF($D462="","",HKI!T462+HKII!T462)</f>
        <v>0</v>
      </c>
      <c r="U462" s="16">
        <f>IF($D462="","",HKI!U462+HKII!U462)</f>
        <v>0</v>
      </c>
      <c r="V462" s="34">
        <f>IF($D462="","",((SUM($S462:$T462))-U462)*0.1)+'HK HE 16-17'!R468</f>
        <v>0</v>
      </c>
      <c r="W462" s="16">
        <f>IF($D462="","",HKI!W462+HKII!W462)</f>
        <v>0</v>
      </c>
      <c r="X462" s="16">
        <f>IF($D462="","",HKI!X462+HKII!X462)</f>
        <v>0</v>
      </c>
      <c r="Y462" s="16">
        <f>IF($D462="","",HKI!Y462+HKII!Y462)</f>
        <v>0</v>
      </c>
      <c r="Z462" s="34">
        <f t="shared" si="23"/>
        <v>0</v>
      </c>
      <c r="AA462" s="16">
        <f>IF($D462="","",HKI!AA462+HKII!AA462)</f>
        <v>0</v>
      </c>
      <c r="AB462" s="16">
        <f>IF($D462="","",HKI!AB462+HKII!AB462)</f>
        <v>0</v>
      </c>
      <c r="AC462" s="16">
        <f>IF($D462="","",HKI!AC462+HKII!AC462)</f>
        <v>0</v>
      </c>
      <c r="AD462" s="34">
        <f t="shared" si="24"/>
        <v>0</v>
      </c>
      <c r="AE462" s="16">
        <f>IF($D462="","",HKI!AE462+HKII!AE462)</f>
        <v>0</v>
      </c>
      <c r="AF462" s="16">
        <f>IF($D462="","",HKI!AF462+HKII!AF462)</f>
        <v>0</v>
      </c>
      <c r="AG462" s="16">
        <f>IF($D462="","",HKI!AG462+HKII!AG462)</f>
        <v>0</v>
      </c>
      <c r="AH462" s="34">
        <f>IF($D462="","",HKI!AH462+HKII!AH462)</f>
        <v>0</v>
      </c>
      <c r="AI462" s="16">
        <f>IF($D462="","",HKI!AI462+HKII!AI462+'COI - CHAM THI TN 17-18'!AI462)</f>
        <v>0</v>
      </c>
      <c r="AJ462" s="16">
        <f>IF($D462="","",HKI!AJ462+HKII!AJ462+'COI - CHAM THI TN 17-18'!AJ462)</f>
        <v>0</v>
      </c>
      <c r="AK462" s="34">
        <f>IF($D462="","",(SUM($AI462:$AJ462))*0.2)+'HK HE 16-17'!Y468</f>
        <v>0</v>
      </c>
      <c r="AL462" s="16">
        <f>IF($D462="","",HKI!AL462+HKII!AL462)</f>
        <v>0</v>
      </c>
      <c r="AM462" s="16">
        <f>IF($D462="","",HKI!AM462+HKII!AM462)</f>
        <v>0</v>
      </c>
      <c r="AN462" s="34">
        <f>IF($D462="","",HKI!AN462+HKII!AN462)</f>
        <v>0</v>
      </c>
      <c r="AO462" s="16">
        <f>IF($D462="","",HKI!AO462+HKII!AO462+'COI - CHAM THI TN 17-18'!AO462)</f>
        <v>0</v>
      </c>
      <c r="AP462" s="16">
        <f>IF($D462="","",HKI!AP462+HKII!AP462+'COI - CHAM THI TN 17-18'!AP462)</f>
        <v>0</v>
      </c>
      <c r="AQ462" s="16">
        <f>IF(D462="","",SUM(AO462:AP462)*0.4)+'HK HE 16-17'!AB468</f>
        <v>0</v>
      </c>
      <c r="AR462" s="34">
        <f>IF($D462="","",HKI!AR462+HKII!AR462+'COI - CHAM THI TN 17-18'!AR462+'HK HE 16-17'!AF468)</f>
        <v>0</v>
      </c>
      <c r="AS462" s="34">
        <f>IF($D462="","",HKI!AS462+HKII!AS462+'COI - CHAM THI TN 17-18'!AS462+'HK HE 16-17'!AG468)</f>
        <v>0</v>
      </c>
      <c r="AT462" s="17">
        <f t="shared" si="25"/>
        <v>0</v>
      </c>
      <c r="AU462" s="5"/>
    </row>
    <row r="463" spans="1:47">
      <c r="A463" s="12">
        <f>IF(D463="","",SUBTOTAL(3,$D$5:D463))</f>
        <v>459</v>
      </c>
      <c r="B463" s="31" t="s">
        <v>976</v>
      </c>
      <c r="C463" s="32" t="s">
        <v>977</v>
      </c>
      <c r="D463" s="33" t="s">
        <v>978</v>
      </c>
      <c r="E463" s="16">
        <f>IF($D463="","",HKI!E463+HKII!E463)</f>
        <v>0</v>
      </c>
      <c r="F463" s="16">
        <f>IF($D463="","",HKI!F463+HKII!F463)</f>
        <v>0</v>
      </c>
      <c r="G463" s="16">
        <f>IF($D463="","",HKI!G463+HKII!G463)</f>
        <v>0</v>
      </c>
      <c r="H463" s="16">
        <f>IF($D463="","",HKI!H463+HKII!H463)</f>
        <v>0</v>
      </c>
      <c r="I463" s="16">
        <f>IF($D463="","",HKI!I463+HKII!I463)</f>
        <v>0</v>
      </c>
      <c r="J463" s="16">
        <f>IF($D463="","",HKI!J463+HKII!J463)</f>
        <v>0</v>
      </c>
      <c r="K463" s="16">
        <f>IF($D463="","",HKI!K463+HKII!K463)</f>
        <v>0</v>
      </c>
      <c r="L463" s="16">
        <f>IF($D463="","",HKI!L463+HKII!L463)</f>
        <v>0</v>
      </c>
      <c r="M463" s="34">
        <f>IF($D463="","",($E463+$F463*1.5+$G463*0.25+$H463*0.5+$I463*2+$J463*2.5+$K463*0.5+$L463*1.5)+'HK HE 16-17'!I469)</f>
        <v>0</v>
      </c>
      <c r="N463" s="16">
        <f>IF($D463="","",HKI!N463+HKII!N463)</f>
        <v>0</v>
      </c>
      <c r="O463" s="16">
        <f>IF($D463="","",HKI!O463+HKII!O463)</f>
        <v>0</v>
      </c>
      <c r="P463" s="16">
        <f>IF($D463="","",HKI!P463+HKII!P463)</f>
        <v>0</v>
      </c>
      <c r="Q463" s="16">
        <f>IF($D463="","",HKI!Q463+HKII!Q463)</f>
        <v>0</v>
      </c>
      <c r="R463" s="34">
        <f>IF($D463="","",SUM($N463:$Q463)+'HK HE 16-17'!N469)</f>
        <v>0</v>
      </c>
      <c r="S463" s="16">
        <f>IF($D463="","",HKI!S463+HKII!S463)</f>
        <v>0</v>
      </c>
      <c r="T463" s="16">
        <f>IF($D463="","",HKI!T463+HKII!T463)</f>
        <v>0</v>
      </c>
      <c r="U463" s="16">
        <f>IF($D463="","",HKI!U463+HKII!U463)</f>
        <v>0</v>
      </c>
      <c r="V463" s="34">
        <f>IF($D463="","",((SUM($S463:$T463))-U463)*0.1)+'HK HE 16-17'!R469</f>
        <v>0</v>
      </c>
      <c r="W463" s="16">
        <f>IF($D463="","",HKI!W463+HKII!W463)</f>
        <v>0</v>
      </c>
      <c r="X463" s="16">
        <f>IF($D463="","",HKI!X463+HKII!X463)</f>
        <v>0</v>
      </c>
      <c r="Y463" s="16">
        <f>IF($D463="","",HKI!Y463+HKII!Y463)</f>
        <v>0</v>
      </c>
      <c r="Z463" s="34">
        <f t="shared" si="23"/>
        <v>0</v>
      </c>
      <c r="AA463" s="16">
        <f>IF($D463="","",HKI!AA463+HKII!AA463)</f>
        <v>0</v>
      </c>
      <c r="AB463" s="16">
        <f>IF($D463="","",HKI!AB463+HKII!AB463)</f>
        <v>0</v>
      </c>
      <c r="AC463" s="16">
        <f>IF($D463="","",HKI!AC463+HKII!AC463)</f>
        <v>0</v>
      </c>
      <c r="AD463" s="34">
        <f t="shared" si="24"/>
        <v>0</v>
      </c>
      <c r="AE463" s="16">
        <f>IF($D463="","",HKI!AE463+HKII!AE463)</f>
        <v>0</v>
      </c>
      <c r="AF463" s="16">
        <f>IF($D463="","",HKI!AF463+HKII!AF463)</f>
        <v>0</v>
      </c>
      <c r="AG463" s="16">
        <f>IF($D463="","",HKI!AG463+HKII!AG463)</f>
        <v>0</v>
      </c>
      <c r="AH463" s="34">
        <f>IF($D463="","",HKI!AH463+HKII!AH463)</f>
        <v>0</v>
      </c>
      <c r="AI463" s="16">
        <f>IF($D463="","",HKI!AI463+HKII!AI463+'COI - CHAM THI TN 17-18'!AI463)</f>
        <v>0</v>
      </c>
      <c r="AJ463" s="16">
        <f>IF($D463="","",HKI!AJ463+HKII!AJ463+'COI - CHAM THI TN 17-18'!AJ463)</f>
        <v>0</v>
      </c>
      <c r="AK463" s="34">
        <f>IF($D463="","",(SUM($AI463:$AJ463))*0.2)+'HK HE 16-17'!Y469</f>
        <v>0</v>
      </c>
      <c r="AL463" s="16">
        <f>IF($D463="","",HKI!AL463+HKII!AL463)</f>
        <v>0</v>
      </c>
      <c r="AM463" s="16">
        <f>IF($D463="","",HKI!AM463+HKII!AM463)</f>
        <v>0</v>
      </c>
      <c r="AN463" s="34">
        <f>IF($D463="","",HKI!AN463+HKII!AN463)</f>
        <v>0</v>
      </c>
      <c r="AO463" s="16">
        <f>IF($D463="","",HKI!AO463+HKII!AO463+'COI - CHAM THI TN 17-18'!AO463)</f>
        <v>0</v>
      </c>
      <c r="AP463" s="16">
        <f>IF($D463="","",HKI!AP463+HKII!AP463+'COI - CHAM THI TN 17-18'!AP463)</f>
        <v>0</v>
      </c>
      <c r="AQ463" s="16">
        <f>IF(D463="","",SUM(AO463:AP463)*0.4)+'HK HE 16-17'!AB469</f>
        <v>0</v>
      </c>
      <c r="AR463" s="34">
        <f>IF($D463="","",HKI!AR463+HKII!AR463+'COI - CHAM THI TN 17-18'!AR463+'HK HE 16-17'!AF469)</f>
        <v>0</v>
      </c>
      <c r="AS463" s="34">
        <f>IF($D463="","",HKI!AS463+HKII!AS463+'COI - CHAM THI TN 17-18'!AS463+'HK HE 16-17'!AG469)</f>
        <v>0</v>
      </c>
      <c r="AT463" s="17">
        <f t="shared" si="25"/>
        <v>0</v>
      </c>
      <c r="AU463" s="5"/>
    </row>
    <row r="464" spans="1:47">
      <c r="A464" s="12">
        <f>IF(D464="","",SUBTOTAL(3,$D$5:D464))</f>
        <v>460</v>
      </c>
      <c r="B464" s="31" t="s">
        <v>979</v>
      </c>
      <c r="C464" s="32" t="s">
        <v>977</v>
      </c>
      <c r="D464" s="33" t="s">
        <v>980</v>
      </c>
      <c r="E464" s="16">
        <f>IF($D464="","",HKI!E464+HKII!E464)</f>
        <v>0</v>
      </c>
      <c r="F464" s="16">
        <f>IF($D464="","",HKI!F464+HKII!F464)</f>
        <v>0</v>
      </c>
      <c r="G464" s="16">
        <f>IF($D464="","",HKI!G464+HKII!G464)</f>
        <v>0</v>
      </c>
      <c r="H464" s="16">
        <f>IF($D464="","",HKI!H464+HKII!H464)</f>
        <v>0</v>
      </c>
      <c r="I464" s="16">
        <f>IF($D464="","",HKI!I464+HKII!I464)</f>
        <v>0</v>
      </c>
      <c r="J464" s="16">
        <f>IF($D464="","",HKI!J464+HKII!J464)</f>
        <v>0</v>
      </c>
      <c r="K464" s="16">
        <f>IF($D464="","",HKI!K464+HKII!K464)</f>
        <v>0</v>
      </c>
      <c r="L464" s="16">
        <f>IF($D464="","",HKI!L464+HKII!L464)</f>
        <v>0</v>
      </c>
      <c r="M464" s="34">
        <f>IF($D464="","",($E464+$F464*1.5+$G464*0.25+$H464*0.5+$I464*2+$J464*2.5+$K464*0.5+$L464*1.5)+'HK HE 16-17'!I470)</f>
        <v>0</v>
      </c>
      <c r="N464" s="16">
        <f>IF($D464="","",HKI!N464+HKII!N464)</f>
        <v>0.6</v>
      </c>
      <c r="O464" s="16">
        <f>IF($D464="","",HKI!O464+HKII!O464)</f>
        <v>0</v>
      </c>
      <c r="P464" s="16">
        <f>IF($D464="","",HKI!P464+HKII!P464)</f>
        <v>0</v>
      </c>
      <c r="Q464" s="16">
        <f>IF($D464="","",HKI!Q464+HKII!Q464)</f>
        <v>0</v>
      </c>
      <c r="R464" s="34">
        <f>IF($D464="","",SUM($N464:$Q464)+'HK HE 16-17'!N470)</f>
        <v>0.6</v>
      </c>
      <c r="S464" s="16">
        <f>IF($D464="","",HKI!S464+HKII!S464)</f>
        <v>59</v>
      </c>
      <c r="T464" s="16">
        <f>IF($D464="","",HKI!T464+HKII!T464)</f>
        <v>18</v>
      </c>
      <c r="U464" s="16">
        <f>IF($D464="","",HKI!U464+HKII!U464)</f>
        <v>38</v>
      </c>
      <c r="V464" s="34">
        <f>IF($D464="","",((SUM($S464:$T464))-U464)*0.1)+'HK HE 16-17'!R470</f>
        <v>3.9000000000000004</v>
      </c>
      <c r="W464" s="16">
        <f>IF($D464="","",HKI!W464+HKII!W464)</f>
        <v>0</v>
      </c>
      <c r="X464" s="16">
        <f>IF($D464="","",HKI!X464+HKII!X464)</f>
        <v>0</v>
      </c>
      <c r="Y464" s="16">
        <f>IF($D464="","",HKI!Y464+HKII!Y464)</f>
        <v>0</v>
      </c>
      <c r="Z464" s="34">
        <f t="shared" si="23"/>
        <v>0</v>
      </c>
      <c r="AA464" s="16">
        <f>IF($D464="","",HKI!AA464+HKII!AA464)</f>
        <v>0</v>
      </c>
      <c r="AB464" s="16">
        <f>IF($D464="","",HKI!AB464+HKII!AB464)</f>
        <v>0</v>
      </c>
      <c r="AC464" s="16">
        <f>IF($D464="","",HKI!AC464+HKII!AC464)</f>
        <v>0</v>
      </c>
      <c r="AD464" s="34">
        <f t="shared" si="24"/>
        <v>0</v>
      </c>
      <c r="AE464" s="16">
        <f>IF($D464="","",HKI!AE464+HKII!AE464)</f>
        <v>0</v>
      </c>
      <c r="AF464" s="16">
        <f>IF($D464="","",HKI!AF464+HKII!AF464)</f>
        <v>0</v>
      </c>
      <c r="AG464" s="16">
        <f>IF($D464="","",HKI!AG464+HKII!AG464)</f>
        <v>0</v>
      </c>
      <c r="AH464" s="34">
        <f>IF($D464="","",HKI!AH464+HKII!AH464)</f>
        <v>0</v>
      </c>
      <c r="AI464" s="16">
        <f>IF($D464="","",HKI!AI464+HKII!AI464+'COI - CHAM THI TN 17-18'!AI464)</f>
        <v>0</v>
      </c>
      <c r="AJ464" s="16">
        <f>IF($D464="","",HKI!AJ464+HKII!AJ464+'COI - CHAM THI TN 17-18'!AJ464)</f>
        <v>0</v>
      </c>
      <c r="AK464" s="34">
        <f>IF($D464="","",(SUM($AI464:$AJ464))*0.2)+'HK HE 16-17'!Y470</f>
        <v>0</v>
      </c>
      <c r="AL464" s="16">
        <f>IF($D464="","",HKI!AL464+HKII!AL464)</f>
        <v>0</v>
      </c>
      <c r="AM464" s="16">
        <f>IF($D464="","",HKI!AM464+HKII!AM464)</f>
        <v>0</v>
      </c>
      <c r="AN464" s="34">
        <f>IF($D464="","",HKI!AN464+HKII!AN464)</f>
        <v>0</v>
      </c>
      <c r="AO464" s="16">
        <f>IF($D464="","",HKI!AO464+HKII!AO464+'COI - CHAM THI TN 17-18'!AO464)</f>
        <v>0</v>
      </c>
      <c r="AP464" s="16">
        <f>IF($D464="","",HKI!AP464+HKII!AP464+'COI - CHAM THI TN 17-18'!AP464)</f>
        <v>0</v>
      </c>
      <c r="AQ464" s="16">
        <f>IF(D464="","",SUM(AO464:AP464)*0.4)+'HK HE 16-17'!AB470</f>
        <v>0</v>
      </c>
      <c r="AR464" s="34">
        <f>IF($D464="","",HKI!AR464+HKII!AR464+'COI - CHAM THI TN 17-18'!AR464+'HK HE 16-17'!AF470)</f>
        <v>0</v>
      </c>
      <c r="AS464" s="34">
        <f>IF($D464="","",HKI!AS464+HKII!AS464+'COI - CHAM THI TN 17-18'!AS464+'HK HE 16-17'!AG470)</f>
        <v>0.5</v>
      </c>
      <c r="AT464" s="17">
        <f t="shared" si="25"/>
        <v>5</v>
      </c>
      <c r="AU464" s="5"/>
    </row>
    <row r="465" spans="1:47">
      <c r="A465" s="12">
        <f>IF(D465="","",SUBTOTAL(3,$D$5:D465))</f>
        <v>461</v>
      </c>
      <c r="B465" s="31" t="s">
        <v>981</v>
      </c>
      <c r="C465" s="32" t="s">
        <v>977</v>
      </c>
      <c r="D465" s="33" t="s">
        <v>982</v>
      </c>
      <c r="E465" s="16">
        <f>IF($D465="","",HKI!E465+HKII!E465)</f>
        <v>0</v>
      </c>
      <c r="F465" s="16">
        <f>IF($D465="","",HKI!F465+HKII!F465)</f>
        <v>0</v>
      </c>
      <c r="G465" s="16">
        <f>IF($D465="","",HKI!G465+HKII!G465)</f>
        <v>0</v>
      </c>
      <c r="H465" s="16">
        <f>IF($D465="","",HKI!H465+HKII!H465)</f>
        <v>0</v>
      </c>
      <c r="I465" s="16">
        <f>IF($D465="","",HKI!I465+HKII!I465)</f>
        <v>0</v>
      </c>
      <c r="J465" s="16">
        <f>IF($D465="","",HKI!J465+HKII!J465)</f>
        <v>0</v>
      </c>
      <c r="K465" s="16">
        <f>IF($D465="","",HKI!K465+HKII!K465)</f>
        <v>0</v>
      </c>
      <c r="L465" s="16">
        <f>IF($D465="","",HKI!L465+HKII!L465)</f>
        <v>0</v>
      </c>
      <c r="M465" s="34">
        <f>IF($D465="","",($E465+$F465*1.5+$G465*0.25+$H465*0.5+$I465*2+$J465*2.5+$K465*0.5+$L465*1.5)+'HK HE 16-17'!I471)</f>
        <v>0</v>
      </c>
      <c r="N465" s="16">
        <f>IF($D465="","",HKI!N465+HKII!N465)</f>
        <v>0</v>
      </c>
      <c r="O465" s="16">
        <f>IF($D465="","",HKI!O465+HKII!O465)</f>
        <v>0</v>
      </c>
      <c r="P465" s="16">
        <f>IF($D465="","",HKI!P465+HKII!P465)</f>
        <v>0</v>
      </c>
      <c r="Q465" s="16">
        <f>IF($D465="","",HKI!Q465+HKII!Q465)</f>
        <v>0</v>
      </c>
      <c r="R465" s="34">
        <f>IF($D465="","",SUM($N465:$Q465)+'HK HE 16-17'!N471)</f>
        <v>0</v>
      </c>
      <c r="S465" s="16">
        <f>IF($D465="","",HKI!S465+HKII!S465)</f>
        <v>0</v>
      </c>
      <c r="T465" s="16">
        <f>IF($D465="","",HKI!T465+HKII!T465)</f>
        <v>0</v>
      </c>
      <c r="U465" s="16">
        <f>IF($D465="","",HKI!U465+HKII!U465)</f>
        <v>0</v>
      </c>
      <c r="V465" s="34">
        <f>IF($D465="","",((SUM($S465:$T465))-U465)*0.1)+'HK HE 16-17'!R471</f>
        <v>0</v>
      </c>
      <c r="W465" s="16">
        <f>IF($D465="","",HKI!W465+HKII!W465)</f>
        <v>0</v>
      </c>
      <c r="X465" s="16">
        <f>IF($D465="","",HKI!X465+HKII!X465)</f>
        <v>0</v>
      </c>
      <c r="Y465" s="16">
        <f>IF($D465="","",HKI!Y465+HKII!Y465)</f>
        <v>0</v>
      </c>
      <c r="Z465" s="34">
        <f t="shared" si="23"/>
        <v>0</v>
      </c>
      <c r="AA465" s="16">
        <f>IF($D465="","",HKI!AA465+HKII!AA465)</f>
        <v>0</v>
      </c>
      <c r="AB465" s="16">
        <f>IF($D465="","",HKI!AB465+HKII!AB465)</f>
        <v>0</v>
      </c>
      <c r="AC465" s="16">
        <f>IF($D465="","",HKI!AC465+HKII!AC465)</f>
        <v>0</v>
      </c>
      <c r="AD465" s="34">
        <f t="shared" si="24"/>
        <v>0</v>
      </c>
      <c r="AE465" s="16">
        <f>IF($D465="","",HKI!AE465+HKII!AE465)</f>
        <v>0</v>
      </c>
      <c r="AF465" s="16">
        <f>IF($D465="","",HKI!AF465+HKII!AF465)</f>
        <v>0</v>
      </c>
      <c r="AG465" s="16">
        <f>IF($D465="","",HKI!AG465+HKII!AG465)</f>
        <v>0</v>
      </c>
      <c r="AH465" s="34">
        <f>IF($D465="","",HKI!AH465+HKII!AH465)</f>
        <v>0</v>
      </c>
      <c r="AI465" s="16">
        <f>IF($D465="","",HKI!AI465+HKII!AI465+'COI - CHAM THI TN 17-18'!AI465)</f>
        <v>0</v>
      </c>
      <c r="AJ465" s="16">
        <f>IF($D465="","",HKI!AJ465+HKII!AJ465+'COI - CHAM THI TN 17-18'!AJ465)</f>
        <v>0</v>
      </c>
      <c r="AK465" s="34">
        <f>IF($D465="","",(SUM($AI465:$AJ465))*0.2)+'HK HE 16-17'!Y471</f>
        <v>0</v>
      </c>
      <c r="AL465" s="16">
        <f>IF($D465="","",HKI!AL465+HKII!AL465)</f>
        <v>0</v>
      </c>
      <c r="AM465" s="16">
        <f>IF($D465="","",HKI!AM465+HKII!AM465)</f>
        <v>0</v>
      </c>
      <c r="AN465" s="34">
        <f>IF($D465="","",HKI!AN465+HKII!AN465)</f>
        <v>0</v>
      </c>
      <c r="AO465" s="16">
        <f>IF($D465="","",HKI!AO465+HKII!AO465+'COI - CHAM THI TN 17-18'!AO465)</f>
        <v>0</v>
      </c>
      <c r="AP465" s="16">
        <f>IF($D465="","",HKI!AP465+HKII!AP465+'COI - CHAM THI TN 17-18'!AP465)</f>
        <v>0</v>
      </c>
      <c r="AQ465" s="16">
        <f>IF(D465="","",SUM(AO465:AP465)*0.4)+'HK HE 16-17'!AB471</f>
        <v>0</v>
      </c>
      <c r="AR465" s="34">
        <f>IF($D465="","",HKI!AR465+HKII!AR465+'COI - CHAM THI TN 17-18'!AR465+'HK HE 16-17'!AF471)</f>
        <v>0</v>
      </c>
      <c r="AS465" s="34">
        <f>IF($D465="","",HKI!AS465+HKII!AS465+'COI - CHAM THI TN 17-18'!AS465+'HK HE 16-17'!AG471)</f>
        <v>0</v>
      </c>
      <c r="AT465" s="17">
        <f t="shared" si="25"/>
        <v>0</v>
      </c>
      <c r="AU465" s="5"/>
    </row>
    <row r="466" spans="1:47">
      <c r="A466" s="12">
        <f>IF(D466="","",SUBTOTAL(3,$D$5:D466))</f>
        <v>462</v>
      </c>
      <c r="B466" s="31" t="s">
        <v>983</v>
      </c>
      <c r="C466" s="32" t="s">
        <v>977</v>
      </c>
      <c r="D466" s="33" t="s">
        <v>984</v>
      </c>
      <c r="E466" s="16">
        <f>IF($D466="","",HKI!E466+HKII!E466)</f>
        <v>0</v>
      </c>
      <c r="F466" s="16">
        <f>IF($D466="","",HKI!F466+HKII!F466)</f>
        <v>0</v>
      </c>
      <c r="G466" s="16">
        <f>IF($D466="","",HKI!G466+HKII!G466)</f>
        <v>0</v>
      </c>
      <c r="H466" s="16">
        <f>IF($D466="","",HKI!H466+HKII!H466)</f>
        <v>0</v>
      </c>
      <c r="I466" s="16">
        <f>IF($D466="","",HKI!I466+HKII!I466)</f>
        <v>0</v>
      </c>
      <c r="J466" s="16">
        <f>IF($D466="","",HKI!J466+HKII!J466)</f>
        <v>0</v>
      </c>
      <c r="K466" s="16">
        <f>IF($D466="","",HKI!K466+HKII!K466)</f>
        <v>0</v>
      </c>
      <c r="L466" s="16">
        <f>IF($D466="","",HKI!L466+HKII!L466)</f>
        <v>0</v>
      </c>
      <c r="M466" s="34">
        <f>IF($D466="","",($E466+$F466*1.5+$G466*0.25+$H466*0.5+$I466*2+$J466*2.5+$K466*0.5+$L466*1.5)+'HK HE 16-17'!I472)</f>
        <v>0</v>
      </c>
      <c r="N466" s="16">
        <f>IF($D466="","",HKI!N466+HKII!N466)</f>
        <v>0</v>
      </c>
      <c r="O466" s="16">
        <f>IF($D466="","",HKI!O466+HKII!O466)</f>
        <v>0</v>
      </c>
      <c r="P466" s="16">
        <f>IF($D466="","",HKI!P466+HKII!P466)</f>
        <v>0</v>
      </c>
      <c r="Q466" s="16">
        <f>IF($D466="","",HKI!Q466+HKII!Q466)</f>
        <v>0</v>
      </c>
      <c r="R466" s="34">
        <f>IF($D466="","",SUM($N466:$Q466)+'HK HE 16-17'!N472)</f>
        <v>0</v>
      </c>
      <c r="S466" s="16">
        <f>IF($D466="","",HKI!S466+HKII!S466)</f>
        <v>0</v>
      </c>
      <c r="T466" s="16">
        <f>IF($D466="","",HKI!T466+HKII!T466)</f>
        <v>0</v>
      </c>
      <c r="U466" s="16">
        <f>IF($D466="","",HKI!U466+HKII!U466)</f>
        <v>0</v>
      </c>
      <c r="V466" s="34">
        <f>IF($D466="","",((SUM($S466:$T466))-U466)*0.1)+'HK HE 16-17'!R472</f>
        <v>0</v>
      </c>
      <c r="W466" s="16">
        <f>IF($D466="","",HKI!W466+HKII!W466)</f>
        <v>0</v>
      </c>
      <c r="X466" s="16">
        <f>IF($D466="","",HKI!X466+HKII!X466)</f>
        <v>0</v>
      </c>
      <c r="Y466" s="16">
        <f>IF($D466="","",HKI!Y466+HKII!Y466)</f>
        <v>0</v>
      </c>
      <c r="Z466" s="34">
        <f t="shared" si="23"/>
        <v>0</v>
      </c>
      <c r="AA466" s="16">
        <f>IF($D466="","",HKI!AA466+HKII!AA466)</f>
        <v>0</v>
      </c>
      <c r="AB466" s="16">
        <f>IF($D466="","",HKI!AB466+HKII!AB466)</f>
        <v>0</v>
      </c>
      <c r="AC466" s="16">
        <f>IF($D466="","",HKI!AC466+HKII!AC466)</f>
        <v>0</v>
      </c>
      <c r="AD466" s="34">
        <f t="shared" si="24"/>
        <v>0</v>
      </c>
      <c r="AE466" s="16">
        <f>IF($D466="","",HKI!AE466+HKII!AE466)</f>
        <v>0</v>
      </c>
      <c r="AF466" s="16">
        <f>IF($D466="","",HKI!AF466+HKII!AF466)</f>
        <v>0</v>
      </c>
      <c r="AG466" s="16">
        <f>IF($D466="","",HKI!AG466+HKII!AG466)</f>
        <v>0</v>
      </c>
      <c r="AH466" s="34">
        <f>IF($D466="","",HKI!AH466+HKII!AH466)</f>
        <v>0</v>
      </c>
      <c r="AI466" s="16">
        <f>IF($D466="","",HKI!AI466+HKII!AI466+'COI - CHAM THI TN 17-18'!AI466)</f>
        <v>0</v>
      </c>
      <c r="AJ466" s="16">
        <f>IF($D466="","",HKI!AJ466+HKII!AJ466+'COI - CHAM THI TN 17-18'!AJ466)</f>
        <v>0</v>
      </c>
      <c r="AK466" s="34">
        <f>IF($D466="","",(SUM($AI466:$AJ466))*0.2)+'HK HE 16-17'!Y472</f>
        <v>0</v>
      </c>
      <c r="AL466" s="16">
        <f>IF($D466="","",HKI!AL466+HKII!AL466)</f>
        <v>0</v>
      </c>
      <c r="AM466" s="16">
        <f>IF($D466="","",HKI!AM466+HKII!AM466)</f>
        <v>0</v>
      </c>
      <c r="AN466" s="34">
        <f>IF($D466="","",HKI!AN466+HKII!AN466)</f>
        <v>0</v>
      </c>
      <c r="AO466" s="16">
        <f>IF($D466="","",HKI!AO466+HKII!AO466+'COI - CHAM THI TN 17-18'!AO466)</f>
        <v>0</v>
      </c>
      <c r="AP466" s="16">
        <f>IF($D466="","",HKI!AP466+HKII!AP466+'COI - CHAM THI TN 17-18'!AP466)</f>
        <v>0</v>
      </c>
      <c r="AQ466" s="16">
        <f>IF(D466="","",SUM(AO466:AP466)*0.4)+'HK HE 16-17'!AB472</f>
        <v>0</v>
      </c>
      <c r="AR466" s="34">
        <f>IF($D466="","",HKI!AR466+HKII!AR466+'COI - CHAM THI TN 17-18'!AR466+'HK HE 16-17'!AF472)</f>
        <v>0</v>
      </c>
      <c r="AS466" s="34">
        <f>IF($D466="","",HKI!AS466+HKII!AS466+'COI - CHAM THI TN 17-18'!AS466+'HK HE 16-17'!AG472)</f>
        <v>0</v>
      </c>
      <c r="AT466" s="17">
        <f t="shared" si="25"/>
        <v>0</v>
      </c>
      <c r="AU466" s="5"/>
    </row>
    <row r="467" spans="1:47">
      <c r="A467" s="12">
        <f>IF(D467="","",SUBTOTAL(3,$D$5:D467))</f>
        <v>463</v>
      </c>
      <c r="B467" s="31" t="s">
        <v>985</v>
      </c>
      <c r="C467" s="32" t="s">
        <v>977</v>
      </c>
      <c r="D467" s="33" t="s">
        <v>986</v>
      </c>
      <c r="E467" s="16">
        <f>IF($D467="","",HKI!E467+HKII!E467)</f>
        <v>0</v>
      </c>
      <c r="F467" s="16">
        <f>IF($D467="","",HKI!F467+HKII!F467)</f>
        <v>0</v>
      </c>
      <c r="G467" s="16">
        <f>IF($D467="","",HKI!G467+HKII!G467)</f>
        <v>0</v>
      </c>
      <c r="H467" s="16">
        <f>IF($D467="","",HKI!H467+HKII!H467)</f>
        <v>0</v>
      </c>
      <c r="I467" s="16">
        <f>IF($D467="","",HKI!I467+HKII!I467)</f>
        <v>0</v>
      </c>
      <c r="J467" s="16">
        <f>IF($D467="","",HKI!J467+HKII!J467)</f>
        <v>0</v>
      </c>
      <c r="K467" s="16">
        <f>IF($D467="","",HKI!K467+HKII!K467)</f>
        <v>0</v>
      </c>
      <c r="L467" s="16">
        <f>IF($D467="","",HKI!L467+HKII!L467)</f>
        <v>0</v>
      </c>
      <c r="M467" s="34">
        <f>IF($D467="","",($E467+$F467*1.5+$G467*0.25+$H467*0.5+$I467*2+$J467*2.5+$K467*0.5+$L467*1.5)+'HK HE 16-17'!I473)</f>
        <v>0</v>
      </c>
      <c r="N467" s="16">
        <f>IF($D467="","",HKI!N467+HKII!N467)</f>
        <v>0</v>
      </c>
      <c r="O467" s="16">
        <f>IF($D467="","",HKI!O467+HKII!O467)</f>
        <v>0</v>
      </c>
      <c r="P467" s="16">
        <f>IF($D467="","",HKI!P467+HKII!P467)</f>
        <v>0</v>
      </c>
      <c r="Q467" s="16">
        <f>IF($D467="","",HKI!Q467+HKII!Q467)</f>
        <v>0</v>
      </c>
      <c r="R467" s="34">
        <f>IF($D467="","",SUM($N467:$Q467)+'HK HE 16-17'!N473)</f>
        <v>0</v>
      </c>
      <c r="S467" s="16">
        <f>IF($D467="","",HKI!S467+HKII!S467)</f>
        <v>0</v>
      </c>
      <c r="T467" s="16">
        <f>IF($D467="","",HKI!T467+HKII!T467)</f>
        <v>0</v>
      </c>
      <c r="U467" s="16">
        <f>IF($D467="","",HKI!U467+HKII!U467)</f>
        <v>0</v>
      </c>
      <c r="V467" s="34">
        <f>IF($D467="","",((SUM($S467:$T467))-U467)*0.1)+'HK HE 16-17'!R473</f>
        <v>0</v>
      </c>
      <c r="W467" s="16">
        <f>IF($D467="","",HKI!W467+HKII!W467)</f>
        <v>0</v>
      </c>
      <c r="X467" s="16">
        <f>IF($D467="","",HKI!X467+HKII!X467)</f>
        <v>0</v>
      </c>
      <c r="Y467" s="16">
        <f>IF($D467="","",HKI!Y467+HKII!Y467)</f>
        <v>0</v>
      </c>
      <c r="Z467" s="34">
        <f t="shared" si="23"/>
        <v>0</v>
      </c>
      <c r="AA467" s="16">
        <f>IF($D467="","",HKI!AA467+HKII!AA467)</f>
        <v>0</v>
      </c>
      <c r="AB467" s="16">
        <f>IF($D467="","",HKI!AB467+HKII!AB467)</f>
        <v>0</v>
      </c>
      <c r="AC467" s="16">
        <f>IF($D467="","",HKI!AC467+HKII!AC467)</f>
        <v>0</v>
      </c>
      <c r="AD467" s="34">
        <f t="shared" si="24"/>
        <v>0</v>
      </c>
      <c r="AE467" s="16">
        <f>IF($D467="","",HKI!AE467+HKII!AE467)</f>
        <v>0</v>
      </c>
      <c r="AF467" s="16">
        <f>IF($D467="","",HKI!AF467+HKII!AF467)</f>
        <v>0</v>
      </c>
      <c r="AG467" s="16">
        <f>IF($D467="","",HKI!AG467+HKII!AG467)</f>
        <v>0</v>
      </c>
      <c r="AH467" s="34">
        <f>IF($D467="","",HKI!AH467+HKII!AH467)</f>
        <v>0</v>
      </c>
      <c r="AI467" s="16">
        <f>IF($D467="","",HKI!AI467+HKII!AI467+'COI - CHAM THI TN 17-18'!AI467)</f>
        <v>0</v>
      </c>
      <c r="AJ467" s="16">
        <f>IF($D467="","",HKI!AJ467+HKII!AJ467+'COI - CHAM THI TN 17-18'!AJ467)</f>
        <v>0</v>
      </c>
      <c r="AK467" s="34">
        <f>IF($D467="","",(SUM($AI467:$AJ467))*0.2)+'HK HE 16-17'!Y473</f>
        <v>0</v>
      </c>
      <c r="AL467" s="16">
        <f>IF($D467="","",HKI!AL467+HKII!AL467)</f>
        <v>0</v>
      </c>
      <c r="AM467" s="16">
        <f>IF($D467="","",HKI!AM467+HKII!AM467)</f>
        <v>0</v>
      </c>
      <c r="AN467" s="34">
        <f>IF($D467="","",HKI!AN467+HKII!AN467)</f>
        <v>0</v>
      </c>
      <c r="AO467" s="16">
        <f>IF($D467="","",HKI!AO467+HKII!AO467+'COI - CHAM THI TN 17-18'!AO467)</f>
        <v>0</v>
      </c>
      <c r="AP467" s="16">
        <f>IF($D467="","",HKI!AP467+HKII!AP467+'COI - CHAM THI TN 17-18'!AP467)</f>
        <v>0</v>
      </c>
      <c r="AQ467" s="16">
        <f>IF(D467="","",SUM(AO467:AP467)*0.4)+'HK HE 16-17'!AB473</f>
        <v>0</v>
      </c>
      <c r="AR467" s="34">
        <f>IF($D467="","",HKI!AR467+HKII!AR467+'COI - CHAM THI TN 17-18'!AR467+'HK HE 16-17'!AF473)</f>
        <v>0</v>
      </c>
      <c r="AS467" s="34">
        <f>IF($D467="","",HKI!AS467+HKII!AS467+'COI - CHAM THI TN 17-18'!AS467+'HK HE 16-17'!AG473)</f>
        <v>0</v>
      </c>
      <c r="AT467" s="17">
        <f t="shared" si="25"/>
        <v>0</v>
      </c>
      <c r="AU467" s="5"/>
    </row>
    <row r="468" spans="1:47">
      <c r="A468" s="12">
        <f>IF(D468="","",SUBTOTAL(3,$D$5:D468))</f>
        <v>464</v>
      </c>
      <c r="B468" s="31" t="s">
        <v>987</v>
      </c>
      <c r="C468" s="32" t="s">
        <v>977</v>
      </c>
      <c r="D468" s="33" t="s">
        <v>988</v>
      </c>
      <c r="E468" s="16">
        <f>IF($D468="","",HKI!E468+HKII!E468)</f>
        <v>0</v>
      </c>
      <c r="F468" s="16">
        <f>IF($D468="","",HKI!F468+HKII!F468)</f>
        <v>0</v>
      </c>
      <c r="G468" s="16">
        <f>IF($D468="","",HKI!G468+HKII!G468)</f>
        <v>0</v>
      </c>
      <c r="H468" s="16">
        <f>IF($D468="","",HKI!H468+HKII!H468)</f>
        <v>0</v>
      </c>
      <c r="I468" s="16">
        <f>IF($D468="","",HKI!I468+HKII!I468)</f>
        <v>0</v>
      </c>
      <c r="J468" s="16">
        <f>IF($D468="","",HKI!J468+HKII!J468)</f>
        <v>0</v>
      </c>
      <c r="K468" s="16">
        <f>IF($D468="","",HKI!K468+HKII!K468)</f>
        <v>0</v>
      </c>
      <c r="L468" s="16">
        <f>IF($D468="","",HKI!L468+HKII!L468)</f>
        <v>0</v>
      </c>
      <c r="M468" s="34">
        <f>IF($D468="","",($E468+$F468*1.5+$G468*0.25+$H468*0.5+$I468*2+$J468*2.5+$K468*0.5+$L468*1.5)+'HK HE 16-17'!I474)</f>
        <v>0</v>
      </c>
      <c r="N468" s="16">
        <f>IF($D468="","",HKI!N468+HKII!N468)</f>
        <v>0</v>
      </c>
      <c r="O468" s="16">
        <f>IF($D468="","",HKI!O468+HKII!O468)</f>
        <v>0</v>
      </c>
      <c r="P468" s="16">
        <f>IF($D468="","",HKI!P468+HKII!P468)</f>
        <v>0</v>
      </c>
      <c r="Q468" s="16">
        <f>IF($D468="","",HKI!Q468+HKII!Q468)</f>
        <v>0</v>
      </c>
      <c r="R468" s="34">
        <f>IF($D468="","",SUM($N468:$Q468)+'HK HE 16-17'!N474)</f>
        <v>0</v>
      </c>
      <c r="S468" s="16">
        <f>IF($D468="","",HKI!S468+HKII!S468)</f>
        <v>0</v>
      </c>
      <c r="T468" s="16">
        <f>IF($D468="","",HKI!T468+HKII!T468)</f>
        <v>0</v>
      </c>
      <c r="U468" s="16">
        <f>IF($D468="","",HKI!U468+HKII!U468)</f>
        <v>0</v>
      </c>
      <c r="V468" s="34">
        <f>IF($D468="","",((SUM($S468:$T468))-U468)*0.1)+'HK HE 16-17'!R474</f>
        <v>0</v>
      </c>
      <c r="W468" s="16">
        <f>IF($D468="","",HKI!W468+HKII!W468)</f>
        <v>0</v>
      </c>
      <c r="X468" s="16">
        <f>IF($D468="","",HKI!X468+HKII!X468)</f>
        <v>0</v>
      </c>
      <c r="Y468" s="16">
        <f>IF($D468="","",HKI!Y468+HKII!Y468)</f>
        <v>0</v>
      </c>
      <c r="Z468" s="34">
        <f t="shared" si="23"/>
        <v>0</v>
      </c>
      <c r="AA468" s="16">
        <f>IF($D468="","",HKI!AA468+HKII!AA468)</f>
        <v>0</v>
      </c>
      <c r="AB468" s="16">
        <f>IF($D468="","",HKI!AB468+HKII!AB468)</f>
        <v>0</v>
      </c>
      <c r="AC468" s="16">
        <f>IF($D468="","",HKI!AC468+HKII!AC468)</f>
        <v>0</v>
      </c>
      <c r="AD468" s="34">
        <f t="shared" si="24"/>
        <v>0</v>
      </c>
      <c r="AE468" s="16">
        <f>IF($D468="","",HKI!AE468+HKII!AE468)</f>
        <v>0</v>
      </c>
      <c r="AF468" s="16">
        <f>IF($D468="","",HKI!AF468+HKII!AF468)</f>
        <v>0</v>
      </c>
      <c r="AG468" s="16">
        <f>IF($D468="","",HKI!AG468+HKII!AG468)</f>
        <v>0</v>
      </c>
      <c r="AH468" s="34">
        <f>IF($D468="","",HKI!AH468+HKII!AH468)</f>
        <v>0</v>
      </c>
      <c r="AI468" s="16">
        <f>IF($D468="","",HKI!AI468+HKII!AI468+'COI - CHAM THI TN 17-18'!AI468)</f>
        <v>0</v>
      </c>
      <c r="AJ468" s="16">
        <f>IF($D468="","",HKI!AJ468+HKII!AJ468+'COI - CHAM THI TN 17-18'!AJ468)</f>
        <v>0</v>
      </c>
      <c r="AK468" s="34">
        <f>IF($D468="","",(SUM($AI468:$AJ468))*0.2)+'HK HE 16-17'!Y474</f>
        <v>0</v>
      </c>
      <c r="AL468" s="16">
        <f>IF($D468="","",HKI!AL468+HKII!AL468)</f>
        <v>0</v>
      </c>
      <c r="AM468" s="16">
        <f>IF($D468="","",HKI!AM468+HKII!AM468)</f>
        <v>0</v>
      </c>
      <c r="AN468" s="34">
        <f>IF($D468="","",HKI!AN468+HKII!AN468)</f>
        <v>0</v>
      </c>
      <c r="AO468" s="16">
        <f>IF($D468="","",HKI!AO468+HKII!AO468+'COI - CHAM THI TN 17-18'!AO468)</f>
        <v>0</v>
      </c>
      <c r="AP468" s="16">
        <f>IF($D468="","",HKI!AP468+HKII!AP468+'COI - CHAM THI TN 17-18'!AP468)</f>
        <v>0</v>
      </c>
      <c r="AQ468" s="16">
        <f>IF(D468="","",SUM(AO468:AP468)*0.4)+'HK HE 16-17'!AB474</f>
        <v>0</v>
      </c>
      <c r="AR468" s="34">
        <f>IF($D468="","",HKI!AR468+HKII!AR468+'COI - CHAM THI TN 17-18'!AR468+'HK HE 16-17'!AF474)</f>
        <v>0</v>
      </c>
      <c r="AS468" s="34">
        <f>IF($D468="","",HKI!AS468+HKII!AS468+'COI - CHAM THI TN 17-18'!AS468+'HK HE 16-17'!AG474)</f>
        <v>0</v>
      </c>
      <c r="AT468" s="17">
        <f t="shared" si="25"/>
        <v>0</v>
      </c>
      <c r="AU468" s="5"/>
    </row>
    <row r="469" spans="1:47">
      <c r="A469" s="12">
        <f>IF(D469="","",SUBTOTAL(3,$D$5:D469))</f>
        <v>465</v>
      </c>
      <c r="B469" s="31" t="s">
        <v>989</v>
      </c>
      <c r="C469" s="32" t="s">
        <v>977</v>
      </c>
      <c r="D469" s="33" t="s">
        <v>990</v>
      </c>
      <c r="E469" s="16">
        <f>IF($D469="","",HKI!E469+HKII!E469)</f>
        <v>0</v>
      </c>
      <c r="F469" s="16">
        <f>IF($D469="","",HKI!F469+HKII!F469)</f>
        <v>0</v>
      </c>
      <c r="G469" s="16">
        <f>IF($D469="","",HKI!G469+HKII!G469)</f>
        <v>0</v>
      </c>
      <c r="H469" s="16">
        <f>IF($D469="","",HKI!H469+HKII!H469)</f>
        <v>0</v>
      </c>
      <c r="I469" s="16">
        <f>IF($D469="","",HKI!I469+HKII!I469)</f>
        <v>0</v>
      </c>
      <c r="J469" s="16">
        <f>IF($D469="","",HKI!J469+HKII!J469)</f>
        <v>0</v>
      </c>
      <c r="K469" s="16">
        <f>IF($D469="","",HKI!K469+HKII!K469)</f>
        <v>0</v>
      </c>
      <c r="L469" s="16">
        <f>IF($D469="","",HKI!L469+HKII!L469)</f>
        <v>0</v>
      </c>
      <c r="M469" s="34">
        <f>IF($D469="","",($E469+$F469*1.5+$G469*0.25+$H469*0.5+$I469*2+$J469*2.5+$K469*0.5+$L469*1.5)+'HK HE 16-17'!I475)</f>
        <v>0</v>
      </c>
      <c r="N469" s="16">
        <f>IF($D469="","",HKI!N469+HKII!N469)</f>
        <v>4.05</v>
      </c>
      <c r="O469" s="16">
        <f>IF($D469="","",HKI!O469+HKII!O469)</f>
        <v>4.0500000000000007</v>
      </c>
      <c r="P469" s="16">
        <f>IF($D469="","",HKI!P469+HKII!P469)</f>
        <v>0</v>
      </c>
      <c r="Q469" s="16">
        <f>IF($D469="","",HKI!Q469+HKII!Q469)</f>
        <v>0</v>
      </c>
      <c r="R469" s="34">
        <f>IF($D469="","",SUM($N469:$Q469)+'HK HE 16-17'!N475)</f>
        <v>8.1000000000000014</v>
      </c>
      <c r="S469" s="16">
        <f>IF($D469="","",HKI!S469+HKII!S469)</f>
        <v>67</v>
      </c>
      <c r="T469" s="16">
        <f>IF($D469="","",HKI!T469+HKII!T469)</f>
        <v>120</v>
      </c>
      <c r="U469" s="16">
        <f>IF($D469="","",HKI!U469+HKII!U469)</f>
        <v>63</v>
      </c>
      <c r="V469" s="34">
        <f>IF($D469="","",((SUM($S469:$T469))-U469)*0.1)+'HK HE 16-17'!R475</f>
        <v>12.4</v>
      </c>
      <c r="W469" s="16">
        <f>IF($D469="","",HKI!W469+HKII!W469)</f>
        <v>0</v>
      </c>
      <c r="X469" s="16">
        <f>IF($D469="","",HKI!X469+HKII!X469)</f>
        <v>0</v>
      </c>
      <c r="Y469" s="16">
        <f>IF($D469="","",HKI!Y469+HKII!Y469)</f>
        <v>0</v>
      </c>
      <c r="Z469" s="34">
        <f t="shared" si="23"/>
        <v>0</v>
      </c>
      <c r="AA469" s="16">
        <f>IF($D469="","",HKI!AA469+HKII!AA469)</f>
        <v>0</v>
      </c>
      <c r="AB469" s="16">
        <f>IF($D469="","",HKI!AB469+HKII!AB469)</f>
        <v>0</v>
      </c>
      <c r="AC469" s="16">
        <f>IF($D469="","",HKI!AC469+HKII!AC469)</f>
        <v>0</v>
      </c>
      <c r="AD469" s="34">
        <f t="shared" si="24"/>
        <v>0</v>
      </c>
      <c r="AE469" s="16">
        <f>IF($D469="","",HKI!AE469+HKII!AE469)</f>
        <v>0</v>
      </c>
      <c r="AF469" s="16">
        <f>IF($D469="","",HKI!AF469+HKII!AF469)</f>
        <v>0</v>
      </c>
      <c r="AG469" s="16">
        <f>IF($D469="","",HKI!AG469+HKII!AG469)</f>
        <v>0</v>
      </c>
      <c r="AH469" s="34">
        <f>IF($D469="","",HKI!AH469+HKII!AH469)</f>
        <v>0</v>
      </c>
      <c r="AI469" s="16">
        <f>IF($D469="","",HKI!AI469+HKII!AI469+'COI - CHAM THI TN 17-18'!AI469)</f>
        <v>0</v>
      </c>
      <c r="AJ469" s="16">
        <f>IF($D469="","",HKI!AJ469+HKII!AJ469+'COI - CHAM THI TN 17-18'!AJ469)</f>
        <v>0</v>
      </c>
      <c r="AK469" s="34">
        <f>IF($D469="","",(SUM($AI469:$AJ469))*0.2)+'HK HE 16-17'!Y475</f>
        <v>0</v>
      </c>
      <c r="AL469" s="16">
        <f>IF($D469="","",HKI!AL469+HKII!AL469)</f>
        <v>0</v>
      </c>
      <c r="AM469" s="16">
        <f>IF($D469="","",HKI!AM469+HKII!AM469)</f>
        <v>0</v>
      </c>
      <c r="AN469" s="34">
        <f>IF($D469="","",HKI!AN469+HKII!AN469)</f>
        <v>0</v>
      </c>
      <c r="AO469" s="16">
        <f>IF($D469="","",HKI!AO469+HKII!AO469+'COI - CHAM THI TN 17-18'!AO469)</f>
        <v>0</v>
      </c>
      <c r="AP469" s="16">
        <f>IF($D469="","",HKI!AP469+HKII!AP469+'COI - CHAM THI TN 17-18'!AP469)</f>
        <v>0</v>
      </c>
      <c r="AQ469" s="16">
        <f>IF(D469="","",SUM(AO469:AP469)*0.4)+'HK HE 16-17'!AB475</f>
        <v>0</v>
      </c>
      <c r="AR469" s="34">
        <f>IF($D469="","",HKI!AR469+HKII!AR469+'COI - CHAM THI TN 17-18'!AR469+'HK HE 16-17'!AF475)</f>
        <v>0</v>
      </c>
      <c r="AS469" s="34">
        <f>IF($D469="","",HKI!AS469+HKII!AS469+'COI - CHAM THI TN 17-18'!AS469+'HK HE 16-17'!AG475)</f>
        <v>3.6</v>
      </c>
      <c r="AT469" s="17">
        <f t="shared" si="25"/>
        <v>24.1</v>
      </c>
      <c r="AU469" s="5"/>
    </row>
    <row r="470" spans="1:47">
      <c r="A470" s="12">
        <f>IF(D470="","",SUBTOTAL(3,$D$5:D470))</f>
        <v>466</v>
      </c>
      <c r="B470" s="31" t="s">
        <v>991</v>
      </c>
      <c r="C470" s="32" t="s">
        <v>992</v>
      </c>
      <c r="D470" s="33" t="s">
        <v>993</v>
      </c>
      <c r="E470" s="16">
        <f>IF($D470="","",HKI!E470+HKII!E470)</f>
        <v>0</v>
      </c>
      <c r="F470" s="16">
        <f>IF($D470="","",HKI!F470+HKII!F470)</f>
        <v>0</v>
      </c>
      <c r="G470" s="16">
        <f>IF($D470="","",HKI!G470+HKII!G470)</f>
        <v>0</v>
      </c>
      <c r="H470" s="16">
        <f>IF($D470="","",HKI!H470+HKII!H470)</f>
        <v>0</v>
      </c>
      <c r="I470" s="16">
        <f>IF($D470="","",HKI!I470+HKII!I470)</f>
        <v>0</v>
      </c>
      <c r="J470" s="16">
        <f>IF($D470="","",HKI!J470+HKII!J470)</f>
        <v>0</v>
      </c>
      <c r="K470" s="16">
        <f>IF($D470="","",HKI!K470+HKII!K470)</f>
        <v>0</v>
      </c>
      <c r="L470" s="16">
        <f>IF($D470="","",HKI!L470+HKII!L470)</f>
        <v>0</v>
      </c>
      <c r="M470" s="34">
        <f>IF($D470="","",($E470+$F470*1.5+$G470*0.25+$H470*0.5+$I470*2+$J470*2.5+$K470*0.5+$L470*1.5)+'HK HE 16-17'!I476)</f>
        <v>0</v>
      </c>
      <c r="N470" s="16">
        <f>IF($D470="","",HKI!N470+HKII!N470)</f>
        <v>0</v>
      </c>
      <c r="O470" s="16">
        <f>IF($D470="","",HKI!O470+HKII!O470)</f>
        <v>0</v>
      </c>
      <c r="P470" s="16">
        <f>IF($D470="","",HKI!P470+HKII!P470)</f>
        <v>0</v>
      </c>
      <c r="Q470" s="16">
        <f>IF($D470="","",HKI!Q470+HKII!Q470)</f>
        <v>0</v>
      </c>
      <c r="R470" s="34">
        <f>IF($D470="","",SUM($N470:$Q470)+'HK HE 16-17'!N476)</f>
        <v>0</v>
      </c>
      <c r="S470" s="16">
        <f>IF($D470="","",HKI!S470+HKII!S470)</f>
        <v>0</v>
      </c>
      <c r="T470" s="16">
        <f>IF($D470="","",HKI!T470+HKII!T470)</f>
        <v>0</v>
      </c>
      <c r="U470" s="16">
        <f>IF($D470="","",HKI!U470+HKII!U470)</f>
        <v>0</v>
      </c>
      <c r="V470" s="34">
        <f>IF($D470="","",((SUM($S470:$T470))-U470)*0.1)+'HK HE 16-17'!R476</f>
        <v>0</v>
      </c>
      <c r="W470" s="16">
        <f>IF($D470="","",HKI!W470+HKII!W470)</f>
        <v>0</v>
      </c>
      <c r="X470" s="16">
        <f>IF($D470="","",HKI!X470+HKII!X470)</f>
        <v>0</v>
      </c>
      <c r="Y470" s="16">
        <f>IF($D470="","",HKI!Y470+HKII!Y470)</f>
        <v>0</v>
      </c>
      <c r="Z470" s="34">
        <f t="shared" si="23"/>
        <v>0</v>
      </c>
      <c r="AA470" s="16">
        <f>IF($D470="","",HKI!AA470+HKII!AA470)</f>
        <v>0</v>
      </c>
      <c r="AB470" s="16">
        <f>IF($D470="","",HKI!AB470+HKII!AB470)</f>
        <v>0</v>
      </c>
      <c r="AC470" s="16">
        <f>IF($D470="","",HKI!AC470+HKII!AC470)</f>
        <v>0</v>
      </c>
      <c r="AD470" s="34">
        <f t="shared" si="24"/>
        <v>0</v>
      </c>
      <c r="AE470" s="16">
        <f>IF($D470="","",HKI!AE470+HKII!AE470)</f>
        <v>0</v>
      </c>
      <c r="AF470" s="16">
        <f>IF($D470="","",HKI!AF470+HKII!AF470)</f>
        <v>0</v>
      </c>
      <c r="AG470" s="16">
        <f>IF($D470="","",HKI!AG470+HKII!AG470)</f>
        <v>0</v>
      </c>
      <c r="AH470" s="34">
        <f>IF($D470="","",HKI!AH470+HKII!AH470)</f>
        <v>0</v>
      </c>
      <c r="AI470" s="16">
        <f>IF($D470="","",HKI!AI470+HKII!AI470+'COI - CHAM THI TN 17-18'!AI470)</f>
        <v>0</v>
      </c>
      <c r="AJ470" s="16">
        <f>IF($D470="","",HKI!AJ470+HKII!AJ470+'COI - CHAM THI TN 17-18'!AJ470)</f>
        <v>0</v>
      </c>
      <c r="AK470" s="34">
        <f>IF($D470="","",(SUM($AI470:$AJ470))*0.2)+'HK HE 16-17'!Y476</f>
        <v>0</v>
      </c>
      <c r="AL470" s="16">
        <f>IF($D470="","",HKI!AL470+HKII!AL470)</f>
        <v>0</v>
      </c>
      <c r="AM470" s="16">
        <f>IF($D470="","",HKI!AM470+HKII!AM470)</f>
        <v>0</v>
      </c>
      <c r="AN470" s="34">
        <f>IF($D470="","",HKI!AN470+HKII!AN470)</f>
        <v>0</v>
      </c>
      <c r="AO470" s="16">
        <f>IF($D470="","",HKI!AO470+HKII!AO470+'COI - CHAM THI TN 17-18'!AO470)</f>
        <v>0</v>
      </c>
      <c r="AP470" s="16">
        <f>IF($D470="","",HKI!AP470+HKII!AP470+'COI - CHAM THI TN 17-18'!AP470)</f>
        <v>0</v>
      </c>
      <c r="AQ470" s="16">
        <f>IF(D470="","",SUM(AO470:AP470)*0.4)+'HK HE 16-17'!AB476</f>
        <v>0</v>
      </c>
      <c r="AR470" s="34">
        <f>IF($D470="","",HKI!AR470+HKII!AR470+'COI - CHAM THI TN 17-18'!AR470+'HK HE 16-17'!AF476)</f>
        <v>0</v>
      </c>
      <c r="AS470" s="34">
        <f>IF($D470="","",HKI!AS470+HKII!AS470+'COI - CHAM THI TN 17-18'!AS470+'HK HE 16-17'!AG476)</f>
        <v>0</v>
      </c>
      <c r="AT470" s="17">
        <f t="shared" si="25"/>
        <v>0</v>
      </c>
      <c r="AU470" s="5"/>
    </row>
    <row r="471" spans="1:47">
      <c r="A471" s="12">
        <f>IF(D471="","",SUBTOTAL(3,$D$5:D471))</f>
        <v>467</v>
      </c>
      <c r="B471" s="31" t="s">
        <v>994</v>
      </c>
      <c r="C471" s="32" t="s">
        <v>992</v>
      </c>
      <c r="D471" s="33" t="s">
        <v>995</v>
      </c>
      <c r="E471" s="16">
        <f>IF($D471="","",HKI!E471+HKII!E471)</f>
        <v>0</v>
      </c>
      <c r="F471" s="16">
        <f>IF($D471="","",HKI!F471+HKII!F471)</f>
        <v>0</v>
      </c>
      <c r="G471" s="16">
        <f>IF($D471="","",HKI!G471+HKII!G471)</f>
        <v>0</v>
      </c>
      <c r="H471" s="16">
        <f>IF($D471="","",HKI!H471+HKII!H471)</f>
        <v>0</v>
      </c>
      <c r="I471" s="16">
        <f>IF($D471="","",HKI!I471+HKII!I471)</f>
        <v>0</v>
      </c>
      <c r="J471" s="16">
        <f>IF($D471="","",HKI!J471+HKII!J471)</f>
        <v>0</v>
      </c>
      <c r="K471" s="16">
        <f>IF($D471="","",HKI!K471+HKII!K471)</f>
        <v>0</v>
      </c>
      <c r="L471" s="16">
        <f>IF($D471="","",HKI!L471+HKII!L471)</f>
        <v>0</v>
      </c>
      <c r="M471" s="34">
        <f>IF($D471="","",($E471+$F471*1.5+$G471*0.25+$H471*0.5+$I471*2+$J471*2.5+$K471*0.5+$L471*1.5)+'HK HE 16-17'!I477)</f>
        <v>0</v>
      </c>
      <c r="N471" s="16">
        <f>IF($D471="","",HKI!N471+HKII!N471)</f>
        <v>0</v>
      </c>
      <c r="O471" s="16">
        <f>IF($D471="","",HKI!O471+HKII!O471)</f>
        <v>0</v>
      </c>
      <c r="P471" s="16">
        <f>IF($D471="","",HKI!P471+HKII!P471)</f>
        <v>0</v>
      </c>
      <c r="Q471" s="16">
        <f>IF($D471="","",HKI!Q471+HKII!Q471)</f>
        <v>0</v>
      </c>
      <c r="R471" s="34">
        <f>IF($D471="","",SUM($N471:$Q471)+'HK HE 16-17'!N477)</f>
        <v>0</v>
      </c>
      <c r="S471" s="16">
        <f>IF($D471="","",HKI!S471+HKII!S471)</f>
        <v>0</v>
      </c>
      <c r="T471" s="16">
        <f>IF($D471="","",HKI!T471+HKII!T471)</f>
        <v>0</v>
      </c>
      <c r="U471" s="16">
        <f>IF($D471="","",HKI!U471+HKII!U471)</f>
        <v>0</v>
      </c>
      <c r="V471" s="34">
        <f>IF($D471="","",((SUM($S471:$T471))-U471)*0.1)+'HK HE 16-17'!R477</f>
        <v>0</v>
      </c>
      <c r="W471" s="16">
        <f>IF($D471="","",HKI!W471+HKII!W471)</f>
        <v>0</v>
      </c>
      <c r="X471" s="16">
        <f>IF($D471="","",HKI!X471+HKII!X471)</f>
        <v>0</v>
      </c>
      <c r="Y471" s="16">
        <f>IF($D471="","",HKI!Y471+HKII!Y471)</f>
        <v>0</v>
      </c>
      <c r="Z471" s="34">
        <f t="shared" si="23"/>
        <v>0</v>
      </c>
      <c r="AA471" s="16">
        <f>IF($D471="","",HKI!AA471+HKII!AA471)</f>
        <v>0</v>
      </c>
      <c r="AB471" s="16">
        <f>IF($D471="","",HKI!AB471+HKII!AB471)</f>
        <v>0</v>
      </c>
      <c r="AC471" s="16">
        <f>IF($D471="","",HKI!AC471+HKII!AC471)</f>
        <v>0</v>
      </c>
      <c r="AD471" s="34">
        <f t="shared" si="24"/>
        <v>0</v>
      </c>
      <c r="AE471" s="16">
        <f>IF($D471="","",HKI!AE471+HKII!AE471)</f>
        <v>0</v>
      </c>
      <c r="AF471" s="16">
        <f>IF($D471="","",HKI!AF471+HKII!AF471)</f>
        <v>0</v>
      </c>
      <c r="AG471" s="16">
        <f>IF($D471="","",HKI!AG471+HKII!AG471)</f>
        <v>0</v>
      </c>
      <c r="AH471" s="34">
        <f>IF($D471="","",HKI!AH471+HKII!AH471)</f>
        <v>0</v>
      </c>
      <c r="AI471" s="16">
        <f>IF($D471="","",HKI!AI471+HKII!AI471+'COI - CHAM THI TN 17-18'!AI471)</f>
        <v>0</v>
      </c>
      <c r="AJ471" s="16">
        <f>IF($D471="","",HKI!AJ471+HKII!AJ471+'COI - CHAM THI TN 17-18'!AJ471)</f>
        <v>0</v>
      </c>
      <c r="AK471" s="34">
        <f>IF($D471="","",(SUM($AI471:$AJ471))*0.2)+'HK HE 16-17'!Y477</f>
        <v>0</v>
      </c>
      <c r="AL471" s="16">
        <f>IF($D471="","",HKI!AL471+HKII!AL471)</f>
        <v>0</v>
      </c>
      <c r="AM471" s="16">
        <f>IF($D471="","",HKI!AM471+HKII!AM471)</f>
        <v>0</v>
      </c>
      <c r="AN471" s="34">
        <f>IF($D471="","",HKI!AN471+HKII!AN471)</f>
        <v>0</v>
      </c>
      <c r="AO471" s="16">
        <f>IF($D471="","",HKI!AO471+HKII!AO471+'COI - CHAM THI TN 17-18'!AO471)</f>
        <v>0</v>
      </c>
      <c r="AP471" s="16">
        <f>IF($D471="","",HKI!AP471+HKII!AP471+'COI - CHAM THI TN 17-18'!AP471)</f>
        <v>0</v>
      </c>
      <c r="AQ471" s="16">
        <f>IF(D471="","",SUM(AO471:AP471)*0.4)+'HK HE 16-17'!AB477</f>
        <v>0</v>
      </c>
      <c r="AR471" s="34">
        <f>IF($D471="","",HKI!AR471+HKII!AR471+'COI - CHAM THI TN 17-18'!AR471+'HK HE 16-17'!AF477)</f>
        <v>0</v>
      </c>
      <c r="AS471" s="34">
        <f>IF($D471="","",HKI!AS471+HKII!AS471+'COI - CHAM THI TN 17-18'!AS471+'HK HE 16-17'!AG477)</f>
        <v>0</v>
      </c>
      <c r="AT471" s="17">
        <f t="shared" si="25"/>
        <v>0</v>
      </c>
      <c r="AU471" s="5"/>
    </row>
    <row r="472" spans="1:47">
      <c r="A472" s="12">
        <f>IF(D472="","",SUBTOTAL(3,$D$5:D472))</f>
        <v>468</v>
      </c>
      <c r="B472" s="31" t="s">
        <v>996</v>
      </c>
      <c r="C472" s="32" t="s">
        <v>992</v>
      </c>
      <c r="D472" s="33" t="s">
        <v>997</v>
      </c>
      <c r="E472" s="16">
        <f>IF($D472="","",HKI!E472+HKII!E472)</f>
        <v>0</v>
      </c>
      <c r="F472" s="16">
        <f>IF($D472="","",HKI!F472+HKII!F472)</f>
        <v>0</v>
      </c>
      <c r="G472" s="16">
        <f>IF($D472="","",HKI!G472+HKII!G472)</f>
        <v>0</v>
      </c>
      <c r="H472" s="16">
        <f>IF($D472="","",HKI!H472+HKII!H472)</f>
        <v>0</v>
      </c>
      <c r="I472" s="16">
        <f>IF($D472="","",HKI!I472+HKII!I472)</f>
        <v>0</v>
      </c>
      <c r="J472" s="16">
        <f>IF($D472="","",HKI!J472+HKII!J472)</f>
        <v>0</v>
      </c>
      <c r="K472" s="16">
        <f>IF($D472="","",HKI!K472+HKII!K472)</f>
        <v>0</v>
      </c>
      <c r="L472" s="16">
        <f>IF($D472="","",HKI!L472+HKII!L472)</f>
        <v>0</v>
      </c>
      <c r="M472" s="34">
        <f>IF($D472="","",($E472+$F472*1.5+$G472*0.25+$H472*0.5+$I472*2+$J472*2.5+$K472*0.5+$L472*1.5)+'HK HE 16-17'!I478)</f>
        <v>0</v>
      </c>
      <c r="N472" s="16">
        <f>IF($D472="","",HKI!N472+HKII!N472)</f>
        <v>0</v>
      </c>
      <c r="O472" s="16">
        <f>IF($D472="","",HKI!O472+HKII!O472)</f>
        <v>0</v>
      </c>
      <c r="P472" s="16">
        <f>IF($D472="","",HKI!P472+HKII!P472)</f>
        <v>0</v>
      </c>
      <c r="Q472" s="16">
        <f>IF($D472="","",HKI!Q472+HKII!Q472)</f>
        <v>0</v>
      </c>
      <c r="R472" s="34">
        <f>IF($D472="","",SUM($N472:$Q472)+'HK HE 16-17'!N478)</f>
        <v>0</v>
      </c>
      <c r="S472" s="16">
        <f>IF($D472="","",HKI!S472+HKII!S472)</f>
        <v>0</v>
      </c>
      <c r="T472" s="16">
        <f>IF($D472="","",HKI!T472+HKII!T472)</f>
        <v>0</v>
      </c>
      <c r="U472" s="16">
        <f>IF($D472="","",HKI!U472+HKII!U472)</f>
        <v>0</v>
      </c>
      <c r="V472" s="34">
        <f>IF($D472="","",((SUM($S472:$T472))-U472)*0.1)+'HK HE 16-17'!R478</f>
        <v>0</v>
      </c>
      <c r="W472" s="16">
        <f>IF($D472="","",HKI!W472+HKII!W472)</f>
        <v>0</v>
      </c>
      <c r="X472" s="16">
        <f>IF($D472="","",HKI!X472+HKII!X472)</f>
        <v>0</v>
      </c>
      <c r="Y472" s="16">
        <f>IF($D472="","",HKI!Y472+HKII!Y472)</f>
        <v>0</v>
      </c>
      <c r="Z472" s="34">
        <f t="shared" si="23"/>
        <v>0</v>
      </c>
      <c r="AA472" s="16">
        <f>IF($D472="","",HKI!AA472+HKII!AA472)</f>
        <v>0</v>
      </c>
      <c r="AB472" s="16">
        <f>IF($D472="","",HKI!AB472+HKII!AB472)</f>
        <v>0</v>
      </c>
      <c r="AC472" s="16">
        <f>IF($D472="","",HKI!AC472+HKII!AC472)</f>
        <v>0</v>
      </c>
      <c r="AD472" s="34">
        <f t="shared" si="24"/>
        <v>0</v>
      </c>
      <c r="AE472" s="16">
        <f>IF($D472="","",HKI!AE472+HKII!AE472)</f>
        <v>0</v>
      </c>
      <c r="AF472" s="16">
        <f>IF($D472="","",HKI!AF472+HKII!AF472)</f>
        <v>0</v>
      </c>
      <c r="AG472" s="16">
        <f>IF($D472="","",HKI!AG472+HKII!AG472)</f>
        <v>0</v>
      </c>
      <c r="AH472" s="34">
        <f>IF($D472="","",HKI!AH472+HKII!AH472)</f>
        <v>0</v>
      </c>
      <c r="AI472" s="16">
        <f>IF($D472="","",HKI!AI472+HKII!AI472+'COI - CHAM THI TN 17-18'!AI472)</f>
        <v>0</v>
      </c>
      <c r="AJ472" s="16">
        <f>IF($D472="","",HKI!AJ472+HKII!AJ472+'COI - CHAM THI TN 17-18'!AJ472)</f>
        <v>0</v>
      </c>
      <c r="AK472" s="34">
        <f>IF($D472="","",(SUM($AI472:$AJ472))*0.2)+'HK HE 16-17'!Y478</f>
        <v>0</v>
      </c>
      <c r="AL472" s="16">
        <f>IF($D472="","",HKI!AL472+HKII!AL472)</f>
        <v>0</v>
      </c>
      <c r="AM472" s="16">
        <f>IF($D472="","",HKI!AM472+HKII!AM472)</f>
        <v>0</v>
      </c>
      <c r="AN472" s="34">
        <f>IF($D472="","",HKI!AN472+HKII!AN472)</f>
        <v>0</v>
      </c>
      <c r="AO472" s="16">
        <f>IF($D472="","",HKI!AO472+HKII!AO472+'COI - CHAM THI TN 17-18'!AO472)</f>
        <v>0</v>
      </c>
      <c r="AP472" s="16">
        <f>IF($D472="","",HKI!AP472+HKII!AP472+'COI - CHAM THI TN 17-18'!AP472)</f>
        <v>0</v>
      </c>
      <c r="AQ472" s="16">
        <f>IF(D472="","",SUM(AO472:AP472)*0.4)+'HK HE 16-17'!AB478</f>
        <v>0</v>
      </c>
      <c r="AR472" s="34">
        <f>IF($D472="","",HKI!AR472+HKII!AR472+'COI - CHAM THI TN 17-18'!AR472+'HK HE 16-17'!AF478)</f>
        <v>0</v>
      </c>
      <c r="AS472" s="34">
        <f>IF($D472="","",HKI!AS472+HKII!AS472+'COI - CHAM THI TN 17-18'!AS472+'HK HE 16-17'!AG478)</f>
        <v>0</v>
      </c>
      <c r="AT472" s="17">
        <f t="shared" si="25"/>
        <v>0</v>
      </c>
      <c r="AU472" s="5"/>
    </row>
    <row r="473" spans="1:47">
      <c r="A473" s="12">
        <f>IF(D473="","",SUBTOTAL(3,$D$5:D473))</f>
        <v>469</v>
      </c>
      <c r="B473" s="31" t="s">
        <v>998</v>
      </c>
      <c r="C473" s="32" t="s">
        <v>992</v>
      </c>
      <c r="D473" s="33" t="s">
        <v>999</v>
      </c>
      <c r="E473" s="16">
        <f>IF($D473="","",HKI!E473+HKII!E473)</f>
        <v>0</v>
      </c>
      <c r="F473" s="16">
        <f>IF($D473="","",HKI!F473+HKII!F473)</f>
        <v>0</v>
      </c>
      <c r="G473" s="16">
        <f>IF($D473="","",HKI!G473+HKII!G473)</f>
        <v>0</v>
      </c>
      <c r="H473" s="16">
        <f>IF($D473="","",HKI!H473+HKII!H473)</f>
        <v>0</v>
      </c>
      <c r="I473" s="16">
        <f>IF($D473="","",HKI!I473+HKII!I473)</f>
        <v>0</v>
      </c>
      <c r="J473" s="16">
        <f>IF($D473="","",HKI!J473+HKII!J473)</f>
        <v>0</v>
      </c>
      <c r="K473" s="16">
        <f>IF($D473="","",HKI!K473+HKII!K473)</f>
        <v>0</v>
      </c>
      <c r="L473" s="16">
        <f>IF($D473="","",HKI!L473+HKII!L473)</f>
        <v>0</v>
      </c>
      <c r="M473" s="34">
        <f>IF($D473="","",($E473+$F473*1.5+$G473*0.25+$H473*0.5+$I473*2+$J473*2.5+$K473*0.5+$L473*1.5)+'HK HE 16-17'!I479)</f>
        <v>0</v>
      </c>
      <c r="N473" s="16">
        <f>IF($D473="","",HKI!N473+HKII!N473)</f>
        <v>0</v>
      </c>
      <c r="O473" s="16">
        <f>IF($D473="","",HKI!O473+HKII!O473)</f>
        <v>0</v>
      </c>
      <c r="P473" s="16">
        <f>IF($D473="","",HKI!P473+HKII!P473)</f>
        <v>0</v>
      </c>
      <c r="Q473" s="16">
        <f>IF($D473="","",HKI!Q473+HKII!Q473)</f>
        <v>0</v>
      </c>
      <c r="R473" s="34">
        <f>IF($D473="","",SUM($N473:$Q473)+'HK HE 16-17'!N479)</f>
        <v>0</v>
      </c>
      <c r="S473" s="16">
        <f>IF($D473="","",HKI!S473+HKII!S473)</f>
        <v>0</v>
      </c>
      <c r="T473" s="16">
        <f>IF($D473="","",HKI!T473+HKII!T473)</f>
        <v>0</v>
      </c>
      <c r="U473" s="16">
        <f>IF($D473="","",HKI!U473+HKII!U473)</f>
        <v>0</v>
      </c>
      <c r="V473" s="34">
        <f>IF($D473="","",((SUM($S473:$T473))-U473)*0.1)+'HK HE 16-17'!R479</f>
        <v>0</v>
      </c>
      <c r="W473" s="16">
        <f>IF($D473="","",HKI!W473+HKII!W473)</f>
        <v>0</v>
      </c>
      <c r="X473" s="16">
        <f>IF($D473="","",HKI!X473+HKII!X473)</f>
        <v>0</v>
      </c>
      <c r="Y473" s="16">
        <f>IF($D473="","",HKI!Y473+HKII!Y473)</f>
        <v>0</v>
      </c>
      <c r="Z473" s="34">
        <f t="shared" si="23"/>
        <v>0</v>
      </c>
      <c r="AA473" s="16">
        <f>IF($D473="","",HKI!AA473+HKII!AA473)</f>
        <v>0</v>
      </c>
      <c r="AB473" s="16">
        <f>IF($D473="","",HKI!AB473+HKII!AB473)</f>
        <v>0</v>
      </c>
      <c r="AC473" s="16">
        <f>IF($D473="","",HKI!AC473+HKII!AC473)</f>
        <v>0</v>
      </c>
      <c r="AD473" s="34">
        <f t="shared" si="24"/>
        <v>0</v>
      </c>
      <c r="AE473" s="16">
        <f>IF($D473="","",HKI!AE473+HKII!AE473)</f>
        <v>0</v>
      </c>
      <c r="AF473" s="16">
        <f>IF($D473="","",HKI!AF473+HKII!AF473)</f>
        <v>0</v>
      </c>
      <c r="AG473" s="16">
        <f>IF($D473="","",HKI!AG473+HKII!AG473)</f>
        <v>0</v>
      </c>
      <c r="AH473" s="34">
        <f>IF($D473="","",HKI!AH473+HKII!AH473)</f>
        <v>0</v>
      </c>
      <c r="AI473" s="16">
        <f>IF($D473="","",HKI!AI473+HKII!AI473+'COI - CHAM THI TN 17-18'!AI473)</f>
        <v>0</v>
      </c>
      <c r="AJ473" s="16">
        <f>IF($D473="","",HKI!AJ473+HKII!AJ473+'COI - CHAM THI TN 17-18'!AJ473)</f>
        <v>0</v>
      </c>
      <c r="AK473" s="34">
        <f>IF($D473="","",(SUM($AI473:$AJ473))*0.2)+'HK HE 16-17'!Y479</f>
        <v>0</v>
      </c>
      <c r="AL473" s="16">
        <f>IF($D473="","",HKI!AL473+HKII!AL473)</f>
        <v>0</v>
      </c>
      <c r="AM473" s="16">
        <f>IF($D473="","",HKI!AM473+HKII!AM473)</f>
        <v>0</v>
      </c>
      <c r="AN473" s="34">
        <f>IF($D473="","",HKI!AN473+HKII!AN473)</f>
        <v>0</v>
      </c>
      <c r="AO473" s="16">
        <f>IF($D473="","",HKI!AO473+HKII!AO473+'COI - CHAM THI TN 17-18'!AO473)</f>
        <v>0</v>
      </c>
      <c r="AP473" s="16">
        <f>IF($D473="","",HKI!AP473+HKII!AP473+'COI - CHAM THI TN 17-18'!AP473)</f>
        <v>0</v>
      </c>
      <c r="AQ473" s="16">
        <f>IF(D473="","",SUM(AO473:AP473)*0.4)+'HK HE 16-17'!AB479</f>
        <v>0</v>
      </c>
      <c r="AR473" s="34">
        <f>IF($D473="","",HKI!AR473+HKII!AR473+'COI - CHAM THI TN 17-18'!AR473+'HK HE 16-17'!AF479)</f>
        <v>0</v>
      </c>
      <c r="AS473" s="34">
        <f>IF($D473="","",HKI!AS473+HKII!AS473+'COI - CHAM THI TN 17-18'!AS473+'HK HE 16-17'!AG479)</f>
        <v>0</v>
      </c>
      <c r="AT473" s="17">
        <f t="shared" si="25"/>
        <v>0</v>
      </c>
      <c r="AU473" s="5"/>
    </row>
    <row r="474" spans="1:47">
      <c r="A474" s="12" t="str">
        <f>IF(D474="","",SUBTOTAL(3,$D$5:D474))</f>
        <v/>
      </c>
      <c r="B474" s="31"/>
      <c r="C474" s="32"/>
      <c r="D474" s="33"/>
      <c r="E474" s="16" t="str">
        <f>IF($D474="","",HKI!E474+HKII!E474)</f>
        <v/>
      </c>
      <c r="F474" s="16" t="str">
        <f>IF($D474="","",HKI!F474+HKII!F474)</f>
        <v/>
      </c>
      <c r="G474" s="16" t="str">
        <f>IF($D474="","",HKI!G474+HKII!G474)</f>
        <v/>
      </c>
      <c r="H474" s="16" t="str">
        <f>IF($D474="","",HKI!H474+HKII!H474)</f>
        <v/>
      </c>
      <c r="I474" s="16" t="str">
        <f>IF($D474="","",HKI!I474+HKII!I474)</f>
        <v/>
      </c>
      <c r="J474" s="16" t="str">
        <f>IF($D474="","",HKI!J474+HKII!J474)</f>
        <v/>
      </c>
      <c r="K474" s="16" t="str">
        <f>IF($D474="","",HKI!K474+HKII!K474)</f>
        <v/>
      </c>
      <c r="L474" s="16" t="str">
        <f>IF($D474="","",HKI!L474+HKII!L474)</f>
        <v/>
      </c>
      <c r="M474" s="34" t="str">
        <f>IF($D474="","",($E474+$F474*1.5+$G474*0.25+$H474*0.5+$I474*2+$J474*2.5+$K474*0.5+$L474*1.5)+'HK HE 16-17'!I480)</f>
        <v/>
      </c>
      <c r="N474" s="16" t="str">
        <f>IF($D474="","",HKI!N474+HKII!N474)</f>
        <v/>
      </c>
      <c r="O474" s="16" t="str">
        <f>IF($D474="","",HKI!O474+HKII!O474)</f>
        <v/>
      </c>
      <c r="P474" s="16" t="str">
        <f>IF($D474="","",HKI!P474+HKII!P474)</f>
        <v/>
      </c>
      <c r="Q474" s="16" t="str">
        <f>IF($D474="","",HKI!Q474+HKII!Q474)</f>
        <v/>
      </c>
      <c r="R474" s="34" t="str">
        <f>IF($D474="","",SUM($N474:$Q474)+'HK HE 16-17'!N480)</f>
        <v/>
      </c>
      <c r="S474" s="16" t="str">
        <f>IF($D474="","",HKI!S474+HKII!S474)</f>
        <v/>
      </c>
      <c r="T474" s="16" t="str">
        <f>IF($D474="","",HKI!T474+HKII!T474)</f>
        <v/>
      </c>
      <c r="U474" s="16" t="str">
        <f>IF($D474="","",HKI!U474+HKII!U474)</f>
        <v/>
      </c>
      <c r="V474" s="34"/>
      <c r="W474" s="16" t="str">
        <f>IF($D474="","",HKI!W474+HKII!W474)</f>
        <v/>
      </c>
      <c r="X474" s="16" t="str">
        <f>IF($D474="","",HKI!X474+HKII!X474)</f>
        <v/>
      </c>
      <c r="Y474" s="16" t="str">
        <f>IF($D474="","",HKI!Y474+HKII!Y474)</f>
        <v/>
      </c>
      <c r="Z474" s="34" t="str">
        <f t="shared" ref="Z454:Z498" si="26">IF($D474="","",((SUM($W474:$X474))-Y474)*0.2)</f>
        <v/>
      </c>
      <c r="AA474" s="16" t="str">
        <f>IF($D474="","",HKI!AA474+HKII!AA474)</f>
        <v/>
      </c>
      <c r="AB474" s="16" t="str">
        <f>IF($D474="","",HKI!AB474+HKII!AB474)</f>
        <v/>
      </c>
      <c r="AC474" s="16" t="str">
        <f>IF($D474="","",HKI!AC474+HKII!AC474)</f>
        <v/>
      </c>
      <c r="AD474" s="34" t="str">
        <f t="shared" ref="AD454:AD498" si="27">IF($D474="","",((SUM($AA474:$AB474))-AC474)*0.1)</f>
        <v/>
      </c>
      <c r="AE474" s="16" t="str">
        <f>IF($D474="","",HKI!AE474+HKII!AE474)</f>
        <v/>
      </c>
      <c r="AF474" s="16" t="str">
        <f>IF($D474="","",HKI!AF474+HKII!AF474)</f>
        <v/>
      </c>
      <c r="AG474" s="16" t="str">
        <f>IF($D474="","",HKI!AG474+HKII!AG474)</f>
        <v/>
      </c>
      <c r="AH474" s="34" t="str">
        <f>IF($D474="","",HKI!AH474+HKII!AH474)</f>
        <v/>
      </c>
      <c r="AI474" s="16" t="str">
        <f>IF($D474="","",HKI!AI474+HKII!AI474+'COI - CHAM THI TN 17-18'!AI474)</f>
        <v/>
      </c>
      <c r="AJ474" s="16" t="str">
        <f>IF($D474="","",HKI!AJ474+HKII!AJ474+'COI - CHAM THI TN 17-18'!AJ474)</f>
        <v/>
      </c>
      <c r="AK474" s="34" t="e">
        <f>IF($D474="","",(SUM($AI474:$AJ474))*0.2)+'HK HE 16-17'!Y480</f>
        <v>#VALUE!</v>
      </c>
      <c r="AL474" s="16" t="str">
        <f>IF($D474="","",HKI!AL474+HKII!AL474)</f>
        <v/>
      </c>
      <c r="AM474" s="16" t="str">
        <f>IF($D474="","",HKI!AM474+HKII!AM474)</f>
        <v/>
      </c>
      <c r="AN474" s="34" t="str">
        <f>IF($D474="","",HKI!AN474+HKII!AN474)</f>
        <v/>
      </c>
      <c r="AO474" s="16" t="str">
        <f>IF($D474="","",HKI!AO474+HKII!AO474+'COI - CHAM THI TN 17-18'!AO474)</f>
        <v/>
      </c>
      <c r="AP474" s="16" t="str">
        <f>IF($D474="","",HKI!AP474+HKII!AP474+'COI - CHAM THI TN 17-18'!AP474)</f>
        <v/>
      </c>
      <c r="AQ474" s="16" t="e">
        <f>IF(D474="","",SUM(AO474:AP474)*0.4)+'HK HE 16-17'!AB480</f>
        <v>#VALUE!</v>
      </c>
      <c r="AR474" s="34" t="str">
        <f>IF($D474="","",HKI!AR474+HKII!AR474+'COI - CHAM THI TN 17-18'!AR474+'HK HE 16-17'!AF480)</f>
        <v/>
      </c>
      <c r="AS474" s="34" t="str">
        <f>IF($D474="","",HKI!AS474+HKII!AS474+'COI - CHAM THI TN 17-18'!AS474+'HK HE 16-17'!AG480)</f>
        <v/>
      </c>
      <c r="AT474" s="17" t="str">
        <f t="shared" si="25"/>
        <v/>
      </c>
      <c r="AU474" s="5"/>
    </row>
    <row r="475" spans="1:47">
      <c r="A475" s="12" t="str">
        <f>IF(D475="","",SUBTOTAL(3,$D$5:D475))</f>
        <v/>
      </c>
      <c r="B475" s="31"/>
      <c r="C475" s="32"/>
      <c r="D475" s="33"/>
      <c r="E475" s="16" t="str">
        <f>IF($D475="","",HKI!E475+HKII!E475)</f>
        <v/>
      </c>
      <c r="F475" s="16" t="str">
        <f>IF($D475="","",HKI!F475+HKII!F475)</f>
        <v/>
      </c>
      <c r="G475" s="16" t="str">
        <f>IF($D475="","",HKI!G475+HKII!G475)</f>
        <v/>
      </c>
      <c r="H475" s="16" t="str">
        <f>IF($D475="","",HKI!H475+HKII!H475)</f>
        <v/>
      </c>
      <c r="I475" s="16" t="str">
        <f>IF($D475="","",HKI!I475+HKII!I475)</f>
        <v/>
      </c>
      <c r="J475" s="16" t="str">
        <f>IF($D475="","",HKI!J475+HKII!J475)</f>
        <v/>
      </c>
      <c r="K475" s="16" t="str">
        <f>IF($D475="","",HKI!K475+HKII!K475)</f>
        <v/>
      </c>
      <c r="L475" s="16" t="str">
        <f>IF($D475="","",HKI!L475+HKII!L475)</f>
        <v/>
      </c>
      <c r="M475" s="34" t="str">
        <f>IF($D475="","",($E475+$F475*1.5+$G475*0.25+$H475*0.5+$I475*2+$J475*2.5+$K475*0.5+$L475*1.5)+'HK HE 16-17'!I481)</f>
        <v/>
      </c>
      <c r="N475" s="16" t="str">
        <f>IF($D475="","",HKI!N475+HKII!N475)</f>
        <v/>
      </c>
      <c r="O475" s="16" t="str">
        <f>IF($D475="","",HKI!O475+HKII!O475)</f>
        <v/>
      </c>
      <c r="P475" s="16" t="str">
        <f>IF($D475="","",HKI!P475+HKII!P475)</f>
        <v/>
      </c>
      <c r="Q475" s="16" t="str">
        <f>IF($D475="","",HKI!Q475+HKII!Q475)</f>
        <v/>
      </c>
      <c r="R475" s="34" t="str">
        <f>IF($D475="","",SUM($N475:$Q475)+'HK HE 16-17'!N481)</f>
        <v/>
      </c>
      <c r="S475" s="16" t="str">
        <f>IF($D475="","",HKI!S475+HKII!S475)</f>
        <v/>
      </c>
      <c r="T475" s="16" t="str">
        <f>IF($D475="","",HKI!T475+HKII!T475)</f>
        <v/>
      </c>
      <c r="U475" s="16" t="str">
        <f>IF($D475="","",HKI!U475+HKII!U475)</f>
        <v/>
      </c>
      <c r="V475" s="34"/>
      <c r="W475" s="16" t="str">
        <f>IF($D475="","",HKI!W475+HKII!W475)</f>
        <v/>
      </c>
      <c r="X475" s="16" t="str">
        <f>IF($D475="","",HKI!X475+HKII!X475)</f>
        <v/>
      </c>
      <c r="Y475" s="16" t="str">
        <f>IF($D475="","",HKI!Y475+HKII!Y475)</f>
        <v/>
      </c>
      <c r="Z475" s="34" t="str">
        <f t="shared" si="26"/>
        <v/>
      </c>
      <c r="AA475" s="16" t="str">
        <f>IF($D475="","",HKI!AA475+HKII!AA475)</f>
        <v/>
      </c>
      <c r="AB475" s="16" t="str">
        <f>IF($D475="","",HKI!AB475+HKII!AB475)</f>
        <v/>
      </c>
      <c r="AC475" s="16" t="str">
        <f>IF($D475="","",HKI!AC475+HKII!AC475)</f>
        <v/>
      </c>
      <c r="AD475" s="34" t="str">
        <f t="shared" si="27"/>
        <v/>
      </c>
      <c r="AE475" s="16" t="str">
        <f>IF($D475="","",HKI!AE475+HKII!AE475)</f>
        <v/>
      </c>
      <c r="AF475" s="16" t="str">
        <f>IF($D475="","",HKI!AF475+HKII!AF475)</f>
        <v/>
      </c>
      <c r="AG475" s="16" t="str">
        <f>IF($D475="","",HKI!AG475+HKII!AG475)</f>
        <v/>
      </c>
      <c r="AH475" s="34" t="str">
        <f>IF($D475="","",HKI!AH475+HKII!AH475)</f>
        <v/>
      </c>
      <c r="AI475" s="16" t="str">
        <f>IF($D475="","",HKI!AI475+HKII!AI475+'COI - CHAM THI TN 17-18'!AI475)</f>
        <v/>
      </c>
      <c r="AJ475" s="16" t="str">
        <f>IF($D475="","",HKI!AJ475+HKII!AJ475+'COI - CHAM THI TN 17-18'!AJ475)</f>
        <v/>
      </c>
      <c r="AK475" s="34" t="e">
        <f>IF($D475="","",(SUM($AI475:$AJ475))*0.2)+'HK HE 16-17'!Y481</f>
        <v>#VALUE!</v>
      </c>
      <c r="AL475" s="16" t="str">
        <f>IF($D475="","",HKI!AL475+HKII!AL475)</f>
        <v/>
      </c>
      <c r="AM475" s="16" t="str">
        <f>IF($D475="","",HKI!AM475+HKII!AM475)</f>
        <v/>
      </c>
      <c r="AN475" s="34" t="str">
        <f>IF($D475="","",HKI!AN475+HKII!AN475)</f>
        <v/>
      </c>
      <c r="AO475" s="16" t="str">
        <f>IF($D475="","",HKI!AO475+HKII!AO475+'COI - CHAM THI TN 17-18'!AO475)</f>
        <v/>
      </c>
      <c r="AP475" s="16" t="str">
        <f>IF($D475="","",HKI!AP475+HKII!AP475+'COI - CHAM THI TN 17-18'!AP475)</f>
        <v/>
      </c>
      <c r="AQ475" s="16" t="e">
        <f>IF(D475="","",SUM(AO475:AP475)*0.4)+'HK HE 16-17'!AB481</f>
        <v>#VALUE!</v>
      </c>
      <c r="AR475" s="34" t="str">
        <f>IF($D475="","",HKI!AR475+HKII!AR475+'COI - CHAM THI TN 17-18'!AR475+'HK HE 16-17'!AF481)</f>
        <v/>
      </c>
      <c r="AS475" s="34" t="str">
        <f>IF($D475="","",HKI!AS475+HKII!AS475+'COI - CHAM THI TN 17-18'!AS475+'HK HE 16-17'!AG481)</f>
        <v/>
      </c>
      <c r="AT475" s="17" t="str">
        <f t="shared" si="25"/>
        <v/>
      </c>
      <c r="AU475" s="5"/>
    </row>
    <row r="476" spans="1:47">
      <c r="A476" s="12" t="str">
        <f>IF(D476="","",SUBTOTAL(3,$D$5:D476))</f>
        <v/>
      </c>
      <c r="B476" s="31"/>
      <c r="C476" s="32"/>
      <c r="D476" s="33"/>
      <c r="E476" s="16" t="str">
        <f>IF($D476="","",HKI!E476+HKII!E476)</f>
        <v/>
      </c>
      <c r="F476" s="16" t="str">
        <f>IF($D476="","",HKI!F476+HKII!F476)</f>
        <v/>
      </c>
      <c r="G476" s="16" t="str">
        <f>IF($D476="","",HKI!G476+HKII!G476)</f>
        <v/>
      </c>
      <c r="H476" s="16" t="str">
        <f>IF($D476="","",HKI!H476+HKII!H476)</f>
        <v/>
      </c>
      <c r="I476" s="16" t="str">
        <f>IF($D476="","",HKI!I476+HKII!I476)</f>
        <v/>
      </c>
      <c r="J476" s="16" t="str">
        <f>IF($D476="","",HKI!J476+HKII!J476)</f>
        <v/>
      </c>
      <c r="K476" s="16" t="str">
        <f>IF($D476="","",HKI!K476+HKII!K476)</f>
        <v/>
      </c>
      <c r="L476" s="16" t="str">
        <f>IF($D476="","",HKI!L476+HKII!L476)</f>
        <v/>
      </c>
      <c r="M476" s="34" t="str">
        <f>IF($D476="","",($E476+$F476*1.5+$G476*0.25+$H476*0.5+$I476*2+$J476*2.5+$K476*0.5+$L476*1.5)+'HK HE 16-17'!I482)</f>
        <v/>
      </c>
      <c r="N476" s="16" t="str">
        <f>IF($D476="","",HKI!N476+HKII!N476)</f>
        <v/>
      </c>
      <c r="O476" s="16" t="str">
        <f>IF($D476="","",HKI!O476+HKII!O476)</f>
        <v/>
      </c>
      <c r="P476" s="16" t="str">
        <f>IF($D476="","",HKI!P476+HKII!P476)</f>
        <v/>
      </c>
      <c r="Q476" s="16" t="str">
        <f>IF($D476="","",HKI!Q476+HKII!Q476)</f>
        <v/>
      </c>
      <c r="R476" s="34" t="str">
        <f>IF($D476="","",SUM($N476:$Q476)+'HK HE 16-17'!N482)</f>
        <v/>
      </c>
      <c r="S476" s="16" t="str">
        <f>IF($D476="","",HKI!S476+HKII!S476)</f>
        <v/>
      </c>
      <c r="T476" s="16" t="str">
        <f>IF($D476="","",HKI!T476+HKII!T476)</f>
        <v/>
      </c>
      <c r="U476" s="16" t="str">
        <f>IF($D476="","",HKI!U476+HKII!U476)</f>
        <v/>
      </c>
      <c r="V476" s="34"/>
      <c r="W476" s="16" t="str">
        <f>IF($D476="","",HKI!W476+HKII!W476)</f>
        <v/>
      </c>
      <c r="X476" s="16" t="str">
        <f>IF($D476="","",HKI!X476+HKII!X476)</f>
        <v/>
      </c>
      <c r="Y476" s="16" t="str">
        <f>IF($D476="","",HKI!Y476+HKII!Y476)</f>
        <v/>
      </c>
      <c r="Z476" s="34" t="str">
        <f t="shared" si="26"/>
        <v/>
      </c>
      <c r="AA476" s="16" t="str">
        <f>IF($D476="","",HKI!AA476+HKII!AA476)</f>
        <v/>
      </c>
      <c r="AB476" s="16" t="str">
        <f>IF($D476="","",HKI!AB476+HKII!AB476)</f>
        <v/>
      </c>
      <c r="AC476" s="16" t="str">
        <f>IF($D476="","",HKI!AC476+HKII!AC476)</f>
        <v/>
      </c>
      <c r="AD476" s="34" t="str">
        <f t="shared" si="27"/>
        <v/>
      </c>
      <c r="AE476" s="16" t="str">
        <f>IF($D476="","",HKI!AE476+HKII!AE476)</f>
        <v/>
      </c>
      <c r="AF476" s="16" t="str">
        <f>IF($D476="","",HKI!AF476+HKII!AF476)</f>
        <v/>
      </c>
      <c r="AG476" s="16" t="str">
        <f>IF($D476="","",HKI!AG476+HKII!AG476)</f>
        <v/>
      </c>
      <c r="AH476" s="34" t="str">
        <f>IF($D476="","",HKI!AH476+HKII!AH476)</f>
        <v/>
      </c>
      <c r="AI476" s="16" t="str">
        <f>IF($D476="","",HKI!AI476+HKII!AI476+'COI - CHAM THI TN 17-18'!AI476)</f>
        <v/>
      </c>
      <c r="AJ476" s="16" t="str">
        <f>IF($D476="","",HKI!AJ476+HKII!AJ476+'COI - CHAM THI TN 17-18'!AJ476)</f>
        <v/>
      </c>
      <c r="AK476" s="34" t="e">
        <f>IF($D476="","",(SUM($AI476:$AJ476))*0.2)+'HK HE 16-17'!Y482</f>
        <v>#VALUE!</v>
      </c>
      <c r="AL476" s="16" t="str">
        <f>IF($D476="","",HKI!AL476+HKII!AL476)</f>
        <v/>
      </c>
      <c r="AM476" s="16" t="str">
        <f>IF($D476="","",HKI!AM476+HKII!AM476)</f>
        <v/>
      </c>
      <c r="AN476" s="34" t="str">
        <f>IF($D476="","",HKI!AN476+HKII!AN476)</f>
        <v/>
      </c>
      <c r="AO476" s="16" t="str">
        <f>IF($D476="","",HKI!AO476+HKII!AO476+'COI - CHAM THI TN 17-18'!AO476)</f>
        <v/>
      </c>
      <c r="AP476" s="16" t="str">
        <f>IF($D476="","",HKI!AP476+HKII!AP476+'COI - CHAM THI TN 17-18'!AP476)</f>
        <v/>
      </c>
      <c r="AQ476" s="16" t="e">
        <f>IF(D476="","",SUM(AO476:AP476)*0.4)+'HK HE 16-17'!AB482</f>
        <v>#VALUE!</v>
      </c>
      <c r="AR476" s="34" t="str">
        <f>IF($D476="","",HKI!AR476+HKII!AR476+'COI - CHAM THI TN 17-18'!AR476+'HK HE 16-17'!AF482)</f>
        <v/>
      </c>
      <c r="AS476" s="34" t="str">
        <f>IF($D476="","",HKI!AS476+HKII!AS476+'COI - CHAM THI TN 17-18'!AS476+'HK HE 16-17'!AG482)</f>
        <v/>
      </c>
      <c r="AT476" s="17" t="str">
        <f t="shared" si="25"/>
        <v/>
      </c>
      <c r="AU476" s="5"/>
    </row>
    <row r="477" spans="1:47">
      <c r="A477" s="12" t="str">
        <f>IF(D477="","",SUBTOTAL(3,$D$5:D477))</f>
        <v/>
      </c>
      <c r="B477" s="31"/>
      <c r="C477" s="32"/>
      <c r="D477" s="33"/>
      <c r="E477" s="16" t="str">
        <f>IF($D477="","",HKI!E477+HKII!E477)</f>
        <v/>
      </c>
      <c r="F477" s="16" t="str">
        <f>IF($D477="","",HKI!F477+HKII!F477)</f>
        <v/>
      </c>
      <c r="G477" s="16" t="str">
        <f>IF($D477="","",HKI!G477+HKII!G477)</f>
        <v/>
      </c>
      <c r="H477" s="16" t="str">
        <f>IF($D477="","",HKI!H477+HKII!H477)</f>
        <v/>
      </c>
      <c r="I477" s="16" t="str">
        <f>IF($D477="","",HKI!I477+HKII!I477)</f>
        <v/>
      </c>
      <c r="J477" s="16" t="str">
        <f>IF($D477="","",HKI!J477+HKII!J477)</f>
        <v/>
      </c>
      <c r="K477" s="16" t="str">
        <f>IF($D477="","",HKI!K477+HKII!K477)</f>
        <v/>
      </c>
      <c r="L477" s="16" t="str">
        <f>IF($D477="","",HKI!L477+HKII!L477)</f>
        <v/>
      </c>
      <c r="M477" s="34" t="str">
        <f>IF($D477="","",($E477+$F477*1.5+$G477*0.25+$H477*0.5+$I477*2+$J477*2.5+$K477*0.5+$L477*1.5)+'HK HE 16-17'!I483)</f>
        <v/>
      </c>
      <c r="N477" s="16" t="str">
        <f>IF($D477="","",HKI!N477+HKII!N477)</f>
        <v/>
      </c>
      <c r="O477" s="16" t="str">
        <f>IF($D477="","",HKI!O477+HKII!O477)</f>
        <v/>
      </c>
      <c r="P477" s="16" t="str">
        <f>IF($D477="","",HKI!P477+HKII!P477)</f>
        <v/>
      </c>
      <c r="Q477" s="16" t="str">
        <f>IF($D477="","",HKI!Q477+HKII!Q477)</f>
        <v/>
      </c>
      <c r="R477" s="34" t="str">
        <f>IF($D477="","",SUM($N477:$Q477)+'HK HE 16-17'!N483)</f>
        <v/>
      </c>
      <c r="S477" s="16" t="str">
        <f>IF($D477="","",HKI!S477+HKII!S477)</f>
        <v/>
      </c>
      <c r="T477" s="16" t="str">
        <f>IF($D477="","",HKI!T477+HKII!T477)</f>
        <v/>
      </c>
      <c r="U477" s="16" t="str">
        <f>IF($D477="","",HKI!U477+HKII!U477)</f>
        <v/>
      </c>
      <c r="V477" s="34"/>
      <c r="W477" s="16" t="str">
        <f>IF($D477="","",HKI!W477+HKII!W477)</f>
        <v/>
      </c>
      <c r="X477" s="16" t="str">
        <f>IF($D477="","",HKI!X477+HKII!X477)</f>
        <v/>
      </c>
      <c r="Y477" s="16" t="str">
        <f>IF($D477="","",HKI!Y477+HKII!Y477)</f>
        <v/>
      </c>
      <c r="Z477" s="34" t="str">
        <f t="shared" si="26"/>
        <v/>
      </c>
      <c r="AA477" s="16" t="str">
        <f>IF($D477="","",HKI!AA477+HKII!AA477)</f>
        <v/>
      </c>
      <c r="AB477" s="16" t="str">
        <f>IF($D477="","",HKI!AB477+HKII!AB477)</f>
        <v/>
      </c>
      <c r="AC477" s="16" t="str">
        <f>IF($D477="","",HKI!AC477+HKII!AC477)</f>
        <v/>
      </c>
      <c r="AD477" s="34" t="str">
        <f t="shared" si="27"/>
        <v/>
      </c>
      <c r="AE477" s="16" t="str">
        <f>IF($D477="","",HKI!AE477+HKII!AE477)</f>
        <v/>
      </c>
      <c r="AF477" s="16" t="str">
        <f>IF($D477="","",HKI!AF477+HKII!AF477)</f>
        <v/>
      </c>
      <c r="AG477" s="16" t="str">
        <f>IF($D477="","",HKI!AG477+HKII!AG477)</f>
        <v/>
      </c>
      <c r="AH477" s="34" t="str">
        <f>IF($D477="","",HKI!AH477+HKII!AH477)</f>
        <v/>
      </c>
      <c r="AI477" s="16" t="str">
        <f>IF($D477="","",HKI!AI477+HKII!AI477+'COI - CHAM THI TN 17-18'!AI477)</f>
        <v/>
      </c>
      <c r="AJ477" s="16" t="str">
        <f>IF($D477="","",HKI!AJ477+HKII!AJ477+'COI - CHAM THI TN 17-18'!AJ477)</f>
        <v/>
      </c>
      <c r="AK477" s="34" t="e">
        <f>IF($D477="","",(SUM($AI477:$AJ477))*0.2)+'HK HE 16-17'!Y483</f>
        <v>#VALUE!</v>
      </c>
      <c r="AL477" s="16" t="str">
        <f>IF($D477="","",HKI!AL477+HKII!AL477)</f>
        <v/>
      </c>
      <c r="AM477" s="16" t="str">
        <f>IF($D477="","",HKI!AM477+HKII!AM477)</f>
        <v/>
      </c>
      <c r="AN477" s="34" t="str">
        <f>IF($D477="","",HKI!AN477+HKII!AN477)</f>
        <v/>
      </c>
      <c r="AO477" s="16" t="str">
        <f>IF($D477="","",HKI!AO477+HKII!AO477+'COI - CHAM THI TN 17-18'!AO477)</f>
        <v/>
      </c>
      <c r="AP477" s="16" t="str">
        <f>IF($D477="","",HKI!AP477+HKII!AP477+'COI - CHAM THI TN 17-18'!AP477)</f>
        <v/>
      </c>
      <c r="AQ477" s="16" t="e">
        <f>IF(D477="","",SUM(AO477:AP477)*0.4)+'HK HE 16-17'!AB483</f>
        <v>#VALUE!</v>
      </c>
      <c r="AR477" s="34" t="str">
        <f>IF($D477="","",HKI!AR477+HKII!AR477+'COI - CHAM THI TN 17-18'!AR477+'HK HE 16-17'!AF483)</f>
        <v/>
      </c>
      <c r="AS477" s="34" t="str">
        <f>IF($D477="","",HKI!AS477+HKII!AS477+'COI - CHAM THI TN 17-18'!AS477+'HK HE 16-17'!AG483)</f>
        <v/>
      </c>
      <c r="AT477" s="17" t="str">
        <f t="shared" si="25"/>
        <v/>
      </c>
      <c r="AU477" s="5"/>
    </row>
    <row r="478" spans="1:47">
      <c r="A478" s="12" t="str">
        <f>IF(D478="","",SUBTOTAL(3,$D$5:D478))</f>
        <v/>
      </c>
      <c r="B478" s="31"/>
      <c r="C478" s="32"/>
      <c r="D478" s="33"/>
      <c r="E478" s="16" t="str">
        <f>IF($D478="","",HKI!E478+HKII!E478)</f>
        <v/>
      </c>
      <c r="F478" s="16" t="str">
        <f>IF($D478="","",HKI!F478+HKII!F478)</f>
        <v/>
      </c>
      <c r="G478" s="16" t="str">
        <f>IF($D478="","",HKI!G478+HKII!G478)</f>
        <v/>
      </c>
      <c r="H478" s="16" t="str">
        <f>IF($D478="","",HKI!H478+HKII!H478)</f>
        <v/>
      </c>
      <c r="I478" s="16" t="str">
        <f>IF($D478="","",HKI!I478+HKII!I478)</f>
        <v/>
      </c>
      <c r="J478" s="16" t="str">
        <f>IF($D478="","",HKI!J478+HKII!J478)</f>
        <v/>
      </c>
      <c r="K478" s="16" t="str">
        <f>IF($D478="","",HKI!K478+HKII!K478)</f>
        <v/>
      </c>
      <c r="L478" s="16" t="str">
        <f>IF($D478="","",HKI!L478+HKII!L478)</f>
        <v/>
      </c>
      <c r="M478" s="34" t="str">
        <f>IF($D478="","",($E478+$F478*1.5+$G478*0.25+$H478*0.5+$I478*2+$J478*2.5+$K478*0.5+$L478*1.5)+'HK HE 16-17'!I484)</f>
        <v/>
      </c>
      <c r="N478" s="16" t="str">
        <f>IF($D478="","",HKI!N478+HKII!N478)</f>
        <v/>
      </c>
      <c r="O478" s="16" t="str">
        <f>IF($D478="","",HKI!O478+HKII!O478)</f>
        <v/>
      </c>
      <c r="P478" s="16" t="str">
        <f>IF($D478="","",HKI!P478+HKII!P478)</f>
        <v/>
      </c>
      <c r="Q478" s="16" t="str">
        <f>IF($D478="","",HKI!Q478+HKII!Q478)</f>
        <v/>
      </c>
      <c r="R478" s="34" t="str">
        <f>IF($D478="","",SUM($N478:$Q478)+'HK HE 16-17'!N484)</f>
        <v/>
      </c>
      <c r="S478" s="16" t="str">
        <f>IF($D478="","",HKI!S478+HKII!S478)</f>
        <v/>
      </c>
      <c r="T478" s="16" t="str">
        <f>IF($D478="","",HKI!T478+HKII!T478)</f>
        <v/>
      </c>
      <c r="U478" s="16" t="str">
        <f>IF($D478="","",HKI!U478+HKII!U478)</f>
        <v/>
      </c>
      <c r="V478" s="34"/>
      <c r="W478" s="16" t="str">
        <f>IF($D478="","",HKI!W478+HKII!W478)</f>
        <v/>
      </c>
      <c r="X478" s="16" t="str">
        <f>IF($D478="","",HKI!X478+HKII!X478)</f>
        <v/>
      </c>
      <c r="Y478" s="16" t="str">
        <f>IF($D478="","",HKI!Y478+HKII!Y478)</f>
        <v/>
      </c>
      <c r="Z478" s="34" t="str">
        <f t="shared" si="26"/>
        <v/>
      </c>
      <c r="AA478" s="16" t="str">
        <f>IF($D478="","",HKI!AA478+HKII!AA478)</f>
        <v/>
      </c>
      <c r="AB478" s="16" t="str">
        <f>IF($D478="","",HKI!AB478+HKII!AB478)</f>
        <v/>
      </c>
      <c r="AC478" s="16" t="str">
        <f>IF($D478="","",HKI!AC478+HKII!AC478)</f>
        <v/>
      </c>
      <c r="AD478" s="34" t="str">
        <f t="shared" si="27"/>
        <v/>
      </c>
      <c r="AE478" s="16" t="str">
        <f>IF($D478="","",HKI!AE478+HKII!AE478)</f>
        <v/>
      </c>
      <c r="AF478" s="16" t="str">
        <f>IF($D478="","",HKI!AF478+HKII!AF478)</f>
        <v/>
      </c>
      <c r="AG478" s="16" t="str">
        <f>IF($D478="","",HKI!AG478+HKII!AG478)</f>
        <v/>
      </c>
      <c r="AH478" s="34" t="str">
        <f>IF($D478="","",HKI!AH478+HKII!AH478)</f>
        <v/>
      </c>
      <c r="AI478" s="16" t="str">
        <f>IF($D478="","",HKI!AI478+HKII!AI478+'COI - CHAM THI TN 17-18'!AI478)</f>
        <v/>
      </c>
      <c r="AJ478" s="16" t="str">
        <f>IF($D478="","",HKI!AJ478+HKII!AJ478+'COI - CHAM THI TN 17-18'!AJ478)</f>
        <v/>
      </c>
      <c r="AK478" s="34" t="e">
        <f>IF($D478="","",(SUM($AI478:$AJ478))*0.2)+'HK HE 16-17'!Y484</f>
        <v>#VALUE!</v>
      </c>
      <c r="AL478" s="16" t="str">
        <f>IF($D478="","",HKI!AL478+HKII!AL478)</f>
        <v/>
      </c>
      <c r="AM478" s="16" t="str">
        <f>IF($D478="","",HKI!AM478+HKII!AM478)</f>
        <v/>
      </c>
      <c r="AN478" s="34" t="str">
        <f>IF($D478="","",HKI!AN478+HKII!AN478)</f>
        <v/>
      </c>
      <c r="AO478" s="16" t="str">
        <f>IF($D478="","",HKI!AO478+HKII!AO478+'COI - CHAM THI TN 17-18'!AO478)</f>
        <v/>
      </c>
      <c r="AP478" s="16" t="str">
        <f>IF($D478="","",HKI!AP478+HKII!AP478+'COI - CHAM THI TN 17-18'!AP478)</f>
        <v/>
      </c>
      <c r="AQ478" s="16" t="e">
        <f>IF(D478="","",SUM(AO478:AP478)*0.4)+'HK HE 16-17'!AB484</f>
        <v>#VALUE!</v>
      </c>
      <c r="AR478" s="34" t="str">
        <f>IF($D478="","",HKI!AR478+HKII!AR478+'COI - CHAM THI TN 17-18'!AR478+'HK HE 16-17'!AF484)</f>
        <v/>
      </c>
      <c r="AS478" s="34" t="str">
        <f>IF($D478="","",HKI!AS478+HKII!AS478+'COI - CHAM THI TN 17-18'!AS478+'HK HE 16-17'!AG484)</f>
        <v/>
      </c>
      <c r="AT478" s="17" t="str">
        <f t="shared" si="25"/>
        <v/>
      </c>
      <c r="AU478" s="5"/>
    </row>
    <row r="479" spans="1:47">
      <c r="A479" s="12" t="str">
        <f>IF(D479="","",SUBTOTAL(3,$D$5:D479))</f>
        <v/>
      </c>
      <c r="B479" s="31"/>
      <c r="C479" s="32"/>
      <c r="D479" s="33"/>
      <c r="E479" s="16" t="str">
        <f>IF($D479="","",HKI!E479+HKII!E479)</f>
        <v/>
      </c>
      <c r="F479" s="16" t="str">
        <f>IF($D479="","",HKI!F479+HKII!F479)</f>
        <v/>
      </c>
      <c r="G479" s="16" t="str">
        <f>IF($D479="","",HKI!G479+HKII!G479)</f>
        <v/>
      </c>
      <c r="H479" s="16" t="str">
        <f>IF($D479="","",HKI!H479+HKII!H479)</f>
        <v/>
      </c>
      <c r="I479" s="16" t="str">
        <f>IF($D479="","",HKI!I479+HKII!I479)</f>
        <v/>
      </c>
      <c r="J479" s="16" t="str">
        <f>IF($D479="","",HKI!J479+HKII!J479)</f>
        <v/>
      </c>
      <c r="K479" s="16" t="str">
        <f>IF($D479="","",HKI!K479+HKII!K479)</f>
        <v/>
      </c>
      <c r="L479" s="16" t="str">
        <f>IF($D479="","",HKI!L479+HKII!L479)</f>
        <v/>
      </c>
      <c r="M479" s="34" t="str">
        <f>IF($D479="","",($E479+$F479*1.5+$G479*0.25+$H479*0.5+$I479*2+$J479*2.5+$K479*0.5+$L479*1.5)+'HK HE 16-17'!I485)</f>
        <v/>
      </c>
      <c r="N479" s="16" t="str">
        <f>IF($D479="","",HKI!N479+HKII!N479)</f>
        <v/>
      </c>
      <c r="O479" s="16" t="str">
        <f>IF($D479="","",HKI!O479+HKII!O479)</f>
        <v/>
      </c>
      <c r="P479" s="16" t="str">
        <f>IF($D479="","",HKI!P479+HKII!P479)</f>
        <v/>
      </c>
      <c r="Q479" s="16" t="str">
        <f>IF($D479="","",HKI!Q479+HKII!Q479)</f>
        <v/>
      </c>
      <c r="R479" s="34" t="str">
        <f>IF($D479="","",SUM($N479:$Q479)+'HK HE 16-17'!N485)</f>
        <v/>
      </c>
      <c r="S479" s="16" t="str">
        <f>IF($D479="","",HKI!S479+HKII!S479)</f>
        <v/>
      </c>
      <c r="T479" s="16" t="str">
        <f>IF($D479="","",HKI!T479+HKII!T479)</f>
        <v/>
      </c>
      <c r="U479" s="16" t="str">
        <f>IF($D479="","",HKI!U479+HKII!U479)</f>
        <v/>
      </c>
      <c r="V479" s="34"/>
      <c r="W479" s="16" t="str">
        <f>IF($D479="","",HKI!W479+HKII!W479)</f>
        <v/>
      </c>
      <c r="X479" s="16" t="str">
        <f>IF($D479="","",HKI!X479+HKII!X479)</f>
        <v/>
      </c>
      <c r="Y479" s="16" t="str">
        <f>IF($D479="","",HKI!Y479+HKII!Y479)</f>
        <v/>
      </c>
      <c r="Z479" s="34" t="str">
        <f t="shared" si="26"/>
        <v/>
      </c>
      <c r="AA479" s="16" t="str">
        <f>IF($D479="","",HKI!AA479+HKII!AA479)</f>
        <v/>
      </c>
      <c r="AB479" s="16" t="str">
        <f>IF($D479="","",HKI!AB479+HKII!AB479)</f>
        <v/>
      </c>
      <c r="AC479" s="16" t="str">
        <f>IF($D479="","",HKI!AC479+HKII!AC479)</f>
        <v/>
      </c>
      <c r="AD479" s="34" t="str">
        <f t="shared" si="27"/>
        <v/>
      </c>
      <c r="AE479" s="16" t="str">
        <f>IF($D479="","",HKI!AE479+HKII!AE479)</f>
        <v/>
      </c>
      <c r="AF479" s="16" t="str">
        <f>IF($D479="","",HKI!AF479+HKII!AF479)</f>
        <v/>
      </c>
      <c r="AG479" s="16" t="str">
        <f>IF($D479="","",HKI!AG479+HKII!AG479)</f>
        <v/>
      </c>
      <c r="AH479" s="34" t="str">
        <f>IF($D479="","",HKI!AH479+HKII!AH479)</f>
        <v/>
      </c>
      <c r="AI479" s="16" t="str">
        <f>IF($D479="","",HKI!AI479+HKII!AI479+'COI - CHAM THI TN 17-18'!AI479)</f>
        <v/>
      </c>
      <c r="AJ479" s="16" t="str">
        <f>IF($D479="","",HKI!AJ479+HKII!AJ479+'COI - CHAM THI TN 17-18'!AJ479)</f>
        <v/>
      </c>
      <c r="AK479" s="34" t="e">
        <f>IF($D479="","",(SUM($AI479:$AJ479))*0.2)+'HK HE 16-17'!Y485</f>
        <v>#VALUE!</v>
      </c>
      <c r="AL479" s="16" t="str">
        <f>IF($D479="","",HKI!AL479+HKII!AL479)</f>
        <v/>
      </c>
      <c r="AM479" s="16" t="str">
        <f>IF($D479="","",HKI!AM479+HKII!AM479)</f>
        <v/>
      </c>
      <c r="AN479" s="34" t="str">
        <f>IF($D479="","",HKI!AN479+HKII!AN479)</f>
        <v/>
      </c>
      <c r="AO479" s="16" t="str">
        <f>IF($D479="","",HKI!AO479+HKII!AO479+'COI - CHAM THI TN 17-18'!AO479)</f>
        <v/>
      </c>
      <c r="AP479" s="16" t="str">
        <f>IF($D479="","",HKI!AP479+HKII!AP479+'COI - CHAM THI TN 17-18'!AP479)</f>
        <v/>
      </c>
      <c r="AQ479" s="16" t="e">
        <f>IF(D479="","",SUM(AO479:AP479)*0.4)+'HK HE 16-17'!AB485</f>
        <v>#VALUE!</v>
      </c>
      <c r="AR479" s="34" t="str">
        <f>IF($D479="","",HKI!AR479+HKII!AR479+'COI - CHAM THI TN 17-18'!AR479+'HK HE 16-17'!AF485)</f>
        <v/>
      </c>
      <c r="AS479" s="34" t="str">
        <f>IF($D479="","",HKI!AS479+HKII!AS479+'COI - CHAM THI TN 17-18'!AS479+'HK HE 16-17'!AG485)</f>
        <v/>
      </c>
      <c r="AT479" s="17" t="str">
        <f t="shared" si="25"/>
        <v/>
      </c>
      <c r="AU479" s="5"/>
    </row>
    <row r="480" spans="1:47">
      <c r="A480" s="12" t="str">
        <f>IF(D480="","",SUBTOTAL(3,$D$5:D480))</f>
        <v/>
      </c>
      <c r="B480" s="31"/>
      <c r="C480" s="32"/>
      <c r="D480" s="33"/>
      <c r="E480" s="16" t="str">
        <f>IF($D480="","",HKI!E480+HKII!E480)</f>
        <v/>
      </c>
      <c r="F480" s="16" t="str">
        <f>IF($D480="","",HKI!F480+HKII!F480)</f>
        <v/>
      </c>
      <c r="G480" s="16" t="str">
        <f>IF($D480="","",HKI!G480+HKII!G480)</f>
        <v/>
      </c>
      <c r="H480" s="16" t="str">
        <f>IF($D480="","",HKI!H480+HKII!H480)</f>
        <v/>
      </c>
      <c r="I480" s="16" t="str">
        <f>IF($D480="","",HKI!I480+HKII!I480)</f>
        <v/>
      </c>
      <c r="J480" s="16" t="str">
        <f>IF($D480="","",HKI!J480+HKII!J480)</f>
        <v/>
      </c>
      <c r="K480" s="16" t="str">
        <f>IF($D480="","",HKI!K480+HKII!K480)</f>
        <v/>
      </c>
      <c r="L480" s="16" t="str">
        <f>IF($D480="","",HKI!L480+HKII!L480)</f>
        <v/>
      </c>
      <c r="M480" s="34" t="str">
        <f>IF($D480="","",($E480+$F480*1.5+$G480*0.25+$H480*0.5+$I480*2+$J480*2.5+$K480*0.5+$L480*1.5)+'HK HE 16-17'!I486)</f>
        <v/>
      </c>
      <c r="N480" s="16" t="str">
        <f>IF($D480="","",HKI!N480+HKII!N480)</f>
        <v/>
      </c>
      <c r="O480" s="16" t="str">
        <f>IF($D480="","",HKI!O480+HKII!O480)</f>
        <v/>
      </c>
      <c r="P480" s="16" t="str">
        <f>IF($D480="","",HKI!P480+HKII!P480)</f>
        <v/>
      </c>
      <c r="Q480" s="16" t="str">
        <f>IF($D480="","",HKI!Q480+HKII!Q480)</f>
        <v/>
      </c>
      <c r="R480" s="34" t="str">
        <f>IF($D480="","",SUM($N480:$Q480)+'HK HE 16-17'!N486)</f>
        <v/>
      </c>
      <c r="S480" s="16" t="str">
        <f>IF($D480="","",HKI!S480+HKII!S480)</f>
        <v/>
      </c>
      <c r="T480" s="16" t="str">
        <f>IF($D480="","",HKI!T480+HKII!T480)</f>
        <v/>
      </c>
      <c r="U480" s="16" t="str">
        <f>IF($D480="","",HKI!U480+HKII!U480)</f>
        <v/>
      </c>
      <c r="V480" s="34"/>
      <c r="W480" s="16" t="str">
        <f>IF($D480="","",HKI!W480+HKII!W480)</f>
        <v/>
      </c>
      <c r="X480" s="16" t="str">
        <f>IF($D480="","",HKI!X480+HKII!X480)</f>
        <v/>
      </c>
      <c r="Y480" s="16" t="str">
        <f>IF($D480="","",HKI!Y480+HKII!Y480)</f>
        <v/>
      </c>
      <c r="Z480" s="34" t="str">
        <f t="shared" si="26"/>
        <v/>
      </c>
      <c r="AA480" s="16" t="str">
        <f>IF($D480="","",HKI!AA480+HKII!AA480)</f>
        <v/>
      </c>
      <c r="AB480" s="16" t="str">
        <f>IF($D480="","",HKI!AB480+HKII!AB480)</f>
        <v/>
      </c>
      <c r="AC480" s="16" t="str">
        <f>IF($D480="","",HKI!AC480+HKII!AC480)</f>
        <v/>
      </c>
      <c r="AD480" s="34" t="str">
        <f t="shared" si="27"/>
        <v/>
      </c>
      <c r="AE480" s="16" t="str">
        <f>IF($D480="","",HKI!AE480+HKII!AE480)</f>
        <v/>
      </c>
      <c r="AF480" s="16" t="str">
        <f>IF($D480="","",HKI!AF480+HKII!AF480)</f>
        <v/>
      </c>
      <c r="AG480" s="16" t="str">
        <f>IF($D480="","",HKI!AG480+HKII!AG480)</f>
        <v/>
      </c>
      <c r="AH480" s="34" t="str">
        <f>IF($D480="","",HKI!AH480+HKII!AH480)</f>
        <v/>
      </c>
      <c r="AI480" s="16" t="str">
        <f>IF($D480="","",HKI!AI480+HKII!AI480+'COI - CHAM THI TN 17-18'!AI480)</f>
        <v/>
      </c>
      <c r="AJ480" s="16" t="str">
        <f>IF($D480="","",HKI!AJ480+HKII!AJ480+'COI - CHAM THI TN 17-18'!AJ480)</f>
        <v/>
      </c>
      <c r="AK480" s="34" t="e">
        <f>IF($D480="","",(SUM($AI480:$AJ480))*0.2)+'HK HE 16-17'!Y486</f>
        <v>#VALUE!</v>
      </c>
      <c r="AL480" s="16" t="str">
        <f>IF($D480="","",HKI!AL480+HKII!AL480)</f>
        <v/>
      </c>
      <c r="AM480" s="16" t="str">
        <f>IF($D480="","",HKI!AM480+HKII!AM480)</f>
        <v/>
      </c>
      <c r="AN480" s="34" t="str">
        <f>IF($D480="","",HKI!AN480+HKII!AN480)</f>
        <v/>
      </c>
      <c r="AO480" s="16" t="str">
        <f>IF($D480="","",HKI!AO480+HKII!AO480+'COI - CHAM THI TN 17-18'!AO480)</f>
        <v/>
      </c>
      <c r="AP480" s="16" t="str">
        <f>IF($D480="","",HKI!AP480+HKII!AP480+'COI - CHAM THI TN 17-18'!AP480)</f>
        <v/>
      </c>
      <c r="AQ480" s="16" t="e">
        <f>IF(D480="","",SUM(AO480:AP480)*0.4)+'HK HE 16-17'!AB486</f>
        <v>#VALUE!</v>
      </c>
      <c r="AR480" s="34" t="str">
        <f>IF($D480="","",HKI!AR480+HKII!AR480+'COI - CHAM THI TN 17-18'!AR480+'HK HE 16-17'!AF486)</f>
        <v/>
      </c>
      <c r="AS480" s="34" t="str">
        <f>IF($D480="","",HKI!AS480+HKII!AS480+'COI - CHAM THI TN 17-18'!AS480+'HK HE 16-17'!AG486)</f>
        <v/>
      </c>
      <c r="AT480" s="17" t="str">
        <f t="shared" si="25"/>
        <v/>
      </c>
      <c r="AU480" s="5"/>
    </row>
    <row r="481" spans="1:47">
      <c r="A481" s="12" t="str">
        <f>IF(D481="","",SUBTOTAL(3,$D$5:D481))</f>
        <v/>
      </c>
      <c r="B481" s="31"/>
      <c r="C481" s="32"/>
      <c r="D481" s="33"/>
      <c r="E481" s="16" t="str">
        <f>IF($D481="","",HKI!E481+HKII!E481)</f>
        <v/>
      </c>
      <c r="F481" s="16" t="str">
        <f>IF($D481="","",HKI!F481+HKII!F481)</f>
        <v/>
      </c>
      <c r="G481" s="16" t="str">
        <f>IF($D481="","",HKI!G481+HKII!G481)</f>
        <v/>
      </c>
      <c r="H481" s="16" t="str">
        <f>IF($D481="","",HKI!H481+HKII!H481)</f>
        <v/>
      </c>
      <c r="I481" s="16" t="str">
        <f>IF($D481="","",HKI!I481+HKII!I481)</f>
        <v/>
      </c>
      <c r="J481" s="16" t="str">
        <f>IF($D481="","",HKI!J481+HKII!J481)</f>
        <v/>
      </c>
      <c r="K481" s="16" t="str">
        <f>IF($D481="","",HKI!K481+HKII!K481)</f>
        <v/>
      </c>
      <c r="L481" s="16" t="str">
        <f>IF($D481="","",HKI!L481+HKII!L481)</f>
        <v/>
      </c>
      <c r="M481" s="34" t="str">
        <f>IF($D481="","",($E481+$F481*1.5+$G481*0.25+$H481*0.5+$I481*2+$J481*2.5+$K481*0.5+$L481*1.5)+'HK HE 16-17'!I487)</f>
        <v/>
      </c>
      <c r="N481" s="16" t="str">
        <f>IF($D481="","",HKI!N481+HKII!N481)</f>
        <v/>
      </c>
      <c r="O481" s="16" t="str">
        <f>IF($D481="","",HKI!O481+HKII!O481)</f>
        <v/>
      </c>
      <c r="P481" s="16" t="str">
        <f>IF($D481="","",HKI!P481+HKII!P481)</f>
        <v/>
      </c>
      <c r="Q481" s="16" t="str">
        <f>IF($D481="","",HKI!Q481+HKII!Q481)</f>
        <v/>
      </c>
      <c r="R481" s="34" t="str">
        <f>IF($D481="","",SUM($N481:$Q481)+'HK HE 16-17'!N487)</f>
        <v/>
      </c>
      <c r="S481" s="16" t="str">
        <f>IF($D481="","",HKI!S481+HKII!S481)</f>
        <v/>
      </c>
      <c r="T481" s="16" t="str">
        <f>IF($D481="","",HKI!T481+HKII!T481)</f>
        <v/>
      </c>
      <c r="U481" s="16" t="str">
        <f>IF($D481="","",HKI!U481+HKII!U481)</f>
        <v/>
      </c>
      <c r="V481" s="34"/>
      <c r="W481" s="16" t="str">
        <f>IF($D481="","",HKI!W481+HKII!W481)</f>
        <v/>
      </c>
      <c r="X481" s="16" t="str">
        <f>IF($D481="","",HKI!X481+HKII!X481)</f>
        <v/>
      </c>
      <c r="Y481" s="16" t="str">
        <f>IF($D481="","",HKI!Y481+HKII!Y481)</f>
        <v/>
      </c>
      <c r="Z481" s="34" t="str">
        <f t="shared" si="26"/>
        <v/>
      </c>
      <c r="AA481" s="16" t="str">
        <f>IF($D481="","",HKI!AA481+HKII!AA481)</f>
        <v/>
      </c>
      <c r="AB481" s="16" t="str">
        <f>IF($D481="","",HKI!AB481+HKII!AB481)</f>
        <v/>
      </c>
      <c r="AC481" s="16" t="str">
        <f>IF($D481="","",HKI!AC481+HKII!AC481)</f>
        <v/>
      </c>
      <c r="AD481" s="34" t="str">
        <f t="shared" si="27"/>
        <v/>
      </c>
      <c r="AE481" s="16" t="str">
        <f>IF($D481="","",HKI!AE481+HKII!AE481)</f>
        <v/>
      </c>
      <c r="AF481" s="16" t="str">
        <f>IF($D481="","",HKI!AF481+HKII!AF481)</f>
        <v/>
      </c>
      <c r="AG481" s="16" t="str">
        <f>IF($D481="","",HKI!AG481+HKII!AG481)</f>
        <v/>
      </c>
      <c r="AH481" s="34" t="str">
        <f>IF($D481="","",HKI!AH481+HKII!AH481)</f>
        <v/>
      </c>
      <c r="AI481" s="16" t="str">
        <f>IF($D481="","",HKI!AI481+HKII!AI481+'COI - CHAM THI TN 17-18'!AI481)</f>
        <v/>
      </c>
      <c r="AJ481" s="16" t="str">
        <f>IF($D481="","",HKI!AJ481+HKII!AJ481+'COI - CHAM THI TN 17-18'!AJ481)</f>
        <v/>
      </c>
      <c r="AK481" s="34" t="e">
        <f>IF($D481="","",(SUM($AI481:$AJ481))*0.2)+'HK HE 16-17'!Y487</f>
        <v>#VALUE!</v>
      </c>
      <c r="AL481" s="16" t="str">
        <f>IF($D481="","",HKI!AL481+HKII!AL481)</f>
        <v/>
      </c>
      <c r="AM481" s="16" t="str">
        <f>IF($D481="","",HKI!AM481+HKII!AM481)</f>
        <v/>
      </c>
      <c r="AN481" s="34" t="str">
        <f>IF($D481="","",HKI!AN481+HKII!AN481)</f>
        <v/>
      </c>
      <c r="AO481" s="16" t="str">
        <f>IF($D481="","",HKI!AO481+HKII!AO481+'COI - CHAM THI TN 17-18'!AO481)</f>
        <v/>
      </c>
      <c r="AP481" s="16" t="str">
        <f>IF($D481="","",HKI!AP481+HKII!AP481+'COI - CHAM THI TN 17-18'!AP481)</f>
        <v/>
      </c>
      <c r="AQ481" s="16" t="e">
        <f>IF(D481="","",SUM(AO481:AP481)*0.4)+'HK HE 16-17'!AB487</f>
        <v>#VALUE!</v>
      </c>
      <c r="AR481" s="34" t="str">
        <f>IF($D481="","",HKI!AR481+HKII!AR481+'COI - CHAM THI TN 17-18'!AR481+'HK HE 16-17'!AF487)</f>
        <v/>
      </c>
      <c r="AS481" s="34" t="str">
        <f>IF($D481="","",HKI!AS481+HKII!AS481+'COI - CHAM THI TN 17-18'!AS481+'HK HE 16-17'!AG487)</f>
        <v/>
      </c>
      <c r="AT481" s="17" t="str">
        <f t="shared" si="25"/>
        <v/>
      </c>
      <c r="AU481" s="5"/>
    </row>
    <row r="482" spans="1:47">
      <c r="A482" s="12" t="str">
        <f>IF(D482="","",SUBTOTAL(3,$D$5:D482))</f>
        <v/>
      </c>
      <c r="B482" s="31"/>
      <c r="C482" s="32"/>
      <c r="D482" s="33"/>
      <c r="E482" s="16" t="str">
        <f>IF($D482="","",HKI!E482+HKII!E482)</f>
        <v/>
      </c>
      <c r="F482" s="16" t="str">
        <f>IF($D482="","",HKI!F482+HKII!F482)</f>
        <v/>
      </c>
      <c r="G482" s="16" t="str">
        <f>IF($D482="","",HKI!G482+HKII!G482)</f>
        <v/>
      </c>
      <c r="H482" s="16" t="str">
        <f>IF($D482="","",HKI!H482+HKII!H482)</f>
        <v/>
      </c>
      <c r="I482" s="16" t="str">
        <f>IF($D482="","",HKI!I482+HKII!I482)</f>
        <v/>
      </c>
      <c r="J482" s="16" t="str">
        <f>IF($D482="","",HKI!J482+HKII!J482)</f>
        <v/>
      </c>
      <c r="K482" s="16" t="str">
        <f>IF($D482="","",HKI!K482+HKII!K482)</f>
        <v/>
      </c>
      <c r="L482" s="16" t="str">
        <f>IF($D482="","",HKI!L482+HKII!L482)</f>
        <v/>
      </c>
      <c r="M482" s="34" t="str">
        <f>IF($D482="","",($E482+$F482*1.5+$G482*0.25+$H482*0.5+$I482*2+$J482*2.5+$K482*0.5+$L482*1.5)+'HK HE 16-17'!I488)</f>
        <v/>
      </c>
      <c r="N482" s="16" t="str">
        <f>IF($D482="","",HKI!N482+HKII!N482)</f>
        <v/>
      </c>
      <c r="O482" s="16" t="str">
        <f>IF($D482="","",HKI!O482+HKII!O482)</f>
        <v/>
      </c>
      <c r="P482" s="16" t="str">
        <f>IF($D482="","",HKI!P482+HKII!P482)</f>
        <v/>
      </c>
      <c r="Q482" s="16" t="str">
        <f>IF($D482="","",HKI!Q482+HKII!Q482)</f>
        <v/>
      </c>
      <c r="R482" s="34" t="str">
        <f>IF($D482="","",SUM($N482:$Q482)+'HK HE 16-17'!N488)</f>
        <v/>
      </c>
      <c r="S482" s="16" t="str">
        <f>IF($D482="","",HKI!S482+HKII!S482)</f>
        <v/>
      </c>
      <c r="T482" s="16" t="str">
        <f>IF($D482="","",HKI!T482+HKII!T482)</f>
        <v/>
      </c>
      <c r="U482" s="16" t="str">
        <f>IF($D482="","",HKI!U482+HKII!U482)</f>
        <v/>
      </c>
      <c r="V482" s="34"/>
      <c r="W482" s="16" t="str">
        <f>IF($D482="","",HKI!W482+HKII!W482)</f>
        <v/>
      </c>
      <c r="X482" s="16" t="str">
        <f>IF($D482="","",HKI!X482+HKII!X482)</f>
        <v/>
      </c>
      <c r="Y482" s="16" t="str">
        <f>IF($D482="","",HKI!Y482+HKII!Y482)</f>
        <v/>
      </c>
      <c r="Z482" s="34" t="str">
        <f t="shared" si="26"/>
        <v/>
      </c>
      <c r="AA482" s="16" t="str">
        <f>IF($D482="","",HKI!AA482+HKII!AA482)</f>
        <v/>
      </c>
      <c r="AB482" s="16" t="str">
        <f>IF($D482="","",HKI!AB482+HKII!AB482)</f>
        <v/>
      </c>
      <c r="AC482" s="16" t="str">
        <f>IF($D482="","",HKI!AC482+HKII!AC482)</f>
        <v/>
      </c>
      <c r="AD482" s="34" t="str">
        <f t="shared" si="27"/>
        <v/>
      </c>
      <c r="AE482" s="16" t="str">
        <f>IF($D482="","",HKI!AE482+HKII!AE482)</f>
        <v/>
      </c>
      <c r="AF482" s="16" t="str">
        <f>IF($D482="","",HKI!AF482+HKII!AF482)</f>
        <v/>
      </c>
      <c r="AG482" s="16" t="str">
        <f>IF($D482="","",HKI!AG482+HKII!AG482)</f>
        <v/>
      </c>
      <c r="AH482" s="34" t="str">
        <f>IF($D482="","",HKI!AH482+HKII!AH482)</f>
        <v/>
      </c>
      <c r="AI482" s="16" t="str">
        <f>IF($D482="","",HKI!AI482+HKII!AI482+'COI - CHAM THI TN 17-18'!AI482)</f>
        <v/>
      </c>
      <c r="AJ482" s="16" t="str">
        <f>IF($D482="","",HKI!AJ482+HKII!AJ482+'COI - CHAM THI TN 17-18'!AJ482)</f>
        <v/>
      </c>
      <c r="AK482" s="34" t="e">
        <f>IF($D482="","",(SUM($AI482:$AJ482))*0.2)+'HK HE 16-17'!Y488</f>
        <v>#VALUE!</v>
      </c>
      <c r="AL482" s="16" t="str">
        <f>IF($D482="","",HKI!AL482+HKII!AL482)</f>
        <v/>
      </c>
      <c r="AM482" s="16" t="str">
        <f>IF($D482="","",HKI!AM482+HKII!AM482)</f>
        <v/>
      </c>
      <c r="AN482" s="34" t="str">
        <f>IF($D482="","",HKI!AN482+HKII!AN482)</f>
        <v/>
      </c>
      <c r="AO482" s="16" t="str">
        <f>IF($D482="","",HKI!AO482+HKII!AO482+'COI - CHAM THI TN 17-18'!AO482)</f>
        <v/>
      </c>
      <c r="AP482" s="16" t="str">
        <f>IF($D482="","",HKI!AP482+HKII!AP482+'COI - CHAM THI TN 17-18'!AP482)</f>
        <v/>
      </c>
      <c r="AQ482" s="16" t="e">
        <f>IF(D482="","",SUM(AO482:AP482)*0.4)+'HK HE 16-17'!AB488</f>
        <v>#VALUE!</v>
      </c>
      <c r="AR482" s="34" t="str">
        <f>IF($D482="","",HKI!AR482+HKII!AR482+'COI - CHAM THI TN 17-18'!AR482+'HK HE 16-17'!AF488)</f>
        <v/>
      </c>
      <c r="AS482" s="34" t="str">
        <f>IF($D482="","",HKI!AS482+HKII!AS482+'COI - CHAM THI TN 17-18'!AS482+'HK HE 16-17'!AG488)</f>
        <v/>
      </c>
      <c r="AT482" s="17" t="str">
        <f t="shared" si="25"/>
        <v/>
      </c>
      <c r="AU482" s="5"/>
    </row>
    <row r="483" spans="1:47">
      <c r="A483" s="12" t="str">
        <f>IF(D483="","",SUBTOTAL(3,$D$5:D483))</f>
        <v/>
      </c>
      <c r="B483" s="31"/>
      <c r="C483" s="32"/>
      <c r="D483" s="33"/>
      <c r="E483" s="16" t="str">
        <f>IF($D483="","",HKI!E483+HKII!E483)</f>
        <v/>
      </c>
      <c r="F483" s="16" t="str">
        <f>IF($D483="","",HKI!F483+HKII!F483)</f>
        <v/>
      </c>
      <c r="G483" s="16" t="str">
        <f>IF($D483="","",HKI!G483+HKII!G483)</f>
        <v/>
      </c>
      <c r="H483" s="16" t="str">
        <f>IF($D483="","",HKI!H483+HKII!H483)</f>
        <v/>
      </c>
      <c r="I483" s="16" t="str">
        <f>IF($D483="","",HKI!I483+HKII!I483)</f>
        <v/>
      </c>
      <c r="J483" s="16" t="str">
        <f>IF($D483="","",HKI!J483+HKII!J483)</f>
        <v/>
      </c>
      <c r="K483" s="16" t="str">
        <f>IF($D483="","",HKI!K483+HKII!K483)</f>
        <v/>
      </c>
      <c r="L483" s="16" t="str">
        <f>IF($D483="","",HKI!L483+HKII!L483)</f>
        <v/>
      </c>
      <c r="M483" s="34" t="str">
        <f>IF($D483="","",($E483+$F483*1.5+$G483*0.25+$H483*0.5+$I483*2+$J483*2.5+$K483*0.5+$L483*1.5)+'HK HE 16-17'!I489)</f>
        <v/>
      </c>
      <c r="N483" s="16" t="str">
        <f>IF($D483="","",HKI!N483+HKII!N483)</f>
        <v/>
      </c>
      <c r="O483" s="16" t="str">
        <f>IF($D483="","",HKI!O483+HKII!O483)</f>
        <v/>
      </c>
      <c r="P483" s="16" t="str">
        <f>IF($D483="","",HKI!P483+HKII!P483)</f>
        <v/>
      </c>
      <c r="Q483" s="16" t="str">
        <f>IF($D483="","",HKI!Q483+HKII!Q483)</f>
        <v/>
      </c>
      <c r="R483" s="34" t="str">
        <f>IF($D483="","",SUM($N483:$Q483)+'HK HE 16-17'!N489)</f>
        <v/>
      </c>
      <c r="S483" s="16" t="str">
        <f>IF($D483="","",HKI!S483+HKII!S483)</f>
        <v/>
      </c>
      <c r="T483" s="16" t="str">
        <f>IF($D483="","",HKI!T483+HKII!T483)</f>
        <v/>
      </c>
      <c r="U483" s="16" t="str">
        <f>IF($D483="","",HKI!U483+HKII!U483)</f>
        <v/>
      </c>
      <c r="V483" s="34"/>
      <c r="W483" s="16" t="str">
        <f>IF($D483="","",HKI!W483+HKII!W483)</f>
        <v/>
      </c>
      <c r="X483" s="16" t="str">
        <f>IF($D483="","",HKI!X483+HKII!X483)</f>
        <v/>
      </c>
      <c r="Y483" s="16" t="str">
        <f>IF($D483="","",HKI!Y483+HKII!Y483)</f>
        <v/>
      </c>
      <c r="Z483" s="34" t="str">
        <f t="shared" si="26"/>
        <v/>
      </c>
      <c r="AA483" s="16" t="str">
        <f>IF($D483="","",HKI!AA483+HKII!AA483)</f>
        <v/>
      </c>
      <c r="AB483" s="16" t="str">
        <f>IF($D483="","",HKI!AB483+HKII!AB483)</f>
        <v/>
      </c>
      <c r="AC483" s="16" t="str">
        <f>IF($D483="","",HKI!AC483+HKII!AC483)</f>
        <v/>
      </c>
      <c r="AD483" s="34" t="str">
        <f t="shared" si="27"/>
        <v/>
      </c>
      <c r="AE483" s="16" t="str">
        <f>IF($D483="","",HKI!AE483+HKII!AE483)</f>
        <v/>
      </c>
      <c r="AF483" s="16" t="str">
        <f>IF($D483="","",HKI!AF483+HKII!AF483)</f>
        <v/>
      </c>
      <c r="AG483" s="16" t="str">
        <f>IF($D483="","",HKI!AG483+HKII!AG483)</f>
        <v/>
      </c>
      <c r="AH483" s="34" t="str">
        <f>IF($D483="","",HKI!AH483+HKII!AH483)</f>
        <v/>
      </c>
      <c r="AI483" s="16" t="str">
        <f>IF($D483="","",HKI!AI483+HKII!AI483+'COI - CHAM THI TN 17-18'!AI483)</f>
        <v/>
      </c>
      <c r="AJ483" s="16" t="str">
        <f>IF($D483="","",HKI!AJ483+HKII!AJ483+'COI - CHAM THI TN 17-18'!AJ483)</f>
        <v/>
      </c>
      <c r="AK483" s="34" t="e">
        <f>IF($D483="","",(SUM($AI483:$AJ483))*0.2)+'HK HE 16-17'!Y489</f>
        <v>#VALUE!</v>
      </c>
      <c r="AL483" s="16" t="str">
        <f>IF($D483="","",HKI!AL483+HKII!AL483)</f>
        <v/>
      </c>
      <c r="AM483" s="16" t="str">
        <f>IF($D483="","",HKI!AM483+HKII!AM483)</f>
        <v/>
      </c>
      <c r="AN483" s="34" t="str">
        <f>IF($D483="","",HKI!AN483+HKII!AN483)</f>
        <v/>
      </c>
      <c r="AO483" s="16" t="str">
        <f>IF($D483="","",HKI!AO483+HKII!AO483+'COI - CHAM THI TN 17-18'!AO483)</f>
        <v/>
      </c>
      <c r="AP483" s="16" t="str">
        <f>IF($D483="","",HKI!AP483+HKII!AP483+'COI - CHAM THI TN 17-18'!AP483)</f>
        <v/>
      </c>
      <c r="AQ483" s="16" t="e">
        <f>IF(D483="","",SUM(AO483:AP483)*0.4)+'HK HE 16-17'!AB489</f>
        <v>#VALUE!</v>
      </c>
      <c r="AR483" s="34" t="str">
        <f>IF($D483="","",HKI!AR483+HKII!AR483+'COI - CHAM THI TN 17-18'!AR483+'HK HE 16-17'!AF489)</f>
        <v/>
      </c>
      <c r="AS483" s="34" t="str">
        <f>IF($D483="","",HKI!AS483+HKII!AS483+'COI - CHAM THI TN 17-18'!AS483+'HK HE 16-17'!AG489)</f>
        <v/>
      </c>
      <c r="AT483" s="17" t="str">
        <f t="shared" si="25"/>
        <v/>
      </c>
      <c r="AU483" s="5"/>
    </row>
    <row r="484" spans="1:47">
      <c r="A484" s="12" t="str">
        <f>IF(D484="","",SUBTOTAL(3,$D$5:D484))</f>
        <v/>
      </c>
      <c r="B484" s="31"/>
      <c r="C484" s="32"/>
      <c r="D484" s="33"/>
      <c r="E484" s="16" t="str">
        <f>IF($D484="","",HKI!E484+HKII!E484)</f>
        <v/>
      </c>
      <c r="F484" s="16" t="str">
        <f>IF($D484="","",HKI!F484+HKII!F484)</f>
        <v/>
      </c>
      <c r="G484" s="16" t="str">
        <f>IF($D484="","",HKI!G484+HKII!G484)</f>
        <v/>
      </c>
      <c r="H484" s="16" t="str">
        <f>IF($D484="","",HKI!H484+HKII!H484)</f>
        <v/>
      </c>
      <c r="I484" s="16" t="str">
        <f>IF($D484="","",HKI!I484+HKII!I484)</f>
        <v/>
      </c>
      <c r="J484" s="16" t="str">
        <f>IF($D484="","",HKI!J484+HKII!J484)</f>
        <v/>
      </c>
      <c r="K484" s="16" t="str">
        <f>IF($D484="","",HKI!K484+HKII!K484)</f>
        <v/>
      </c>
      <c r="L484" s="16" t="str">
        <f>IF($D484="","",HKI!L484+HKII!L484)</f>
        <v/>
      </c>
      <c r="M484" s="34" t="str">
        <f>IF($D484="","",($E484+$F484*1.5+$G484*0.25+$H484*0.5+$I484*2+$J484*2.5+$K484*0.5+$L484*1.5)+'HK HE 16-17'!I490)</f>
        <v/>
      </c>
      <c r="N484" s="16" t="str">
        <f>IF($D484="","",HKI!N484+HKII!N484)</f>
        <v/>
      </c>
      <c r="O484" s="16" t="str">
        <f>IF($D484="","",HKI!O484+HKII!O484)</f>
        <v/>
      </c>
      <c r="P484" s="16" t="str">
        <f>IF($D484="","",HKI!P484+HKII!P484)</f>
        <v/>
      </c>
      <c r="Q484" s="16" t="str">
        <f>IF($D484="","",HKI!Q484+HKII!Q484)</f>
        <v/>
      </c>
      <c r="R484" s="34" t="str">
        <f>IF($D484="","",SUM($N484:$Q484)+'HK HE 16-17'!N490)</f>
        <v/>
      </c>
      <c r="S484" s="16" t="str">
        <f>IF($D484="","",HKI!S484+HKII!S484)</f>
        <v/>
      </c>
      <c r="T484" s="16" t="str">
        <f>IF($D484="","",HKI!T484+HKII!T484)</f>
        <v/>
      </c>
      <c r="U484" s="16" t="str">
        <f>IF($D484="","",HKI!U484+HKII!U484)</f>
        <v/>
      </c>
      <c r="V484" s="34"/>
      <c r="W484" s="16" t="str">
        <f>IF($D484="","",HKI!W484+HKII!W484)</f>
        <v/>
      </c>
      <c r="X484" s="16" t="str">
        <f>IF($D484="","",HKI!X484+HKII!X484)</f>
        <v/>
      </c>
      <c r="Y484" s="16" t="str">
        <f>IF($D484="","",HKI!Y484+HKII!Y484)</f>
        <v/>
      </c>
      <c r="Z484" s="34" t="str">
        <f t="shared" si="26"/>
        <v/>
      </c>
      <c r="AA484" s="16" t="str">
        <f>IF($D484="","",HKI!AA484+HKII!AA484)</f>
        <v/>
      </c>
      <c r="AB484" s="16" t="str">
        <f>IF($D484="","",HKI!AB484+HKII!AB484)</f>
        <v/>
      </c>
      <c r="AC484" s="16" t="str">
        <f>IF($D484="","",HKI!AC484+HKII!AC484)</f>
        <v/>
      </c>
      <c r="AD484" s="34" t="str">
        <f t="shared" si="27"/>
        <v/>
      </c>
      <c r="AE484" s="16" t="str">
        <f>IF($D484="","",HKI!AE484+HKII!AE484)</f>
        <v/>
      </c>
      <c r="AF484" s="16" t="str">
        <f>IF($D484="","",HKI!AF484+HKII!AF484)</f>
        <v/>
      </c>
      <c r="AG484" s="16" t="str">
        <f>IF($D484="","",HKI!AG484+HKII!AG484)</f>
        <v/>
      </c>
      <c r="AH484" s="34" t="str">
        <f>IF($D484="","",HKI!AH484+HKII!AH484)</f>
        <v/>
      </c>
      <c r="AI484" s="16" t="str">
        <f>IF($D484="","",HKI!AI484+HKII!AI484+'COI - CHAM THI TN 17-18'!AI484)</f>
        <v/>
      </c>
      <c r="AJ484" s="16" t="str">
        <f>IF($D484="","",HKI!AJ484+HKII!AJ484+'COI - CHAM THI TN 17-18'!AJ484)</f>
        <v/>
      </c>
      <c r="AK484" s="34" t="e">
        <f>IF($D484="","",(SUM($AI484:$AJ484))*0.2)+'HK HE 16-17'!Y490</f>
        <v>#VALUE!</v>
      </c>
      <c r="AL484" s="16" t="str">
        <f>IF($D484="","",HKI!AL484+HKII!AL484)</f>
        <v/>
      </c>
      <c r="AM484" s="16" t="str">
        <f>IF($D484="","",HKI!AM484+HKII!AM484)</f>
        <v/>
      </c>
      <c r="AN484" s="34" t="str">
        <f>IF($D484="","",HKI!AN484+HKII!AN484)</f>
        <v/>
      </c>
      <c r="AO484" s="16" t="str">
        <f>IF($D484="","",HKI!AO484+HKII!AO484+'COI - CHAM THI TN 17-18'!AO484)</f>
        <v/>
      </c>
      <c r="AP484" s="16" t="str">
        <f>IF($D484="","",HKI!AP484+HKII!AP484+'COI - CHAM THI TN 17-18'!AP484)</f>
        <v/>
      </c>
      <c r="AQ484" s="16" t="e">
        <f>IF(D484="","",SUM(AO484:AP484)*0.4)+'HK HE 16-17'!AB490</f>
        <v>#VALUE!</v>
      </c>
      <c r="AR484" s="34" t="str">
        <f>IF($D484="","",HKI!AR484+HKII!AR484+'COI - CHAM THI TN 17-18'!AR484+'HK HE 16-17'!AF490)</f>
        <v/>
      </c>
      <c r="AS484" s="34" t="str">
        <f>IF($D484="","",HKI!AS484+HKII!AS484+'COI - CHAM THI TN 17-18'!AS484+'HK HE 16-17'!AG490)</f>
        <v/>
      </c>
      <c r="AT484" s="17" t="str">
        <f t="shared" si="25"/>
        <v/>
      </c>
      <c r="AU484" s="5"/>
    </row>
    <row r="485" spans="1:47">
      <c r="A485" s="12" t="str">
        <f>IF(D485="","",SUBTOTAL(3,$D$5:D485))</f>
        <v/>
      </c>
      <c r="B485" s="31"/>
      <c r="C485" s="32"/>
      <c r="D485" s="33"/>
      <c r="E485" s="16" t="str">
        <f>IF($D485="","",HKI!E485+HKII!E485)</f>
        <v/>
      </c>
      <c r="F485" s="16" t="str">
        <f>IF($D485="","",HKI!F485+HKII!F485)</f>
        <v/>
      </c>
      <c r="G485" s="16" t="str">
        <f>IF($D485="","",HKI!G485+HKII!G485)</f>
        <v/>
      </c>
      <c r="H485" s="16" t="str">
        <f>IF($D485="","",HKI!H485+HKII!H485)</f>
        <v/>
      </c>
      <c r="I485" s="16" t="str">
        <f>IF($D485="","",HKI!I485+HKII!I485)</f>
        <v/>
      </c>
      <c r="J485" s="16" t="str">
        <f>IF($D485="","",HKI!J485+HKII!J485)</f>
        <v/>
      </c>
      <c r="K485" s="16" t="str">
        <f>IF($D485="","",HKI!K485+HKII!K485)</f>
        <v/>
      </c>
      <c r="L485" s="16" t="str">
        <f>IF($D485="","",HKI!L485+HKII!L485)</f>
        <v/>
      </c>
      <c r="M485" s="34" t="str">
        <f>IF($D485="","",($E485+$F485*1.5+$G485*0.25+$H485*0.5+$I485*2+$J485*2.5+$K485*0.5+$L485*1.5)+'HK HE 16-17'!I491)</f>
        <v/>
      </c>
      <c r="N485" s="16" t="str">
        <f>IF($D485="","",HKI!N485+HKII!N485)</f>
        <v/>
      </c>
      <c r="O485" s="16" t="str">
        <f>IF($D485="","",HKI!O485+HKII!O485)</f>
        <v/>
      </c>
      <c r="P485" s="16" t="str">
        <f>IF($D485="","",HKI!P485+HKII!P485)</f>
        <v/>
      </c>
      <c r="Q485" s="16" t="str">
        <f>IF($D485="","",HKI!Q485+HKII!Q485)</f>
        <v/>
      </c>
      <c r="R485" s="34" t="str">
        <f>IF($D485="","",SUM($N485:$Q485)+'HK HE 16-17'!N491)</f>
        <v/>
      </c>
      <c r="S485" s="16" t="str">
        <f>IF($D485="","",HKI!S485+HKII!S485)</f>
        <v/>
      </c>
      <c r="T485" s="16" t="str">
        <f>IF($D485="","",HKI!T485+HKII!T485)</f>
        <v/>
      </c>
      <c r="U485" s="16" t="str">
        <f>IF($D485="","",HKI!U485+HKII!U485)</f>
        <v/>
      </c>
      <c r="V485" s="34"/>
      <c r="W485" s="16" t="str">
        <f>IF($D485="","",HKI!W485+HKII!W485)</f>
        <v/>
      </c>
      <c r="X485" s="16" t="str">
        <f>IF($D485="","",HKI!X485+HKII!X485)</f>
        <v/>
      </c>
      <c r="Y485" s="16" t="str">
        <f>IF($D485="","",HKI!Y485+HKII!Y485)</f>
        <v/>
      </c>
      <c r="Z485" s="34" t="str">
        <f t="shared" si="26"/>
        <v/>
      </c>
      <c r="AA485" s="16" t="str">
        <f>IF($D485="","",HKI!AA485+HKII!AA485)</f>
        <v/>
      </c>
      <c r="AB485" s="16" t="str">
        <f>IF($D485="","",HKI!AB485+HKII!AB485)</f>
        <v/>
      </c>
      <c r="AC485" s="16" t="str">
        <f>IF($D485="","",HKI!AC485+HKII!AC485)</f>
        <v/>
      </c>
      <c r="AD485" s="34" t="str">
        <f t="shared" si="27"/>
        <v/>
      </c>
      <c r="AE485" s="16" t="str">
        <f>IF($D485="","",HKI!AE485+HKII!AE485)</f>
        <v/>
      </c>
      <c r="AF485" s="16" t="str">
        <f>IF($D485="","",HKI!AF485+HKII!AF485)</f>
        <v/>
      </c>
      <c r="AG485" s="16" t="str">
        <f>IF($D485="","",HKI!AG485+HKII!AG485)</f>
        <v/>
      </c>
      <c r="AH485" s="34" t="str">
        <f>IF($D485="","",HKI!AH485+HKII!AH485)</f>
        <v/>
      </c>
      <c r="AI485" s="16" t="str">
        <f>IF($D485="","",HKI!AI485+HKII!AI485+'COI - CHAM THI TN 17-18'!AI485)</f>
        <v/>
      </c>
      <c r="AJ485" s="16" t="str">
        <f>IF($D485="","",HKI!AJ485+HKII!AJ485+'COI - CHAM THI TN 17-18'!AJ485)</f>
        <v/>
      </c>
      <c r="AK485" s="34" t="e">
        <f>IF($D485="","",(SUM($AI485:$AJ485))*0.2)+'HK HE 16-17'!Y491</f>
        <v>#VALUE!</v>
      </c>
      <c r="AL485" s="16" t="str">
        <f>IF($D485="","",HKI!AL485+HKII!AL485)</f>
        <v/>
      </c>
      <c r="AM485" s="16" t="str">
        <f>IF($D485="","",HKI!AM485+HKII!AM485)</f>
        <v/>
      </c>
      <c r="AN485" s="34" t="str">
        <f>IF($D485="","",HKI!AN485+HKII!AN485)</f>
        <v/>
      </c>
      <c r="AO485" s="16" t="str">
        <f>IF($D485="","",HKI!AO485+HKII!AO485+'COI - CHAM THI TN 17-18'!AO485)</f>
        <v/>
      </c>
      <c r="AP485" s="16" t="str">
        <f>IF($D485="","",HKI!AP485+HKII!AP485+'COI - CHAM THI TN 17-18'!AP485)</f>
        <v/>
      </c>
      <c r="AQ485" s="16" t="e">
        <f>IF(D485="","",SUM(AO485:AP485)*0.4)+'HK HE 16-17'!AB491</f>
        <v>#VALUE!</v>
      </c>
      <c r="AR485" s="34" t="str">
        <f>IF($D485="","",HKI!AR485+HKII!AR485+'COI - CHAM THI TN 17-18'!AR485+'HK HE 16-17'!AF491)</f>
        <v/>
      </c>
      <c r="AS485" s="34" t="str">
        <f>IF($D485="","",HKI!AS485+HKII!AS485+'COI - CHAM THI TN 17-18'!AS485+'HK HE 16-17'!AG491)</f>
        <v/>
      </c>
      <c r="AT485" s="17" t="str">
        <f t="shared" si="25"/>
        <v/>
      </c>
      <c r="AU485" s="5"/>
    </row>
    <row r="486" spans="1:47">
      <c r="A486" s="12" t="str">
        <f>IF(D486="","",SUBTOTAL(3,$D$5:D486))</f>
        <v/>
      </c>
      <c r="B486" s="31"/>
      <c r="C486" s="32"/>
      <c r="D486" s="33"/>
      <c r="E486" s="16" t="str">
        <f>IF($D486="","",HKI!E486+HKII!E486)</f>
        <v/>
      </c>
      <c r="F486" s="16" t="str">
        <f>IF($D486="","",HKI!F486+HKII!F486)</f>
        <v/>
      </c>
      <c r="G486" s="16" t="str">
        <f>IF($D486="","",HKI!G486+HKII!G486)</f>
        <v/>
      </c>
      <c r="H486" s="16" t="str">
        <f>IF($D486="","",HKI!H486+HKII!H486)</f>
        <v/>
      </c>
      <c r="I486" s="16" t="str">
        <f>IF($D486="","",HKI!I486+HKII!I486)</f>
        <v/>
      </c>
      <c r="J486" s="16" t="str">
        <f>IF($D486="","",HKI!J486+HKII!J486)</f>
        <v/>
      </c>
      <c r="K486" s="16" t="str">
        <f>IF($D486="","",HKI!K486+HKII!K486)</f>
        <v/>
      </c>
      <c r="L486" s="16" t="str">
        <f>IF($D486="","",HKI!L486+HKII!L486)</f>
        <v/>
      </c>
      <c r="M486" s="34" t="str">
        <f>IF($D486="","",($E486+$F486*1.5+$G486*0.25+$H486*0.5+$I486*2+$J486*2.5+$K486*0.5+$L486*1.5)+'HK HE 16-17'!I492)</f>
        <v/>
      </c>
      <c r="N486" s="16" t="str">
        <f>IF($D486="","",HKI!N486+HKII!N486)</f>
        <v/>
      </c>
      <c r="O486" s="16" t="str">
        <f>IF($D486="","",HKI!O486+HKII!O486)</f>
        <v/>
      </c>
      <c r="P486" s="16" t="str">
        <f>IF($D486="","",HKI!P486+HKII!P486)</f>
        <v/>
      </c>
      <c r="Q486" s="16" t="str">
        <f>IF($D486="","",HKI!Q486+HKII!Q486)</f>
        <v/>
      </c>
      <c r="R486" s="34" t="str">
        <f>IF($D486="","",SUM($N486:$Q486)+'HK HE 16-17'!N492)</f>
        <v/>
      </c>
      <c r="S486" s="16" t="str">
        <f>IF($D486="","",HKI!S486+HKII!S486)</f>
        <v/>
      </c>
      <c r="T486" s="16" t="str">
        <f>IF($D486="","",HKI!T486+HKII!T486)</f>
        <v/>
      </c>
      <c r="U486" s="16" t="str">
        <f>IF($D486="","",HKI!U486+HKII!U486)</f>
        <v/>
      </c>
      <c r="V486" s="34"/>
      <c r="W486" s="16" t="str">
        <f>IF($D486="","",HKI!W486+HKII!W486)</f>
        <v/>
      </c>
      <c r="X486" s="16" t="str">
        <f>IF($D486="","",HKI!X486+HKII!X486)</f>
        <v/>
      </c>
      <c r="Y486" s="16" t="str">
        <f>IF($D486="","",HKI!Y486+HKII!Y486)</f>
        <v/>
      </c>
      <c r="Z486" s="34" t="str">
        <f t="shared" si="26"/>
        <v/>
      </c>
      <c r="AA486" s="16" t="str">
        <f>IF($D486="","",HKI!AA486+HKII!AA486)</f>
        <v/>
      </c>
      <c r="AB486" s="16" t="str">
        <f>IF($D486="","",HKI!AB486+HKII!AB486)</f>
        <v/>
      </c>
      <c r="AC486" s="16" t="str">
        <f>IF($D486="","",HKI!AC486+HKII!AC486)</f>
        <v/>
      </c>
      <c r="AD486" s="34" t="str">
        <f t="shared" si="27"/>
        <v/>
      </c>
      <c r="AE486" s="16" t="str">
        <f>IF($D486="","",HKI!AE486+HKII!AE486)</f>
        <v/>
      </c>
      <c r="AF486" s="16" t="str">
        <f>IF($D486="","",HKI!AF486+HKII!AF486)</f>
        <v/>
      </c>
      <c r="AG486" s="16" t="str">
        <f>IF($D486="","",HKI!AG486+HKII!AG486)</f>
        <v/>
      </c>
      <c r="AH486" s="34" t="str">
        <f>IF($D486="","",HKI!AH486+HKII!AH486)</f>
        <v/>
      </c>
      <c r="AI486" s="16" t="str">
        <f>IF($D486="","",HKI!AI486+HKII!AI486+'COI - CHAM THI TN 17-18'!AI486)</f>
        <v/>
      </c>
      <c r="AJ486" s="16" t="str">
        <f>IF($D486="","",HKI!AJ486+HKII!AJ486+'COI - CHAM THI TN 17-18'!AJ486)</f>
        <v/>
      </c>
      <c r="AK486" s="34" t="e">
        <f>IF($D486="","",(SUM($AI486:$AJ486))*0.2)+'HK HE 16-17'!Y492</f>
        <v>#VALUE!</v>
      </c>
      <c r="AL486" s="16" t="str">
        <f>IF($D486="","",HKI!AL486+HKII!AL486)</f>
        <v/>
      </c>
      <c r="AM486" s="16" t="str">
        <f>IF($D486="","",HKI!AM486+HKII!AM486)</f>
        <v/>
      </c>
      <c r="AN486" s="34" t="str">
        <f>IF($D486="","",HKI!AN486+HKII!AN486)</f>
        <v/>
      </c>
      <c r="AO486" s="16" t="str">
        <f>IF($D486="","",HKI!AO486+HKII!AO486+'COI - CHAM THI TN 17-18'!AO486)</f>
        <v/>
      </c>
      <c r="AP486" s="16" t="str">
        <f>IF($D486="","",HKI!AP486+HKII!AP486+'COI - CHAM THI TN 17-18'!AP486)</f>
        <v/>
      </c>
      <c r="AQ486" s="16" t="e">
        <f>IF(D486="","",SUM(AO486:AP486)*0.4)+'HK HE 16-17'!AB492</f>
        <v>#VALUE!</v>
      </c>
      <c r="AR486" s="34" t="str">
        <f>IF($D486="","",HKI!AR486+HKII!AR486+'COI - CHAM THI TN 17-18'!AR486+'HK HE 16-17'!AF492)</f>
        <v/>
      </c>
      <c r="AS486" s="34" t="str">
        <f>IF($D486="","",HKI!AS486+HKII!AS486+'COI - CHAM THI TN 17-18'!AS486+'HK HE 16-17'!AG492)</f>
        <v/>
      </c>
      <c r="AT486" s="17" t="str">
        <f t="shared" si="25"/>
        <v/>
      </c>
      <c r="AU486" s="5"/>
    </row>
    <row r="487" spans="1:47">
      <c r="A487" s="12" t="str">
        <f>IF(D487="","",SUBTOTAL(3,$D$5:D487))</f>
        <v/>
      </c>
      <c r="B487" s="31"/>
      <c r="C487" s="32"/>
      <c r="D487" s="33"/>
      <c r="E487" s="16" t="str">
        <f>IF($D487="","",HKI!E487+HKII!E487)</f>
        <v/>
      </c>
      <c r="F487" s="16" t="str">
        <f>IF($D487="","",HKI!F487+HKII!F487)</f>
        <v/>
      </c>
      <c r="G487" s="16" t="str">
        <f>IF($D487="","",HKI!G487+HKII!G487)</f>
        <v/>
      </c>
      <c r="H487" s="16" t="str">
        <f>IF($D487="","",HKI!H487+HKII!H487)</f>
        <v/>
      </c>
      <c r="I487" s="16" t="str">
        <f>IF($D487="","",HKI!I487+HKII!I487)</f>
        <v/>
      </c>
      <c r="J487" s="16" t="str">
        <f>IF($D487="","",HKI!J487+HKII!J487)</f>
        <v/>
      </c>
      <c r="K487" s="16" t="str">
        <f>IF($D487="","",HKI!K487+HKII!K487)</f>
        <v/>
      </c>
      <c r="L487" s="16" t="str">
        <f>IF($D487="","",HKI!L487+HKII!L487)</f>
        <v/>
      </c>
      <c r="M487" s="34" t="str">
        <f>IF($D487="","",($E487+$F487*1.5+$G487*0.25+$H487*0.5+$I487*2+$J487*2.5+$K487*0.5+$L487*1.5)+'HK HE 16-17'!I493)</f>
        <v/>
      </c>
      <c r="N487" s="16" t="str">
        <f>IF($D487="","",HKI!N487+HKII!N487)</f>
        <v/>
      </c>
      <c r="O487" s="16" t="str">
        <f>IF($D487="","",HKI!O487+HKII!O487)</f>
        <v/>
      </c>
      <c r="P487" s="16" t="str">
        <f>IF($D487="","",HKI!P487+HKII!P487)</f>
        <v/>
      </c>
      <c r="Q487" s="16" t="str">
        <f>IF($D487="","",HKI!Q487+HKII!Q487)</f>
        <v/>
      </c>
      <c r="R487" s="34" t="str">
        <f>IF($D487="","",SUM($N487:$Q487)+'HK HE 16-17'!N493)</f>
        <v/>
      </c>
      <c r="S487" s="16" t="str">
        <f>IF($D487="","",HKI!S487+HKII!S487)</f>
        <v/>
      </c>
      <c r="T487" s="16" t="str">
        <f>IF($D487="","",HKI!T487+HKII!T487)</f>
        <v/>
      </c>
      <c r="U487" s="16" t="str">
        <f>IF($D487="","",HKI!U487+HKII!U487)</f>
        <v/>
      </c>
      <c r="V487" s="34"/>
      <c r="W487" s="16" t="str">
        <f>IF($D487="","",HKI!W487+HKII!W487)</f>
        <v/>
      </c>
      <c r="X487" s="16" t="str">
        <f>IF($D487="","",HKI!X487+HKII!X487)</f>
        <v/>
      </c>
      <c r="Y487" s="16" t="str">
        <f>IF($D487="","",HKI!Y487+HKII!Y487)</f>
        <v/>
      </c>
      <c r="Z487" s="34" t="str">
        <f t="shared" si="26"/>
        <v/>
      </c>
      <c r="AA487" s="16" t="str">
        <f>IF($D487="","",HKI!AA487+HKII!AA487)</f>
        <v/>
      </c>
      <c r="AB487" s="16" t="str">
        <f>IF($D487="","",HKI!AB487+HKII!AB487)</f>
        <v/>
      </c>
      <c r="AC487" s="16" t="str">
        <f>IF($D487="","",HKI!AC487+HKII!AC487)</f>
        <v/>
      </c>
      <c r="AD487" s="34" t="str">
        <f t="shared" si="27"/>
        <v/>
      </c>
      <c r="AE487" s="16" t="str">
        <f>IF($D487="","",HKI!AE487+HKII!AE487)</f>
        <v/>
      </c>
      <c r="AF487" s="16" t="str">
        <f>IF($D487="","",HKI!AF487+HKII!AF487)</f>
        <v/>
      </c>
      <c r="AG487" s="16" t="str">
        <f>IF($D487="","",HKI!AG487+HKII!AG487)</f>
        <v/>
      </c>
      <c r="AH487" s="34" t="str">
        <f>IF($D487="","",HKI!AH487+HKII!AH487)</f>
        <v/>
      </c>
      <c r="AI487" s="16" t="str">
        <f>IF($D487="","",HKI!AI487+HKII!AI487+'COI - CHAM THI TN 17-18'!AI487)</f>
        <v/>
      </c>
      <c r="AJ487" s="16" t="str">
        <f>IF($D487="","",HKI!AJ487+HKII!AJ487+'COI - CHAM THI TN 17-18'!AJ487)</f>
        <v/>
      </c>
      <c r="AK487" s="34" t="e">
        <f>IF($D487="","",(SUM($AI487:$AJ487))*0.2)+'HK HE 16-17'!Y493</f>
        <v>#VALUE!</v>
      </c>
      <c r="AL487" s="16" t="str">
        <f>IF($D487="","",HKI!AL487+HKII!AL487)</f>
        <v/>
      </c>
      <c r="AM487" s="16" t="str">
        <f>IF($D487="","",HKI!AM487+HKII!AM487)</f>
        <v/>
      </c>
      <c r="AN487" s="34" t="str">
        <f>IF($D487="","",HKI!AN487+HKII!AN487)</f>
        <v/>
      </c>
      <c r="AO487" s="16" t="str">
        <f>IF($D487="","",HKI!AO487+HKII!AO487+'COI - CHAM THI TN 17-18'!AO487)</f>
        <v/>
      </c>
      <c r="AP487" s="16" t="str">
        <f>IF($D487="","",HKI!AP487+HKII!AP487+'COI - CHAM THI TN 17-18'!AP487)</f>
        <v/>
      </c>
      <c r="AQ487" s="16" t="e">
        <f>IF(D487="","",SUM(AO487:AP487)*0.4)+'HK HE 16-17'!AB493</f>
        <v>#VALUE!</v>
      </c>
      <c r="AR487" s="34" t="str">
        <f>IF($D487="","",HKI!AR487+HKII!AR487+'COI - CHAM THI TN 17-18'!AR487+'HK HE 16-17'!AF493)</f>
        <v/>
      </c>
      <c r="AS487" s="34" t="str">
        <f>IF($D487="","",HKI!AS487+HKII!AS487+'COI - CHAM THI TN 17-18'!AS487+'HK HE 16-17'!AG493)</f>
        <v/>
      </c>
      <c r="AT487" s="17" t="str">
        <f t="shared" si="25"/>
        <v/>
      </c>
      <c r="AU487" s="5"/>
    </row>
    <row r="488" spans="1:47">
      <c r="A488" s="12" t="str">
        <f>IF(D488="","",SUBTOTAL(3,$D$5:D488))</f>
        <v/>
      </c>
      <c r="B488" s="31"/>
      <c r="C488" s="32"/>
      <c r="D488" s="33"/>
      <c r="E488" s="16" t="str">
        <f>IF($D488="","",HKI!E488+HKII!E488)</f>
        <v/>
      </c>
      <c r="F488" s="16" t="str">
        <f>IF($D488="","",HKI!F488+HKII!F488)</f>
        <v/>
      </c>
      <c r="G488" s="16" t="str">
        <f>IF($D488="","",HKI!G488+HKII!G488)</f>
        <v/>
      </c>
      <c r="H488" s="16" t="str">
        <f>IF($D488="","",HKI!H488+HKII!H488)</f>
        <v/>
      </c>
      <c r="I488" s="16" t="str">
        <f>IF($D488="","",HKI!I488+HKII!I488)</f>
        <v/>
      </c>
      <c r="J488" s="16" t="str">
        <f>IF($D488="","",HKI!J488+HKII!J488)</f>
        <v/>
      </c>
      <c r="K488" s="16" t="str">
        <f>IF($D488="","",HKI!K488+HKII!K488)</f>
        <v/>
      </c>
      <c r="L488" s="16" t="str">
        <f>IF($D488="","",HKI!L488+HKII!L488)</f>
        <v/>
      </c>
      <c r="M488" s="34" t="str">
        <f>IF($D488="","",($E488+$F488*1.5+$G488*0.25+$H488*0.5+$I488*2+$J488*2.5+$K488*0.5+$L488*1.5)+'HK HE 16-17'!I494)</f>
        <v/>
      </c>
      <c r="N488" s="16" t="str">
        <f>IF($D488="","",HKI!N488+HKII!N488)</f>
        <v/>
      </c>
      <c r="O488" s="16" t="str">
        <f>IF($D488="","",HKI!O488+HKII!O488)</f>
        <v/>
      </c>
      <c r="P488" s="16" t="str">
        <f>IF($D488="","",HKI!P488+HKII!P488)</f>
        <v/>
      </c>
      <c r="Q488" s="16" t="str">
        <f>IF($D488="","",HKI!Q488+HKII!Q488)</f>
        <v/>
      </c>
      <c r="R488" s="34" t="str">
        <f>IF($D488="","",SUM($N488:$Q488)+'HK HE 16-17'!N494)</f>
        <v/>
      </c>
      <c r="S488" s="16" t="str">
        <f>IF($D488="","",HKI!S488+HKII!S488)</f>
        <v/>
      </c>
      <c r="T488" s="16" t="str">
        <f>IF($D488="","",HKI!T488+HKII!T488)</f>
        <v/>
      </c>
      <c r="U488" s="16" t="str">
        <f>IF($D488="","",HKI!U488+HKII!U488)</f>
        <v/>
      </c>
      <c r="V488" s="34"/>
      <c r="W488" s="16" t="str">
        <f>IF($D488="","",HKI!W488+HKII!W488)</f>
        <v/>
      </c>
      <c r="X488" s="16" t="str">
        <f>IF($D488="","",HKI!X488+HKII!X488)</f>
        <v/>
      </c>
      <c r="Y488" s="16" t="str">
        <f>IF($D488="","",HKI!Y488+HKII!Y488)</f>
        <v/>
      </c>
      <c r="Z488" s="34" t="str">
        <f t="shared" si="26"/>
        <v/>
      </c>
      <c r="AA488" s="16" t="str">
        <f>IF($D488="","",HKI!AA488+HKII!AA488)</f>
        <v/>
      </c>
      <c r="AB488" s="16" t="str">
        <f>IF($D488="","",HKI!AB488+HKII!AB488)</f>
        <v/>
      </c>
      <c r="AC488" s="16" t="str">
        <f>IF($D488="","",HKI!AC488+HKII!AC488)</f>
        <v/>
      </c>
      <c r="AD488" s="34" t="str">
        <f t="shared" si="27"/>
        <v/>
      </c>
      <c r="AE488" s="16" t="str">
        <f>IF($D488="","",HKI!AE488+HKII!AE488)</f>
        <v/>
      </c>
      <c r="AF488" s="16" t="str">
        <f>IF($D488="","",HKI!AF488+HKII!AF488)</f>
        <v/>
      </c>
      <c r="AG488" s="16" t="str">
        <f>IF($D488="","",HKI!AG488+HKII!AG488)</f>
        <v/>
      </c>
      <c r="AH488" s="34" t="str">
        <f>IF($D488="","",HKI!AH488+HKII!AH488)</f>
        <v/>
      </c>
      <c r="AI488" s="16" t="str">
        <f>IF($D488="","",HKI!AI488+HKII!AI488+'COI - CHAM THI TN 17-18'!AI488)</f>
        <v/>
      </c>
      <c r="AJ488" s="16" t="str">
        <f>IF($D488="","",HKI!AJ488+HKII!AJ488+'COI - CHAM THI TN 17-18'!AJ488)</f>
        <v/>
      </c>
      <c r="AK488" s="34" t="e">
        <f>IF($D488="","",(SUM($AI488:$AJ488))*0.2)+'HK HE 16-17'!Y494</f>
        <v>#VALUE!</v>
      </c>
      <c r="AL488" s="16" t="str">
        <f>IF($D488="","",HKI!AL488+HKII!AL488)</f>
        <v/>
      </c>
      <c r="AM488" s="16" t="str">
        <f>IF($D488="","",HKI!AM488+HKII!AM488)</f>
        <v/>
      </c>
      <c r="AN488" s="34" t="str">
        <f>IF($D488="","",HKI!AN488+HKII!AN488)</f>
        <v/>
      </c>
      <c r="AO488" s="16" t="str">
        <f>IF($D488="","",HKI!AO488+HKII!AO488+'COI - CHAM THI TN 17-18'!AO488)</f>
        <v/>
      </c>
      <c r="AP488" s="16" t="str">
        <f>IF($D488="","",HKI!AP488+HKII!AP488+'COI - CHAM THI TN 17-18'!AP488)</f>
        <v/>
      </c>
      <c r="AQ488" s="16" t="e">
        <f>IF(D488="","",SUM(AO488:AP488)*0.4)+'HK HE 16-17'!AB494</f>
        <v>#VALUE!</v>
      </c>
      <c r="AR488" s="34" t="str">
        <f>IF($D488="","",HKI!AR488+HKII!AR488+'COI - CHAM THI TN 17-18'!AR488+'HK HE 16-17'!AF494)</f>
        <v/>
      </c>
      <c r="AS488" s="34" t="str">
        <f>IF($D488="","",HKI!AS488+HKII!AS488+'COI - CHAM THI TN 17-18'!AS488+'HK HE 16-17'!AG494)</f>
        <v/>
      </c>
      <c r="AT488" s="17" t="str">
        <f t="shared" si="25"/>
        <v/>
      </c>
      <c r="AU488" s="5"/>
    </row>
    <row r="489" spans="1:47">
      <c r="A489" s="12" t="str">
        <f>IF(D489="","",SUBTOTAL(3,$D$5:D489))</f>
        <v/>
      </c>
      <c r="B489" s="31"/>
      <c r="C489" s="32"/>
      <c r="D489" s="33"/>
      <c r="E489" s="16" t="str">
        <f>IF($D489="","",HKI!E489+HKII!E489)</f>
        <v/>
      </c>
      <c r="F489" s="16" t="str">
        <f>IF($D489="","",HKI!F489+HKII!F489)</f>
        <v/>
      </c>
      <c r="G489" s="16" t="str">
        <f>IF($D489="","",HKI!G489+HKII!G489)</f>
        <v/>
      </c>
      <c r="H489" s="16" t="str">
        <f>IF($D489="","",HKI!H489+HKII!H489)</f>
        <v/>
      </c>
      <c r="I489" s="16" t="str">
        <f>IF($D489="","",HKI!I489+HKII!I489)</f>
        <v/>
      </c>
      <c r="J489" s="16" t="str">
        <f>IF($D489="","",HKI!J489+HKII!J489)</f>
        <v/>
      </c>
      <c r="K489" s="16" t="str">
        <f>IF($D489="","",HKI!K489+HKII!K489)</f>
        <v/>
      </c>
      <c r="L489" s="16" t="str">
        <f>IF($D489="","",HKI!L489+HKII!L489)</f>
        <v/>
      </c>
      <c r="M489" s="34" t="str">
        <f>IF($D489="","",($E489+$F489*1.5+$G489*0.25+$H489*0.5+$I489*2+$J489*2.5+$K489*0.5+$L489*1.5)+'HK HE 16-17'!I495)</f>
        <v/>
      </c>
      <c r="N489" s="16" t="str">
        <f>IF($D489="","",HKI!N489+HKII!N489)</f>
        <v/>
      </c>
      <c r="O489" s="16" t="str">
        <f>IF($D489="","",HKI!O489+HKII!O489)</f>
        <v/>
      </c>
      <c r="P489" s="16" t="str">
        <f>IF($D489="","",HKI!P489+HKII!P489)</f>
        <v/>
      </c>
      <c r="Q489" s="16" t="str">
        <f>IF($D489="","",HKI!Q489+HKII!Q489)</f>
        <v/>
      </c>
      <c r="R489" s="34" t="str">
        <f>IF($D489="","",SUM($N489:$Q489)+'HK HE 16-17'!N495)</f>
        <v/>
      </c>
      <c r="S489" s="16" t="str">
        <f>IF($D489="","",HKI!S489+HKII!S489)</f>
        <v/>
      </c>
      <c r="T489" s="16" t="str">
        <f>IF($D489="","",HKI!T489+HKII!T489)</f>
        <v/>
      </c>
      <c r="U489" s="16" t="str">
        <f>IF($D489="","",HKI!U489+HKII!U489)</f>
        <v/>
      </c>
      <c r="V489" s="34"/>
      <c r="W489" s="16" t="str">
        <f>IF($D489="","",HKI!W489+HKII!W489)</f>
        <v/>
      </c>
      <c r="X489" s="16" t="str">
        <f>IF($D489="","",HKI!X489+HKII!X489)</f>
        <v/>
      </c>
      <c r="Y489" s="16" t="str">
        <f>IF($D489="","",HKI!Y489+HKII!Y489)</f>
        <v/>
      </c>
      <c r="Z489" s="34" t="str">
        <f t="shared" si="26"/>
        <v/>
      </c>
      <c r="AA489" s="16" t="str">
        <f>IF($D489="","",HKI!AA489+HKII!AA489)</f>
        <v/>
      </c>
      <c r="AB489" s="16" t="str">
        <f>IF($D489="","",HKI!AB489+HKII!AB489)</f>
        <v/>
      </c>
      <c r="AC489" s="16" t="str">
        <f>IF($D489="","",HKI!AC489+HKII!AC489)</f>
        <v/>
      </c>
      <c r="AD489" s="34" t="str">
        <f t="shared" si="27"/>
        <v/>
      </c>
      <c r="AE489" s="16" t="str">
        <f>IF($D489="","",HKI!AE489+HKII!AE489)</f>
        <v/>
      </c>
      <c r="AF489" s="16" t="str">
        <f>IF($D489="","",HKI!AF489+HKII!AF489)</f>
        <v/>
      </c>
      <c r="AG489" s="16" t="str">
        <f>IF($D489="","",HKI!AG489+HKII!AG489)</f>
        <v/>
      </c>
      <c r="AH489" s="34" t="str">
        <f>IF($D489="","",HKI!AH489+HKII!AH489)</f>
        <v/>
      </c>
      <c r="AI489" s="16" t="str">
        <f>IF($D489="","",HKI!AI489+HKII!AI489+'COI - CHAM THI TN 17-18'!AI489)</f>
        <v/>
      </c>
      <c r="AJ489" s="16" t="str">
        <f>IF($D489="","",HKI!AJ489+HKII!AJ489+'COI - CHAM THI TN 17-18'!AJ489)</f>
        <v/>
      </c>
      <c r="AK489" s="34" t="e">
        <f>IF($D489="","",(SUM($AI489:$AJ489))*0.2)+'HK HE 16-17'!Y495</f>
        <v>#VALUE!</v>
      </c>
      <c r="AL489" s="16" t="str">
        <f>IF($D489="","",HKI!AL489+HKII!AL489)</f>
        <v/>
      </c>
      <c r="AM489" s="16" t="str">
        <f>IF($D489="","",HKI!AM489+HKII!AM489)</f>
        <v/>
      </c>
      <c r="AN489" s="34" t="str">
        <f>IF($D489="","",HKI!AN489+HKII!AN489)</f>
        <v/>
      </c>
      <c r="AO489" s="16" t="str">
        <f>IF($D489="","",HKI!AO489+HKII!AO489+'COI - CHAM THI TN 17-18'!AO489)</f>
        <v/>
      </c>
      <c r="AP489" s="16" t="str">
        <f>IF($D489="","",HKI!AP489+HKII!AP489+'COI - CHAM THI TN 17-18'!AP489)</f>
        <v/>
      </c>
      <c r="AQ489" s="16" t="e">
        <f>IF(D489="","",SUM(AO489:AP489)*0.4)+'HK HE 16-17'!AB495</f>
        <v>#VALUE!</v>
      </c>
      <c r="AR489" s="34" t="str">
        <f>IF($D489="","",HKI!AR489+HKII!AR489+'COI - CHAM THI TN 17-18'!AR489+'HK HE 16-17'!AF495)</f>
        <v/>
      </c>
      <c r="AS489" s="34" t="str">
        <f>IF($D489="","",HKI!AS489+HKII!AS489+'COI - CHAM THI TN 17-18'!AS489+'HK HE 16-17'!AG495)</f>
        <v/>
      </c>
      <c r="AT489" s="17" t="str">
        <f t="shared" si="25"/>
        <v/>
      </c>
      <c r="AU489" s="5"/>
    </row>
    <row r="490" spans="1:47">
      <c r="A490" s="12" t="str">
        <f>IF(D490="","",SUBTOTAL(3,$D$5:D490))</f>
        <v/>
      </c>
      <c r="B490" s="31"/>
      <c r="C490" s="32"/>
      <c r="D490" s="33"/>
      <c r="E490" s="16" t="str">
        <f>IF($D490="","",HKI!E490+HKII!E490)</f>
        <v/>
      </c>
      <c r="F490" s="16" t="str">
        <f>IF($D490="","",HKI!F490+HKII!F490)</f>
        <v/>
      </c>
      <c r="G490" s="16" t="str">
        <f>IF($D490="","",HKI!G490+HKII!G490)</f>
        <v/>
      </c>
      <c r="H490" s="16" t="str">
        <f>IF($D490="","",HKI!H490+HKII!H490)</f>
        <v/>
      </c>
      <c r="I490" s="16" t="str">
        <f>IF($D490="","",HKI!I490+HKII!I490)</f>
        <v/>
      </c>
      <c r="J490" s="16" t="str">
        <f>IF($D490="","",HKI!J490+HKII!J490)</f>
        <v/>
      </c>
      <c r="K490" s="16" t="str">
        <f>IF($D490="","",HKI!K490+HKII!K490)</f>
        <v/>
      </c>
      <c r="L490" s="16" t="str">
        <f>IF($D490="","",HKI!L490+HKII!L490)</f>
        <v/>
      </c>
      <c r="M490" s="34" t="str">
        <f>IF($D490="","",($E490+$F490*1.5+$G490*0.25+$H490*0.5+$I490*2+$J490*2.5+$K490*0.5+$L490*1.5)+'HK HE 16-17'!I496)</f>
        <v/>
      </c>
      <c r="N490" s="16" t="str">
        <f>IF($D490="","",HKI!N490+HKII!N490)</f>
        <v/>
      </c>
      <c r="O490" s="16" t="str">
        <f>IF($D490="","",HKI!O490+HKII!O490)</f>
        <v/>
      </c>
      <c r="P490" s="16" t="str">
        <f>IF($D490="","",HKI!P490+HKII!P490)</f>
        <v/>
      </c>
      <c r="Q490" s="16" t="str">
        <f>IF($D490="","",HKI!Q490+HKII!Q490)</f>
        <v/>
      </c>
      <c r="R490" s="34" t="str">
        <f>IF($D490="","",SUM($N490:$Q490)+'HK HE 16-17'!N496)</f>
        <v/>
      </c>
      <c r="S490" s="16" t="str">
        <f>IF($D490="","",HKI!S490+HKII!S490)</f>
        <v/>
      </c>
      <c r="T490" s="16" t="str">
        <f>IF($D490="","",HKI!T490+HKII!T490)</f>
        <v/>
      </c>
      <c r="U490" s="16" t="str">
        <f>IF($D490="","",HKI!U490+HKII!U490)</f>
        <v/>
      </c>
      <c r="V490" s="34"/>
      <c r="W490" s="16" t="str">
        <f>IF($D490="","",HKI!W490+HKII!W490)</f>
        <v/>
      </c>
      <c r="X490" s="16" t="str">
        <f>IF($D490="","",HKI!X490+HKII!X490)</f>
        <v/>
      </c>
      <c r="Y490" s="16" t="str">
        <f>IF($D490="","",HKI!Y490+HKII!Y490)</f>
        <v/>
      </c>
      <c r="Z490" s="34" t="str">
        <f t="shared" si="26"/>
        <v/>
      </c>
      <c r="AA490" s="16" t="str">
        <f>IF($D490="","",HKI!AA490+HKII!AA490)</f>
        <v/>
      </c>
      <c r="AB490" s="16" t="str">
        <f>IF($D490="","",HKI!AB490+HKII!AB490)</f>
        <v/>
      </c>
      <c r="AC490" s="16" t="str">
        <f>IF($D490="","",HKI!AC490+HKII!AC490)</f>
        <v/>
      </c>
      <c r="AD490" s="34" t="str">
        <f t="shared" si="27"/>
        <v/>
      </c>
      <c r="AE490" s="16" t="str">
        <f>IF($D490="","",HKI!AE490+HKII!AE490)</f>
        <v/>
      </c>
      <c r="AF490" s="16" t="str">
        <f>IF($D490="","",HKI!AF490+HKII!AF490)</f>
        <v/>
      </c>
      <c r="AG490" s="16" t="str">
        <f>IF($D490="","",HKI!AG490+HKII!AG490)</f>
        <v/>
      </c>
      <c r="AH490" s="34" t="str">
        <f>IF($D490="","",HKI!AH490+HKII!AH490)</f>
        <v/>
      </c>
      <c r="AI490" s="16" t="str">
        <f>IF($D490="","",HKI!AI490+HKII!AI490+'COI - CHAM THI TN 17-18'!AI490)</f>
        <v/>
      </c>
      <c r="AJ490" s="16" t="str">
        <f>IF($D490="","",HKI!AJ490+HKII!AJ490+'COI - CHAM THI TN 17-18'!AJ490)</f>
        <v/>
      </c>
      <c r="AK490" s="34" t="e">
        <f>IF($D490="","",(SUM($AI490:$AJ490))*0.2)+'HK HE 16-17'!Y496</f>
        <v>#VALUE!</v>
      </c>
      <c r="AL490" s="16" t="str">
        <f>IF($D490="","",HKI!AL490+HKII!AL490)</f>
        <v/>
      </c>
      <c r="AM490" s="16" t="str">
        <f>IF($D490="","",HKI!AM490+HKII!AM490)</f>
        <v/>
      </c>
      <c r="AN490" s="34" t="str">
        <f>IF($D490="","",HKI!AN490+HKII!AN490)</f>
        <v/>
      </c>
      <c r="AO490" s="16" t="str">
        <f>IF($D490="","",HKI!AO490+HKII!AO490+'COI - CHAM THI TN 17-18'!AO490)</f>
        <v/>
      </c>
      <c r="AP490" s="16" t="str">
        <f>IF($D490="","",HKI!AP490+HKII!AP490+'COI - CHAM THI TN 17-18'!AP490)</f>
        <v/>
      </c>
      <c r="AQ490" s="16" t="e">
        <f>IF(D490="","",SUM(AO490:AP490)*0.4)+'HK HE 16-17'!AB496</f>
        <v>#VALUE!</v>
      </c>
      <c r="AR490" s="34" t="str">
        <f>IF($D490="","",HKI!AR490+HKII!AR490+'COI - CHAM THI TN 17-18'!AR490+'HK HE 16-17'!AF496)</f>
        <v/>
      </c>
      <c r="AS490" s="34" t="str">
        <f>IF($D490="","",HKI!AS490+HKII!AS490+'COI - CHAM THI TN 17-18'!AS490+'HK HE 16-17'!AG496)</f>
        <v/>
      </c>
      <c r="AT490" s="17" t="str">
        <f t="shared" si="25"/>
        <v/>
      </c>
      <c r="AU490" s="5"/>
    </row>
    <row r="491" spans="1:47">
      <c r="A491" s="12" t="str">
        <f>IF(D491="","",SUBTOTAL(3,$D$5:D491))</f>
        <v/>
      </c>
      <c r="B491" s="31"/>
      <c r="C491" s="32"/>
      <c r="D491" s="33"/>
      <c r="E491" s="16" t="str">
        <f>IF($D491="","",HKI!E491+HKII!E491)</f>
        <v/>
      </c>
      <c r="F491" s="16" t="str">
        <f>IF($D491="","",HKI!F491+HKII!F491)</f>
        <v/>
      </c>
      <c r="G491" s="16" t="str">
        <f>IF($D491="","",HKI!G491+HKII!G491)</f>
        <v/>
      </c>
      <c r="H491" s="16" t="str">
        <f>IF($D491="","",HKI!H491+HKII!H491)</f>
        <v/>
      </c>
      <c r="I491" s="16" t="str">
        <f>IF($D491="","",HKI!I491+HKII!I491)</f>
        <v/>
      </c>
      <c r="J491" s="16" t="str">
        <f>IF($D491="","",HKI!J491+HKII!J491)</f>
        <v/>
      </c>
      <c r="K491" s="16" t="str">
        <f>IF($D491="","",HKI!K491+HKII!K491)</f>
        <v/>
      </c>
      <c r="L491" s="16" t="str">
        <f>IF($D491="","",HKI!L491+HKII!L491)</f>
        <v/>
      </c>
      <c r="M491" s="34" t="str">
        <f>IF($D491="","",($E491+$F491*1.5+$G491*0.25+$H491*0.5+$I491*2+$J491*2.5+$K491*0.5+$L491*1.5)+'HK HE 16-17'!I497)</f>
        <v/>
      </c>
      <c r="N491" s="16" t="str">
        <f>IF($D491="","",HKI!N491+HKII!N491)</f>
        <v/>
      </c>
      <c r="O491" s="16" t="str">
        <f>IF($D491="","",HKI!O491+HKII!O491)</f>
        <v/>
      </c>
      <c r="P491" s="16" t="str">
        <f>IF($D491="","",HKI!P491+HKII!P491)</f>
        <v/>
      </c>
      <c r="Q491" s="16" t="str">
        <f>IF($D491="","",HKI!Q491+HKII!Q491)</f>
        <v/>
      </c>
      <c r="R491" s="34" t="str">
        <f>IF($D491="","",SUM($N491:$Q491)+'HK HE 16-17'!N497)</f>
        <v/>
      </c>
      <c r="S491" s="16" t="str">
        <f>IF($D491="","",HKI!S491+HKII!S491)</f>
        <v/>
      </c>
      <c r="T491" s="16" t="str">
        <f>IF($D491="","",HKI!T491+HKII!T491)</f>
        <v/>
      </c>
      <c r="U491" s="16" t="str">
        <f>IF($D491="","",HKI!U491+HKII!U491)</f>
        <v/>
      </c>
      <c r="V491" s="34"/>
      <c r="W491" s="16" t="str">
        <f>IF($D491="","",HKI!W491+HKII!W491)</f>
        <v/>
      </c>
      <c r="X491" s="16" t="str">
        <f>IF($D491="","",HKI!X491+HKII!X491)</f>
        <v/>
      </c>
      <c r="Y491" s="16" t="str">
        <f>IF($D491="","",HKI!Y491+HKII!Y491)</f>
        <v/>
      </c>
      <c r="Z491" s="34" t="str">
        <f t="shared" si="26"/>
        <v/>
      </c>
      <c r="AA491" s="16" t="str">
        <f>IF($D491="","",HKI!AA491+HKII!AA491)</f>
        <v/>
      </c>
      <c r="AB491" s="16" t="str">
        <f>IF($D491="","",HKI!AB491+HKII!AB491)</f>
        <v/>
      </c>
      <c r="AC491" s="16" t="str">
        <f>IF($D491="","",HKI!AC491+HKII!AC491)</f>
        <v/>
      </c>
      <c r="AD491" s="34" t="str">
        <f t="shared" si="27"/>
        <v/>
      </c>
      <c r="AE491" s="16" t="str">
        <f>IF($D491="","",HKI!AE491+HKII!AE491)</f>
        <v/>
      </c>
      <c r="AF491" s="16" t="str">
        <f>IF($D491="","",HKI!AF491+HKII!AF491)</f>
        <v/>
      </c>
      <c r="AG491" s="16" t="str">
        <f>IF($D491="","",HKI!AG491+HKII!AG491)</f>
        <v/>
      </c>
      <c r="AH491" s="34" t="str">
        <f>IF($D491="","",HKI!AH491+HKII!AH491)</f>
        <v/>
      </c>
      <c r="AI491" s="16" t="str">
        <f>IF($D491="","",HKI!AI491+HKII!AI491+'COI - CHAM THI TN 17-18'!AI491)</f>
        <v/>
      </c>
      <c r="AJ491" s="16" t="str">
        <f>IF($D491="","",HKI!AJ491+HKII!AJ491+'COI - CHAM THI TN 17-18'!AJ491)</f>
        <v/>
      </c>
      <c r="AK491" s="34" t="e">
        <f>IF($D491="","",(SUM($AI491:$AJ491))*0.2)+'HK HE 16-17'!Y497</f>
        <v>#VALUE!</v>
      </c>
      <c r="AL491" s="16" t="str">
        <f>IF($D491="","",HKI!AL491+HKII!AL491)</f>
        <v/>
      </c>
      <c r="AM491" s="16" t="str">
        <f>IF($D491="","",HKI!AM491+HKII!AM491)</f>
        <v/>
      </c>
      <c r="AN491" s="34" t="str">
        <f>IF($D491="","",HKI!AN491+HKII!AN491)</f>
        <v/>
      </c>
      <c r="AO491" s="16" t="str">
        <f>IF($D491="","",HKI!AO491+HKII!AO491+'COI - CHAM THI TN 17-18'!AO491)</f>
        <v/>
      </c>
      <c r="AP491" s="16" t="str">
        <f>IF($D491="","",HKI!AP491+HKII!AP491+'COI - CHAM THI TN 17-18'!AP491)</f>
        <v/>
      </c>
      <c r="AQ491" s="16" t="e">
        <f>IF(D491="","",SUM(AO491:AP491)*0.4)+'HK HE 16-17'!AB497</f>
        <v>#VALUE!</v>
      </c>
      <c r="AR491" s="34" t="str">
        <f>IF($D491="","",HKI!AR491+HKII!AR491+'COI - CHAM THI TN 17-18'!AR491+'HK HE 16-17'!AF497)</f>
        <v/>
      </c>
      <c r="AS491" s="34" t="str">
        <f>IF($D491="","",HKI!AS491+HKII!AS491+'COI - CHAM THI TN 17-18'!AS491+'HK HE 16-17'!AG497)</f>
        <v/>
      </c>
      <c r="AT491" s="17" t="str">
        <f t="shared" si="25"/>
        <v/>
      </c>
      <c r="AU491" s="5"/>
    </row>
    <row r="492" spans="1:47">
      <c r="A492" s="12" t="str">
        <f>IF(D492="","",SUBTOTAL(3,$D$5:D492))</f>
        <v/>
      </c>
      <c r="B492" s="31"/>
      <c r="C492" s="32"/>
      <c r="D492" s="33"/>
      <c r="E492" s="16" t="str">
        <f>IF($D492="","",HKI!E492+HKII!E492)</f>
        <v/>
      </c>
      <c r="F492" s="16" t="str">
        <f>IF($D492="","",HKI!F492+HKII!F492)</f>
        <v/>
      </c>
      <c r="G492" s="16" t="str">
        <f>IF($D492="","",HKI!G492+HKII!G492)</f>
        <v/>
      </c>
      <c r="H492" s="16" t="str">
        <f>IF($D492="","",HKI!H492+HKII!H492)</f>
        <v/>
      </c>
      <c r="I492" s="16" t="str">
        <f>IF($D492="","",HKI!I492+HKII!I492)</f>
        <v/>
      </c>
      <c r="J492" s="16" t="str">
        <f>IF($D492="","",HKI!J492+HKII!J492)</f>
        <v/>
      </c>
      <c r="K492" s="16" t="str">
        <f>IF($D492="","",HKI!K492+HKII!K492)</f>
        <v/>
      </c>
      <c r="L492" s="16" t="str">
        <f>IF($D492="","",HKI!L492+HKII!L492)</f>
        <v/>
      </c>
      <c r="M492" s="34" t="str">
        <f>IF($D492="","",($E492+$F492*1.5+$G492*0.25+$H492*0.5+$I492*2+$J492*2.5+$K492*0.5+$L492*1.5)+'HK HE 16-17'!I498)</f>
        <v/>
      </c>
      <c r="N492" s="16" t="str">
        <f>IF($D492="","",HKI!N492+HKII!N492)</f>
        <v/>
      </c>
      <c r="O492" s="16" t="str">
        <f>IF($D492="","",HKI!O492+HKII!O492)</f>
        <v/>
      </c>
      <c r="P492" s="16" t="str">
        <f>IF($D492="","",HKI!P492+HKII!P492)</f>
        <v/>
      </c>
      <c r="Q492" s="16" t="str">
        <f>IF($D492="","",HKI!Q492+HKII!Q492)</f>
        <v/>
      </c>
      <c r="R492" s="34" t="str">
        <f>IF($D492="","",SUM($N492:$Q492)+'HK HE 16-17'!N498)</f>
        <v/>
      </c>
      <c r="S492" s="16" t="str">
        <f>IF($D492="","",HKI!S492+HKII!S492)</f>
        <v/>
      </c>
      <c r="T492" s="16" t="str">
        <f>IF($D492="","",HKI!T492+HKII!T492)</f>
        <v/>
      </c>
      <c r="U492" s="16" t="str">
        <f>IF($D492="","",HKI!U492+HKII!U492)</f>
        <v/>
      </c>
      <c r="V492" s="34"/>
      <c r="W492" s="16" t="str">
        <f>IF($D492="","",HKI!W492+HKII!W492)</f>
        <v/>
      </c>
      <c r="X492" s="16" t="str">
        <f>IF($D492="","",HKI!X492+HKII!X492)</f>
        <v/>
      </c>
      <c r="Y492" s="16" t="str">
        <f>IF($D492="","",HKI!Y492+HKII!Y492)</f>
        <v/>
      </c>
      <c r="Z492" s="34" t="str">
        <f t="shared" si="26"/>
        <v/>
      </c>
      <c r="AA492" s="16" t="str">
        <f>IF($D492="","",HKI!AA492+HKII!AA492)</f>
        <v/>
      </c>
      <c r="AB492" s="16" t="str">
        <f>IF($D492="","",HKI!AB492+HKII!AB492)</f>
        <v/>
      </c>
      <c r="AC492" s="16" t="str">
        <f>IF($D492="","",HKI!AC492+HKII!AC492)</f>
        <v/>
      </c>
      <c r="AD492" s="34" t="str">
        <f t="shared" si="27"/>
        <v/>
      </c>
      <c r="AE492" s="16" t="str">
        <f>IF($D492="","",HKI!AE492+HKII!AE492)</f>
        <v/>
      </c>
      <c r="AF492" s="16" t="str">
        <f>IF($D492="","",HKI!AF492+HKII!AF492)</f>
        <v/>
      </c>
      <c r="AG492" s="16" t="str">
        <f>IF($D492="","",HKI!AG492+HKII!AG492)</f>
        <v/>
      </c>
      <c r="AH492" s="34" t="str">
        <f>IF($D492="","",HKI!AH492+HKII!AH492)</f>
        <v/>
      </c>
      <c r="AI492" s="16" t="str">
        <f>IF($D492="","",HKI!AI492+HKII!AI492+'COI - CHAM THI TN 17-18'!AI492)</f>
        <v/>
      </c>
      <c r="AJ492" s="16" t="str">
        <f>IF($D492="","",HKI!AJ492+HKII!AJ492+'COI - CHAM THI TN 17-18'!AJ492)</f>
        <v/>
      </c>
      <c r="AK492" s="34" t="e">
        <f>IF($D492="","",(SUM($AI492:$AJ492))*0.2)+'HK HE 16-17'!Y498</f>
        <v>#VALUE!</v>
      </c>
      <c r="AL492" s="16" t="str">
        <f>IF($D492="","",HKI!AL492+HKII!AL492)</f>
        <v/>
      </c>
      <c r="AM492" s="16" t="str">
        <f>IF($D492="","",HKI!AM492+HKII!AM492)</f>
        <v/>
      </c>
      <c r="AN492" s="34" t="str">
        <f>IF($D492="","",HKI!AN492+HKII!AN492)</f>
        <v/>
      </c>
      <c r="AO492" s="16" t="str">
        <f>IF($D492="","",HKI!AO492+HKII!AO492+'COI - CHAM THI TN 17-18'!AO492)</f>
        <v/>
      </c>
      <c r="AP492" s="16" t="str">
        <f>IF($D492="","",HKI!AP492+HKII!AP492+'COI - CHAM THI TN 17-18'!AP492)</f>
        <v/>
      </c>
      <c r="AQ492" s="16" t="e">
        <f>IF(D492="","",SUM(AO492:AP492)*0.4)+'HK HE 16-17'!AB498</f>
        <v>#VALUE!</v>
      </c>
      <c r="AR492" s="34" t="str">
        <f>IF($D492="","",HKI!AR492+HKII!AR492+'COI - CHAM THI TN 17-18'!AR492+'HK HE 16-17'!AF498)</f>
        <v/>
      </c>
      <c r="AS492" s="34" t="str">
        <f>IF($D492="","",HKI!AS492+HKII!AS492+'COI - CHAM THI TN 17-18'!AS492+'HK HE 16-17'!AG498)</f>
        <v/>
      </c>
      <c r="AT492" s="17" t="str">
        <f t="shared" si="25"/>
        <v/>
      </c>
      <c r="AU492" s="5"/>
    </row>
    <row r="493" spans="1:47">
      <c r="A493" s="12" t="str">
        <f>IF(D493="","",SUBTOTAL(3,$D$5:D493))</f>
        <v/>
      </c>
      <c r="B493" s="31"/>
      <c r="C493" s="32"/>
      <c r="D493" s="33"/>
      <c r="E493" s="16" t="str">
        <f>IF($D493="","",HKI!E493+HKII!E493)</f>
        <v/>
      </c>
      <c r="F493" s="16" t="str">
        <f>IF($D493="","",HKI!F493+HKII!F493)</f>
        <v/>
      </c>
      <c r="G493" s="16" t="str">
        <f>IF($D493="","",HKI!G493+HKII!G493)</f>
        <v/>
      </c>
      <c r="H493" s="16" t="str">
        <f>IF($D493="","",HKI!H493+HKII!H493)</f>
        <v/>
      </c>
      <c r="I493" s="16" t="str">
        <f>IF($D493="","",HKI!I493+HKII!I493)</f>
        <v/>
      </c>
      <c r="J493" s="16" t="str">
        <f>IF($D493="","",HKI!J493+HKII!J493)</f>
        <v/>
      </c>
      <c r="K493" s="16" t="str">
        <f>IF($D493="","",HKI!K493+HKII!K493)</f>
        <v/>
      </c>
      <c r="L493" s="16" t="str">
        <f>IF($D493="","",HKI!L493+HKII!L493)</f>
        <v/>
      </c>
      <c r="M493" s="34" t="str">
        <f>IF($D493="","",($E493+$F493*1.5+$G493*0.25+$H493*0.5+$I493*2+$J493*2.5+$K493*0.5+$L493*1.5)+'HK HE 16-17'!I499)</f>
        <v/>
      </c>
      <c r="N493" s="16" t="str">
        <f>IF($D493="","",HKI!N493+HKII!N493)</f>
        <v/>
      </c>
      <c r="O493" s="16" t="str">
        <f>IF($D493="","",HKI!O493+HKII!O493)</f>
        <v/>
      </c>
      <c r="P493" s="16" t="str">
        <f>IF($D493="","",HKI!P493+HKII!P493)</f>
        <v/>
      </c>
      <c r="Q493" s="16" t="str">
        <f>IF($D493="","",HKI!Q493+HKII!Q493)</f>
        <v/>
      </c>
      <c r="R493" s="34" t="str">
        <f>IF($D493="","",SUM($N493:$Q493)+'HK HE 16-17'!N499)</f>
        <v/>
      </c>
      <c r="S493" s="16" t="str">
        <f>IF($D493="","",HKI!S493+HKII!S493)</f>
        <v/>
      </c>
      <c r="T493" s="16" t="str">
        <f>IF($D493="","",HKI!T493+HKII!T493)</f>
        <v/>
      </c>
      <c r="U493" s="16" t="str">
        <f>IF($D493="","",HKI!U493+HKII!U493)</f>
        <v/>
      </c>
      <c r="V493" s="34"/>
      <c r="W493" s="16" t="str">
        <f>IF($D493="","",HKI!W493+HKII!W493)</f>
        <v/>
      </c>
      <c r="X493" s="16" t="str">
        <f>IF($D493="","",HKI!X493+HKII!X493)</f>
        <v/>
      </c>
      <c r="Y493" s="16" t="str">
        <f>IF($D493="","",HKI!Y493+HKII!Y493)</f>
        <v/>
      </c>
      <c r="Z493" s="34" t="str">
        <f t="shared" si="26"/>
        <v/>
      </c>
      <c r="AA493" s="16" t="str">
        <f>IF($D493="","",HKI!AA493+HKII!AA493)</f>
        <v/>
      </c>
      <c r="AB493" s="16" t="str">
        <f>IF($D493="","",HKI!AB493+HKII!AB493)</f>
        <v/>
      </c>
      <c r="AC493" s="16" t="str">
        <f>IF($D493="","",HKI!AC493+HKII!AC493)</f>
        <v/>
      </c>
      <c r="AD493" s="34" t="str">
        <f t="shared" si="27"/>
        <v/>
      </c>
      <c r="AE493" s="16" t="str">
        <f>IF($D493="","",HKI!AE493+HKII!AE493)</f>
        <v/>
      </c>
      <c r="AF493" s="16" t="str">
        <f>IF($D493="","",HKI!AF493+HKII!AF493)</f>
        <v/>
      </c>
      <c r="AG493" s="16" t="str">
        <f>IF($D493="","",HKI!AG493+HKII!AG493)</f>
        <v/>
      </c>
      <c r="AH493" s="34" t="str">
        <f>IF($D493="","",HKI!AH493+HKII!AH493)</f>
        <v/>
      </c>
      <c r="AI493" s="16" t="str">
        <f>IF($D493="","",HKI!AI493+HKII!AI493+'COI - CHAM THI TN 17-18'!AI493)</f>
        <v/>
      </c>
      <c r="AJ493" s="16" t="str">
        <f>IF($D493="","",HKI!AJ493+HKII!AJ493+'COI - CHAM THI TN 17-18'!AJ493)</f>
        <v/>
      </c>
      <c r="AK493" s="34" t="e">
        <f>IF($D493="","",(SUM($AI493:$AJ493))*0.2)+'HK HE 16-17'!Y499</f>
        <v>#VALUE!</v>
      </c>
      <c r="AL493" s="16" t="str">
        <f>IF($D493="","",HKI!AL493+HKII!AL493)</f>
        <v/>
      </c>
      <c r="AM493" s="16" t="str">
        <f>IF($D493="","",HKI!AM493+HKII!AM493)</f>
        <v/>
      </c>
      <c r="AN493" s="34" t="str">
        <f>IF($D493="","",HKI!AN493+HKII!AN493)</f>
        <v/>
      </c>
      <c r="AO493" s="16" t="str">
        <f>IF($D493="","",HKI!AO493+HKII!AO493+'COI - CHAM THI TN 17-18'!AO493)</f>
        <v/>
      </c>
      <c r="AP493" s="16" t="str">
        <f>IF($D493="","",HKI!AP493+HKII!AP493+'COI - CHAM THI TN 17-18'!AP493)</f>
        <v/>
      </c>
      <c r="AQ493" s="16" t="e">
        <f>IF(D493="","",SUM(AO493:AP493)*0.4)+'HK HE 16-17'!AB499</f>
        <v>#VALUE!</v>
      </c>
      <c r="AR493" s="34" t="str">
        <f>IF($D493="","",HKI!AR493+HKII!AR493+'COI - CHAM THI TN 17-18'!AR493+'HK HE 16-17'!AF499)</f>
        <v/>
      </c>
      <c r="AS493" s="34" t="str">
        <f>IF($D493="","",HKI!AS493+HKII!AS493+'COI - CHAM THI TN 17-18'!AS493+'HK HE 16-17'!AG499)</f>
        <v/>
      </c>
      <c r="AT493" s="17" t="str">
        <f t="shared" si="25"/>
        <v/>
      </c>
      <c r="AU493" s="5"/>
    </row>
    <row r="494" spans="1:47">
      <c r="A494" s="12" t="str">
        <f>IF(D494="","",SUBTOTAL(3,$D$5:D494))</f>
        <v/>
      </c>
      <c r="B494" s="31"/>
      <c r="C494" s="32"/>
      <c r="D494" s="33"/>
      <c r="E494" s="16" t="str">
        <f>IF($D494="","",HKI!E494+HKII!E494)</f>
        <v/>
      </c>
      <c r="F494" s="16" t="str">
        <f>IF($D494="","",HKI!F494+HKII!F494)</f>
        <v/>
      </c>
      <c r="G494" s="16" t="str">
        <f>IF($D494="","",HKI!G494+HKII!G494)</f>
        <v/>
      </c>
      <c r="H494" s="16" t="str">
        <f>IF($D494="","",HKI!H494+HKII!H494)</f>
        <v/>
      </c>
      <c r="I494" s="16" t="str">
        <f>IF($D494="","",HKI!I494+HKII!I494)</f>
        <v/>
      </c>
      <c r="J494" s="16" t="str">
        <f>IF($D494="","",HKI!J494+HKII!J494)</f>
        <v/>
      </c>
      <c r="K494" s="16" t="str">
        <f>IF($D494="","",HKI!K494+HKII!K494)</f>
        <v/>
      </c>
      <c r="L494" s="16" t="str">
        <f>IF($D494="","",HKI!L494+HKII!L494)</f>
        <v/>
      </c>
      <c r="M494" s="34" t="str">
        <f>IF($D494="","",($E494+$F494*1.5+$G494*0.25+$H494*0.5+$I494*2+$J494*2.5+$K494*0.5+$L494*1.5)+'HK HE 16-17'!I500)</f>
        <v/>
      </c>
      <c r="N494" s="16" t="str">
        <f>IF($D494="","",HKI!N494+HKII!N494)</f>
        <v/>
      </c>
      <c r="O494" s="16" t="str">
        <f>IF($D494="","",HKI!O494+HKII!O494)</f>
        <v/>
      </c>
      <c r="P494" s="16" t="str">
        <f>IF($D494="","",HKI!P494+HKII!P494)</f>
        <v/>
      </c>
      <c r="Q494" s="16" t="str">
        <f>IF($D494="","",HKI!Q494+HKII!Q494)</f>
        <v/>
      </c>
      <c r="R494" s="34" t="str">
        <f>IF($D494="","",SUM($N494:$Q494)+'HK HE 16-17'!N500)</f>
        <v/>
      </c>
      <c r="S494" s="16" t="str">
        <f>IF($D494="","",HKI!S494+HKII!S494)</f>
        <v/>
      </c>
      <c r="T494" s="16" t="str">
        <f>IF($D494="","",HKI!T494+HKII!T494)</f>
        <v/>
      </c>
      <c r="U494" s="16" t="str">
        <f>IF($D494="","",HKI!U494+HKII!U494)</f>
        <v/>
      </c>
      <c r="V494" s="34"/>
      <c r="W494" s="16" t="str">
        <f>IF($D494="","",HKI!W494+HKII!W494)</f>
        <v/>
      </c>
      <c r="X494" s="16" t="str">
        <f>IF($D494="","",HKI!X494+HKII!X494)</f>
        <v/>
      </c>
      <c r="Y494" s="16" t="str">
        <f>IF($D494="","",HKI!Y494+HKII!Y494)</f>
        <v/>
      </c>
      <c r="Z494" s="34" t="str">
        <f t="shared" si="26"/>
        <v/>
      </c>
      <c r="AA494" s="16" t="str">
        <f>IF($D494="","",HKI!AA494+HKII!AA494)</f>
        <v/>
      </c>
      <c r="AB494" s="16" t="str">
        <f>IF($D494="","",HKI!AB494+HKII!AB494)</f>
        <v/>
      </c>
      <c r="AC494" s="16" t="str">
        <f>IF($D494="","",HKI!AC494+HKII!AC494)</f>
        <v/>
      </c>
      <c r="AD494" s="34" t="str">
        <f t="shared" si="27"/>
        <v/>
      </c>
      <c r="AE494" s="16" t="str">
        <f>IF($D494="","",HKI!AE494+HKII!AE494)</f>
        <v/>
      </c>
      <c r="AF494" s="16" t="str">
        <f>IF($D494="","",HKI!AF494+HKII!AF494)</f>
        <v/>
      </c>
      <c r="AG494" s="16" t="str">
        <f>IF($D494="","",HKI!AG494+HKII!AG494)</f>
        <v/>
      </c>
      <c r="AH494" s="34" t="str">
        <f>IF($D494="","",HKI!AH494+HKII!AH494)</f>
        <v/>
      </c>
      <c r="AI494" s="16" t="str">
        <f>IF($D494="","",HKI!AI494+HKII!AI494+'COI - CHAM THI TN 17-18'!AI494)</f>
        <v/>
      </c>
      <c r="AJ494" s="16" t="str">
        <f>IF($D494="","",HKI!AJ494+HKII!AJ494+'COI - CHAM THI TN 17-18'!AJ494)</f>
        <v/>
      </c>
      <c r="AK494" s="34" t="e">
        <f>IF($D494="","",(SUM($AI494:$AJ494))*0.2)+'HK HE 16-17'!Y500</f>
        <v>#VALUE!</v>
      </c>
      <c r="AL494" s="16" t="str">
        <f>IF($D494="","",HKI!AL494+HKII!AL494)</f>
        <v/>
      </c>
      <c r="AM494" s="16" t="str">
        <f>IF($D494="","",HKI!AM494+HKII!AM494)</f>
        <v/>
      </c>
      <c r="AN494" s="34" t="str">
        <f>IF($D494="","",HKI!AN494+HKII!AN494)</f>
        <v/>
      </c>
      <c r="AO494" s="16" t="str">
        <f>IF($D494="","",HKI!AO494+HKII!AO494+'COI - CHAM THI TN 17-18'!AO494)</f>
        <v/>
      </c>
      <c r="AP494" s="16" t="str">
        <f>IF($D494="","",HKI!AP494+HKII!AP494+'COI - CHAM THI TN 17-18'!AP494)</f>
        <v/>
      </c>
      <c r="AQ494" s="16" t="e">
        <f>IF(D494="","",SUM(AO494:AP494)*0.4)+'HK HE 16-17'!AB500</f>
        <v>#VALUE!</v>
      </c>
      <c r="AR494" s="34" t="str">
        <f>IF($D494="","",HKI!AR494+HKII!AR494+'COI - CHAM THI TN 17-18'!AR494+'HK HE 16-17'!AF500)</f>
        <v/>
      </c>
      <c r="AS494" s="34" t="str">
        <f>IF($D494="","",HKI!AS494+HKII!AS494+'COI - CHAM THI TN 17-18'!AS494+'HK HE 16-17'!AG500)</f>
        <v/>
      </c>
      <c r="AT494" s="17" t="str">
        <f t="shared" si="25"/>
        <v/>
      </c>
      <c r="AU494" s="5"/>
    </row>
    <row r="495" spans="1:47">
      <c r="A495" s="12" t="str">
        <f>IF(D495="","",SUBTOTAL(3,$D$5:D495))</f>
        <v/>
      </c>
      <c r="B495" s="31"/>
      <c r="C495" s="32"/>
      <c r="D495" s="33"/>
      <c r="E495" s="16" t="str">
        <f>IF($D495="","",HKI!E495+HKII!E495)</f>
        <v/>
      </c>
      <c r="F495" s="16" t="str">
        <f>IF($D495="","",HKI!F495+HKII!F495)</f>
        <v/>
      </c>
      <c r="G495" s="16" t="str">
        <f>IF($D495="","",HKI!G495+HKII!G495)</f>
        <v/>
      </c>
      <c r="H495" s="16" t="str">
        <f>IF($D495="","",HKI!H495+HKII!H495)</f>
        <v/>
      </c>
      <c r="I495" s="16" t="str">
        <f>IF($D495="","",HKI!I495+HKII!I495)</f>
        <v/>
      </c>
      <c r="J495" s="16" t="str">
        <f>IF($D495="","",HKI!J495+HKII!J495)</f>
        <v/>
      </c>
      <c r="K495" s="16" t="str">
        <f>IF($D495="","",HKI!K495+HKII!K495)</f>
        <v/>
      </c>
      <c r="L495" s="16" t="str">
        <f>IF($D495="","",HKI!L495+HKII!L495)</f>
        <v/>
      </c>
      <c r="M495" s="34" t="str">
        <f>IF($D495="","",($E495+$F495*1.5+$G495*0.25+$H495*0.5+$I495*2+$J495*2.5+$K495*0.5+$L495*1.5)+'HK HE 16-17'!I501)</f>
        <v/>
      </c>
      <c r="N495" s="16" t="str">
        <f>IF($D495="","",HKI!N495+HKII!N495)</f>
        <v/>
      </c>
      <c r="O495" s="16" t="str">
        <f>IF($D495="","",HKI!O495+HKII!O495)</f>
        <v/>
      </c>
      <c r="P495" s="16" t="str">
        <f>IF($D495="","",HKI!P495+HKII!P495)</f>
        <v/>
      </c>
      <c r="Q495" s="16" t="str">
        <f>IF($D495="","",HKI!Q495+HKII!Q495)</f>
        <v/>
      </c>
      <c r="R495" s="34" t="str">
        <f>IF($D495="","",SUM($N495:$Q495)+'HK HE 16-17'!N501)</f>
        <v/>
      </c>
      <c r="S495" s="16" t="str">
        <f>IF($D495="","",HKI!S495+HKII!S495)</f>
        <v/>
      </c>
      <c r="T495" s="16" t="str">
        <f>IF($D495="","",HKI!T495+HKII!T495)</f>
        <v/>
      </c>
      <c r="U495" s="16" t="str">
        <f>IF($D495="","",HKI!U495+HKII!U495)</f>
        <v/>
      </c>
      <c r="V495" s="34"/>
      <c r="W495" s="16" t="str">
        <f>IF($D495="","",HKI!W495+HKII!W495)</f>
        <v/>
      </c>
      <c r="X495" s="16" t="str">
        <f>IF($D495="","",HKI!X495+HKII!X495)</f>
        <v/>
      </c>
      <c r="Y495" s="16" t="str">
        <f>IF($D495="","",HKI!Y495+HKII!Y495)</f>
        <v/>
      </c>
      <c r="Z495" s="34" t="str">
        <f t="shared" si="26"/>
        <v/>
      </c>
      <c r="AA495" s="16" t="str">
        <f>IF($D495="","",HKI!AA495+HKII!AA495)</f>
        <v/>
      </c>
      <c r="AB495" s="16" t="str">
        <f>IF($D495="","",HKI!AB495+HKII!AB495)</f>
        <v/>
      </c>
      <c r="AC495" s="16" t="str">
        <f>IF($D495="","",HKI!AC495+HKII!AC495)</f>
        <v/>
      </c>
      <c r="AD495" s="34" t="str">
        <f t="shared" si="27"/>
        <v/>
      </c>
      <c r="AE495" s="16" t="str">
        <f>IF($D495="","",HKI!AE495+HKII!AE495)</f>
        <v/>
      </c>
      <c r="AF495" s="16" t="str">
        <f>IF($D495="","",HKI!AF495+HKII!AF495)</f>
        <v/>
      </c>
      <c r="AG495" s="16" t="str">
        <f>IF($D495="","",HKI!AG495+HKII!AG495)</f>
        <v/>
      </c>
      <c r="AH495" s="34" t="str">
        <f>IF($D495="","",HKI!AH495+HKII!AH495)</f>
        <v/>
      </c>
      <c r="AI495" s="16" t="str">
        <f>IF($D495="","",HKI!AI495+HKII!AI495+'COI - CHAM THI TN 17-18'!AI495)</f>
        <v/>
      </c>
      <c r="AJ495" s="16" t="str">
        <f>IF($D495="","",HKI!AJ495+HKII!AJ495+'COI - CHAM THI TN 17-18'!AJ495)</f>
        <v/>
      </c>
      <c r="AK495" s="34" t="e">
        <f>IF($D495="","",(SUM($AI495:$AJ495))*0.2)+'HK HE 16-17'!Y501</f>
        <v>#VALUE!</v>
      </c>
      <c r="AL495" s="16" t="str">
        <f>IF($D495="","",HKI!AL495+HKII!AL495)</f>
        <v/>
      </c>
      <c r="AM495" s="16" t="str">
        <f>IF($D495="","",HKI!AM495+HKII!AM495)</f>
        <v/>
      </c>
      <c r="AN495" s="34" t="str">
        <f>IF($D495="","",HKI!AN495+HKII!AN495)</f>
        <v/>
      </c>
      <c r="AO495" s="16" t="str">
        <f>IF($D495="","",HKI!AO495+HKII!AO495+'COI - CHAM THI TN 17-18'!AO495)</f>
        <v/>
      </c>
      <c r="AP495" s="16" t="str">
        <f>IF($D495="","",HKI!AP495+HKII!AP495+'COI - CHAM THI TN 17-18'!AP495)</f>
        <v/>
      </c>
      <c r="AQ495" s="16" t="e">
        <f>IF(D495="","",SUM(AO495:AP495)*0.4)+'HK HE 16-17'!AB501</f>
        <v>#VALUE!</v>
      </c>
      <c r="AR495" s="34" t="str">
        <f>IF($D495="","",HKI!AR495+HKII!AR495+'COI - CHAM THI TN 17-18'!AR495+'HK HE 16-17'!AF501)</f>
        <v/>
      </c>
      <c r="AS495" s="34" t="str">
        <f>IF($D495="","",HKI!AS495+HKII!AS495+'COI - CHAM THI TN 17-18'!AS495+'HK HE 16-17'!AG501)</f>
        <v/>
      </c>
      <c r="AT495" s="17" t="str">
        <f t="shared" si="25"/>
        <v/>
      </c>
      <c r="AU495" s="5"/>
    </row>
    <row r="496" spans="1:47">
      <c r="A496" s="12" t="str">
        <f>IF(D496="","",SUBTOTAL(3,$D$5:D496))</f>
        <v/>
      </c>
      <c r="B496" s="31"/>
      <c r="C496" s="32"/>
      <c r="D496" s="33"/>
      <c r="E496" s="16" t="str">
        <f>IF($D496="","",HKI!E496+HKII!E496)</f>
        <v/>
      </c>
      <c r="F496" s="16" t="str">
        <f>IF($D496="","",HKI!F496+HKII!F496)</f>
        <v/>
      </c>
      <c r="G496" s="16" t="str">
        <f>IF($D496="","",HKI!G496+HKII!G496)</f>
        <v/>
      </c>
      <c r="H496" s="16" t="str">
        <f>IF($D496="","",HKI!H496+HKII!H496)</f>
        <v/>
      </c>
      <c r="I496" s="16" t="str">
        <f>IF($D496="","",HKI!I496+HKII!I496)</f>
        <v/>
      </c>
      <c r="J496" s="16" t="str">
        <f>IF($D496="","",HKI!J496+HKII!J496)</f>
        <v/>
      </c>
      <c r="K496" s="16" t="str">
        <f>IF($D496="","",HKI!K496+HKII!K496)</f>
        <v/>
      </c>
      <c r="L496" s="16" t="str">
        <f>IF($D496="","",HKI!L496+HKII!L496)</f>
        <v/>
      </c>
      <c r="M496" s="34" t="str">
        <f>IF($D496="","",($E496+$F496*1.5+$G496*0.25+$H496*0.5+$I496*2+$J496*2.5+$K496*0.5+$L496*1.5)+'HK HE 16-17'!I502)</f>
        <v/>
      </c>
      <c r="N496" s="16" t="str">
        <f>IF($D496="","",HKI!N496+HKII!N496)</f>
        <v/>
      </c>
      <c r="O496" s="16" t="str">
        <f>IF($D496="","",HKI!O496+HKII!O496)</f>
        <v/>
      </c>
      <c r="P496" s="16" t="str">
        <f>IF($D496="","",HKI!P496+HKII!P496)</f>
        <v/>
      </c>
      <c r="Q496" s="16" t="str">
        <f>IF($D496="","",HKI!Q496+HKII!Q496)</f>
        <v/>
      </c>
      <c r="R496" s="34" t="str">
        <f>IF($D496="","",SUM($N496:$Q496)+'HK HE 16-17'!N502)</f>
        <v/>
      </c>
      <c r="S496" s="16" t="str">
        <f>IF($D496="","",HKI!S496+HKII!S496)</f>
        <v/>
      </c>
      <c r="T496" s="16" t="str">
        <f>IF($D496="","",HKI!T496+HKII!T496)</f>
        <v/>
      </c>
      <c r="U496" s="16" t="str">
        <f>IF($D496="","",HKI!U496+HKII!U496)</f>
        <v/>
      </c>
      <c r="V496" s="34"/>
      <c r="W496" s="16" t="str">
        <f>IF($D496="","",HKI!W496+HKII!W496)</f>
        <v/>
      </c>
      <c r="X496" s="16" t="str">
        <f>IF($D496="","",HKI!X496+HKII!X496)</f>
        <v/>
      </c>
      <c r="Y496" s="16" t="str">
        <f>IF($D496="","",HKI!Y496+HKII!Y496)</f>
        <v/>
      </c>
      <c r="Z496" s="34" t="str">
        <f t="shared" si="26"/>
        <v/>
      </c>
      <c r="AA496" s="16" t="str">
        <f>IF($D496="","",HKI!AA496+HKII!AA496)</f>
        <v/>
      </c>
      <c r="AB496" s="16" t="str">
        <f>IF($D496="","",HKI!AB496+HKII!AB496)</f>
        <v/>
      </c>
      <c r="AC496" s="16" t="str">
        <f>IF($D496="","",HKI!AC496+HKII!AC496)</f>
        <v/>
      </c>
      <c r="AD496" s="34" t="str">
        <f t="shared" si="27"/>
        <v/>
      </c>
      <c r="AE496" s="16" t="str">
        <f>IF($D496="","",HKI!AE496+HKII!AE496)</f>
        <v/>
      </c>
      <c r="AF496" s="16" t="str">
        <f>IF($D496="","",HKI!AF496+HKII!AF496)</f>
        <v/>
      </c>
      <c r="AG496" s="16" t="str">
        <f>IF($D496="","",HKI!AG496+HKII!AG496)</f>
        <v/>
      </c>
      <c r="AH496" s="34" t="str">
        <f>IF($D496="","",HKI!AH496+HKII!AH496)</f>
        <v/>
      </c>
      <c r="AI496" s="16" t="str">
        <f>IF($D496="","",HKI!AI496+HKII!AI496+'COI - CHAM THI TN 17-18'!AI496)</f>
        <v/>
      </c>
      <c r="AJ496" s="16" t="str">
        <f>IF($D496="","",HKI!AJ496+HKII!AJ496+'COI - CHAM THI TN 17-18'!AJ496)</f>
        <v/>
      </c>
      <c r="AK496" s="34" t="e">
        <f>IF($D496="","",(SUM($AI496:$AJ496))*0.2)+'HK HE 16-17'!Y502</f>
        <v>#VALUE!</v>
      </c>
      <c r="AL496" s="16" t="str">
        <f>IF($D496="","",HKI!AL496+HKII!AL496)</f>
        <v/>
      </c>
      <c r="AM496" s="16" t="str">
        <f>IF($D496="","",HKI!AM496+HKII!AM496)</f>
        <v/>
      </c>
      <c r="AN496" s="34" t="str">
        <f>IF($D496="","",HKI!AN496+HKII!AN496)</f>
        <v/>
      </c>
      <c r="AO496" s="16" t="str">
        <f>IF($D496="","",HKI!AO496+HKII!AO496+'COI - CHAM THI TN 17-18'!AO496)</f>
        <v/>
      </c>
      <c r="AP496" s="16" t="str">
        <f>IF($D496="","",HKI!AP496+HKII!AP496+'COI - CHAM THI TN 17-18'!AP496)</f>
        <v/>
      </c>
      <c r="AQ496" s="16" t="e">
        <f>IF(D496="","",SUM(AO496:AP496)*0.4)+'HK HE 16-17'!AB502</f>
        <v>#VALUE!</v>
      </c>
      <c r="AR496" s="34" t="str">
        <f>IF($D496="","",HKI!AR496+HKII!AR496+'COI - CHAM THI TN 17-18'!AR496+'HK HE 16-17'!AF502)</f>
        <v/>
      </c>
      <c r="AS496" s="34" t="str">
        <f>IF($D496="","",HKI!AS496+HKII!AS496+'COI - CHAM THI TN 17-18'!AS496+'HK HE 16-17'!AG502)</f>
        <v/>
      </c>
      <c r="AT496" s="17" t="str">
        <f t="shared" si="25"/>
        <v/>
      </c>
      <c r="AU496" s="5"/>
    </row>
    <row r="497" spans="1:47">
      <c r="A497" s="12" t="str">
        <f>IF(D497="","",SUBTOTAL(3,$D$5:D497))</f>
        <v/>
      </c>
      <c r="B497" s="31"/>
      <c r="C497" s="32"/>
      <c r="D497" s="33"/>
      <c r="E497" s="16" t="str">
        <f>IF($D497="","",HKI!E497+HKII!E497)</f>
        <v/>
      </c>
      <c r="F497" s="16" t="str">
        <f>IF($D497="","",HKI!F497+HKII!F497)</f>
        <v/>
      </c>
      <c r="G497" s="16" t="str">
        <f>IF($D497="","",HKI!G497+HKII!G497)</f>
        <v/>
      </c>
      <c r="H497" s="16" t="str">
        <f>IF($D497="","",HKI!H497+HKII!H497)</f>
        <v/>
      </c>
      <c r="I497" s="16" t="str">
        <f>IF($D497="","",HKI!I497+HKII!I497)</f>
        <v/>
      </c>
      <c r="J497" s="16" t="str">
        <f>IF($D497="","",HKI!J497+HKII!J497)</f>
        <v/>
      </c>
      <c r="K497" s="16" t="str">
        <f>IF($D497="","",HKI!K497+HKII!K497)</f>
        <v/>
      </c>
      <c r="L497" s="16" t="str">
        <f>IF($D497="","",HKI!L497+HKII!L497)</f>
        <v/>
      </c>
      <c r="M497" s="34" t="str">
        <f>IF($D497="","",($E497+$F497*1.5+$G497*0.25+$H497*0.5+$I497*2+$J497*2.5+$K497*0.5+$L497*1.5)+'HK HE 16-17'!I503)</f>
        <v/>
      </c>
      <c r="N497" s="16" t="str">
        <f>IF($D497="","",HKI!N497+HKII!N497)</f>
        <v/>
      </c>
      <c r="O497" s="16" t="str">
        <f>IF($D497="","",HKI!O497+HKII!O497)</f>
        <v/>
      </c>
      <c r="P497" s="16" t="str">
        <f>IF($D497="","",HKI!P497+HKII!P497)</f>
        <v/>
      </c>
      <c r="Q497" s="16" t="str">
        <f>IF($D497="","",HKI!Q497+HKII!Q497)</f>
        <v/>
      </c>
      <c r="R497" s="34" t="str">
        <f>IF($D497="","",SUM($N497:$Q497)+'HK HE 16-17'!N503)</f>
        <v/>
      </c>
      <c r="S497" s="16" t="str">
        <f>IF($D497="","",HKI!S497+HKII!S497)</f>
        <v/>
      </c>
      <c r="T497" s="16" t="str">
        <f>IF($D497="","",HKI!T497+HKII!T497)</f>
        <v/>
      </c>
      <c r="U497" s="16" t="str">
        <f>IF($D497="","",HKI!U497+HKII!U497)</f>
        <v/>
      </c>
      <c r="V497" s="34"/>
      <c r="W497" s="16" t="str">
        <f>IF($D497="","",HKI!W497+HKII!W497)</f>
        <v/>
      </c>
      <c r="X497" s="16" t="str">
        <f>IF($D497="","",HKI!X497+HKII!X497)</f>
        <v/>
      </c>
      <c r="Y497" s="16" t="str">
        <f>IF($D497="","",HKI!Y497+HKII!Y497)</f>
        <v/>
      </c>
      <c r="Z497" s="34" t="str">
        <f t="shared" si="26"/>
        <v/>
      </c>
      <c r="AA497" s="16" t="str">
        <f>IF($D497="","",HKI!AA497+HKII!AA497)</f>
        <v/>
      </c>
      <c r="AB497" s="16" t="str">
        <f>IF($D497="","",HKI!AB497+HKII!AB497)</f>
        <v/>
      </c>
      <c r="AC497" s="16" t="str">
        <f>IF($D497="","",HKI!AC497+HKII!AC497)</f>
        <v/>
      </c>
      <c r="AD497" s="34" t="str">
        <f t="shared" si="27"/>
        <v/>
      </c>
      <c r="AE497" s="16" t="str">
        <f>IF($D497="","",HKI!AE497+HKII!AE497)</f>
        <v/>
      </c>
      <c r="AF497" s="16" t="str">
        <f>IF($D497="","",HKI!AF497+HKII!AF497)</f>
        <v/>
      </c>
      <c r="AG497" s="16" t="str">
        <f>IF($D497="","",HKI!AG497+HKII!AG497)</f>
        <v/>
      </c>
      <c r="AH497" s="34" t="str">
        <f>IF($D497="","",HKI!AH497+HKII!AH497)</f>
        <v/>
      </c>
      <c r="AI497" s="16" t="str">
        <f>IF($D497="","",HKI!AI497+HKII!AI497+'COI - CHAM THI TN 17-18'!AI497)</f>
        <v/>
      </c>
      <c r="AJ497" s="16" t="str">
        <f>IF($D497="","",HKI!AJ497+HKII!AJ497+'COI - CHAM THI TN 17-18'!AJ497)</f>
        <v/>
      </c>
      <c r="AK497" s="34" t="e">
        <f>IF($D497="","",(SUM($AI497:$AJ497))*0.2)+'HK HE 16-17'!Y503</f>
        <v>#VALUE!</v>
      </c>
      <c r="AL497" s="16" t="str">
        <f>IF($D497="","",HKI!AL497+HKII!AL497)</f>
        <v/>
      </c>
      <c r="AM497" s="16" t="str">
        <f>IF($D497="","",HKI!AM497+HKII!AM497)</f>
        <v/>
      </c>
      <c r="AN497" s="34" t="str">
        <f>IF($D497="","",HKI!AN497+HKII!AN497)</f>
        <v/>
      </c>
      <c r="AO497" s="16" t="str">
        <f>IF($D497="","",HKI!AO497+HKII!AO497+'COI - CHAM THI TN 17-18'!AO497)</f>
        <v/>
      </c>
      <c r="AP497" s="16" t="str">
        <f>IF($D497="","",HKI!AP497+HKII!AP497+'COI - CHAM THI TN 17-18'!AP497)</f>
        <v/>
      </c>
      <c r="AQ497" s="16" t="e">
        <f>IF(D497="","",SUM(AO497:AP497)*0.4)+'HK HE 16-17'!AB503</f>
        <v>#VALUE!</v>
      </c>
      <c r="AR497" s="34" t="str">
        <f>IF($D497="","",HKI!AR497+HKII!AR497+'COI - CHAM THI TN 17-18'!AR497+'HK HE 16-17'!AF503)</f>
        <v/>
      </c>
      <c r="AS497" s="34" t="str">
        <f>IF($D497="","",HKI!AS497+HKII!AS497+'COI - CHAM THI TN 17-18'!AS497+'HK HE 16-17'!AG503)</f>
        <v/>
      </c>
      <c r="AT497" s="17" t="str">
        <f t="shared" si="25"/>
        <v/>
      </c>
      <c r="AU497" s="5"/>
    </row>
    <row r="498" spans="1:47">
      <c r="A498" s="12" t="str">
        <f>IF(D498="","",SUBTOTAL(3,$D$5:D498))</f>
        <v/>
      </c>
      <c r="B498" s="31"/>
      <c r="C498" s="32"/>
      <c r="D498" s="33"/>
      <c r="E498" s="16" t="str">
        <f>IF($D498="","",HKI!E498+HKII!E498)</f>
        <v/>
      </c>
      <c r="F498" s="16" t="str">
        <f>IF($D498="","",HKI!F498+HKII!F498)</f>
        <v/>
      </c>
      <c r="G498" s="16" t="str">
        <f>IF($D498="","",HKI!G498+HKII!G498)</f>
        <v/>
      </c>
      <c r="H498" s="16" t="str">
        <f>IF($D498="","",HKI!H498+HKII!H498)</f>
        <v/>
      </c>
      <c r="I498" s="16" t="str">
        <f>IF($D498="","",HKI!I498+HKII!I498)</f>
        <v/>
      </c>
      <c r="J498" s="16" t="str">
        <f>IF($D498="","",HKI!J498+HKII!J498)</f>
        <v/>
      </c>
      <c r="K498" s="16" t="str">
        <f>IF($D498="","",HKI!K498+HKII!K498)</f>
        <v/>
      </c>
      <c r="L498" s="16" t="str">
        <f>IF($D498="","",HKI!L498+HKII!L498)</f>
        <v/>
      </c>
      <c r="M498" s="34" t="str">
        <f>IF($D498="","",($E498+$F498*1.5+$G498*0.25+$H498*0.5+$I498*2+$J498*2.5+$K498*0.5+$L498*1.5)+'HK HE 16-17'!I504)</f>
        <v/>
      </c>
      <c r="N498" s="16" t="str">
        <f>IF($D498="","",HKI!N498+HKII!N498)</f>
        <v/>
      </c>
      <c r="O498" s="16" t="str">
        <f>IF($D498="","",HKI!O498+HKII!O498)</f>
        <v/>
      </c>
      <c r="P498" s="16" t="str">
        <f>IF($D498="","",HKI!P498+HKII!P498)</f>
        <v/>
      </c>
      <c r="Q498" s="16" t="str">
        <f>IF($D498="","",HKI!Q498+HKII!Q498)</f>
        <v/>
      </c>
      <c r="R498" s="34" t="str">
        <f>IF($D498="","",SUM($N498:$Q498)+'HK HE 16-17'!N504)</f>
        <v/>
      </c>
      <c r="S498" s="16" t="str">
        <f>IF($D498="","",HKI!S498+HKII!S498)</f>
        <v/>
      </c>
      <c r="T498" s="16" t="str">
        <f>IF($D498="","",HKI!T498+HKII!T498)</f>
        <v/>
      </c>
      <c r="U498" s="16" t="str">
        <f>IF($D498="","",HKI!U498+HKII!U498)</f>
        <v/>
      </c>
      <c r="V498" s="34"/>
      <c r="W498" s="16" t="str">
        <f>IF($D498="","",HKI!W498+HKII!W498)</f>
        <v/>
      </c>
      <c r="X498" s="16" t="str">
        <f>IF($D498="","",HKI!X498+HKII!X498)</f>
        <v/>
      </c>
      <c r="Y498" s="16" t="str">
        <f>IF($D498="","",HKI!Y498+HKII!Y498)</f>
        <v/>
      </c>
      <c r="Z498" s="34" t="str">
        <f t="shared" si="26"/>
        <v/>
      </c>
      <c r="AA498" s="16" t="str">
        <f>IF($D498="","",HKI!AA498+HKII!AA498)</f>
        <v/>
      </c>
      <c r="AB498" s="16" t="str">
        <f>IF($D498="","",HKI!AB498+HKII!AB498)</f>
        <v/>
      </c>
      <c r="AC498" s="16" t="str">
        <f>IF($D498="","",HKI!AC498+HKII!AC498)</f>
        <v/>
      </c>
      <c r="AD498" s="34" t="str">
        <f t="shared" si="27"/>
        <v/>
      </c>
      <c r="AE498" s="16" t="str">
        <f>IF($D498="","",HKI!AE498+HKII!AE498)</f>
        <v/>
      </c>
      <c r="AF498" s="16" t="str">
        <f>IF($D498="","",HKI!AF498+HKII!AF498)</f>
        <v/>
      </c>
      <c r="AG498" s="16" t="str">
        <f>IF($D498="","",HKI!AG498+HKII!AG498)</f>
        <v/>
      </c>
      <c r="AH498" s="34" t="str">
        <f>IF($D498="","",HKI!AH498+HKII!AH498)</f>
        <v/>
      </c>
      <c r="AI498" s="16" t="str">
        <f>IF($D498="","",HKI!AI498+HKII!AI498+'COI - CHAM THI TN 17-18'!AI498)</f>
        <v/>
      </c>
      <c r="AJ498" s="16" t="str">
        <f>IF($D498="","",HKI!AJ498+HKII!AJ498+'COI - CHAM THI TN 17-18'!AJ498)</f>
        <v/>
      </c>
      <c r="AK498" s="34" t="e">
        <f>IF($D498="","",(SUM($AI498:$AJ498))*0.2)+'HK HE 16-17'!Y504</f>
        <v>#VALUE!</v>
      </c>
      <c r="AL498" s="16" t="str">
        <f>IF($D498="","",HKI!AL498+HKII!AL498)</f>
        <v/>
      </c>
      <c r="AM498" s="16" t="str">
        <f>IF($D498="","",HKI!AM498+HKII!AM498)</f>
        <v/>
      </c>
      <c r="AN498" s="34" t="str">
        <f>IF($D498="","",HKI!AN498+HKII!AN498)</f>
        <v/>
      </c>
      <c r="AO498" s="16" t="str">
        <f>IF($D498="","",HKI!AO498+HKII!AO498+'COI - CHAM THI TN 17-18'!AO498)</f>
        <v/>
      </c>
      <c r="AP498" s="16" t="str">
        <f>IF($D498="","",HKI!AP498+HKII!AP498+'COI - CHAM THI TN 17-18'!AP498)</f>
        <v/>
      </c>
      <c r="AQ498" s="16" t="e">
        <f>IF(D498="","",SUM(AO498:AP498)*0.4)+'HK HE 16-17'!AB504</f>
        <v>#VALUE!</v>
      </c>
      <c r="AR498" s="34" t="str">
        <f>IF($D498="","",HKI!AR498+HKII!AR498+'COI - CHAM THI TN 17-18'!AR498+'HK HE 16-17'!AF504)</f>
        <v/>
      </c>
      <c r="AS498" s="34" t="str">
        <f>IF($D498="","",HKI!AS498+HKII!AS498+'COI - CHAM THI TN 17-18'!AS498+'HK HE 16-17'!AG504)</f>
        <v/>
      </c>
      <c r="AT498" s="17" t="str">
        <f t="shared" si="25"/>
        <v/>
      </c>
      <c r="AU498" s="5"/>
    </row>
    <row r="499" spans="1:47">
      <c r="A499" s="7"/>
      <c r="B499" s="7"/>
      <c r="C499" s="6"/>
      <c r="D499" s="8"/>
      <c r="E499" s="5">
        <f>SUBTOTAL(9,E5:E5:E474)</f>
        <v>1111</v>
      </c>
      <c r="F499" s="5">
        <f t="shared" ref="F499:T499" si="28">SUBTOTAL(9,F3:F498)</f>
        <v>351</v>
      </c>
      <c r="G499" s="5">
        <f t="shared" si="28"/>
        <v>0</v>
      </c>
      <c r="H499" s="5">
        <f t="shared" si="28"/>
        <v>9</v>
      </c>
      <c r="I499" s="5">
        <f t="shared" si="28"/>
        <v>0</v>
      </c>
      <c r="J499" s="5">
        <f t="shared" si="28"/>
        <v>0</v>
      </c>
      <c r="K499" s="5">
        <f t="shared" si="28"/>
        <v>0</v>
      </c>
      <c r="L499" s="5">
        <f t="shared" si="28"/>
        <v>0</v>
      </c>
      <c r="M499" s="5">
        <f t="shared" si="28"/>
        <v>1783</v>
      </c>
      <c r="N499" s="5">
        <f t="shared" si="28"/>
        <v>1273.9499999999989</v>
      </c>
      <c r="O499" s="5">
        <f t="shared" si="28"/>
        <v>1276.4999999999993</v>
      </c>
      <c r="P499" s="5">
        <f t="shared" si="28"/>
        <v>0</v>
      </c>
      <c r="Q499" s="5">
        <f t="shared" si="28"/>
        <v>0</v>
      </c>
      <c r="R499" s="5">
        <f t="shared" si="28"/>
        <v>2713.25</v>
      </c>
      <c r="S499" s="5">
        <f t="shared" si="28"/>
        <v>57332</v>
      </c>
      <c r="T499" s="5">
        <f t="shared" si="28"/>
        <v>57324</v>
      </c>
      <c r="U499" s="5"/>
      <c r="V499" s="5">
        <f>SUBTOTAL(9,V3:V498)</f>
        <v>5800.5499999999984</v>
      </c>
      <c r="W499" s="5">
        <f>SUBTOTAL(9,W3:W498)</f>
        <v>46</v>
      </c>
      <c r="X499" s="5">
        <f>SUBTOTAL(9,X3:X498)</f>
        <v>46</v>
      </c>
      <c r="Y499" s="5"/>
      <c r="Z499" s="5">
        <f>SUBTOTAL(9,Z3:Z498)</f>
        <v>9.2000000000000011</v>
      </c>
      <c r="AA499" s="5">
        <f>SUBTOTAL(9,AA3:AA498)</f>
        <v>3900</v>
      </c>
      <c r="AB499" s="5">
        <f>SUBTOTAL(9,AB3:AB498)</f>
        <v>3279</v>
      </c>
      <c r="AC499" s="5"/>
      <c r="AD499" s="5">
        <f>SUBTOTAL(9,AD3:AD498)</f>
        <v>327.89999999999992</v>
      </c>
      <c r="AE499" s="5">
        <f>SUBTOTAL(9,AE3:AE498)</f>
        <v>340</v>
      </c>
      <c r="AF499" s="5">
        <f>SUBTOTAL(9,AF3:AF498)</f>
        <v>340</v>
      </c>
      <c r="AG499" s="5"/>
      <c r="AH499" s="5">
        <f t="shared" ref="AH499:AT499" si="29">SUBTOTAL(9,AH3:AH498)</f>
        <v>68</v>
      </c>
      <c r="AI499" s="5">
        <f t="shared" si="29"/>
        <v>230</v>
      </c>
      <c r="AJ499" s="5">
        <f t="shared" si="29"/>
        <v>230</v>
      </c>
      <c r="AK499" s="5" t="e">
        <f t="shared" si="29"/>
        <v>#VALUE!</v>
      </c>
      <c r="AL499" s="5">
        <f t="shared" si="29"/>
        <v>0</v>
      </c>
      <c r="AM499" s="5">
        <f t="shared" si="29"/>
        <v>0</v>
      </c>
      <c r="AN499" s="5">
        <f t="shared" si="29"/>
        <v>0</v>
      </c>
      <c r="AO499" s="5">
        <f t="shared" si="29"/>
        <v>119</v>
      </c>
      <c r="AP499" s="5">
        <f t="shared" si="29"/>
        <v>119</v>
      </c>
      <c r="AQ499" s="5" t="e">
        <f t="shared" si="29"/>
        <v>#VALUE!</v>
      </c>
      <c r="AR499" s="35">
        <f t="shared" si="29"/>
        <v>2.2999999999999998</v>
      </c>
      <c r="AS499" s="35">
        <f t="shared" si="29"/>
        <v>257</v>
      </c>
      <c r="AT499" s="5">
        <f t="shared" si="29"/>
        <v>11182.400000000005</v>
      </c>
      <c r="AU499" s="5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499:AK499 AO1:AT4 L499:V499 AE4:AF4 AH4:AK4 L2:V4 AE1:AK3 AO499:AT499 H499:I499 R1:V1 E2:E4 E474:E499 F474:AS498 E5:AT5 E6:AS473 AT6:AT498">
    <cfRule type="cellIs" dxfId="7" priority="17" stopIfTrue="1" operator="lessThan">
      <formula>0</formula>
    </cfRule>
  </conditionalFormatting>
  <conditionalFormatting sqref="E1:Q1">
    <cfRule type="cellIs" dxfId="79" priority="16" stopIfTrue="1" operator="lessThan">
      <formula>0</formula>
    </cfRule>
  </conditionalFormatting>
  <conditionalFormatting sqref="F2:F4 F499">
    <cfRule type="cellIs" dxfId="78" priority="15" stopIfTrue="1" operator="lessThan">
      <formula>0</formula>
    </cfRule>
  </conditionalFormatting>
  <conditionalFormatting sqref="G2:G4 G499">
    <cfRule type="cellIs" dxfId="77" priority="13" stopIfTrue="1" operator="lessThan">
      <formula>0</formula>
    </cfRule>
  </conditionalFormatting>
  <conditionalFormatting sqref="J2:J4 J499">
    <cfRule type="cellIs" dxfId="76" priority="11" stopIfTrue="1" operator="lessThan">
      <formula>0</formula>
    </cfRule>
  </conditionalFormatting>
  <conditionalFormatting sqref="K2:K4 K499">
    <cfRule type="cellIs" dxfId="75" priority="9" stopIfTrue="1" operator="lessThan">
      <formula>0</formula>
    </cfRule>
  </conditionalFormatting>
  <conditionalFormatting sqref="AA499:AD499 AA4:AB4 AD4 AA1:AD3">
    <cfRule type="cellIs" dxfId="74" priority="7" stopIfTrue="1" operator="lessThan">
      <formula>0</formula>
    </cfRule>
  </conditionalFormatting>
  <conditionalFormatting sqref="W499:Z499 W4:X4 Z4 W1:Z3">
    <cfRule type="cellIs" dxfId="73" priority="6" stopIfTrue="1" operator="lessThan">
      <formula>0</formula>
    </cfRule>
  </conditionalFormatting>
  <conditionalFormatting sqref="AL499:AN499 AL1:AN2 AL4:AN4">
    <cfRule type="cellIs" dxfId="72" priority="5" stopIfTrue="1" operator="lessThan">
      <formula>0</formula>
    </cfRule>
  </conditionalFormatting>
  <conditionalFormatting sqref="AL3:AN3">
    <cfRule type="cellIs" dxfId="71" priority="4" stopIfTrue="1" operator="lessThan">
      <formula>0</formula>
    </cfRule>
  </conditionalFormatting>
  <conditionalFormatting sqref="Y4">
    <cfRule type="cellIs" dxfId="70" priority="3" stopIfTrue="1" operator="lessThan">
      <formula>0</formula>
    </cfRule>
  </conditionalFormatting>
  <conditionalFormatting sqref="AC4">
    <cfRule type="cellIs" dxfId="69" priority="2" stopIfTrue="1" operator="lessThan">
      <formula>0</formula>
    </cfRule>
  </conditionalFormatting>
  <conditionalFormatting sqref="AG4">
    <cfRule type="cellIs" dxfId="68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HKI</vt:lpstr>
      <vt:lpstr>HKII</vt:lpstr>
      <vt:lpstr>HK HE 16-17</vt:lpstr>
      <vt:lpstr>COI - CHAM THI TN 17-18</vt:lpstr>
      <vt:lpstr>CA NAM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2018-08-22T07:57:18Z</dcterms:modified>
</cp:coreProperties>
</file>